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Denní stacionář, Smetanova\Český projekt\"/>
    </mc:Choice>
  </mc:AlternateContent>
  <bookViews>
    <workbookView xWindow="360" yWindow="276" windowWidth="18732" windowHeight="12216" firstSheet="9" activeTab="16"/>
  </bookViews>
  <sheets>
    <sheet name="Pokyny pro vyplnění" sheetId="11" r:id="rId1"/>
    <sheet name="Stavba" sheetId="1" r:id="rId2"/>
    <sheet name="VzorPolozky" sheetId="10" state="hidden" r:id="rId3"/>
    <sheet name="1.PP" sheetId="12" r:id="rId4"/>
    <sheet name="1.NP" sheetId="13" r:id="rId5"/>
    <sheet name="2.NP" sheetId="14" r:id="rId6"/>
    <sheet name="STŘECHA" sheetId="15" r:id="rId7"/>
    <sheet name="OKNA" sheetId="16" r:id="rId8"/>
    <sheet name="FASÁDA" sheetId="17" r:id="rId9"/>
    <sheet name="IZOLACE SUTERÉN" sheetId="18" r:id="rId10"/>
    <sheet name="VÝTAH" sheetId="19" r:id="rId11"/>
    <sheet name="ZVT" sheetId="20" r:id="rId12"/>
    <sheet name="TOPENÍ" sheetId="21" r:id="rId13"/>
    <sheet name="VZT" sheetId="22" r:id="rId14"/>
    <sheet name="SILNOPROUD" sheetId="23" r:id="rId15"/>
    <sheet name="SLABOPROUD" sheetId="24" r:id="rId16"/>
    <sheet name="PARK" sheetId="25" r:id="rId17"/>
    <sheet name="ÚPRAVY" sheetId="26" r:id="rId18"/>
  </sheets>
  <externalReferences>
    <externalReference r:id="rId19"/>
  </externalReferences>
  <definedNames>
    <definedName name="CelkemDPHVypocet" localSheetId="1">Stavba!$H$58</definedName>
    <definedName name="CenaCelkem">Stavba!$G$29</definedName>
    <definedName name="CenaCelkemBezDPH">Stavba!$G$28</definedName>
    <definedName name="CenaCelkemVypocet" localSheetId="1">Stavba!$I$58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Stavba!$D$13:$G$13</definedName>
    <definedName name="DPHSni">Stavba!$G$24</definedName>
    <definedName name="DPHZakl">Stavba!$G$26</definedName>
    <definedName name="dpsc" localSheetId="1">Stavba!$C$13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4">'1.NP'!$1:$7</definedName>
    <definedName name="_xlnm.Print_Titles" localSheetId="3">'1.PP'!$1:$7</definedName>
    <definedName name="_xlnm.Print_Titles" localSheetId="5">'2.NP'!$1:$7</definedName>
    <definedName name="_xlnm.Print_Titles" localSheetId="8">FASÁDA!$1:$7</definedName>
    <definedName name="_xlnm.Print_Titles" localSheetId="9">'IZOLACE SUTERÉN'!$1:$7</definedName>
    <definedName name="_xlnm.Print_Titles" localSheetId="7">OKNA!$1:$7</definedName>
    <definedName name="_xlnm.Print_Titles" localSheetId="16">PARK!$1:$7</definedName>
    <definedName name="_xlnm.Print_Titles" localSheetId="14">SILNOPROUD!$1:$7</definedName>
    <definedName name="_xlnm.Print_Titles" localSheetId="15">SLABOPROUD!$1:$7</definedName>
    <definedName name="_xlnm.Print_Titles" localSheetId="6">STŘECHA!$1:$7</definedName>
    <definedName name="_xlnm.Print_Titles" localSheetId="12">TOPENÍ!$1:$7</definedName>
    <definedName name="_xlnm.Print_Titles" localSheetId="17">ÚPRAVY!$1:$7</definedName>
    <definedName name="_xlnm.Print_Titles" localSheetId="10">VÝTAH!$1:$7</definedName>
    <definedName name="_xlnm.Print_Titles" localSheetId="13">VZT!$1:$7</definedName>
    <definedName name="_xlnm.Print_Titles" localSheetId="11">ZVT!$1:$7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4">'1.NP'!$A$1:$W$623</definedName>
    <definedName name="_xlnm.Print_Area" localSheetId="3">'1.PP'!$A$1:$W$726</definedName>
    <definedName name="_xlnm.Print_Area" localSheetId="5">'2.NP'!$A$1:$W$403</definedName>
    <definedName name="_xlnm.Print_Area" localSheetId="8">FASÁDA!$A$1:$W$80</definedName>
    <definedName name="_xlnm.Print_Area" localSheetId="9">'IZOLACE SUTERÉN'!$A$1:$W$162</definedName>
    <definedName name="_xlnm.Print_Area" localSheetId="7">OKNA!$A$1:$W$136</definedName>
    <definedName name="_xlnm.Print_Area" localSheetId="16">PARK!$A$1:$W$63</definedName>
    <definedName name="_xlnm.Print_Area" localSheetId="14">SILNOPROUD!$A$1:$W$137</definedName>
    <definedName name="_xlnm.Print_Area" localSheetId="15">SLABOPROUD!$A$1:$W$140</definedName>
    <definedName name="_xlnm.Print_Area" localSheetId="1">Stavba!$A$1:$J$160</definedName>
    <definedName name="_xlnm.Print_Area" localSheetId="6">STŘECHA!$A$1:$W$103</definedName>
    <definedName name="_xlnm.Print_Area" localSheetId="12">TOPENÍ!$A$1:$W$108</definedName>
    <definedName name="_xlnm.Print_Area" localSheetId="17">ÚPRAVY!$A$1:$W$37</definedName>
    <definedName name="_xlnm.Print_Area" localSheetId="10">VÝTAH!$A$1:$W$29</definedName>
    <definedName name="_xlnm.Print_Area" localSheetId="13">VZT!$A$1:$W$79</definedName>
    <definedName name="_xlnm.Print_Area" localSheetId="11">ZVT!$A$1:$W$253</definedName>
    <definedName name="odic" localSheetId="1">Stavba!$I$6</definedName>
    <definedName name="oico" localSheetId="1">Stavba!$I$5</definedName>
    <definedName name="omisto" localSheetId="1">Stavba!$D$7</definedName>
    <definedName name="onazev" localSheetId="1">Stavba!$D$6</definedName>
    <definedName name="opsc" localSheetId="1">Stavba!$C$7</definedName>
    <definedName name="padresa">Stavba!$D$9</definedName>
    <definedName name="pdic">Stavba!$I$9</definedName>
    <definedName name="pico">Stavba!$I$8</definedName>
    <definedName name="pmisto">Stavba!$D$10</definedName>
    <definedName name="PocetMJ">#REF!</definedName>
    <definedName name="PoptavkaID">Stavba!$A$1</definedName>
    <definedName name="pPSC">Stavba!$C$10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Stavba!$F$58</definedName>
    <definedName name="ZakladDPHZakl">Stavba!$G$25</definedName>
    <definedName name="ZakladDPHZaklVypocet" localSheetId="1">Stavba!$G$58</definedName>
    <definedName name="Zaokrouhleni">Stavba!$G$27</definedName>
    <definedName name="Zhotovitel">Stavba!$D$11:$G$11</definedName>
  </definedNames>
  <calcPr calcId="152511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H159" i="1" l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57" i="1"/>
  <c r="F57" i="1"/>
  <c r="G56" i="1"/>
  <c r="F56" i="1"/>
  <c r="G55" i="1"/>
  <c r="F55" i="1"/>
  <c r="G54" i="1"/>
  <c r="F54" i="1"/>
  <c r="G53" i="1"/>
  <c r="F53" i="1"/>
  <c r="G52" i="1"/>
  <c r="F52" i="1"/>
  <c r="G51" i="1"/>
  <c r="F51" i="1"/>
  <c r="G50" i="1"/>
  <c r="F50" i="1"/>
  <c r="G49" i="1"/>
  <c r="F49" i="1"/>
  <c r="G48" i="1"/>
  <c r="F48" i="1"/>
  <c r="G47" i="1"/>
  <c r="H47" i="1" s="1"/>
  <c r="I47" i="1" s="1"/>
  <c r="F47" i="1"/>
  <c r="G46" i="1"/>
  <c r="F46" i="1"/>
  <c r="G45" i="1"/>
  <c r="F45" i="1"/>
  <c r="G44" i="1"/>
  <c r="F44" i="1"/>
  <c r="G43" i="1"/>
  <c r="F43" i="1"/>
  <c r="G42" i="1"/>
  <c r="F42" i="1"/>
  <c r="G41" i="1"/>
  <c r="F41" i="1"/>
  <c r="G40" i="1"/>
  <c r="F40" i="1"/>
  <c r="G39" i="1"/>
  <c r="F39" i="1"/>
  <c r="G27" i="26"/>
  <c r="G9" i="26"/>
  <c r="G8" i="26" s="1"/>
  <c r="I9" i="26"/>
  <c r="I8" i="26" s="1"/>
  <c r="K9" i="26"/>
  <c r="K8" i="26" s="1"/>
  <c r="O9" i="26"/>
  <c r="O8" i="26" s="1"/>
  <c r="Q9" i="26"/>
  <c r="Q8" i="26" s="1"/>
  <c r="V9" i="26"/>
  <c r="V8" i="26" s="1"/>
  <c r="G11" i="26"/>
  <c r="I11" i="26"/>
  <c r="K11" i="26"/>
  <c r="M11" i="26"/>
  <c r="O11" i="26"/>
  <c r="Q11" i="26"/>
  <c r="V11" i="26"/>
  <c r="G13" i="26"/>
  <c r="I13" i="26"/>
  <c r="K13" i="26"/>
  <c r="M13" i="26"/>
  <c r="O13" i="26"/>
  <c r="Q13" i="26"/>
  <c r="V13" i="26"/>
  <c r="G15" i="26"/>
  <c r="I15" i="26"/>
  <c r="K15" i="26"/>
  <c r="M15" i="26"/>
  <c r="O15" i="26"/>
  <c r="Q15" i="26"/>
  <c r="V15" i="26"/>
  <c r="G17" i="26"/>
  <c r="O17" i="26"/>
  <c r="G18" i="26"/>
  <c r="I18" i="26"/>
  <c r="I17" i="26" s="1"/>
  <c r="K18" i="26"/>
  <c r="K17" i="26" s="1"/>
  <c r="M18" i="26"/>
  <c r="M17" i="26" s="1"/>
  <c r="O18" i="26"/>
  <c r="Q18" i="26"/>
  <c r="Q17" i="26" s="1"/>
  <c r="V18" i="26"/>
  <c r="V17" i="26" s="1"/>
  <c r="K20" i="26"/>
  <c r="V20" i="26"/>
  <c r="G21" i="26"/>
  <c r="G20" i="26" s="1"/>
  <c r="I21" i="26"/>
  <c r="I20" i="26" s="1"/>
  <c r="K21" i="26"/>
  <c r="M21" i="26"/>
  <c r="M20" i="26" s="1"/>
  <c r="O21" i="26"/>
  <c r="O20" i="26" s="1"/>
  <c r="Q21" i="26"/>
  <c r="Q20" i="26" s="1"/>
  <c r="V21" i="26"/>
  <c r="G23" i="26"/>
  <c r="O23" i="26"/>
  <c r="G24" i="26"/>
  <c r="I24" i="26"/>
  <c r="I23" i="26" s="1"/>
  <c r="K24" i="26"/>
  <c r="K23" i="26" s="1"/>
  <c r="M24" i="26"/>
  <c r="M23" i="26" s="1"/>
  <c r="O24" i="26"/>
  <c r="Q24" i="26"/>
  <c r="Q23" i="26" s="1"/>
  <c r="V24" i="26"/>
  <c r="V23" i="26" s="1"/>
  <c r="G25" i="26"/>
  <c r="I25" i="26"/>
  <c r="K25" i="26"/>
  <c r="M25" i="26"/>
  <c r="O25" i="26"/>
  <c r="Q25" i="26"/>
  <c r="V25" i="26"/>
  <c r="AE27" i="26"/>
  <c r="G53" i="25"/>
  <c r="G9" i="25"/>
  <c r="G8" i="25" s="1"/>
  <c r="I9" i="25"/>
  <c r="I8" i="25" s="1"/>
  <c r="K9" i="25"/>
  <c r="K8" i="25" s="1"/>
  <c r="O9" i="25"/>
  <c r="O8" i="25" s="1"/>
  <c r="Q9" i="25"/>
  <c r="Q8" i="25" s="1"/>
  <c r="V9" i="25"/>
  <c r="V8" i="25" s="1"/>
  <c r="G11" i="25"/>
  <c r="I11" i="25"/>
  <c r="K11" i="25"/>
  <c r="M11" i="25"/>
  <c r="O11" i="25"/>
  <c r="Q11" i="25"/>
  <c r="V11" i="25"/>
  <c r="G13" i="25"/>
  <c r="I13" i="25"/>
  <c r="K13" i="25"/>
  <c r="M13" i="25"/>
  <c r="O13" i="25"/>
  <c r="Q13" i="25"/>
  <c r="V13" i="25"/>
  <c r="G15" i="25"/>
  <c r="I15" i="25"/>
  <c r="K15" i="25"/>
  <c r="M15" i="25"/>
  <c r="O15" i="25"/>
  <c r="Q15" i="25"/>
  <c r="V15" i="25"/>
  <c r="G17" i="25"/>
  <c r="M17" i="25" s="1"/>
  <c r="I17" i="25"/>
  <c r="K17" i="25"/>
  <c r="O17" i="25"/>
  <c r="Q17" i="25"/>
  <c r="V17" i="25"/>
  <c r="G19" i="25"/>
  <c r="I19" i="25"/>
  <c r="K19" i="25"/>
  <c r="M19" i="25"/>
  <c r="O19" i="25"/>
  <c r="Q19" i="25"/>
  <c r="V19" i="25"/>
  <c r="G21" i="25"/>
  <c r="I21" i="25"/>
  <c r="K21" i="25"/>
  <c r="M21" i="25"/>
  <c r="O21" i="25"/>
  <c r="Q21" i="25"/>
  <c r="V21" i="25"/>
  <c r="G23" i="25"/>
  <c r="I23" i="25"/>
  <c r="K23" i="25"/>
  <c r="M23" i="25"/>
  <c r="O23" i="25"/>
  <c r="Q23" i="25"/>
  <c r="V23" i="25"/>
  <c r="G26" i="25"/>
  <c r="M26" i="25" s="1"/>
  <c r="I26" i="25"/>
  <c r="K26" i="25"/>
  <c r="O26" i="25"/>
  <c r="Q26" i="25"/>
  <c r="V26" i="25"/>
  <c r="G29" i="25"/>
  <c r="I29" i="25"/>
  <c r="K29" i="25"/>
  <c r="M29" i="25"/>
  <c r="O29" i="25"/>
  <c r="Q29" i="25"/>
  <c r="V29" i="25"/>
  <c r="K32" i="25"/>
  <c r="V32" i="25"/>
  <c r="G33" i="25"/>
  <c r="G32" i="25" s="1"/>
  <c r="I33" i="25"/>
  <c r="I32" i="25" s="1"/>
  <c r="K33" i="25"/>
  <c r="M33" i="25"/>
  <c r="O33" i="25"/>
  <c r="O32" i="25" s="1"/>
  <c r="Q33" i="25"/>
  <c r="Q32" i="25" s="1"/>
  <c r="V33" i="25"/>
  <c r="G35" i="25"/>
  <c r="M35" i="25" s="1"/>
  <c r="I35" i="25"/>
  <c r="K35" i="25"/>
  <c r="O35" i="25"/>
  <c r="Q35" i="25"/>
  <c r="V35" i="25"/>
  <c r="G37" i="25"/>
  <c r="I37" i="25"/>
  <c r="K37" i="25"/>
  <c r="M37" i="25"/>
  <c r="O37" i="25"/>
  <c r="Q37" i="25"/>
  <c r="V37" i="25"/>
  <c r="G39" i="25"/>
  <c r="G38" i="25" s="1"/>
  <c r="I39" i="25"/>
  <c r="I38" i="25" s="1"/>
  <c r="K39" i="25"/>
  <c r="M39" i="25"/>
  <c r="O39" i="25"/>
  <c r="O38" i="25" s="1"/>
  <c r="Q39" i="25"/>
  <c r="Q38" i="25" s="1"/>
  <c r="V39" i="25"/>
  <c r="G40" i="25"/>
  <c r="M40" i="25" s="1"/>
  <c r="I40" i="25"/>
  <c r="K40" i="25"/>
  <c r="O40" i="25"/>
  <c r="Q40" i="25"/>
  <c r="V40" i="25"/>
  <c r="G41" i="25"/>
  <c r="I41" i="25"/>
  <c r="K41" i="25"/>
  <c r="M41" i="25"/>
  <c r="O41" i="25"/>
  <c r="Q41" i="25"/>
  <c r="V41" i="25"/>
  <c r="G42" i="25"/>
  <c r="I42" i="25"/>
  <c r="K42" i="25"/>
  <c r="K38" i="25" s="1"/>
  <c r="M42" i="25"/>
  <c r="O42" i="25"/>
  <c r="Q42" i="25"/>
  <c r="V42" i="25"/>
  <c r="V38" i="25" s="1"/>
  <c r="G43" i="25"/>
  <c r="I43" i="25"/>
  <c r="K43" i="25"/>
  <c r="M43" i="25"/>
  <c r="O43" i="25"/>
  <c r="Q43" i="25"/>
  <c r="V43" i="25"/>
  <c r="G44" i="25"/>
  <c r="M44" i="25" s="1"/>
  <c r="I44" i="25"/>
  <c r="K44" i="25"/>
  <c r="O44" i="25"/>
  <c r="Q44" i="25"/>
  <c r="V44" i="25"/>
  <c r="G45" i="25"/>
  <c r="I45" i="25"/>
  <c r="K45" i="25"/>
  <c r="M45" i="25"/>
  <c r="O45" i="25"/>
  <c r="Q45" i="25"/>
  <c r="V45" i="25"/>
  <c r="G46" i="25"/>
  <c r="I46" i="25"/>
  <c r="K46" i="25"/>
  <c r="M46" i="25"/>
  <c r="O46" i="25"/>
  <c r="Q46" i="25"/>
  <c r="V46" i="25"/>
  <c r="G48" i="25"/>
  <c r="I48" i="25"/>
  <c r="K48" i="25"/>
  <c r="M48" i="25"/>
  <c r="O48" i="25"/>
  <c r="Q48" i="25"/>
  <c r="V48" i="25"/>
  <c r="G49" i="25"/>
  <c r="O49" i="25"/>
  <c r="G50" i="25"/>
  <c r="I50" i="25"/>
  <c r="I49" i="25" s="1"/>
  <c r="K50" i="25"/>
  <c r="K49" i="25" s="1"/>
  <c r="M50" i="25"/>
  <c r="M49" i="25" s="1"/>
  <c r="O50" i="25"/>
  <c r="Q50" i="25"/>
  <c r="Q49" i="25" s="1"/>
  <c r="V50" i="25"/>
  <c r="V49" i="25" s="1"/>
  <c r="G51" i="25"/>
  <c r="I51" i="25"/>
  <c r="K51" i="25"/>
  <c r="M51" i="25"/>
  <c r="O51" i="25"/>
  <c r="Q51" i="25"/>
  <c r="V51" i="25"/>
  <c r="AE53" i="25"/>
  <c r="G130" i="24"/>
  <c r="G9" i="24"/>
  <c r="I9" i="24"/>
  <c r="I8" i="24" s="1"/>
  <c r="K9" i="24"/>
  <c r="M9" i="24"/>
  <c r="O9" i="24"/>
  <c r="Q9" i="24"/>
  <c r="Q8" i="24" s="1"/>
  <c r="V9" i="24"/>
  <c r="G10" i="24"/>
  <c r="M10" i="24" s="1"/>
  <c r="I10" i="24"/>
  <c r="K10" i="24"/>
  <c r="K8" i="24" s="1"/>
  <c r="O10" i="24"/>
  <c r="Q10" i="24"/>
  <c r="V10" i="24"/>
  <c r="V8" i="24" s="1"/>
  <c r="G11" i="24"/>
  <c r="I11" i="24"/>
  <c r="K11" i="24"/>
  <c r="M11" i="24"/>
  <c r="O11" i="24"/>
  <c r="Q11" i="24"/>
  <c r="V11" i="24"/>
  <c r="G12" i="24"/>
  <c r="G8" i="24" s="1"/>
  <c r="I12" i="24"/>
  <c r="K12" i="24"/>
  <c r="O12" i="24"/>
  <c r="O8" i="24" s="1"/>
  <c r="Q12" i="24"/>
  <c r="V12" i="24"/>
  <c r="G13" i="24"/>
  <c r="I13" i="24"/>
  <c r="K13" i="24"/>
  <c r="M13" i="24"/>
  <c r="O13" i="24"/>
  <c r="Q13" i="24"/>
  <c r="V13" i="24"/>
  <c r="G14" i="24"/>
  <c r="M14" i="24" s="1"/>
  <c r="I14" i="24"/>
  <c r="K14" i="24"/>
  <c r="O14" i="24"/>
  <c r="Q14" i="24"/>
  <c r="V14" i="24"/>
  <c r="G15" i="24"/>
  <c r="I15" i="24"/>
  <c r="K15" i="24"/>
  <c r="M15" i="24"/>
  <c r="O15" i="24"/>
  <c r="Q15" i="24"/>
  <c r="V15" i="24"/>
  <c r="G16" i="24"/>
  <c r="M16" i="24" s="1"/>
  <c r="I16" i="24"/>
  <c r="K16" i="24"/>
  <c r="O16" i="24"/>
  <c r="Q16" i="24"/>
  <c r="V16" i="24"/>
  <c r="G17" i="24"/>
  <c r="I17" i="24"/>
  <c r="K17" i="24"/>
  <c r="M17" i="24"/>
  <c r="O17" i="24"/>
  <c r="Q17" i="24"/>
  <c r="V17" i="24"/>
  <c r="G18" i="24"/>
  <c r="M18" i="24" s="1"/>
  <c r="I18" i="24"/>
  <c r="K18" i="24"/>
  <c r="O18" i="24"/>
  <c r="Q18" i="24"/>
  <c r="V18" i="24"/>
  <c r="G19" i="24"/>
  <c r="I19" i="24"/>
  <c r="K19" i="24"/>
  <c r="M19" i="24"/>
  <c r="O19" i="24"/>
  <c r="Q19" i="24"/>
  <c r="V19" i="24"/>
  <c r="G20" i="24"/>
  <c r="M20" i="24" s="1"/>
  <c r="I20" i="24"/>
  <c r="K20" i="24"/>
  <c r="O20" i="24"/>
  <c r="Q20" i="24"/>
  <c r="V20" i="24"/>
  <c r="G21" i="24"/>
  <c r="I21" i="24"/>
  <c r="K21" i="24"/>
  <c r="M21" i="24"/>
  <c r="O21" i="24"/>
  <c r="Q21" i="24"/>
  <c r="V21" i="24"/>
  <c r="G22" i="24"/>
  <c r="M22" i="24" s="1"/>
  <c r="I22" i="24"/>
  <c r="K22" i="24"/>
  <c r="O22" i="24"/>
  <c r="Q22" i="24"/>
  <c r="V22" i="24"/>
  <c r="G23" i="24"/>
  <c r="I23" i="24"/>
  <c r="K23" i="24"/>
  <c r="M23" i="24"/>
  <c r="O23" i="24"/>
  <c r="Q23" i="24"/>
  <c r="V23" i="24"/>
  <c r="G24" i="24"/>
  <c r="M24" i="24" s="1"/>
  <c r="I24" i="24"/>
  <c r="K24" i="24"/>
  <c r="O24" i="24"/>
  <c r="Q24" i="24"/>
  <c r="V24" i="24"/>
  <c r="G25" i="24"/>
  <c r="I25" i="24"/>
  <c r="K25" i="24"/>
  <c r="M25" i="24"/>
  <c r="O25" i="24"/>
  <c r="Q25" i="24"/>
  <c r="V25" i="24"/>
  <c r="G26" i="24"/>
  <c r="M26" i="24" s="1"/>
  <c r="I26" i="24"/>
  <c r="K26" i="24"/>
  <c r="O26" i="24"/>
  <c r="Q26" i="24"/>
  <c r="V26" i="24"/>
  <c r="G27" i="24"/>
  <c r="I27" i="24"/>
  <c r="K27" i="24"/>
  <c r="M27" i="24"/>
  <c r="O27" i="24"/>
  <c r="Q27" i="24"/>
  <c r="V27" i="24"/>
  <c r="G28" i="24"/>
  <c r="M28" i="24" s="1"/>
  <c r="I28" i="24"/>
  <c r="K28" i="24"/>
  <c r="O28" i="24"/>
  <c r="Q28" i="24"/>
  <c r="V28" i="24"/>
  <c r="G29" i="24"/>
  <c r="I29" i="24"/>
  <c r="K29" i="24"/>
  <c r="M29" i="24"/>
  <c r="O29" i="24"/>
  <c r="Q29" i="24"/>
  <c r="V29" i="24"/>
  <c r="G30" i="24"/>
  <c r="M30" i="24" s="1"/>
  <c r="I30" i="24"/>
  <c r="K30" i="24"/>
  <c r="O30" i="24"/>
  <c r="Q30" i="24"/>
  <c r="V30" i="24"/>
  <c r="G31" i="24"/>
  <c r="I31" i="24"/>
  <c r="K31" i="24"/>
  <c r="M31" i="24"/>
  <c r="O31" i="24"/>
  <c r="Q31" i="24"/>
  <c r="V31" i="24"/>
  <c r="G32" i="24"/>
  <c r="M32" i="24" s="1"/>
  <c r="I32" i="24"/>
  <c r="K32" i="24"/>
  <c r="O32" i="24"/>
  <c r="Q32" i="24"/>
  <c r="V32" i="24"/>
  <c r="G33" i="24"/>
  <c r="I33" i="24"/>
  <c r="K33" i="24"/>
  <c r="M33" i="24"/>
  <c r="O33" i="24"/>
  <c r="Q33" i="24"/>
  <c r="V33" i="24"/>
  <c r="G34" i="24"/>
  <c r="M34" i="24" s="1"/>
  <c r="I34" i="24"/>
  <c r="K34" i="24"/>
  <c r="O34" i="24"/>
  <c r="Q34" i="24"/>
  <c r="V34" i="24"/>
  <c r="G35" i="24"/>
  <c r="I35" i="24"/>
  <c r="K35" i="24"/>
  <c r="M35" i="24"/>
  <c r="O35" i="24"/>
  <c r="Q35" i="24"/>
  <c r="V35" i="24"/>
  <c r="G36" i="24"/>
  <c r="M36" i="24" s="1"/>
  <c r="I36" i="24"/>
  <c r="K36" i="24"/>
  <c r="O36" i="24"/>
  <c r="Q36" i="24"/>
  <c r="V36" i="24"/>
  <c r="G37" i="24"/>
  <c r="I37" i="24"/>
  <c r="K37" i="24"/>
  <c r="M37" i="24"/>
  <c r="O37" i="24"/>
  <c r="Q37" i="24"/>
  <c r="V37" i="24"/>
  <c r="G38" i="24"/>
  <c r="M38" i="24" s="1"/>
  <c r="I38" i="24"/>
  <c r="K38" i="24"/>
  <c r="O38" i="24"/>
  <c r="Q38" i="24"/>
  <c r="V38" i="24"/>
  <c r="G40" i="24"/>
  <c r="G39" i="24" s="1"/>
  <c r="I40" i="24"/>
  <c r="K40" i="24"/>
  <c r="K39" i="24" s="1"/>
  <c r="O40" i="24"/>
  <c r="O39" i="24" s="1"/>
  <c r="Q40" i="24"/>
  <c r="V40" i="24"/>
  <c r="V39" i="24" s="1"/>
  <c r="G41" i="24"/>
  <c r="I41" i="24"/>
  <c r="I39" i="24" s="1"/>
  <c r="K41" i="24"/>
  <c r="M41" i="24"/>
  <c r="O41" i="24"/>
  <c r="Q41" i="24"/>
  <c r="Q39" i="24" s="1"/>
  <c r="V41" i="24"/>
  <c r="G42" i="24"/>
  <c r="M42" i="24" s="1"/>
  <c r="I42" i="24"/>
  <c r="K42" i="24"/>
  <c r="O42" i="24"/>
  <c r="Q42" i="24"/>
  <c r="V42" i="24"/>
  <c r="G43" i="24"/>
  <c r="I43" i="24"/>
  <c r="K43" i="24"/>
  <c r="M43" i="24"/>
  <c r="O43" i="24"/>
  <c r="Q43" i="24"/>
  <c r="V43" i="24"/>
  <c r="G44" i="24"/>
  <c r="M44" i="24" s="1"/>
  <c r="I44" i="24"/>
  <c r="K44" i="24"/>
  <c r="O44" i="24"/>
  <c r="Q44" i="24"/>
  <c r="V44" i="24"/>
  <c r="G45" i="24"/>
  <c r="I45" i="24"/>
  <c r="K45" i="24"/>
  <c r="M45" i="24"/>
  <c r="O45" i="24"/>
  <c r="Q45" i="24"/>
  <c r="V45" i="24"/>
  <c r="G46" i="24"/>
  <c r="M46" i="24" s="1"/>
  <c r="I46" i="24"/>
  <c r="K46" i="24"/>
  <c r="O46" i="24"/>
  <c r="Q46" i="24"/>
  <c r="V46" i="24"/>
  <c r="G47" i="24"/>
  <c r="I47" i="24"/>
  <c r="K47" i="24"/>
  <c r="M47" i="24"/>
  <c r="O47" i="24"/>
  <c r="Q47" i="24"/>
  <c r="V47" i="24"/>
  <c r="G48" i="24"/>
  <c r="M48" i="24" s="1"/>
  <c r="I48" i="24"/>
  <c r="K48" i="24"/>
  <c r="O48" i="24"/>
  <c r="Q48" i="24"/>
  <c r="V48" i="24"/>
  <c r="G49" i="24"/>
  <c r="I49" i="24"/>
  <c r="K49" i="24"/>
  <c r="M49" i="24"/>
  <c r="O49" i="24"/>
  <c r="Q49" i="24"/>
  <c r="V49" i="24"/>
  <c r="G50" i="24"/>
  <c r="M50" i="24" s="1"/>
  <c r="I50" i="24"/>
  <c r="K50" i="24"/>
  <c r="O50" i="24"/>
  <c r="Q50" i="24"/>
  <c r="V50" i="24"/>
  <c r="G51" i="24"/>
  <c r="I51" i="24"/>
  <c r="K51" i="24"/>
  <c r="M51" i="24"/>
  <c r="O51" i="24"/>
  <c r="Q51" i="24"/>
  <c r="V51" i="24"/>
  <c r="G52" i="24"/>
  <c r="M52" i="24" s="1"/>
  <c r="I52" i="24"/>
  <c r="K52" i="24"/>
  <c r="O52" i="24"/>
  <c r="Q52" i="24"/>
  <c r="V52" i="24"/>
  <c r="G53" i="24"/>
  <c r="I53" i="24"/>
  <c r="K53" i="24"/>
  <c r="M53" i="24"/>
  <c r="O53" i="24"/>
  <c r="Q53" i="24"/>
  <c r="V53" i="24"/>
  <c r="G54" i="24"/>
  <c r="M54" i="24" s="1"/>
  <c r="I54" i="24"/>
  <c r="K54" i="24"/>
  <c r="O54" i="24"/>
  <c r="Q54" i="24"/>
  <c r="V54" i="24"/>
  <c r="G55" i="24"/>
  <c r="I55" i="24"/>
  <c r="K55" i="24"/>
  <c r="M55" i="24"/>
  <c r="O55" i="24"/>
  <c r="Q55" i="24"/>
  <c r="V55" i="24"/>
  <c r="G56" i="24"/>
  <c r="M56" i="24" s="1"/>
  <c r="I56" i="24"/>
  <c r="K56" i="24"/>
  <c r="O56" i="24"/>
  <c r="Q56" i="24"/>
  <c r="V56" i="24"/>
  <c r="G57" i="24"/>
  <c r="I57" i="24"/>
  <c r="K57" i="24"/>
  <c r="M57" i="24"/>
  <c r="O57" i="24"/>
  <c r="Q57" i="24"/>
  <c r="V57" i="24"/>
  <c r="G58" i="24"/>
  <c r="M58" i="24" s="1"/>
  <c r="I58" i="24"/>
  <c r="K58" i="24"/>
  <c r="O58" i="24"/>
  <c r="Q58" i="24"/>
  <c r="V58" i="24"/>
  <c r="G59" i="24"/>
  <c r="I59" i="24"/>
  <c r="K59" i="24"/>
  <c r="M59" i="24"/>
  <c r="O59" i="24"/>
  <c r="Q59" i="24"/>
  <c r="V59" i="24"/>
  <c r="G60" i="24"/>
  <c r="M60" i="24" s="1"/>
  <c r="I60" i="24"/>
  <c r="K60" i="24"/>
  <c r="O60" i="24"/>
  <c r="Q60" i="24"/>
  <c r="V60" i="24"/>
  <c r="G61" i="24"/>
  <c r="I61" i="24"/>
  <c r="K61" i="24"/>
  <c r="M61" i="24"/>
  <c r="O61" i="24"/>
  <c r="Q61" i="24"/>
  <c r="V61" i="24"/>
  <c r="G62" i="24"/>
  <c r="M62" i="24" s="1"/>
  <c r="I62" i="24"/>
  <c r="K62" i="24"/>
  <c r="O62" i="24"/>
  <c r="Q62" i="24"/>
  <c r="V62" i="24"/>
  <c r="G63" i="24"/>
  <c r="I63" i="24"/>
  <c r="K63" i="24"/>
  <c r="M63" i="24"/>
  <c r="O63" i="24"/>
  <c r="Q63" i="24"/>
  <c r="V63" i="24"/>
  <c r="G64" i="24"/>
  <c r="M64" i="24" s="1"/>
  <c r="I64" i="24"/>
  <c r="K64" i="24"/>
  <c r="O64" i="24"/>
  <c r="Q64" i="24"/>
  <c r="V64" i="24"/>
  <c r="G65" i="24"/>
  <c r="I65" i="24"/>
  <c r="K65" i="24"/>
  <c r="M65" i="24"/>
  <c r="O65" i="24"/>
  <c r="Q65" i="24"/>
  <c r="V65" i="24"/>
  <c r="G66" i="24"/>
  <c r="M66" i="24" s="1"/>
  <c r="I66" i="24"/>
  <c r="K66" i="24"/>
  <c r="O66" i="24"/>
  <c r="Q66" i="24"/>
  <c r="V66" i="24"/>
  <c r="G67" i="24"/>
  <c r="I67" i="24"/>
  <c r="K67" i="24"/>
  <c r="M67" i="24"/>
  <c r="O67" i="24"/>
  <c r="Q67" i="24"/>
  <c r="V67" i="24"/>
  <c r="G68" i="24"/>
  <c r="M68" i="24" s="1"/>
  <c r="I68" i="24"/>
  <c r="K68" i="24"/>
  <c r="O68" i="24"/>
  <c r="Q68" i="24"/>
  <c r="V68" i="24"/>
  <c r="G69" i="24"/>
  <c r="I69" i="24"/>
  <c r="K69" i="24"/>
  <c r="M69" i="24"/>
  <c r="O69" i="24"/>
  <c r="Q69" i="24"/>
  <c r="V69" i="24"/>
  <c r="G70" i="24"/>
  <c r="M70" i="24" s="1"/>
  <c r="I70" i="24"/>
  <c r="K70" i="24"/>
  <c r="O70" i="24"/>
  <c r="Q70" i="24"/>
  <c r="V70" i="24"/>
  <c r="G71" i="24"/>
  <c r="I71" i="24"/>
  <c r="K71" i="24"/>
  <c r="M71" i="24"/>
  <c r="O71" i="24"/>
  <c r="Q71" i="24"/>
  <c r="V71" i="24"/>
  <c r="G72" i="24"/>
  <c r="M72" i="24" s="1"/>
  <c r="I72" i="24"/>
  <c r="K72" i="24"/>
  <c r="O72" i="24"/>
  <c r="Q72" i="24"/>
  <c r="V72" i="24"/>
  <c r="G73" i="24"/>
  <c r="I73" i="24"/>
  <c r="K73" i="24"/>
  <c r="M73" i="24"/>
  <c r="O73" i="24"/>
  <c r="Q73" i="24"/>
  <c r="V73" i="24"/>
  <c r="G74" i="24"/>
  <c r="M74" i="24" s="1"/>
  <c r="I74" i="24"/>
  <c r="K74" i="24"/>
  <c r="O74" i="24"/>
  <c r="Q74" i="24"/>
  <c r="V74" i="24"/>
  <c r="G75" i="24"/>
  <c r="I75" i="24"/>
  <c r="K75" i="24"/>
  <c r="M75" i="24"/>
  <c r="O75" i="24"/>
  <c r="Q75" i="24"/>
  <c r="V75" i="24"/>
  <c r="G76" i="24"/>
  <c r="M76" i="24" s="1"/>
  <c r="I76" i="24"/>
  <c r="K76" i="24"/>
  <c r="O76" i="24"/>
  <c r="Q76" i="24"/>
  <c r="V76" i="24"/>
  <c r="G77" i="24"/>
  <c r="I77" i="24"/>
  <c r="K77" i="24"/>
  <c r="M77" i="24"/>
  <c r="O77" i="24"/>
  <c r="Q77" i="24"/>
  <c r="V77" i="24"/>
  <c r="G78" i="24"/>
  <c r="M78" i="24" s="1"/>
  <c r="I78" i="24"/>
  <c r="K78" i="24"/>
  <c r="O78" i="24"/>
  <c r="Q78" i="24"/>
  <c r="V78" i="24"/>
  <c r="G79" i="24"/>
  <c r="I79" i="24"/>
  <c r="K79" i="24"/>
  <c r="M79" i="24"/>
  <c r="O79" i="24"/>
  <c r="Q79" i="24"/>
  <c r="V79" i="24"/>
  <c r="G80" i="24"/>
  <c r="M80" i="24" s="1"/>
  <c r="I80" i="24"/>
  <c r="K80" i="24"/>
  <c r="O80" i="24"/>
  <c r="Q80" i="24"/>
  <c r="V80" i="24"/>
  <c r="G82" i="24"/>
  <c r="M82" i="24" s="1"/>
  <c r="I82" i="24"/>
  <c r="K82" i="24"/>
  <c r="K81" i="24" s="1"/>
  <c r="O82" i="24"/>
  <c r="O81" i="24" s="1"/>
  <c r="Q82" i="24"/>
  <c r="V82" i="24"/>
  <c r="V81" i="24" s="1"/>
  <c r="G83" i="24"/>
  <c r="I83" i="24"/>
  <c r="I81" i="24" s="1"/>
  <c r="K83" i="24"/>
  <c r="M83" i="24"/>
  <c r="O83" i="24"/>
  <c r="Q83" i="24"/>
  <c r="Q81" i="24" s="1"/>
  <c r="V83" i="24"/>
  <c r="G84" i="24"/>
  <c r="M84" i="24" s="1"/>
  <c r="I84" i="24"/>
  <c r="K84" i="24"/>
  <c r="O84" i="24"/>
  <c r="Q84" i="24"/>
  <c r="V84" i="24"/>
  <c r="G85" i="24"/>
  <c r="I85" i="24"/>
  <c r="K85" i="24"/>
  <c r="M85" i="24"/>
  <c r="O85" i="24"/>
  <c r="Q85" i="24"/>
  <c r="V85" i="24"/>
  <c r="G86" i="24"/>
  <c r="M86" i="24" s="1"/>
  <c r="I86" i="24"/>
  <c r="K86" i="24"/>
  <c r="O86" i="24"/>
  <c r="Q86" i="24"/>
  <c r="V86" i="24"/>
  <c r="G87" i="24"/>
  <c r="I87" i="24"/>
  <c r="K87" i="24"/>
  <c r="M87" i="24"/>
  <c r="O87" i="24"/>
  <c r="Q87" i="24"/>
  <c r="V87" i="24"/>
  <c r="G88" i="24"/>
  <c r="M88" i="24" s="1"/>
  <c r="I88" i="24"/>
  <c r="K88" i="24"/>
  <c r="O88" i="24"/>
  <c r="Q88" i="24"/>
  <c r="V88" i="24"/>
  <c r="G89" i="24"/>
  <c r="I89" i="24"/>
  <c r="K89" i="24"/>
  <c r="M89" i="24"/>
  <c r="O89" i="24"/>
  <c r="Q89" i="24"/>
  <c r="V89" i="24"/>
  <c r="G90" i="24"/>
  <c r="M90" i="24" s="1"/>
  <c r="I90" i="24"/>
  <c r="K90" i="24"/>
  <c r="O90" i="24"/>
  <c r="Q90" i="24"/>
  <c r="V90" i="24"/>
  <c r="G91" i="24"/>
  <c r="I91" i="24"/>
  <c r="K91" i="24"/>
  <c r="M91" i="24"/>
  <c r="O91" i="24"/>
  <c r="Q91" i="24"/>
  <c r="V91" i="24"/>
  <c r="G92" i="24"/>
  <c r="M92" i="24" s="1"/>
  <c r="I92" i="24"/>
  <c r="K92" i="24"/>
  <c r="O92" i="24"/>
  <c r="Q92" i="24"/>
  <c r="V92" i="24"/>
  <c r="G93" i="24"/>
  <c r="I93" i="24"/>
  <c r="K93" i="24"/>
  <c r="M93" i="24"/>
  <c r="O93" i="24"/>
  <c r="Q93" i="24"/>
  <c r="V93" i="24"/>
  <c r="G94" i="24"/>
  <c r="M94" i="24" s="1"/>
  <c r="I94" i="24"/>
  <c r="K94" i="24"/>
  <c r="O94" i="24"/>
  <c r="Q94" i="24"/>
  <c r="V94" i="24"/>
  <c r="G95" i="24"/>
  <c r="I95" i="24"/>
  <c r="K95" i="24"/>
  <c r="M95" i="24"/>
  <c r="O95" i="24"/>
  <c r="Q95" i="24"/>
  <c r="V95" i="24"/>
  <c r="G96" i="24"/>
  <c r="M96" i="24" s="1"/>
  <c r="I96" i="24"/>
  <c r="K96" i="24"/>
  <c r="O96" i="24"/>
  <c r="Q96" i="24"/>
  <c r="V96" i="24"/>
  <c r="G97" i="24"/>
  <c r="I97" i="24"/>
  <c r="K97" i="24"/>
  <c r="M97" i="24"/>
  <c r="O97" i="24"/>
  <c r="Q97" i="24"/>
  <c r="V97" i="24"/>
  <c r="G98" i="24"/>
  <c r="M98" i="24" s="1"/>
  <c r="I98" i="24"/>
  <c r="K98" i="24"/>
  <c r="O98" i="24"/>
  <c r="Q98" i="24"/>
  <c r="V98" i="24"/>
  <c r="G99" i="24"/>
  <c r="I99" i="24"/>
  <c r="K99" i="24"/>
  <c r="M99" i="24"/>
  <c r="O99" i="24"/>
  <c r="Q99" i="24"/>
  <c r="V99" i="24"/>
  <c r="G100" i="24"/>
  <c r="M100" i="24" s="1"/>
  <c r="I100" i="24"/>
  <c r="K100" i="24"/>
  <c r="O100" i="24"/>
  <c r="Q100" i="24"/>
  <c r="V100" i="24"/>
  <c r="G101" i="24"/>
  <c r="I101" i="24"/>
  <c r="K101" i="24"/>
  <c r="M101" i="24"/>
  <c r="O101" i="24"/>
  <c r="Q101" i="24"/>
  <c r="V101" i="24"/>
  <c r="G102" i="24"/>
  <c r="M102" i="24" s="1"/>
  <c r="I102" i="24"/>
  <c r="K102" i="24"/>
  <c r="O102" i="24"/>
  <c r="Q102" i="24"/>
  <c r="V102" i="24"/>
  <c r="G103" i="24"/>
  <c r="I103" i="24"/>
  <c r="K103" i="24"/>
  <c r="M103" i="24"/>
  <c r="O103" i="24"/>
  <c r="Q103" i="24"/>
  <c r="V103" i="24"/>
  <c r="G104" i="24"/>
  <c r="M104" i="24" s="1"/>
  <c r="I104" i="24"/>
  <c r="K104" i="24"/>
  <c r="O104" i="24"/>
  <c r="Q104" i="24"/>
  <c r="V104" i="24"/>
  <c r="G105" i="24"/>
  <c r="I105" i="24"/>
  <c r="K105" i="24"/>
  <c r="M105" i="24"/>
  <c r="O105" i="24"/>
  <c r="Q105" i="24"/>
  <c r="V105" i="24"/>
  <c r="G106" i="24"/>
  <c r="M106" i="24" s="1"/>
  <c r="I106" i="24"/>
  <c r="K106" i="24"/>
  <c r="O106" i="24"/>
  <c r="Q106" i="24"/>
  <c r="V106" i="24"/>
  <c r="G107" i="24"/>
  <c r="I107" i="24"/>
  <c r="K107" i="24"/>
  <c r="M107" i="24"/>
  <c r="O107" i="24"/>
  <c r="Q107" i="24"/>
  <c r="V107" i="24"/>
  <c r="G108" i="24"/>
  <c r="M108" i="24" s="1"/>
  <c r="I108" i="24"/>
  <c r="K108" i="24"/>
  <c r="O108" i="24"/>
  <c r="Q108" i="24"/>
  <c r="V108" i="24"/>
  <c r="G109" i="24"/>
  <c r="I109" i="24"/>
  <c r="K109" i="24"/>
  <c r="M109" i="24"/>
  <c r="O109" i="24"/>
  <c r="Q109" i="24"/>
  <c r="V109" i="24"/>
  <c r="G111" i="24"/>
  <c r="I111" i="24"/>
  <c r="I110" i="24" s="1"/>
  <c r="K111" i="24"/>
  <c r="M111" i="24"/>
  <c r="O111" i="24"/>
  <c r="Q111" i="24"/>
  <c r="Q110" i="24" s="1"/>
  <c r="V111" i="24"/>
  <c r="G112" i="24"/>
  <c r="M112" i="24" s="1"/>
  <c r="I112" i="24"/>
  <c r="K112" i="24"/>
  <c r="K110" i="24" s="1"/>
  <c r="O112" i="24"/>
  <c r="Q112" i="24"/>
  <c r="V112" i="24"/>
  <c r="V110" i="24" s="1"/>
  <c r="G113" i="24"/>
  <c r="I113" i="24"/>
  <c r="K113" i="24"/>
  <c r="M113" i="24"/>
  <c r="O113" i="24"/>
  <c r="Q113" i="24"/>
  <c r="V113" i="24"/>
  <c r="G114" i="24"/>
  <c r="M114" i="24" s="1"/>
  <c r="I114" i="24"/>
  <c r="K114" i="24"/>
  <c r="O114" i="24"/>
  <c r="O110" i="24" s="1"/>
  <c r="Q114" i="24"/>
  <c r="V114" i="24"/>
  <c r="G115" i="24"/>
  <c r="I115" i="24"/>
  <c r="K115" i="24"/>
  <c r="M115" i="24"/>
  <c r="O115" i="24"/>
  <c r="Q115" i="24"/>
  <c r="V115" i="24"/>
  <c r="G116" i="24"/>
  <c r="M116" i="24" s="1"/>
  <c r="I116" i="24"/>
  <c r="K116" i="24"/>
  <c r="O116" i="24"/>
  <c r="Q116" i="24"/>
  <c r="V116" i="24"/>
  <c r="G117" i="24"/>
  <c r="I117" i="24"/>
  <c r="K117" i="24"/>
  <c r="M117" i="24"/>
  <c r="O117" i="24"/>
  <c r="Q117" i="24"/>
  <c r="V117" i="24"/>
  <c r="G118" i="24"/>
  <c r="M118" i="24" s="1"/>
  <c r="I118" i="24"/>
  <c r="K118" i="24"/>
  <c r="O118" i="24"/>
  <c r="Q118" i="24"/>
  <c r="V118" i="24"/>
  <c r="G119" i="24"/>
  <c r="I119" i="24"/>
  <c r="K119" i="24"/>
  <c r="M119" i="24"/>
  <c r="O119" i="24"/>
  <c r="Q119" i="24"/>
  <c r="V119" i="24"/>
  <c r="G120" i="24"/>
  <c r="M120" i="24" s="1"/>
  <c r="I120" i="24"/>
  <c r="K120" i="24"/>
  <c r="O120" i="24"/>
  <c r="Q120" i="24"/>
  <c r="V120" i="24"/>
  <c r="G121" i="24"/>
  <c r="I121" i="24"/>
  <c r="K121" i="24"/>
  <c r="M121" i="24"/>
  <c r="O121" i="24"/>
  <c r="Q121" i="24"/>
  <c r="V121" i="24"/>
  <c r="G122" i="24"/>
  <c r="M122" i="24" s="1"/>
  <c r="I122" i="24"/>
  <c r="K122" i="24"/>
  <c r="O122" i="24"/>
  <c r="Q122" i="24"/>
  <c r="V122" i="24"/>
  <c r="G123" i="24"/>
  <c r="I123" i="24"/>
  <c r="K123" i="24"/>
  <c r="M123" i="24"/>
  <c r="O123" i="24"/>
  <c r="Q123" i="24"/>
  <c r="V123" i="24"/>
  <c r="G124" i="24"/>
  <c r="M124" i="24" s="1"/>
  <c r="I124" i="24"/>
  <c r="K124" i="24"/>
  <c r="O124" i="24"/>
  <c r="Q124" i="24"/>
  <c r="V124" i="24"/>
  <c r="G125" i="24"/>
  <c r="I125" i="24"/>
  <c r="K125" i="24"/>
  <c r="M125" i="24"/>
  <c r="O125" i="24"/>
  <c r="Q125" i="24"/>
  <c r="V125" i="24"/>
  <c r="G126" i="24"/>
  <c r="M126" i="24" s="1"/>
  <c r="I126" i="24"/>
  <c r="K126" i="24"/>
  <c r="O126" i="24"/>
  <c r="Q126" i="24"/>
  <c r="V126" i="24"/>
  <c r="G127" i="24"/>
  <c r="I127" i="24"/>
  <c r="K127" i="24"/>
  <c r="M127" i="24"/>
  <c r="O127" i="24"/>
  <c r="Q127" i="24"/>
  <c r="V127" i="24"/>
  <c r="G128" i="24"/>
  <c r="M128" i="24" s="1"/>
  <c r="I128" i="24"/>
  <c r="K128" i="24"/>
  <c r="O128" i="24"/>
  <c r="Q128" i="24"/>
  <c r="V128" i="24"/>
  <c r="AE130" i="24"/>
  <c r="AF130" i="24"/>
  <c r="G127" i="23"/>
  <c r="G9" i="23"/>
  <c r="G8" i="23" s="1"/>
  <c r="I9" i="23"/>
  <c r="I8" i="23" s="1"/>
  <c r="K9" i="23"/>
  <c r="K8" i="23" s="1"/>
  <c r="O9" i="23"/>
  <c r="O8" i="23" s="1"/>
  <c r="Q9" i="23"/>
  <c r="Q8" i="23" s="1"/>
  <c r="V9" i="23"/>
  <c r="V8" i="23" s="1"/>
  <c r="G10" i="23"/>
  <c r="I10" i="23"/>
  <c r="K10" i="23"/>
  <c r="M10" i="23"/>
  <c r="O10" i="23"/>
  <c r="Q10" i="23"/>
  <c r="V10" i="23"/>
  <c r="G11" i="23"/>
  <c r="I11" i="23"/>
  <c r="K11" i="23"/>
  <c r="M11" i="23"/>
  <c r="O11" i="23"/>
  <c r="Q11" i="23"/>
  <c r="V11" i="23"/>
  <c r="G12" i="23"/>
  <c r="I12" i="23"/>
  <c r="K12" i="23"/>
  <c r="M12" i="23"/>
  <c r="O12" i="23"/>
  <c r="Q12" i="23"/>
  <c r="V12" i="23"/>
  <c r="G13" i="23"/>
  <c r="M13" i="23" s="1"/>
  <c r="I13" i="23"/>
  <c r="K13" i="23"/>
  <c r="O13" i="23"/>
  <c r="Q13" i="23"/>
  <c r="V13" i="23"/>
  <c r="G14" i="23"/>
  <c r="I14" i="23"/>
  <c r="K14" i="23"/>
  <c r="M14" i="23"/>
  <c r="O14" i="23"/>
  <c r="Q14" i="23"/>
  <c r="V14" i="23"/>
  <c r="G15" i="23"/>
  <c r="I15" i="23"/>
  <c r="K15" i="23"/>
  <c r="M15" i="23"/>
  <c r="O15" i="23"/>
  <c r="Q15" i="23"/>
  <c r="V15" i="23"/>
  <c r="G16" i="23"/>
  <c r="I16" i="23"/>
  <c r="K16" i="23"/>
  <c r="M16" i="23"/>
  <c r="O16" i="23"/>
  <c r="Q16" i="23"/>
  <c r="V16" i="23"/>
  <c r="G17" i="23"/>
  <c r="M17" i="23" s="1"/>
  <c r="I17" i="23"/>
  <c r="K17" i="23"/>
  <c r="O17" i="23"/>
  <c r="Q17" i="23"/>
  <c r="V17" i="23"/>
  <c r="G18" i="23"/>
  <c r="I18" i="23"/>
  <c r="K18" i="23"/>
  <c r="M18" i="23"/>
  <c r="O18" i="23"/>
  <c r="Q18" i="23"/>
  <c r="V18" i="23"/>
  <c r="G19" i="23"/>
  <c r="I19" i="23"/>
  <c r="K19" i="23"/>
  <c r="M19" i="23"/>
  <c r="O19" i="23"/>
  <c r="Q19" i="23"/>
  <c r="V19" i="23"/>
  <c r="G20" i="23"/>
  <c r="I20" i="23"/>
  <c r="K20" i="23"/>
  <c r="M20" i="23"/>
  <c r="O20" i="23"/>
  <c r="Q20" i="23"/>
  <c r="V20" i="23"/>
  <c r="G21" i="23"/>
  <c r="M21" i="23" s="1"/>
  <c r="I21" i="23"/>
  <c r="K21" i="23"/>
  <c r="O21" i="23"/>
  <c r="Q21" i="23"/>
  <c r="V21" i="23"/>
  <c r="G23" i="23"/>
  <c r="G22" i="23" s="1"/>
  <c r="I23" i="23"/>
  <c r="K23" i="23"/>
  <c r="K22" i="23" s="1"/>
  <c r="M23" i="23"/>
  <c r="O23" i="23"/>
  <c r="O22" i="23" s="1"/>
  <c r="Q23" i="23"/>
  <c r="V23" i="23"/>
  <c r="V22" i="23" s="1"/>
  <c r="G24" i="23"/>
  <c r="I24" i="23"/>
  <c r="K24" i="23"/>
  <c r="M24" i="23"/>
  <c r="O24" i="23"/>
  <c r="Q24" i="23"/>
  <c r="V24" i="23"/>
  <c r="G25" i="23"/>
  <c r="M25" i="23" s="1"/>
  <c r="I25" i="23"/>
  <c r="K25" i="23"/>
  <c r="O25" i="23"/>
  <c r="Q25" i="23"/>
  <c r="V25" i="23"/>
  <c r="G26" i="23"/>
  <c r="I26" i="23"/>
  <c r="I22" i="23" s="1"/>
  <c r="K26" i="23"/>
  <c r="M26" i="23"/>
  <c r="O26" i="23"/>
  <c r="Q26" i="23"/>
  <c r="Q22" i="23" s="1"/>
  <c r="V26" i="23"/>
  <c r="G27" i="23"/>
  <c r="I27" i="23"/>
  <c r="K27" i="23"/>
  <c r="M27" i="23"/>
  <c r="O27" i="23"/>
  <c r="Q27" i="23"/>
  <c r="V27" i="23"/>
  <c r="G28" i="23"/>
  <c r="I28" i="23"/>
  <c r="K28" i="23"/>
  <c r="M28" i="23"/>
  <c r="O28" i="23"/>
  <c r="Q28" i="23"/>
  <c r="V28" i="23"/>
  <c r="G29" i="23"/>
  <c r="M29" i="23" s="1"/>
  <c r="I29" i="23"/>
  <c r="K29" i="23"/>
  <c r="O29" i="23"/>
  <c r="Q29" i="23"/>
  <c r="V29" i="23"/>
  <c r="G30" i="23"/>
  <c r="I30" i="23"/>
  <c r="K30" i="23"/>
  <c r="M30" i="23"/>
  <c r="O30" i="23"/>
  <c r="Q30" i="23"/>
  <c r="V30" i="23"/>
  <c r="G31" i="23"/>
  <c r="I31" i="23"/>
  <c r="K31" i="23"/>
  <c r="M31" i="23"/>
  <c r="O31" i="23"/>
  <c r="Q31" i="23"/>
  <c r="V31" i="23"/>
  <c r="G32" i="23"/>
  <c r="I32" i="23"/>
  <c r="K32" i="23"/>
  <c r="M32" i="23"/>
  <c r="O32" i="23"/>
  <c r="Q32" i="23"/>
  <c r="V32" i="23"/>
  <c r="G33" i="23"/>
  <c r="M33" i="23" s="1"/>
  <c r="I33" i="23"/>
  <c r="K33" i="23"/>
  <c r="O33" i="23"/>
  <c r="Q33" i="23"/>
  <c r="V33" i="23"/>
  <c r="G34" i="23"/>
  <c r="I34" i="23"/>
  <c r="K34" i="23"/>
  <c r="M34" i="23"/>
  <c r="O34" i="23"/>
  <c r="Q34" i="23"/>
  <c r="V34" i="23"/>
  <c r="G35" i="23"/>
  <c r="I35" i="23"/>
  <c r="K35" i="23"/>
  <c r="M35" i="23"/>
  <c r="O35" i="23"/>
  <c r="Q35" i="23"/>
  <c r="V35" i="23"/>
  <c r="G36" i="23"/>
  <c r="I36" i="23"/>
  <c r="K36" i="23"/>
  <c r="M36" i="23"/>
  <c r="O36" i="23"/>
  <c r="Q36" i="23"/>
  <c r="V36" i="23"/>
  <c r="G37" i="23"/>
  <c r="M37" i="23" s="1"/>
  <c r="I37" i="23"/>
  <c r="K37" i="23"/>
  <c r="O37" i="23"/>
  <c r="Q37" i="23"/>
  <c r="V37" i="23"/>
  <c r="G38" i="23"/>
  <c r="I38" i="23"/>
  <c r="K38" i="23"/>
  <c r="M38" i="23"/>
  <c r="O38" i="23"/>
  <c r="Q38" i="23"/>
  <c r="V38" i="23"/>
  <c r="G39" i="23"/>
  <c r="I39" i="23"/>
  <c r="K39" i="23"/>
  <c r="M39" i="23"/>
  <c r="O39" i="23"/>
  <c r="Q39" i="23"/>
  <c r="V39" i="23"/>
  <c r="G40" i="23"/>
  <c r="I40" i="23"/>
  <c r="K40" i="23"/>
  <c r="M40" i="23"/>
  <c r="O40" i="23"/>
  <c r="Q40" i="23"/>
  <c r="V40" i="23"/>
  <c r="G41" i="23"/>
  <c r="M41" i="23" s="1"/>
  <c r="I41" i="23"/>
  <c r="K41" i="23"/>
  <c r="O41" i="23"/>
  <c r="Q41" i="23"/>
  <c r="V41" i="23"/>
  <c r="G42" i="23"/>
  <c r="I42" i="23"/>
  <c r="K42" i="23"/>
  <c r="M42" i="23"/>
  <c r="O42" i="23"/>
  <c r="Q42" i="23"/>
  <c r="V42" i="23"/>
  <c r="G43" i="23"/>
  <c r="I43" i="23"/>
  <c r="K43" i="23"/>
  <c r="M43" i="23"/>
  <c r="O43" i="23"/>
  <c r="Q43" i="23"/>
  <c r="V43" i="23"/>
  <c r="G44" i="23"/>
  <c r="I44" i="23"/>
  <c r="K44" i="23"/>
  <c r="M44" i="23"/>
  <c r="O44" i="23"/>
  <c r="Q44" i="23"/>
  <c r="V44" i="23"/>
  <c r="G45" i="23"/>
  <c r="M45" i="23" s="1"/>
  <c r="I45" i="23"/>
  <c r="K45" i="23"/>
  <c r="O45" i="23"/>
  <c r="Q45" i="23"/>
  <c r="V45" i="23"/>
  <c r="G46" i="23"/>
  <c r="I46" i="23"/>
  <c r="K46" i="23"/>
  <c r="M46" i="23"/>
  <c r="O46" i="23"/>
  <c r="Q46" i="23"/>
  <c r="V46" i="23"/>
  <c r="G47" i="23"/>
  <c r="I47" i="23"/>
  <c r="K47" i="23"/>
  <c r="M47" i="23"/>
  <c r="O47" i="23"/>
  <c r="Q47" i="23"/>
  <c r="V47" i="23"/>
  <c r="G48" i="23"/>
  <c r="I48" i="23"/>
  <c r="K48" i="23"/>
  <c r="M48" i="23"/>
  <c r="O48" i="23"/>
  <c r="Q48" i="23"/>
  <c r="V48" i="23"/>
  <c r="G49" i="23"/>
  <c r="M49" i="23" s="1"/>
  <c r="I49" i="23"/>
  <c r="K49" i="23"/>
  <c r="O49" i="23"/>
  <c r="Q49" i="23"/>
  <c r="V49" i="23"/>
  <c r="G50" i="23"/>
  <c r="I50" i="23"/>
  <c r="K50" i="23"/>
  <c r="M50" i="23"/>
  <c r="O50" i="23"/>
  <c r="Q50" i="23"/>
  <c r="V50" i="23"/>
  <c r="G51" i="23"/>
  <c r="I51" i="23"/>
  <c r="K51" i="23"/>
  <c r="M51" i="23"/>
  <c r="O51" i="23"/>
  <c r="Q51" i="23"/>
  <c r="V51" i="23"/>
  <c r="G52" i="23"/>
  <c r="I52" i="23"/>
  <c r="K52" i="23"/>
  <c r="M52" i="23"/>
  <c r="O52" i="23"/>
  <c r="Q52" i="23"/>
  <c r="V52" i="23"/>
  <c r="G53" i="23"/>
  <c r="M53" i="23" s="1"/>
  <c r="I53" i="23"/>
  <c r="K53" i="23"/>
  <c r="O53" i="23"/>
  <c r="Q53" i="23"/>
  <c r="V53" i="23"/>
  <c r="G54" i="23"/>
  <c r="I54" i="23"/>
  <c r="K54" i="23"/>
  <c r="M54" i="23"/>
  <c r="O54" i="23"/>
  <c r="Q54" i="23"/>
  <c r="V54" i="23"/>
  <c r="G55" i="23"/>
  <c r="I55" i="23"/>
  <c r="K55" i="23"/>
  <c r="M55" i="23"/>
  <c r="O55" i="23"/>
  <c r="Q55" i="23"/>
  <c r="V55" i="23"/>
  <c r="G56" i="23"/>
  <c r="I56" i="23"/>
  <c r="K56" i="23"/>
  <c r="M56" i="23"/>
  <c r="O56" i="23"/>
  <c r="Q56" i="23"/>
  <c r="V56" i="23"/>
  <c r="G57" i="23"/>
  <c r="M57" i="23" s="1"/>
  <c r="I57" i="23"/>
  <c r="K57" i="23"/>
  <c r="O57" i="23"/>
  <c r="Q57" i="23"/>
  <c r="V57" i="23"/>
  <c r="G58" i="23"/>
  <c r="I58" i="23"/>
  <c r="K58" i="23"/>
  <c r="M58" i="23"/>
  <c r="O58" i="23"/>
  <c r="Q58" i="23"/>
  <c r="V58" i="23"/>
  <c r="G59" i="23"/>
  <c r="M59" i="23" s="1"/>
  <c r="I59" i="23"/>
  <c r="K59" i="23"/>
  <c r="O59" i="23"/>
  <c r="Q59" i="23"/>
  <c r="V59" i="23"/>
  <c r="G60" i="23"/>
  <c r="I60" i="23"/>
  <c r="K60" i="23"/>
  <c r="M60" i="23"/>
  <c r="O60" i="23"/>
  <c r="Q60" i="23"/>
  <c r="V60" i="23"/>
  <c r="G62" i="23"/>
  <c r="I62" i="23"/>
  <c r="I61" i="23" s="1"/>
  <c r="K62" i="23"/>
  <c r="K61" i="23" s="1"/>
  <c r="M62" i="23"/>
  <c r="O62" i="23"/>
  <c r="Q62" i="23"/>
  <c r="Q61" i="23" s="1"/>
  <c r="V62" i="23"/>
  <c r="V61" i="23" s="1"/>
  <c r="G63" i="23"/>
  <c r="M63" i="23" s="1"/>
  <c r="I63" i="23"/>
  <c r="K63" i="23"/>
  <c r="O63" i="23"/>
  <c r="Q63" i="23"/>
  <c r="V63" i="23"/>
  <c r="G64" i="23"/>
  <c r="I64" i="23"/>
  <c r="K64" i="23"/>
  <c r="M64" i="23"/>
  <c r="O64" i="23"/>
  <c r="Q64" i="23"/>
  <c r="V64" i="23"/>
  <c r="G65" i="23"/>
  <c r="M65" i="23" s="1"/>
  <c r="I65" i="23"/>
  <c r="K65" i="23"/>
  <c r="O65" i="23"/>
  <c r="O61" i="23" s="1"/>
  <c r="Q65" i="23"/>
  <c r="V65" i="23"/>
  <c r="G66" i="23"/>
  <c r="I66" i="23"/>
  <c r="K66" i="23"/>
  <c r="M66" i="23"/>
  <c r="O66" i="23"/>
  <c r="Q66" i="23"/>
  <c r="V66" i="23"/>
  <c r="G67" i="23"/>
  <c r="I67" i="23"/>
  <c r="K67" i="23"/>
  <c r="M67" i="23"/>
  <c r="O67" i="23"/>
  <c r="Q67" i="23"/>
  <c r="V67" i="23"/>
  <c r="G68" i="23"/>
  <c r="I68" i="23"/>
  <c r="K68" i="23"/>
  <c r="M68" i="23"/>
  <c r="O68" i="23"/>
  <c r="Q68" i="23"/>
  <c r="V68" i="23"/>
  <c r="G69" i="23"/>
  <c r="M69" i="23" s="1"/>
  <c r="I69" i="23"/>
  <c r="K69" i="23"/>
  <c r="O69" i="23"/>
  <c r="Q69" i="23"/>
  <c r="V69" i="23"/>
  <c r="G70" i="23"/>
  <c r="I70" i="23"/>
  <c r="K70" i="23"/>
  <c r="M70" i="23"/>
  <c r="O70" i="23"/>
  <c r="Q70" i="23"/>
  <c r="V70" i="23"/>
  <c r="G71" i="23"/>
  <c r="I71" i="23"/>
  <c r="K71" i="23"/>
  <c r="M71" i="23"/>
  <c r="O71" i="23"/>
  <c r="Q71" i="23"/>
  <c r="V71" i="23"/>
  <c r="G72" i="23"/>
  <c r="I72" i="23"/>
  <c r="K72" i="23"/>
  <c r="M72" i="23"/>
  <c r="O72" i="23"/>
  <c r="Q72" i="23"/>
  <c r="V72" i="23"/>
  <c r="G73" i="23"/>
  <c r="M73" i="23" s="1"/>
  <c r="I73" i="23"/>
  <c r="K73" i="23"/>
  <c r="O73" i="23"/>
  <c r="Q73" i="23"/>
  <c r="V73" i="23"/>
  <c r="G74" i="23"/>
  <c r="I74" i="23"/>
  <c r="K74" i="23"/>
  <c r="M74" i="23"/>
  <c r="O74" i="23"/>
  <c r="Q74" i="23"/>
  <c r="V74" i="23"/>
  <c r="G75" i="23"/>
  <c r="I75" i="23"/>
  <c r="K75" i="23"/>
  <c r="M75" i="23"/>
  <c r="O75" i="23"/>
  <c r="Q75" i="23"/>
  <c r="V75" i="23"/>
  <c r="G76" i="23"/>
  <c r="I76" i="23"/>
  <c r="K76" i="23"/>
  <c r="M76" i="23"/>
  <c r="O76" i="23"/>
  <c r="Q76" i="23"/>
  <c r="V76" i="23"/>
  <c r="G78" i="23"/>
  <c r="I78" i="23"/>
  <c r="I77" i="23" s="1"/>
  <c r="K78" i="23"/>
  <c r="K77" i="23" s="1"/>
  <c r="M78" i="23"/>
  <c r="O78" i="23"/>
  <c r="Q78" i="23"/>
  <c r="Q77" i="23" s="1"/>
  <c r="V78" i="23"/>
  <c r="V77" i="23" s="1"/>
  <c r="G79" i="23"/>
  <c r="M79" i="23" s="1"/>
  <c r="I79" i="23"/>
  <c r="K79" i="23"/>
  <c r="O79" i="23"/>
  <c r="Q79" i="23"/>
  <c r="V79" i="23"/>
  <c r="G80" i="23"/>
  <c r="I80" i="23"/>
  <c r="K80" i="23"/>
  <c r="M80" i="23"/>
  <c r="O80" i="23"/>
  <c r="Q80" i="23"/>
  <c r="V80" i="23"/>
  <c r="G81" i="23"/>
  <c r="M81" i="23" s="1"/>
  <c r="I81" i="23"/>
  <c r="K81" i="23"/>
  <c r="O81" i="23"/>
  <c r="O77" i="23" s="1"/>
  <c r="Q81" i="23"/>
  <c r="V81" i="23"/>
  <c r="G82" i="23"/>
  <c r="I82" i="23"/>
  <c r="K82" i="23"/>
  <c r="M82" i="23"/>
  <c r="O82" i="23"/>
  <c r="Q82" i="23"/>
  <c r="V82" i="23"/>
  <c r="G83" i="23"/>
  <c r="M83" i="23" s="1"/>
  <c r="I83" i="23"/>
  <c r="K83" i="23"/>
  <c r="O83" i="23"/>
  <c r="Q83" i="23"/>
  <c r="V83" i="23"/>
  <c r="G84" i="23"/>
  <c r="I84" i="23"/>
  <c r="K84" i="23"/>
  <c r="M84" i="23"/>
  <c r="O84" i="23"/>
  <c r="Q84" i="23"/>
  <c r="V84" i="23"/>
  <c r="G85" i="23"/>
  <c r="M85" i="23" s="1"/>
  <c r="I85" i="23"/>
  <c r="K85" i="23"/>
  <c r="O85" i="23"/>
  <c r="Q85" i="23"/>
  <c r="V85" i="23"/>
  <c r="G86" i="23"/>
  <c r="I86" i="23"/>
  <c r="K86" i="23"/>
  <c r="M86" i="23"/>
  <c r="O86" i="23"/>
  <c r="Q86" i="23"/>
  <c r="V86" i="23"/>
  <c r="G87" i="23"/>
  <c r="M87" i="23" s="1"/>
  <c r="I87" i="23"/>
  <c r="K87" i="23"/>
  <c r="O87" i="23"/>
  <c r="Q87" i="23"/>
  <c r="V87" i="23"/>
  <c r="G89" i="23"/>
  <c r="G88" i="23" s="1"/>
  <c r="I89" i="23"/>
  <c r="I88" i="23" s="1"/>
  <c r="K89" i="23"/>
  <c r="K88" i="23" s="1"/>
  <c r="O89" i="23"/>
  <c r="O88" i="23" s="1"/>
  <c r="Q89" i="23"/>
  <c r="Q88" i="23" s="1"/>
  <c r="V89" i="23"/>
  <c r="V88" i="23" s="1"/>
  <c r="G90" i="23"/>
  <c r="I90" i="23"/>
  <c r="K90" i="23"/>
  <c r="M90" i="23"/>
  <c r="O90" i="23"/>
  <c r="Q90" i="23"/>
  <c r="V90" i="23"/>
  <c r="G91" i="23"/>
  <c r="I91" i="23"/>
  <c r="K91" i="23"/>
  <c r="M91" i="23"/>
  <c r="O91" i="23"/>
  <c r="Q91" i="23"/>
  <c r="V91" i="23"/>
  <c r="G93" i="23"/>
  <c r="G92" i="23" s="1"/>
  <c r="I93" i="23"/>
  <c r="I92" i="23" s="1"/>
  <c r="K93" i="23"/>
  <c r="K92" i="23" s="1"/>
  <c r="O93" i="23"/>
  <c r="O92" i="23" s="1"/>
  <c r="Q93" i="23"/>
  <c r="Q92" i="23" s="1"/>
  <c r="V93" i="23"/>
  <c r="V92" i="23" s="1"/>
  <c r="G94" i="23"/>
  <c r="I94" i="23"/>
  <c r="K94" i="23"/>
  <c r="M94" i="23"/>
  <c r="O94" i="23"/>
  <c r="Q94" i="23"/>
  <c r="V94" i="23"/>
  <c r="G95" i="23"/>
  <c r="I95" i="23"/>
  <c r="K95" i="23"/>
  <c r="M95" i="23"/>
  <c r="O95" i="23"/>
  <c r="Q95" i="23"/>
  <c r="V95" i="23"/>
  <c r="G96" i="23"/>
  <c r="I96" i="23"/>
  <c r="K96" i="23"/>
  <c r="M96" i="23"/>
  <c r="O96" i="23"/>
  <c r="Q96" i="23"/>
  <c r="V96" i="23"/>
  <c r="G97" i="23"/>
  <c r="M97" i="23" s="1"/>
  <c r="I97" i="23"/>
  <c r="K97" i="23"/>
  <c r="O97" i="23"/>
  <c r="Q97" i="23"/>
  <c r="V97" i="23"/>
  <c r="G98" i="23"/>
  <c r="I98" i="23"/>
  <c r="K98" i="23"/>
  <c r="M98" i="23"/>
  <c r="O98" i="23"/>
  <c r="Q98" i="23"/>
  <c r="V98" i="23"/>
  <c r="G99" i="23"/>
  <c r="I99" i="23"/>
  <c r="K99" i="23"/>
  <c r="M99" i="23"/>
  <c r="O99" i="23"/>
  <c r="Q99" i="23"/>
  <c r="V99" i="23"/>
  <c r="G100" i="23"/>
  <c r="I100" i="23"/>
  <c r="K100" i="23"/>
  <c r="M100" i="23"/>
  <c r="O100" i="23"/>
  <c r="Q100" i="23"/>
  <c r="V100" i="23"/>
  <c r="G101" i="23"/>
  <c r="M101" i="23" s="1"/>
  <c r="I101" i="23"/>
  <c r="K101" i="23"/>
  <c r="O101" i="23"/>
  <c r="Q101" i="23"/>
  <c r="V101" i="23"/>
  <c r="G102" i="23"/>
  <c r="I102" i="23"/>
  <c r="K102" i="23"/>
  <c r="M102" i="23"/>
  <c r="O102" i="23"/>
  <c r="Q102" i="23"/>
  <c r="V102" i="23"/>
  <c r="G104" i="23"/>
  <c r="I104" i="23"/>
  <c r="I103" i="23" s="1"/>
  <c r="K104" i="23"/>
  <c r="M104" i="23"/>
  <c r="O104" i="23"/>
  <c r="Q104" i="23"/>
  <c r="Q103" i="23" s="1"/>
  <c r="V104" i="23"/>
  <c r="G105" i="23"/>
  <c r="G103" i="23" s="1"/>
  <c r="I105" i="23"/>
  <c r="K105" i="23"/>
  <c r="O105" i="23"/>
  <c r="O103" i="23" s="1"/>
  <c r="Q105" i="23"/>
  <c r="V105" i="23"/>
  <c r="G106" i="23"/>
  <c r="I106" i="23"/>
  <c r="K106" i="23"/>
  <c r="M106" i="23"/>
  <c r="O106" i="23"/>
  <c r="Q106" i="23"/>
  <c r="V106" i="23"/>
  <c r="G107" i="23"/>
  <c r="M107" i="23" s="1"/>
  <c r="I107" i="23"/>
  <c r="K107" i="23"/>
  <c r="O107" i="23"/>
  <c r="Q107" i="23"/>
  <c r="V107" i="23"/>
  <c r="V103" i="23" s="1"/>
  <c r="G108" i="23"/>
  <c r="I108" i="23"/>
  <c r="K108" i="23"/>
  <c r="M108" i="23"/>
  <c r="O108" i="23"/>
  <c r="Q108" i="23"/>
  <c r="V108" i="23"/>
  <c r="G109" i="23"/>
  <c r="M109" i="23" s="1"/>
  <c r="I109" i="23"/>
  <c r="K109" i="23"/>
  <c r="O109" i="23"/>
  <c r="Q109" i="23"/>
  <c r="V109" i="23"/>
  <c r="G110" i="23"/>
  <c r="I110" i="23"/>
  <c r="K110" i="23"/>
  <c r="M110" i="23"/>
  <c r="O110" i="23"/>
  <c r="Q110" i="23"/>
  <c r="V110" i="23"/>
  <c r="G111" i="23"/>
  <c r="M111" i="23" s="1"/>
  <c r="I111" i="23"/>
  <c r="K111" i="23"/>
  <c r="K103" i="23" s="1"/>
  <c r="O111" i="23"/>
  <c r="Q111" i="23"/>
  <c r="V111" i="23"/>
  <c r="G112" i="23"/>
  <c r="I112" i="23"/>
  <c r="K112" i="23"/>
  <c r="M112" i="23"/>
  <c r="O112" i="23"/>
  <c r="Q112" i="23"/>
  <c r="V112" i="23"/>
  <c r="G113" i="23"/>
  <c r="M113" i="23" s="1"/>
  <c r="I113" i="23"/>
  <c r="K113" i="23"/>
  <c r="O113" i="23"/>
  <c r="Q113" i="23"/>
  <c r="V113" i="23"/>
  <c r="G114" i="23"/>
  <c r="I114" i="23"/>
  <c r="K114" i="23"/>
  <c r="M114" i="23"/>
  <c r="O114" i="23"/>
  <c r="Q114" i="23"/>
  <c r="V114" i="23"/>
  <c r="G115" i="23"/>
  <c r="M115" i="23" s="1"/>
  <c r="I115" i="23"/>
  <c r="K115" i="23"/>
  <c r="O115" i="23"/>
  <c r="Q115" i="23"/>
  <c r="V115" i="23"/>
  <c r="G117" i="23"/>
  <c r="G116" i="23" s="1"/>
  <c r="I117" i="23"/>
  <c r="I116" i="23" s="1"/>
  <c r="K117" i="23"/>
  <c r="K116" i="23" s="1"/>
  <c r="O117" i="23"/>
  <c r="O116" i="23" s="1"/>
  <c r="Q117" i="23"/>
  <c r="Q116" i="23" s="1"/>
  <c r="V117" i="23"/>
  <c r="V116" i="23" s="1"/>
  <c r="G118" i="23"/>
  <c r="I118" i="23"/>
  <c r="K118" i="23"/>
  <c r="M118" i="23"/>
  <c r="O118" i="23"/>
  <c r="Q118" i="23"/>
  <c r="V118" i="23"/>
  <c r="G119" i="23"/>
  <c r="I119" i="23"/>
  <c r="K119" i="23"/>
  <c r="M119" i="23"/>
  <c r="O119" i="23"/>
  <c r="Q119" i="23"/>
  <c r="V119" i="23"/>
  <c r="G120" i="23"/>
  <c r="I120" i="23"/>
  <c r="K120" i="23"/>
  <c r="M120" i="23"/>
  <c r="O120" i="23"/>
  <c r="Q120" i="23"/>
  <c r="V120" i="23"/>
  <c r="G121" i="23"/>
  <c r="M121" i="23" s="1"/>
  <c r="I121" i="23"/>
  <c r="K121" i="23"/>
  <c r="O121" i="23"/>
  <c r="Q121" i="23"/>
  <c r="V121" i="23"/>
  <c r="G122" i="23"/>
  <c r="I122" i="23"/>
  <c r="K122" i="23"/>
  <c r="M122" i="23"/>
  <c r="O122" i="23"/>
  <c r="Q122" i="23"/>
  <c r="V122" i="23"/>
  <c r="G123" i="23"/>
  <c r="I123" i="23"/>
  <c r="K123" i="23"/>
  <c r="M123" i="23"/>
  <c r="O123" i="23"/>
  <c r="Q123" i="23"/>
  <c r="V123" i="23"/>
  <c r="G124" i="23"/>
  <c r="I124" i="23"/>
  <c r="K124" i="23"/>
  <c r="M124" i="23"/>
  <c r="O124" i="23"/>
  <c r="Q124" i="23"/>
  <c r="V124" i="23"/>
  <c r="G125" i="23"/>
  <c r="M125" i="23" s="1"/>
  <c r="I125" i="23"/>
  <c r="K125" i="23"/>
  <c r="O125" i="23"/>
  <c r="Q125" i="23"/>
  <c r="V125" i="23"/>
  <c r="AE127" i="23"/>
  <c r="AF127" i="23"/>
  <c r="G69" i="22"/>
  <c r="G9" i="22"/>
  <c r="G8" i="22" s="1"/>
  <c r="I9" i="22"/>
  <c r="I8" i="22" s="1"/>
  <c r="K9" i="22"/>
  <c r="K8" i="22" s="1"/>
  <c r="O9" i="22"/>
  <c r="O8" i="22" s="1"/>
  <c r="Q9" i="22"/>
  <c r="Q8" i="22" s="1"/>
  <c r="V9" i="22"/>
  <c r="V8" i="22" s="1"/>
  <c r="G10" i="22"/>
  <c r="I10" i="22"/>
  <c r="K10" i="22"/>
  <c r="M10" i="22"/>
  <c r="O10" i="22"/>
  <c r="Q10" i="22"/>
  <c r="V10" i="22"/>
  <c r="G11" i="22"/>
  <c r="I11" i="22"/>
  <c r="K11" i="22"/>
  <c r="M11" i="22"/>
  <c r="O11" i="22"/>
  <c r="Q11" i="22"/>
  <c r="V11" i="22"/>
  <c r="G12" i="22"/>
  <c r="I12" i="22"/>
  <c r="K12" i="22"/>
  <c r="M12" i="22"/>
  <c r="O12" i="22"/>
  <c r="Q12" i="22"/>
  <c r="V12" i="22"/>
  <c r="G13" i="22"/>
  <c r="M13" i="22" s="1"/>
  <c r="I13" i="22"/>
  <c r="K13" i="22"/>
  <c r="O13" i="22"/>
  <c r="Q13" i="22"/>
  <c r="V13" i="22"/>
  <c r="G14" i="22"/>
  <c r="I14" i="22"/>
  <c r="K14" i="22"/>
  <c r="M14" i="22"/>
  <c r="O14" i="22"/>
  <c r="Q14" i="22"/>
  <c r="V14" i="22"/>
  <c r="G15" i="22"/>
  <c r="I15" i="22"/>
  <c r="K15" i="22"/>
  <c r="M15" i="22"/>
  <c r="O15" i="22"/>
  <c r="Q15" i="22"/>
  <c r="V15" i="22"/>
  <c r="G16" i="22"/>
  <c r="I16" i="22"/>
  <c r="K16" i="22"/>
  <c r="M16" i="22"/>
  <c r="O16" i="22"/>
  <c r="Q16" i="22"/>
  <c r="V16" i="22"/>
  <c r="G18" i="22"/>
  <c r="I18" i="22"/>
  <c r="I17" i="22" s="1"/>
  <c r="K18" i="22"/>
  <c r="K17" i="22" s="1"/>
  <c r="M18" i="22"/>
  <c r="O18" i="22"/>
  <c r="Q18" i="22"/>
  <c r="Q17" i="22" s="1"/>
  <c r="V18" i="22"/>
  <c r="V17" i="22" s="1"/>
  <c r="G19" i="22"/>
  <c r="I19" i="22"/>
  <c r="K19" i="22"/>
  <c r="M19" i="22"/>
  <c r="O19" i="22"/>
  <c r="Q19" i="22"/>
  <c r="V19" i="22"/>
  <c r="G20" i="22"/>
  <c r="I20" i="22"/>
  <c r="K20" i="22"/>
  <c r="M20" i="22"/>
  <c r="O20" i="22"/>
  <c r="Q20" i="22"/>
  <c r="V20" i="22"/>
  <c r="G21" i="22"/>
  <c r="M21" i="22" s="1"/>
  <c r="I21" i="22"/>
  <c r="K21" i="22"/>
  <c r="O21" i="22"/>
  <c r="O17" i="22" s="1"/>
  <c r="Q21" i="22"/>
  <c r="V21" i="22"/>
  <c r="G22" i="22"/>
  <c r="I22" i="22"/>
  <c r="K22" i="22"/>
  <c r="M22" i="22"/>
  <c r="O22" i="22"/>
  <c r="Q22" i="22"/>
  <c r="V22" i="22"/>
  <c r="G23" i="22"/>
  <c r="I23" i="22"/>
  <c r="K23" i="22"/>
  <c r="M23" i="22"/>
  <c r="O23" i="22"/>
  <c r="Q23" i="22"/>
  <c r="V23" i="22"/>
  <c r="G24" i="22"/>
  <c r="I24" i="22"/>
  <c r="K24" i="22"/>
  <c r="M24" i="22"/>
  <c r="O24" i="22"/>
  <c r="Q24" i="22"/>
  <c r="V24" i="22"/>
  <c r="G25" i="22"/>
  <c r="M25" i="22" s="1"/>
  <c r="I25" i="22"/>
  <c r="K25" i="22"/>
  <c r="O25" i="22"/>
  <c r="Q25" i="22"/>
  <c r="V25" i="22"/>
  <c r="I26" i="22"/>
  <c r="G27" i="22"/>
  <c r="G26" i="22" s="1"/>
  <c r="I27" i="22"/>
  <c r="K27" i="22"/>
  <c r="K26" i="22" s="1"/>
  <c r="M27" i="22"/>
  <c r="O27" i="22"/>
  <c r="O26" i="22" s="1"/>
  <c r="Q27" i="22"/>
  <c r="V27" i="22"/>
  <c r="V26" i="22" s="1"/>
  <c r="G28" i="22"/>
  <c r="I28" i="22"/>
  <c r="K28" i="22"/>
  <c r="M28" i="22"/>
  <c r="O28" i="22"/>
  <c r="Q28" i="22"/>
  <c r="V28" i="22"/>
  <c r="G29" i="22"/>
  <c r="M29" i="22" s="1"/>
  <c r="I29" i="22"/>
  <c r="K29" i="22"/>
  <c r="O29" i="22"/>
  <c r="Q29" i="22"/>
  <c r="V29" i="22"/>
  <c r="G30" i="22"/>
  <c r="I30" i="22"/>
  <c r="K30" i="22"/>
  <c r="M30" i="22"/>
  <c r="O30" i="22"/>
  <c r="Q30" i="22"/>
  <c r="Q26" i="22" s="1"/>
  <c r="V30" i="22"/>
  <c r="G31" i="22"/>
  <c r="I31" i="22"/>
  <c r="K31" i="22"/>
  <c r="M31" i="22"/>
  <c r="O31" i="22"/>
  <c r="Q31" i="22"/>
  <c r="V31" i="22"/>
  <c r="G32" i="22"/>
  <c r="I32" i="22"/>
  <c r="K32" i="22"/>
  <c r="M32" i="22"/>
  <c r="O32" i="22"/>
  <c r="Q32" i="22"/>
  <c r="V32" i="22"/>
  <c r="G33" i="22"/>
  <c r="M33" i="22" s="1"/>
  <c r="I33" i="22"/>
  <c r="K33" i="22"/>
  <c r="O33" i="22"/>
  <c r="Q33" i="22"/>
  <c r="V33" i="22"/>
  <c r="G34" i="22"/>
  <c r="I34" i="22"/>
  <c r="K34" i="22"/>
  <c r="M34" i="22"/>
  <c r="O34" i="22"/>
  <c r="Q34" i="22"/>
  <c r="V34" i="22"/>
  <c r="G36" i="22"/>
  <c r="G35" i="22" s="1"/>
  <c r="I36" i="22"/>
  <c r="I35" i="22" s="1"/>
  <c r="K36" i="22"/>
  <c r="M36" i="22"/>
  <c r="O36" i="22"/>
  <c r="O35" i="22" s="1"/>
  <c r="Q36" i="22"/>
  <c r="Q35" i="22" s="1"/>
  <c r="V36" i="22"/>
  <c r="G37" i="22"/>
  <c r="M37" i="22" s="1"/>
  <c r="I37" i="22"/>
  <c r="K37" i="22"/>
  <c r="O37" i="22"/>
  <c r="Q37" i="22"/>
  <c r="V37" i="22"/>
  <c r="G38" i="22"/>
  <c r="I38" i="22"/>
  <c r="K38" i="22"/>
  <c r="M38" i="22"/>
  <c r="O38" i="22"/>
  <c r="Q38" i="22"/>
  <c r="V38" i="22"/>
  <c r="G39" i="22"/>
  <c r="I39" i="22"/>
  <c r="K39" i="22"/>
  <c r="K35" i="22" s="1"/>
  <c r="M39" i="22"/>
  <c r="O39" i="22"/>
  <c r="Q39" i="22"/>
  <c r="V39" i="22"/>
  <c r="V35" i="22" s="1"/>
  <c r="G40" i="22"/>
  <c r="I40" i="22"/>
  <c r="K40" i="22"/>
  <c r="M40" i="22"/>
  <c r="O40" i="22"/>
  <c r="Q40" i="22"/>
  <c r="V40" i="22"/>
  <c r="G41" i="22"/>
  <c r="M41" i="22" s="1"/>
  <c r="I41" i="22"/>
  <c r="K41" i="22"/>
  <c r="O41" i="22"/>
  <c r="Q41" i="22"/>
  <c r="V41" i="22"/>
  <c r="G42" i="22"/>
  <c r="I42" i="22"/>
  <c r="K42" i="22"/>
  <c r="M42" i="22"/>
  <c r="O42" i="22"/>
  <c r="Q42" i="22"/>
  <c r="V42" i="22"/>
  <c r="G43" i="22"/>
  <c r="I43" i="22"/>
  <c r="K43" i="22"/>
  <c r="M43" i="22"/>
  <c r="O43" i="22"/>
  <c r="Q43" i="22"/>
  <c r="V43" i="22"/>
  <c r="G46" i="22"/>
  <c r="G45" i="22" s="1"/>
  <c r="I46" i="22"/>
  <c r="I45" i="22" s="1"/>
  <c r="K46" i="22"/>
  <c r="K45" i="22" s="1"/>
  <c r="O46" i="22"/>
  <c r="O45" i="22" s="1"/>
  <c r="Q46" i="22"/>
  <c r="Q45" i="22" s="1"/>
  <c r="V46" i="22"/>
  <c r="V45" i="22" s="1"/>
  <c r="G47" i="22"/>
  <c r="I47" i="22"/>
  <c r="K47" i="22"/>
  <c r="M47" i="22"/>
  <c r="O47" i="22"/>
  <c r="Q47" i="22"/>
  <c r="V47" i="22"/>
  <c r="G48" i="22"/>
  <c r="I48" i="22"/>
  <c r="K48" i="22"/>
  <c r="M48" i="22"/>
  <c r="O48" i="22"/>
  <c r="Q48" i="22"/>
  <c r="V48" i="22"/>
  <c r="G49" i="22"/>
  <c r="I49" i="22"/>
  <c r="K49" i="22"/>
  <c r="M49" i="22"/>
  <c r="O49" i="22"/>
  <c r="Q49" i="22"/>
  <c r="V49" i="22"/>
  <c r="G50" i="22"/>
  <c r="M50" i="22" s="1"/>
  <c r="I50" i="22"/>
  <c r="K50" i="22"/>
  <c r="O50" i="22"/>
  <c r="Q50" i="22"/>
  <c r="V50" i="22"/>
  <c r="G51" i="22"/>
  <c r="I51" i="22"/>
  <c r="K51" i="22"/>
  <c r="M51" i="22"/>
  <c r="O51" i="22"/>
  <c r="Q51" i="22"/>
  <c r="V51" i="22"/>
  <c r="G52" i="22"/>
  <c r="I52" i="22"/>
  <c r="K52" i="22"/>
  <c r="M52" i="22"/>
  <c r="O52" i="22"/>
  <c r="Q52" i="22"/>
  <c r="V52" i="22"/>
  <c r="G55" i="22"/>
  <c r="G54" i="22" s="1"/>
  <c r="I55" i="22"/>
  <c r="I54" i="22" s="1"/>
  <c r="K55" i="22"/>
  <c r="K54" i="22" s="1"/>
  <c r="O55" i="22"/>
  <c r="O54" i="22" s="1"/>
  <c r="Q55" i="22"/>
  <c r="Q54" i="22" s="1"/>
  <c r="V55" i="22"/>
  <c r="V54" i="22" s="1"/>
  <c r="G56" i="22"/>
  <c r="I56" i="22"/>
  <c r="K56" i="22"/>
  <c r="M56" i="22"/>
  <c r="O56" i="22"/>
  <c r="Q56" i="22"/>
  <c r="V56" i="22"/>
  <c r="G57" i="22"/>
  <c r="I57" i="22"/>
  <c r="K57" i="22"/>
  <c r="M57" i="22"/>
  <c r="O57" i="22"/>
  <c r="Q57" i="22"/>
  <c r="V57" i="22"/>
  <c r="G58" i="22"/>
  <c r="I58" i="22"/>
  <c r="K58" i="22"/>
  <c r="M58" i="22"/>
  <c r="O58" i="22"/>
  <c r="Q58" i="22"/>
  <c r="V58" i="22"/>
  <c r="G59" i="22"/>
  <c r="M59" i="22" s="1"/>
  <c r="I59" i="22"/>
  <c r="K59" i="22"/>
  <c r="O59" i="22"/>
  <c r="Q59" i="22"/>
  <c r="V59" i="22"/>
  <c r="G60" i="22"/>
  <c r="I60" i="22"/>
  <c r="K60" i="22"/>
  <c r="M60" i="22"/>
  <c r="O60" i="22"/>
  <c r="Q60" i="22"/>
  <c r="V60" i="22"/>
  <c r="G61" i="22"/>
  <c r="I61" i="22"/>
  <c r="K61" i="22"/>
  <c r="M61" i="22"/>
  <c r="O61" i="22"/>
  <c r="Q61" i="22"/>
  <c r="V61" i="22"/>
  <c r="G64" i="22"/>
  <c r="G63" i="22" s="1"/>
  <c r="I64" i="22"/>
  <c r="I63" i="22" s="1"/>
  <c r="K64" i="22"/>
  <c r="K63" i="22" s="1"/>
  <c r="O64" i="22"/>
  <c r="O63" i="22" s="1"/>
  <c r="Q64" i="22"/>
  <c r="Q63" i="22" s="1"/>
  <c r="V64" i="22"/>
  <c r="V63" i="22" s="1"/>
  <c r="G65" i="22"/>
  <c r="I65" i="22"/>
  <c r="K65" i="22"/>
  <c r="M65" i="22"/>
  <c r="O65" i="22"/>
  <c r="Q65" i="22"/>
  <c r="V65" i="22"/>
  <c r="G66" i="22"/>
  <c r="I66" i="22"/>
  <c r="K66" i="22"/>
  <c r="M66" i="22"/>
  <c r="O66" i="22"/>
  <c r="Q66" i="22"/>
  <c r="V66" i="22"/>
  <c r="G67" i="22"/>
  <c r="I67" i="22"/>
  <c r="K67" i="22"/>
  <c r="M67" i="22"/>
  <c r="O67" i="22"/>
  <c r="Q67" i="22"/>
  <c r="V67" i="22"/>
  <c r="AE69" i="22"/>
  <c r="G98" i="21"/>
  <c r="I8" i="21"/>
  <c r="Q8" i="21"/>
  <c r="G9" i="21"/>
  <c r="G8" i="21" s="1"/>
  <c r="I9" i="21"/>
  <c r="K9" i="21"/>
  <c r="K8" i="21" s="1"/>
  <c r="O9" i="21"/>
  <c r="O8" i="21" s="1"/>
  <c r="Q9" i="21"/>
  <c r="V9" i="21"/>
  <c r="V8" i="21" s="1"/>
  <c r="G10" i="21"/>
  <c r="I10" i="21"/>
  <c r="K10" i="21"/>
  <c r="M10" i="21"/>
  <c r="O10" i="21"/>
  <c r="Q10" i="21"/>
  <c r="V10" i="21"/>
  <c r="G12" i="21"/>
  <c r="I12" i="21"/>
  <c r="I11" i="21" s="1"/>
  <c r="K12" i="21"/>
  <c r="M12" i="21"/>
  <c r="O12" i="21"/>
  <c r="Q12" i="21"/>
  <c r="Q11" i="21" s="1"/>
  <c r="V12" i="21"/>
  <c r="G14" i="21"/>
  <c r="M14" i="21" s="1"/>
  <c r="I14" i="21"/>
  <c r="K14" i="21"/>
  <c r="K11" i="21" s="1"/>
  <c r="O14" i="21"/>
  <c r="Q14" i="21"/>
  <c r="V14" i="21"/>
  <c r="V11" i="21" s="1"/>
  <c r="G16" i="21"/>
  <c r="I16" i="21"/>
  <c r="K16" i="21"/>
  <c r="M16" i="21"/>
  <c r="O16" i="21"/>
  <c r="Q16" i="21"/>
  <c r="V16" i="21"/>
  <c r="G18" i="21"/>
  <c r="M18" i="21" s="1"/>
  <c r="I18" i="21"/>
  <c r="K18" i="21"/>
  <c r="O18" i="21"/>
  <c r="O11" i="21" s="1"/>
  <c r="Q18" i="21"/>
  <c r="V18" i="21"/>
  <c r="G20" i="21"/>
  <c r="I20" i="21"/>
  <c r="K20" i="21"/>
  <c r="M20" i="21"/>
  <c r="O20" i="21"/>
  <c r="Q20" i="21"/>
  <c r="V20" i="21"/>
  <c r="G22" i="21"/>
  <c r="M22" i="21" s="1"/>
  <c r="I22" i="21"/>
  <c r="K22" i="21"/>
  <c r="O22" i="21"/>
  <c r="Q22" i="21"/>
  <c r="V22" i="21"/>
  <c r="G24" i="21"/>
  <c r="I24" i="21"/>
  <c r="K24" i="21"/>
  <c r="M24" i="21"/>
  <c r="O24" i="21"/>
  <c r="Q24" i="21"/>
  <c r="V24" i="21"/>
  <c r="G26" i="21"/>
  <c r="M26" i="21" s="1"/>
  <c r="I26" i="21"/>
  <c r="K26" i="21"/>
  <c r="O26" i="21"/>
  <c r="Q26" i="21"/>
  <c r="V26" i="21"/>
  <c r="G28" i="21"/>
  <c r="I28" i="21"/>
  <c r="K28" i="21"/>
  <c r="M28" i="21"/>
  <c r="O28" i="21"/>
  <c r="Q28" i="21"/>
  <c r="V28" i="21"/>
  <c r="G30" i="21"/>
  <c r="M30" i="21" s="1"/>
  <c r="I30" i="21"/>
  <c r="K30" i="21"/>
  <c r="O30" i="21"/>
  <c r="Q30" i="21"/>
  <c r="V30" i="21"/>
  <c r="G31" i="21"/>
  <c r="I31" i="21"/>
  <c r="K31" i="21"/>
  <c r="M31" i="21"/>
  <c r="O31" i="21"/>
  <c r="Q31" i="21"/>
  <c r="V31" i="21"/>
  <c r="G33" i="21"/>
  <c r="I33" i="21"/>
  <c r="I32" i="21" s="1"/>
  <c r="K33" i="21"/>
  <c r="M33" i="21"/>
  <c r="O33" i="21"/>
  <c r="Q33" i="21"/>
  <c r="Q32" i="21" s="1"/>
  <c r="V33" i="21"/>
  <c r="G34" i="21"/>
  <c r="M34" i="21" s="1"/>
  <c r="I34" i="21"/>
  <c r="K34" i="21"/>
  <c r="K32" i="21" s="1"/>
  <c r="O34" i="21"/>
  <c r="Q34" i="21"/>
  <c r="V34" i="21"/>
  <c r="V32" i="21" s="1"/>
  <c r="G35" i="21"/>
  <c r="I35" i="21"/>
  <c r="K35" i="21"/>
  <c r="M35" i="21"/>
  <c r="O35" i="21"/>
  <c r="Q35" i="21"/>
  <c r="V35" i="21"/>
  <c r="G36" i="21"/>
  <c r="M36" i="21" s="1"/>
  <c r="I36" i="21"/>
  <c r="K36" i="21"/>
  <c r="O36" i="21"/>
  <c r="O32" i="21" s="1"/>
  <c r="Q36" i="21"/>
  <c r="V36" i="21"/>
  <c r="G37" i="21"/>
  <c r="I37" i="21"/>
  <c r="K37" i="21"/>
  <c r="M37" i="21"/>
  <c r="O37" i="21"/>
  <c r="Q37" i="21"/>
  <c r="V37" i="21"/>
  <c r="G38" i="21"/>
  <c r="M38" i="21" s="1"/>
  <c r="I38" i="21"/>
  <c r="K38" i="21"/>
  <c r="O38" i="21"/>
  <c r="Q38" i="21"/>
  <c r="V38" i="21"/>
  <c r="G39" i="21"/>
  <c r="I39" i="21"/>
  <c r="K39" i="21"/>
  <c r="M39" i="21"/>
  <c r="O39" i="21"/>
  <c r="Q39" i="21"/>
  <c r="V39" i="21"/>
  <c r="G40" i="21"/>
  <c r="M40" i="21" s="1"/>
  <c r="I40" i="21"/>
  <c r="K40" i="21"/>
  <c r="O40" i="21"/>
  <c r="Q40" i="21"/>
  <c r="V40" i="21"/>
  <c r="G41" i="21"/>
  <c r="I41" i="21"/>
  <c r="K41" i="21"/>
  <c r="M41" i="21"/>
  <c r="O41" i="21"/>
  <c r="Q41" i="21"/>
  <c r="V41" i="21"/>
  <c r="G42" i="21"/>
  <c r="M42" i="21" s="1"/>
  <c r="I42" i="21"/>
  <c r="K42" i="21"/>
  <c r="O42" i="21"/>
  <c r="Q42" i="21"/>
  <c r="V42" i="21"/>
  <c r="G43" i="21"/>
  <c r="I43" i="21"/>
  <c r="K43" i="21"/>
  <c r="M43" i="21"/>
  <c r="O43" i="21"/>
  <c r="Q43" i="21"/>
  <c r="V43" i="21"/>
  <c r="G44" i="21"/>
  <c r="M44" i="21" s="1"/>
  <c r="I44" i="21"/>
  <c r="K44" i="21"/>
  <c r="O44" i="21"/>
  <c r="Q44" i="21"/>
  <c r="V44" i="21"/>
  <c r="G45" i="21"/>
  <c r="I45" i="21"/>
  <c r="K45" i="21"/>
  <c r="M45" i="21"/>
  <c r="O45" i="21"/>
  <c r="Q45" i="21"/>
  <c r="V45" i="21"/>
  <c r="G46" i="21"/>
  <c r="M46" i="21" s="1"/>
  <c r="I46" i="21"/>
  <c r="K46" i="21"/>
  <c r="O46" i="21"/>
  <c r="Q46" i="21"/>
  <c r="V46" i="21"/>
  <c r="G47" i="21"/>
  <c r="I47" i="21"/>
  <c r="K47" i="21"/>
  <c r="M47" i="21"/>
  <c r="O47" i="21"/>
  <c r="Q47" i="21"/>
  <c r="V47" i="21"/>
  <c r="G48" i="21"/>
  <c r="M48" i="21" s="1"/>
  <c r="I48" i="21"/>
  <c r="K48" i="21"/>
  <c r="O48" i="21"/>
  <c r="Q48" i="21"/>
  <c r="V48" i="21"/>
  <c r="G49" i="21"/>
  <c r="I49" i="21"/>
  <c r="K49" i="21"/>
  <c r="M49" i="21"/>
  <c r="O49" i="21"/>
  <c r="Q49" i="21"/>
  <c r="V49" i="21"/>
  <c r="G50" i="21"/>
  <c r="M50" i="21" s="1"/>
  <c r="I50" i="21"/>
  <c r="K50" i="21"/>
  <c r="O50" i="21"/>
  <c r="Q50" i="21"/>
  <c r="V50" i="21"/>
  <c r="G51" i="21"/>
  <c r="I51" i="21"/>
  <c r="K51" i="21"/>
  <c r="M51" i="21"/>
  <c r="O51" i="21"/>
  <c r="Q51" i="21"/>
  <c r="V51" i="21"/>
  <c r="G52" i="21"/>
  <c r="M52" i="21" s="1"/>
  <c r="I52" i="21"/>
  <c r="K52" i="21"/>
  <c r="O52" i="21"/>
  <c r="Q52" i="21"/>
  <c r="V52" i="21"/>
  <c r="G53" i="21"/>
  <c r="I53" i="21"/>
  <c r="K53" i="21"/>
  <c r="M53" i="21"/>
  <c r="O53" i="21"/>
  <c r="Q53" i="21"/>
  <c r="V53" i="21"/>
  <c r="G54" i="21"/>
  <c r="M54" i="21" s="1"/>
  <c r="I54" i="21"/>
  <c r="K54" i="21"/>
  <c r="O54" i="21"/>
  <c r="Q54" i="21"/>
  <c r="V54" i="21"/>
  <c r="G55" i="21"/>
  <c r="I55" i="21"/>
  <c r="K55" i="21"/>
  <c r="M55" i="21"/>
  <c r="O55" i="21"/>
  <c r="Q55" i="21"/>
  <c r="V55" i="21"/>
  <c r="G56" i="21"/>
  <c r="M56" i="21" s="1"/>
  <c r="I56" i="21"/>
  <c r="K56" i="21"/>
  <c r="O56" i="21"/>
  <c r="Q56" i="21"/>
  <c r="V56" i="21"/>
  <c r="G57" i="21"/>
  <c r="I57" i="21"/>
  <c r="K57" i="21"/>
  <c r="M57" i="21"/>
  <c r="O57" i="21"/>
  <c r="Q57" i="21"/>
  <c r="V57" i="21"/>
  <c r="G60" i="21"/>
  <c r="I60" i="21"/>
  <c r="I59" i="21" s="1"/>
  <c r="K60" i="21"/>
  <c r="M60" i="21"/>
  <c r="O60" i="21"/>
  <c r="Q60" i="21"/>
  <c r="Q59" i="21" s="1"/>
  <c r="V60" i="21"/>
  <c r="G62" i="21"/>
  <c r="M62" i="21" s="1"/>
  <c r="I62" i="21"/>
  <c r="K62" i="21"/>
  <c r="O62" i="21"/>
  <c r="O59" i="21" s="1"/>
  <c r="Q62" i="21"/>
  <c r="V62" i="21"/>
  <c r="G64" i="21"/>
  <c r="I64" i="21"/>
  <c r="K64" i="21"/>
  <c r="M64" i="21"/>
  <c r="O64" i="21"/>
  <c r="Q64" i="21"/>
  <c r="V64" i="21"/>
  <c r="G66" i="21"/>
  <c r="M66" i="21" s="1"/>
  <c r="I66" i="21"/>
  <c r="K66" i="21"/>
  <c r="K59" i="21" s="1"/>
  <c r="O66" i="21"/>
  <c r="Q66" i="21"/>
  <c r="V66" i="21"/>
  <c r="V59" i="21" s="1"/>
  <c r="G68" i="21"/>
  <c r="I68" i="21"/>
  <c r="K68" i="21"/>
  <c r="M68" i="21"/>
  <c r="O68" i="21"/>
  <c r="Q68" i="21"/>
  <c r="V68" i="21"/>
  <c r="G70" i="21"/>
  <c r="M70" i="21" s="1"/>
  <c r="I70" i="21"/>
  <c r="K70" i="21"/>
  <c r="O70" i="21"/>
  <c r="Q70" i="21"/>
  <c r="V70" i="21"/>
  <c r="G72" i="21"/>
  <c r="I72" i="21"/>
  <c r="K72" i="21"/>
  <c r="M72" i="21"/>
  <c r="O72" i="21"/>
  <c r="Q72" i="21"/>
  <c r="V72" i="21"/>
  <c r="G74" i="21"/>
  <c r="M74" i="21" s="1"/>
  <c r="I74" i="21"/>
  <c r="K74" i="21"/>
  <c r="O74" i="21"/>
  <c r="Q74" i="21"/>
  <c r="V74" i="21"/>
  <c r="G76" i="21"/>
  <c r="I76" i="21"/>
  <c r="K76" i="21"/>
  <c r="M76" i="21"/>
  <c r="O76" i="21"/>
  <c r="Q76" i="21"/>
  <c r="V76" i="21"/>
  <c r="G78" i="21"/>
  <c r="M78" i="21" s="1"/>
  <c r="I78" i="21"/>
  <c r="K78" i="21"/>
  <c r="O78" i="21"/>
  <c r="Q78" i="21"/>
  <c r="V78" i="21"/>
  <c r="G80" i="21"/>
  <c r="I80" i="21"/>
  <c r="K80" i="21"/>
  <c r="M80" i="21"/>
  <c r="O80" i="21"/>
  <c r="Q80" i="21"/>
  <c r="V80" i="21"/>
  <c r="G82" i="21"/>
  <c r="M82" i="21" s="1"/>
  <c r="I82" i="21"/>
  <c r="K82" i="21"/>
  <c r="O82" i="21"/>
  <c r="Q82" i="21"/>
  <c r="V82" i="21"/>
  <c r="G84" i="21"/>
  <c r="I84" i="21"/>
  <c r="K84" i="21"/>
  <c r="M84" i="21"/>
  <c r="O84" i="21"/>
  <c r="Q84" i="21"/>
  <c r="V84" i="21"/>
  <c r="G86" i="21"/>
  <c r="M86" i="21" s="1"/>
  <c r="I86" i="21"/>
  <c r="K86" i="21"/>
  <c r="O86" i="21"/>
  <c r="Q86" i="21"/>
  <c r="V86" i="21"/>
  <c r="G88" i="21"/>
  <c r="I88" i="21"/>
  <c r="K88" i="21"/>
  <c r="M88" i="21"/>
  <c r="O88" i="21"/>
  <c r="Q88" i="21"/>
  <c r="V88" i="21"/>
  <c r="G90" i="21"/>
  <c r="M90" i="21" s="1"/>
  <c r="I90" i="21"/>
  <c r="K90" i="21"/>
  <c r="O90" i="21"/>
  <c r="Q90" i="21"/>
  <c r="V90" i="21"/>
  <c r="G92" i="21"/>
  <c r="I92" i="21"/>
  <c r="K92" i="21"/>
  <c r="M92" i="21"/>
  <c r="O92" i="21"/>
  <c r="Q92" i="21"/>
  <c r="V92" i="21"/>
  <c r="G94" i="21"/>
  <c r="M94" i="21" s="1"/>
  <c r="I94" i="21"/>
  <c r="K94" i="21"/>
  <c r="O94" i="21"/>
  <c r="Q94" i="21"/>
  <c r="V94" i="21"/>
  <c r="G95" i="21"/>
  <c r="I95" i="21"/>
  <c r="K95" i="21"/>
  <c r="M95" i="21"/>
  <c r="O95" i="21"/>
  <c r="Q95" i="21"/>
  <c r="V95" i="21"/>
  <c r="G96" i="21"/>
  <c r="M96" i="21" s="1"/>
  <c r="I96" i="21"/>
  <c r="K96" i="21"/>
  <c r="O96" i="21"/>
  <c r="Q96" i="21"/>
  <c r="V96" i="21"/>
  <c r="AE98" i="21"/>
  <c r="G243" i="20"/>
  <c r="G9" i="20"/>
  <c r="G8" i="20" s="1"/>
  <c r="I9" i="20"/>
  <c r="I8" i="20" s="1"/>
  <c r="K9" i="20"/>
  <c r="K8" i="20" s="1"/>
  <c r="O9" i="20"/>
  <c r="O8" i="20" s="1"/>
  <c r="Q9" i="20"/>
  <c r="Q8" i="20" s="1"/>
  <c r="V9" i="20"/>
  <c r="V8" i="20" s="1"/>
  <c r="G11" i="20"/>
  <c r="I11" i="20"/>
  <c r="K11" i="20"/>
  <c r="M11" i="20"/>
  <c r="O11" i="20"/>
  <c r="Q11" i="20"/>
  <c r="V11" i="20"/>
  <c r="G14" i="20"/>
  <c r="I14" i="20"/>
  <c r="K14" i="20"/>
  <c r="M14" i="20"/>
  <c r="O14" i="20"/>
  <c r="Q14" i="20"/>
  <c r="V14" i="20"/>
  <c r="G16" i="20"/>
  <c r="I16" i="20"/>
  <c r="K16" i="20"/>
  <c r="M16" i="20"/>
  <c r="O16" i="20"/>
  <c r="Q16" i="20"/>
  <c r="V16" i="20"/>
  <c r="G18" i="20"/>
  <c r="M18" i="20" s="1"/>
  <c r="I18" i="20"/>
  <c r="K18" i="20"/>
  <c r="O18" i="20"/>
  <c r="Q18" i="20"/>
  <c r="V18" i="20"/>
  <c r="G20" i="20"/>
  <c r="I20" i="20"/>
  <c r="K20" i="20"/>
  <c r="M20" i="20"/>
  <c r="O20" i="20"/>
  <c r="Q20" i="20"/>
  <c r="V20" i="20"/>
  <c r="G23" i="20"/>
  <c r="I23" i="20"/>
  <c r="K23" i="20"/>
  <c r="M23" i="20"/>
  <c r="O23" i="20"/>
  <c r="Q23" i="20"/>
  <c r="V23" i="20"/>
  <c r="G26" i="20"/>
  <c r="I26" i="20"/>
  <c r="K26" i="20"/>
  <c r="M26" i="20"/>
  <c r="O26" i="20"/>
  <c r="Q26" i="20"/>
  <c r="V26" i="20"/>
  <c r="G29" i="20"/>
  <c r="M29" i="20" s="1"/>
  <c r="I29" i="20"/>
  <c r="K29" i="20"/>
  <c r="O29" i="20"/>
  <c r="Q29" i="20"/>
  <c r="V29" i="20"/>
  <c r="G31" i="20"/>
  <c r="I31" i="20"/>
  <c r="K31" i="20"/>
  <c r="M31" i="20"/>
  <c r="O31" i="20"/>
  <c r="Q31" i="20"/>
  <c r="V31" i="20"/>
  <c r="K33" i="20"/>
  <c r="V33" i="20"/>
  <c r="G34" i="20"/>
  <c r="G33" i="20" s="1"/>
  <c r="I34" i="20"/>
  <c r="I33" i="20" s="1"/>
  <c r="K34" i="20"/>
  <c r="M34" i="20"/>
  <c r="O34" i="20"/>
  <c r="O33" i="20" s="1"/>
  <c r="Q34" i="20"/>
  <c r="Q33" i="20" s="1"/>
  <c r="V34" i="20"/>
  <c r="G36" i="20"/>
  <c r="M36" i="20" s="1"/>
  <c r="I36" i="20"/>
  <c r="K36" i="20"/>
  <c r="O36" i="20"/>
  <c r="Q36" i="20"/>
  <c r="V36" i="20"/>
  <c r="I38" i="20"/>
  <c r="Q38" i="20"/>
  <c r="G39" i="20"/>
  <c r="G38" i="20" s="1"/>
  <c r="I39" i="20"/>
  <c r="K39" i="20"/>
  <c r="K38" i="20" s="1"/>
  <c r="M39" i="20"/>
  <c r="M38" i="20" s="1"/>
  <c r="O39" i="20"/>
  <c r="O38" i="20" s="1"/>
  <c r="Q39" i="20"/>
  <c r="V39" i="20"/>
  <c r="V38" i="20" s="1"/>
  <c r="G41" i="20"/>
  <c r="I41" i="20"/>
  <c r="K41" i="20"/>
  <c r="M41" i="20"/>
  <c r="O41" i="20"/>
  <c r="Q41" i="20"/>
  <c r="V41" i="20"/>
  <c r="G43" i="20"/>
  <c r="M43" i="20" s="1"/>
  <c r="I43" i="20"/>
  <c r="K43" i="20"/>
  <c r="O43" i="20"/>
  <c r="Q43" i="20"/>
  <c r="V43" i="20"/>
  <c r="I45" i="20"/>
  <c r="Q45" i="20"/>
  <c r="G46" i="20"/>
  <c r="G45" i="20" s="1"/>
  <c r="I46" i="20"/>
  <c r="K46" i="20"/>
  <c r="K45" i="20" s="1"/>
  <c r="M46" i="20"/>
  <c r="O46" i="20"/>
  <c r="O45" i="20" s="1"/>
  <c r="Q46" i="20"/>
  <c r="V46" i="20"/>
  <c r="V45" i="20" s="1"/>
  <c r="G48" i="20"/>
  <c r="I48" i="20"/>
  <c r="K48" i="20"/>
  <c r="M48" i="20"/>
  <c r="O48" i="20"/>
  <c r="Q48" i="20"/>
  <c r="V48" i="20"/>
  <c r="G50" i="20"/>
  <c r="M50" i="20" s="1"/>
  <c r="I50" i="20"/>
  <c r="K50" i="20"/>
  <c r="O50" i="20"/>
  <c r="Q50" i="20"/>
  <c r="V50" i="20"/>
  <c r="G53" i="20"/>
  <c r="G52" i="20" s="1"/>
  <c r="I53" i="20"/>
  <c r="K53" i="20"/>
  <c r="K52" i="20" s="1"/>
  <c r="M53" i="20"/>
  <c r="O53" i="20"/>
  <c r="O52" i="20" s="1"/>
  <c r="Q53" i="20"/>
  <c r="V53" i="20"/>
  <c r="V52" i="20" s="1"/>
  <c r="G55" i="20"/>
  <c r="I55" i="20"/>
  <c r="K55" i="20"/>
  <c r="M55" i="20"/>
  <c r="O55" i="20"/>
  <c r="Q55" i="20"/>
  <c r="V55" i="20"/>
  <c r="G57" i="20"/>
  <c r="M57" i="20" s="1"/>
  <c r="I57" i="20"/>
  <c r="K57" i="20"/>
  <c r="O57" i="20"/>
  <c r="Q57" i="20"/>
  <c r="V57" i="20"/>
  <c r="G59" i="20"/>
  <c r="I59" i="20"/>
  <c r="I52" i="20" s="1"/>
  <c r="K59" i="20"/>
  <c r="M59" i="20"/>
  <c r="O59" i="20"/>
  <c r="Q59" i="20"/>
  <c r="Q52" i="20" s="1"/>
  <c r="V59" i="20"/>
  <c r="G61" i="20"/>
  <c r="M61" i="20" s="1"/>
  <c r="I61" i="20"/>
  <c r="K61" i="20"/>
  <c r="O61" i="20"/>
  <c r="Q61" i="20"/>
  <c r="V61" i="20"/>
  <c r="G63" i="20"/>
  <c r="I63" i="20"/>
  <c r="K63" i="20"/>
  <c r="M63" i="20"/>
  <c r="O63" i="20"/>
  <c r="Q63" i="20"/>
  <c r="V63" i="20"/>
  <c r="G64" i="20"/>
  <c r="M64" i="20" s="1"/>
  <c r="I64" i="20"/>
  <c r="K64" i="20"/>
  <c r="O64" i="20"/>
  <c r="Q64" i="20"/>
  <c r="V64" i="20"/>
  <c r="G65" i="20"/>
  <c r="I65" i="20"/>
  <c r="K65" i="20"/>
  <c r="M65" i="20"/>
  <c r="O65" i="20"/>
  <c r="Q65" i="20"/>
  <c r="V65" i="20"/>
  <c r="G66" i="20"/>
  <c r="M66" i="20" s="1"/>
  <c r="I66" i="20"/>
  <c r="K66" i="20"/>
  <c r="O66" i="20"/>
  <c r="Q66" i="20"/>
  <c r="V66" i="20"/>
  <c r="G67" i="20"/>
  <c r="I67" i="20"/>
  <c r="K67" i="20"/>
  <c r="M67" i="20"/>
  <c r="O67" i="20"/>
  <c r="Q67" i="20"/>
  <c r="V67" i="20"/>
  <c r="G68" i="20"/>
  <c r="M68" i="20" s="1"/>
  <c r="I68" i="20"/>
  <c r="K68" i="20"/>
  <c r="O68" i="20"/>
  <c r="Q68" i="20"/>
  <c r="V68" i="20"/>
  <c r="I69" i="20"/>
  <c r="Q69" i="20"/>
  <c r="G70" i="20"/>
  <c r="M70" i="20" s="1"/>
  <c r="M69" i="20" s="1"/>
  <c r="I70" i="20"/>
  <c r="K70" i="20"/>
  <c r="K69" i="20" s="1"/>
  <c r="O70" i="20"/>
  <c r="O69" i="20" s="1"/>
  <c r="Q70" i="20"/>
  <c r="V70" i="20"/>
  <c r="V69" i="20" s="1"/>
  <c r="G71" i="20"/>
  <c r="I71" i="20"/>
  <c r="K71" i="20"/>
  <c r="M71" i="20"/>
  <c r="O71" i="20"/>
  <c r="Q71" i="20"/>
  <c r="V71" i="20"/>
  <c r="G72" i="20"/>
  <c r="O72" i="20"/>
  <c r="G73" i="20"/>
  <c r="I73" i="20"/>
  <c r="I72" i="20" s="1"/>
  <c r="K73" i="20"/>
  <c r="M73" i="20"/>
  <c r="O73" i="20"/>
  <c r="Q73" i="20"/>
  <c r="Q72" i="20" s="1"/>
  <c r="V73" i="20"/>
  <c r="G75" i="20"/>
  <c r="M75" i="20" s="1"/>
  <c r="I75" i="20"/>
  <c r="K75" i="20"/>
  <c r="K72" i="20" s="1"/>
  <c r="O75" i="20"/>
  <c r="Q75" i="20"/>
  <c r="V75" i="20"/>
  <c r="V72" i="20" s="1"/>
  <c r="G77" i="20"/>
  <c r="I77" i="20"/>
  <c r="K77" i="20"/>
  <c r="M77" i="20"/>
  <c r="O77" i="20"/>
  <c r="Q77" i="20"/>
  <c r="V77" i="20"/>
  <c r="G79" i="20"/>
  <c r="I79" i="20"/>
  <c r="I78" i="20" s="1"/>
  <c r="K79" i="20"/>
  <c r="M79" i="20"/>
  <c r="O79" i="20"/>
  <c r="Q79" i="20"/>
  <c r="Q78" i="20" s="1"/>
  <c r="V79" i="20"/>
  <c r="G80" i="20"/>
  <c r="M80" i="20" s="1"/>
  <c r="I80" i="20"/>
  <c r="K80" i="20"/>
  <c r="K78" i="20" s="1"/>
  <c r="O80" i="20"/>
  <c r="Q80" i="20"/>
  <c r="V80" i="20"/>
  <c r="V78" i="20" s="1"/>
  <c r="G81" i="20"/>
  <c r="I81" i="20"/>
  <c r="K81" i="20"/>
  <c r="M81" i="20"/>
  <c r="O81" i="20"/>
  <c r="Q81" i="20"/>
  <c r="V81" i="20"/>
  <c r="G82" i="20"/>
  <c r="M82" i="20" s="1"/>
  <c r="I82" i="20"/>
  <c r="K82" i="20"/>
  <c r="O82" i="20"/>
  <c r="O78" i="20" s="1"/>
  <c r="Q82" i="20"/>
  <c r="V82" i="20"/>
  <c r="G84" i="20"/>
  <c r="I84" i="20"/>
  <c r="K84" i="20"/>
  <c r="M84" i="20"/>
  <c r="O84" i="20"/>
  <c r="Q84" i="20"/>
  <c r="V84" i="20"/>
  <c r="G86" i="20"/>
  <c r="M86" i="20" s="1"/>
  <c r="I86" i="20"/>
  <c r="K86" i="20"/>
  <c r="O86" i="20"/>
  <c r="Q86" i="20"/>
  <c r="V86" i="20"/>
  <c r="G88" i="20"/>
  <c r="I88" i="20"/>
  <c r="K88" i="20"/>
  <c r="M88" i="20"/>
  <c r="O88" i="20"/>
  <c r="Q88" i="20"/>
  <c r="V88" i="20"/>
  <c r="G90" i="20"/>
  <c r="M90" i="20" s="1"/>
  <c r="I90" i="20"/>
  <c r="K90" i="20"/>
  <c r="O90" i="20"/>
  <c r="Q90" i="20"/>
  <c r="V90" i="20"/>
  <c r="G92" i="20"/>
  <c r="I92" i="20"/>
  <c r="K92" i="20"/>
  <c r="M92" i="20"/>
  <c r="O92" i="20"/>
  <c r="Q92" i="20"/>
  <c r="V92" i="20"/>
  <c r="G94" i="20"/>
  <c r="M94" i="20" s="1"/>
  <c r="I94" i="20"/>
  <c r="K94" i="20"/>
  <c r="O94" i="20"/>
  <c r="Q94" i="20"/>
  <c r="V94" i="20"/>
  <c r="G96" i="20"/>
  <c r="I96" i="20"/>
  <c r="K96" i="20"/>
  <c r="M96" i="20"/>
  <c r="O96" i="20"/>
  <c r="Q96" i="20"/>
  <c r="V96" i="20"/>
  <c r="G98" i="20"/>
  <c r="M98" i="20" s="1"/>
  <c r="I98" i="20"/>
  <c r="K98" i="20"/>
  <c r="O98" i="20"/>
  <c r="Q98" i="20"/>
  <c r="V98" i="20"/>
  <c r="G100" i="20"/>
  <c r="I100" i="20"/>
  <c r="K100" i="20"/>
  <c r="M100" i="20"/>
  <c r="O100" i="20"/>
  <c r="Q100" i="20"/>
  <c r="V100" i="20"/>
  <c r="G102" i="20"/>
  <c r="M102" i="20" s="1"/>
  <c r="I102" i="20"/>
  <c r="K102" i="20"/>
  <c r="O102" i="20"/>
  <c r="Q102" i="20"/>
  <c r="V102" i="20"/>
  <c r="G104" i="20"/>
  <c r="I104" i="20"/>
  <c r="K104" i="20"/>
  <c r="M104" i="20"/>
  <c r="O104" i="20"/>
  <c r="Q104" i="20"/>
  <c r="V104" i="20"/>
  <c r="G106" i="20"/>
  <c r="M106" i="20" s="1"/>
  <c r="I106" i="20"/>
  <c r="K106" i="20"/>
  <c r="O106" i="20"/>
  <c r="Q106" i="20"/>
  <c r="V106" i="20"/>
  <c r="G108" i="20"/>
  <c r="I108" i="20"/>
  <c r="K108" i="20"/>
  <c r="M108" i="20"/>
  <c r="O108" i="20"/>
  <c r="Q108" i="20"/>
  <c r="V108" i="20"/>
  <c r="G110" i="20"/>
  <c r="M110" i="20" s="1"/>
  <c r="I110" i="20"/>
  <c r="K110" i="20"/>
  <c r="O110" i="20"/>
  <c r="Q110" i="20"/>
  <c r="V110" i="20"/>
  <c r="G112" i="20"/>
  <c r="I112" i="20"/>
  <c r="K112" i="20"/>
  <c r="M112" i="20"/>
  <c r="O112" i="20"/>
  <c r="Q112" i="20"/>
  <c r="V112" i="20"/>
  <c r="G114" i="20"/>
  <c r="M114" i="20" s="1"/>
  <c r="I114" i="20"/>
  <c r="K114" i="20"/>
  <c r="O114" i="20"/>
  <c r="Q114" i="20"/>
  <c r="V114" i="20"/>
  <c r="G115" i="20"/>
  <c r="I115" i="20"/>
  <c r="K115" i="20"/>
  <c r="M115" i="20"/>
  <c r="O115" i="20"/>
  <c r="Q115" i="20"/>
  <c r="V115" i="20"/>
  <c r="G116" i="20"/>
  <c r="M116" i="20" s="1"/>
  <c r="I116" i="20"/>
  <c r="K116" i="20"/>
  <c r="O116" i="20"/>
  <c r="Q116" i="20"/>
  <c r="V116" i="20"/>
  <c r="G119" i="20"/>
  <c r="G118" i="20" s="1"/>
  <c r="I119" i="20"/>
  <c r="I118" i="20" s="1"/>
  <c r="K119" i="20"/>
  <c r="K118" i="20" s="1"/>
  <c r="O119" i="20"/>
  <c r="O118" i="20" s="1"/>
  <c r="Q119" i="20"/>
  <c r="Q118" i="20" s="1"/>
  <c r="V119" i="20"/>
  <c r="V118" i="20" s="1"/>
  <c r="G121" i="20"/>
  <c r="I121" i="20"/>
  <c r="K121" i="20"/>
  <c r="M121" i="20"/>
  <c r="O121" i="20"/>
  <c r="Q121" i="20"/>
  <c r="V121" i="20"/>
  <c r="G122" i="20"/>
  <c r="M122" i="20" s="1"/>
  <c r="I122" i="20"/>
  <c r="K122" i="20"/>
  <c r="O122" i="20"/>
  <c r="Q122" i="20"/>
  <c r="V122" i="20"/>
  <c r="G123" i="20"/>
  <c r="I123" i="20"/>
  <c r="K123" i="20"/>
  <c r="M123" i="20"/>
  <c r="O123" i="20"/>
  <c r="Q123" i="20"/>
  <c r="V123" i="20"/>
  <c r="G125" i="20"/>
  <c r="M125" i="20" s="1"/>
  <c r="I125" i="20"/>
  <c r="K125" i="20"/>
  <c r="O125" i="20"/>
  <c r="Q125" i="20"/>
  <c r="V125" i="20"/>
  <c r="G127" i="20"/>
  <c r="I127" i="20"/>
  <c r="K127" i="20"/>
  <c r="M127" i="20"/>
  <c r="O127" i="20"/>
  <c r="Q127" i="20"/>
  <c r="V127" i="20"/>
  <c r="G129" i="20"/>
  <c r="M129" i="20" s="1"/>
  <c r="I129" i="20"/>
  <c r="K129" i="20"/>
  <c r="O129" i="20"/>
  <c r="Q129" i="20"/>
  <c r="V129" i="20"/>
  <c r="G131" i="20"/>
  <c r="I131" i="20"/>
  <c r="K131" i="20"/>
  <c r="M131" i="20"/>
  <c r="O131" i="20"/>
  <c r="Q131" i="20"/>
  <c r="V131" i="20"/>
  <c r="G133" i="20"/>
  <c r="M133" i="20" s="1"/>
  <c r="I133" i="20"/>
  <c r="K133" i="20"/>
  <c r="O133" i="20"/>
  <c r="Q133" i="20"/>
  <c r="V133" i="20"/>
  <c r="G135" i="20"/>
  <c r="I135" i="20"/>
  <c r="K135" i="20"/>
  <c r="M135" i="20"/>
  <c r="O135" i="20"/>
  <c r="Q135" i="20"/>
  <c r="V135" i="20"/>
  <c r="G137" i="20"/>
  <c r="M137" i="20" s="1"/>
  <c r="I137" i="20"/>
  <c r="K137" i="20"/>
  <c r="O137" i="20"/>
  <c r="Q137" i="20"/>
  <c r="V137" i="20"/>
  <c r="G139" i="20"/>
  <c r="I139" i="20"/>
  <c r="K139" i="20"/>
  <c r="M139" i="20"/>
  <c r="O139" i="20"/>
  <c r="Q139" i="20"/>
  <c r="V139" i="20"/>
  <c r="G141" i="20"/>
  <c r="M141" i="20" s="1"/>
  <c r="I141" i="20"/>
  <c r="K141" i="20"/>
  <c r="O141" i="20"/>
  <c r="Q141" i="20"/>
  <c r="V141" i="20"/>
  <c r="G143" i="20"/>
  <c r="I143" i="20"/>
  <c r="K143" i="20"/>
  <c r="M143" i="20"/>
  <c r="O143" i="20"/>
  <c r="Q143" i="20"/>
  <c r="V143" i="20"/>
  <c r="G145" i="20"/>
  <c r="M145" i="20" s="1"/>
  <c r="I145" i="20"/>
  <c r="K145" i="20"/>
  <c r="O145" i="20"/>
  <c r="Q145" i="20"/>
  <c r="V145" i="20"/>
  <c r="G150" i="20"/>
  <c r="I150" i="20"/>
  <c r="K150" i="20"/>
  <c r="M150" i="20"/>
  <c r="O150" i="20"/>
  <c r="Q150" i="20"/>
  <c r="V150" i="20"/>
  <c r="G155" i="20"/>
  <c r="M155" i="20" s="1"/>
  <c r="I155" i="20"/>
  <c r="K155" i="20"/>
  <c r="O155" i="20"/>
  <c r="Q155" i="20"/>
  <c r="V155" i="20"/>
  <c r="G160" i="20"/>
  <c r="I160" i="20"/>
  <c r="K160" i="20"/>
  <c r="M160" i="20"/>
  <c r="O160" i="20"/>
  <c r="Q160" i="20"/>
  <c r="V160" i="20"/>
  <c r="G161" i="20"/>
  <c r="M161" i="20" s="1"/>
  <c r="I161" i="20"/>
  <c r="K161" i="20"/>
  <c r="O161" i="20"/>
  <c r="Q161" i="20"/>
  <c r="V161" i="20"/>
  <c r="G163" i="20"/>
  <c r="I163" i="20"/>
  <c r="K163" i="20"/>
  <c r="M163" i="20"/>
  <c r="O163" i="20"/>
  <c r="Q163" i="20"/>
  <c r="V163" i="20"/>
  <c r="G165" i="20"/>
  <c r="M165" i="20" s="1"/>
  <c r="I165" i="20"/>
  <c r="K165" i="20"/>
  <c r="O165" i="20"/>
  <c r="Q165" i="20"/>
  <c r="V165" i="20"/>
  <c r="G167" i="20"/>
  <c r="I167" i="20"/>
  <c r="K167" i="20"/>
  <c r="M167" i="20"/>
  <c r="O167" i="20"/>
  <c r="Q167" i="20"/>
  <c r="V167" i="20"/>
  <c r="G169" i="20"/>
  <c r="I169" i="20"/>
  <c r="K169" i="20"/>
  <c r="M169" i="20"/>
  <c r="O169" i="20"/>
  <c r="Q169" i="20"/>
  <c r="V169" i="20"/>
  <c r="G171" i="20"/>
  <c r="I171" i="20"/>
  <c r="K171" i="20"/>
  <c r="M171" i="20"/>
  <c r="O171" i="20"/>
  <c r="Q171" i="20"/>
  <c r="V171" i="20"/>
  <c r="G173" i="20"/>
  <c r="M173" i="20" s="1"/>
  <c r="I173" i="20"/>
  <c r="K173" i="20"/>
  <c r="O173" i="20"/>
  <c r="Q173" i="20"/>
  <c r="V173" i="20"/>
  <c r="G174" i="20"/>
  <c r="I174" i="20"/>
  <c r="K174" i="20"/>
  <c r="M174" i="20"/>
  <c r="O174" i="20"/>
  <c r="Q174" i="20"/>
  <c r="V174" i="20"/>
  <c r="G177" i="20"/>
  <c r="I177" i="20"/>
  <c r="I176" i="20" s="1"/>
  <c r="K177" i="20"/>
  <c r="M177" i="20"/>
  <c r="O177" i="20"/>
  <c r="Q177" i="20"/>
  <c r="Q176" i="20" s="1"/>
  <c r="V177" i="20"/>
  <c r="G179" i="20"/>
  <c r="G176" i="20" s="1"/>
  <c r="I179" i="20"/>
  <c r="K179" i="20"/>
  <c r="O179" i="20"/>
  <c r="O176" i="20" s="1"/>
  <c r="Q179" i="20"/>
  <c r="V179" i="20"/>
  <c r="G181" i="20"/>
  <c r="I181" i="20"/>
  <c r="K181" i="20"/>
  <c r="M181" i="20"/>
  <c r="O181" i="20"/>
  <c r="Q181" i="20"/>
  <c r="V181" i="20"/>
  <c r="G183" i="20"/>
  <c r="M183" i="20" s="1"/>
  <c r="I183" i="20"/>
  <c r="K183" i="20"/>
  <c r="K176" i="20" s="1"/>
  <c r="O183" i="20"/>
  <c r="Q183" i="20"/>
  <c r="V183" i="20"/>
  <c r="V176" i="20" s="1"/>
  <c r="G185" i="20"/>
  <c r="I185" i="20"/>
  <c r="K185" i="20"/>
  <c r="M185" i="20"/>
  <c r="O185" i="20"/>
  <c r="Q185" i="20"/>
  <c r="V185" i="20"/>
  <c r="G187" i="20"/>
  <c r="M187" i="20" s="1"/>
  <c r="I187" i="20"/>
  <c r="K187" i="20"/>
  <c r="O187" i="20"/>
  <c r="Q187" i="20"/>
  <c r="V187" i="20"/>
  <c r="G189" i="20"/>
  <c r="I189" i="20"/>
  <c r="K189" i="20"/>
  <c r="M189" i="20"/>
  <c r="O189" i="20"/>
  <c r="Q189" i="20"/>
  <c r="V189" i="20"/>
  <c r="G190" i="20"/>
  <c r="M190" i="20" s="1"/>
  <c r="I190" i="20"/>
  <c r="K190" i="20"/>
  <c r="O190" i="20"/>
  <c r="Q190" i="20"/>
  <c r="V190" i="20"/>
  <c r="G192" i="20"/>
  <c r="I192" i="20"/>
  <c r="K192" i="20"/>
  <c r="M192" i="20"/>
  <c r="O192" i="20"/>
  <c r="Q192" i="20"/>
  <c r="V192" i="20"/>
  <c r="G194" i="20"/>
  <c r="M194" i="20" s="1"/>
  <c r="I194" i="20"/>
  <c r="K194" i="20"/>
  <c r="O194" i="20"/>
  <c r="Q194" i="20"/>
  <c r="V194" i="20"/>
  <c r="G196" i="20"/>
  <c r="I196" i="20"/>
  <c r="K196" i="20"/>
  <c r="M196" i="20"/>
  <c r="O196" i="20"/>
  <c r="Q196" i="20"/>
  <c r="V196" i="20"/>
  <c r="G197" i="20"/>
  <c r="M197" i="20" s="1"/>
  <c r="I197" i="20"/>
  <c r="K197" i="20"/>
  <c r="O197" i="20"/>
  <c r="Q197" i="20"/>
  <c r="V197" i="20"/>
  <c r="G199" i="20"/>
  <c r="I199" i="20"/>
  <c r="K199" i="20"/>
  <c r="M199" i="20"/>
  <c r="O199" i="20"/>
  <c r="Q199" i="20"/>
  <c r="V199" i="20"/>
  <c r="G201" i="20"/>
  <c r="M201" i="20" s="1"/>
  <c r="I201" i="20"/>
  <c r="K201" i="20"/>
  <c r="O201" i="20"/>
  <c r="Q201" i="20"/>
  <c r="V201" i="20"/>
  <c r="G202" i="20"/>
  <c r="I202" i="20"/>
  <c r="K202" i="20"/>
  <c r="M202" i="20"/>
  <c r="O202" i="20"/>
  <c r="Q202" i="20"/>
  <c r="V202" i="20"/>
  <c r="G204" i="20"/>
  <c r="M204" i="20" s="1"/>
  <c r="I204" i="20"/>
  <c r="K204" i="20"/>
  <c r="O204" i="20"/>
  <c r="Q204" i="20"/>
  <c r="V204" i="20"/>
  <c r="G206" i="20"/>
  <c r="I206" i="20"/>
  <c r="K206" i="20"/>
  <c r="M206" i="20"/>
  <c r="O206" i="20"/>
  <c r="Q206" i="20"/>
  <c r="V206" i="20"/>
  <c r="G207" i="20"/>
  <c r="M207" i="20" s="1"/>
  <c r="I207" i="20"/>
  <c r="K207" i="20"/>
  <c r="O207" i="20"/>
  <c r="Q207" i="20"/>
  <c r="V207" i="20"/>
  <c r="G209" i="20"/>
  <c r="I209" i="20"/>
  <c r="K209" i="20"/>
  <c r="M209" i="20"/>
  <c r="O209" i="20"/>
  <c r="Q209" i="20"/>
  <c r="V209" i="20"/>
  <c r="G210" i="20"/>
  <c r="M210" i="20" s="1"/>
  <c r="I210" i="20"/>
  <c r="K210" i="20"/>
  <c r="O210" i="20"/>
  <c r="Q210" i="20"/>
  <c r="V210" i="20"/>
  <c r="G212" i="20"/>
  <c r="I212" i="20"/>
  <c r="K212" i="20"/>
  <c r="M212" i="20"/>
  <c r="O212" i="20"/>
  <c r="Q212" i="20"/>
  <c r="V212" i="20"/>
  <c r="G214" i="20"/>
  <c r="M214" i="20" s="1"/>
  <c r="I214" i="20"/>
  <c r="K214" i="20"/>
  <c r="O214" i="20"/>
  <c r="Q214" i="20"/>
  <c r="V214" i="20"/>
  <c r="G215" i="20"/>
  <c r="I215" i="20"/>
  <c r="K215" i="20"/>
  <c r="M215" i="20"/>
  <c r="O215" i="20"/>
  <c r="Q215" i="20"/>
  <c r="V215" i="20"/>
  <c r="G217" i="20"/>
  <c r="M217" i="20" s="1"/>
  <c r="I217" i="20"/>
  <c r="K217" i="20"/>
  <c r="O217" i="20"/>
  <c r="Q217" i="20"/>
  <c r="V217" i="20"/>
  <c r="G219" i="20"/>
  <c r="I219" i="20"/>
  <c r="K219" i="20"/>
  <c r="M219" i="20"/>
  <c r="O219" i="20"/>
  <c r="Q219" i="20"/>
  <c r="V219" i="20"/>
  <c r="G221" i="20"/>
  <c r="M221" i="20" s="1"/>
  <c r="I221" i="20"/>
  <c r="K221" i="20"/>
  <c r="O221" i="20"/>
  <c r="Q221" i="20"/>
  <c r="V221" i="20"/>
  <c r="G222" i="20"/>
  <c r="I222" i="20"/>
  <c r="K222" i="20"/>
  <c r="M222" i="20"/>
  <c r="O222" i="20"/>
  <c r="Q222" i="20"/>
  <c r="V222" i="20"/>
  <c r="G224" i="20"/>
  <c r="M224" i="20" s="1"/>
  <c r="I224" i="20"/>
  <c r="K224" i="20"/>
  <c r="O224" i="20"/>
  <c r="Q224" i="20"/>
  <c r="V224" i="20"/>
  <c r="G226" i="20"/>
  <c r="I226" i="20"/>
  <c r="K226" i="20"/>
  <c r="M226" i="20"/>
  <c r="O226" i="20"/>
  <c r="Q226" i="20"/>
  <c r="V226" i="20"/>
  <c r="G228" i="20"/>
  <c r="M228" i="20" s="1"/>
  <c r="I228" i="20"/>
  <c r="K228" i="20"/>
  <c r="O228" i="20"/>
  <c r="Q228" i="20"/>
  <c r="V228" i="20"/>
  <c r="G230" i="20"/>
  <c r="I230" i="20"/>
  <c r="K230" i="20"/>
  <c r="M230" i="20"/>
  <c r="O230" i="20"/>
  <c r="Q230" i="20"/>
  <c r="V230" i="20"/>
  <c r="G232" i="20"/>
  <c r="M232" i="20" s="1"/>
  <c r="I232" i="20"/>
  <c r="K232" i="20"/>
  <c r="O232" i="20"/>
  <c r="Q232" i="20"/>
  <c r="V232" i="20"/>
  <c r="G234" i="20"/>
  <c r="I234" i="20"/>
  <c r="K234" i="20"/>
  <c r="M234" i="20"/>
  <c r="O234" i="20"/>
  <c r="Q234" i="20"/>
  <c r="V234" i="20"/>
  <c r="G236" i="20"/>
  <c r="M236" i="20" s="1"/>
  <c r="I236" i="20"/>
  <c r="K236" i="20"/>
  <c r="O236" i="20"/>
  <c r="Q236" i="20"/>
  <c r="V236" i="20"/>
  <c r="G238" i="20"/>
  <c r="I238" i="20"/>
  <c r="K238" i="20"/>
  <c r="M238" i="20"/>
  <c r="O238" i="20"/>
  <c r="Q238" i="20"/>
  <c r="V238" i="20"/>
  <c r="G240" i="20"/>
  <c r="I240" i="20"/>
  <c r="K240" i="20"/>
  <c r="M240" i="20"/>
  <c r="O240" i="20"/>
  <c r="Q240" i="20"/>
  <c r="V240" i="20"/>
  <c r="AE243" i="20"/>
  <c r="G19" i="19"/>
  <c r="G8" i="19"/>
  <c r="O8" i="19"/>
  <c r="G9" i="19"/>
  <c r="M9" i="19" s="1"/>
  <c r="M8" i="19" s="1"/>
  <c r="I9" i="19"/>
  <c r="I8" i="19" s="1"/>
  <c r="K9" i="19"/>
  <c r="K8" i="19" s="1"/>
  <c r="O9" i="19"/>
  <c r="Q9" i="19"/>
  <c r="Q8" i="19" s="1"/>
  <c r="V9" i="19"/>
  <c r="V8" i="19" s="1"/>
  <c r="G11" i="19"/>
  <c r="G10" i="19" s="1"/>
  <c r="I11" i="19"/>
  <c r="K11" i="19"/>
  <c r="M11" i="19"/>
  <c r="O11" i="19"/>
  <c r="O10" i="19" s="1"/>
  <c r="Q11" i="19"/>
  <c r="V11" i="19"/>
  <c r="G12" i="19"/>
  <c r="M12" i="19" s="1"/>
  <c r="I12" i="19"/>
  <c r="K12" i="19"/>
  <c r="O12" i="19"/>
  <c r="Q12" i="19"/>
  <c r="V12" i="19"/>
  <c r="G13" i="19"/>
  <c r="M13" i="19" s="1"/>
  <c r="I13" i="19"/>
  <c r="I10" i="19" s="1"/>
  <c r="K13" i="19"/>
  <c r="O13" i="19"/>
  <c r="Q13" i="19"/>
  <c r="Q10" i="19" s="1"/>
  <c r="V13" i="19"/>
  <c r="G14" i="19"/>
  <c r="I14" i="19"/>
  <c r="K14" i="19"/>
  <c r="K10" i="19" s="1"/>
  <c r="M14" i="19"/>
  <c r="O14" i="19"/>
  <c r="Q14" i="19"/>
  <c r="V14" i="19"/>
  <c r="V10" i="19" s="1"/>
  <c r="G15" i="19"/>
  <c r="I15" i="19"/>
  <c r="K15" i="19"/>
  <c r="M15" i="19"/>
  <c r="O15" i="19"/>
  <c r="Q15" i="19"/>
  <c r="V15" i="19"/>
  <c r="G16" i="19"/>
  <c r="M16" i="19" s="1"/>
  <c r="I16" i="19"/>
  <c r="K16" i="19"/>
  <c r="O16" i="19"/>
  <c r="Q16" i="19"/>
  <c r="V16" i="19"/>
  <c r="G17" i="19"/>
  <c r="M17" i="19" s="1"/>
  <c r="I17" i="19"/>
  <c r="K17" i="19"/>
  <c r="O17" i="19"/>
  <c r="Q17" i="19"/>
  <c r="V17" i="19"/>
  <c r="AE19" i="19"/>
  <c r="G152" i="18"/>
  <c r="G9" i="18"/>
  <c r="G8" i="18" s="1"/>
  <c r="I9" i="18"/>
  <c r="I8" i="18" s="1"/>
  <c r="K9" i="18"/>
  <c r="K8" i="18" s="1"/>
  <c r="O9" i="18"/>
  <c r="O8" i="18" s="1"/>
  <c r="Q9" i="18"/>
  <c r="Q8" i="18" s="1"/>
  <c r="V9" i="18"/>
  <c r="V8" i="18" s="1"/>
  <c r="G11" i="18"/>
  <c r="I11" i="18"/>
  <c r="K11" i="18"/>
  <c r="M11" i="18"/>
  <c r="O11" i="18"/>
  <c r="Q11" i="18"/>
  <c r="V11" i="18"/>
  <c r="K13" i="18"/>
  <c r="V13" i="18"/>
  <c r="G14" i="18"/>
  <c r="G13" i="18" s="1"/>
  <c r="I14" i="18"/>
  <c r="I13" i="18" s="1"/>
  <c r="K14" i="18"/>
  <c r="M14" i="18"/>
  <c r="O14" i="18"/>
  <c r="O13" i="18" s="1"/>
  <c r="Q14" i="18"/>
  <c r="Q13" i="18" s="1"/>
  <c r="V14" i="18"/>
  <c r="G19" i="18"/>
  <c r="M19" i="18" s="1"/>
  <c r="I19" i="18"/>
  <c r="K19" i="18"/>
  <c r="O19" i="18"/>
  <c r="Q19" i="18"/>
  <c r="V19" i="18"/>
  <c r="G25" i="18"/>
  <c r="G24" i="18" s="1"/>
  <c r="I25" i="18"/>
  <c r="K25" i="18"/>
  <c r="K24" i="18" s="1"/>
  <c r="M25" i="18"/>
  <c r="M24" i="18" s="1"/>
  <c r="O25" i="18"/>
  <c r="O24" i="18" s="1"/>
  <c r="Q25" i="18"/>
  <c r="V25" i="18"/>
  <c r="V24" i="18" s="1"/>
  <c r="G30" i="18"/>
  <c r="I30" i="18"/>
  <c r="K30" i="18"/>
  <c r="M30" i="18"/>
  <c r="O30" i="18"/>
  <c r="Q30" i="18"/>
  <c r="V30" i="18"/>
  <c r="G35" i="18"/>
  <c r="M35" i="18" s="1"/>
  <c r="I35" i="18"/>
  <c r="K35" i="18"/>
  <c r="O35" i="18"/>
  <c r="Q35" i="18"/>
  <c r="V35" i="18"/>
  <c r="G40" i="18"/>
  <c r="I40" i="18"/>
  <c r="I24" i="18" s="1"/>
  <c r="K40" i="18"/>
  <c r="M40" i="18"/>
  <c r="O40" i="18"/>
  <c r="Q40" i="18"/>
  <c r="Q24" i="18" s="1"/>
  <c r="V40" i="18"/>
  <c r="G45" i="18"/>
  <c r="I45" i="18"/>
  <c r="K45" i="18"/>
  <c r="M45" i="18"/>
  <c r="O45" i="18"/>
  <c r="Q45" i="18"/>
  <c r="V45" i="18"/>
  <c r="G51" i="18"/>
  <c r="G50" i="18" s="1"/>
  <c r="I51" i="18"/>
  <c r="I50" i="18" s="1"/>
  <c r="K51" i="18"/>
  <c r="K50" i="18" s="1"/>
  <c r="O51" i="18"/>
  <c r="O50" i="18" s="1"/>
  <c r="Q51" i="18"/>
  <c r="Q50" i="18" s="1"/>
  <c r="V51" i="18"/>
  <c r="V50" i="18" s="1"/>
  <c r="G56" i="18"/>
  <c r="I56" i="18"/>
  <c r="K56" i="18"/>
  <c r="M56" i="18"/>
  <c r="O56" i="18"/>
  <c r="Q56" i="18"/>
  <c r="V56" i="18"/>
  <c r="G62" i="18"/>
  <c r="G61" i="18" s="1"/>
  <c r="I62" i="18"/>
  <c r="I61" i="18" s="1"/>
  <c r="K62" i="18"/>
  <c r="M62" i="18"/>
  <c r="O62" i="18"/>
  <c r="O61" i="18" s="1"/>
  <c r="Q62" i="18"/>
  <c r="Q61" i="18" s="1"/>
  <c r="V62" i="18"/>
  <c r="G67" i="18"/>
  <c r="M67" i="18" s="1"/>
  <c r="I67" i="18"/>
  <c r="K67" i="18"/>
  <c r="O67" i="18"/>
  <c r="Q67" i="18"/>
  <c r="V67" i="18"/>
  <c r="G72" i="18"/>
  <c r="I72" i="18"/>
  <c r="K72" i="18"/>
  <c r="M72" i="18"/>
  <c r="O72" i="18"/>
  <c r="Q72" i="18"/>
  <c r="V72" i="18"/>
  <c r="G80" i="18"/>
  <c r="M80" i="18" s="1"/>
  <c r="I80" i="18"/>
  <c r="K80" i="18"/>
  <c r="K61" i="18" s="1"/>
  <c r="O80" i="18"/>
  <c r="Q80" i="18"/>
  <c r="V80" i="18"/>
  <c r="V61" i="18" s="1"/>
  <c r="G81" i="18"/>
  <c r="I81" i="18"/>
  <c r="K81" i="18"/>
  <c r="M81" i="18"/>
  <c r="O81" i="18"/>
  <c r="Q81" i="18"/>
  <c r="V81" i="18"/>
  <c r="G82" i="18"/>
  <c r="M82" i="18" s="1"/>
  <c r="I82" i="18"/>
  <c r="K82" i="18"/>
  <c r="O82" i="18"/>
  <c r="Q82" i="18"/>
  <c r="V82" i="18"/>
  <c r="I92" i="18"/>
  <c r="Q92" i="18"/>
  <c r="G93" i="18"/>
  <c r="G92" i="18" s="1"/>
  <c r="I93" i="18"/>
  <c r="K93" i="18"/>
  <c r="K92" i="18" s="1"/>
  <c r="M93" i="18"/>
  <c r="M92" i="18" s="1"/>
  <c r="O93" i="18"/>
  <c r="O92" i="18" s="1"/>
  <c r="Q93" i="18"/>
  <c r="V93" i="18"/>
  <c r="V92" i="18" s="1"/>
  <c r="G99" i="18"/>
  <c r="G98" i="18" s="1"/>
  <c r="I99" i="18"/>
  <c r="I98" i="18" s="1"/>
  <c r="K99" i="18"/>
  <c r="K98" i="18" s="1"/>
  <c r="O99" i="18"/>
  <c r="O98" i="18" s="1"/>
  <c r="Q99" i="18"/>
  <c r="Q98" i="18" s="1"/>
  <c r="V99" i="18"/>
  <c r="V98" i="18" s="1"/>
  <c r="G104" i="18"/>
  <c r="I104" i="18"/>
  <c r="K104" i="18"/>
  <c r="M104" i="18"/>
  <c r="O104" i="18"/>
  <c r="Q104" i="18"/>
  <c r="V104" i="18"/>
  <c r="K106" i="18"/>
  <c r="V106" i="18"/>
  <c r="G107" i="18"/>
  <c r="G106" i="18" s="1"/>
  <c r="I107" i="18"/>
  <c r="I106" i="18" s="1"/>
  <c r="K107" i="18"/>
  <c r="M107" i="18"/>
  <c r="M106" i="18" s="1"/>
  <c r="O107" i="18"/>
  <c r="O106" i="18" s="1"/>
  <c r="Q107" i="18"/>
  <c r="Q106" i="18" s="1"/>
  <c r="V107" i="18"/>
  <c r="G109" i="18"/>
  <c r="I109" i="18"/>
  <c r="I108" i="18" s="1"/>
  <c r="K109" i="18"/>
  <c r="K108" i="18" s="1"/>
  <c r="M109" i="18"/>
  <c r="O109" i="18"/>
  <c r="Q109" i="18"/>
  <c r="Q108" i="18" s="1"/>
  <c r="V109" i="18"/>
  <c r="V108" i="18" s="1"/>
  <c r="G114" i="18"/>
  <c r="M114" i="18" s="1"/>
  <c r="I114" i="18"/>
  <c r="K114" i="18"/>
  <c r="O114" i="18"/>
  <c r="Q114" i="18"/>
  <c r="V114" i="18"/>
  <c r="G119" i="18"/>
  <c r="I119" i="18"/>
  <c r="K119" i="18"/>
  <c r="M119" i="18"/>
  <c r="O119" i="18"/>
  <c r="Q119" i="18"/>
  <c r="V119" i="18"/>
  <c r="G120" i="18"/>
  <c r="M120" i="18" s="1"/>
  <c r="I120" i="18"/>
  <c r="K120" i="18"/>
  <c r="O120" i="18"/>
  <c r="O108" i="18" s="1"/>
  <c r="Q120" i="18"/>
  <c r="V120" i="18"/>
  <c r="G128" i="18"/>
  <c r="I128" i="18"/>
  <c r="K128" i="18"/>
  <c r="M128" i="18"/>
  <c r="O128" i="18"/>
  <c r="Q128" i="18"/>
  <c r="V128" i="18"/>
  <c r="G137" i="18"/>
  <c r="I137" i="18"/>
  <c r="I136" i="18" s="1"/>
  <c r="K137" i="18"/>
  <c r="M137" i="18"/>
  <c r="O137" i="18"/>
  <c r="Q137" i="18"/>
  <c r="Q136" i="18" s="1"/>
  <c r="V137" i="18"/>
  <c r="G138" i="18"/>
  <c r="G136" i="18" s="1"/>
  <c r="I138" i="18"/>
  <c r="K138" i="18"/>
  <c r="O138" i="18"/>
  <c r="O136" i="18" s="1"/>
  <c r="Q138" i="18"/>
  <c r="V138" i="18"/>
  <c r="G139" i="18"/>
  <c r="I139" i="18"/>
  <c r="K139" i="18"/>
  <c r="M139" i="18"/>
  <c r="O139" i="18"/>
  <c r="Q139" i="18"/>
  <c r="V139" i="18"/>
  <c r="G140" i="18"/>
  <c r="M140" i="18" s="1"/>
  <c r="I140" i="18"/>
  <c r="K140" i="18"/>
  <c r="K136" i="18" s="1"/>
  <c r="O140" i="18"/>
  <c r="Q140" i="18"/>
  <c r="V140" i="18"/>
  <c r="V136" i="18" s="1"/>
  <c r="G141" i="18"/>
  <c r="I141" i="18"/>
  <c r="K141" i="18"/>
  <c r="M141" i="18"/>
  <c r="O141" i="18"/>
  <c r="Q141" i="18"/>
  <c r="V141" i="18"/>
  <c r="G142" i="18"/>
  <c r="M142" i="18" s="1"/>
  <c r="I142" i="18"/>
  <c r="K142" i="18"/>
  <c r="O142" i="18"/>
  <c r="Q142" i="18"/>
  <c r="V142" i="18"/>
  <c r="G144" i="18"/>
  <c r="M144" i="18" s="1"/>
  <c r="I144" i="18"/>
  <c r="K144" i="18"/>
  <c r="K143" i="18" s="1"/>
  <c r="O144" i="18"/>
  <c r="O143" i="18" s="1"/>
  <c r="Q144" i="18"/>
  <c r="V144" i="18"/>
  <c r="V143" i="18" s="1"/>
  <c r="G145" i="18"/>
  <c r="I145" i="18"/>
  <c r="K145" i="18"/>
  <c r="M145" i="18"/>
  <c r="O145" i="18"/>
  <c r="Q145" i="18"/>
  <c r="V145" i="18"/>
  <c r="G146" i="18"/>
  <c r="M146" i="18" s="1"/>
  <c r="I146" i="18"/>
  <c r="K146" i="18"/>
  <c r="O146" i="18"/>
  <c r="Q146" i="18"/>
  <c r="V146" i="18"/>
  <c r="G147" i="18"/>
  <c r="I147" i="18"/>
  <c r="I143" i="18" s="1"/>
  <c r="K147" i="18"/>
  <c r="M147" i="18"/>
  <c r="O147" i="18"/>
  <c r="Q147" i="18"/>
  <c r="Q143" i="18" s="1"/>
  <c r="V147" i="18"/>
  <c r="G148" i="18"/>
  <c r="M148" i="18" s="1"/>
  <c r="I148" i="18"/>
  <c r="K148" i="18"/>
  <c r="O148" i="18"/>
  <c r="Q148" i="18"/>
  <c r="V148" i="18"/>
  <c r="G149" i="18"/>
  <c r="I149" i="18"/>
  <c r="K149" i="18"/>
  <c r="M149" i="18"/>
  <c r="O149" i="18"/>
  <c r="Q149" i="18"/>
  <c r="V149" i="18"/>
  <c r="G150" i="18"/>
  <c r="M150" i="18" s="1"/>
  <c r="I150" i="18"/>
  <c r="K150" i="18"/>
  <c r="O150" i="18"/>
  <c r="Q150" i="18"/>
  <c r="V150" i="18"/>
  <c r="AE152" i="18"/>
  <c r="AF152" i="18"/>
  <c r="G70" i="17"/>
  <c r="G9" i="17"/>
  <c r="G8" i="17" s="1"/>
  <c r="I9" i="17"/>
  <c r="I8" i="17" s="1"/>
  <c r="K9" i="17"/>
  <c r="K8" i="17" s="1"/>
  <c r="O9" i="17"/>
  <c r="O8" i="17" s="1"/>
  <c r="Q9" i="17"/>
  <c r="Q8" i="17" s="1"/>
  <c r="V9" i="17"/>
  <c r="V8" i="17" s="1"/>
  <c r="G15" i="17"/>
  <c r="I15" i="17"/>
  <c r="K15" i="17"/>
  <c r="M15" i="17"/>
  <c r="O15" i="17"/>
  <c r="Q15" i="17"/>
  <c r="V15" i="17"/>
  <c r="G16" i="17"/>
  <c r="I16" i="17"/>
  <c r="K16" i="17"/>
  <c r="M16" i="17"/>
  <c r="O16" i="17"/>
  <c r="Q16" i="17"/>
  <c r="V16" i="17"/>
  <c r="G17" i="17"/>
  <c r="I17" i="17"/>
  <c r="K17" i="17"/>
  <c r="M17" i="17"/>
  <c r="O17" i="17"/>
  <c r="Q17" i="17"/>
  <c r="V17" i="17"/>
  <c r="G18" i="17"/>
  <c r="AF70" i="17" s="1"/>
  <c r="I18" i="17"/>
  <c r="K18" i="17"/>
  <c r="O18" i="17"/>
  <c r="Q18" i="17"/>
  <c r="V18" i="17"/>
  <c r="G19" i="17"/>
  <c r="I19" i="17"/>
  <c r="K19" i="17"/>
  <c r="M19" i="17"/>
  <c r="O19" i="17"/>
  <c r="Q19" i="17"/>
  <c r="V19" i="17"/>
  <c r="G20" i="17"/>
  <c r="I20" i="17"/>
  <c r="K20" i="17"/>
  <c r="M20" i="17"/>
  <c r="O20" i="17"/>
  <c r="Q20" i="17"/>
  <c r="V20" i="17"/>
  <c r="G21" i="17"/>
  <c r="I21" i="17"/>
  <c r="K21" i="17"/>
  <c r="M21" i="17"/>
  <c r="O21" i="17"/>
  <c r="Q21" i="17"/>
  <c r="V21" i="17"/>
  <c r="G22" i="17"/>
  <c r="M22" i="17" s="1"/>
  <c r="I22" i="17"/>
  <c r="K22" i="17"/>
  <c r="O22" i="17"/>
  <c r="Q22" i="17"/>
  <c r="V22" i="17"/>
  <c r="G23" i="17"/>
  <c r="I23" i="17"/>
  <c r="K23" i="17"/>
  <c r="M23" i="17"/>
  <c r="O23" i="17"/>
  <c r="Q23" i="17"/>
  <c r="V23" i="17"/>
  <c r="G24" i="17"/>
  <c r="I24" i="17"/>
  <c r="K24" i="17"/>
  <c r="M24" i="17"/>
  <c r="O24" i="17"/>
  <c r="Q24" i="17"/>
  <c r="V24" i="17"/>
  <c r="G26" i="17"/>
  <c r="G25" i="17" s="1"/>
  <c r="I26" i="17"/>
  <c r="I25" i="17" s="1"/>
  <c r="K26" i="17"/>
  <c r="K25" i="17" s="1"/>
  <c r="O26" i="17"/>
  <c r="O25" i="17" s="1"/>
  <c r="Q26" i="17"/>
  <c r="Q25" i="17" s="1"/>
  <c r="V26" i="17"/>
  <c r="V25" i="17" s="1"/>
  <c r="G29" i="17"/>
  <c r="I29" i="17"/>
  <c r="K29" i="17"/>
  <c r="M29" i="17"/>
  <c r="O29" i="17"/>
  <c r="Q29" i="17"/>
  <c r="V29" i="17"/>
  <c r="G33" i="17"/>
  <c r="I33" i="17"/>
  <c r="K33" i="17"/>
  <c r="M33" i="17"/>
  <c r="O33" i="17"/>
  <c r="Q33" i="17"/>
  <c r="V33" i="17"/>
  <c r="G36" i="17"/>
  <c r="I36" i="17"/>
  <c r="K36" i="17"/>
  <c r="M36" i="17"/>
  <c r="O36" i="17"/>
  <c r="Q36" i="17"/>
  <c r="V36" i="17"/>
  <c r="G39" i="17"/>
  <c r="M39" i="17" s="1"/>
  <c r="I39" i="17"/>
  <c r="K39" i="17"/>
  <c r="O39" i="17"/>
  <c r="Q39" i="17"/>
  <c r="V39" i="17"/>
  <c r="G42" i="17"/>
  <c r="I42" i="17"/>
  <c r="K42" i="17"/>
  <c r="M42" i="17"/>
  <c r="O42" i="17"/>
  <c r="Q42" i="17"/>
  <c r="V42" i="17"/>
  <c r="G45" i="17"/>
  <c r="I45" i="17"/>
  <c r="K45" i="17"/>
  <c r="M45" i="17"/>
  <c r="O45" i="17"/>
  <c r="Q45" i="17"/>
  <c r="V45" i="17"/>
  <c r="G49" i="17"/>
  <c r="G48" i="17" s="1"/>
  <c r="I49" i="17"/>
  <c r="I48" i="17" s="1"/>
  <c r="K49" i="17"/>
  <c r="K48" i="17" s="1"/>
  <c r="O49" i="17"/>
  <c r="O48" i="17" s="1"/>
  <c r="Q49" i="17"/>
  <c r="Q48" i="17" s="1"/>
  <c r="V49" i="17"/>
  <c r="V48" i="17" s="1"/>
  <c r="I50" i="17"/>
  <c r="Q50" i="17"/>
  <c r="G51" i="17"/>
  <c r="G50" i="17" s="1"/>
  <c r="I51" i="17"/>
  <c r="K51" i="17"/>
  <c r="K50" i="17" s="1"/>
  <c r="M51" i="17"/>
  <c r="M50" i="17" s="1"/>
  <c r="O51" i="17"/>
  <c r="O50" i="17" s="1"/>
  <c r="Q51" i="17"/>
  <c r="V51" i="17"/>
  <c r="V50" i="17" s="1"/>
  <c r="G53" i="17"/>
  <c r="G52" i="17" s="1"/>
  <c r="I53" i="17"/>
  <c r="I52" i="17" s="1"/>
  <c r="K53" i="17"/>
  <c r="K52" i="17" s="1"/>
  <c r="O53" i="17"/>
  <c r="O52" i="17" s="1"/>
  <c r="Q53" i="17"/>
  <c r="Q52" i="17" s="1"/>
  <c r="V53" i="17"/>
  <c r="V52" i="17" s="1"/>
  <c r="G54" i="17"/>
  <c r="I54" i="17"/>
  <c r="K54" i="17"/>
  <c r="M54" i="17"/>
  <c r="O54" i="17"/>
  <c r="Q54" i="17"/>
  <c r="V54" i="17"/>
  <c r="G55" i="17"/>
  <c r="I55" i="17"/>
  <c r="K55" i="17"/>
  <c r="M55" i="17"/>
  <c r="O55" i="17"/>
  <c r="Q55" i="17"/>
  <c r="V55" i="17"/>
  <c r="G56" i="17"/>
  <c r="I56" i="17"/>
  <c r="K56" i="17"/>
  <c r="M56" i="17"/>
  <c r="O56" i="17"/>
  <c r="Q56" i="17"/>
  <c r="V56" i="17"/>
  <c r="G57" i="17"/>
  <c r="M57" i="17" s="1"/>
  <c r="I57" i="17"/>
  <c r="K57" i="17"/>
  <c r="O57" i="17"/>
  <c r="Q57" i="17"/>
  <c r="V57" i="17"/>
  <c r="G58" i="17"/>
  <c r="I58" i="17"/>
  <c r="K58" i="17"/>
  <c r="M58" i="17"/>
  <c r="O58" i="17"/>
  <c r="Q58" i="17"/>
  <c r="V58" i="17"/>
  <c r="G59" i="17"/>
  <c r="I59" i="17"/>
  <c r="K59" i="17"/>
  <c r="M59" i="17"/>
  <c r="O59" i="17"/>
  <c r="Q59" i="17"/>
  <c r="V59" i="17"/>
  <c r="G60" i="17"/>
  <c r="I60" i="17"/>
  <c r="K60" i="17"/>
  <c r="M60" i="17"/>
  <c r="O60" i="17"/>
  <c r="Q60" i="17"/>
  <c r="V60" i="17"/>
  <c r="G62" i="17"/>
  <c r="I62" i="17"/>
  <c r="I61" i="17" s="1"/>
  <c r="K62" i="17"/>
  <c r="K61" i="17" s="1"/>
  <c r="M62" i="17"/>
  <c r="O62" i="17"/>
  <c r="Q62" i="17"/>
  <c r="Q61" i="17" s="1"/>
  <c r="V62" i="17"/>
  <c r="V61" i="17" s="1"/>
  <c r="G63" i="17"/>
  <c r="I63" i="17"/>
  <c r="K63" i="17"/>
  <c r="M63" i="17"/>
  <c r="O63" i="17"/>
  <c r="Q63" i="17"/>
  <c r="V63" i="17"/>
  <c r="G64" i="17"/>
  <c r="I64" i="17"/>
  <c r="K64" i="17"/>
  <c r="M64" i="17"/>
  <c r="O64" i="17"/>
  <c r="Q64" i="17"/>
  <c r="V64" i="17"/>
  <c r="G65" i="17"/>
  <c r="M65" i="17" s="1"/>
  <c r="I65" i="17"/>
  <c r="K65" i="17"/>
  <c r="O65" i="17"/>
  <c r="O61" i="17" s="1"/>
  <c r="Q65" i="17"/>
  <c r="V65" i="17"/>
  <c r="G66" i="17"/>
  <c r="I66" i="17"/>
  <c r="K66" i="17"/>
  <c r="M66" i="17"/>
  <c r="O66" i="17"/>
  <c r="Q66" i="17"/>
  <c r="V66" i="17"/>
  <c r="G67" i="17"/>
  <c r="I67" i="17"/>
  <c r="K67" i="17"/>
  <c r="M67" i="17"/>
  <c r="O67" i="17"/>
  <c r="Q67" i="17"/>
  <c r="V67" i="17"/>
  <c r="G68" i="17"/>
  <c r="I68" i="17"/>
  <c r="K68" i="17"/>
  <c r="M68" i="17"/>
  <c r="O68" i="17"/>
  <c r="Q68" i="17"/>
  <c r="V68" i="17"/>
  <c r="AE70" i="17"/>
  <c r="G126" i="16"/>
  <c r="G9" i="16"/>
  <c r="G8" i="16" s="1"/>
  <c r="I9" i="16"/>
  <c r="I8" i="16" s="1"/>
  <c r="K9" i="16"/>
  <c r="K8" i="16" s="1"/>
  <c r="O9" i="16"/>
  <c r="O8" i="16" s="1"/>
  <c r="Q9" i="16"/>
  <c r="Q8" i="16" s="1"/>
  <c r="V9" i="16"/>
  <c r="V8" i="16" s="1"/>
  <c r="G10" i="16"/>
  <c r="I10" i="16"/>
  <c r="K10" i="16"/>
  <c r="M10" i="16"/>
  <c r="O10" i="16"/>
  <c r="Q10" i="16"/>
  <c r="V10" i="16"/>
  <c r="G15" i="16"/>
  <c r="I15" i="16"/>
  <c r="K15" i="16"/>
  <c r="M15" i="16"/>
  <c r="O15" i="16"/>
  <c r="Q15" i="16"/>
  <c r="V15" i="16"/>
  <c r="G32" i="16"/>
  <c r="I32" i="16"/>
  <c r="K32" i="16"/>
  <c r="M32" i="16"/>
  <c r="O32" i="16"/>
  <c r="Q32" i="16"/>
  <c r="V32" i="16"/>
  <c r="G53" i="16"/>
  <c r="I53" i="16"/>
  <c r="I52" i="16" s="1"/>
  <c r="K53" i="16"/>
  <c r="K52" i="16" s="1"/>
  <c r="M53" i="16"/>
  <c r="O53" i="16"/>
  <c r="Q53" i="16"/>
  <c r="Q52" i="16" s="1"/>
  <c r="V53" i="16"/>
  <c r="V52" i="16" s="1"/>
  <c r="G62" i="16"/>
  <c r="I62" i="16"/>
  <c r="K62" i="16"/>
  <c r="M62" i="16"/>
  <c r="O62" i="16"/>
  <c r="Q62" i="16"/>
  <c r="V62" i="16"/>
  <c r="G70" i="16"/>
  <c r="I70" i="16"/>
  <c r="K70" i="16"/>
  <c r="M70" i="16"/>
  <c r="O70" i="16"/>
  <c r="Q70" i="16"/>
  <c r="V70" i="16"/>
  <c r="G75" i="16"/>
  <c r="M75" i="16" s="1"/>
  <c r="I75" i="16"/>
  <c r="K75" i="16"/>
  <c r="O75" i="16"/>
  <c r="O52" i="16" s="1"/>
  <c r="Q75" i="16"/>
  <c r="V75" i="16"/>
  <c r="G76" i="16"/>
  <c r="I76" i="16"/>
  <c r="K76" i="16"/>
  <c r="M76" i="16"/>
  <c r="O76" i="16"/>
  <c r="Q76" i="16"/>
  <c r="V76" i="16"/>
  <c r="G78" i="16"/>
  <c r="I78" i="16"/>
  <c r="K78" i="16"/>
  <c r="M78" i="16"/>
  <c r="O78" i="16"/>
  <c r="Q78" i="16"/>
  <c r="V78" i="16"/>
  <c r="G83" i="16"/>
  <c r="I83" i="16"/>
  <c r="K83" i="16"/>
  <c r="M83" i="16"/>
  <c r="O83" i="16"/>
  <c r="Q83" i="16"/>
  <c r="V83" i="16"/>
  <c r="G85" i="16"/>
  <c r="M85" i="16" s="1"/>
  <c r="I85" i="16"/>
  <c r="K85" i="16"/>
  <c r="O85" i="16"/>
  <c r="Q85" i="16"/>
  <c r="V85" i="16"/>
  <c r="G87" i="16"/>
  <c r="I87" i="16"/>
  <c r="K87" i="16"/>
  <c r="M87" i="16"/>
  <c r="O87" i="16"/>
  <c r="Q87" i="16"/>
  <c r="V87" i="16"/>
  <c r="G91" i="16"/>
  <c r="I91" i="16"/>
  <c r="K91" i="16"/>
  <c r="M91" i="16"/>
  <c r="O91" i="16"/>
  <c r="Q91" i="16"/>
  <c r="V91" i="16"/>
  <c r="G92" i="16"/>
  <c r="I92" i="16"/>
  <c r="K92" i="16"/>
  <c r="M92" i="16"/>
  <c r="O92" i="16"/>
  <c r="Q92" i="16"/>
  <c r="V92" i="16"/>
  <c r="G95" i="16"/>
  <c r="M95" i="16" s="1"/>
  <c r="I95" i="16"/>
  <c r="K95" i="16"/>
  <c r="O95" i="16"/>
  <c r="Q95" i="16"/>
  <c r="V95" i="16"/>
  <c r="G97" i="16"/>
  <c r="I97" i="16"/>
  <c r="K97" i="16"/>
  <c r="M97" i="16"/>
  <c r="O97" i="16"/>
  <c r="Q97" i="16"/>
  <c r="V97" i="16"/>
  <c r="G101" i="16"/>
  <c r="I101" i="16"/>
  <c r="K101" i="16"/>
  <c r="M101" i="16"/>
  <c r="O101" i="16"/>
  <c r="Q101" i="16"/>
  <c r="V101" i="16"/>
  <c r="G103" i="16"/>
  <c r="I103" i="16"/>
  <c r="K103" i="16"/>
  <c r="M103" i="16"/>
  <c r="O103" i="16"/>
  <c r="Q103" i="16"/>
  <c r="V103" i="16"/>
  <c r="G105" i="16"/>
  <c r="M105" i="16" s="1"/>
  <c r="I105" i="16"/>
  <c r="K105" i="16"/>
  <c r="O105" i="16"/>
  <c r="Q105" i="16"/>
  <c r="V105" i="16"/>
  <c r="G107" i="16"/>
  <c r="I107" i="16"/>
  <c r="K107" i="16"/>
  <c r="M107" i="16"/>
  <c r="O107" i="16"/>
  <c r="Q107" i="16"/>
  <c r="V107" i="16"/>
  <c r="G108" i="16"/>
  <c r="I108" i="16"/>
  <c r="K108" i="16"/>
  <c r="M108" i="16"/>
  <c r="O108" i="16"/>
  <c r="Q108" i="16"/>
  <c r="V108" i="16"/>
  <c r="G111" i="16"/>
  <c r="G110" i="16" s="1"/>
  <c r="I111" i="16"/>
  <c r="I110" i="16" s="1"/>
  <c r="K111" i="16"/>
  <c r="K110" i="16" s="1"/>
  <c r="O111" i="16"/>
  <c r="O110" i="16" s="1"/>
  <c r="Q111" i="16"/>
  <c r="Q110" i="16" s="1"/>
  <c r="V111" i="16"/>
  <c r="V110" i="16" s="1"/>
  <c r="G112" i="16"/>
  <c r="I112" i="16"/>
  <c r="K112" i="16"/>
  <c r="M112" i="16"/>
  <c r="O112" i="16"/>
  <c r="Q112" i="16"/>
  <c r="V112" i="16"/>
  <c r="G113" i="16"/>
  <c r="I113" i="16"/>
  <c r="K113" i="16"/>
  <c r="M113" i="16"/>
  <c r="O113" i="16"/>
  <c r="Q113" i="16"/>
  <c r="V113" i="16"/>
  <c r="G114" i="16"/>
  <c r="I114" i="16"/>
  <c r="K114" i="16"/>
  <c r="M114" i="16"/>
  <c r="O114" i="16"/>
  <c r="Q114" i="16"/>
  <c r="V114" i="16"/>
  <c r="G115" i="16"/>
  <c r="M115" i="16" s="1"/>
  <c r="I115" i="16"/>
  <c r="K115" i="16"/>
  <c r="O115" i="16"/>
  <c r="Q115" i="16"/>
  <c r="V115" i="16"/>
  <c r="G116" i="16"/>
  <c r="I116" i="16"/>
  <c r="K116" i="16"/>
  <c r="M116" i="16"/>
  <c r="O116" i="16"/>
  <c r="Q116" i="16"/>
  <c r="V116" i="16"/>
  <c r="G118" i="16"/>
  <c r="G117" i="16" s="1"/>
  <c r="I118" i="16"/>
  <c r="I117" i="16" s="1"/>
  <c r="K118" i="16"/>
  <c r="M118" i="16"/>
  <c r="O118" i="16"/>
  <c r="O117" i="16" s="1"/>
  <c r="Q118" i="16"/>
  <c r="Q117" i="16" s="1"/>
  <c r="V118" i="16"/>
  <c r="G119" i="16"/>
  <c r="M119" i="16" s="1"/>
  <c r="I119" i="16"/>
  <c r="K119" i="16"/>
  <c r="O119" i="16"/>
  <c r="Q119" i="16"/>
  <c r="V119" i="16"/>
  <c r="G120" i="16"/>
  <c r="I120" i="16"/>
  <c r="K120" i="16"/>
  <c r="M120" i="16"/>
  <c r="O120" i="16"/>
  <c r="Q120" i="16"/>
  <c r="V120" i="16"/>
  <c r="G121" i="16"/>
  <c r="I121" i="16"/>
  <c r="K121" i="16"/>
  <c r="K117" i="16" s="1"/>
  <c r="M121" i="16"/>
  <c r="O121" i="16"/>
  <c r="Q121" i="16"/>
  <c r="V121" i="16"/>
  <c r="V117" i="16" s="1"/>
  <c r="G122" i="16"/>
  <c r="I122" i="16"/>
  <c r="K122" i="16"/>
  <c r="M122" i="16"/>
  <c r="O122" i="16"/>
  <c r="Q122" i="16"/>
  <c r="V122" i="16"/>
  <c r="G123" i="16"/>
  <c r="M123" i="16" s="1"/>
  <c r="I123" i="16"/>
  <c r="K123" i="16"/>
  <c r="O123" i="16"/>
  <c r="Q123" i="16"/>
  <c r="V123" i="16"/>
  <c r="G124" i="16"/>
  <c r="I124" i="16"/>
  <c r="K124" i="16"/>
  <c r="M124" i="16"/>
  <c r="O124" i="16"/>
  <c r="Q124" i="16"/>
  <c r="V124" i="16"/>
  <c r="AE126" i="16"/>
  <c r="G93" i="15"/>
  <c r="G9" i="15"/>
  <c r="G8" i="15" s="1"/>
  <c r="I9" i="15"/>
  <c r="I8" i="15" s="1"/>
  <c r="K9" i="15"/>
  <c r="K8" i="15" s="1"/>
  <c r="O9" i="15"/>
  <c r="O8" i="15" s="1"/>
  <c r="Q9" i="15"/>
  <c r="Q8" i="15" s="1"/>
  <c r="V9" i="15"/>
  <c r="V8" i="15" s="1"/>
  <c r="G10" i="15"/>
  <c r="I10" i="15"/>
  <c r="K10" i="15"/>
  <c r="M10" i="15"/>
  <c r="O10" i="15"/>
  <c r="Q10" i="15"/>
  <c r="V10" i="15"/>
  <c r="K11" i="15"/>
  <c r="V11" i="15"/>
  <c r="G12" i="15"/>
  <c r="G11" i="15" s="1"/>
  <c r="I12" i="15"/>
  <c r="I11" i="15" s="1"/>
  <c r="K12" i="15"/>
  <c r="M12" i="15"/>
  <c r="O12" i="15"/>
  <c r="O11" i="15" s="1"/>
  <c r="Q12" i="15"/>
  <c r="Q11" i="15" s="1"/>
  <c r="V12" i="15"/>
  <c r="G13" i="15"/>
  <c r="M13" i="15" s="1"/>
  <c r="I13" i="15"/>
  <c r="K13" i="15"/>
  <c r="O13" i="15"/>
  <c r="Q13" i="15"/>
  <c r="V13" i="15"/>
  <c r="G14" i="15"/>
  <c r="I14" i="15"/>
  <c r="K14" i="15"/>
  <c r="M14" i="15"/>
  <c r="O14" i="15"/>
  <c r="Q14" i="15"/>
  <c r="V14" i="15"/>
  <c r="K19" i="15"/>
  <c r="V19" i="15"/>
  <c r="G20" i="15"/>
  <c r="G19" i="15" s="1"/>
  <c r="I20" i="15"/>
  <c r="I19" i="15" s="1"/>
  <c r="K20" i="15"/>
  <c r="M20" i="15"/>
  <c r="O20" i="15"/>
  <c r="O19" i="15" s="1"/>
  <c r="Q20" i="15"/>
  <c r="Q19" i="15" s="1"/>
  <c r="V20" i="15"/>
  <c r="G21" i="15"/>
  <c r="M21" i="15" s="1"/>
  <c r="I21" i="15"/>
  <c r="K21" i="15"/>
  <c r="O21" i="15"/>
  <c r="Q21" i="15"/>
  <c r="V21" i="15"/>
  <c r="G22" i="15"/>
  <c r="I22" i="15"/>
  <c r="K22" i="15"/>
  <c r="M22" i="15"/>
  <c r="O22" i="15"/>
  <c r="Q22" i="15"/>
  <c r="V22" i="15"/>
  <c r="G24" i="15"/>
  <c r="I24" i="15"/>
  <c r="I23" i="15" s="1"/>
  <c r="K24" i="15"/>
  <c r="M24" i="15"/>
  <c r="O24" i="15"/>
  <c r="Q24" i="15"/>
  <c r="Q23" i="15" s="1"/>
  <c r="V24" i="15"/>
  <c r="G25" i="15"/>
  <c r="G23" i="15" s="1"/>
  <c r="I25" i="15"/>
  <c r="K25" i="15"/>
  <c r="O25" i="15"/>
  <c r="O23" i="15" s="1"/>
  <c r="Q25" i="15"/>
  <c r="V25" i="15"/>
  <c r="G26" i="15"/>
  <c r="I26" i="15"/>
  <c r="K26" i="15"/>
  <c r="M26" i="15"/>
  <c r="O26" i="15"/>
  <c r="Q26" i="15"/>
  <c r="V26" i="15"/>
  <c r="G27" i="15"/>
  <c r="M27" i="15" s="1"/>
  <c r="I27" i="15"/>
  <c r="K27" i="15"/>
  <c r="K23" i="15" s="1"/>
  <c r="O27" i="15"/>
  <c r="Q27" i="15"/>
  <c r="V27" i="15"/>
  <c r="V23" i="15" s="1"/>
  <c r="G30" i="15"/>
  <c r="I30" i="15"/>
  <c r="K30" i="15"/>
  <c r="M30" i="15"/>
  <c r="O30" i="15"/>
  <c r="Q30" i="15"/>
  <c r="V30" i="15"/>
  <c r="G32" i="15"/>
  <c r="I32" i="15"/>
  <c r="I31" i="15" s="1"/>
  <c r="K32" i="15"/>
  <c r="M32" i="15"/>
  <c r="O32" i="15"/>
  <c r="Q32" i="15"/>
  <c r="Q31" i="15" s="1"/>
  <c r="V32" i="15"/>
  <c r="G34" i="15"/>
  <c r="M34" i="15" s="1"/>
  <c r="I34" i="15"/>
  <c r="K34" i="15"/>
  <c r="K31" i="15" s="1"/>
  <c r="O34" i="15"/>
  <c r="Q34" i="15"/>
  <c r="V34" i="15"/>
  <c r="V31" i="15" s="1"/>
  <c r="G35" i="15"/>
  <c r="I35" i="15"/>
  <c r="K35" i="15"/>
  <c r="M35" i="15"/>
  <c r="O35" i="15"/>
  <c r="Q35" i="15"/>
  <c r="V35" i="15"/>
  <c r="G36" i="15"/>
  <c r="M36" i="15" s="1"/>
  <c r="I36" i="15"/>
  <c r="K36" i="15"/>
  <c r="O36" i="15"/>
  <c r="O31" i="15" s="1"/>
  <c r="Q36" i="15"/>
  <c r="V36" i="15"/>
  <c r="G37" i="15"/>
  <c r="I37" i="15"/>
  <c r="K37" i="15"/>
  <c r="M37" i="15"/>
  <c r="O37" i="15"/>
  <c r="Q37" i="15"/>
  <c r="V37" i="15"/>
  <c r="G39" i="15"/>
  <c r="M39" i="15" s="1"/>
  <c r="I39" i="15"/>
  <c r="K39" i="15"/>
  <c r="O39" i="15"/>
  <c r="Q39" i="15"/>
  <c r="V39" i="15"/>
  <c r="G40" i="15"/>
  <c r="I40" i="15"/>
  <c r="K40" i="15"/>
  <c r="M40" i="15"/>
  <c r="O40" i="15"/>
  <c r="Q40" i="15"/>
  <c r="V40" i="15"/>
  <c r="G42" i="15"/>
  <c r="M42" i="15" s="1"/>
  <c r="I42" i="15"/>
  <c r="K42" i="15"/>
  <c r="O42" i="15"/>
  <c r="Q42" i="15"/>
  <c r="V42" i="15"/>
  <c r="G46" i="15"/>
  <c r="I46" i="15"/>
  <c r="K46" i="15"/>
  <c r="M46" i="15"/>
  <c r="O46" i="15"/>
  <c r="Q46" i="15"/>
  <c r="V46" i="15"/>
  <c r="G47" i="15"/>
  <c r="M47" i="15" s="1"/>
  <c r="I47" i="15"/>
  <c r="K47" i="15"/>
  <c r="O47" i="15"/>
  <c r="Q47" i="15"/>
  <c r="V47" i="15"/>
  <c r="G48" i="15"/>
  <c r="I48" i="15"/>
  <c r="K48" i="15"/>
  <c r="M48" i="15"/>
  <c r="O48" i="15"/>
  <c r="Q48" i="15"/>
  <c r="V48" i="15"/>
  <c r="G50" i="15"/>
  <c r="M50" i="15" s="1"/>
  <c r="I50" i="15"/>
  <c r="K50" i="15"/>
  <c r="O50" i="15"/>
  <c r="Q50" i="15"/>
  <c r="V50" i="15"/>
  <c r="G52" i="15"/>
  <c r="I52" i="15"/>
  <c r="K52" i="15"/>
  <c r="M52" i="15"/>
  <c r="O52" i="15"/>
  <c r="Q52" i="15"/>
  <c r="V52" i="15"/>
  <c r="G53" i="15"/>
  <c r="M53" i="15" s="1"/>
  <c r="I53" i="15"/>
  <c r="K53" i="15"/>
  <c r="O53" i="15"/>
  <c r="Q53" i="15"/>
  <c r="V53" i="15"/>
  <c r="G54" i="15"/>
  <c r="I54" i="15"/>
  <c r="K54" i="15"/>
  <c r="M54" i="15"/>
  <c r="O54" i="15"/>
  <c r="Q54" i="15"/>
  <c r="V54" i="15"/>
  <c r="G55" i="15"/>
  <c r="M55" i="15" s="1"/>
  <c r="I55" i="15"/>
  <c r="K55" i="15"/>
  <c r="O55" i="15"/>
  <c r="Q55" i="15"/>
  <c r="V55" i="15"/>
  <c r="G56" i="15"/>
  <c r="I56" i="15"/>
  <c r="K56" i="15"/>
  <c r="M56" i="15"/>
  <c r="O56" i="15"/>
  <c r="Q56" i="15"/>
  <c r="V56" i="15"/>
  <c r="G57" i="15"/>
  <c r="M57" i="15" s="1"/>
  <c r="I57" i="15"/>
  <c r="K57" i="15"/>
  <c r="O57" i="15"/>
  <c r="Q57" i="15"/>
  <c r="V57" i="15"/>
  <c r="G61" i="15"/>
  <c r="I61" i="15"/>
  <c r="K61" i="15"/>
  <c r="M61" i="15"/>
  <c r="O61" i="15"/>
  <c r="Q61" i="15"/>
  <c r="V61" i="15"/>
  <c r="G62" i="15"/>
  <c r="M62" i="15" s="1"/>
  <c r="I62" i="15"/>
  <c r="K62" i="15"/>
  <c r="O62" i="15"/>
  <c r="Q62" i="15"/>
  <c r="V62" i="15"/>
  <c r="G63" i="15"/>
  <c r="I63" i="15"/>
  <c r="K63" i="15"/>
  <c r="M63" i="15"/>
  <c r="O63" i="15"/>
  <c r="Q63" i="15"/>
  <c r="V63" i="15"/>
  <c r="G64" i="15"/>
  <c r="I64" i="15"/>
  <c r="K64" i="15"/>
  <c r="M64" i="15"/>
  <c r="O64" i="15"/>
  <c r="Q64" i="15"/>
  <c r="V64" i="15"/>
  <c r="G67" i="15"/>
  <c r="I67" i="15"/>
  <c r="K67" i="15"/>
  <c r="M67" i="15"/>
  <c r="O67" i="15"/>
  <c r="Q67" i="15"/>
  <c r="V67" i="15"/>
  <c r="G68" i="15"/>
  <c r="M68" i="15" s="1"/>
  <c r="I68" i="15"/>
  <c r="K68" i="15"/>
  <c r="O68" i="15"/>
  <c r="Q68" i="15"/>
  <c r="V68" i="15"/>
  <c r="G69" i="15"/>
  <c r="I69" i="15"/>
  <c r="K69" i="15"/>
  <c r="M69" i="15"/>
  <c r="O69" i="15"/>
  <c r="Q69" i="15"/>
  <c r="V69" i="15"/>
  <c r="G70" i="15"/>
  <c r="M70" i="15" s="1"/>
  <c r="I70" i="15"/>
  <c r="K70" i="15"/>
  <c r="O70" i="15"/>
  <c r="Q70" i="15"/>
  <c r="V70" i="15"/>
  <c r="G71" i="15"/>
  <c r="I71" i="15"/>
  <c r="K71" i="15"/>
  <c r="M71" i="15"/>
  <c r="O71" i="15"/>
  <c r="Q71" i="15"/>
  <c r="V71" i="15"/>
  <c r="G72" i="15"/>
  <c r="M72" i="15" s="1"/>
  <c r="I72" i="15"/>
  <c r="K72" i="15"/>
  <c r="O72" i="15"/>
  <c r="Q72" i="15"/>
  <c r="V72" i="15"/>
  <c r="G74" i="15"/>
  <c r="G73" i="15" s="1"/>
  <c r="I74" i="15"/>
  <c r="K74" i="15"/>
  <c r="K73" i="15" s="1"/>
  <c r="M74" i="15"/>
  <c r="O74" i="15"/>
  <c r="O73" i="15" s="1"/>
  <c r="Q74" i="15"/>
  <c r="V74" i="15"/>
  <c r="V73" i="15" s="1"/>
  <c r="G75" i="15"/>
  <c r="I75" i="15"/>
  <c r="K75" i="15"/>
  <c r="M75" i="15"/>
  <c r="O75" i="15"/>
  <c r="Q75" i="15"/>
  <c r="V75" i="15"/>
  <c r="G76" i="15"/>
  <c r="M76" i="15" s="1"/>
  <c r="I76" i="15"/>
  <c r="K76" i="15"/>
  <c r="O76" i="15"/>
  <c r="Q76" i="15"/>
  <c r="V76" i="15"/>
  <c r="G77" i="15"/>
  <c r="I77" i="15"/>
  <c r="I73" i="15" s="1"/>
  <c r="K77" i="15"/>
  <c r="M77" i="15"/>
  <c r="O77" i="15"/>
  <c r="Q77" i="15"/>
  <c r="Q73" i="15" s="1"/>
  <c r="V77" i="15"/>
  <c r="G78" i="15"/>
  <c r="I78" i="15"/>
  <c r="K78" i="15"/>
  <c r="M78" i="15"/>
  <c r="O78" i="15"/>
  <c r="Q78" i="15"/>
  <c r="V78" i="15"/>
  <c r="G80" i="15"/>
  <c r="G79" i="15" s="1"/>
  <c r="I80" i="15"/>
  <c r="I79" i="15" s="1"/>
  <c r="K80" i="15"/>
  <c r="K79" i="15" s="1"/>
  <c r="O80" i="15"/>
  <c r="O79" i="15" s="1"/>
  <c r="Q80" i="15"/>
  <c r="Q79" i="15" s="1"/>
  <c r="V80" i="15"/>
  <c r="V79" i="15" s="1"/>
  <c r="G85" i="15"/>
  <c r="G84" i="15" s="1"/>
  <c r="I85" i="15"/>
  <c r="K85" i="15"/>
  <c r="K84" i="15" s="1"/>
  <c r="M85" i="15"/>
  <c r="O85" i="15"/>
  <c r="O84" i="15" s="1"/>
  <c r="Q85" i="15"/>
  <c r="V85" i="15"/>
  <c r="V84" i="15" s="1"/>
  <c r="G86" i="15"/>
  <c r="I86" i="15"/>
  <c r="K86" i="15"/>
  <c r="M86" i="15"/>
  <c r="O86" i="15"/>
  <c r="Q86" i="15"/>
  <c r="V86" i="15"/>
  <c r="G87" i="15"/>
  <c r="M87" i="15" s="1"/>
  <c r="I87" i="15"/>
  <c r="K87" i="15"/>
  <c r="O87" i="15"/>
  <c r="Q87" i="15"/>
  <c r="V87" i="15"/>
  <c r="G88" i="15"/>
  <c r="I88" i="15"/>
  <c r="I84" i="15" s="1"/>
  <c r="K88" i="15"/>
  <c r="M88" i="15"/>
  <c r="O88" i="15"/>
  <c r="Q88" i="15"/>
  <c r="Q84" i="15" s="1"/>
  <c r="V88" i="15"/>
  <c r="G89" i="15"/>
  <c r="I89" i="15"/>
  <c r="K89" i="15"/>
  <c r="M89" i="15"/>
  <c r="O89" i="15"/>
  <c r="Q89" i="15"/>
  <c r="V89" i="15"/>
  <c r="G90" i="15"/>
  <c r="I90" i="15"/>
  <c r="K90" i="15"/>
  <c r="M90" i="15"/>
  <c r="O90" i="15"/>
  <c r="Q90" i="15"/>
  <c r="V90" i="15"/>
  <c r="G91" i="15"/>
  <c r="M91" i="15" s="1"/>
  <c r="I91" i="15"/>
  <c r="K91" i="15"/>
  <c r="O91" i="15"/>
  <c r="Q91" i="15"/>
  <c r="V91" i="15"/>
  <c r="AE93" i="15"/>
  <c r="AF93" i="15"/>
  <c r="G393" i="14"/>
  <c r="I8" i="14"/>
  <c r="Q8" i="14"/>
  <c r="G9" i="14"/>
  <c r="G8" i="14" s="1"/>
  <c r="I9" i="14"/>
  <c r="K9" i="14"/>
  <c r="K8" i="14" s="1"/>
  <c r="O9" i="14"/>
  <c r="O8" i="14" s="1"/>
  <c r="Q9" i="14"/>
  <c r="V9" i="14"/>
  <c r="V8" i="14" s="1"/>
  <c r="G12" i="14"/>
  <c r="I12" i="14"/>
  <c r="K12" i="14"/>
  <c r="M12" i="14"/>
  <c r="O12" i="14"/>
  <c r="Q12" i="14"/>
  <c r="V12" i="14"/>
  <c r="G14" i="14"/>
  <c r="O14" i="14"/>
  <c r="G15" i="14"/>
  <c r="I15" i="14"/>
  <c r="I14" i="14" s="1"/>
  <c r="K15" i="14"/>
  <c r="M15" i="14"/>
  <c r="O15" i="14"/>
  <c r="Q15" i="14"/>
  <c r="Q14" i="14" s="1"/>
  <c r="V15" i="14"/>
  <c r="G18" i="14"/>
  <c r="M18" i="14" s="1"/>
  <c r="I18" i="14"/>
  <c r="K18" i="14"/>
  <c r="K14" i="14" s="1"/>
  <c r="O18" i="14"/>
  <c r="Q18" i="14"/>
  <c r="V18" i="14"/>
  <c r="V14" i="14" s="1"/>
  <c r="G21" i="14"/>
  <c r="I21" i="14"/>
  <c r="K21" i="14"/>
  <c r="M21" i="14"/>
  <c r="O21" i="14"/>
  <c r="Q21" i="14"/>
  <c r="V21" i="14"/>
  <c r="G31" i="14"/>
  <c r="K31" i="14"/>
  <c r="O31" i="14"/>
  <c r="V31" i="14"/>
  <c r="G32" i="14"/>
  <c r="I32" i="14"/>
  <c r="I31" i="14" s="1"/>
  <c r="K32" i="14"/>
  <c r="M32" i="14"/>
  <c r="M31" i="14" s="1"/>
  <c r="O32" i="14"/>
  <c r="Q32" i="14"/>
  <c r="Q31" i="14" s="1"/>
  <c r="V32" i="14"/>
  <c r="G43" i="14"/>
  <c r="I43" i="14"/>
  <c r="I42" i="14" s="1"/>
  <c r="K43" i="14"/>
  <c r="M43" i="14"/>
  <c r="O43" i="14"/>
  <c r="Q43" i="14"/>
  <c r="Q42" i="14" s="1"/>
  <c r="V43" i="14"/>
  <c r="G45" i="14"/>
  <c r="M45" i="14" s="1"/>
  <c r="I45" i="14"/>
  <c r="K45" i="14"/>
  <c r="O45" i="14"/>
  <c r="O42" i="14" s="1"/>
  <c r="Q45" i="14"/>
  <c r="V45" i="14"/>
  <c r="G49" i="14"/>
  <c r="I49" i="14"/>
  <c r="K49" i="14"/>
  <c r="M49" i="14"/>
  <c r="O49" i="14"/>
  <c r="Q49" i="14"/>
  <c r="V49" i="14"/>
  <c r="G59" i="14"/>
  <c r="M59" i="14" s="1"/>
  <c r="I59" i="14"/>
  <c r="K59" i="14"/>
  <c r="K42" i="14" s="1"/>
  <c r="O59" i="14"/>
  <c r="Q59" i="14"/>
  <c r="V59" i="14"/>
  <c r="V42" i="14" s="1"/>
  <c r="G68" i="14"/>
  <c r="I68" i="14"/>
  <c r="K68" i="14"/>
  <c r="M68" i="14"/>
  <c r="O68" i="14"/>
  <c r="Q68" i="14"/>
  <c r="V68" i="14"/>
  <c r="G77" i="14"/>
  <c r="M77" i="14" s="1"/>
  <c r="I77" i="14"/>
  <c r="K77" i="14"/>
  <c r="O77" i="14"/>
  <c r="Q77" i="14"/>
  <c r="V77" i="14"/>
  <c r="G86" i="14"/>
  <c r="I86" i="14"/>
  <c r="K86" i="14"/>
  <c r="M86" i="14"/>
  <c r="O86" i="14"/>
  <c r="Q86" i="14"/>
  <c r="V86" i="14"/>
  <c r="G90" i="14"/>
  <c r="M90" i="14" s="1"/>
  <c r="I90" i="14"/>
  <c r="K90" i="14"/>
  <c r="O90" i="14"/>
  <c r="Q90" i="14"/>
  <c r="V90" i="14"/>
  <c r="G101" i="14"/>
  <c r="M101" i="14" s="1"/>
  <c r="I101" i="14"/>
  <c r="K101" i="14"/>
  <c r="K100" i="14" s="1"/>
  <c r="O101" i="14"/>
  <c r="O100" i="14" s="1"/>
  <c r="Q101" i="14"/>
  <c r="V101" i="14"/>
  <c r="V100" i="14" s="1"/>
  <c r="G104" i="14"/>
  <c r="I104" i="14"/>
  <c r="I100" i="14" s="1"/>
  <c r="K104" i="14"/>
  <c r="M104" i="14"/>
  <c r="O104" i="14"/>
  <c r="Q104" i="14"/>
  <c r="Q100" i="14" s="1"/>
  <c r="V104" i="14"/>
  <c r="G106" i="14"/>
  <c r="M106" i="14" s="1"/>
  <c r="I106" i="14"/>
  <c r="K106" i="14"/>
  <c r="O106" i="14"/>
  <c r="Q106" i="14"/>
  <c r="V106" i="14"/>
  <c r="I112" i="14"/>
  <c r="Q112" i="14"/>
  <c r="G113" i="14"/>
  <c r="M113" i="14" s="1"/>
  <c r="M112" i="14" s="1"/>
  <c r="I113" i="14"/>
  <c r="K113" i="14"/>
  <c r="K112" i="14" s="1"/>
  <c r="O113" i="14"/>
  <c r="O112" i="14" s="1"/>
  <c r="Q113" i="14"/>
  <c r="V113" i="14"/>
  <c r="V112" i="14" s="1"/>
  <c r="I115" i="14"/>
  <c r="Q115" i="14"/>
  <c r="G116" i="14"/>
  <c r="G115" i="14" s="1"/>
  <c r="I116" i="14"/>
  <c r="K116" i="14"/>
  <c r="K115" i="14" s="1"/>
  <c r="O116" i="14"/>
  <c r="O115" i="14" s="1"/>
  <c r="Q116" i="14"/>
  <c r="V116" i="14"/>
  <c r="V115" i="14" s="1"/>
  <c r="G126" i="14"/>
  <c r="I126" i="14"/>
  <c r="K126" i="14"/>
  <c r="M126" i="14"/>
  <c r="O126" i="14"/>
  <c r="Q126" i="14"/>
  <c r="V126" i="14"/>
  <c r="G129" i="14"/>
  <c r="I129" i="14"/>
  <c r="I128" i="14" s="1"/>
  <c r="K129" i="14"/>
  <c r="M129" i="14"/>
  <c r="O129" i="14"/>
  <c r="Q129" i="14"/>
  <c r="Q128" i="14" s="1"/>
  <c r="V129" i="14"/>
  <c r="G132" i="14"/>
  <c r="M132" i="14" s="1"/>
  <c r="I132" i="14"/>
  <c r="K132" i="14"/>
  <c r="K128" i="14" s="1"/>
  <c r="O132" i="14"/>
  <c r="Q132" i="14"/>
  <c r="V132" i="14"/>
  <c r="V128" i="14" s="1"/>
  <c r="G134" i="14"/>
  <c r="I134" i="14"/>
  <c r="K134" i="14"/>
  <c r="M134" i="14"/>
  <c r="O134" i="14"/>
  <c r="Q134" i="14"/>
  <c r="V134" i="14"/>
  <c r="G135" i="14"/>
  <c r="M135" i="14" s="1"/>
  <c r="I135" i="14"/>
  <c r="K135" i="14"/>
  <c r="O135" i="14"/>
  <c r="O128" i="14" s="1"/>
  <c r="Q135" i="14"/>
  <c r="V135" i="14"/>
  <c r="G137" i="14"/>
  <c r="I137" i="14"/>
  <c r="K137" i="14"/>
  <c r="M137" i="14"/>
  <c r="O137" i="14"/>
  <c r="Q137" i="14"/>
  <c r="V137" i="14"/>
  <c r="G141" i="14"/>
  <c r="K141" i="14"/>
  <c r="O141" i="14"/>
  <c r="V141" i="14"/>
  <c r="G142" i="14"/>
  <c r="I142" i="14"/>
  <c r="I141" i="14" s="1"/>
  <c r="K142" i="14"/>
  <c r="M142" i="14"/>
  <c r="M141" i="14" s="1"/>
  <c r="O142" i="14"/>
  <c r="Q142" i="14"/>
  <c r="Q141" i="14" s="1"/>
  <c r="V142" i="14"/>
  <c r="G151" i="14"/>
  <c r="K151" i="14"/>
  <c r="O151" i="14"/>
  <c r="V151" i="14"/>
  <c r="G152" i="14"/>
  <c r="I152" i="14"/>
  <c r="I151" i="14" s="1"/>
  <c r="K152" i="14"/>
  <c r="M152" i="14"/>
  <c r="M151" i="14" s="1"/>
  <c r="O152" i="14"/>
  <c r="Q152" i="14"/>
  <c r="Q151" i="14" s="1"/>
  <c r="V152" i="14"/>
  <c r="G154" i="14"/>
  <c r="I154" i="14"/>
  <c r="I153" i="14" s="1"/>
  <c r="K154" i="14"/>
  <c r="M154" i="14"/>
  <c r="O154" i="14"/>
  <c r="Q154" i="14"/>
  <c r="Q153" i="14" s="1"/>
  <c r="V154" i="14"/>
  <c r="G164" i="14"/>
  <c r="M164" i="14" s="1"/>
  <c r="I164" i="14"/>
  <c r="K164" i="14"/>
  <c r="O164" i="14"/>
  <c r="O153" i="14" s="1"/>
  <c r="Q164" i="14"/>
  <c r="V164" i="14"/>
  <c r="G174" i="14"/>
  <c r="I174" i="14"/>
  <c r="K174" i="14"/>
  <c r="M174" i="14"/>
  <c r="O174" i="14"/>
  <c r="Q174" i="14"/>
  <c r="V174" i="14"/>
  <c r="G175" i="14"/>
  <c r="M175" i="14" s="1"/>
  <c r="I175" i="14"/>
  <c r="K175" i="14"/>
  <c r="K153" i="14" s="1"/>
  <c r="O175" i="14"/>
  <c r="Q175" i="14"/>
  <c r="V175" i="14"/>
  <c r="V153" i="14" s="1"/>
  <c r="G176" i="14"/>
  <c r="I176" i="14"/>
  <c r="K176" i="14"/>
  <c r="M176" i="14"/>
  <c r="O176" i="14"/>
  <c r="Q176" i="14"/>
  <c r="V176" i="14"/>
  <c r="G181" i="14"/>
  <c r="M181" i="14" s="1"/>
  <c r="I181" i="14"/>
  <c r="K181" i="14"/>
  <c r="O181" i="14"/>
  <c r="Q181" i="14"/>
  <c r="V181" i="14"/>
  <c r="G195" i="14"/>
  <c r="G194" i="14" s="1"/>
  <c r="I195" i="14"/>
  <c r="K195" i="14"/>
  <c r="K194" i="14" s="1"/>
  <c r="O195" i="14"/>
  <c r="O194" i="14" s="1"/>
  <c r="Q195" i="14"/>
  <c r="V195" i="14"/>
  <c r="V194" i="14" s="1"/>
  <c r="G196" i="14"/>
  <c r="I196" i="14"/>
  <c r="K196" i="14"/>
  <c r="M196" i="14"/>
  <c r="O196" i="14"/>
  <c r="Q196" i="14"/>
  <c r="V196" i="14"/>
  <c r="G204" i="14"/>
  <c r="M204" i="14" s="1"/>
  <c r="I204" i="14"/>
  <c r="K204" i="14"/>
  <c r="O204" i="14"/>
  <c r="Q204" i="14"/>
  <c r="V204" i="14"/>
  <c r="G212" i="14"/>
  <c r="I212" i="14"/>
  <c r="I194" i="14" s="1"/>
  <c r="K212" i="14"/>
  <c r="M212" i="14"/>
  <c r="O212" i="14"/>
  <c r="Q212" i="14"/>
  <c r="Q194" i="14" s="1"/>
  <c r="V212" i="14"/>
  <c r="G213" i="14"/>
  <c r="M213" i="14" s="1"/>
  <c r="I213" i="14"/>
  <c r="K213" i="14"/>
  <c r="O213" i="14"/>
  <c r="Q213" i="14"/>
  <c r="V213" i="14"/>
  <c r="G216" i="14"/>
  <c r="I216" i="14"/>
  <c r="K216" i="14"/>
  <c r="M216" i="14"/>
  <c r="O216" i="14"/>
  <c r="Q216" i="14"/>
  <c r="V216" i="14"/>
  <c r="G220" i="14"/>
  <c r="M220" i="14" s="1"/>
  <c r="I220" i="14"/>
  <c r="K220" i="14"/>
  <c r="O220" i="14"/>
  <c r="Q220" i="14"/>
  <c r="V220" i="14"/>
  <c r="G224" i="14"/>
  <c r="G223" i="14" s="1"/>
  <c r="I224" i="14"/>
  <c r="K224" i="14"/>
  <c r="K223" i="14" s="1"/>
  <c r="O224" i="14"/>
  <c r="Q224" i="14"/>
  <c r="V224" i="14"/>
  <c r="V223" i="14" s="1"/>
  <c r="G227" i="14"/>
  <c r="I227" i="14"/>
  <c r="K227" i="14"/>
  <c r="M227" i="14"/>
  <c r="O227" i="14"/>
  <c r="Q227" i="14"/>
  <c r="V227" i="14"/>
  <c r="G230" i="14"/>
  <c r="M230" i="14" s="1"/>
  <c r="I230" i="14"/>
  <c r="K230" i="14"/>
  <c r="O230" i="14"/>
  <c r="Q230" i="14"/>
  <c r="V230" i="14"/>
  <c r="G233" i="14"/>
  <c r="I233" i="14"/>
  <c r="K233" i="14"/>
  <c r="M233" i="14"/>
  <c r="O233" i="14"/>
  <c r="Q233" i="14"/>
  <c r="V233" i="14"/>
  <c r="G235" i="14"/>
  <c r="M235" i="14" s="1"/>
  <c r="I235" i="14"/>
  <c r="K235" i="14"/>
  <c r="O235" i="14"/>
  <c r="Q235" i="14"/>
  <c r="V235" i="14"/>
  <c r="G238" i="14"/>
  <c r="I238" i="14"/>
  <c r="K238" i="14"/>
  <c r="M238" i="14"/>
  <c r="O238" i="14"/>
  <c r="Q238" i="14"/>
  <c r="V238" i="14"/>
  <c r="G239" i="14"/>
  <c r="M239" i="14" s="1"/>
  <c r="I239" i="14"/>
  <c r="K239" i="14"/>
  <c r="O239" i="14"/>
  <c r="Q239" i="14"/>
  <c r="V239" i="14"/>
  <c r="G242" i="14"/>
  <c r="I242" i="14"/>
  <c r="K242" i="14"/>
  <c r="M242" i="14"/>
  <c r="O242" i="14"/>
  <c r="Q242" i="14"/>
  <c r="V242" i="14"/>
  <c r="G251" i="14"/>
  <c r="I251" i="14"/>
  <c r="K251" i="14"/>
  <c r="M251" i="14"/>
  <c r="O251" i="14"/>
  <c r="Q251" i="14"/>
  <c r="V251" i="14"/>
  <c r="G252" i="14"/>
  <c r="I252" i="14"/>
  <c r="K252" i="14"/>
  <c r="O252" i="14"/>
  <c r="Q252" i="14"/>
  <c r="V252" i="14"/>
  <c r="G259" i="14"/>
  <c r="I259" i="14"/>
  <c r="K259" i="14"/>
  <c r="M259" i="14"/>
  <c r="O259" i="14"/>
  <c r="Q259" i="14"/>
  <c r="V259" i="14"/>
  <c r="G266" i="14"/>
  <c r="M266" i="14" s="1"/>
  <c r="I266" i="14"/>
  <c r="K266" i="14"/>
  <c r="K250" i="14" s="1"/>
  <c r="O266" i="14"/>
  <c r="Q266" i="14"/>
  <c r="V266" i="14"/>
  <c r="G273" i="14"/>
  <c r="I273" i="14"/>
  <c r="K273" i="14"/>
  <c r="M273" i="14"/>
  <c r="O273" i="14"/>
  <c r="Q273" i="14"/>
  <c r="V273" i="14"/>
  <c r="G280" i="14"/>
  <c r="M280" i="14" s="1"/>
  <c r="I280" i="14"/>
  <c r="K280" i="14"/>
  <c r="O280" i="14"/>
  <c r="Q280" i="14"/>
  <c r="V280" i="14"/>
  <c r="G281" i="14"/>
  <c r="I281" i="14"/>
  <c r="K281" i="14"/>
  <c r="M281" i="14"/>
  <c r="O281" i="14"/>
  <c r="Q281" i="14"/>
  <c r="V281" i="14"/>
  <c r="G288" i="14"/>
  <c r="M288" i="14" s="1"/>
  <c r="I288" i="14"/>
  <c r="K288" i="14"/>
  <c r="O288" i="14"/>
  <c r="Q288" i="14"/>
  <c r="V288" i="14"/>
  <c r="V250" i="14" s="1"/>
  <c r="G298" i="14"/>
  <c r="I298" i="14"/>
  <c r="K298" i="14"/>
  <c r="M298" i="14"/>
  <c r="O298" i="14"/>
  <c r="Q298" i="14"/>
  <c r="V298" i="14"/>
  <c r="G308" i="14"/>
  <c r="G309" i="14"/>
  <c r="I309" i="14"/>
  <c r="K309" i="14"/>
  <c r="M309" i="14"/>
  <c r="O309" i="14"/>
  <c r="Q309" i="14"/>
  <c r="V309" i="14"/>
  <c r="G314" i="14"/>
  <c r="M314" i="14" s="1"/>
  <c r="I314" i="14"/>
  <c r="K314" i="14"/>
  <c r="K308" i="14" s="1"/>
  <c r="O314" i="14"/>
  <c r="Q314" i="14"/>
  <c r="V314" i="14"/>
  <c r="V308" i="14" s="1"/>
  <c r="G319" i="14"/>
  <c r="I319" i="14"/>
  <c r="K319" i="14"/>
  <c r="M319" i="14"/>
  <c r="O319" i="14"/>
  <c r="Q319" i="14"/>
  <c r="V319" i="14"/>
  <c r="G324" i="14"/>
  <c r="M324" i="14" s="1"/>
  <c r="I324" i="14"/>
  <c r="K324" i="14"/>
  <c r="O324" i="14"/>
  <c r="O308" i="14" s="1"/>
  <c r="Q324" i="14"/>
  <c r="V324" i="14"/>
  <c r="G325" i="14"/>
  <c r="I325" i="14"/>
  <c r="K325" i="14"/>
  <c r="M325" i="14"/>
  <c r="O325" i="14"/>
  <c r="Q325" i="14"/>
  <c r="V325" i="14"/>
  <c r="G333" i="14"/>
  <c r="K333" i="14"/>
  <c r="O333" i="14"/>
  <c r="V333" i="14"/>
  <c r="G334" i="14"/>
  <c r="I334" i="14"/>
  <c r="I333" i="14" s="1"/>
  <c r="K334" i="14"/>
  <c r="M334" i="14"/>
  <c r="M333" i="14" s="1"/>
  <c r="O334" i="14"/>
  <c r="Q334" i="14"/>
  <c r="Q333" i="14" s="1"/>
  <c r="V334" i="14"/>
  <c r="G339" i="14"/>
  <c r="I339" i="14"/>
  <c r="I338" i="14" s="1"/>
  <c r="K339" i="14"/>
  <c r="M339" i="14"/>
  <c r="O339" i="14"/>
  <c r="Q339" i="14"/>
  <c r="Q338" i="14" s="1"/>
  <c r="V339" i="14"/>
  <c r="G348" i="14"/>
  <c r="M348" i="14" s="1"/>
  <c r="I348" i="14"/>
  <c r="K348" i="14"/>
  <c r="K338" i="14" s="1"/>
  <c r="O348" i="14"/>
  <c r="Q348" i="14"/>
  <c r="V348" i="14"/>
  <c r="V338" i="14" s="1"/>
  <c r="G351" i="14"/>
  <c r="I351" i="14"/>
  <c r="K351" i="14"/>
  <c r="M351" i="14"/>
  <c r="O351" i="14"/>
  <c r="Q351" i="14"/>
  <c r="V351" i="14"/>
  <c r="G361" i="14"/>
  <c r="M361" i="14" s="1"/>
  <c r="I361" i="14"/>
  <c r="K361" i="14"/>
  <c r="O361" i="14"/>
  <c r="O338" i="14" s="1"/>
  <c r="Q361" i="14"/>
  <c r="V361" i="14"/>
  <c r="G371" i="14"/>
  <c r="I371" i="14"/>
  <c r="K371" i="14"/>
  <c r="M371" i="14"/>
  <c r="O371" i="14"/>
  <c r="Q371" i="14"/>
  <c r="V371" i="14"/>
  <c r="G374" i="14"/>
  <c r="K374" i="14"/>
  <c r="O374" i="14"/>
  <c r="V374" i="14"/>
  <c r="G375" i="14"/>
  <c r="I375" i="14"/>
  <c r="I374" i="14" s="1"/>
  <c r="K375" i="14"/>
  <c r="M375" i="14"/>
  <c r="M374" i="14" s="1"/>
  <c r="O375" i="14"/>
  <c r="Q375" i="14"/>
  <c r="Q374" i="14" s="1"/>
  <c r="V375" i="14"/>
  <c r="G376" i="14"/>
  <c r="G377" i="14"/>
  <c r="I377" i="14"/>
  <c r="K377" i="14"/>
  <c r="M377" i="14"/>
  <c r="O377" i="14"/>
  <c r="Q377" i="14"/>
  <c r="V377" i="14"/>
  <c r="G378" i="14"/>
  <c r="M378" i="14" s="1"/>
  <c r="I378" i="14"/>
  <c r="K378" i="14"/>
  <c r="O378" i="14"/>
  <c r="Q378" i="14"/>
  <c r="V378" i="14"/>
  <c r="G379" i="14"/>
  <c r="I379" i="14"/>
  <c r="K379" i="14"/>
  <c r="M379" i="14"/>
  <c r="O379" i="14"/>
  <c r="Q379" i="14"/>
  <c r="V379" i="14"/>
  <c r="G380" i="14"/>
  <c r="M380" i="14" s="1"/>
  <c r="I380" i="14"/>
  <c r="K380" i="14"/>
  <c r="O380" i="14"/>
  <c r="O376" i="14" s="1"/>
  <c r="Q380" i="14"/>
  <c r="V380" i="14"/>
  <c r="G381" i="14"/>
  <c r="I381" i="14"/>
  <c r="K381" i="14"/>
  <c r="M381" i="14"/>
  <c r="O381" i="14"/>
  <c r="Q381" i="14"/>
  <c r="V381" i="14"/>
  <c r="G382" i="14"/>
  <c r="M382" i="14" s="1"/>
  <c r="I382" i="14"/>
  <c r="K382" i="14"/>
  <c r="O382" i="14"/>
  <c r="Q382" i="14"/>
  <c r="V382" i="14"/>
  <c r="G383" i="14"/>
  <c r="I383" i="14"/>
  <c r="K383" i="14"/>
  <c r="M383" i="14"/>
  <c r="O383" i="14"/>
  <c r="Q383" i="14"/>
  <c r="V383" i="14"/>
  <c r="G384" i="14"/>
  <c r="G385" i="14"/>
  <c r="I385" i="14"/>
  <c r="K385" i="14"/>
  <c r="M385" i="14"/>
  <c r="O385" i="14"/>
  <c r="Q385" i="14"/>
  <c r="V385" i="14"/>
  <c r="G386" i="14"/>
  <c r="M386" i="14" s="1"/>
  <c r="I386" i="14"/>
  <c r="K386" i="14"/>
  <c r="O386" i="14"/>
  <c r="Q386" i="14"/>
  <c r="V386" i="14"/>
  <c r="G387" i="14"/>
  <c r="I387" i="14"/>
  <c r="K387" i="14"/>
  <c r="M387" i="14"/>
  <c r="O387" i="14"/>
  <c r="Q387" i="14"/>
  <c r="V387" i="14"/>
  <c r="G388" i="14"/>
  <c r="M388" i="14" s="1"/>
  <c r="I388" i="14"/>
  <c r="K388" i="14"/>
  <c r="O388" i="14"/>
  <c r="O384" i="14" s="1"/>
  <c r="Q388" i="14"/>
  <c r="V388" i="14"/>
  <c r="G389" i="14"/>
  <c r="I389" i="14"/>
  <c r="K389" i="14"/>
  <c r="M389" i="14"/>
  <c r="O389" i="14"/>
  <c r="Q389" i="14"/>
  <c r="V389" i="14"/>
  <c r="G390" i="14"/>
  <c r="M390" i="14" s="1"/>
  <c r="I390" i="14"/>
  <c r="K390" i="14"/>
  <c r="O390" i="14"/>
  <c r="Q390" i="14"/>
  <c r="V390" i="14"/>
  <c r="G391" i="14"/>
  <c r="I391" i="14"/>
  <c r="K391" i="14"/>
  <c r="M391" i="14"/>
  <c r="O391" i="14"/>
  <c r="Q391" i="14"/>
  <c r="V391" i="14"/>
  <c r="AE393" i="14"/>
  <c r="G613" i="13"/>
  <c r="G9" i="13"/>
  <c r="G8" i="13" s="1"/>
  <c r="I9" i="13"/>
  <c r="I8" i="13" s="1"/>
  <c r="K9" i="13"/>
  <c r="K8" i="13" s="1"/>
  <c r="O9" i="13"/>
  <c r="O8" i="13" s="1"/>
  <c r="Q9" i="13"/>
  <c r="Q8" i="13" s="1"/>
  <c r="V9" i="13"/>
  <c r="V8" i="13" s="1"/>
  <c r="I10" i="13"/>
  <c r="Q10" i="13"/>
  <c r="G11" i="13"/>
  <c r="G10" i="13" s="1"/>
  <c r="I11" i="13"/>
  <c r="K11" i="13"/>
  <c r="K10" i="13" s="1"/>
  <c r="M11" i="13"/>
  <c r="M10" i="13" s="1"/>
  <c r="O11" i="13"/>
  <c r="O10" i="13" s="1"/>
  <c r="Q11" i="13"/>
  <c r="V11" i="13"/>
  <c r="V10" i="13" s="1"/>
  <c r="G13" i="13"/>
  <c r="I13" i="13"/>
  <c r="K13" i="13"/>
  <c r="M13" i="13"/>
  <c r="O13" i="13"/>
  <c r="Q13" i="13"/>
  <c r="V13" i="13"/>
  <c r="G15" i="13"/>
  <c r="M15" i="13" s="1"/>
  <c r="I15" i="13"/>
  <c r="K15" i="13"/>
  <c r="O15" i="13"/>
  <c r="Q15" i="13"/>
  <c r="V15" i="13"/>
  <c r="I17" i="13"/>
  <c r="Q17" i="13"/>
  <c r="G18" i="13"/>
  <c r="G17" i="13" s="1"/>
  <c r="I18" i="13"/>
  <c r="K18" i="13"/>
  <c r="K17" i="13" s="1"/>
  <c r="M18" i="13"/>
  <c r="O18" i="13"/>
  <c r="O17" i="13" s="1"/>
  <c r="Q18" i="13"/>
  <c r="V18" i="13"/>
  <c r="V17" i="13" s="1"/>
  <c r="G24" i="13"/>
  <c r="I24" i="13"/>
  <c r="K24" i="13"/>
  <c r="M24" i="13"/>
  <c r="O24" i="13"/>
  <c r="Q24" i="13"/>
  <c r="V24" i="13"/>
  <c r="G26" i="13"/>
  <c r="M26" i="13" s="1"/>
  <c r="I26" i="13"/>
  <c r="K26" i="13"/>
  <c r="O26" i="13"/>
  <c r="Q26" i="13"/>
  <c r="V26" i="13"/>
  <c r="G29" i="13"/>
  <c r="G28" i="13" s="1"/>
  <c r="I29" i="13"/>
  <c r="K29" i="13"/>
  <c r="K28" i="13" s="1"/>
  <c r="M29" i="13"/>
  <c r="O29" i="13"/>
  <c r="O28" i="13" s="1"/>
  <c r="Q29" i="13"/>
  <c r="V29" i="13"/>
  <c r="V28" i="13" s="1"/>
  <c r="G30" i="13"/>
  <c r="I30" i="13"/>
  <c r="K30" i="13"/>
  <c r="M30" i="13"/>
  <c r="O30" i="13"/>
  <c r="Q30" i="13"/>
  <c r="V30" i="13"/>
  <c r="G32" i="13"/>
  <c r="M32" i="13" s="1"/>
  <c r="I32" i="13"/>
  <c r="K32" i="13"/>
  <c r="O32" i="13"/>
  <c r="Q32" i="13"/>
  <c r="V32" i="13"/>
  <c r="G34" i="13"/>
  <c r="I34" i="13"/>
  <c r="I28" i="13" s="1"/>
  <c r="K34" i="13"/>
  <c r="M34" i="13"/>
  <c r="O34" i="13"/>
  <c r="Q34" i="13"/>
  <c r="Q28" i="13" s="1"/>
  <c r="V34" i="13"/>
  <c r="G36" i="13"/>
  <c r="I36" i="13"/>
  <c r="K36" i="13"/>
  <c r="M36" i="13"/>
  <c r="O36" i="13"/>
  <c r="Q36" i="13"/>
  <c r="V36" i="13"/>
  <c r="G39" i="13"/>
  <c r="G38" i="13" s="1"/>
  <c r="I39" i="13"/>
  <c r="I38" i="13" s="1"/>
  <c r="K39" i="13"/>
  <c r="K38" i="13" s="1"/>
  <c r="O39" i="13"/>
  <c r="O38" i="13" s="1"/>
  <c r="Q39" i="13"/>
  <c r="Q38" i="13" s="1"/>
  <c r="V39" i="13"/>
  <c r="V38" i="13" s="1"/>
  <c r="G42" i="13"/>
  <c r="I42" i="13"/>
  <c r="K42" i="13"/>
  <c r="M42" i="13"/>
  <c r="O42" i="13"/>
  <c r="Q42" i="13"/>
  <c r="V42" i="13"/>
  <c r="G45" i="13"/>
  <c r="I45" i="13"/>
  <c r="K45" i="13"/>
  <c r="M45" i="13"/>
  <c r="O45" i="13"/>
  <c r="Q45" i="13"/>
  <c r="V45" i="13"/>
  <c r="G48" i="13"/>
  <c r="I48" i="13"/>
  <c r="K48" i="13"/>
  <c r="M48" i="13"/>
  <c r="O48" i="13"/>
  <c r="Q48" i="13"/>
  <c r="V48" i="13"/>
  <c r="G56" i="13"/>
  <c r="M56" i="13" s="1"/>
  <c r="I56" i="13"/>
  <c r="K56" i="13"/>
  <c r="O56" i="13"/>
  <c r="Q56" i="13"/>
  <c r="V56" i="13"/>
  <c r="G92" i="13"/>
  <c r="I92" i="13"/>
  <c r="K92" i="13"/>
  <c r="M92" i="13"/>
  <c r="O92" i="13"/>
  <c r="Q92" i="13"/>
  <c r="V92" i="13"/>
  <c r="G102" i="13"/>
  <c r="I102" i="13"/>
  <c r="K102" i="13"/>
  <c r="M102" i="13"/>
  <c r="O102" i="13"/>
  <c r="Q102" i="13"/>
  <c r="V102" i="13"/>
  <c r="G137" i="13"/>
  <c r="I137" i="13"/>
  <c r="K137" i="13"/>
  <c r="M137" i="13"/>
  <c r="O137" i="13"/>
  <c r="Q137" i="13"/>
  <c r="V137" i="13"/>
  <c r="G172" i="13"/>
  <c r="M172" i="13" s="1"/>
  <c r="I172" i="13"/>
  <c r="K172" i="13"/>
  <c r="O172" i="13"/>
  <c r="Q172" i="13"/>
  <c r="V172" i="13"/>
  <c r="G175" i="13"/>
  <c r="I175" i="13"/>
  <c r="K175" i="13"/>
  <c r="M175" i="13"/>
  <c r="O175" i="13"/>
  <c r="Q175" i="13"/>
  <c r="V175" i="13"/>
  <c r="G210" i="13"/>
  <c r="I210" i="13"/>
  <c r="K210" i="13"/>
  <c r="M210" i="13"/>
  <c r="O210" i="13"/>
  <c r="Q210" i="13"/>
  <c r="V210" i="13"/>
  <c r="G223" i="13"/>
  <c r="I223" i="13"/>
  <c r="K223" i="13"/>
  <c r="M223" i="13"/>
  <c r="O223" i="13"/>
  <c r="Q223" i="13"/>
  <c r="V223" i="13"/>
  <c r="G226" i="13"/>
  <c r="I226" i="13"/>
  <c r="I225" i="13" s="1"/>
  <c r="K226" i="13"/>
  <c r="K225" i="13" s="1"/>
  <c r="M226" i="13"/>
  <c r="O226" i="13"/>
  <c r="Q226" i="13"/>
  <c r="Q225" i="13" s="1"/>
  <c r="V226" i="13"/>
  <c r="V225" i="13" s="1"/>
  <c r="G228" i="13"/>
  <c r="I228" i="13"/>
  <c r="K228" i="13"/>
  <c r="M228" i="13"/>
  <c r="O228" i="13"/>
  <c r="Q228" i="13"/>
  <c r="V228" i="13"/>
  <c r="G230" i="13"/>
  <c r="I230" i="13"/>
  <c r="K230" i="13"/>
  <c r="M230" i="13"/>
  <c r="O230" i="13"/>
  <c r="Q230" i="13"/>
  <c r="V230" i="13"/>
  <c r="G232" i="13"/>
  <c r="M232" i="13" s="1"/>
  <c r="I232" i="13"/>
  <c r="K232" i="13"/>
  <c r="O232" i="13"/>
  <c r="O225" i="13" s="1"/>
  <c r="Q232" i="13"/>
  <c r="V232" i="13"/>
  <c r="G234" i="13"/>
  <c r="I234" i="13"/>
  <c r="K234" i="13"/>
  <c r="M234" i="13"/>
  <c r="O234" i="13"/>
  <c r="Q234" i="13"/>
  <c r="V234" i="13"/>
  <c r="G237" i="13"/>
  <c r="G236" i="13" s="1"/>
  <c r="I237" i="13"/>
  <c r="I236" i="13" s="1"/>
  <c r="K237" i="13"/>
  <c r="M237" i="13"/>
  <c r="O237" i="13"/>
  <c r="O236" i="13" s="1"/>
  <c r="Q237" i="13"/>
  <c r="Q236" i="13" s="1"/>
  <c r="V237" i="13"/>
  <c r="G242" i="13"/>
  <c r="I242" i="13"/>
  <c r="K242" i="13"/>
  <c r="O242" i="13"/>
  <c r="Q242" i="13"/>
  <c r="V242" i="13"/>
  <c r="G244" i="13"/>
  <c r="I244" i="13"/>
  <c r="K244" i="13"/>
  <c r="M244" i="13"/>
  <c r="O244" i="13"/>
  <c r="Q244" i="13"/>
  <c r="V244" i="13"/>
  <c r="G247" i="13"/>
  <c r="M247" i="13" s="1"/>
  <c r="I247" i="13"/>
  <c r="K247" i="13"/>
  <c r="K236" i="13" s="1"/>
  <c r="O247" i="13"/>
  <c r="Q247" i="13"/>
  <c r="V247" i="13"/>
  <c r="V236" i="13" s="1"/>
  <c r="G251" i="13"/>
  <c r="I251" i="13"/>
  <c r="I250" i="13" s="1"/>
  <c r="K251" i="13"/>
  <c r="K250" i="13" s="1"/>
  <c r="O251" i="13"/>
  <c r="O250" i="13" s="1"/>
  <c r="Q251" i="13"/>
  <c r="Q250" i="13" s="1"/>
  <c r="V251" i="13"/>
  <c r="V250" i="13" s="1"/>
  <c r="I253" i="13"/>
  <c r="Q253" i="13"/>
  <c r="G254" i="13"/>
  <c r="M254" i="13" s="1"/>
  <c r="M253" i="13" s="1"/>
  <c r="I254" i="13"/>
  <c r="K254" i="13"/>
  <c r="K253" i="13" s="1"/>
  <c r="O254" i="13"/>
  <c r="O253" i="13" s="1"/>
  <c r="Q254" i="13"/>
  <c r="V254" i="13"/>
  <c r="V253" i="13" s="1"/>
  <c r="G257" i="13"/>
  <c r="I257" i="13"/>
  <c r="I256" i="13" s="1"/>
  <c r="K257" i="13"/>
  <c r="K256" i="13" s="1"/>
  <c r="O257" i="13"/>
  <c r="Q257" i="13"/>
  <c r="V257" i="13"/>
  <c r="G262" i="13"/>
  <c r="I262" i="13"/>
  <c r="K262" i="13"/>
  <c r="M262" i="13"/>
  <c r="O262" i="13"/>
  <c r="Q262" i="13"/>
  <c r="V262" i="13"/>
  <c r="G263" i="13"/>
  <c r="M263" i="13" s="1"/>
  <c r="I263" i="13"/>
  <c r="K263" i="13"/>
  <c r="O263" i="13"/>
  <c r="Q263" i="13"/>
  <c r="V263" i="13"/>
  <c r="G265" i="13"/>
  <c r="I265" i="13"/>
  <c r="K265" i="13"/>
  <c r="M265" i="13"/>
  <c r="O265" i="13"/>
  <c r="Q265" i="13"/>
  <c r="V265" i="13"/>
  <c r="G267" i="13"/>
  <c r="M267" i="13" s="1"/>
  <c r="I267" i="13"/>
  <c r="K267" i="13"/>
  <c r="O267" i="13"/>
  <c r="Q267" i="13"/>
  <c r="V267" i="13"/>
  <c r="I269" i="13"/>
  <c r="Q269" i="13"/>
  <c r="G270" i="13"/>
  <c r="M270" i="13" s="1"/>
  <c r="M269" i="13" s="1"/>
  <c r="I270" i="13"/>
  <c r="K270" i="13"/>
  <c r="K269" i="13" s="1"/>
  <c r="O270" i="13"/>
  <c r="O269" i="13" s="1"/>
  <c r="Q270" i="13"/>
  <c r="V270" i="13"/>
  <c r="V269" i="13" s="1"/>
  <c r="G273" i="13"/>
  <c r="I273" i="13"/>
  <c r="K273" i="13"/>
  <c r="M273" i="13"/>
  <c r="O273" i="13"/>
  <c r="Q273" i="13"/>
  <c r="V273" i="13"/>
  <c r="G307" i="13"/>
  <c r="K307" i="13"/>
  <c r="O307" i="13"/>
  <c r="G308" i="13"/>
  <c r="I308" i="13"/>
  <c r="I307" i="13" s="1"/>
  <c r="K308" i="13"/>
  <c r="M308" i="13"/>
  <c r="M307" i="13" s="1"/>
  <c r="O308" i="13"/>
  <c r="Q308" i="13"/>
  <c r="Q307" i="13" s="1"/>
  <c r="V308" i="13"/>
  <c r="V307" i="13" s="1"/>
  <c r="K309" i="13"/>
  <c r="V309" i="13"/>
  <c r="G310" i="13"/>
  <c r="I310" i="13"/>
  <c r="I309" i="13" s="1"/>
  <c r="K310" i="13"/>
  <c r="M310" i="13"/>
  <c r="O310" i="13"/>
  <c r="Q310" i="13"/>
  <c r="Q309" i="13" s="1"/>
  <c r="V310" i="13"/>
  <c r="G312" i="13"/>
  <c r="I312" i="13"/>
  <c r="K312" i="13"/>
  <c r="O312" i="13"/>
  <c r="O309" i="13" s="1"/>
  <c r="Q312" i="13"/>
  <c r="V312" i="13"/>
  <c r="G318" i="13"/>
  <c r="M318" i="13" s="1"/>
  <c r="M317" i="13" s="1"/>
  <c r="I318" i="13"/>
  <c r="K318" i="13"/>
  <c r="O318" i="13"/>
  <c r="Q318" i="13"/>
  <c r="V318" i="13"/>
  <c r="G321" i="13"/>
  <c r="I321" i="13"/>
  <c r="K321" i="13"/>
  <c r="M321" i="13"/>
  <c r="O321" i="13"/>
  <c r="Q321" i="13"/>
  <c r="V321" i="13"/>
  <c r="G326" i="13"/>
  <c r="M326" i="13" s="1"/>
  <c r="I326" i="13"/>
  <c r="K326" i="13"/>
  <c r="O326" i="13"/>
  <c r="Q326" i="13"/>
  <c r="V326" i="13"/>
  <c r="G328" i="13"/>
  <c r="I328" i="13"/>
  <c r="I317" i="13" s="1"/>
  <c r="K328" i="13"/>
  <c r="M328" i="13"/>
  <c r="O328" i="13"/>
  <c r="Q328" i="13"/>
  <c r="Q317" i="13" s="1"/>
  <c r="V328" i="13"/>
  <c r="G333" i="13"/>
  <c r="M333" i="13" s="1"/>
  <c r="I333" i="13"/>
  <c r="K333" i="13"/>
  <c r="O333" i="13"/>
  <c r="Q333" i="13"/>
  <c r="V333" i="13"/>
  <c r="G335" i="13"/>
  <c r="I335" i="13"/>
  <c r="K335" i="13"/>
  <c r="M335" i="13"/>
  <c r="O335" i="13"/>
  <c r="Q335" i="13"/>
  <c r="V335" i="13"/>
  <c r="G336" i="13"/>
  <c r="G337" i="13"/>
  <c r="I337" i="13"/>
  <c r="K337" i="13"/>
  <c r="M337" i="13"/>
  <c r="O337" i="13"/>
  <c r="Q337" i="13"/>
  <c r="V337" i="13"/>
  <c r="G338" i="13"/>
  <c r="M338" i="13" s="1"/>
  <c r="I338" i="13"/>
  <c r="K338" i="13"/>
  <c r="O338" i="13"/>
  <c r="Q338" i="13"/>
  <c r="V338" i="13"/>
  <c r="G339" i="13"/>
  <c r="I339" i="13"/>
  <c r="K339" i="13"/>
  <c r="M339" i="13"/>
  <c r="O339" i="13"/>
  <c r="Q339" i="13"/>
  <c r="V339" i="13"/>
  <c r="G340" i="13"/>
  <c r="M340" i="13" s="1"/>
  <c r="I340" i="13"/>
  <c r="K340" i="13"/>
  <c r="O340" i="13"/>
  <c r="O336" i="13" s="1"/>
  <c r="Q340" i="13"/>
  <c r="V340" i="13"/>
  <c r="G341" i="13"/>
  <c r="I341" i="13"/>
  <c r="K341" i="13"/>
  <c r="M341" i="13"/>
  <c r="O341" i="13"/>
  <c r="Q341" i="13"/>
  <c r="V341" i="13"/>
  <c r="G342" i="13"/>
  <c r="M342" i="13" s="1"/>
  <c r="I342" i="13"/>
  <c r="K342" i="13"/>
  <c r="O342" i="13"/>
  <c r="Q342" i="13"/>
  <c r="V342" i="13"/>
  <c r="G344" i="13"/>
  <c r="I344" i="13"/>
  <c r="K344" i="13"/>
  <c r="O344" i="13"/>
  <c r="O343" i="13" s="1"/>
  <c r="Q344" i="13"/>
  <c r="V344" i="13"/>
  <c r="G346" i="13"/>
  <c r="I346" i="13"/>
  <c r="K346" i="13"/>
  <c r="M346" i="13"/>
  <c r="O346" i="13"/>
  <c r="Q346" i="13"/>
  <c r="V346" i="13"/>
  <c r="G348" i="13"/>
  <c r="I348" i="13"/>
  <c r="K348" i="13"/>
  <c r="M348" i="13"/>
  <c r="O348" i="13"/>
  <c r="Q348" i="13"/>
  <c r="V348" i="13"/>
  <c r="G350" i="13"/>
  <c r="I350" i="13"/>
  <c r="K350" i="13"/>
  <c r="M350" i="13"/>
  <c r="O350" i="13"/>
  <c r="Q350" i="13"/>
  <c r="V350" i="13"/>
  <c r="G352" i="13"/>
  <c r="M352" i="13" s="1"/>
  <c r="I352" i="13"/>
  <c r="K352" i="13"/>
  <c r="O352" i="13"/>
  <c r="Q352" i="13"/>
  <c r="V352" i="13"/>
  <c r="G354" i="13"/>
  <c r="G353" i="13" s="1"/>
  <c r="I354" i="13"/>
  <c r="K354" i="13"/>
  <c r="M354" i="13"/>
  <c r="O354" i="13"/>
  <c r="Q354" i="13"/>
  <c r="V354" i="13"/>
  <c r="G355" i="13"/>
  <c r="I355" i="13"/>
  <c r="K355" i="13"/>
  <c r="M355" i="13"/>
  <c r="O355" i="13"/>
  <c r="Q355" i="13"/>
  <c r="V355" i="13"/>
  <c r="G363" i="13"/>
  <c r="M363" i="13" s="1"/>
  <c r="I363" i="13"/>
  <c r="K363" i="13"/>
  <c r="O363" i="13"/>
  <c r="Q363" i="13"/>
  <c r="V363" i="13"/>
  <c r="G366" i="13"/>
  <c r="I366" i="13"/>
  <c r="I353" i="13" s="1"/>
  <c r="K366" i="13"/>
  <c r="M366" i="13"/>
  <c r="O366" i="13"/>
  <c r="Q366" i="13"/>
  <c r="V366" i="13"/>
  <c r="G368" i="13"/>
  <c r="I368" i="13"/>
  <c r="K368" i="13"/>
  <c r="M368" i="13"/>
  <c r="O368" i="13"/>
  <c r="Q368" i="13"/>
  <c r="V368" i="13"/>
  <c r="G377" i="13"/>
  <c r="I377" i="13"/>
  <c r="K377" i="13"/>
  <c r="M377" i="13"/>
  <c r="O377" i="13"/>
  <c r="Q377" i="13"/>
  <c r="V377" i="13"/>
  <c r="G378" i="13"/>
  <c r="M378" i="13" s="1"/>
  <c r="I378" i="13"/>
  <c r="K378" i="13"/>
  <c r="O378" i="13"/>
  <c r="Q378" i="13"/>
  <c r="V378" i="13"/>
  <c r="G379" i="13"/>
  <c r="I379" i="13"/>
  <c r="K379" i="13"/>
  <c r="M379" i="13"/>
  <c r="O379" i="13"/>
  <c r="Q379" i="13"/>
  <c r="Q353" i="13" s="1"/>
  <c r="V379" i="13"/>
  <c r="G380" i="13"/>
  <c r="M380" i="13" s="1"/>
  <c r="I380" i="13"/>
  <c r="K380" i="13"/>
  <c r="O380" i="13"/>
  <c r="Q380" i="13"/>
  <c r="V380" i="13"/>
  <c r="G381" i="13"/>
  <c r="I381" i="13"/>
  <c r="K381" i="13"/>
  <c r="M381" i="13"/>
  <c r="O381" i="13"/>
  <c r="Q381" i="13"/>
  <c r="V381" i="13"/>
  <c r="G386" i="13"/>
  <c r="M386" i="13" s="1"/>
  <c r="I386" i="13"/>
  <c r="K386" i="13"/>
  <c r="O386" i="13"/>
  <c r="Q386" i="13"/>
  <c r="V386" i="13"/>
  <c r="G390" i="13"/>
  <c r="I390" i="13"/>
  <c r="K390" i="13"/>
  <c r="M390" i="13"/>
  <c r="O390" i="13"/>
  <c r="Q390" i="13"/>
  <c r="V390" i="13"/>
  <c r="G394" i="13"/>
  <c r="I394" i="13"/>
  <c r="K394" i="13"/>
  <c r="M394" i="13"/>
  <c r="O394" i="13"/>
  <c r="Q394" i="13"/>
  <c r="V394" i="13"/>
  <c r="G396" i="13"/>
  <c r="I396" i="13"/>
  <c r="K396" i="13"/>
  <c r="M396" i="13"/>
  <c r="O396" i="13"/>
  <c r="Q396" i="13"/>
  <c r="V396" i="13"/>
  <c r="G398" i="13"/>
  <c r="M398" i="13" s="1"/>
  <c r="I398" i="13"/>
  <c r="K398" i="13"/>
  <c r="O398" i="13"/>
  <c r="Q398" i="13"/>
  <c r="V398" i="13"/>
  <c r="I400" i="13"/>
  <c r="Q400" i="13"/>
  <c r="G401" i="13"/>
  <c r="I401" i="13"/>
  <c r="K401" i="13"/>
  <c r="K400" i="13" s="1"/>
  <c r="M401" i="13"/>
  <c r="O401" i="13"/>
  <c r="Q401" i="13"/>
  <c r="V401" i="13"/>
  <c r="V400" i="13" s="1"/>
  <c r="G403" i="13"/>
  <c r="I403" i="13"/>
  <c r="K403" i="13"/>
  <c r="M403" i="13"/>
  <c r="O403" i="13"/>
  <c r="Q403" i="13"/>
  <c r="V403" i="13"/>
  <c r="G404" i="13"/>
  <c r="M404" i="13" s="1"/>
  <c r="I404" i="13"/>
  <c r="K404" i="13"/>
  <c r="O404" i="13"/>
  <c r="Q404" i="13"/>
  <c r="V404" i="13"/>
  <c r="G410" i="13"/>
  <c r="M410" i="13" s="1"/>
  <c r="M409" i="13" s="1"/>
  <c r="I410" i="13"/>
  <c r="K410" i="13"/>
  <c r="O410" i="13"/>
  <c r="Q410" i="13"/>
  <c r="V410" i="13"/>
  <c r="G415" i="13"/>
  <c r="I415" i="13"/>
  <c r="K415" i="13"/>
  <c r="M415" i="13"/>
  <c r="O415" i="13"/>
  <c r="Q415" i="13"/>
  <c r="V415" i="13"/>
  <c r="G421" i="13"/>
  <c r="M421" i="13" s="1"/>
  <c r="I421" i="13"/>
  <c r="K421" i="13"/>
  <c r="O421" i="13"/>
  <c r="Q421" i="13"/>
  <c r="V421" i="13"/>
  <c r="G427" i="13"/>
  <c r="I427" i="13"/>
  <c r="I409" i="13" s="1"/>
  <c r="K427" i="13"/>
  <c r="M427" i="13"/>
  <c r="O427" i="13"/>
  <c r="Q427" i="13"/>
  <c r="Q409" i="13" s="1"/>
  <c r="V427" i="13"/>
  <c r="G430" i="13"/>
  <c r="M430" i="13" s="1"/>
  <c r="I430" i="13"/>
  <c r="K430" i="13"/>
  <c r="O430" i="13"/>
  <c r="Q430" i="13"/>
  <c r="V430" i="13"/>
  <c r="G436" i="13"/>
  <c r="I436" i="13"/>
  <c r="K436" i="13"/>
  <c r="M436" i="13"/>
  <c r="O436" i="13"/>
  <c r="Q436" i="13"/>
  <c r="V436" i="13"/>
  <c r="G437" i="13"/>
  <c r="M437" i="13" s="1"/>
  <c r="I437" i="13"/>
  <c r="K437" i="13"/>
  <c r="O437" i="13"/>
  <c r="Q437" i="13"/>
  <c r="V437" i="13"/>
  <c r="G443" i="13"/>
  <c r="I443" i="13"/>
  <c r="K443" i="13"/>
  <c r="M443" i="13"/>
  <c r="O443" i="13"/>
  <c r="Q443" i="13"/>
  <c r="V443" i="13"/>
  <c r="G453" i="13"/>
  <c r="I453" i="13"/>
  <c r="K453" i="13"/>
  <c r="M453" i="13"/>
  <c r="O453" i="13"/>
  <c r="Q453" i="13"/>
  <c r="V453" i="13"/>
  <c r="G462" i="13"/>
  <c r="I462" i="13"/>
  <c r="K462" i="13"/>
  <c r="O462" i="13"/>
  <c r="O452" i="13" s="1"/>
  <c r="Q462" i="13"/>
  <c r="V462" i="13"/>
  <c r="G469" i="13"/>
  <c r="I469" i="13"/>
  <c r="K469" i="13"/>
  <c r="M469" i="13"/>
  <c r="O469" i="13"/>
  <c r="Q469" i="13"/>
  <c r="V469" i="13"/>
  <c r="G478" i="13"/>
  <c r="M478" i="13" s="1"/>
  <c r="I478" i="13"/>
  <c r="K478" i="13"/>
  <c r="K452" i="13" s="1"/>
  <c r="O478" i="13"/>
  <c r="Q478" i="13"/>
  <c r="V478" i="13"/>
  <c r="V452" i="13" s="1"/>
  <c r="G485" i="13"/>
  <c r="I485" i="13"/>
  <c r="K485" i="13"/>
  <c r="M485" i="13"/>
  <c r="O485" i="13"/>
  <c r="Q485" i="13"/>
  <c r="V485" i="13"/>
  <c r="G492" i="13"/>
  <c r="M492" i="13" s="1"/>
  <c r="I492" i="13"/>
  <c r="K492" i="13"/>
  <c r="O492" i="13"/>
  <c r="Q492" i="13"/>
  <c r="V492" i="13"/>
  <c r="G493" i="13"/>
  <c r="I493" i="13"/>
  <c r="K493" i="13"/>
  <c r="M493" i="13"/>
  <c r="O493" i="13"/>
  <c r="Q493" i="13"/>
  <c r="V493" i="13"/>
  <c r="G500" i="13"/>
  <c r="M500" i="13" s="1"/>
  <c r="I500" i="13"/>
  <c r="K500" i="13"/>
  <c r="O500" i="13"/>
  <c r="Q500" i="13"/>
  <c r="V500" i="13"/>
  <c r="G510" i="13"/>
  <c r="I510" i="13"/>
  <c r="K510" i="13"/>
  <c r="M510" i="13"/>
  <c r="O510" i="13"/>
  <c r="Q510" i="13"/>
  <c r="V510" i="13"/>
  <c r="G520" i="13"/>
  <c r="G521" i="13"/>
  <c r="I521" i="13"/>
  <c r="I520" i="13" s="1"/>
  <c r="K521" i="13"/>
  <c r="M521" i="13"/>
  <c r="O521" i="13"/>
  <c r="Q521" i="13"/>
  <c r="Q520" i="13" s="1"/>
  <c r="V521" i="13"/>
  <c r="G532" i="13"/>
  <c r="M532" i="13" s="1"/>
  <c r="I532" i="13"/>
  <c r="K532" i="13"/>
  <c r="K520" i="13" s="1"/>
  <c r="O532" i="13"/>
  <c r="Q532" i="13"/>
  <c r="V532" i="13"/>
  <c r="V520" i="13" s="1"/>
  <c r="G543" i="13"/>
  <c r="I543" i="13"/>
  <c r="K543" i="13"/>
  <c r="M543" i="13"/>
  <c r="O543" i="13"/>
  <c r="Q543" i="13"/>
  <c r="V543" i="13"/>
  <c r="G554" i="13"/>
  <c r="M554" i="13" s="1"/>
  <c r="I554" i="13"/>
  <c r="K554" i="13"/>
  <c r="O554" i="13"/>
  <c r="O520" i="13" s="1"/>
  <c r="Q554" i="13"/>
  <c r="V554" i="13"/>
  <c r="G555" i="13"/>
  <c r="I555" i="13"/>
  <c r="K555" i="13"/>
  <c r="M555" i="13"/>
  <c r="O555" i="13"/>
  <c r="Q555" i="13"/>
  <c r="V555" i="13"/>
  <c r="G569" i="13"/>
  <c r="K569" i="13"/>
  <c r="O569" i="13"/>
  <c r="V569" i="13"/>
  <c r="G570" i="13"/>
  <c r="I570" i="13"/>
  <c r="I569" i="13" s="1"/>
  <c r="K570" i="13"/>
  <c r="M570" i="13"/>
  <c r="M569" i="13" s="1"/>
  <c r="O570" i="13"/>
  <c r="Q570" i="13"/>
  <c r="Q569" i="13" s="1"/>
  <c r="V570" i="13"/>
  <c r="G578" i="13"/>
  <c r="I578" i="13"/>
  <c r="K578" i="13"/>
  <c r="M578" i="13"/>
  <c r="O578" i="13"/>
  <c r="Q578" i="13"/>
  <c r="V578" i="13"/>
  <c r="G581" i="13"/>
  <c r="M581" i="13" s="1"/>
  <c r="I581" i="13"/>
  <c r="K581" i="13"/>
  <c r="K577" i="13" s="1"/>
  <c r="O581" i="13"/>
  <c r="Q581" i="13"/>
  <c r="V581" i="13"/>
  <c r="V577" i="13" s="1"/>
  <c r="G586" i="13"/>
  <c r="I586" i="13"/>
  <c r="K586" i="13"/>
  <c r="M586" i="13"/>
  <c r="O586" i="13"/>
  <c r="Q586" i="13"/>
  <c r="V586" i="13"/>
  <c r="G588" i="13"/>
  <c r="M588" i="13" s="1"/>
  <c r="I588" i="13"/>
  <c r="K588" i="13"/>
  <c r="O588" i="13"/>
  <c r="O577" i="13" s="1"/>
  <c r="Q588" i="13"/>
  <c r="V588" i="13"/>
  <c r="G590" i="13"/>
  <c r="I590" i="13"/>
  <c r="K590" i="13"/>
  <c r="M590" i="13"/>
  <c r="O590" i="13"/>
  <c r="Q590" i="13"/>
  <c r="V590" i="13"/>
  <c r="G595" i="13"/>
  <c r="K595" i="13"/>
  <c r="O595" i="13"/>
  <c r="V595" i="13"/>
  <c r="G596" i="13"/>
  <c r="I596" i="13"/>
  <c r="I595" i="13" s="1"/>
  <c r="K596" i="13"/>
  <c r="M596" i="13"/>
  <c r="M595" i="13" s="1"/>
  <c r="O596" i="13"/>
  <c r="Q596" i="13"/>
  <c r="Q595" i="13" s="1"/>
  <c r="V596" i="13"/>
  <c r="G597" i="13"/>
  <c r="G598" i="13"/>
  <c r="I598" i="13"/>
  <c r="I597" i="13" s="1"/>
  <c r="K598" i="13"/>
  <c r="M598" i="13"/>
  <c r="O598" i="13"/>
  <c r="Q598" i="13"/>
  <c r="Q597" i="13" s="1"/>
  <c r="V598" i="13"/>
  <c r="G599" i="13"/>
  <c r="M599" i="13" s="1"/>
  <c r="I599" i="13"/>
  <c r="K599" i="13"/>
  <c r="K597" i="13" s="1"/>
  <c r="O599" i="13"/>
  <c r="Q599" i="13"/>
  <c r="V599" i="13"/>
  <c r="G600" i="13"/>
  <c r="I600" i="13"/>
  <c r="K600" i="13"/>
  <c r="M600" i="13"/>
  <c r="O600" i="13"/>
  <c r="Q600" i="13"/>
  <c r="V600" i="13"/>
  <c r="G601" i="13"/>
  <c r="M601" i="13" s="1"/>
  <c r="I601" i="13"/>
  <c r="K601" i="13"/>
  <c r="O601" i="13"/>
  <c r="O597" i="13" s="1"/>
  <c r="Q601" i="13"/>
  <c r="V601" i="13"/>
  <c r="G602" i="13"/>
  <c r="I602" i="13"/>
  <c r="K602" i="13"/>
  <c r="M602" i="13"/>
  <c r="O602" i="13"/>
  <c r="Q602" i="13"/>
  <c r="V602" i="13"/>
  <c r="G603" i="13"/>
  <c r="M603" i="13" s="1"/>
  <c r="I603" i="13"/>
  <c r="K603" i="13"/>
  <c r="O603" i="13"/>
  <c r="Q603" i="13"/>
  <c r="V603" i="13"/>
  <c r="G605" i="13"/>
  <c r="I605" i="13"/>
  <c r="K605" i="13"/>
  <c r="O605" i="13"/>
  <c r="Q605" i="13"/>
  <c r="V605" i="13"/>
  <c r="V604" i="13" s="1"/>
  <c r="G606" i="13"/>
  <c r="I606" i="13"/>
  <c r="K606" i="13"/>
  <c r="M606" i="13"/>
  <c r="O606" i="13"/>
  <c r="Q606" i="13"/>
  <c r="V606" i="13"/>
  <c r="G607" i="13"/>
  <c r="M607" i="13" s="1"/>
  <c r="I607" i="13"/>
  <c r="K607" i="13"/>
  <c r="O607" i="13"/>
  <c r="Q607" i="13"/>
  <c r="V607" i="13"/>
  <c r="G608" i="13"/>
  <c r="I608" i="13"/>
  <c r="K608" i="13"/>
  <c r="M608" i="13"/>
  <c r="O608" i="13"/>
  <c r="Q608" i="13"/>
  <c r="V608" i="13"/>
  <c r="G609" i="13"/>
  <c r="M609" i="13" s="1"/>
  <c r="I609" i="13"/>
  <c r="K609" i="13"/>
  <c r="O609" i="13"/>
  <c r="Q609" i="13"/>
  <c r="V609" i="13"/>
  <c r="G610" i="13"/>
  <c r="I610" i="13"/>
  <c r="K610" i="13"/>
  <c r="M610" i="13"/>
  <c r="O610" i="13"/>
  <c r="Q610" i="13"/>
  <c r="V610" i="13"/>
  <c r="G611" i="13"/>
  <c r="M611" i="13" s="1"/>
  <c r="I611" i="13"/>
  <c r="K611" i="13"/>
  <c r="O611" i="13"/>
  <c r="Q611" i="13"/>
  <c r="V611" i="13"/>
  <c r="AE613" i="13"/>
  <c r="G716" i="12"/>
  <c r="G9" i="12"/>
  <c r="I9" i="12"/>
  <c r="K9" i="12"/>
  <c r="K8" i="12" s="1"/>
  <c r="O9" i="12"/>
  <c r="O8" i="12" s="1"/>
  <c r="Q9" i="12"/>
  <c r="Q8" i="12" s="1"/>
  <c r="V9" i="12"/>
  <c r="G11" i="12"/>
  <c r="I11" i="12"/>
  <c r="K11" i="12"/>
  <c r="M11" i="12"/>
  <c r="O11" i="12"/>
  <c r="Q11" i="12"/>
  <c r="V11" i="12"/>
  <c r="G13" i="12"/>
  <c r="I13" i="12"/>
  <c r="K13" i="12"/>
  <c r="M13" i="12"/>
  <c r="O13" i="12"/>
  <c r="Q13" i="12"/>
  <c r="V13" i="12"/>
  <c r="G15" i="12"/>
  <c r="I15" i="12"/>
  <c r="K15" i="12"/>
  <c r="M15" i="12"/>
  <c r="O15" i="12"/>
  <c r="Q15" i="12"/>
  <c r="V15" i="12"/>
  <c r="O17" i="12"/>
  <c r="G18" i="12"/>
  <c r="I18" i="12"/>
  <c r="I17" i="12" s="1"/>
  <c r="K18" i="12"/>
  <c r="M18" i="12"/>
  <c r="O18" i="12"/>
  <c r="Q18" i="12"/>
  <c r="Q17" i="12" s="1"/>
  <c r="V18" i="12"/>
  <c r="G21" i="12"/>
  <c r="I21" i="12"/>
  <c r="K21" i="12"/>
  <c r="M21" i="12"/>
  <c r="O21" i="12"/>
  <c r="Q21" i="12"/>
  <c r="V21" i="12"/>
  <c r="G24" i="12"/>
  <c r="I24" i="12"/>
  <c r="K24" i="12"/>
  <c r="M24" i="12"/>
  <c r="O24" i="12"/>
  <c r="Q24" i="12"/>
  <c r="V24" i="12"/>
  <c r="G27" i="12"/>
  <c r="M27" i="12" s="1"/>
  <c r="I27" i="12"/>
  <c r="K27" i="12"/>
  <c r="O27" i="12"/>
  <c r="Q27" i="12"/>
  <c r="V27" i="12"/>
  <c r="G30" i="12"/>
  <c r="I30" i="12"/>
  <c r="K30" i="12"/>
  <c r="M30" i="12"/>
  <c r="O30" i="12"/>
  <c r="Q30" i="12"/>
  <c r="V30" i="12"/>
  <c r="K33" i="12"/>
  <c r="V33" i="12"/>
  <c r="G34" i="12"/>
  <c r="I34" i="12"/>
  <c r="I33" i="12" s="1"/>
  <c r="K34" i="12"/>
  <c r="M34" i="12"/>
  <c r="O34" i="12"/>
  <c r="Q34" i="12"/>
  <c r="Q33" i="12" s="1"/>
  <c r="V34" i="12"/>
  <c r="G37" i="12"/>
  <c r="M37" i="12" s="1"/>
  <c r="I37" i="12"/>
  <c r="K37" i="12"/>
  <c r="O37" i="12"/>
  <c r="Q37" i="12"/>
  <c r="V37" i="12"/>
  <c r="I40" i="12"/>
  <c r="G41" i="12"/>
  <c r="I41" i="12"/>
  <c r="K41" i="12"/>
  <c r="K40" i="12" s="1"/>
  <c r="M41" i="12"/>
  <c r="O41" i="12"/>
  <c r="O40" i="12" s="1"/>
  <c r="Q41" i="12"/>
  <c r="V41" i="12"/>
  <c r="V40" i="12" s="1"/>
  <c r="G43" i="12"/>
  <c r="I43" i="12"/>
  <c r="K43" i="12"/>
  <c r="M43" i="12"/>
  <c r="O43" i="12"/>
  <c r="Q43" i="12"/>
  <c r="V43" i="12"/>
  <c r="G45" i="12"/>
  <c r="M45" i="12" s="1"/>
  <c r="I45" i="12"/>
  <c r="K45" i="12"/>
  <c r="O45" i="12"/>
  <c r="Q45" i="12"/>
  <c r="V45" i="12"/>
  <c r="G47" i="12"/>
  <c r="I47" i="12"/>
  <c r="K47" i="12"/>
  <c r="M47" i="12"/>
  <c r="O47" i="12"/>
  <c r="Q47" i="12"/>
  <c r="Q40" i="12" s="1"/>
  <c r="V47" i="12"/>
  <c r="G49" i="12"/>
  <c r="I49" i="12"/>
  <c r="K49" i="12"/>
  <c r="M49" i="12"/>
  <c r="O49" i="12"/>
  <c r="Q49" i="12"/>
  <c r="V49" i="12"/>
  <c r="G52" i="12"/>
  <c r="I52" i="12"/>
  <c r="I51" i="12" s="1"/>
  <c r="K52" i="12"/>
  <c r="K51" i="12" s="1"/>
  <c r="O52" i="12"/>
  <c r="O51" i="12" s="1"/>
  <c r="Q52" i="12"/>
  <c r="Q51" i="12" s="1"/>
  <c r="V52" i="12"/>
  <c r="V51" i="12" s="1"/>
  <c r="I54" i="12"/>
  <c r="Q54" i="12"/>
  <c r="G55" i="12"/>
  <c r="G54" i="12" s="1"/>
  <c r="I55" i="12"/>
  <c r="K55" i="12"/>
  <c r="K54" i="12" s="1"/>
  <c r="M55" i="12"/>
  <c r="M54" i="12" s="1"/>
  <c r="O55" i="12"/>
  <c r="Q55" i="12"/>
  <c r="V55" i="12"/>
  <c r="V54" i="12" s="1"/>
  <c r="G58" i="12"/>
  <c r="I58" i="12"/>
  <c r="K58" i="12"/>
  <c r="M58" i="12"/>
  <c r="O58" i="12"/>
  <c r="Q58" i="12"/>
  <c r="V58" i="12"/>
  <c r="G61" i="12"/>
  <c r="M61" i="12" s="1"/>
  <c r="I61" i="12"/>
  <c r="K61" i="12"/>
  <c r="O61" i="12"/>
  <c r="Q61" i="12"/>
  <c r="V61" i="12"/>
  <c r="I62" i="12"/>
  <c r="Q62" i="12"/>
  <c r="G63" i="12"/>
  <c r="G62" i="12" s="1"/>
  <c r="I63" i="12"/>
  <c r="K63" i="12"/>
  <c r="K62" i="12" s="1"/>
  <c r="M63" i="12"/>
  <c r="M62" i="12" s="1"/>
  <c r="O63" i="12"/>
  <c r="O62" i="12" s="1"/>
  <c r="Q63" i="12"/>
  <c r="V63" i="12"/>
  <c r="V62" i="12" s="1"/>
  <c r="G65" i="12"/>
  <c r="I65" i="12"/>
  <c r="K65" i="12"/>
  <c r="M65" i="12"/>
  <c r="O65" i="12"/>
  <c r="Q65" i="12"/>
  <c r="V65" i="12"/>
  <c r="G68" i="12"/>
  <c r="I68" i="12"/>
  <c r="I67" i="12" s="1"/>
  <c r="K68" i="12"/>
  <c r="M68" i="12"/>
  <c r="O68" i="12"/>
  <c r="Q68" i="12"/>
  <c r="Q67" i="12" s="1"/>
  <c r="V68" i="12"/>
  <c r="G74" i="12"/>
  <c r="I74" i="12"/>
  <c r="K74" i="12"/>
  <c r="M74" i="12"/>
  <c r="O74" i="12"/>
  <c r="Q74" i="12"/>
  <c r="V74" i="12"/>
  <c r="G80" i="12"/>
  <c r="I80" i="12"/>
  <c r="K80" i="12"/>
  <c r="M80" i="12"/>
  <c r="O80" i="12"/>
  <c r="Q80" i="12"/>
  <c r="V80" i="12"/>
  <c r="G86" i="12"/>
  <c r="M86" i="12" s="1"/>
  <c r="I86" i="12"/>
  <c r="K86" i="12"/>
  <c r="O86" i="12"/>
  <c r="Q86" i="12"/>
  <c r="V86" i="12"/>
  <c r="G92" i="12"/>
  <c r="I92" i="12"/>
  <c r="K92" i="12"/>
  <c r="M92" i="12"/>
  <c r="O92" i="12"/>
  <c r="Q92" i="12"/>
  <c r="V92" i="12"/>
  <c r="G95" i="12"/>
  <c r="I95" i="12"/>
  <c r="K95" i="12"/>
  <c r="M95" i="12"/>
  <c r="O95" i="12"/>
  <c r="Q95" i="12"/>
  <c r="V95" i="12"/>
  <c r="G98" i="12"/>
  <c r="I98" i="12"/>
  <c r="K98" i="12"/>
  <c r="M98" i="12"/>
  <c r="O98" i="12"/>
  <c r="Q98" i="12"/>
  <c r="V98" i="12"/>
  <c r="G101" i="12"/>
  <c r="M101" i="12" s="1"/>
  <c r="I101" i="12"/>
  <c r="K101" i="12"/>
  <c r="O101" i="12"/>
  <c r="O67" i="12" s="1"/>
  <c r="Q101" i="12"/>
  <c r="V101" i="12"/>
  <c r="G104" i="12"/>
  <c r="I104" i="12"/>
  <c r="K104" i="12"/>
  <c r="M104" i="12"/>
  <c r="O104" i="12"/>
  <c r="Q104" i="12"/>
  <c r="V104" i="12"/>
  <c r="G106" i="12"/>
  <c r="M106" i="12" s="1"/>
  <c r="I106" i="12"/>
  <c r="K106" i="12"/>
  <c r="O106" i="12"/>
  <c r="Q106" i="12"/>
  <c r="V106" i="12"/>
  <c r="G109" i="12"/>
  <c r="I109" i="12"/>
  <c r="K109" i="12"/>
  <c r="M109" i="12"/>
  <c r="O109" i="12"/>
  <c r="Q109" i="12"/>
  <c r="V109" i="12"/>
  <c r="G116" i="12"/>
  <c r="I116" i="12"/>
  <c r="K116" i="12"/>
  <c r="M116" i="12"/>
  <c r="O116" i="12"/>
  <c r="Q116" i="12"/>
  <c r="V116" i="12"/>
  <c r="G119" i="12"/>
  <c r="M119" i="12" s="1"/>
  <c r="I119" i="12"/>
  <c r="K119" i="12"/>
  <c r="O119" i="12"/>
  <c r="Q119" i="12"/>
  <c r="V119" i="12"/>
  <c r="G121" i="12"/>
  <c r="I121" i="12"/>
  <c r="K121" i="12"/>
  <c r="M121" i="12"/>
  <c r="O121" i="12"/>
  <c r="Q121" i="12"/>
  <c r="V121" i="12"/>
  <c r="G123" i="12"/>
  <c r="M123" i="12" s="1"/>
  <c r="I123" i="12"/>
  <c r="K123" i="12"/>
  <c r="O123" i="12"/>
  <c r="O115" i="12" s="1"/>
  <c r="Q123" i="12"/>
  <c r="V123" i="12"/>
  <c r="G125" i="12"/>
  <c r="I125" i="12"/>
  <c r="K125" i="12"/>
  <c r="M125" i="12"/>
  <c r="O125" i="12"/>
  <c r="Q125" i="12"/>
  <c r="V125" i="12"/>
  <c r="G127" i="12"/>
  <c r="M127" i="12" s="1"/>
  <c r="I127" i="12"/>
  <c r="K127" i="12"/>
  <c r="O127" i="12"/>
  <c r="Q127" i="12"/>
  <c r="V127" i="12"/>
  <c r="G129" i="12"/>
  <c r="I129" i="12"/>
  <c r="K129" i="12"/>
  <c r="M129" i="12"/>
  <c r="O129" i="12"/>
  <c r="Q129" i="12"/>
  <c r="V129" i="12"/>
  <c r="G131" i="12"/>
  <c r="M131" i="12" s="1"/>
  <c r="I131" i="12"/>
  <c r="K131" i="12"/>
  <c r="O131" i="12"/>
  <c r="Q131" i="12"/>
  <c r="V131" i="12"/>
  <c r="G133" i="12"/>
  <c r="I133" i="12"/>
  <c r="K133" i="12"/>
  <c r="M133" i="12"/>
  <c r="O133" i="12"/>
  <c r="Q133" i="12"/>
  <c r="V133" i="12"/>
  <c r="G135" i="12"/>
  <c r="M135" i="12" s="1"/>
  <c r="I135" i="12"/>
  <c r="K135" i="12"/>
  <c r="O135" i="12"/>
  <c r="Q135" i="12"/>
  <c r="V135" i="12"/>
  <c r="G181" i="12"/>
  <c r="I181" i="12"/>
  <c r="K181" i="12"/>
  <c r="M181" i="12"/>
  <c r="O181" i="12"/>
  <c r="Q181" i="12"/>
  <c r="V181" i="12"/>
  <c r="G186" i="12"/>
  <c r="M186" i="12" s="1"/>
  <c r="I186" i="12"/>
  <c r="K186" i="12"/>
  <c r="O186" i="12"/>
  <c r="Q186" i="12"/>
  <c r="V186" i="12"/>
  <c r="G188" i="12"/>
  <c r="I188" i="12"/>
  <c r="K188" i="12"/>
  <c r="M188" i="12"/>
  <c r="O188" i="12"/>
  <c r="Q188" i="12"/>
  <c r="V188" i="12"/>
  <c r="V189" i="12"/>
  <c r="G190" i="12"/>
  <c r="I190" i="12"/>
  <c r="K190" i="12"/>
  <c r="M190" i="12"/>
  <c r="O190" i="12"/>
  <c r="Q190" i="12"/>
  <c r="V190" i="12"/>
  <c r="G194" i="12"/>
  <c r="I194" i="12"/>
  <c r="K194" i="12"/>
  <c r="O194" i="12"/>
  <c r="O189" i="12" s="1"/>
  <c r="Q194" i="12"/>
  <c r="V194" i="12"/>
  <c r="G196" i="12"/>
  <c r="I196" i="12"/>
  <c r="K196" i="12"/>
  <c r="M196" i="12"/>
  <c r="O196" i="12"/>
  <c r="Q196" i="12"/>
  <c r="V196" i="12"/>
  <c r="G199" i="12"/>
  <c r="M199" i="12" s="1"/>
  <c r="I199" i="12"/>
  <c r="K199" i="12"/>
  <c r="K189" i="12" s="1"/>
  <c r="O199" i="12"/>
  <c r="Q199" i="12"/>
  <c r="V199" i="12"/>
  <c r="G203" i="12"/>
  <c r="I203" i="12"/>
  <c r="K203" i="12"/>
  <c r="M203" i="12"/>
  <c r="O203" i="12"/>
  <c r="Q203" i="12"/>
  <c r="V203" i="12"/>
  <c r="G207" i="12"/>
  <c r="M207" i="12" s="1"/>
  <c r="I207" i="12"/>
  <c r="K207" i="12"/>
  <c r="O207" i="12"/>
  <c r="Q207" i="12"/>
  <c r="V207" i="12"/>
  <c r="Q210" i="12"/>
  <c r="G211" i="12"/>
  <c r="M211" i="12" s="1"/>
  <c r="I211" i="12"/>
  <c r="K211" i="12"/>
  <c r="K210" i="12" s="1"/>
  <c r="O211" i="12"/>
  <c r="O210" i="12" s="1"/>
  <c r="Q211" i="12"/>
  <c r="V211" i="12"/>
  <c r="V210" i="12" s="1"/>
  <c r="G213" i="12"/>
  <c r="I213" i="12"/>
  <c r="K213" i="12"/>
  <c r="M213" i="12"/>
  <c r="O213" i="12"/>
  <c r="Q213" i="12"/>
  <c r="V213" i="12"/>
  <c r="G215" i="12"/>
  <c r="M215" i="12" s="1"/>
  <c r="I215" i="12"/>
  <c r="K215" i="12"/>
  <c r="O215" i="12"/>
  <c r="Q215" i="12"/>
  <c r="V215" i="12"/>
  <c r="G217" i="12"/>
  <c r="I217" i="12"/>
  <c r="K217" i="12"/>
  <c r="M217" i="12"/>
  <c r="O217" i="12"/>
  <c r="Q217" i="12"/>
  <c r="V217" i="12"/>
  <c r="G219" i="12"/>
  <c r="M219" i="12" s="1"/>
  <c r="I219" i="12"/>
  <c r="K219" i="12"/>
  <c r="O219" i="12"/>
  <c r="Q219" i="12"/>
  <c r="V219" i="12"/>
  <c r="G221" i="12"/>
  <c r="I221" i="12"/>
  <c r="K221" i="12"/>
  <c r="M221" i="12"/>
  <c r="O221" i="12"/>
  <c r="Q221" i="12"/>
  <c r="V221" i="12"/>
  <c r="G229" i="12"/>
  <c r="M229" i="12" s="1"/>
  <c r="I229" i="12"/>
  <c r="K229" i="12"/>
  <c r="O229" i="12"/>
  <c r="Q229" i="12"/>
  <c r="V229" i="12"/>
  <c r="G237" i="12"/>
  <c r="I237" i="12"/>
  <c r="I210" i="12" s="1"/>
  <c r="K237" i="12"/>
  <c r="M237" i="12"/>
  <c r="O237" i="12"/>
  <c r="Q237" i="12"/>
  <c r="V237" i="12"/>
  <c r="V244" i="12"/>
  <c r="G245" i="12"/>
  <c r="I245" i="12"/>
  <c r="I244" i="12" s="1"/>
  <c r="K245" i="12"/>
  <c r="M245" i="12"/>
  <c r="O245" i="12"/>
  <c r="Q245" i="12"/>
  <c r="Q244" i="12" s="1"/>
  <c r="V245" i="12"/>
  <c r="G247" i="12"/>
  <c r="I247" i="12"/>
  <c r="K247" i="12"/>
  <c r="O247" i="12"/>
  <c r="O244" i="12" s="1"/>
  <c r="Q247" i="12"/>
  <c r="V247" i="12"/>
  <c r="G249" i="12"/>
  <c r="I249" i="12"/>
  <c r="K249" i="12"/>
  <c r="M249" i="12"/>
  <c r="O249" i="12"/>
  <c r="Q249" i="12"/>
  <c r="V249" i="12"/>
  <c r="G255" i="12"/>
  <c r="M255" i="12" s="1"/>
  <c r="I255" i="12"/>
  <c r="K255" i="12"/>
  <c r="K244" i="12" s="1"/>
  <c r="O255" i="12"/>
  <c r="Q255" i="12"/>
  <c r="V255" i="12"/>
  <c r="I258" i="12"/>
  <c r="Q258" i="12"/>
  <c r="G259" i="12"/>
  <c r="I259" i="12"/>
  <c r="K259" i="12"/>
  <c r="K258" i="12" s="1"/>
  <c r="O259" i="12"/>
  <c r="O258" i="12" s="1"/>
  <c r="Q259" i="12"/>
  <c r="V259" i="12"/>
  <c r="V258" i="12" s="1"/>
  <c r="I260" i="12"/>
  <c r="Q260" i="12"/>
  <c r="G261" i="12"/>
  <c r="M261" i="12" s="1"/>
  <c r="M260" i="12" s="1"/>
  <c r="I261" i="12"/>
  <c r="K261" i="12"/>
  <c r="K260" i="12" s="1"/>
  <c r="O261" i="12"/>
  <c r="O260" i="12" s="1"/>
  <c r="Q261" i="12"/>
  <c r="V261" i="12"/>
  <c r="V260" i="12" s="1"/>
  <c r="I263" i="12"/>
  <c r="Q263" i="12"/>
  <c r="G264" i="12"/>
  <c r="I264" i="12"/>
  <c r="K264" i="12"/>
  <c r="K263" i="12" s="1"/>
  <c r="O264" i="12"/>
  <c r="O263" i="12" s="1"/>
  <c r="Q264" i="12"/>
  <c r="V264" i="12"/>
  <c r="V263" i="12" s="1"/>
  <c r="Q266" i="12"/>
  <c r="G267" i="12"/>
  <c r="M267" i="12" s="1"/>
  <c r="I267" i="12"/>
  <c r="K267" i="12"/>
  <c r="O267" i="12"/>
  <c r="O266" i="12" s="1"/>
  <c r="Q267" i="12"/>
  <c r="V267" i="12"/>
  <c r="G269" i="12"/>
  <c r="I269" i="12"/>
  <c r="K269" i="12"/>
  <c r="M269" i="12"/>
  <c r="O269" i="12"/>
  <c r="Q269" i="12"/>
  <c r="V269" i="12"/>
  <c r="G273" i="12"/>
  <c r="M273" i="12" s="1"/>
  <c r="I273" i="12"/>
  <c r="K273" i="12"/>
  <c r="O273" i="12"/>
  <c r="Q273" i="12"/>
  <c r="V273" i="12"/>
  <c r="G275" i="12"/>
  <c r="I275" i="12"/>
  <c r="K275" i="12"/>
  <c r="M275" i="12"/>
  <c r="O275" i="12"/>
  <c r="Q275" i="12"/>
  <c r="V275" i="12"/>
  <c r="G278" i="12"/>
  <c r="M278" i="12" s="1"/>
  <c r="I278" i="12"/>
  <c r="K278" i="12"/>
  <c r="O278" i="12"/>
  <c r="Q278" i="12"/>
  <c r="V278" i="12"/>
  <c r="G281" i="12"/>
  <c r="I281" i="12"/>
  <c r="K281" i="12"/>
  <c r="M281" i="12"/>
  <c r="O281" i="12"/>
  <c r="Q281" i="12"/>
  <c r="V281" i="12"/>
  <c r="G284" i="12"/>
  <c r="M284" i="12" s="1"/>
  <c r="I284" i="12"/>
  <c r="K284" i="12"/>
  <c r="O284" i="12"/>
  <c r="Q284" i="12"/>
  <c r="V284" i="12"/>
  <c r="G296" i="12"/>
  <c r="I296" i="12"/>
  <c r="I266" i="12" s="1"/>
  <c r="K296" i="12"/>
  <c r="M296" i="12"/>
  <c r="O296" i="12"/>
  <c r="Q296" i="12"/>
  <c r="V296" i="12"/>
  <c r="G306" i="12"/>
  <c r="M306" i="12" s="1"/>
  <c r="I306" i="12"/>
  <c r="K306" i="12"/>
  <c r="O306" i="12"/>
  <c r="Q306" i="12"/>
  <c r="V306" i="12"/>
  <c r="G308" i="12"/>
  <c r="I308" i="12"/>
  <c r="K308" i="12"/>
  <c r="M308" i="12"/>
  <c r="O308" i="12"/>
  <c r="Q308" i="12"/>
  <c r="V308" i="12"/>
  <c r="G314" i="12"/>
  <c r="M314" i="12" s="1"/>
  <c r="I314" i="12"/>
  <c r="K314" i="12"/>
  <c r="O314" i="12"/>
  <c r="Q314" i="12"/>
  <c r="V314" i="12"/>
  <c r="G317" i="12"/>
  <c r="M317" i="12" s="1"/>
  <c r="I317" i="12"/>
  <c r="K317" i="12"/>
  <c r="O317" i="12"/>
  <c r="Q317" i="12"/>
  <c r="V317" i="12"/>
  <c r="G319" i="12"/>
  <c r="I319" i="12"/>
  <c r="K319" i="12"/>
  <c r="M319" i="12"/>
  <c r="O319" i="12"/>
  <c r="Q319" i="12"/>
  <c r="V319" i="12"/>
  <c r="G321" i="12"/>
  <c r="M321" i="12" s="1"/>
  <c r="I321" i="12"/>
  <c r="K321" i="12"/>
  <c r="O321" i="12"/>
  <c r="Q321" i="12"/>
  <c r="V321" i="12"/>
  <c r="G323" i="12"/>
  <c r="I323" i="12"/>
  <c r="I316" i="12" s="1"/>
  <c r="K323" i="12"/>
  <c r="M323" i="12"/>
  <c r="O323" i="12"/>
  <c r="Q323" i="12"/>
  <c r="Q316" i="12" s="1"/>
  <c r="V323" i="12"/>
  <c r="G324" i="12"/>
  <c r="M324" i="12" s="1"/>
  <c r="I324" i="12"/>
  <c r="K324" i="12"/>
  <c r="O324" i="12"/>
  <c r="Q324" i="12"/>
  <c r="V324" i="12"/>
  <c r="G325" i="12"/>
  <c r="I325" i="12"/>
  <c r="K325" i="12"/>
  <c r="M325" i="12"/>
  <c r="O325" i="12"/>
  <c r="Q325" i="12"/>
  <c r="V325" i="12"/>
  <c r="G331" i="12"/>
  <c r="M331" i="12" s="1"/>
  <c r="I331" i="12"/>
  <c r="K331" i="12"/>
  <c r="O331" i="12"/>
  <c r="Q331" i="12"/>
  <c r="V331" i="12"/>
  <c r="G334" i="12"/>
  <c r="I334" i="12"/>
  <c r="K334" i="12"/>
  <c r="M334" i="12"/>
  <c r="O334" i="12"/>
  <c r="Q334" i="12"/>
  <c r="V334" i="12"/>
  <c r="G337" i="12"/>
  <c r="M337" i="12" s="1"/>
  <c r="I337" i="12"/>
  <c r="K337" i="12"/>
  <c r="O337" i="12"/>
  <c r="Q337" i="12"/>
  <c r="V337" i="12"/>
  <c r="G338" i="12"/>
  <c r="I338" i="12"/>
  <c r="K338" i="12"/>
  <c r="M338" i="12"/>
  <c r="O338" i="12"/>
  <c r="Q338" i="12"/>
  <c r="V338" i="12"/>
  <c r="G339" i="12"/>
  <c r="M339" i="12" s="1"/>
  <c r="I339" i="12"/>
  <c r="K339" i="12"/>
  <c r="O339" i="12"/>
  <c r="Q339" i="12"/>
  <c r="V339" i="12"/>
  <c r="G342" i="12"/>
  <c r="I342" i="12"/>
  <c r="K342" i="12"/>
  <c r="K341" i="12" s="1"/>
  <c r="O342" i="12"/>
  <c r="Q342" i="12"/>
  <c r="V342" i="12"/>
  <c r="G343" i="12"/>
  <c r="I343" i="12"/>
  <c r="I341" i="12" s="1"/>
  <c r="K343" i="12"/>
  <c r="M343" i="12"/>
  <c r="O343" i="12"/>
  <c r="Q343" i="12"/>
  <c r="Q341" i="12" s="1"/>
  <c r="V343" i="12"/>
  <c r="G344" i="12"/>
  <c r="M344" i="12" s="1"/>
  <c r="I344" i="12"/>
  <c r="K344" i="12"/>
  <c r="O344" i="12"/>
  <c r="Q344" i="12"/>
  <c r="V344" i="12"/>
  <c r="G346" i="12"/>
  <c r="I346" i="12"/>
  <c r="K346" i="12"/>
  <c r="O346" i="12"/>
  <c r="Q346" i="12"/>
  <c r="V346" i="12"/>
  <c r="G353" i="12"/>
  <c r="I353" i="12"/>
  <c r="K353" i="12"/>
  <c r="M353" i="12"/>
  <c r="O353" i="12"/>
  <c r="Q353" i="12"/>
  <c r="Q345" i="12" s="1"/>
  <c r="V353" i="12"/>
  <c r="G361" i="12"/>
  <c r="M361" i="12" s="1"/>
  <c r="I361" i="12"/>
  <c r="I345" i="12" s="1"/>
  <c r="K361" i="12"/>
  <c r="O361" i="12"/>
  <c r="Q361" i="12"/>
  <c r="V361" i="12"/>
  <c r="G369" i="12"/>
  <c r="I369" i="12"/>
  <c r="K369" i="12"/>
  <c r="M369" i="12"/>
  <c r="O369" i="12"/>
  <c r="Q369" i="12"/>
  <c r="V369" i="12"/>
  <c r="G371" i="12"/>
  <c r="M371" i="12" s="1"/>
  <c r="I371" i="12"/>
  <c r="K371" i="12"/>
  <c r="O371" i="12"/>
  <c r="Q371" i="12"/>
  <c r="V371" i="12"/>
  <c r="I373" i="12"/>
  <c r="O373" i="12"/>
  <c r="G374" i="12"/>
  <c r="M374" i="12" s="1"/>
  <c r="M373" i="12" s="1"/>
  <c r="I374" i="12"/>
  <c r="K374" i="12"/>
  <c r="K373" i="12" s="1"/>
  <c r="O374" i="12"/>
  <c r="Q374" i="12"/>
  <c r="Q373" i="12" s="1"/>
  <c r="V374" i="12"/>
  <c r="V373" i="12" s="1"/>
  <c r="G376" i="12"/>
  <c r="I376" i="12"/>
  <c r="K376" i="12"/>
  <c r="M376" i="12"/>
  <c r="O376" i="12"/>
  <c r="Q376" i="12"/>
  <c r="V376" i="12"/>
  <c r="G377" i="12"/>
  <c r="M377" i="12" s="1"/>
  <c r="I377" i="12"/>
  <c r="K377" i="12"/>
  <c r="O377" i="12"/>
  <c r="Q377" i="12"/>
  <c r="Q375" i="12" s="1"/>
  <c r="V377" i="12"/>
  <c r="G378" i="12"/>
  <c r="M378" i="12" s="1"/>
  <c r="I378" i="12"/>
  <c r="I375" i="12" s="1"/>
  <c r="K378" i="12"/>
  <c r="K375" i="12" s="1"/>
  <c r="O378" i="12"/>
  <c r="Q378" i="12"/>
  <c r="V378" i="12"/>
  <c r="V375" i="12" s="1"/>
  <c r="G379" i="12"/>
  <c r="I379" i="12"/>
  <c r="K379" i="12"/>
  <c r="M379" i="12"/>
  <c r="O379" i="12"/>
  <c r="Q379" i="12"/>
  <c r="V379" i="12"/>
  <c r="G380" i="12"/>
  <c r="M380" i="12" s="1"/>
  <c r="I380" i="12"/>
  <c r="K380" i="12"/>
  <c r="O380" i="12"/>
  <c r="Q380" i="12"/>
  <c r="V380" i="12"/>
  <c r="G381" i="12"/>
  <c r="I381" i="12"/>
  <c r="K381" i="12"/>
  <c r="M381" i="12"/>
  <c r="O381" i="12"/>
  <c r="Q381" i="12"/>
  <c r="V381" i="12"/>
  <c r="G382" i="12"/>
  <c r="M382" i="12" s="1"/>
  <c r="I382" i="12"/>
  <c r="K382" i="12"/>
  <c r="O382" i="12"/>
  <c r="Q382" i="12"/>
  <c r="V382" i="12"/>
  <c r="G384" i="12"/>
  <c r="I384" i="12"/>
  <c r="K384" i="12"/>
  <c r="M384" i="12"/>
  <c r="O384" i="12"/>
  <c r="Q384" i="12"/>
  <c r="V384" i="12"/>
  <c r="G385" i="12"/>
  <c r="M385" i="12" s="1"/>
  <c r="I385" i="12"/>
  <c r="K385" i="12"/>
  <c r="O385" i="12"/>
  <c r="Q385" i="12"/>
  <c r="Q383" i="12" s="1"/>
  <c r="V385" i="12"/>
  <c r="G388" i="12"/>
  <c r="M388" i="12" s="1"/>
  <c r="I388" i="12"/>
  <c r="I383" i="12" s="1"/>
  <c r="K388" i="12"/>
  <c r="K383" i="12" s="1"/>
  <c r="O388" i="12"/>
  <c r="Q388" i="12"/>
  <c r="V388" i="12"/>
  <c r="V383" i="12" s="1"/>
  <c r="G390" i="12"/>
  <c r="I390" i="12"/>
  <c r="K390" i="12"/>
  <c r="M390" i="12"/>
  <c r="O390" i="12"/>
  <c r="Q390" i="12"/>
  <c r="V390" i="12"/>
  <c r="G393" i="12"/>
  <c r="M393" i="12" s="1"/>
  <c r="I393" i="12"/>
  <c r="K393" i="12"/>
  <c r="O393" i="12"/>
  <c r="Q393" i="12"/>
  <c r="V393" i="12"/>
  <c r="G394" i="12"/>
  <c r="I394" i="12"/>
  <c r="K394" i="12"/>
  <c r="M394" i="12"/>
  <c r="O394" i="12"/>
  <c r="Q394" i="12"/>
  <c r="V394" i="12"/>
  <c r="G395" i="12"/>
  <c r="M395" i="12" s="1"/>
  <c r="I395" i="12"/>
  <c r="K395" i="12"/>
  <c r="O395" i="12"/>
  <c r="Q395" i="12"/>
  <c r="V395" i="12"/>
  <c r="G396" i="12"/>
  <c r="I396" i="12"/>
  <c r="K396" i="12"/>
  <c r="M396" i="12"/>
  <c r="O396" i="12"/>
  <c r="Q396" i="12"/>
  <c r="V396" i="12"/>
  <c r="G399" i="12"/>
  <c r="I399" i="12"/>
  <c r="K399" i="12"/>
  <c r="M399" i="12"/>
  <c r="O399" i="12"/>
  <c r="Q399" i="12"/>
  <c r="V399" i="12"/>
  <c r="G401" i="12"/>
  <c r="M401" i="12" s="1"/>
  <c r="I401" i="12"/>
  <c r="K401" i="12"/>
  <c r="O401" i="12"/>
  <c r="Q401" i="12"/>
  <c r="V401" i="12"/>
  <c r="G404" i="12"/>
  <c r="M404" i="12" s="1"/>
  <c r="I404" i="12"/>
  <c r="K404" i="12"/>
  <c r="O404" i="12"/>
  <c r="Q404" i="12"/>
  <c r="V404" i="12"/>
  <c r="G406" i="12"/>
  <c r="G405" i="12" s="1"/>
  <c r="I406" i="12"/>
  <c r="K406" i="12"/>
  <c r="O406" i="12"/>
  <c r="Q406" i="12"/>
  <c r="V406" i="12"/>
  <c r="V405" i="12" s="1"/>
  <c r="G413" i="12"/>
  <c r="I413" i="12"/>
  <c r="I405" i="12" s="1"/>
  <c r="K413" i="12"/>
  <c r="M413" i="12"/>
  <c r="O413" i="12"/>
  <c r="Q413" i="12"/>
  <c r="Q405" i="12" s="1"/>
  <c r="V413" i="12"/>
  <c r="G417" i="12"/>
  <c r="M417" i="12" s="1"/>
  <c r="I417" i="12"/>
  <c r="K417" i="12"/>
  <c r="K405" i="12" s="1"/>
  <c r="O417" i="12"/>
  <c r="Q417" i="12"/>
  <c r="V417" i="12"/>
  <c r="G427" i="12"/>
  <c r="I427" i="12"/>
  <c r="K427" i="12"/>
  <c r="M427" i="12"/>
  <c r="O427" i="12"/>
  <c r="Q427" i="12"/>
  <c r="V427" i="12"/>
  <c r="G428" i="12"/>
  <c r="I428" i="12"/>
  <c r="K428" i="12"/>
  <c r="M428" i="12"/>
  <c r="O428" i="12"/>
  <c r="Q428" i="12"/>
  <c r="V428" i="12"/>
  <c r="G429" i="12"/>
  <c r="M429" i="12" s="1"/>
  <c r="I429" i="12"/>
  <c r="K429" i="12"/>
  <c r="O429" i="12"/>
  <c r="Q429" i="12"/>
  <c r="V429" i="12"/>
  <c r="G431" i="12"/>
  <c r="M431" i="12" s="1"/>
  <c r="I431" i="12"/>
  <c r="K431" i="12"/>
  <c r="O431" i="12"/>
  <c r="Q431" i="12"/>
  <c r="V431" i="12"/>
  <c r="G435" i="12"/>
  <c r="I435" i="12"/>
  <c r="K435" i="12"/>
  <c r="M435" i="12"/>
  <c r="O435" i="12"/>
  <c r="Q435" i="12"/>
  <c r="V435" i="12"/>
  <c r="G438" i="12"/>
  <c r="M438" i="12" s="1"/>
  <c r="I438" i="12"/>
  <c r="K438" i="12"/>
  <c r="O438" i="12"/>
  <c r="Q438" i="12"/>
  <c r="V438" i="12"/>
  <c r="G440" i="12"/>
  <c r="I440" i="12"/>
  <c r="K440" i="12"/>
  <c r="M440" i="12"/>
  <c r="O440" i="12"/>
  <c r="Q440" i="12"/>
  <c r="V440" i="12"/>
  <c r="G443" i="12"/>
  <c r="M443" i="12" s="1"/>
  <c r="I443" i="12"/>
  <c r="K443" i="12"/>
  <c r="O443" i="12"/>
  <c r="Q443" i="12"/>
  <c r="V443" i="12"/>
  <c r="G444" i="12"/>
  <c r="I444" i="12"/>
  <c r="K444" i="12"/>
  <c r="M444" i="12"/>
  <c r="O444" i="12"/>
  <c r="Q444" i="12"/>
  <c r="V444" i="12"/>
  <c r="K445" i="12"/>
  <c r="G446" i="12"/>
  <c r="G445" i="12" s="1"/>
  <c r="I446" i="12"/>
  <c r="K446" i="12"/>
  <c r="O446" i="12"/>
  <c r="Q446" i="12"/>
  <c r="V446" i="12"/>
  <c r="G452" i="12"/>
  <c r="M452" i="12" s="1"/>
  <c r="I452" i="12"/>
  <c r="K452" i="12"/>
  <c r="O452" i="12"/>
  <c r="O445" i="12" s="1"/>
  <c r="Q452" i="12"/>
  <c r="V452" i="12"/>
  <c r="V445" i="12" s="1"/>
  <c r="G453" i="12"/>
  <c r="I453" i="12"/>
  <c r="K453" i="12"/>
  <c r="M453" i="12"/>
  <c r="O453" i="12"/>
  <c r="Q453" i="12"/>
  <c r="V453" i="12"/>
  <c r="G455" i="12"/>
  <c r="I455" i="12"/>
  <c r="K455" i="12"/>
  <c r="M455" i="12"/>
  <c r="O455" i="12"/>
  <c r="Q455" i="12"/>
  <c r="V455" i="12"/>
  <c r="G463" i="12"/>
  <c r="M463" i="12" s="1"/>
  <c r="I463" i="12"/>
  <c r="K463" i="12"/>
  <c r="K454" i="12" s="1"/>
  <c r="O463" i="12"/>
  <c r="O454" i="12" s="1"/>
  <c r="Q463" i="12"/>
  <c r="V463" i="12"/>
  <c r="G470" i="12"/>
  <c r="I470" i="12"/>
  <c r="K470" i="12"/>
  <c r="M470" i="12"/>
  <c r="O470" i="12"/>
  <c r="Q470" i="12"/>
  <c r="V470" i="12"/>
  <c r="V454" i="12" s="1"/>
  <c r="G474" i="12"/>
  <c r="I474" i="12"/>
  <c r="K474" i="12"/>
  <c r="M474" i="12"/>
  <c r="O474" i="12"/>
  <c r="Q474" i="12"/>
  <c r="V474" i="12"/>
  <c r="G478" i="12"/>
  <c r="M478" i="12" s="1"/>
  <c r="I478" i="12"/>
  <c r="K478" i="12"/>
  <c r="O478" i="12"/>
  <c r="Q478" i="12"/>
  <c r="V478" i="12"/>
  <c r="G482" i="12"/>
  <c r="M482" i="12" s="1"/>
  <c r="I482" i="12"/>
  <c r="K482" i="12"/>
  <c r="O482" i="12"/>
  <c r="Q482" i="12"/>
  <c r="V482" i="12"/>
  <c r="G489" i="12"/>
  <c r="I489" i="12"/>
  <c r="K489" i="12"/>
  <c r="M489" i="12"/>
  <c r="O489" i="12"/>
  <c r="Q489" i="12"/>
  <c r="V489" i="12"/>
  <c r="G493" i="12"/>
  <c r="M493" i="12" s="1"/>
  <c r="I493" i="12"/>
  <c r="K493" i="12"/>
  <c r="O493" i="12"/>
  <c r="Q493" i="12"/>
  <c r="V493" i="12"/>
  <c r="G496" i="12"/>
  <c r="I496" i="12"/>
  <c r="K496" i="12"/>
  <c r="M496" i="12"/>
  <c r="O496" i="12"/>
  <c r="Q496" i="12"/>
  <c r="V496" i="12"/>
  <c r="G503" i="12"/>
  <c r="M503" i="12" s="1"/>
  <c r="I503" i="12"/>
  <c r="K503" i="12"/>
  <c r="O503" i="12"/>
  <c r="Q503" i="12"/>
  <c r="V503" i="12"/>
  <c r="G511" i="12"/>
  <c r="I511" i="12"/>
  <c r="K511" i="12"/>
  <c r="M511" i="12"/>
  <c r="O511" i="12"/>
  <c r="Q511" i="12"/>
  <c r="V511" i="12"/>
  <c r="G519" i="12"/>
  <c r="M519" i="12" s="1"/>
  <c r="I519" i="12"/>
  <c r="K519" i="12"/>
  <c r="O519" i="12"/>
  <c r="Q519" i="12"/>
  <c r="V519" i="12"/>
  <c r="G520" i="12"/>
  <c r="I520" i="12"/>
  <c r="K520" i="12"/>
  <c r="M520" i="12"/>
  <c r="O520" i="12"/>
  <c r="Q520" i="12"/>
  <c r="V520" i="12"/>
  <c r="G522" i="12"/>
  <c r="M522" i="12" s="1"/>
  <c r="I522" i="12"/>
  <c r="K522" i="12"/>
  <c r="O522" i="12"/>
  <c r="Q522" i="12"/>
  <c r="V522" i="12"/>
  <c r="G525" i="12"/>
  <c r="I525" i="12"/>
  <c r="K525" i="12"/>
  <c r="M525" i="12"/>
  <c r="O525" i="12"/>
  <c r="Q525" i="12"/>
  <c r="V525" i="12"/>
  <c r="G532" i="12"/>
  <c r="M532" i="12" s="1"/>
  <c r="I532" i="12"/>
  <c r="K532" i="12"/>
  <c r="O532" i="12"/>
  <c r="Q532" i="12"/>
  <c r="V532" i="12"/>
  <c r="G545" i="12"/>
  <c r="I545" i="12"/>
  <c r="K545" i="12"/>
  <c r="M545" i="12"/>
  <c r="O545" i="12"/>
  <c r="Q545" i="12"/>
  <c r="V545" i="12"/>
  <c r="G554" i="12"/>
  <c r="G555" i="12"/>
  <c r="I555" i="12"/>
  <c r="I554" i="12" s="1"/>
  <c r="K555" i="12"/>
  <c r="M555" i="12"/>
  <c r="O555" i="12"/>
  <c r="Q555" i="12"/>
  <c r="Q554" i="12" s="1"/>
  <c r="V555" i="12"/>
  <c r="G561" i="12"/>
  <c r="M561" i="12" s="1"/>
  <c r="I561" i="12"/>
  <c r="K561" i="12"/>
  <c r="K554" i="12" s="1"/>
  <c r="O561" i="12"/>
  <c r="Q561" i="12"/>
  <c r="V561" i="12"/>
  <c r="V554" i="12" s="1"/>
  <c r="G569" i="12"/>
  <c r="I569" i="12"/>
  <c r="K569" i="12"/>
  <c r="M569" i="12"/>
  <c r="O569" i="12"/>
  <c r="Q569" i="12"/>
  <c r="V569" i="12"/>
  <c r="G575" i="12"/>
  <c r="M575" i="12" s="1"/>
  <c r="I575" i="12"/>
  <c r="K575" i="12"/>
  <c r="O575" i="12"/>
  <c r="O554" i="12" s="1"/>
  <c r="Q575" i="12"/>
  <c r="V575" i="12"/>
  <c r="G583" i="12"/>
  <c r="I583" i="12"/>
  <c r="K583" i="12"/>
  <c r="M583" i="12"/>
  <c r="O583" i="12"/>
  <c r="Q583" i="12"/>
  <c r="V583" i="12"/>
  <c r="G591" i="12"/>
  <c r="M591" i="12" s="1"/>
  <c r="I591" i="12"/>
  <c r="K591" i="12"/>
  <c r="O591" i="12"/>
  <c r="Q591" i="12"/>
  <c r="V591" i="12"/>
  <c r="G592" i="12"/>
  <c r="I592" i="12"/>
  <c r="K592" i="12"/>
  <c r="M592" i="12"/>
  <c r="O592" i="12"/>
  <c r="Q592" i="12"/>
  <c r="V592" i="12"/>
  <c r="G600" i="12"/>
  <c r="M600" i="12" s="1"/>
  <c r="I600" i="12"/>
  <c r="K600" i="12"/>
  <c r="O600" i="12"/>
  <c r="Q600" i="12"/>
  <c r="V600" i="12"/>
  <c r="G611" i="12"/>
  <c r="I611" i="12"/>
  <c r="K611" i="12"/>
  <c r="M611" i="12"/>
  <c r="O611" i="12"/>
  <c r="Q611" i="12"/>
  <c r="V611" i="12"/>
  <c r="G623" i="12"/>
  <c r="I623" i="12"/>
  <c r="I622" i="12" s="1"/>
  <c r="K623" i="12"/>
  <c r="M623" i="12"/>
  <c r="O623" i="12"/>
  <c r="Q623" i="12"/>
  <c r="Q622" i="12" s="1"/>
  <c r="V623" i="12"/>
  <c r="G635" i="12"/>
  <c r="G622" i="12" s="1"/>
  <c r="I635" i="12"/>
  <c r="K635" i="12"/>
  <c r="O635" i="12"/>
  <c r="O622" i="12" s="1"/>
  <c r="Q635" i="12"/>
  <c r="V635" i="12"/>
  <c r="G647" i="12"/>
  <c r="I647" i="12"/>
  <c r="K647" i="12"/>
  <c r="M647" i="12"/>
  <c r="O647" i="12"/>
  <c r="Q647" i="12"/>
  <c r="V647" i="12"/>
  <c r="G659" i="12"/>
  <c r="M659" i="12" s="1"/>
  <c r="I659" i="12"/>
  <c r="K659" i="12"/>
  <c r="K622" i="12" s="1"/>
  <c r="O659" i="12"/>
  <c r="Q659" i="12"/>
  <c r="V659" i="12"/>
  <c r="V622" i="12" s="1"/>
  <c r="G660" i="12"/>
  <c r="I660" i="12"/>
  <c r="K660" i="12"/>
  <c r="M660" i="12"/>
  <c r="O660" i="12"/>
  <c r="Q660" i="12"/>
  <c r="V660" i="12"/>
  <c r="G675" i="12"/>
  <c r="O675" i="12"/>
  <c r="G676" i="12"/>
  <c r="I676" i="12"/>
  <c r="I675" i="12" s="1"/>
  <c r="K676" i="12"/>
  <c r="M676" i="12"/>
  <c r="O676" i="12"/>
  <c r="Q676" i="12"/>
  <c r="Q675" i="12" s="1"/>
  <c r="V676" i="12"/>
  <c r="G682" i="12"/>
  <c r="M682" i="12" s="1"/>
  <c r="I682" i="12"/>
  <c r="K682" i="12"/>
  <c r="K675" i="12" s="1"/>
  <c r="O682" i="12"/>
  <c r="Q682" i="12"/>
  <c r="V682" i="12"/>
  <c r="V675" i="12" s="1"/>
  <c r="G685" i="12"/>
  <c r="G684" i="12" s="1"/>
  <c r="I685" i="12"/>
  <c r="K685" i="12"/>
  <c r="K684" i="12" s="1"/>
  <c r="O685" i="12"/>
  <c r="O684" i="12" s="1"/>
  <c r="Q685" i="12"/>
  <c r="V685" i="12"/>
  <c r="V684" i="12" s="1"/>
  <c r="G687" i="12"/>
  <c r="I687" i="12"/>
  <c r="I684" i="12" s="1"/>
  <c r="K687" i="12"/>
  <c r="M687" i="12"/>
  <c r="O687" i="12"/>
  <c r="Q687" i="12"/>
  <c r="Q684" i="12" s="1"/>
  <c r="V687" i="12"/>
  <c r="G692" i="12"/>
  <c r="M692" i="12" s="1"/>
  <c r="I692" i="12"/>
  <c r="K692" i="12"/>
  <c r="O692" i="12"/>
  <c r="Q692" i="12"/>
  <c r="V692" i="12"/>
  <c r="I697" i="12"/>
  <c r="Q697" i="12"/>
  <c r="G698" i="12"/>
  <c r="G697" i="12" s="1"/>
  <c r="I698" i="12"/>
  <c r="K698" i="12"/>
  <c r="K697" i="12" s="1"/>
  <c r="O698" i="12"/>
  <c r="O697" i="12" s="1"/>
  <c r="Q698" i="12"/>
  <c r="V698" i="12"/>
  <c r="V697" i="12" s="1"/>
  <c r="G700" i="12"/>
  <c r="M700" i="12" s="1"/>
  <c r="I700" i="12"/>
  <c r="K700" i="12"/>
  <c r="K699" i="12" s="1"/>
  <c r="O700" i="12"/>
  <c r="O699" i="12" s="1"/>
  <c r="Q700" i="12"/>
  <c r="V700" i="12"/>
  <c r="V699" i="12" s="1"/>
  <c r="G701" i="12"/>
  <c r="I701" i="12"/>
  <c r="K701" i="12"/>
  <c r="M701" i="12"/>
  <c r="O701" i="12"/>
  <c r="Q701" i="12"/>
  <c r="V701" i="12"/>
  <c r="G702" i="12"/>
  <c r="M702" i="12" s="1"/>
  <c r="I702" i="12"/>
  <c r="K702" i="12"/>
  <c r="O702" i="12"/>
  <c r="Q702" i="12"/>
  <c r="V702" i="12"/>
  <c r="G703" i="12"/>
  <c r="I703" i="12"/>
  <c r="I699" i="12" s="1"/>
  <c r="K703" i="12"/>
  <c r="M703" i="12"/>
  <c r="O703" i="12"/>
  <c r="Q703" i="12"/>
  <c r="Q699" i="12" s="1"/>
  <c r="V703" i="12"/>
  <c r="G704" i="12"/>
  <c r="M704" i="12" s="1"/>
  <c r="I704" i="12"/>
  <c r="K704" i="12"/>
  <c r="O704" i="12"/>
  <c r="Q704" i="12"/>
  <c r="V704" i="12"/>
  <c r="G705" i="12"/>
  <c r="I705" i="12"/>
  <c r="K705" i="12"/>
  <c r="M705" i="12"/>
  <c r="O705" i="12"/>
  <c r="Q705" i="12"/>
  <c r="V705" i="12"/>
  <c r="G706" i="12"/>
  <c r="M706" i="12" s="1"/>
  <c r="I706" i="12"/>
  <c r="K706" i="12"/>
  <c r="O706" i="12"/>
  <c r="Q706" i="12"/>
  <c r="V706" i="12"/>
  <c r="G708" i="12"/>
  <c r="M708" i="12" s="1"/>
  <c r="I708" i="12"/>
  <c r="K708" i="12"/>
  <c r="K707" i="12" s="1"/>
  <c r="O708" i="12"/>
  <c r="O707" i="12" s="1"/>
  <c r="Q708" i="12"/>
  <c r="V708" i="12"/>
  <c r="V707" i="12" s="1"/>
  <c r="G709" i="12"/>
  <c r="I709" i="12"/>
  <c r="K709" i="12"/>
  <c r="M709" i="12"/>
  <c r="O709" i="12"/>
  <c r="Q709" i="12"/>
  <c r="V709" i="12"/>
  <c r="G710" i="12"/>
  <c r="M710" i="12" s="1"/>
  <c r="I710" i="12"/>
  <c r="K710" i="12"/>
  <c r="O710" i="12"/>
  <c r="Q710" i="12"/>
  <c r="V710" i="12"/>
  <c r="G711" i="12"/>
  <c r="I711" i="12"/>
  <c r="I707" i="12" s="1"/>
  <c r="K711" i="12"/>
  <c r="M711" i="12"/>
  <c r="O711" i="12"/>
  <c r="Q711" i="12"/>
  <c r="Q707" i="12" s="1"/>
  <c r="V711" i="12"/>
  <c r="G712" i="12"/>
  <c r="M712" i="12" s="1"/>
  <c r="I712" i="12"/>
  <c r="K712" i="12"/>
  <c r="O712" i="12"/>
  <c r="Q712" i="12"/>
  <c r="V712" i="12"/>
  <c r="G713" i="12"/>
  <c r="I713" i="12"/>
  <c r="K713" i="12"/>
  <c r="M713" i="12"/>
  <c r="O713" i="12"/>
  <c r="Q713" i="12"/>
  <c r="V713" i="12"/>
  <c r="G714" i="12"/>
  <c r="M714" i="12" s="1"/>
  <c r="I714" i="12"/>
  <c r="K714" i="12"/>
  <c r="O714" i="12"/>
  <c r="Q714" i="12"/>
  <c r="V714" i="12"/>
  <c r="AE716" i="12"/>
  <c r="AF716" i="12"/>
  <c r="G20" i="1"/>
  <c r="E20" i="1"/>
  <c r="G19" i="1"/>
  <c r="E19" i="1"/>
  <c r="G18" i="1"/>
  <c r="E18" i="1"/>
  <c r="G17" i="1"/>
  <c r="E17" i="1"/>
  <c r="E16" i="1"/>
  <c r="G160" i="1"/>
  <c r="I159" i="1"/>
  <c r="I20" i="1" s="1"/>
  <c r="I158" i="1"/>
  <c r="I19" i="1" s="1"/>
  <c r="I157" i="1"/>
  <c r="I156" i="1"/>
  <c r="I18" i="1" s="1"/>
  <c r="I155" i="1"/>
  <c r="I154" i="1"/>
  <c r="I153" i="1"/>
  <c r="I152" i="1"/>
  <c r="I151" i="1"/>
  <c r="I150" i="1"/>
  <c r="I149" i="1"/>
  <c r="I148" i="1"/>
  <c r="I147" i="1"/>
  <c r="I146" i="1"/>
  <c r="I145" i="1"/>
  <c r="I144" i="1"/>
  <c r="I143" i="1"/>
  <c r="I142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0" i="1"/>
  <c r="I89" i="1"/>
  <c r="I88" i="1"/>
  <c r="I87" i="1"/>
  <c r="I86" i="1"/>
  <c r="I85" i="1"/>
  <c r="AZ79" i="1"/>
  <c r="AZ78" i="1"/>
  <c r="AZ77" i="1"/>
  <c r="AZ76" i="1"/>
  <c r="AZ75" i="1"/>
  <c r="AZ74" i="1"/>
  <c r="AZ73" i="1"/>
  <c r="AZ72" i="1"/>
  <c r="AZ71" i="1"/>
  <c r="AZ70" i="1"/>
  <c r="AZ69" i="1"/>
  <c r="AZ68" i="1"/>
  <c r="AZ67" i="1"/>
  <c r="AZ66" i="1"/>
  <c r="AZ65" i="1"/>
  <c r="AZ64" i="1"/>
  <c r="AZ63" i="1"/>
  <c r="AZ62" i="1"/>
  <c r="AZ61" i="1"/>
  <c r="F58" i="1"/>
  <c r="G58" i="1"/>
  <c r="G25" i="1" s="1"/>
  <c r="A25" i="1" s="1"/>
  <c r="H57" i="1"/>
  <c r="I57" i="1" s="1"/>
  <c r="H56" i="1"/>
  <c r="I56" i="1" s="1"/>
  <c r="H55" i="1"/>
  <c r="I55" i="1" s="1"/>
  <c r="H54" i="1"/>
  <c r="I54" i="1" s="1"/>
  <c r="H53" i="1"/>
  <c r="I53" i="1" s="1"/>
  <c r="H52" i="1"/>
  <c r="I52" i="1" s="1"/>
  <c r="H51" i="1"/>
  <c r="I51" i="1" s="1"/>
  <c r="H50" i="1"/>
  <c r="I50" i="1" s="1"/>
  <c r="H49" i="1"/>
  <c r="I49" i="1" s="1"/>
  <c r="H48" i="1"/>
  <c r="I48" i="1" s="1"/>
  <c r="H46" i="1"/>
  <c r="I46" i="1" s="1"/>
  <c r="H45" i="1"/>
  <c r="I45" i="1" s="1"/>
  <c r="H44" i="1"/>
  <c r="I44" i="1" s="1"/>
  <c r="H43" i="1"/>
  <c r="I43" i="1" s="1"/>
  <c r="H42" i="1"/>
  <c r="I42" i="1" s="1"/>
  <c r="H41" i="1"/>
  <c r="I41" i="1" s="1"/>
  <c r="H40" i="1"/>
  <c r="I40" i="1" s="1"/>
  <c r="H39" i="1"/>
  <c r="H58" i="1" s="1"/>
  <c r="H160" i="1" l="1"/>
  <c r="I91" i="1"/>
  <c r="G16" i="1"/>
  <c r="G21" i="1" s="1"/>
  <c r="I17" i="1"/>
  <c r="I16" i="1"/>
  <c r="I160" i="1"/>
  <c r="G28" i="1"/>
  <c r="A26" i="1"/>
  <c r="G26" i="1"/>
  <c r="G23" i="1"/>
  <c r="M9" i="26"/>
  <c r="M8" i="26" s="1"/>
  <c r="AF27" i="26"/>
  <c r="M38" i="25"/>
  <c r="M32" i="25"/>
  <c r="M9" i="25"/>
  <c r="M8" i="25" s="1"/>
  <c r="AF53" i="25"/>
  <c r="M110" i="24"/>
  <c r="M81" i="24"/>
  <c r="G81" i="24"/>
  <c r="M40" i="24"/>
  <c r="M39" i="24" s="1"/>
  <c r="M12" i="24"/>
  <c r="M8" i="24" s="1"/>
  <c r="G110" i="24"/>
  <c r="M61" i="23"/>
  <c r="M22" i="23"/>
  <c r="M77" i="23"/>
  <c r="G77" i="23"/>
  <c r="G61" i="23"/>
  <c r="M117" i="23"/>
  <c r="M116" i="23" s="1"/>
  <c r="M105" i="23"/>
  <c r="M103" i="23" s="1"/>
  <c r="M93" i="23"/>
  <c r="M92" i="23" s="1"/>
  <c r="M89" i="23"/>
  <c r="M88" i="23" s="1"/>
  <c r="M9" i="23"/>
  <c r="M8" i="23" s="1"/>
  <c r="M35" i="22"/>
  <c r="M17" i="22"/>
  <c r="M26" i="22"/>
  <c r="G17" i="22"/>
  <c r="M64" i="22"/>
  <c r="M63" i="22" s="1"/>
  <c r="M55" i="22"/>
  <c r="M54" i="22" s="1"/>
  <c r="M46" i="22"/>
  <c r="M45" i="22" s="1"/>
  <c r="M9" i="22"/>
  <c r="M8" i="22" s="1"/>
  <c r="AF69" i="22"/>
  <c r="M59" i="21"/>
  <c r="M32" i="21"/>
  <c r="M11" i="21"/>
  <c r="AF98" i="21"/>
  <c r="G59" i="21"/>
  <c r="M9" i="21"/>
  <c r="M8" i="21" s="1"/>
  <c r="G32" i="21"/>
  <c r="G11" i="21"/>
  <c r="M78" i="20"/>
  <c r="M72" i="20"/>
  <c r="M52" i="20"/>
  <c r="M45" i="20"/>
  <c r="M33" i="20"/>
  <c r="G78" i="20"/>
  <c r="M179" i="20"/>
  <c r="M176" i="20" s="1"/>
  <c r="M119" i="20"/>
  <c r="M118" i="20" s="1"/>
  <c r="G69" i="20"/>
  <c r="M9" i="20"/>
  <c r="M8" i="20" s="1"/>
  <c r="AF243" i="20"/>
  <c r="M10" i="19"/>
  <c r="AF19" i="19"/>
  <c r="M143" i="18"/>
  <c r="M61" i="18"/>
  <c r="M13" i="18"/>
  <c r="M108" i="18"/>
  <c r="G108" i="18"/>
  <c r="G143" i="18"/>
  <c r="M138" i="18"/>
  <c r="M136" i="18" s="1"/>
  <c r="M99" i="18"/>
  <c r="M98" i="18" s="1"/>
  <c r="M51" i="18"/>
  <c r="M50" i="18" s="1"/>
  <c r="M9" i="18"/>
  <c r="M8" i="18" s="1"/>
  <c r="M61" i="17"/>
  <c r="G61" i="17"/>
  <c r="M53" i="17"/>
  <c r="M52" i="17" s="1"/>
  <c r="M49" i="17"/>
  <c r="M48" i="17" s="1"/>
  <c r="M26" i="17"/>
  <c r="M25" i="17" s="1"/>
  <c r="M18" i="17"/>
  <c r="M9" i="17"/>
  <c r="M52" i="16"/>
  <c r="M117" i="16"/>
  <c r="G52" i="16"/>
  <c r="AF126" i="16"/>
  <c r="M111" i="16"/>
  <c r="M110" i="16" s="1"/>
  <c r="M9" i="16"/>
  <c r="M8" i="16" s="1"/>
  <c r="M31" i="15"/>
  <c r="M11" i="15"/>
  <c r="M84" i="15"/>
  <c r="M73" i="15"/>
  <c r="M19" i="15"/>
  <c r="G31" i="15"/>
  <c r="M80" i="15"/>
  <c r="M79" i="15" s="1"/>
  <c r="M25" i="15"/>
  <c r="M23" i="15" s="1"/>
  <c r="M9" i="15"/>
  <c r="M8" i="15" s="1"/>
  <c r="M384" i="14"/>
  <c r="M376" i="14"/>
  <c r="M252" i="14"/>
  <c r="M250" i="14" s="1"/>
  <c r="G250" i="14"/>
  <c r="M308" i="14"/>
  <c r="M42" i="14"/>
  <c r="K384" i="14"/>
  <c r="Q384" i="14"/>
  <c r="I384" i="14"/>
  <c r="K376" i="14"/>
  <c r="Q376" i="14"/>
  <c r="I376" i="14"/>
  <c r="M338" i="14"/>
  <c r="Q308" i="14"/>
  <c r="I308" i="14"/>
  <c r="O250" i="14"/>
  <c r="Q223" i="14"/>
  <c r="I223" i="14"/>
  <c r="M128" i="14"/>
  <c r="V384" i="14"/>
  <c r="V376" i="14"/>
  <c r="G338" i="14"/>
  <c r="Q250" i="14"/>
  <c r="I250" i="14"/>
  <c r="O223" i="14"/>
  <c r="M153" i="14"/>
  <c r="M100" i="14"/>
  <c r="M14" i="14"/>
  <c r="G128" i="14"/>
  <c r="G153" i="14"/>
  <c r="G42" i="14"/>
  <c r="AF393" i="14"/>
  <c r="M224" i="14"/>
  <c r="M223" i="14" s="1"/>
  <c r="M195" i="14"/>
  <c r="M194" i="14" s="1"/>
  <c r="M116" i="14"/>
  <c r="M115" i="14" s="1"/>
  <c r="G112" i="14"/>
  <c r="G100" i="14"/>
  <c r="M9" i="14"/>
  <c r="M8" i="14" s="1"/>
  <c r="M577" i="13"/>
  <c r="O353" i="13"/>
  <c r="M336" i="13"/>
  <c r="G309" i="13"/>
  <c r="M312" i="13"/>
  <c r="M309" i="13"/>
  <c r="G604" i="13"/>
  <c r="M605" i="13"/>
  <c r="M604" i="13" s="1"/>
  <c r="V597" i="13"/>
  <c r="G577" i="13"/>
  <c r="Q452" i="13"/>
  <c r="I452" i="13"/>
  <c r="O409" i="13"/>
  <c r="M353" i="13"/>
  <c r="K343" i="13"/>
  <c r="O317" i="13"/>
  <c r="V256" i="13"/>
  <c r="G250" i="13"/>
  <c r="M251" i="13"/>
  <c r="M250" i="13" s="1"/>
  <c r="AF613" i="13"/>
  <c r="M242" i="13"/>
  <c r="M236" i="13"/>
  <c r="Q604" i="13"/>
  <c r="I604" i="13"/>
  <c r="O604" i="13"/>
  <c r="M597" i="13"/>
  <c r="Q577" i="13"/>
  <c r="I577" i="13"/>
  <c r="M520" i="13"/>
  <c r="K409" i="13"/>
  <c r="O400" i="13"/>
  <c r="G400" i="13"/>
  <c r="V353" i="13"/>
  <c r="K353" i="13"/>
  <c r="V343" i="13"/>
  <c r="I343" i="13"/>
  <c r="K336" i="13"/>
  <c r="Q336" i="13"/>
  <c r="I336" i="13"/>
  <c r="K317" i="13"/>
  <c r="Q256" i="13"/>
  <c r="G256" i="13"/>
  <c r="M257" i="13"/>
  <c r="M256" i="13" s="1"/>
  <c r="M28" i="13"/>
  <c r="M17" i="13"/>
  <c r="K604" i="13"/>
  <c r="G452" i="13"/>
  <c r="M462" i="13"/>
  <c r="M452" i="13" s="1"/>
  <c r="V409" i="13"/>
  <c r="M400" i="13"/>
  <c r="Q343" i="13"/>
  <c r="G343" i="13"/>
  <c r="M344" i="13"/>
  <c r="M343" i="13" s="1"/>
  <c r="V336" i="13"/>
  <c r="V317" i="13"/>
  <c r="O256" i="13"/>
  <c r="M225" i="13"/>
  <c r="G225" i="13"/>
  <c r="G409" i="13"/>
  <c r="G317" i="13"/>
  <c r="G269" i="13"/>
  <c r="G253" i="13"/>
  <c r="M39" i="13"/>
  <c r="M38" i="13" s="1"/>
  <c r="M9" i="13"/>
  <c r="M8" i="13" s="1"/>
  <c r="M707" i="12"/>
  <c r="M554" i="12"/>
  <c r="M454" i="12"/>
  <c r="M622" i="12"/>
  <c r="M383" i="12"/>
  <c r="M699" i="12"/>
  <c r="M675" i="12"/>
  <c r="M375" i="12"/>
  <c r="G707" i="12"/>
  <c r="G699" i="12"/>
  <c r="M698" i="12"/>
  <c r="M697" i="12" s="1"/>
  <c r="M685" i="12"/>
  <c r="M684" i="12" s="1"/>
  <c r="M635" i="12"/>
  <c r="Q445" i="12"/>
  <c r="I445" i="12"/>
  <c r="M406" i="12"/>
  <c r="M405" i="12" s="1"/>
  <c r="O345" i="12"/>
  <c r="V341" i="12"/>
  <c r="O316" i="12"/>
  <c r="M266" i="12"/>
  <c r="G263" i="12"/>
  <c r="M264" i="12"/>
  <c r="M263" i="12" s="1"/>
  <c r="M210" i="12"/>
  <c r="Q189" i="12"/>
  <c r="I189" i="12"/>
  <c r="O33" i="12"/>
  <c r="G33" i="12"/>
  <c r="V8" i="12"/>
  <c r="I8" i="12"/>
  <c r="I454" i="12"/>
  <c r="M346" i="12"/>
  <c r="M345" i="12" s="1"/>
  <c r="G345" i="12"/>
  <c r="M316" i="12"/>
  <c r="I115" i="12"/>
  <c r="G454" i="12"/>
  <c r="K345" i="12"/>
  <c r="M342" i="12"/>
  <c r="M341" i="12" s="1"/>
  <c r="G341" i="12"/>
  <c r="K316" i="12"/>
  <c r="G258" i="12"/>
  <c r="M259" i="12"/>
  <c r="M258" i="12" s="1"/>
  <c r="M115" i="12"/>
  <c r="M67" i="12"/>
  <c r="G40" i="12"/>
  <c r="M33" i="12"/>
  <c r="M17" i="12"/>
  <c r="G8" i="12"/>
  <c r="M9" i="12"/>
  <c r="M8" i="12" s="1"/>
  <c r="Q454" i="12"/>
  <c r="O405" i="12"/>
  <c r="V266" i="12"/>
  <c r="G244" i="12"/>
  <c r="M247" i="12"/>
  <c r="M244" i="12" s="1"/>
  <c r="Q115" i="12"/>
  <c r="M446" i="12"/>
  <c r="M445" i="12" s="1"/>
  <c r="O383" i="12"/>
  <c r="G383" i="12"/>
  <c r="O375" i="12"/>
  <c r="G375" i="12"/>
  <c r="G373" i="12"/>
  <c r="V345" i="12"/>
  <c r="O341" i="12"/>
  <c r="V316" i="12"/>
  <c r="K266" i="12"/>
  <c r="G189" i="12"/>
  <c r="M194" i="12"/>
  <c r="M189" i="12"/>
  <c r="V115" i="12"/>
  <c r="K115" i="12"/>
  <c r="G115" i="12"/>
  <c r="V67" i="12"/>
  <c r="K67" i="12"/>
  <c r="G67" i="12"/>
  <c r="O54" i="12"/>
  <c r="G51" i="12"/>
  <c r="M52" i="12"/>
  <c r="M51" i="12" s="1"/>
  <c r="M40" i="12"/>
  <c r="V17" i="12"/>
  <c r="K17" i="12"/>
  <c r="G17" i="12"/>
  <c r="G316" i="12"/>
  <c r="G266" i="12"/>
  <c r="G260" i="12"/>
  <c r="G210" i="12"/>
  <c r="I39" i="1"/>
  <c r="I58" i="1" s="1"/>
  <c r="E21" i="1"/>
  <c r="J28" i="1"/>
  <c r="J26" i="1"/>
  <c r="G38" i="1"/>
  <c r="F38" i="1"/>
  <c r="H32" i="1"/>
  <c r="J23" i="1"/>
  <c r="J24" i="1"/>
  <c r="J25" i="1"/>
  <c r="J27" i="1"/>
  <c r="E24" i="1"/>
  <c r="E26" i="1"/>
  <c r="I21" i="1" l="1"/>
  <c r="J159" i="1"/>
  <c r="J153" i="1"/>
  <c r="J158" i="1"/>
  <c r="J156" i="1"/>
  <c r="J154" i="1"/>
  <c r="J152" i="1"/>
  <c r="J150" i="1"/>
  <c r="J148" i="1"/>
  <c r="J146" i="1"/>
  <c r="J144" i="1"/>
  <c r="J142" i="1"/>
  <c r="J140" i="1"/>
  <c r="J138" i="1"/>
  <c r="J136" i="1"/>
  <c r="J134" i="1"/>
  <c r="J132" i="1"/>
  <c r="J130" i="1"/>
  <c r="J128" i="1"/>
  <c r="J126" i="1"/>
  <c r="J124" i="1"/>
  <c r="J122" i="1"/>
  <c r="J120" i="1"/>
  <c r="J118" i="1"/>
  <c r="J116" i="1"/>
  <c r="J114" i="1"/>
  <c r="J112" i="1"/>
  <c r="J110" i="1"/>
  <c r="J108" i="1"/>
  <c r="J106" i="1"/>
  <c r="J104" i="1"/>
  <c r="J102" i="1"/>
  <c r="J100" i="1"/>
  <c r="J98" i="1"/>
  <c r="J96" i="1"/>
  <c r="J94" i="1"/>
  <c r="J92" i="1"/>
  <c r="J90" i="1"/>
  <c r="J88" i="1"/>
  <c r="J86" i="1"/>
  <c r="J157" i="1"/>
  <c r="J155" i="1"/>
  <c r="J151" i="1"/>
  <c r="J149" i="1"/>
  <c r="J147" i="1"/>
  <c r="J145" i="1"/>
  <c r="J143" i="1"/>
  <c r="J141" i="1"/>
  <c r="J139" i="1"/>
  <c r="J137" i="1"/>
  <c r="J135" i="1"/>
  <c r="J133" i="1"/>
  <c r="J131" i="1"/>
  <c r="J129" i="1"/>
  <c r="J127" i="1"/>
  <c r="J125" i="1"/>
  <c r="J123" i="1"/>
  <c r="J121" i="1"/>
  <c r="J119" i="1"/>
  <c r="J117" i="1"/>
  <c r="J115" i="1"/>
  <c r="J113" i="1"/>
  <c r="J111" i="1"/>
  <c r="J109" i="1"/>
  <c r="J107" i="1"/>
  <c r="J105" i="1"/>
  <c r="J103" i="1"/>
  <c r="J101" i="1"/>
  <c r="J99" i="1"/>
  <c r="J97" i="1"/>
  <c r="J95" i="1"/>
  <c r="J93" i="1"/>
  <c r="J91" i="1"/>
  <c r="J89" i="1"/>
  <c r="J87" i="1"/>
  <c r="J85" i="1"/>
  <c r="A23" i="1"/>
  <c r="M8" i="17"/>
  <c r="J57" i="1"/>
  <c r="J54" i="1"/>
  <c r="J50" i="1"/>
  <c r="J46" i="1"/>
  <c r="J42" i="1"/>
  <c r="J56" i="1"/>
  <c r="J52" i="1"/>
  <c r="J48" i="1"/>
  <c r="J44" i="1"/>
  <c r="J40" i="1"/>
  <c r="J53" i="1"/>
  <c r="J45" i="1"/>
  <c r="J55" i="1"/>
  <c r="J51" i="1"/>
  <c r="J47" i="1"/>
  <c r="J43" i="1"/>
  <c r="J39" i="1"/>
  <c r="J58" i="1" s="1"/>
  <c r="J49" i="1"/>
  <c r="J41" i="1"/>
  <c r="J160" i="1" l="1"/>
  <c r="A24" i="1"/>
  <c r="G24" i="1"/>
  <c r="A27" i="1" s="1"/>
  <c r="G29" i="1" l="1"/>
  <c r="G27" i="1" s="1"/>
  <c r="A29" i="1"/>
</calcChain>
</file>

<file path=xl/comments1.xml><?xml version="1.0" encoding="utf-8"?>
<comments xmlns="http://schemas.openxmlformats.org/spreadsheetml/2006/main">
  <authors>
    <author>Radim Štěpánek</author>
  </authors>
  <commentList>
    <comment ref="D11" authorId="0" shape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C13" authorId="0" shape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D13" authorId="0" shape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</commentList>
</comments>
</file>

<file path=xl/sharedStrings.xml><?xml version="1.0" encoding="utf-8"?>
<sst xmlns="http://schemas.openxmlformats.org/spreadsheetml/2006/main" count="11099" uniqueCount="2446">
  <si>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</si>
  <si>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</si>
  <si>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</si>
  <si>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</si>
  <si>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</si>
  <si>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</si>
  <si>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</si>
  <si>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</si>
  <si>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</si>
  <si>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</si>
  <si>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</si>
  <si>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</si>
  <si>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</si>
  <si>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</si>
  <si>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</si>
  <si>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</si>
  <si>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</si>
  <si>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</si>
  <si>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</si>
  <si>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</si>
  <si>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</si>
  <si>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</si>
  <si>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</si>
  <si>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</si>
  <si>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</si>
  <si>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</si>
  <si>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</si>
  <si>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</si>
  <si>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</si>
  <si>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</si>
  <si>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</si>
  <si>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</si>
  <si>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</si>
  <si>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</si>
  <si>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</si>
  <si>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</si>
  <si>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</si>
  <si>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</si>
  <si>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</si>
  <si>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</si>
  <si>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</si>
  <si>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</si>
  <si>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</si>
  <si>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2017/07</t>
  </si>
  <si>
    <t>Denní stacionář - verze 2</t>
  </si>
  <si>
    <t>Stavba</t>
  </si>
  <si>
    <t>01</t>
  </si>
  <si>
    <t>Rekonstrukce budovy - vnitřní úpravy</t>
  </si>
  <si>
    <t>001-a</t>
  </si>
  <si>
    <t>Stavební část-1.PP</t>
  </si>
  <si>
    <t>001-b</t>
  </si>
  <si>
    <t>Stavební část-1.NP</t>
  </si>
  <si>
    <t>001-c</t>
  </si>
  <si>
    <t>Stavební část-2.NP</t>
  </si>
  <si>
    <t>001-d</t>
  </si>
  <si>
    <t>Stavební část-Střecha a krov</t>
  </si>
  <si>
    <t>001-e</t>
  </si>
  <si>
    <t>Stavební část-Výměna oken</t>
  </si>
  <si>
    <t>001-f</t>
  </si>
  <si>
    <t>Stavební část-Venkovní fasáda</t>
  </si>
  <si>
    <t>001-g</t>
  </si>
  <si>
    <t>Stavební část-Izolace suterén</t>
  </si>
  <si>
    <t>001-h</t>
  </si>
  <si>
    <t>Stavební část-Venkovní výtah</t>
  </si>
  <si>
    <t>002</t>
  </si>
  <si>
    <t>ZVT</t>
  </si>
  <si>
    <t>003</t>
  </si>
  <si>
    <t>Topení</t>
  </si>
  <si>
    <t>004</t>
  </si>
  <si>
    <t>Vzduchotechnika</t>
  </si>
  <si>
    <t>005</t>
  </si>
  <si>
    <t>Silnoproud</t>
  </si>
  <si>
    <t>006</t>
  </si>
  <si>
    <t>Slaboproud</t>
  </si>
  <si>
    <t>02</t>
  </si>
  <si>
    <t>Park Denního stacionáře</t>
  </si>
  <si>
    <t>001</t>
  </si>
  <si>
    <t>Stavební část</t>
  </si>
  <si>
    <t>03</t>
  </si>
  <si>
    <t>Úpravy po připomínkách Stavebního úřadu a účastníků zadávacího řízení</t>
  </si>
  <si>
    <t>Celkem za stavbu</t>
  </si>
  <si>
    <t>CZK</t>
  </si>
  <si>
    <t>Popis rozpočtu: 001-a - Stavební část-1.PP</t>
  </si>
  <si>
    <t>Pozn.1)</t>
  </si>
  <si>
    <t>Není-li to odůvodněno předmětem veřejné zakázky, zadavatel nesmí podle § 89 odst. 5</t>
  </si>
  <si>
    <t>Zákona zvýhodnit nebo znevýhodnit určité dodavatele nebo výrobky tím, že technické</t>
  </si>
  <si>
    <t>podmínky stanoví prostřednictvím přímého nebo nepřímého odkazu na a) určité</t>
  </si>
  <si>
    <t>dodavatele nebo výrobky, nebo b) patenty na vynálezy, užitné vzory, průmyslové vzory,</t>
  </si>
  <si>
    <t>ochranné známky nebo označení původu.</t>
  </si>
  <si>
    <t>Odkaz podle odstavce 5 písm. a) nebo b) může zadavatel použít, pokud stanovení</t>
  </si>
  <si>
    <t>technických podmínek podle odstavce 1 § 89 Zákona nemůže být dostatečně přesné nebo</t>
  </si>
  <si>
    <t>srozumitelné.</t>
  </si>
  <si>
    <t>Je-li v zadávací dokumentaci nebo jejich přílohách uveden odkaz na konkrétní výrobek,</t>
  </si>
  <si>
    <t>materiál, technologii případně na obchodní firmu, má se za to, že se jedná o vymezení</t>
  </si>
  <si>
    <t>minimálních požadovaných standardů výrobku, technologie či materiálu. V tomto případě</t>
  </si>
  <si>
    <t>je dodavatel oprávněn v nabídce uvést i jiné, kvalitativně a technicky obdobné řešení, které</t>
  </si>
  <si>
    <t>splňuje minimálně požadované standardy a odpovídá uvedeným parametrům. Je-li v</t>
  </si>
  <si>
    <t>zadávací dokumentaci nebo jejich přílohách snad definován konkrétní výrobce, jeho</t>
  </si>
  <si>
    <t>zástupce, či výrobek nebo technologie, má se pouze za to, že je tím definován požadovaný´</t>
  </si>
  <si>
    <t>standard dodávky a v samotné nabídce může být zcela, či částečně nahrazen i výrobkem</t>
  </si>
  <si>
    <t>jiným, srovnatelným apod.</t>
  </si>
  <si>
    <t>PŘESTOŽE JE TATO POZNÁMKA UVEDENA U ROZPOČTU 001-A, PLATÍ PRO CELÝ ROZPOČET STAVBY</t>
  </si>
  <si>
    <t>Rekapitulace dílů</t>
  </si>
  <si>
    <t>Typ dílu</t>
  </si>
  <si>
    <t>011</t>
  </si>
  <si>
    <t>Stavba - PBŘ</t>
  </si>
  <si>
    <t>1</t>
  </si>
  <si>
    <t>Zemní práce</t>
  </si>
  <si>
    <t>11</t>
  </si>
  <si>
    <t>Přípravné a přidružené práce</t>
  </si>
  <si>
    <t>13</t>
  </si>
  <si>
    <t>Hloubené vykopávky</t>
  </si>
  <si>
    <t>16</t>
  </si>
  <si>
    <t>Přemístění výkopku</t>
  </si>
  <si>
    <t>17</t>
  </si>
  <si>
    <t>Konstrukce ze zemin</t>
  </si>
  <si>
    <t>2</t>
  </si>
  <si>
    <t>Základy,zvláštní zakládání</t>
  </si>
  <si>
    <t>21</t>
  </si>
  <si>
    <t>Úprava podloží a základ.spáry</t>
  </si>
  <si>
    <t>27</t>
  </si>
  <si>
    <t>Základy</t>
  </si>
  <si>
    <t>3</t>
  </si>
  <si>
    <t>Svislé a kompletní konstrukce</t>
  </si>
  <si>
    <t>31</t>
  </si>
  <si>
    <t>Zdi podpěrné a volné</t>
  </si>
  <si>
    <t>34</t>
  </si>
  <si>
    <t>Stěny a příčky</t>
  </si>
  <si>
    <t>4</t>
  </si>
  <si>
    <t>Vodorovné konstrukce</t>
  </si>
  <si>
    <t>41</t>
  </si>
  <si>
    <t>Stropy a stropní konstrukce</t>
  </si>
  <si>
    <t>5</t>
  </si>
  <si>
    <t>Komunikace</t>
  </si>
  <si>
    <t>60</t>
  </si>
  <si>
    <t>Úpravy povrchů, omítky</t>
  </si>
  <si>
    <t>61</t>
  </si>
  <si>
    <t>Upravy povrchů vnitřní</t>
  </si>
  <si>
    <t>Úpravy povrchů vnitřní</t>
  </si>
  <si>
    <t>62</t>
  </si>
  <si>
    <t>Upravy povrchů vnější</t>
  </si>
  <si>
    <t>Úpravy povrchů vnější</t>
  </si>
  <si>
    <t>63</t>
  </si>
  <si>
    <t>Podlahy a podlahové konstrukce</t>
  </si>
  <si>
    <t>64</t>
  </si>
  <si>
    <t>Výplně otvorů</t>
  </si>
  <si>
    <t>8</t>
  </si>
  <si>
    <t>Trubní vedení</t>
  </si>
  <si>
    <t>9</t>
  </si>
  <si>
    <t>Ostatní konstrukce, bourání</t>
  </si>
  <si>
    <t>91</t>
  </si>
  <si>
    <t>Doplňující práce na komunikaci</t>
  </si>
  <si>
    <t>94</t>
  </si>
  <si>
    <t>Lešení a stavební výtahy</t>
  </si>
  <si>
    <t>95</t>
  </si>
  <si>
    <t>Dokončovací konstrukce na pozemních stavbách</t>
  </si>
  <si>
    <t>96</t>
  </si>
  <si>
    <t>Bourání konstrukcí</t>
  </si>
  <si>
    <t>97</t>
  </si>
  <si>
    <t>Prorážení otvorů</t>
  </si>
  <si>
    <t>99</t>
  </si>
  <si>
    <t>Staveništní přesun hmot</t>
  </si>
  <si>
    <t>A</t>
  </si>
  <si>
    <t>SK - Strukturovaná kabeláž</t>
  </si>
  <si>
    <t>Světla</t>
  </si>
  <si>
    <t>B</t>
  </si>
  <si>
    <t>Přístroje</t>
  </si>
  <si>
    <t>PZTS - Poplachový a tísňový zabezpečovací systém</t>
  </si>
  <si>
    <t>C</t>
  </si>
  <si>
    <t>Instalační materiál</t>
  </si>
  <si>
    <t>STA - Společná televizní anténa</t>
  </si>
  <si>
    <t>D</t>
  </si>
  <si>
    <t>Kabeláž</t>
  </si>
  <si>
    <t>VTLF - Videotelefon</t>
  </si>
  <si>
    <t>E</t>
  </si>
  <si>
    <t>Rozvaděče</t>
  </si>
  <si>
    <t>F</t>
  </si>
  <si>
    <t>Ostatní</t>
  </si>
  <si>
    <t>G</t>
  </si>
  <si>
    <t>Hromosvod a uzemnění</t>
  </si>
  <si>
    <t>G.013</t>
  </si>
  <si>
    <t>Uzemnění</t>
  </si>
  <si>
    <t>711</t>
  </si>
  <si>
    <t>Izolace proti vodě</t>
  </si>
  <si>
    <t>712</t>
  </si>
  <si>
    <t>Živičné krytiny</t>
  </si>
  <si>
    <t>713</t>
  </si>
  <si>
    <t>Izolace tepelné</t>
  </si>
  <si>
    <t>721</t>
  </si>
  <si>
    <t>Vnitřní kanalizace</t>
  </si>
  <si>
    <t>722</t>
  </si>
  <si>
    <t>Vnitřní vodovod</t>
  </si>
  <si>
    <t>725</t>
  </si>
  <si>
    <t>Zařizovací předměty</t>
  </si>
  <si>
    <t>728-1</t>
  </si>
  <si>
    <t>Vzduchotechnika-1</t>
  </si>
  <si>
    <t>728-2</t>
  </si>
  <si>
    <t>Vzduchotechnika-2</t>
  </si>
  <si>
    <t>728-3</t>
  </si>
  <si>
    <t>Vzduchotechnika-3</t>
  </si>
  <si>
    <t>728-4</t>
  </si>
  <si>
    <t>Vzduchotechnika-4</t>
  </si>
  <si>
    <t>728-5</t>
  </si>
  <si>
    <t>Vzduchotechnika-5</t>
  </si>
  <si>
    <t>728-6</t>
  </si>
  <si>
    <t>Vzduchotechnika-6</t>
  </si>
  <si>
    <t>728-7</t>
  </si>
  <si>
    <t>Vzduchotechnika-ostatní</t>
  </si>
  <si>
    <t>731</t>
  </si>
  <si>
    <t>Kotelny</t>
  </si>
  <si>
    <t>733</t>
  </si>
  <si>
    <t>Rozvod potrubí</t>
  </si>
  <si>
    <t>734</t>
  </si>
  <si>
    <t>Armatury</t>
  </si>
  <si>
    <t>735</t>
  </si>
  <si>
    <t>Otopná tělesa</t>
  </si>
  <si>
    <t>762</t>
  </si>
  <si>
    <t>Konstrukce tesařské</t>
  </si>
  <si>
    <t>764</t>
  </si>
  <si>
    <t>Konstrukce klempířské</t>
  </si>
  <si>
    <t>765</t>
  </si>
  <si>
    <t>Krytiny tvrdé</t>
  </si>
  <si>
    <t>766</t>
  </si>
  <si>
    <t>Konstrukce truhlářské</t>
  </si>
  <si>
    <t>767</t>
  </si>
  <si>
    <t>Konstrukce zámečnické</t>
  </si>
  <si>
    <t>769</t>
  </si>
  <si>
    <t>Otvorové prvky z plastu</t>
  </si>
  <si>
    <t>771</t>
  </si>
  <si>
    <t>Podlahy z dlaždic a obklady</t>
  </si>
  <si>
    <t>776</t>
  </si>
  <si>
    <t>Podlahy povlakové</t>
  </si>
  <si>
    <t>781</t>
  </si>
  <si>
    <t>Obklady keramické</t>
  </si>
  <si>
    <t>783</t>
  </si>
  <si>
    <t>Nátěry</t>
  </si>
  <si>
    <t>784</t>
  </si>
  <si>
    <t>Malby</t>
  </si>
  <si>
    <t>930</t>
  </si>
  <si>
    <t>HZS</t>
  </si>
  <si>
    <t>M33</t>
  </si>
  <si>
    <t>Montáže dopravních zařízení a vah-výtahy</t>
  </si>
  <si>
    <t>D96</t>
  </si>
  <si>
    <t>Přesuny suti a vybouraných hmot</t>
  </si>
  <si>
    <t>PSU</t>
  </si>
  <si>
    <t>VN</t>
  </si>
  <si>
    <t>ON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</si>
  <si>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</si>
  <si>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</si>
  <si>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</si>
  <si>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</si>
  <si>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</si>
  <si>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</si>
  <si>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</si>
  <si>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</si>
  <si>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</si>
  <si>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</si>
  <si>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</si>
  <si>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</si>
  <si>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</si>
  <si>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</si>
  <si>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</si>
  <si>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</si>
  <si>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</si>
  <si>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</si>
  <si>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</si>
  <si>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</si>
  <si>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</si>
  <si>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</si>
  <si>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</si>
  <si>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</si>
  <si>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Díl:</t>
  </si>
  <si>
    <t>DIL</t>
  </si>
  <si>
    <t>132201111R00</t>
  </si>
  <si>
    <t>Hloubení rýh šířky do 60 cm v hor.3 do 100 m3</t>
  </si>
  <si>
    <t>m3</t>
  </si>
  <si>
    <t>RTS 17/ I</t>
  </si>
  <si>
    <t>Indiv</t>
  </si>
  <si>
    <t>POL1_1</t>
  </si>
  <si>
    <t>základové pasy - výtah : (1,975+0,30+1,995)*0,30*0,30</t>
  </si>
  <si>
    <t>VV</t>
  </si>
  <si>
    <t>132201109R00</t>
  </si>
  <si>
    <t>Příplatek za lepivost - hloubení rýh 60 cm v hor.3</t>
  </si>
  <si>
    <t>RTS 13/ I</t>
  </si>
  <si>
    <t>139711101RT4</t>
  </si>
  <si>
    <t>Vykopávka v uzavřených prostorách v hor.1-4, hornina 4</t>
  </si>
  <si>
    <t>základy pod výtah : 2,275*2,295*1,15</t>
  </si>
  <si>
    <t>132201101T00</t>
  </si>
  <si>
    <t>Ruční dočištění základových rýh a úprava základové,  spáry</t>
  </si>
  <si>
    <t>Vlastní</t>
  </si>
  <si>
    <t>základy pod výtah : 2,275*2,295*0,05</t>
  </si>
  <si>
    <t>161101101R00</t>
  </si>
  <si>
    <t>Svislé přemístění výkopku z hor.1-4 do 2,5 m</t>
  </si>
  <si>
    <t>2,275*2,295*1,15</t>
  </si>
  <si>
    <t>162601102R00</t>
  </si>
  <si>
    <t>Vodorovné přemístění výkopku z hor.1-4 do 5000 m</t>
  </si>
  <si>
    <t>162201201R00</t>
  </si>
  <si>
    <t>Vodorovné přemíst. výkopku nošením hor.1-4, do 10m</t>
  </si>
  <si>
    <t>162201209R00</t>
  </si>
  <si>
    <t>Příplatek za dalších 10 m nošení výkopku z hor.1-4</t>
  </si>
  <si>
    <t>167101101R00</t>
  </si>
  <si>
    <t>Nakládání výkopku z hor.1-4 v množství do 100 m3</t>
  </si>
  <si>
    <t>171201201R00</t>
  </si>
  <si>
    <t>Uložení sypaniny na skládce</t>
  </si>
  <si>
    <t>199000002R00</t>
  </si>
  <si>
    <t>Poplatek za skládku horniny 1- 4</t>
  </si>
  <si>
    <t>271531111RK6</t>
  </si>
  <si>
    <t>Polštář základu z kameniva hr. drceného 16-63 mm, kraj Moravskoslezský</t>
  </si>
  <si>
    <t>základy pod výtah : 2,275*2,295*0,15</t>
  </si>
  <si>
    <t>274321321R00</t>
  </si>
  <si>
    <t>Železobeton základových pasů C 20/25</t>
  </si>
  <si>
    <t>základové pasy - výtah : (1,975+0,30+1,995)*0,30*1,30</t>
  </si>
  <si>
    <t>274354111R00</t>
  </si>
  <si>
    <t>Bednění základových pasů zřízení</t>
  </si>
  <si>
    <t>m2</t>
  </si>
  <si>
    <t>základové pasy - výtah : (1,975+1,995)*1,20</t>
  </si>
  <si>
    <t>274354211R00</t>
  </si>
  <si>
    <t>Bednění základových pasů odstranění</t>
  </si>
  <si>
    <t>274361113R00</t>
  </si>
  <si>
    <t>Výztuž základových pásů z oceli 10338</t>
  </si>
  <si>
    <t>t</t>
  </si>
  <si>
    <t>RTS 12/ II</t>
  </si>
  <si>
    <t>základové pasy - výtah,50kg oceli/m3 betonu : ((1,975+0,30+1,995)*0,30*1,30)*0,05</t>
  </si>
  <si>
    <t>311270021RA0</t>
  </si>
  <si>
    <t>Zdivo z vápenopísk. kvádrů, na lepidlo, tl. 24 cm, dělící příčka</t>
  </si>
  <si>
    <t>POL2_0</t>
  </si>
  <si>
    <t>Pobytové místo : 3,11*2,832*0,24</t>
  </si>
  <si>
    <t>310239211R00</t>
  </si>
  <si>
    <t>Zazdívka otvorů plochy do 4 m2 cihlami na MVC</t>
  </si>
  <si>
    <t>1.P.P. - m.č. P.7. - zazdívka dveřního otvoru : 0,80*1,97*0,45</t>
  </si>
  <si>
    <t>1.P.P. - m.č. P.7. - zazívka okenního otvoru : 1,00*1,80*2*0,75-0,88*2,05*0,75</t>
  </si>
  <si>
    <t>317121101RT2</t>
  </si>
  <si>
    <t>Osazení překladu světlost otvoru do 105 cm, včetně dodávky RZP 1/10 119x14x14</t>
  </si>
  <si>
    <t>kus</t>
  </si>
  <si>
    <t>1.P.P. - překlady nad novými dveřmi : 3,00+3,00</t>
  </si>
  <si>
    <t>1.P.P. - překlady na okny v stř. nosném zivu : 3,00+3,00</t>
  </si>
  <si>
    <t>317121033RT3</t>
  </si>
  <si>
    <t>Překlad nenosný do příčky Ytong, překlad Ytong 1200 x 249 x 125 mm, pozn.1)</t>
  </si>
  <si>
    <t>342255024RT1</t>
  </si>
  <si>
    <t>Příčky z desek Ytong tl. 10 cm, desky P 2 - 500, 599 x 249 x 100 mm, pozn.1)</t>
  </si>
  <si>
    <t>1.P.P. - m.č. P.12. : 1,76*2,10</t>
  </si>
  <si>
    <t>342255028RT1</t>
  </si>
  <si>
    <t>Příčky z desek Ytong tl. 15 cm, desky P 2 - 500, 599 x 249 x 150 mm,pozn.1)</t>
  </si>
  <si>
    <t>1.P.P. - dělící příčka mezi m.č. P.4. a P.9. : 3,15*2,10-0,90*1,97</t>
  </si>
  <si>
    <t>601015102R00</t>
  </si>
  <si>
    <t>Postřik stropů cementový weber.dur ručně, vnitřní část chodby, pozn.1)</t>
  </si>
  <si>
    <t>POL1_0</t>
  </si>
  <si>
    <t>3,1*1,815</t>
  </si>
  <si>
    <t>20,425*2,38</t>
  </si>
  <si>
    <t>1,49*0,325</t>
  </si>
  <si>
    <t>5,625*2,38</t>
  </si>
  <si>
    <t>(13,02-6,905-0,25)*2,38</t>
  </si>
  <si>
    <t>601015131RT1</t>
  </si>
  <si>
    <t>Omítka stropů jádrová weber.dur mono ruč., tloušťka vrstvy 10 mm,vnitřní část chodby, pozn.1)</t>
  </si>
  <si>
    <t>601015187RT7</t>
  </si>
  <si>
    <t>Omítka stropů tenkovrstvá weber.pas silikon, zatíraná, tloušťka vrstvy 2,0 vnitřní část chodby,, pozn.1)</t>
  </si>
  <si>
    <t>601015191R00</t>
  </si>
  <si>
    <t>Podkladní nátěr stropů pod tenkovrstvé omítky, vnitřní část chodby</t>
  </si>
  <si>
    <t>602015102R00</t>
  </si>
  <si>
    <t>Postřik stěn cementový weber.dur ručně, vnitř.část chodby,pozn.1)</t>
  </si>
  <si>
    <t>175,0-82,0685</t>
  </si>
  <si>
    <t>((1,76+1,175*2)*2+2,985+2,005*2+(6,29+2,005*2)*4)*0,15</t>
  </si>
  <si>
    <t>602015113R00</t>
  </si>
  <si>
    <t>Omítka jádrová weber.dur klasik JRU ručně, vnitřní část chodby, pozn.1)</t>
  </si>
  <si>
    <t>602015187RT7</t>
  </si>
  <si>
    <t>Omítka stěn tenkovrstvá weber.pas silikon, zatíraná, tloušťka vrstvy 2,0 vnitřní část chodby, pozn.1)</t>
  </si>
  <si>
    <t>602015191R00</t>
  </si>
  <si>
    <t>Podkladní nátěr stěn pod tenkovrstvé omítky, vnitřní část chodby</t>
  </si>
  <si>
    <t>612409991RT2</t>
  </si>
  <si>
    <t>Začištění omítek kolem oken,dveří apod., s použitím such.malt.směsi,vnitřní část chodby</t>
  </si>
  <si>
    <t>m</t>
  </si>
  <si>
    <t>((1,76+1,175*2)*2+2,985+2,005*2+(6,29+2,005*2)*4)</t>
  </si>
  <si>
    <t>622481113R00</t>
  </si>
  <si>
    <t>Potažení vnějších stěn sklotex. pletivem+tmelem, vnitřní část chodby</t>
  </si>
  <si>
    <t>622481113R01</t>
  </si>
  <si>
    <t>Potažení stropů sklotex. pletivem+tmelem, vnitřní část chodby</t>
  </si>
  <si>
    <t>610991111R00</t>
  </si>
  <si>
    <t>Zakrývání výplní vnitřních otvorů</t>
  </si>
  <si>
    <t>1.P.P. okenní a dveřní otvory : 1,20*1,20+1,20*1,20+0,60*0,90*2+1,20*1,20+1,68*2,01+0,90*1,75*2</t>
  </si>
  <si>
    <t>1,50*1,20*4+0,60*0,60*3+1,05*1,15+0,90*1,15+1,05*1,15*3+1,20*1,20</t>
  </si>
  <si>
    <t>611421221R00</t>
  </si>
  <si>
    <t>Oprava váp.omítek stropů do 10% plochy - hladkých</t>
  </si>
  <si>
    <t>1.P.P. - stávající omítky stropů : 187,90</t>
  </si>
  <si>
    <t>611481211RU2</t>
  </si>
  <si>
    <t>Montáž výztužné sítě (perlinky) do stěrky-stropy, včetně výztužné sítě a stěrkového tmelu</t>
  </si>
  <si>
    <t>1.P.P. - podlahová plocha  : 187,90</t>
  </si>
  <si>
    <t>612421615R00</t>
  </si>
  <si>
    <t>Omítka vnitřní zdiva, MVC, hrubá zatřená</t>
  </si>
  <si>
    <t>1.P.P. - zazdívky otvorů : 0,80*1,97*2</t>
  </si>
  <si>
    <t>612421321R00</t>
  </si>
  <si>
    <t>Oprava vápen.omítek stěn do 30 % pl. - hladkých</t>
  </si>
  <si>
    <t>1.P.P. - omítky vnitřních stěn : 335,5527</t>
  </si>
  <si>
    <t>612425931RT2</t>
  </si>
  <si>
    <t>Omítka vápenná vnitřního ostění - štuková, s použitím suché maltové směsi</t>
  </si>
  <si>
    <t>přípočet ostění - 1.P.P. : 29,909</t>
  </si>
  <si>
    <t>612471411RT2</t>
  </si>
  <si>
    <t>Úprava vnitřních stěn aktivovaným štukem, s použitím suché maltové směsi</t>
  </si>
  <si>
    <t>612481211RT5</t>
  </si>
  <si>
    <t>Montáž výztužné sítě (perlinky) do stěrky-stěny, včetně výztužné sítě a stěrkového tmelu</t>
  </si>
  <si>
    <t>611131121U00</t>
  </si>
  <si>
    <t>Penetrace stropů ručně</t>
  </si>
  <si>
    <t>612131121U00</t>
  </si>
  <si>
    <t>Penetrace  vnitřní stěna ručně</t>
  </si>
  <si>
    <t>1.P.P. - m.č. P.1 - jídelna 1 : (4,70*2+5,50*2+1,35*2)*2,10</t>
  </si>
  <si>
    <t>odpočet okna : -0,90*1,50-0,85*0,80*2</t>
  </si>
  <si>
    <t>odpočet dveře : -0,80*2,00-0,90*1,97</t>
  </si>
  <si>
    <t>přípočet ostění : (0,90+1,50*2)*0,55+(0,90+2,00*2)*0,50</t>
  </si>
  <si>
    <t>1.P.P. - m.č. P.2. - jídelna 2 : (4,85+5,75)*2*2,10</t>
  </si>
  <si>
    <t>odpočet okna : -1,05*1,15*3</t>
  </si>
  <si>
    <t>odpočet dveře : -0,80*2,00</t>
  </si>
  <si>
    <t>přípočet ostění : (1,05+1,15*2)*0,55*3</t>
  </si>
  <si>
    <t>1.P.P. - m.č. P.3. - Přípravna jídel : (3,325+4,85)*2*2,10</t>
  </si>
  <si>
    <t>odpočet okna : -1,05*1,15-0,85*0,80*2</t>
  </si>
  <si>
    <t>odpočet dveře : -0,80*1,97</t>
  </si>
  <si>
    <t>přípočet ostění : (1,05+1,15*2)*0,55+(0,85+0,80*2)*0,30</t>
  </si>
  <si>
    <t>1.P.P. - m.č. P.4 - Šatna přízemí : (4,45+4,80)*2*2,10</t>
  </si>
  <si>
    <t>odpočet omítka ytong : -(2,695+0,455)*2,10</t>
  </si>
  <si>
    <t>odpočet okna : -0,60*0,60*3</t>
  </si>
  <si>
    <t>přípočet ostění : 0,60*3*3*0,25</t>
  </si>
  <si>
    <t>1.P.P. - m.č. P.5. - místnost OPS : (4,85+3,475)*2*2,10</t>
  </si>
  <si>
    <t>odpočet okna : -1,20*1,20</t>
  </si>
  <si>
    <t>odpočet dveře : -1,20*1,20</t>
  </si>
  <si>
    <t>přípočet ostění : 1,20*3*0,55+(0,80+1,97*2)*0,30</t>
  </si>
  <si>
    <t>1.P.P. - m.č. P.6. - Sklad špinavého prádla : (3,155+4,85)*2*2,10</t>
  </si>
  <si>
    <t>odpočet dveře : -0,80*1,97*2</t>
  </si>
  <si>
    <t>1.P.P. - m.č. P.7 - Sklad 2 : (1,58+3,15+3,575+1,175)*2,10</t>
  </si>
  <si>
    <t>odpočet okna : -1,50*1,20-1,50*1,20*2</t>
  </si>
  <si>
    <t>přípočet ostění : (1,50+1,20*2)*0,32+(3,00+1,20*2)*0,25</t>
  </si>
  <si>
    <t>1.P.P. - m.č. P.9. - Chodba 1 : (2,00*2+2,685)*2,10</t>
  </si>
  <si>
    <t>odpočet dveře : -(0,90*1,97)*2-0,90*2,00-0,80*1,97</t>
  </si>
  <si>
    <t>přípočet ostění : (0,90+1,97*2)*0,25+(0,80+1,97*2)*0,25</t>
  </si>
  <si>
    <t>1.P.P. - m.č. P.10. - Chodba 2 : (3,20+4,90+2,37+2,835+1,895+2,90+1,40+1,40+0,50)*2,10</t>
  </si>
  <si>
    <t>odpočet okna : -1,50*1,20</t>
  </si>
  <si>
    <t>odpočet dveře : -(0,80*1,97)-(0,90*2,00)-(0,88*2,05)-(0,90*2,00)</t>
  </si>
  <si>
    <t>1.P.P. - m.č. P.11. - Chodba 3 : (5,50+1,05)*2*2,10</t>
  </si>
  <si>
    <t>odpočet dveře : -(0,90*1,97)-(0,90*2,00)-(0,80*1,97)</t>
  </si>
  <si>
    <t>1.P.P. - m.č. P.12 - WC Ženy : ((1,125+0,10+0,725)+1,41*2)*2,10</t>
  </si>
  <si>
    <t>odpočet okna : -0,60*0,90*2</t>
  </si>
  <si>
    <t>odpočet dveře : -0,60*1,97*2</t>
  </si>
  <si>
    <t>přípočet ostění : (0,60+1,97*2)*0,30+(0,60+0,90*2)*0,30*2</t>
  </si>
  <si>
    <t>1.P.P. - m.č. P.13 - Chodba 4+ P14. - Zádveří : (5,595+1,50)*2*2,10</t>
  </si>
  <si>
    <t>odpočet okna : -0,90*1,75*2-1,20*1,20</t>
  </si>
  <si>
    <t>odpočet dveře : -0,60*1,97*2-0,80*1,97-1,68*2,01</t>
  </si>
  <si>
    <t>přípočet ostění  : (1,20*3)*0,35</t>
  </si>
  <si>
    <t>612474116U00</t>
  </si>
  <si>
    <t>Vnitřní omítka stěn ze směsi na poŕobetonové zdivo tl 10mm</t>
  </si>
  <si>
    <t>1.P.P. - m.č. P.4 : 3,15*2*2,10-0,90*1,97*2</t>
  </si>
  <si>
    <t>1.P.P. - m.č. P.12 : 1,76*0,30*2</t>
  </si>
  <si>
    <t>1.P.P. - m.č. P.8. : (2,01+3,255)*2,10-0,90*1,97</t>
  </si>
  <si>
    <t>(1,91+3,255)*2,10-0,90*0,20</t>
  </si>
  <si>
    <t>619991001U00</t>
  </si>
  <si>
    <t>Zakrytí podlah fólie+páska</t>
  </si>
  <si>
    <t>61R1vlastní</t>
  </si>
  <si>
    <t>Zednické zapravení po nových rozvodech EL,ZTI</t>
  </si>
  <si>
    <t>soubor</t>
  </si>
  <si>
    <t>POL1_</t>
  </si>
  <si>
    <t>183</t>
  </si>
  <si>
    <t>((6,29+2,655*2)*4+2,985+1,685-0,325-0,325-1,49-0,325+2,985*2)*0,325</t>
  </si>
  <si>
    <t>622454321R00</t>
  </si>
  <si>
    <t>Oprava vnějších omítek cement., do 30 %</t>
  </si>
  <si>
    <t>602015187R00</t>
  </si>
  <si>
    <t>Omítka stěn tenkovrstvá silikonová</t>
  </si>
  <si>
    <t>622904112R00</t>
  </si>
  <si>
    <t>Očištění fasád tlakovou vodou složitost 1 - 2</t>
  </si>
  <si>
    <t>631312311R00</t>
  </si>
  <si>
    <t>Mazanina betonová tl .5 - 8 cm C -/7,5 , střešní plocha</t>
  </si>
  <si>
    <t>105,1*0,05</t>
  </si>
  <si>
    <t>631313621R00</t>
  </si>
  <si>
    <t>Mazanina betonová tl. 8 - 12 cm C 20/25</t>
  </si>
  <si>
    <t>základy pod výtah : 2,275*2,295*0,10</t>
  </si>
  <si>
    <t>631319185R00</t>
  </si>
  <si>
    <t>Příplatek za sklon mazaniny 15°-35°  tl.12 - 24 cm</t>
  </si>
  <si>
    <t>1.P.P. - betonová vnitřní spádová rampa : (4,73*1,653+1,40*1,35)*0,25</t>
  </si>
  <si>
    <t>631315611RT3</t>
  </si>
  <si>
    <t>Mazanina betonová tl. 12 - 24 cm C 16/20, vyztužená ocelovými vlákny 25 kg / m3</t>
  </si>
  <si>
    <t>631361921RT2</t>
  </si>
  <si>
    <t>Výztuž mazanin svařovanou sítí, průměr drátu  5,0, oka 100/100 mm</t>
  </si>
  <si>
    <t>základy pod výtah : 2,275*2,295*0,003113</t>
  </si>
  <si>
    <t>632421150RU1</t>
  </si>
  <si>
    <t>Betonový potěr ,ručně zpracovaný,tl.40 mm, pevnost v tlaku min.C25</t>
  </si>
  <si>
    <t>(2,985+1,685-0,325-0,325-1,49-0,325)*0,325</t>
  </si>
  <si>
    <t>6,29*0,325*4</t>
  </si>
  <si>
    <t>781101210RT4</t>
  </si>
  <si>
    <t xml:space="preserve">Penetrace podkladu pod obklady, penetrační nátěr </t>
  </si>
  <si>
    <t>630900030RAB</t>
  </si>
  <si>
    <t>Vybourání dlažby a podkladního betonu, sokl, tloušťka 10 cm-chodba</t>
  </si>
  <si>
    <t>642942111RT5</t>
  </si>
  <si>
    <t>Osazení zárubní dveřních ocelových, pl. do 2,5 m2, včetně dodávky zárubně  90 x 197 x 11 cm</t>
  </si>
  <si>
    <t>1.P.P. - m.č. P.8. : 1,00</t>
  </si>
  <si>
    <t>642942111RU2</t>
  </si>
  <si>
    <t>Osazení zárubní dveřních ocelových, pl. do 2,5 m2, včetně dodávky zárubně  60 x 197 x 16 cm</t>
  </si>
  <si>
    <t>1.P.P. - m.č. P.12. : 2,00</t>
  </si>
  <si>
    <t>642942111RU4</t>
  </si>
  <si>
    <t>Osazení zárubní dveřních ocelových, pl. do 2,5 m2, včetně dodávky zárubně  80 x 197 x 16 cm</t>
  </si>
  <si>
    <t>1.P.P. - m.č. P.3. : 1,00</t>
  </si>
  <si>
    <t>1.P.P. - m.č. P.5. : 1,00</t>
  </si>
  <si>
    <t>1.P.P. - m.č. P.6. : 1,00</t>
  </si>
  <si>
    <t>1.P.P. - m.č. P.13. - schodiště : 1,00</t>
  </si>
  <si>
    <t>1.P.P. - m.č. P.7 : 1,00</t>
  </si>
  <si>
    <t>642942111RU5</t>
  </si>
  <si>
    <t>Osazení zárubní dveřních ocelových, pl. do 2,5 m2, včetně dodávky zárubně  90 x 197 x 16 cm</t>
  </si>
  <si>
    <t>1.P.P. - m.č. P.1. : 1,00</t>
  </si>
  <si>
    <t>1.P.P. - m.č. P.4. : 1,00</t>
  </si>
  <si>
    <t>892855113R00</t>
  </si>
  <si>
    <t>Kontrola kanalizace TV kamerou do 100 m, splašková, dešťová kanalizace</t>
  </si>
  <si>
    <t>941955001R00</t>
  </si>
  <si>
    <t>Lešení lehké pomocné, výška podlahy do 1,2 m</t>
  </si>
  <si>
    <t>1.P.P. - pro mítky stropů a stěn : 187,90</t>
  </si>
  <si>
    <t>952901111R00</t>
  </si>
  <si>
    <t>Vyčištění budov o výšce podlaží do 4 m</t>
  </si>
  <si>
    <t>962031132R00</t>
  </si>
  <si>
    <t>Bourání příček cihelných tl. 10 cm</t>
  </si>
  <si>
    <t>1.P.P. : 4,80*2,10+2,685*2,10-0,80*1,97*2+5,21*2,10-0,80*1,97</t>
  </si>
  <si>
    <t>962032231R00</t>
  </si>
  <si>
    <t>Bourání zdiva z cihel pálených na MVC</t>
  </si>
  <si>
    <t>1.P.P. - otvor pro dveře mezi m.č. P.5. a P.6. : 0,90*2,10*0,50+1,20*0,20*0,50</t>
  </si>
  <si>
    <t>1.P.P. - otvor pro dveře mezi.m.č. P.6. a P.11. : 0,90*2,10*0,50+1,20*0,20*0,50</t>
  </si>
  <si>
    <t>1.P.P. - otvory pro okna mezi m.č. P.1. a P.3. : 0,90*0,90*0,50*2+1,20*0,20*0,50*2</t>
  </si>
  <si>
    <t>962032254R00</t>
  </si>
  <si>
    <t>Bourání zdiva z cihel cementových na MC</t>
  </si>
  <si>
    <t>Zázemí : 6,29*0,65*0,325</t>
  </si>
  <si>
    <t>965042241RT4</t>
  </si>
  <si>
    <t>Bourání mazanin betonových tl. nad 10 cm, nad 4 m2, sbíječka  tl. mazaniny 10 - 15 cm</t>
  </si>
  <si>
    <t>základy pod výtah - podlaha 1.P.P. : 2,275*2,295*0,15</t>
  </si>
  <si>
    <t>základy pod výtah - podlaha 1.N.P. : 2,275*2,295*0,15</t>
  </si>
  <si>
    <t>965049112RT1</t>
  </si>
  <si>
    <t>Příplatek, bourání mazanin se svař.síťí nad 10 cm, jednostranná výztuž svařovanou sítí</t>
  </si>
  <si>
    <t>967021112R00</t>
  </si>
  <si>
    <t>Přisekání rovných ostění zdí</t>
  </si>
  <si>
    <t>((1,76+1,175*2)*2+2,985+2,005*2+(6,29+2,005*2)*4)*0,325</t>
  </si>
  <si>
    <t>968061125R00</t>
  </si>
  <si>
    <t>Vyvěšení dřevěných dveřních křídel pl. do 2 m2</t>
  </si>
  <si>
    <t>1.P.P. - m.č. P.5 : 1,00</t>
  </si>
  <si>
    <t>1.P.P. - m.č. P.14. : 2,00</t>
  </si>
  <si>
    <t>1.P.P. - m.č. P.11 : 1,00</t>
  </si>
  <si>
    <t>1.P.P. - m.č. P.10 : 1,00</t>
  </si>
  <si>
    <t>1.P.P. - m.č. P.10. - v dělící příčce : 1,00</t>
  </si>
  <si>
    <t>1.P.P. - m.č. P.7. : 1,00*2</t>
  </si>
  <si>
    <t>1.P.P. - m.č. P.4. : 2,00</t>
  </si>
  <si>
    <t>1.P.P. - m.č. P12. : 2,00</t>
  </si>
  <si>
    <t>968072455R00</t>
  </si>
  <si>
    <t>Vybourání kovových dveřních zárubní pl. do 2 m2</t>
  </si>
  <si>
    <t>1.P.P. - m.č. P.1. : 0,90*1,95*2</t>
  </si>
  <si>
    <t>1.P.P. - m.č. P.3. : 0,80*1,97</t>
  </si>
  <si>
    <t>1.P.P. - m.č. P.9. : 0,80*1,97</t>
  </si>
  <si>
    <t>1.P.P. - m.č. P.11. : 0,90*1,97</t>
  </si>
  <si>
    <t>1.P.P. - m.č. P.10. : 0,90*1,97*2</t>
  </si>
  <si>
    <t>1.P.P. - m.č. P.10. - v dělící příčce : 0,80*1,97</t>
  </si>
  <si>
    <t>1.P.P. - m.č. P.7. : 0,80*1,97</t>
  </si>
  <si>
    <t>1.P.P. - m.č. P.4 : 0,80*1,97*2</t>
  </si>
  <si>
    <t>1.P.P. - m.č. P.12. : 0,875*1,97*2</t>
  </si>
  <si>
    <t>Zázemí :  2,02*0,9</t>
  </si>
  <si>
    <t>968072746R00</t>
  </si>
  <si>
    <t>Vybourání kovových stěn výkladních pl. do 4 m2</t>
  </si>
  <si>
    <t>1,76*1,175*2</t>
  </si>
  <si>
    <t>2,205*2,655*1</t>
  </si>
  <si>
    <t>2,985*2,005*1</t>
  </si>
  <si>
    <t>6,29*2,005*8</t>
  </si>
  <si>
    <t>0,9*2,02*1</t>
  </si>
  <si>
    <t>962200021RAB</t>
  </si>
  <si>
    <t>Bourání příček z betonu, tloušťka 15 cm-pískoviště</t>
  </si>
  <si>
    <t>(7+4)*2*0,5</t>
  </si>
  <si>
    <t>978011121R00</t>
  </si>
  <si>
    <t>Otlučení omítek vnitřních vápenných stropů do 10 %</t>
  </si>
  <si>
    <t>978013141R00</t>
  </si>
  <si>
    <t>Otlučení omítek vnitřních stěn v rozsahu do 30 %</t>
  </si>
  <si>
    <t>979081121R00</t>
  </si>
  <si>
    <t>Příplatek k odvozu za každý další 1 km</t>
  </si>
  <si>
    <t>42,5*14</t>
  </si>
  <si>
    <t>979990102R00</t>
  </si>
  <si>
    <t>Poplatek za skládku suti - směs betonu a cihel</t>
  </si>
  <si>
    <t>979990121R00</t>
  </si>
  <si>
    <t>Poplatek za skládku suti - asfaltové pásy</t>
  </si>
  <si>
    <t>978011191R00</t>
  </si>
  <si>
    <t>Otlučení omítek vnitřních vápenných stropů do 100%</t>
  </si>
  <si>
    <t>978013191R00</t>
  </si>
  <si>
    <t>Otlučení omítek vnitřních stěn v rozsahu do 100 %</t>
  </si>
  <si>
    <t>978036141R00</t>
  </si>
  <si>
    <t>Otlučení omítek břízolitových v rozsahu 30 %</t>
  </si>
  <si>
    <t>979081111R00</t>
  </si>
  <si>
    <t>Odvoz suti a vybour. hmot na skládku do 1 km</t>
  </si>
  <si>
    <t>979082111R00</t>
  </si>
  <si>
    <t>Vnitrostaveništní doprava suti do 10 m</t>
  </si>
  <si>
    <t>979082121R00</t>
  </si>
  <si>
    <t>Příplatek k vnitrost. dopravě suti za dalších 5 m</t>
  </si>
  <si>
    <t>42,502*2</t>
  </si>
  <si>
    <t>999281108R00</t>
  </si>
  <si>
    <t>Přesun hmot pro opravy a údržbu do výšky 12 m</t>
  </si>
  <si>
    <t>998011001R00</t>
  </si>
  <si>
    <t>Přesun hmot pro budovy zděné výšky do 6 m - zázemí</t>
  </si>
  <si>
    <t>998011018R00</t>
  </si>
  <si>
    <t>Přesun hmot, budovy zděné, příplatek do 5 km</t>
  </si>
  <si>
    <t>711140101R00</t>
  </si>
  <si>
    <t>Odstr.izolace proti vlhk.vodor. pásy přitav.,1vrst, podlaha ve spojovacím krčku</t>
  </si>
  <si>
    <t>711401101R00</t>
  </si>
  <si>
    <t>Kontaktní stěrka pro izolace rohožemi</t>
  </si>
  <si>
    <t>711401111R00</t>
  </si>
  <si>
    <t>Izolace a dilatace rohoží DITRA, pozn.1)</t>
  </si>
  <si>
    <t>3,1*1,815*1,1</t>
  </si>
  <si>
    <t>20,425*2,38*1,1</t>
  </si>
  <si>
    <t>1,49*0,325*1,1</t>
  </si>
  <si>
    <t>5,625*2,38*1,1</t>
  </si>
  <si>
    <t>(13,02-6,905-0,25)*2,38*1,1</t>
  </si>
  <si>
    <t>(2,985+1,685-0,325-0,325-1,49-0,325)*0,325*1,1</t>
  </si>
  <si>
    <t>6,29*0,325*4*1,1+0,9415</t>
  </si>
  <si>
    <t>711140012RAA</t>
  </si>
  <si>
    <t>Izolace proti vodě vodorovná přitavená, 1x, 1x ALP, 1x Bitagit 40 mineral V 60 S 40, pozn.1)</t>
  </si>
  <si>
    <t>POL2_7</t>
  </si>
  <si>
    <t>izolace výtahové šachty : 1,975*1,995</t>
  </si>
  <si>
    <t>711150012RAA</t>
  </si>
  <si>
    <t>Izolace proti vodě svislá přitavená, 1x, 1x ALP, 1x Bitagit 40 mineral V 60 S 40, pozn.1)</t>
  </si>
  <si>
    <t>izolace výtahové šachty : (1,975+1,995)*2*1,10</t>
  </si>
  <si>
    <t>712341559RY5</t>
  </si>
  <si>
    <t>Povlaková krytina střech do 10°, NAIP přitavením, 2x - vč.dod.podkl.modifik.SBS lep.a vrchn.mod.SBS , lepenky s posypem 5 mm</t>
  </si>
  <si>
    <t>998725202R00</t>
  </si>
  <si>
    <t>Přesun hmot pro zařizovací předměty, výšky do 12 m</t>
  </si>
  <si>
    <t>725R1vlastní</t>
  </si>
  <si>
    <t>Montáž doplňků WC pro tělesně postižené - madla,, výklopné zrcadlo</t>
  </si>
  <si>
    <t>725R2vlastní</t>
  </si>
  <si>
    <t>Madlo k WC sklopné oválné dl. 81,3 cm s držákem, toalet.papíru v provedení nerez - pro těles.postiž</t>
  </si>
  <si>
    <t>725R3vlastní</t>
  </si>
  <si>
    <t>Madlo k WC dl. 81,3cm, tříbodové pevné, provedení, nerez - pro tělesně postižené</t>
  </si>
  <si>
    <t>725R4vlastní</t>
  </si>
  <si>
    <t>Madlo 60 cm rovné nerez pro montáž do dveří WC, pro tělesně postižené</t>
  </si>
  <si>
    <t>725R5vlastní</t>
  </si>
  <si>
    <t>Madlo k umyvadlu dl. 50 cm, tříbodové, pevné,, provedení nerez - pro tělesně postižené</t>
  </si>
  <si>
    <t>725R6vlastní</t>
  </si>
  <si>
    <t>Výklopné zrcadlo 40 x 60 cm provedení nerez, pro tělesně postižené</t>
  </si>
  <si>
    <t>764311822R00</t>
  </si>
  <si>
    <t>Demont. krytiny, tabule 2 x 1 m, nad 25 m2, do 30°</t>
  </si>
  <si>
    <t>764333230R00</t>
  </si>
  <si>
    <t>Lemování zdí na plochých střechách Pz, rš 330 mm</t>
  </si>
  <si>
    <t>3,02+0,17</t>
  </si>
  <si>
    <t>39,08-6,905-0,25+0,325</t>
  </si>
  <si>
    <t>764396810R00</t>
  </si>
  <si>
    <t>Demontáž krycí dilatační lišty, rš 250 mm, do 30°</t>
  </si>
  <si>
    <t>3,4*4</t>
  </si>
  <si>
    <t>764410850R00</t>
  </si>
  <si>
    <t>Demontáž oplechování parapetů,rš od 100 do 330 mm</t>
  </si>
  <si>
    <t>6,29*8</t>
  </si>
  <si>
    <t>1,76*2+2,985</t>
  </si>
  <si>
    <t>764430230RT2</t>
  </si>
  <si>
    <t>Oplechování zdí z Pz plechu, rš 400 mm, nalepení parapetním lepidlem</t>
  </si>
  <si>
    <t>764430840R00</t>
  </si>
  <si>
    <t>Demontáž oplechování zdí,rš od 330 do 500 mm</t>
  </si>
  <si>
    <t>764908102R00</t>
  </si>
  <si>
    <t>Poplastovaný kotlík žlabový kónický SOK,vel.žlabu 150 mm, pozn.1)</t>
  </si>
  <si>
    <t>764908105R00</t>
  </si>
  <si>
    <t>Poplastovaný žlab podokapní půlkruhový R,velikost 150 mm</t>
  </si>
  <si>
    <t>764908109R00</t>
  </si>
  <si>
    <t>Poplastované odpadní trouby kruhové SROR, D 100 mm</t>
  </si>
  <si>
    <t>3,5*2+2</t>
  </si>
  <si>
    <t>764928104R00</t>
  </si>
  <si>
    <t>Z+M oplech.parapetů z popl.plechu vč.rohů rš 250</t>
  </si>
  <si>
    <t>6,29*4</t>
  </si>
  <si>
    <t>998764101R00</t>
  </si>
  <si>
    <t>Přesun hmot pro klempířské konstr., výšky do 6 m</t>
  </si>
  <si>
    <t>766661112R00</t>
  </si>
  <si>
    <t>Montáž dveří do zárubně,otevíravých 1kř.do 0,8 m</t>
  </si>
  <si>
    <t>POL1_7</t>
  </si>
  <si>
    <t>1.P.P. - m.č. P.7. : 1,00</t>
  </si>
  <si>
    <t>766661122R00</t>
  </si>
  <si>
    <t>Montáž dveří do zárubně,otevíravých 1kř.nad 0,8 m</t>
  </si>
  <si>
    <t>1.P.P. - m.č. P.8 : 1,00</t>
  </si>
  <si>
    <t>766666911R00</t>
  </si>
  <si>
    <t>Dokompletace vnitřních dveří, včetně zámku, a dveřního kování</t>
  </si>
  <si>
    <t>998766202R00</t>
  </si>
  <si>
    <t>Přesun hmot pro truhlářské konstr., výšky do 12 m</t>
  </si>
  <si>
    <t>766670032RA0</t>
  </si>
  <si>
    <t xml:space="preserve">Dveře plastové typové plné D+M D 09a - venkovní </t>
  </si>
  <si>
    <t>611601201R</t>
  </si>
  <si>
    <t>Dveře vnitřní CPL 0,2 KLASIK plné 1kř. 60x197 cm L,P, - světlý dub, pozn.1)</t>
  </si>
  <si>
    <t>SPCM</t>
  </si>
  <si>
    <t>POL3_7</t>
  </si>
  <si>
    <t>611601203R</t>
  </si>
  <si>
    <t>Dveře vnitřní CPL 0,2 KLASIK plné 1kř. 80x197 cm L,P, - světlý dub, pozn.1)</t>
  </si>
  <si>
    <t>RTS 16/ II</t>
  </si>
  <si>
    <t>61160623R</t>
  </si>
  <si>
    <t>Dveře vnitřní CPL 0,2 KLASIK 2/3 sklo 1kř. 80x197 L,P, - světlý dub, pozn.1)</t>
  </si>
  <si>
    <t>1.P.P. - m.č. P.3 : 1,00</t>
  </si>
  <si>
    <t>1.P.P. - m.č. P.13 - schodiště : 1,00</t>
  </si>
  <si>
    <t>611601204R</t>
  </si>
  <si>
    <t>Dveře vnitřní CPL 0,2 KLASIK plné 1kř. 90x197 cm L,P, - světlý dub, pozn.1)</t>
  </si>
  <si>
    <t>61160624R</t>
  </si>
  <si>
    <t>Dveře vnitřní CPL 0,2 KLASIK 2/3 sklo 1kř. 90x197 L,P, - světlý dub, pozn.1)</t>
  </si>
  <si>
    <t>POL3_</t>
  </si>
  <si>
    <t>766R1vlastní</t>
  </si>
  <si>
    <t>Renovace vstupní dřevěné konstrukce s osazením, zámku a dveřního kování, 130x250cm - D11</t>
  </si>
  <si>
    <t>766R2vlastní</t>
  </si>
  <si>
    <t>Renovace vstupní dřevěné konstrukce s osazením, zámku a dveřního kování, 160x200cm - D12</t>
  </si>
  <si>
    <t>767110310RAA</t>
  </si>
  <si>
    <t>Stěny zasklené polykarbon. sklem Lexan Thermoclear, ocelový rám-pozink, pozn.1)</t>
  </si>
  <si>
    <t>6,29*2,005*4</t>
  </si>
  <si>
    <t>55342655R</t>
  </si>
  <si>
    <t>Brána ocelová h = 1800 mm š = 3600 mm, 2 sloupky, čtyřhranné pletivo, FAB</t>
  </si>
  <si>
    <t>POL3_0</t>
  </si>
  <si>
    <t>553437213R</t>
  </si>
  <si>
    <t>Brána se samočinným zavíráním</t>
  </si>
  <si>
    <t>965081713RT2</t>
  </si>
  <si>
    <t>Bourání dlaždic keramických tl. 1 cm, nad 1 m2, sbíječka, dlaždice keramické</t>
  </si>
  <si>
    <t>1.P.P. - m.č. P.3.  : 16,13</t>
  </si>
  <si>
    <t>1.P.P. - m.č. P.4. : 21,25</t>
  </si>
  <si>
    <t>1.P.P. - m.č. P.5. : 16,85</t>
  </si>
  <si>
    <t>1.P.P. - m.č. P.7. : 7,34</t>
  </si>
  <si>
    <t>1.P.P. - m.č. P.8. : 6,02</t>
  </si>
  <si>
    <t>1.P.P. - m.č. P.9. : 6,78</t>
  </si>
  <si>
    <t>1.P.P. - m.č. P.10. : 24,22</t>
  </si>
  <si>
    <t>771101210R00</t>
  </si>
  <si>
    <t>Penetrace podkladu pod dlažby</t>
  </si>
  <si>
    <t>1.P.P. - m.č. P.3. - Přípravna jídel : 16,13</t>
  </si>
  <si>
    <t>1.P.P. - m.č. P.6. - Sklad špinavého prádla : 14,94</t>
  </si>
  <si>
    <t>1.P.P. - m.č. P.7. - Sklad 2 : 7,34</t>
  </si>
  <si>
    <t>1.P.P. - m.č. P.8. - WC invalidi : 6,02</t>
  </si>
  <si>
    <t>1.P.P. - m.č. P.12. - WC ženy : 1,68</t>
  </si>
  <si>
    <t>1.P.P. - m.č. P.14. - Zádveří : 4,48</t>
  </si>
  <si>
    <t>771130111R00</t>
  </si>
  <si>
    <t>Obklad soklíků rovných do tmele výšky do 100 mm</t>
  </si>
  <si>
    <t>1.P.P. - m.č. P.3. - Přípravna jídel : (3,325+4,85)*2-0,80</t>
  </si>
  <si>
    <t>1.P.P. - m.č. P.7. - Sklad 2 : (1,995+1,975+1,58+3,15+1,58+1,995+1,175)-0,80</t>
  </si>
  <si>
    <t>1.P.P. - m.č. P.14. - Zádveří : (2,295+2,00)*2-1,30-1,60</t>
  </si>
  <si>
    <t>771475014R00</t>
  </si>
  <si>
    <t>Obklad soklíků keram., tmel,výška 10 cm</t>
  </si>
  <si>
    <t>Pobytové místo : 3,02+0,325+0,325+0,325+2,38-0,8+39,08-6,905-0,25+2,38</t>
  </si>
  <si>
    <t>(0,605+0,325)*2*4</t>
  </si>
  <si>
    <t>0,325+0,325+3,02+1,815-0,8</t>
  </si>
  <si>
    <t>771479001R00</t>
  </si>
  <si>
    <t>Řezání dlaždic keramických pro soklíky</t>
  </si>
  <si>
    <t>771575107R00</t>
  </si>
  <si>
    <t>Montáž podlah keram.,režné hladké, tmel, 20x20 cm</t>
  </si>
  <si>
    <t>771578011R00</t>
  </si>
  <si>
    <t>Spára podlaha - stěna, silikonem</t>
  </si>
  <si>
    <t>771579791R00</t>
  </si>
  <si>
    <t>Příplatek za plochu podlah keram. do 5 m2 jednotl.</t>
  </si>
  <si>
    <t>771579795R00</t>
  </si>
  <si>
    <t>Příplatek za spárování vodotěsnou hmotou - plošně</t>
  </si>
  <si>
    <t xml:space="preserve">Příplatek za spárování vodotěsnou hmotou - plošně </t>
  </si>
  <si>
    <t>Pobytové místo : 3,1*1,815</t>
  </si>
  <si>
    <t>771775109R00</t>
  </si>
  <si>
    <t>Montáž podlah keram.vnější, tmel, 30x30 cm</t>
  </si>
  <si>
    <t>998771202R00</t>
  </si>
  <si>
    <t>Přesun hmot pro podlahy z dlaždic, výšky do 12 m</t>
  </si>
  <si>
    <t>771111121R00</t>
  </si>
  <si>
    <t>Montáž podlahových lišt dilatačních</t>
  </si>
  <si>
    <t>2,4*7+1,5+0,7</t>
  </si>
  <si>
    <t>771111171R00</t>
  </si>
  <si>
    <t>Montáž hran stupňů</t>
  </si>
  <si>
    <t>(2,985+1,685-0,325-0,325-1,49-0,325)</t>
  </si>
  <si>
    <t>6,29*0,325*4+0,618</t>
  </si>
  <si>
    <t>771100010RAB</t>
  </si>
  <si>
    <t>Vyrovnání podk.samoniv.hmotou interiér, nivelační hmota tl. 6 mm, penetrace</t>
  </si>
  <si>
    <t>597623122R</t>
  </si>
  <si>
    <t>Dlaždice 19,7x19,7 cm  - základní cena 300,-Kč/m2</t>
  </si>
  <si>
    <t>Začátek provozního součtu</t>
  </si>
  <si>
    <t xml:space="preserve">  1.P.P. - m.č. P.3. - Přípravna jídel : 16,13</t>
  </si>
  <si>
    <t xml:space="preserve">  1.P.P. - m.č. P.6. - Sklad špinavého prádla : 14,94</t>
  </si>
  <si>
    <t xml:space="preserve">  1.P.P. - m.č. P.7. - Sklad 2 : 7,34</t>
  </si>
  <si>
    <t xml:space="preserve">  1.P.P. - m.č. P.8. - WC invalidi : 6,02</t>
  </si>
  <si>
    <t xml:space="preserve">  1.P.P. - m.č. P.12. - WC ženy : 1,68</t>
  </si>
  <si>
    <t xml:space="preserve">  1.P.P. - m.č. P.14. - Zádveří : 4,48</t>
  </si>
  <si>
    <t xml:space="preserve">  1.P.P. - m.č. P.3. - Přípravna jídel : ((3,325+4,85)*2-0,80)*0,10</t>
  </si>
  <si>
    <t xml:space="preserve">  1.P.P. - m.č. P.7. - Sklad 2 : ((1,995+1,975+1,58+3,15+1,58+1,995+1,175)-0,80)*0,10</t>
  </si>
  <si>
    <t xml:space="preserve">  1.P.P. - m.č. P.14. - Zádveří : ((2,295+2,00)*2-1,30-1,60)*0,10</t>
  </si>
  <si>
    <t>Konec provozního součtu</t>
  </si>
  <si>
    <t>prořez 10% : 53,979*1,10</t>
  </si>
  <si>
    <t>597642031R</t>
  </si>
  <si>
    <t>Dlažba Taurus Granit protiskluz. SB 300x300x9 mm, pozn.1)</t>
  </si>
  <si>
    <t>3,1*1,815*1,15</t>
  </si>
  <si>
    <t>1,49*0,325*1,15</t>
  </si>
  <si>
    <t>5,625*2,38*1,15</t>
  </si>
  <si>
    <t>(13,02-6,905-0,25)*2,38*1,15</t>
  </si>
  <si>
    <t>(2,985+1,685-0,325-0,325-1,49-0,325)*0,325*1,15</t>
  </si>
  <si>
    <t>6,29*0,325*4+1,0507</t>
  </si>
  <si>
    <t>52,005*0,1+0,7995</t>
  </si>
  <si>
    <t>776401800R00</t>
  </si>
  <si>
    <t>Demontáž soklíků nebo lišt, pryžových nebo z PVC</t>
  </si>
  <si>
    <t>1.P.P. - m.č. P.1 : (4,70+2*5,50+4,70+1,20*2)-0,90*2</t>
  </si>
  <si>
    <t>1.P.P. - m.č. P.2 : (5,75+4,85)*2-0,90</t>
  </si>
  <si>
    <t>1.P.P. - m.č. P.11 : (1,05*5,35)*2-0,90-1,05</t>
  </si>
  <si>
    <t>1.P.P. - m.č. P.13 : (3,30+1,50)*2-1,05-1,40-0,875*2</t>
  </si>
  <si>
    <t>1.P.P. - m.č. P.14  : (2,295+2,00)*2-1,60</t>
  </si>
  <si>
    <t>776421100R00</t>
  </si>
  <si>
    <t>Lepení podlahových soklíků z PVC a vinylu</t>
  </si>
  <si>
    <t>1.P.P. - m.č. P.1 - Jídelna 1 : (4,70+2*5,50+4,70+1,20*2)-0,90*2</t>
  </si>
  <si>
    <t>1.P.P. - m.č. P.2 - Jídelna 2 : (5,75+4,85)*2-0,90</t>
  </si>
  <si>
    <t>1.P.P. - m.č. P.4. - Šatna přízemí : (4,45+4,80)*2-0,90</t>
  </si>
  <si>
    <t>1.P.P. - m.č. P.9. - Chodba 1 : (2,00+2,695)*2-0,90*4</t>
  </si>
  <si>
    <t>1.P.P. - m.č. P.10. - Chodba 2 : (7,60+3,00+1,40+1,40+2,40+3,255+3,20+4,00+0,75+0,90)-0,80-0,90*4</t>
  </si>
  <si>
    <t>1.P.P. - m.č. P.11 - Chodba 3 : (1,05*5,35)*2-0,90-1,05</t>
  </si>
  <si>
    <t>1.P.P. - m.č. P.13 - Chodba 4 : (3,30+1,50)*2-1,05-1,40-0,875*2</t>
  </si>
  <si>
    <t>776511810R00</t>
  </si>
  <si>
    <t>Odstranění PVC a koberců lepených bez podložky</t>
  </si>
  <si>
    <t>1.P.P. - m.č. P.1 : 28,02</t>
  </si>
  <si>
    <t>1.P.P. - m.č. P.2 : 5,75*4,85</t>
  </si>
  <si>
    <t>1.P.P. - m.č. P.11 : 1,05*5,35</t>
  </si>
  <si>
    <t>1.P.P. - m.č. P.13 : 3,30*1,50</t>
  </si>
  <si>
    <t>1.P.P. - m.č. P.14  : 2,295*2,00</t>
  </si>
  <si>
    <t>776521100R00</t>
  </si>
  <si>
    <t>Lepení povlak.podlah z pásů PVC na Chemopren, pozn.1)</t>
  </si>
  <si>
    <t>1.P.P. - m.č. P.1. - Jídelna 1 : 28,02</t>
  </si>
  <si>
    <t>1.P.P. - m.č. P.2. - Jídelna 2 : 27,88</t>
  </si>
  <si>
    <t>1.P.P. - m.č. P.4. - Šatna přízemí : 21,25</t>
  </si>
  <si>
    <t>1.P.P. - m.č. P.9. - Chodba 1 : 6,78</t>
  </si>
  <si>
    <t>1.P.P. - m.č. P.10. - Chodba 2 : 24,22</t>
  </si>
  <si>
    <t>1.P.P. - m.č. P.11. - Chodba 3 : 5,60</t>
  </si>
  <si>
    <t>1.P.P. - m.č. P.13. - Chodba 4 : 6,03</t>
  </si>
  <si>
    <t>776994111R00</t>
  </si>
  <si>
    <t>Svařování povlakových podlah z pásů nebo čtverců</t>
  </si>
  <si>
    <t>776990111U00</t>
  </si>
  <si>
    <t>Vyrovnání samonivelační stěrkou tl.3 mm s pevností 15MPa</t>
  </si>
  <si>
    <t>28341111R</t>
  </si>
  <si>
    <t>Soklík PVC</t>
  </si>
  <si>
    <t>RTS 16/ I</t>
  </si>
  <si>
    <t xml:space="preserve">  1.P.P. - m.č. P.1 - Jídelna 1 : (4,70+2*5,50+4,70+1,20*2)-0,90*2</t>
  </si>
  <si>
    <t xml:space="preserve">  1.P.P. - m.č. P.2 - Jídelna 2 : (5,75+4,85)*2-0,90</t>
  </si>
  <si>
    <t xml:space="preserve">  1.P.P. - m.č. P.4. - Šatna přízemí : (4,45+4,80)*2-0,90</t>
  </si>
  <si>
    <t xml:space="preserve">  1.P.P. - m.č. P.9. - Chodba 1 : (2,00+2,695)*2-0,90*4</t>
  </si>
  <si>
    <t xml:space="preserve">  1.P.P. - m.č. P.10. - Chodba 2 : (7,60+3,00+1,40+1,40+2,40+3,255+3,20+4,00+0,75+0,90)-0,80-0,90*4</t>
  </si>
  <si>
    <t xml:space="preserve">  1.P.P. - m.č. P.11 - Chodba 3 : (1,05*5,35)*2-0,90-1,05</t>
  </si>
  <si>
    <t xml:space="preserve">  1.P.P. - m.č. P.13 - Chodba 4 : (3,30+1,50)*2-1,05-1,40-0,875*2</t>
  </si>
  <si>
    <t>prořez 5% : 102,88*1,05</t>
  </si>
  <si>
    <t>28412220R</t>
  </si>
  <si>
    <t>Podlahovina PVC Forbo SureSTEP R10 tl. 2,0 mm 20 m,  - protiskluzová podlahovina, pozn.1)</t>
  </si>
  <si>
    <t xml:space="preserve">  1.P.P. - m.č. P.1. - Jídelna 1 : 28,02</t>
  </si>
  <si>
    <t xml:space="preserve">  1.P.P. - m.č. P.2. - Jídelna 2 : 27,88</t>
  </si>
  <si>
    <t xml:space="preserve">  1.P.P. - m.č. P.4. - Šatna přízemí : 21,25</t>
  </si>
  <si>
    <t xml:space="preserve">  1.P.P. - m.č. P.9. - Chodba 1 : 6,78</t>
  </si>
  <si>
    <t xml:space="preserve">  1.P.P. - m.č. P.10. - Chodba 2 : 24,22</t>
  </si>
  <si>
    <t xml:space="preserve">  1.P.P. - m.č. P.11. - Chodba 3 : 5,60</t>
  </si>
  <si>
    <t xml:space="preserve">  1.P.P. - m.č. P.13. - Chodba 4 : 6,03</t>
  </si>
  <si>
    <t>prořez 5 % : 119,78*1,05</t>
  </si>
  <si>
    <t>781101210R00</t>
  </si>
  <si>
    <t>Penetrace podkladu pod obklady</t>
  </si>
  <si>
    <t>1.P.P. - m.č. P.3. - Přípravna jídel : (3,325+4,85)*2*1,80</t>
  </si>
  <si>
    <t>odpočet okna : -0,85*0,80*2</t>
  </si>
  <si>
    <t>odpočet dveře : -0,80*1,80</t>
  </si>
  <si>
    <t>1.P.P. - m.č. P.6. - Sklad špinavého prádla : (3,155+4,85)*2*1,80</t>
  </si>
  <si>
    <t>odpočet dveře : -0,80*1,80*2</t>
  </si>
  <si>
    <t>1.P.P. - m.č. P.8. - WC invalidi : (3,155+1,910)*2*1,80</t>
  </si>
  <si>
    <t>odpočet dveře : -0,90*1,80</t>
  </si>
  <si>
    <t>1.P.P. - m.č. P.12. - WC ženy : (1,41+1,95)*2*1,80+1,41*1,80*2</t>
  </si>
  <si>
    <t>odpočet dveře : -0,60*1,80*2</t>
  </si>
  <si>
    <t>781415015R00</t>
  </si>
  <si>
    <t>Montáž obkladů stěn, porovin.,tmel, 20x20,30x20 cm</t>
  </si>
  <si>
    <t>781419706R00</t>
  </si>
  <si>
    <t>Příplatek za spárovací vodotěsnou hmotu - plošně</t>
  </si>
  <si>
    <t>998781202R00</t>
  </si>
  <si>
    <t>Přesun hmot pro obklady keramické, výšky do 12 m</t>
  </si>
  <si>
    <t>59782520R</t>
  </si>
  <si>
    <t>Dodávka keramického obkladu 300x200 mm, - zákl.cena 300,-Kč/m2</t>
  </si>
  <si>
    <t xml:space="preserve">  1.P.P. - m.č. P.3. - Přípravna jídel : (3,325+4,85)*2*1,80</t>
  </si>
  <si>
    <t xml:space="preserve">  odpočet okna : -0,85*0,80*2</t>
  </si>
  <si>
    <t xml:space="preserve">  odpočet dveře : -0,80*1,80</t>
  </si>
  <si>
    <t xml:space="preserve">  1.P.P. - m.č. P.6. - Sklad špinavého prádla : (3,155+4,85)*2*1,80</t>
  </si>
  <si>
    <t xml:space="preserve">  odpočet okna : -1,20*1,20</t>
  </si>
  <si>
    <t xml:space="preserve">  odpočet dveře : -0,80*1,80*2</t>
  </si>
  <si>
    <t xml:space="preserve">  1.P.P. - m.č. P.8. - WC invalidi : (3,155+1,910)*2*1,80</t>
  </si>
  <si>
    <t xml:space="preserve">  odpočet dveře : -0,90*1,80</t>
  </si>
  <si>
    <t xml:space="preserve">  1.P.P. - m.č. P.12. - WC ženy : (1,41+1,95)*2*1,80+1,41*1,80*2</t>
  </si>
  <si>
    <t xml:space="preserve">  odpočet okna : -0,60*0,90*2</t>
  </si>
  <si>
    <t xml:space="preserve">  odpočet dveře : -0,60*1,80*2</t>
  </si>
  <si>
    <t>prořez 10% : 81,674*1,10</t>
  </si>
  <si>
    <t>783225600R00</t>
  </si>
  <si>
    <t>Nátěr syntetický kovových konstrukcí 2x email, - nátěr ocelových zárubní</t>
  </si>
  <si>
    <t>1.P.P. : ((0,90+1,97*2)*(0,11+0,20))*1</t>
  </si>
  <si>
    <t>(0,90+1,97*2)*(0,15+0,20)*3</t>
  </si>
  <si>
    <t>(0,80+1,97*2)*(0,15+0,20)*4</t>
  </si>
  <si>
    <t>(0,60+1,97*2)*(0,15+0,20)*2</t>
  </si>
  <si>
    <t>(1,30+2,50*2)*(0,15+0,20)*1</t>
  </si>
  <si>
    <t>783851225RT1</t>
  </si>
  <si>
    <t>Nátěr epoxidový betonových podlah</t>
  </si>
  <si>
    <t>1.P.P. - m.č. P.5. - místnost OPS : 16,85</t>
  </si>
  <si>
    <t>784402801R00</t>
  </si>
  <si>
    <t>Odstranění malby oškrábáním v místnosti H do 3,8 m</t>
  </si>
  <si>
    <t>784111101R00</t>
  </si>
  <si>
    <t>Penetrace podkladu nátěrem Standard V1307 1 x, pozn.1)</t>
  </si>
  <si>
    <t>stávající omítky - stropy : 187,90</t>
  </si>
  <si>
    <t>stávající omítky - stěny : 335,5587</t>
  </si>
  <si>
    <t>omítky ostění  : 29,909</t>
  </si>
  <si>
    <t>nové omítky na zdivu ytong : 30,69</t>
  </si>
  <si>
    <t>784452271RT2</t>
  </si>
  <si>
    <t>Malba směsí tekutou 2x, 1barva, místnost do 3,8 m, Primalex Standard, pozn.1)</t>
  </si>
  <si>
    <t>RTS 12/ I</t>
  </si>
  <si>
    <t>900      R00</t>
  </si>
  <si>
    <t>Hzs - drobné stavební přípomoci, nezměřitelné, stavební práce</t>
  </si>
  <si>
    <t>h</t>
  </si>
  <si>
    <t>POL10_0</t>
  </si>
  <si>
    <t>979087113R00</t>
  </si>
  <si>
    <t>Nakládání vybouraných hmot na dopravní prostředky</t>
  </si>
  <si>
    <t>979082213R00</t>
  </si>
  <si>
    <t>Vodorovná doprava suti po suchu do 1 km</t>
  </si>
  <si>
    <t>979082219R00</t>
  </si>
  <si>
    <t>Příplatek za dopravu suti po suchu za další 1 km, - skládka Horní Benešov 13 km, pozn.1)</t>
  </si>
  <si>
    <t>979011221R00</t>
  </si>
  <si>
    <t>Svislá doprava suti a vybour. hmot za 1.PP nošením</t>
  </si>
  <si>
    <t>979990001R00</t>
  </si>
  <si>
    <t>Poplatek za skládku stavební suti</t>
  </si>
  <si>
    <t>979087311R00</t>
  </si>
  <si>
    <t>Vodorovné přemístění suti nošením do 10 m</t>
  </si>
  <si>
    <t>979087391R00</t>
  </si>
  <si>
    <t>Příplatek za nošení suti každých dalších 10 m</t>
  </si>
  <si>
    <t>005121R</t>
  </si>
  <si>
    <t>Zařízení staveniště (vč. dočasného dopravní značení)</t>
  </si>
  <si>
    <t>Soubor</t>
  </si>
  <si>
    <t>POL99_8</t>
  </si>
  <si>
    <t>VRN0</t>
  </si>
  <si>
    <t>Ztížené výrobní podmínky</t>
  </si>
  <si>
    <t>VRN1</t>
  </si>
  <si>
    <t>Oborová přirážka (geodetické práce, vytýčení stávajících inženýrských sítí, dokumentaci skutečného provedení díla)</t>
  </si>
  <si>
    <t>VRN2</t>
  </si>
  <si>
    <t>Přesun stavebních kapacit</t>
  </si>
  <si>
    <t>VRN3</t>
  </si>
  <si>
    <t>Mimostaveništní doprava</t>
  </si>
  <si>
    <t>VRN5</t>
  </si>
  <si>
    <t>Provoz investora (omezení z důvodu provozu býv. nájemce)</t>
  </si>
  <si>
    <t>VRN6</t>
  </si>
  <si>
    <t>Kompletační činnost (IČD)</t>
  </si>
  <si>
    <t>SUM</t>
  </si>
  <si>
    <t>Poznámky uchazeče k zadání</t>
  </si>
  <si>
    <t>POPUZIV</t>
  </si>
  <si>
    <t>END</t>
  </si>
  <si>
    <t>44984104R</t>
  </si>
  <si>
    <t>Přístroj hasicí práškový PG6, pozn.1)</t>
  </si>
  <si>
    <t>POL3_1</t>
  </si>
  <si>
    <t>1.N.P. - m.č. 1.1. - zazdívka po vybouraných dveřích : 1,30*2,50*0,50</t>
  </si>
  <si>
    <t>1.N.P.  : 12,00</t>
  </si>
  <si>
    <t>317121044R00</t>
  </si>
  <si>
    <t>Překlad nosný porobeton, světlost otv. do 180 cm, vč. dodávky překladu dl. 1500 mm, pozn.1)</t>
  </si>
  <si>
    <t>1.N.P. - nad otv. O17 : 1,00</t>
  </si>
  <si>
    <t>Příčky z desek Ytong tl. 10 cm, desky P 2 - 500, 599 x 249 x 100 mm, pozn1)</t>
  </si>
  <si>
    <t>(1,12+0,50+2,00+0,10+2,00+0,10+2,00)*3,196-0,90*1,97-0,60*1,97*2</t>
  </si>
  <si>
    <t>(3,00+3,00+2,00*2+1,10+0,90+0,10+0,90+0,10+0,90)*3,196-0,60*1,97*5</t>
  </si>
  <si>
    <t>(1,60+1,60)*3,196-0,60*1,97*2</t>
  </si>
  <si>
    <t>2,00*3,196-0,90*1,97</t>
  </si>
  <si>
    <t>1,65*3,196-0,80*1,97</t>
  </si>
  <si>
    <t>Příčky z desek Ytong tl. 15 cm, desky P 2 - 500, 599 x 249 x 150 mm, pozn.1)</t>
  </si>
  <si>
    <t>2,90*3,156-1,50*1,20</t>
  </si>
  <si>
    <t>342264051RT2</t>
  </si>
  <si>
    <t>Podhled sádrokartonový na zavěšenou ocel. konstr., desky protipožární tl. 12,5 mm, bez izolace</t>
  </si>
  <si>
    <t>nová konstrukce stropu : 5,59*4,90+3,725*4,945+2,75*2,78+5,40*4,905</t>
  </si>
  <si>
    <t>411941023R00</t>
  </si>
  <si>
    <t>Svary bet.oceli stropní konstr.plošné tl. do 18 mm</t>
  </si>
  <si>
    <t>413351213R00</t>
  </si>
  <si>
    <t>Podpěrná konstr.nosníků do 4 m,do 10 kPa - zřízení</t>
  </si>
  <si>
    <t>výměna dřevěného stropu : 5,59*4,90+3,725*4,945+2,75*2,78+5,40*4,905</t>
  </si>
  <si>
    <t>413351214R00</t>
  </si>
  <si>
    <t>Podpěrná konstr.nosníků do 4 m,10 kPa - odstranění</t>
  </si>
  <si>
    <t>413941123RT6</t>
  </si>
  <si>
    <t>Osazení válcovaných nosníků ve stropech č. 14 - 22, včetně dodávky profilu I č. 22</t>
  </si>
  <si>
    <t>(2,10*2+3,05*5+5,20*8+5,245*5+5,89*7)*0,0311</t>
  </si>
  <si>
    <t>41R1vlastní</t>
  </si>
  <si>
    <t>D + M ocelové samonosné konstrukce z ocel. úhel-, níků 35x35 mm po obovodu místností</t>
  </si>
  <si>
    <t>1.N.P. - okenní otvory : 1,20*1,50+0,90*1,20+1,00*1,80+1,20*1,80*4+1,00*1,80*2</t>
  </si>
  <si>
    <t>1,05*2,10*10+0,955*1,20+0,60*0,90*2</t>
  </si>
  <si>
    <t>1.N.P. - plocha stropu : 160,91</t>
  </si>
  <si>
    <t>odpočet nový strop : -79,9431</t>
  </si>
  <si>
    <t>1.N.P. - m.č. 1.1. - zazdívka po vybouraných dveřích : 1,30*2,50*2,00</t>
  </si>
  <si>
    <t xml:space="preserve">1.N.P. - v místnostech pod obklady : </t>
  </si>
  <si>
    <t>1.N.P. - m.č. 1.3. - WC invalidi - stávající zdivo : (3,50+3,12)*1,80-2,10*2,10</t>
  </si>
  <si>
    <t>1.N.P. - m.č. 1.4. - WC ženy - stávající zdivo : 2,00*1,80-0,995*1,20</t>
  </si>
  <si>
    <t>1.N.P. - m.č. 1.5. - WC muži - stávající zdivo : (1,60*2+1,05+0,10+0,85)*1,80</t>
  </si>
  <si>
    <t>1.N.P. - m.č. 1.10. - WC zaměstnan. 1 - stávající zdivo : (1,60+1,05*2)*1,80-0,60*0,90</t>
  </si>
  <si>
    <t>1.N.P. - m.č. 1.11. - WC zaměstnan. 2  - stávající zdivo : (0,85+1,60)*1,80-0,60*0,90</t>
  </si>
  <si>
    <t>Včetně pomocného pracovního lešení o výšce podlahy do 1900 mm a pro zatížení do 1,5 kPa.</t>
  </si>
  <si>
    <t>POP</t>
  </si>
  <si>
    <t>1.N.P. - m.č. 1.1. - Denní místnost :  (8,625+5,59)*2*3,196</t>
  </si>
  <si>
    <t>odpočet okna : -1,05*2,10*4</t>
  </si>
  <si>
    <t>odpočet dveře : -1,80*2,40-1,20*2,20</t>
  </si>
  <si>
    <t>ostění přípočet : (2,10+2,10*2)*0,55*2</t>
  </si>
  <si>
    <t>1.N.P. - m.č. 1.2. - Odpočívárna : (4,945+5,945)*2*3,196</t>
  </si>
  <si>
    <t>odpočet dveře : -1,20*2,20-0,80*1,97</t>
  </si>
  <si>
    <t>1.N.P. - m.č.  - WC invalidi : (3,50+3,12)*3,196</t>
  </si>
  <si>
    <t>odpočet okna : -1,05*2,10*2</t>
  </si>
  <si>
    <t>přípočet ostění : (2,10+2,10*2)*0,55</t>
  </si>
  <si>
    <t>1.N.P. - m.č. 1.4. - WC ženy : 2,00*3,196</t>
  </si>
  <si>
    <t>odpočet okna : -0,995*1,20</t>
  </si>
  <si>
    <t>přípočet ostění : (0,955+1,20*2)*0,55</t>
  </si>
  <si>
    <t>1.N.P. - m.č. 1.5. - WC muži : (1,60*2+1,05+0,10+0,85)*3,196</t>
  </si>
  <si>
    <t>přípočet ostění : (0,60+0,90*2)*0,20*2</t>
  </si>
  <si>
    <t>1.N.P. - m.č. 1.6. - Terasa : (5,554+1,20)*3,196</t>
  </si>
  <si>
    <t>odpočet dveře : -1,80*2,40</t>
  </si>
  <si>
    <t>1.N.P. - m.č. 1.7. - Kancelář : (2,90+1,65)*3,196</t>
  </si>
  <si>
    <t>přípočet ostění : (0,80+1,97*2)*0,35</t>
  </si>
  <si>
    <t>1.N.P. - m.č. 1.8. - Chodba 1 : (2,75+0,40*2+7,622+1,30+5,30+2,795+5,00)*3,196</t>
  </si>
  <si>
    <t>odpočet okna : -1,20*1,50-0,90*1,20</t>
  </si>
  <si>
    <t>odpočet dveře : -0,80*1,97-0,60*1,97*2</t>
  </si>
  <si>
    <t>přípočet ostění : (0,80+1,97*2)*0,35+(1,20+1,50*2)*0,20+(0,90+1,20*2)*0,20</t>
  </si>
  <si>
    <t>1.N.P. - m.č. 1.9. - Chodba 2 : (2,40+2,80+5,40+3,105)*3,196</t>
  </si>
  <si>
    <t>odpočet dveře : -0,88*2,05</t>
  </si>
  <si>
    <t>přípočet ostění : (0,88+2,05*2)*0,75</t>
  </si>
  <si>
    <t>1.N.P. - m.č. 1.10. - WC zaměstnan. 1 : 3,00*3,196</t>
  </si>
  <si>
    <t>1.N.P. - m.č. 1.11. - WC zaměstnan. 2 : (1,60*2+1,05+0,10+0,85)*3,196</t>
  </si>
  <si>
    <t>přípočet ostění : (0,60+0,90*2)*2*0,20</t>
  </si>
  <si>
    <t>odpočet obkladů keramických : -29,262</t>
  </si>
  <si>
    <t>odpočet obklady keramické : -29,262</t>
  </si>
  <si>
    <t>1.N.P. - m.č. 1.3.  - WC invalidi : (3,50+3,12)*3,196</t>
  </si>
  <si>
    <t>Vnitřní omítka stěn ze směsi na pórobetonové zdivo tl 10mm</t>
  </si>
  <si>
    <t>1.N.P. : (7,622+0,40-0,35+1,12+0,5+2,00+3,00)*3,156-0,90*1,97-0,60*1,97*2</t>
  </si>
  <si>
    <t>(2,00+1,00)*2*3,156-0,60*1,97*2+(1,90*2+0,80)*3,156-0,60*1,97*3</t>
  </si>
  <si>
    <t>(1,10+0,90)*2*3,156+(1,10+0,80*2)*3,156-0,60*1,97</t>
  </si>
  <si>
    <t>(2,00*2+1,00)*3,156-0,60*1,97*2+(2,00+0,90+1,20+1,00)*3,156-0,60*1,97*2</t>
  </si>
  <si>
    <t>1,60*2*3,156</t>
  </si>
  <si>
    <t>2,00*2*3,156-0,90*1,97*2+(1,65+2,90+1,65+0,15+3,00)*3,156-0,80*1,97*2-1,50*1,20*2</t>
  </si>
  <si>
    <t xml:space="preserve">odpočet obklady keramické na novém zdivu : </t>
  </si>
  <si>
    <t>nové zdivo : -((1,12+0,50+3,00)*1,80-0,90*1,80)</t>
  </si>
  <si>
    <t>nové zdivo : -((2,00+1,00)*2*1,80-0,60*1,80*2+(0,80+1,90)*2*1,80-0,60*1,80*3+(1,10+0,90)*2*1,80*2-0,60*1,80*2-0,995*1,20)</t>
  </si>
  <si>
    <t>nové zdivo : -((2,00+1,00)*2*1,80-0,60*1,80*2+(2,00+0,90+1,20+1,00)*1,80-0,60*1,80*2+(1,10+0,90)*1,80-0,60*1,80)</t>
  </si>
  <si>
    <t>nové zdivo : -1,60*1,80</t>
  </si>
  <si>
    <t>1.N.P. - podlahová plocha : 160,91</t>
  </si>
  <si>
    <t>631313611R00</t>
  </si>
  <si>
    <t>Mazanina betonová tl. 8 - 12 cm C 16/20, - strop nad 1.N.P.,tl. vrstvy 65 mm - 2 vrstvy</t>
  </si>
  <si>
    <t>nová konstrukce stropu : (5,59*4,90+3,725*4,945+2,75*2,78+5,40*4,905)*0,065</t>
  </si>
  <si>
    <t>631319161R00</t>
  </si>
  <si>
    <t>Příplatek za konečnou úpravu mazanin tl. 6,5 cm</t>
  </si>
  <si>
    <t>631319171R00</t>
  </si>
  <si>
    <t>Příplatek za stržení povrchu mazaniny tl. 6,5 cm</t>
  </si>
  <si>
    <t>631361921RT4</t>
  </si>
  <si>
    <t>Výztuž mazanin svařovanou sítí, průměr drátu  6,0, oka 100/100 mm</t>
  </si>
  <si>
    <t>nová konstrukce stropu : (5,59*4,90+3,725*4,945+2,75*2,78+5,40*4,905)*0,00308*1,15</t>
  </si>
  <si>
    <t>63R1 vlastní</t>
  </si>
  <si>
    <t>Čerpání betonu na výšku do 12 m</t>
  </si>
  <si>
    <t>642942111RT2</t>
  </si>
  <si>
    <t>Osazení zárubní dveřních ocelových, pl. do 2,5 m2, včetně dodávky zárubně  60 x 197 x 11 cm</t>
  </si>
  <si>
    <t>1.N.P. - m.č.1.4. : 4,00</t>
  </si>
  <si>
    <t>1.N.P. - m.č. 1.5. : 3,00</t>
  </si>
  <si>
    <t>1.N.P. - m.č. 1.10. : 1,00</t>
  </si>
  <si>
    <t>1.N.P. - m.č. 1.11. : 1,00</t>
  </si>
  <si>
    <t>642942111RT4</t>
  </si>
  <si>
    <t>Osazení zárubní dveřních ocelových, pl. do 2,5 m2, včetně dodávky zárubně  80 x 197 x 11 cm</t>
  </si>
  <si>
    <t>1.N.P. - m.č. 1.9. : 1,00</t>
  </si>
  <si>
    <t>1.N.P. - m.č. 1.3. : 1,00</t>
  </si>
  <si>
    <t>1.N.P. - m.č. 1.2. : 1,00</t>
  </si>
  <si>
    <t>1.N.P. - m.č. 1.1. : 1,00</t>
  </si>
  <si>
    <t>941955002R00</t>
  </si>
  <si>
    <t>Lešení lehké pomocné, výška podlahy do 1,9 m</t>
  </si>
  <si>
    <t>1.N.P. : (2,00+1,20+1,40+4,20)*3,156-0,80*1,97*2</t>
  </si>
  <si>
    <t>(2,80+2,40)*3,156-0,80*1,97</t>
  </si>
  <si>
    <t>(4,30+1,60+3,00*2+1,35*2)*3,196-0,80*1,97*2-0,60*1,97*6</t>
  </si>
  <si>
    <t>0,80*3,196</t>
  </si>
  <si>
    <t>964061331R00</t>
  </si>
  <si>
    <t>Uvolnění zhlaví trámu, zeď cihel, průřezu 0,05 m2</t>
  </si>
  <si>
    <t>965082933RT2</t>
  </si>
  <si>
    <t>Odstranění násypu tl. do 20 cm, plocha nad 2 m2, tl.násypu  15 - 20 cm, plocha nad 2 m2</t>
  </si>
  <si>
    <t>výměna dřevěného stropu : (5,59*4,90+3,725*4,945+2,75*2,78+5,40*4,905)*0,20</t>
  </si>
  <si>
    <t>1.N.P. - m.č. 1.1. : 2,00+2,00+2,00</t>
  </si>
  <si>
    <t>1.N.P. - m.č. 1.1. : 1,30*2,50</t>
  </si>
  <si>
    <t>978013121R00</t>
  </si>
  <si>
    <t>Otlučení omítek vnitřních stěn v rozsahu do 10 %</t>
  </si>
  <si>
    <t>711141559R00</t>
  </si>
  <si>
    <t>Izolace proti vlhk. vodorovná pásy přitavením - pod tep. izolaci na střechu</t>
  </si>
  <si>
    <t>62836110R</t>
  </si>
  <si>
    <t>Pás asfaltovaný těžký Foalbit Al S 40 1x7,5 m, pozn.1)</t>
  </si>
  <si>
    <t xml:space="preserve">  nová konstrukce stropu : 5,59*4,90+3,725*4,945+2,75*2,78+5,40*4,905</t>
  </si>
  <si>
    <t>prořez 5% : 79,9431*1,05</t>
  </si>
  <si>
    <t>713121121RT1</t>
  </si>
  <si>
    <t>Izolace tepelná podlah , materiál ve specifikaci</t>
  </si>
  <si>
    <t>Nařezání izolace na potřebný rozměr a položení na podklad ve dvou vrstvách bez dodávky izolace.</t>
  </si>
  <si>
    <t>63151444R</t>
  </si>
  <si>
    <t>Deska z minerální plsti ISOVER T-N tl. 50 mm, pozn.1)</t>
  </si>
  <si>
    <t xml:space="preserve">  nová konstrukce stropu v 5.vrstvách : (5,59*4,90+3,725*4,945+2,75*2,78+5,40*4,905)*5</t>
  </si>
  <si>
    <t>prořez 5% : 399,71563*1,05</t>
  </si>
  <si>
    <t>713121118R00</t>
  </si>
  <si>
    <t>Montáž dilatačního pásku podél stěn</t>
  </si>
  <si>
    <t>nová konstrukce stropu : (8,625+5,59)*2+(2,75+2,78)*2+(5,40+4,905)*2</t>
  </si>
  <si>
    <t>28375328R</t>
  </si>
  <si>
    <t>Pásek dilatační okrajový Mirelon š. 100mm tl. 5 mm, pozn.1)</t>
  </si>
  <si>
    <t xml:space="preserve">  nová konstrukce stropu : (8,625+5,59)*2+(2,75+2,78)*2+(5,40+4,905)*2</t>
  </si>
  <si>
    <t>ztratné 5% : 60,10*1,05</t>
  </si>
  <si>
    <t>713191100RT9</t>
  </si>
  <si>
    <t>Položení izolační fólie, včetně dodávky fólie PE</t>
  </si>
  <si>
    <t>998713202R00</t>
  </si>
  <si>
    <t>Přesun hmot pro izolace tepelné, výšky do 12 m</t>
  </si>
  <si>
    <t>Madlo k WC, dl. 81,3cm, tříbodové pevné, provedení, nerez - pro tělesně postižené</t>
  </si>
  <si>
    <t>762522812R00</t>
  </si>
  <si>
    <t>Demontáž podlah s polštáři z prken tl. do 50 mm</t>
  </si>
  <si>
    <t>762811811R00</t>
  </si>
  <si>
    <t>Demontáž záklopů z hrubých prken tl. do 3,2 cm</t>
  </si>
  <si>
    <t>762822830R00</t>
  </si>
  <si>
    <t>Demontáž stropnic z řeziva o pl.do 450 cm2</t>
  </si>
  <si>
    <t>výměna dřevěného stropu : (5,59*4,90+3,725*4,945+2,75*2,78+5,40*4,905)*1,20</t>
  </si>
  <si>
    <t>762841812R00</t>
  </si>
  <si>
    <t>Demontáž podbíjení obkladů stropů s omítkou</t>
  </si>
  <si>
    <t>998762202R00</t>
  </si>
  <si>
    <t>Přesun hmot pro tesařské konstrukce, výšky do 12 m</t>
  </si>
  <si>
    <t>766111820R00</t>
  </si>
  <si>
    <t>Demontáž dřevěných stěn plných, býv. šatna</t>
  </si>
  <si>
    <t>1.N.P. - m.č. 1.4. : 4,00</t>
  </si>
  <si>
    <t>766661132R00</t>
  </si>
  <si>
    <t>Montáž dveří do zárubně,otevíravých 2kř.do 1,45 m</t>
  </si>
  <si>
    <t>1.N.P. - m.č. 1.1. : 2,00</t>
  </si>
  <si>
    <t>1.N.P. - m.č. 1.9. : 2,00</t>
  </si>
  <si>
    <t>766R3vlastní</t>
  </si>
  <si>
    <t>Renovace vstupní dřevěné konstrukce s osazením, zámku a dveřního kování,120x220 cm - D15b</t>
  </si>
  <si>
    <t>766R4vlastní</t>
  </si>
  <si>
    <t>Renovace vstupní dřevěné konstrukce s osazením, zámku a dveřního kování,180x240 cm - D16</t>
  </si>
  <si>
    <t>766R5vlastní</t>
  </si>
  <si>
    <t>Renovace vstupní dřevěné konstrukce s osazením, zámku a dveřního kování,180x240 cm - D17</t>
  </si>
  <si>
    <t>766R6vlastní</t>
  </si>
  <si>
    <t>Renovace vstupní dřevěné konstrukce s osazením, zámku a dveřního kování, O01, O03, O14. O15</t>
  </si>
  <si>
    <t>1.PP - O14 : 2,00</t>
  </si>
  <si>
    <t>1.NP - O01 : 4,00</t>
  </si>
  <si>
    <t>1.NP - O03 : 2,00</t>
  </si>
  <si>
    <t>1.NP - O15 : 1,00</t>
  </si>
  <si>
    <t>1.N.P. - m.č. 1.11. : 2,00</t>
  </si>
  <si>
    <t>611601208R</t>
  </si>
  <si>
    <t>Dveře vnitřní  2/3 sklo 2kř. 120x220 cm, - atyp - bílý, pozn.1)  D15a</t>
  </si>
  <si>
    <t>767584703R00</t>
  </si>
  <si>
    <t>Montáž podhledů z tvarovaných plechů</t>
  </si>
  <si>
    <t>998767202R00</t>
  </si>
  <si>
    <t>Přesun hmot pro zámečnické konstr., výšky do 12 m</t>
  </si>
  <si>
    <t>15483151</t>
  </si>
  <si>
    <t>Profil trapézový pozinkovaný TR 50/260x0,88 mm, pozn.1)</t>
  </si>
  <si>
    <t>prořez, přeloožení 10% : 79,9431*1,10</t>
  </si>
  <si>
    <t>1.N.P. - m.č. 1.4. - WC ženy : 5,72</t>
  </si>
  <si>
    <t>1.M.P. - m.č. 1.5. - WC muži : 6,28</t>
  </si>
  <si>
    <t>1.N.P. - m.č. 1.6. - Terasa : 12,94</t>
  </si>
  <si>
    <t>1.N.P. - m.č. 1.11. - WC zaměstnanci ženy 2 : 1,59</t>
  </si>
  <si>
    <t>1.N.P. - m.č. 1.3. - WC invalidi  : 9,96</t>
  </si>
  <si>
    <t>1.N.P. - m.č. 1.4. - WC ženy  : 5,72</t>
  </si>
  <si>
    <t>1.N.P. - m.č. 1.5. - WC muži  : 6,28</t>
  </si>
  <si>
    <t>1.N.P. - m.č. 1.10. - WC zaměstnan. 1 : 1,60</t>
  </si>
  <si>
    <t>1.N.P. - m.č. 1.11. - WC zaměstnan. 2  : 1,59</t>
  </si>
  <si>
    <t xml:space="preserve">Dlaždice 19,7x19,7 cm  </t>
  </si>
  <si>
    <t xml:space="preserve">  1.N.P. - m.č. 1.3. - WC invalidi  : 9,96</t>
  </si>
  <si>
    <t xml:space="preserve">  1.N.P. - m.č. 1.4. - WC ženy  : 5,72</t>
  </si>
  <si>
    <t xml:space="preserve">  1.N.P. - m.č. 1.5. - WC muži  : 6,28</t>
  </si>
  <si>
    <t xml:space="preserve">  1.N.P. - m.č. 1.10. - WC zaměstnan. 1 : 1,60</t>
  </si>
  <si>
    <t xml:space="preserve">  1.N.P. - m.č. 1.11. - WC zaměstnan. 2  : 1,59</t>
  </si>
  <si>
    <t>prořez 10% : 25,15*1,10</t>
  </si>
  <si>
    <t>1.N.P. - m.č. 1.1. - Denní místnost : 45,92</t>
  </si>
  <si>
    <t>1.N.P. - m.č. 1.2. - Odpočívárna : 29,90</t>
  </si>
  <si>
    <t>1.N.P. - m.č. 1.3. - WC invalidi : 9,96</t>
  </si>
  <si>
    <t>1.N.P. - m.č. 1.7. - Kancelář : 4,95</t>
  </si>
  <si>
    <t>1.N.P. - m.č. 1.8. - Chodba 1 : 20,08</t>
  </si>
  <si>
    <t>1.N.P. - m.č. 1.9. - Chodba 2 : 21,33</t>
  </si>
  <si>
    <t>1.N.P. - m.č. 1.10. - WC zaměstnanci 1 : 1,60</t>
  </si>
  <si>
    <t>1.N.P. - m.č. 1.1. - Denní místnost : (8,625+5,59)*2-1,20-1,80</t>
  </si>
  <si>
    <t>1.N.P. - m.č. 1.2. - Odpočívárna : (5,945+4,945)*2-1,20-0,80</t>
  </si>
  <si>
    <t>1.N.P. - m.č. 1.6. - Terasa : (2,35+5,345)*2-1,80</t>
  </si>
  <si>
    <t>1.N.P. - m.č. 1.7. - Kancelář : (1,65+2,90)*2*0,45*2-0,80*2</t>
  </si>
  <si>
    <t>1.N.P. - m.č. 1.8. - Chodba 1 : (2,75+7,622+1,305+1,22+0,50+2,10+2,10+2+0,35+5,20+2,795+7,00)-0,80-0,90-0,60*4-0,90</t>
  </si>
  <si>
    <t>1.N.P. - m.č. 1.9 - Chodba 2 : (2,40+4,905+5,40+3,10+3,00+0,15+1,65)-0,80-0,90</t>
  </si>
  <si>
    <t>1.N.P. - m.č. 1.1. - Denní místnost : 46,01</t>
  </si>
  <si>
    <t>1.N.P. - m.č. 1.6. - Terasa : 13,32</t>
  </si>
  <si>
    <t>1.N.P. - m.č. 1.7. - Kancelář : 5,12</t>
  </si>
  <si>
    <t>1.N.P. - m.č. 1.8. - Chodba 1 : 20,06</t>
  </si>
  <si>
    <t>1.N.P. - m.č. 1.9 - Chodba 2 : 21,33</t>
  </si>
  <si>
    <t xml:space="preserve">  1.N.P. - m.č. 1.1. - Denní místnost : (8,625+5,59)*2-1,20-1,80</t>
  </si>
  <si>
    <t xml:space="preserve">  1.N.P. - m.č. 1.2. - Odpočívárna : (5,945+4,945)*2-1,20-0,80</t>
  </si>
  <si>
    <t xml:space="preserve">  1.N.P. - m.č. 1.6. - Terasa : (2,35+5,345)*2-1,80</t>
  </si>
  <si>
    <t xml:space="preserve">  1.N.P. - m.č. 1.7. - Kancelář : (1,65+2,90)*2*0,45*2-0,80*2</t>
  </si>
  <si>
    <t xml:space="preserve">  1.N.P. - m.č. 1.8. - Chodba 1 : (2,75+7,622+1,305+1,22+0,50+2,10+2,10+2+0,35+5,20+2,795+7,00)-0,80-0,90-0,60*4-0,90</t>
  </si>
  <si>
    <t xml:space="preserve">  1.N.P. - m.č. 1.9 - Chodba 2 : (2,40+4,905+5,40+3,10+3,00+0,15+1,65)-0,80-0,90</t>
  </si>
  <si>
    <t>prořez 5% : 114,237*1,05</t>
  </si>
  <si>
    <t xml:space="preserve">  1.N.P. - m.č. 1.1. - Denní místnost : 46,01</t>
  </si>
  <si>
    <t xml:space="preserve">  1.N.P. - m.č. 1.2. - Odpočívárna : 29,90</t>
  </si>
  <si>
    <t xml:space="preserve">  1.N.P. - m.č. 1.6. - Terasa : 13,32</t>
  </si>
  <si>
    <t xml:space="preserve">  1.N.P. - m.č. 1.7. - Kancelář : 5,12</t>
  </si>
  <si>
    <t xml:space="preserve">  1.N.P. - m.č. 1.8. - Chodba 1 : 20,06</t>
  </si>
  <si>
    <t xml:space="preserve">  1.N.P. - m.č. 1.9 - Chodba 2 : 21,33</t>
  </si>
  <si>
    <t>prořez 5% : 135,74*1,05</t>
  </si>
  <si>
    <t>nové zdivo : (1,12+0,50+3,00)*1,80-0,90*1,80</t>
  </si>
  <si>
    <t>nové zdivo : (2,00+1,00)*2*1,80-0,60*1,80*2+(0,80+1,90)*2*1,80-0,60*1,80*3+(1,10+0,90)*2*1,80*2-0,60*1,80*2-0,995*1,20</t>
  </si>
  <si>
    <t>nové zdivo : (2,00+1,00)*2*1,80-0,60*1,80*2+(2,00+0,90+1,20+1,00)*1,80-0,60*1,80*2+(1,10+0,90)*1,80-0,60*1,80</t>
  </si>
  <si>
    <t>1.N.P. - m.č. 1.10. - WC zaměstnan. 1 : (1,60+1,05*2)*1,80-0,60*0,90</t>
  </si>
  <si>
    <t>nové zdivo : 1,60*1,80</t>
  </si>
  <si>
    <t>1.N.P. - m.č. 1.11. - WC zaměstnan. 2  : (0,85+1,60)*1,80-0,60*0,90</t>
  </si>
  <si>
    <t>Dodávka keramického obkladu 300x200 mm, - zákl.cena, typ obkladu určí investor</t>
  </si>
  <si>
    <t xml:space="preserve">  1.N.P. - m.č. 1.3. - WC invalidi - stávající zdivo : (3,50+3,12)*1,80-2,10*2,10</t>
  </si>
  <si>
    <t xml:space="preserve">  nové zdivo : (1,12+0,50+3,00)*1,80-0,90*1,80</t>
  </si>
  <si>
    <t xml:space="preserve">  1.N.P. - m.č. 1.4. - WC ženy - stávající zdivo : 2,00*1,80-0,995*1,20</t>
  </si>
  <si>
    <t xml:space="preserve">  nové zdivo : (2,00+1,00)*2*1,80-0,60*1,80*2+(0,80+1,90)*2*1,80-0,60*1,80*3+(1,10+0,90)*2*1,80*2-0,60*1,80*2-0,995*1,20</t>
  </si>
  <si>
    <t xml:space="preserve">  1.N.P. - m.č. 1.5. - WC muži - stávající zdivo : (1,60*2+1,05+0,10+0,85)*1,80</t>
  </si>
  <si>
    <t xml:space="preserve">  nové zdivo : (2,00+1,00)*2*1,80-0,60*1,80*2+(2,00+0,90+1,20+1,00)*1,80-0,60*1,80*2+(1,10+0,90)*1,80-0,60*1,80</t>
  </si>
  <si>
    <t xml:space="preserve">  1.N.P. - m.č. 1.10. - WC zaměstnan. 1 : (1,60+1,05*2)*1,80-0,60*0,90</t>
  </si>
  <si>
    <t xml:space="preserve">  nové zdivo : 1,60*1,80</t>
  </si>
  <si>
    <t xml:space="preserve">  1.N.P. - m.č. 1.11. - WC zaměstnan. 2  : (0,85+1,60)*1,80-0,60*0,90</t>
  </si>
  <si>
    <t>prořez 10% : 86,064*1,10</t>
  </si>
  <si>
    <t>1.N.P. : ((0,60+1,97*2)*(0,11+0,20))*9</t>
  </si>
  <si>
    <t>((0,80+1,97*2)*(0,11+0,20))*1</t>
  </si>
  <si>
    <t>((0,90+1,97*2)*(0,11+0,20))*2</t>
  </si>
  <si>
    <t>((0,80+1,97*2)*(0,16+0,20))*2</t>
  </si>
  <si>
    <t>((1,80+2,40*2)*(0,16+0,20))*2</t>
  </si>
  <si>
    <t>((1,20+2,20*2)+(0,16+0,20))*1</t>
  </si>
  <si>
    <t>stávající stropy : 160,91</t>
  </si>
  <si>
    <t>stávající stěny : 341,7692</t>
  </si>
  <si>
    <t>omítky stropů : 160,91</t>
  </si>
  <si>
    <t>omítky stěn : 341,7692</t>
  </si>
  <si>
    <t>omítky stěn na nových příčkách : 100,7548</t>
  </si>
  <si>
    <t>784111701R00</t>
  </si>
  <si>
    <t>Penetrace podkladu nátěrem Remal sádrokarton 1x, pozn.1)</t>
  </si>
  <si>
    <t>784115712R00</t>
  </si>
  <si>
    <t>Malba Remal sádrokarton, bílá, bez penetrace, 2 x, pozn.1)</t>
  </si>
  <si>
    <t>Malba směsí tekutou 2x, 1barva, místnost do 3,8 m, Primalex Standard, pozn. 1)</t>
  </si>
  <si>
    <t>Příplatek za dopravu suti po suchu za další 1 km, - skládka Horní Benešov 13 km</t>
  </si>
  <si>
    <t>2.N.P. - m.č. 2.2. - Místnost 1 : 2,00</t>
  </si>
  <si>
    <t>2.N.P. - m.č. 2.1. - Šatna zaměstnanci : 2,00</t>
  </si>
  <si>
    <t>7,00</t>
  </si>
  <si>
    <t>(0,30+1,35+3,45*2+0,955+1,48+0,10+1,10)*2,947</t>
  </si>
  <si>
    <t>odpočet otvorů : -0,80*1,97-0,60*1,97*4</t>
  </si>
  <si>
    <t>(3,255+0,15+1,05+2,105)*2,947</t>
  </si>
  <si>
    <t>odpočet otvorů : -0,80*1,97*2</t>
  </si>
  <si>
    <t>2.N.P. - m.č. 2.1. - Šatna zaměstnanci : 14,00</t>
  </si>
  <si>
    <t>2.N.P. - m.č. 2.2. - Místnost 1 : 27,93</t>
  </si>
  <si>
    <t>2.N.P. - m.č. 2.3. - Místnost 2 : 44,00</t>
  </si>
  <si>
    <t>2.N.P. - m.č. 2.4. - Chodba 1 : 10,93</t>
  </si>
  <si>
    <t>2.N.P. - m.č. 2.5. - Chodba 2 : 6,99</t>
  </si>
  <si>
    <t xml:space="preserve">2.N.P. - m.č. 2.6. - Půda : </t>
  </si>
  <si>
    <t>2.N.P. - m.č. 2.7. - WC zaměstnanci ,muži : 8,21</t>
  </si>
  <si>
    <t>2.N.P. - m.č. 2.8. - Úklidová komora : 2,01</t>
  </si>
  <si>
    <t>2.N.P. - m.č. 2.9. - Sklad čistého prádla : 2,06</t>
  </si>
  <si>
    <t>2.N.P. : 1,20*1,50+1,20*1,50+0,50*0,50+1,20*1,50+1,20*1,80*2+1,20*1,80*3+0,60*0,90*2</t>
  </si>
  <si>
    <t>2.N.P. - m.č. 2.7. - WC zaměstnanci ,muži : (1,48+1,87+2,00)*1,80-0,60*0,90*2</t>
  </si>
  <si>
    <t>2.N.P. - m.č. 2.8. - Úklidová komora : 0,955*1,80</t>
  </si>
  <si>
    <t>2.N.P. - m.č. 2.9. - Sklad čistého prádla : (2,105+1,05)*1,80-0,50*0,50</t>
  </si>
  <si>
    <t>2.N.P. - m.č. 2.1. - Šatna zaměstnanci : (3,875+3,195)*2*2,947-0,80*1,97-1,20*1,50</t>
  </si>
  <si>
    <t>2.N.P. - m.č. 2.2. - Místnost 1 : (5,945+4,70)*2*2,947-0,80*1,97*2-1,20*1,80*2</t>
  </si>
  <si>
    <t>2.N.P. - m.č. 2.3. - Místnost 2 : (6,30+6,895+3,925+1,50+3,80+0,55)*2,947-0,80*1,97-1,20*1,80*3</t>
  </si>
  <si>
    <t>2.N.P. - m.č. 2.4. - Chodba 1 : (3,20+1,70+0,60+3,80+5,60+5,40)*2,947-0,80*1,97*2-1,20*1,50</t>
  </si>
  <si>
    <t>2.N.P. - m.č. 2.5. - Chodba 2 : (4,45+2,105*2)*2,947-0,80*1,97*2-0,50*0,50</t>
  </si>
  <si>
    <t>2.N.P. - m.č. 2.7. - WC zaměstnanci ,muži : (1,48+0,10+1,87+2,00)*2,947-0,60*0,90*2</t>
  </si>
  <si>
    <t>2.N.P. - m.č. 2.8. - Úklidová komora : 0,955*2,947</t>
  </si>
  <si>
    <t>2.N.P. - m.č. 2.9. - Sklad čistého prádla : (2,105+1,05)*2,947-0,50*0,50</t>
  </si>
  <si>
    <t>(0,30+1,45+0,20+1,35+3,45+2,15+1,20+3,45+0,955*2+1,58+1,20+1,48+1,10)*2,947</t>
  </si>
  <si>
    <t>(2,105*2+3,255+1,050+4,455)*2,947</t>
  </si>
  <si>
    <t>-0,80*1,97*4-0,80*1,97*2-0,60*1,97*4*2</t>
  </si>
  <si>
    <t>2.N.P. - m.č. 2.1. - Šatna zaměstnanci : 11,99</t>
  </si>
  <si>
    <t>2.N.P. - m.č. 2.3. - Místnost 2 : 38,58</t>
  </si>
  <si>
    <t>2.N.P. - m.č. 2.5. - Chodba 2 : 7,13</t>
  </si>
  <si>
    <t>2.N.P. - m.č. 2.6. - Půda : 20,19</t>
  </si>
  <si>
    <t>2.N.P. - m.č. 2.8. - Úklidová komora : 2,00</t>
  </si>
  <si>
    <t>2.N.P. - m.č. 2.9. - Sklad čistého prádla : 2,12</t>
  </si>
  <si>
    <t>2.N.P. - m.č. 2.7. : 3,00</t>
  </si>
  <si>
    <t>2.N.P. - m.č. 2.8. : 1,00</t>
  </si>
  <si>
    <t>2.N.P. - m.č. 2.3. : 1,00</t>
  </si>
  <si>
    <t>2.N.P. - m.č. 2.1. : 1,00</t>
  </si>
  <si>
    <t>2.N.P. - m.č. 2.2. : 1,00</t>
  </si>
  <si>
    <t>2.N.P. - m.č. 2.4. : 1,00</t>
  </si>
  <si>
    <t>2.N.P. - m.č. 2.5. : 1,00</t>
  </si>
  <si>
    <t>pro mtž SDK podhledů - podlahová plocha : 129,08-20,19</t>
  </si>
  <si>
    <t>952902121R00</t>
  </si>
  <si>
    <t>Odstranění holubího trusu z podlah do tl. 5 cm</t>
  </si>
  <si>
    <t>Půda : 92,85</t>
  </si>
  <si>
    <t>(3,45+1,10+0,10+0,90+0,10+0,955+0,10+1,35)*2,947</t>
  </si>
  <si>
    <t>-0,80*1,97-0,60*1,97*2</t>
  </si>
  <si>
    <t>962031133R00</t>
  </si>
  <si>
    <t>Bourání příček cihelných tl. 15 cm</t>
  </si>
  <si>
    <t>(4,455+2,105)*2,947-0,80*1,97*2</t>
  </si>
  <si>
    <t>0,80*1,97*5+0,60*1,97*2</t>
  </si>
  <si>
    <t>978059531R00</t>
  </si>
  <si>
    <t>Odsekání vnitřních obkladů stěn nad 2 m2</t>
  </si>
  <si>
    <t>(0,955+2,15)*2*1,80-0,60*1,80+(0,955+1,20)*2*1,80-0,60*1,80</t>
  </si>
  <si>
    <t>(3,45+0,80+1,58+1,20+1,87+2,00)*1,80-0,80*1,80-0,60*0,90</t>
  </si>
  <si>
    <t>(1,10+1,48)*2*1,80-0,60*1,80-0,60*0,90</t>
  </si>
  <si>
    <t>713111111RT1</t>
  </si>
  <si>
    <t>Izolace tepelné stropů vrchem kladené volně, 1 vrstva - materiál ve specifikaci</t>
  </si>
  <si>
    <t>713111221RK3</t>
  </si>
  <si>
    <t>Montáž parozábrany, zavěšené podhl., přelep. spojů, Jutafol N 110 standard, pozn.1)</t>
  </si>
  <si>
    <t>713131121R00</t>
  </si>
  <si>
    <t>Izolace tepelná stěn přichycením</t>
  </si>
  <si>
    <t>63148112R</t>
  </si>
  <si>
    <t>Deska ORSTROP 1200 x 600 mm tl. 100 mm, pozn.1)</t>
  </si>
  <si>
    <t>RTS 15/ I</t>
  </si>
  <si>
    <t xml:space="preserve">  Izolace stěn : 22,00</t>
  </si>
  <si>
    <t>ztratné 5% : 22,00*1,05</t>
  </si>
  <si>
    <t>63148115R</t>
  </si>
  <si>
    <t>Deska ORSTROP 1200 x 600 mm tl. 160 mm, pozn.1)</t>
  </si>
  <si>
    <t xml:space="preserve">  2.N.P. - m.č. 2.1. - Šatna zaměstnanci : 11,99</t>
  </si>
  <si>
    <t xml:space="preserve">  2.N.P. - m.č. 2.2. - Místnost 1 : 27,93</t>
  </si>
  <si>
    <t xml:space="preserve">  2.N.P. - m.č. 2.3. - Místnost 2 : 38,58</t>
  </si>
  <si>
    <t xml:space="preserve">  2.N.P. - m.č. 2.4. - Chodba 1 : 10,93</t>
  </si>
  <si>
    <t xml:space="preserve">  2.N.P. - m.č. 2.5. - Chodba 2 : 7,13</t>
  </si>
  <si>
    <t xml:space="preserve">  2.N.P. - m.č. 2.6. - Půda : 20,19</t>
  </si>
  <si>
    <t xml:space="preserve">  2.N.P. - m.č. 2.7. - WC zaměstnanci ,muži : 8,21</t>
  </si>
  <si>
    <t xml:space="preserve">  2.N.P. - m.č. 2.8. - Úklidová komora : 2,00</t>
  </si>
  <si>
    <t xml:space="preserve">  2.N.P. - m.č. 2.9. - Sklad čistého prádla : 2,12</t>
  </si>
  <si>
    <t>prořez 5% : 129,08*1,05</t>
  </si>
  <si>
    <t>Demontáž dřevěných stěn plných</t>
  </si>
  <si>
    <t>2.N.P. - m.č. 2.3. : 2,00</t>
  </si>
  <si>
    <t xml:space="preserve">  (0,955+2,15)*2*1,80-0,60*1,80+(0,955+1,20)*2*1,80-0,60*1,80</t>
  </si>
  <si>
    <t xml:space="preserve">  (3,45+0,80+1,58+1,20+1,87+2,00)*1,80-0,80*1,80-0,60*0,90</t>
  </si>
  <si>
    <t xml:space="preserve">  (1,10+1,48)*2*1,80-0,60*1,80-0,60*0,90</t>
  </si>
  <si>
    <t xml:space="preserve">  (2,105+1,05)*2*1,80-0,80*1,80-0,50*0,50</t>
  </si>
  <si>
    <t>prořez 10% : 51,752*1,10</t>
  </si>
  <si>
    <t>2.N.P. - m.č. 2.1. - Šatna zaměstnanci : (3,875+3,195)*2-0,80*1</t>
  </si>
  <si>
    <t>2.N.P. - m.č. 2.2. - Místnost 1 : (5,945+4,70)*2-0,80*2</t>
  </si>
  <si>
    <t>2.N.P. - m.č. 2.3. - Místnost 2 : (6,30+6,895+3,925+1,50+3,80+0,55)-0,80</t>
  </si>
  <si>
    <t>2.N.P. - m.č. 2.4. - Chodba 1 : (3,20+1,70+0,60+3,80+5,60+5,40)+0,30*4-0,80*3-0,60*2</t>
  </si>
  <si>
    <t>2.N.P. - m.č. 2.5. - Chodba 2 : (4,45+2,105*2)-0,80*4</t>
  </si>
  <si>
    <t>2.N.P. - m.č. 2.9. - Sklad čistého prádla : (2,105+1,05)-0,80</t>
  </si>
  <si>
    <t>Vyrovnání samonivelační stěrkou tl.3 mm s pevnopstí 15MPa</t>
  </si>
  <si>
    <t xml:space="preserve">  2.N.P. - m.č. 2.1. - Šatna zaměstnanci : (3,875+3,195)*2-0,80*1</t>
  </si>
  <si>
    <t xml:space="preserve">  2.N.P. - m.č. 2.2. - Místnost 1 : (5,945+4,70)*2-0,80*2</t>
  </si>
  <si>
    <t xml:space="preserve">  2.N.P. - m.č. 2.3. - Místnost 2 : (6,30+6,895+3,925+1,50+3,80+0,55)-0,80</t>
  </si>
  <si>
    <t xml:space="preserve">  2.N.P. - m.č. 2.4. - Chodba 1 : (3,20+1,70+0,60+3,80+5,60+5,40)+0,30*4-0,80*3-0,60*2</t>
  </si>
  <si>
    <t xml:space="preserve">  2.N.P. - m.č. 2.5. - Chodba 2 : (4,45+2,105*2)-0,80*4</t>
  </si>
  <si>
    <t xml:space="preserve">  2.N.P. - m.č. 2.9. - Sklad čistého prádla : (2,105+1,05)-0,80</t>
  </si>
  <si>
    <t>prořez 5% : 80,915*1,05</t>
  </si>
  <si>
    <t>prořez 5% : 98,68*1,05</t>
  </si>
  <si>
    <t>(2,105+1,05)*2*1,80-0,80*1,80-0,50*0,50</t>
  </si>
  <si>
    <t>Dodávka keramického obkladu 300x200 mm</t>
  </si>
  <si>
    <t>2.N.P. : (0,60+1,97*2)*(0,11+0,20)*4</t>
  </si>
  <si>
    <t>(0,80+1,97*2)*(0,11+0,20)*1</t>
  </si>
  <si>
    <t>(0,80+1,97*2)*(0,15+0,20)*5</t>
  </si>
  <si>
    <t>vnitřní omítky stěn - stávající : 257,0352</t>
  </si>
  <si>
    <t>vnitřní omítky stěn na novém zdivu : 80,6671</t>
  </si>
  <si>
    <t>979011219R00</t>
  </si>
  <si>
    <t>Přípl.k svislé dopr.suti za každé další NP nošením</t>
  </si>
  <si>
    <t>712400831R00</t>
  </si>
  <si>
    <t>Odstranění živičné krytiny střech do 30° 1vrstvé</t>
  </si>
  <si>
    <t>712400898R00</t>
  </si>
  <si>
    <t>Příplatek za sklon střechy nad 30 do 60°</t>
  </si>
  <si>
    <t>713141151R00</t>
  </si>
  <si>
    <t>Izolace tepelná střech kladená na sucho 1vrstvá</t>
  </si>
  <si>
    <t>28376906R</t>
  </si>
  <si>
    <t>Deska izolační PIR Puren Protect 2400x1020x160mm, pozn.1)</t>
  </si>
  <si>
    <t xml:space="preserve">  451,50</t>
  </si>
  <si>
    <t>ztratné 5% : 451,50*1,05</t>
  </si>
  <si>
    <t>721242110RT1</t>
  </si>
  <si>
    <t>Lapač střešních splavenin PP HL600 D 110 mm, kloub, zápachová klapka, koš na listí, pozn.1)</t>
  </si>
  <si>
    <t>721242804R00</t>
  </si>
  <si>
    <t>Demontáž lapače střešních splavenin DN 125</t>
  </si>
  <si>
    <t>998721202R00</t>
  </si>
  <si>
    <t>Přesun hmot pro vnitřní kanalizaci, výšky do 12 m</t>
  </si>
  <si>
    <t>762342203RT2</t>
  </si>
  <si>
    <t>Montáž laťování střech, vzdálenost latí 22 - 36 cm, včetně dodávky řeziva, latě 3/5 cm</t>
  </si>
  <si>
    <t>762342204RT4</t>
  </si>
  <si>
    <t>Montáž laťování střech, svislé, vzdálenost 100 cm, včetně dodávky řeziva, latě 4/6 cm</t>
  </si>
  <si>
    <t>762341811R00</t>
  </si>
  <si>
    <t>Demontáž bednění střech rovných z prken hrubých</t>
  </si>
  <si>
    <t>762395000R00</t>
  </si>
  <si>
    <t>Spojovací a ochranné prostředky pro střechy</t>
  </si>
  <si>
    <t>lařování 50x30 mm : 0,03*0,05*451,50*4</t>
  </si>
  <si>
    <t>kontralatě 40x60 mm : 0,04*0,06*451,50</t>
  </si>
  <si>
    <t>764222420R00</t>
  </si>
  <si>
    <t>Oplech. okapů z Pz kom., tvrdá krytina, rš 330 mm</t>
  </si>
  <si>
    <t>3,40+6,00+5,60+2*2,10+1,60+2,00+4,20+4,50+6,80+3,50*2</t>
  </si>
  <si>
    <t>764248491R00</t>
  </si>
  <si>
    <t>Montáž zachytače sněhu lopatkového</t>
  </si>
  <si>
    <t>764252403R00</t>
  </si>
  <si>
    <t>Žlaby z Pz komax. plechu, podokapní půlhruhové, r.š. 330 mm</t>
  </si>
  <si>
    <t>764259411R00</t>
  </si>
  <si>
    <t>Kotlík kónický z pl.kom. Pz pro trouby D do 150 mm</t>
  </si>
  <si>
    <t>764291420R00</t>
  </si>
  <si>
    <t>Lemování z komax. Pz plechu, rš 330 mm</t>
  </si>
  <si>
    <t>5,20*2+3,60*2+0,90+5,80+4,50*2+5,80*2</t>
  </si>
  <si>
    <t>764293410R00</t>
  </si>
  <si>
    <t>Hřeben střechy z Pz komax. plechu, rš 250 mm</t>
  </si>
  <si>
    <t>764294420R00</t>
  </si>
  <si>
    <t>Podkladní pás z plechu z kom. PZ plechu rš 100 mm,  - podkladní plech pod fólii</t>
  </si>
  <si>
    <t>764510450RT2</t>
  </si>
  <si>
    <t>Oplech. parapetů včetně rohů z kom. Pz , rš 330 mm, nalepení Enkolitem, pozn.1)</t>
  </si>
  <si>
    <t>1.P.P. : 1,50*2+0,90*2+1,20+0,60*2+1,20+1,20+1,05*3+0,90+1,05+0,60*3+1,50*2</t>
  </si>
  <si>
    <t>1.N.P. : 1,20+0,60*2+0,995+10*1,05+0,90</t>
  </si>
  <si>
    <t>2.N.P. : 1,20+6*1,20+0,60*2+0,50+1,20</t>
  </si>
  <si>
    <t>764554403R00</t>
  </si>
  <si>
    <t>Odpadní trouby z kom. Pz plechu, kruhové, D 120 mm</t>
  </si>
  <si>
    <t>764554494R00</t>
  </si>
  <si>
    <t>Montáž odskoku kruhového</t>
  </si>
  <si>
    <t>764322831R00</t>
  </si>
  <si>
    <t>Demontáž oplechování okapů, TK, rš 400 mm, do 45°</t>
  </si>
  <si>
    <t>764331831R00</t>
  </si>
  <si>
    <t>Demontáž štít. lemování , rš 250 a 330 mm, do 45°</t>
  </si>
  <si>
    <t>764345832R00</t>
  </si>
  <si>
    <t>Demontáž ventilačních nástavců D do 150 mm, do 45°</t>
  </si>
  <si>
    <t>764352811R00</t>
  </si>
  <si>
    <t>Demontáž žlabů půlkruh. rovných, rš 330 mm, do 45°</t>
  </si>
  <si>
    <t>764359811R00</t>
  </si>
  <si>
    <t>Demontáž kotlíku kónického, sklon do 45°</t>
  </si>
  <si>
    <t>764362811R00</t>
  </si>
  <si>
    <t>Demontáž střešního okna, hladká krytina, do 45°</t>
  </si>
  <si>
    <t>764393831R00</t>
  </si>
  <si>
    <t>Demontáž hřebene střechy, rš do 400 mm, do 45°</t>
  </si>
  <si>
    <t>764453875R00</t>
  </si>
  <si>
    <t>Demontáž odskoků o str.nebo D až 200 mm</t>
  </si>
  <si>
    <t>764454802R00</t>
  </si>
  <si>
    <t>Demontáž odpadních trub kruhových,D 120 mm</t>
  </si>
  <si>
    <t>764456852R00</t>
  </si>
  <si>
    <t>Demontáž kolen výtokových kruhových,D 120 mm</t>
  </si>
  <si>
    <t>764901101RT2</t>
  </si>
  <si>
    <t>Lindab, tašková tabule LPA Topline,na dřevo,do 30°, povrchová úprava Classic, v ostatních barvách, pozn.1)</t>
  </si>
  <si>
    <t>hlavní střecha : 451,50</t>
  </si>
  <si>
    <t>střecha venkovního výtahu : 2,175*2,195</t>
  </si>
  <si>
    <t>764903317R00</t>
  </si>
  <si>
    <t>Pás větrací hřebene VPH 75x1000 mm, pozn.1)</t>
  </si>
  <si>
    <t>764775314R00</t>
  </si>
  <si>
    <t>Střešní výlez rozměr 600x600 mm</t>
  </si>
  <si>
    <t>998764202R00</t>
  </si>
  <si>
    <t>Přesun hmot pro klempířské konstr., výšky do 12 m</t>
  </si>
  <si>
    <t>764292442R00</t>
  </si>
  <si>
    <t>Úžlabí z kom.Pz plechu, rš 330 mm, klínové těsnění</t>
  </si>
  <si>
    <t>764556543U00</t>
  </si>
  <si>
    <t>Mtž kolena horní kruh D 120</t>
  </si>
  <si>
    <t>764556553U00</t>
  </si>
  <si>
    <t>Mtž kolena výtok kruh D 120</t>
  </si>
  <si>
    <t>765312495R00</t>
  </si>
  <si>
    <t>Mřížka ochranná větrací 100 cm univerzální</t>
  </si>
  <si>
    <t>765322701R00</t>
  </si>
  <si>
    <t>Protisněhová zábrana  lopatková</t>
  </si>
  <si>
    <t>765322703RT1</t>
  </si>
  <si>
    <t>Ventilační hlavice plastová</t>
  </si>
  <si>
    <t>765901131R00</t>
  </si>
  <si>
    <t>Fólie podstřešní paropropustná Tyvek Solid, pozn.1)</t>
  </si>
  <si>
    <t>998765202R00</t>
  </si>
  <si>
    <t>Přesun hmot pro krytiny tvrdé, výšky do 12 m</t>
  </si>
  <si>
    <t>783782205R00</t>
  </si>
  <si>
    <t>Nátěr tesařských konstrukcí Bochemitem QB 2x, pozn.1)</t>
  </si>
  <si>
    <t>ošetření stávajících prvků vaznicového krovu : 695,00</t>
  </si>
  <si>
    <t>lařování 50x30 mm : (0,03+0,05)*2*451,50*4</t>
  </si>
  <si>
    <t>kontralatě 40x60 mm : (0,04+0,06)*2*451,50</t>
  </si>
  <si>
    <t>968061112R00</t>
  </si>
  <si>
    <t>Vyvěšení dřevěných okenních křídel pl. do 1,5 m2</t>
  </si>
  <si>
    <t>968062354R00</t>
  </si>
  <si>
    <t>Vybourání dřevěných rámů oken dvojitých pl. 1 m2</t>
  </si>
  <si>
    <t>1.P.P. - 033 : 0,60*0,60</t>
  </si>
  <si>
    <t>1.P.P. - 031 a 032 : 0,60*0,60*2</t>
  </si>
  <si>
    <t>2.N.P. - 084 : 0,50*0,50</t>
  </si>
  <si>
    <t>2.N.P. - 069 a 071 : 0,60*0,90*2</t>
  </si>
  <si>
    <t>968062355R00</t>
  </si>
  <si>
    <t>Vybourání dřevěných rámů oken dvojitých pl. 2 m2</t>
  </si>
  <si>
    <t>1.P.P. - 066 a 067 : 0,90*1,75*2</t>
  </si>
  <si>
    <t>1.P.P. - 064 : 1,20*1,50</t>
  </si>
  <si>
    <t>1.P.P. - 063 a 062 : 0,60*0,90*2</t>
  </si>
  <si>
    <t>1.P.P. - 010 : 1,20*1,20</t>
  </si>
  <si>
    <t>1.P.P. - 028 : 1,50*1,20*2</t>
  </si>
  <si>
    <t>1.P.P. - 030 : 1,50*1,20</t>
  </si>
  <si>
    <t>1.P.P. - 004 : 1,50*1,20</t>
  </si>
  <si>
    <t>1.P.P. - 011 : 1,20*1,20</t>
  </si>
  <si>
    <t>1.N.P. - 088 : 0,90*1,20</t>
  </si>
  <si>
    <t>1.N.P. - 087 : 1,20*1,50</t>
  </si>
  <si>
    <t>1.N.P. - 085 a 086 : 0,60*0,90*2</t>
  </si>
  <si>
    <t>1.N.P. - 040,041,042,043,044,045-050 : 1,05*2,10*10</t>
  </si>
  <si>
    <t>1.N.P. - 053 : 0,90*1,20</t>
  </si>
  <si>
    <t>2.N.P.- 077,078 : 1,20*2</t>
  </si>
  <si>
    <t>2.N.P. - 087 : 1,20*1,50</t>
  </si>
  <si>
    <t>2.N.P. - 072,073,074 : 1,20*1,80*3</t>
  </si>
  <si>
    <t>968095002R00</t>
  </si>
  <si>
    <t>Bourání parapetů dřevěných š. do 50 cm</t>
  </si>
  <si>
    <t>1.P.P. - 033 : 0,60</t>
  </si>
  <si>
    <t>1.P.P. - 031 a 032 : 0,60*2</t>
  </si>
  <si>
    <t>1.P.P. - 066 a 067 : 0,90*2</t>
  </si>
  <si>
    <t>1.P.P. - 064 : 1,20</t>
  </si>
  <si>
    <t>1.P.P. - 063 a 062 : 0,60*2</t>
  </si>
  <si>
    <t>1.P.P. - 010 : 1,20</t>
  </si>
  <si>
    <t>1.P.P. - 028 : 1,50*2</t>
  </si>
  <si>
    <t>1.P.P. - 030 : 1,50</t>
  </si>
  <si>
    <t>1.P.P. - 004 : 1,50</t>
  </si>
  <si>
    <t>1.P.P. - 011 : 1,20</t>
  </si>
  <si>
    <t>1.N.P. - 088 : 0,90</t>
  </si>
  <si>
    <t>1.N.P. - 087 : 1,20</t>
  </si>
  <si>
    <t>1.N.P. - 085 a 086 : 0,60*2</t>
  </si>
  <si>
    <t>1.N.P. - 040,041,042,043,044,045-050 : 1,05*10</t>
  </si>
  <si>
    <t>2.N.P. - 084 : 0,50</t>
  </si>
  <si>
    <t>2.N.P. - 069 a 071 : 0,60*2</t>
  </si>
  <si>
    <t>2.N.P. - 087 : 1,20</t>
  </si>
  <si>
    <t>2.N.P. - 072,073,074 : 1,20*3</t>
  </si>
  <si>
    <t>648991113RT2</t>
  </si>
  <si>
    <t>Osazení parapet.desek plast. a lamin. š.nad 20cm, včetně dodávky plastové parapetní desky š. 250 mm</t>
  </si>
  <si>
    <t>1.P.P. - O08 : 0,60*3</t>
  </si>
  <si>
    <t>1.P.P. - O07 : 1,50*2</t>
  </si>
  <si>
    <t>1.P.P. - O09 : 0,85*2</t>
  </si>
  <si>
    <t>1.P.P. - O06 : 1,50</t>
  </si>
  <si>
    <t>2.N.P. - 021 : 1,20*3</t>
  </si>
  <si>
    <t>2.N.P. - 022 : 1,20</t>
  </si>
  <si>
    <t>2.N.P. - 022 : 1,20*2</t>
  </si>
  <si>
    <t>2.N.P. - 024 : 0,50</t>
  </si>
  <si>
    <t>648991113RT4</t>
  </si>
  <si>
    <t>Osazení parapet.desek plast. a lamin. š.nad 20cm, včetně dodávky plastové parapetní desky š. 350 mm</t>
  </si>
  <si>
    <t>1.P.P. - O10 : 1,20</t>
  </si>
  <si>
    <t>1.P.P. - 011 : 0,60*2</t>
  </si>
  <si>
    <t>1.N.P. - O16 : 1,20</t>
  </si>
  <si>
    <t>2.N.P. - 016 : 1,20</t>
  </si>
  <si>
    <t>1.N.P. - O19 : 0,90</t>
  </si>
  <si>
    <t>1.N.P. - O20 : 0,60*2</t>
  </si>
  <si>
    <t>2.N.P. - 023 : 0,60*2</t>
  </si>
  <si>
    <t>648991113RT6</t>
  </si>
  <si>
    <t>Osazení parapet.desek plast. a lamin. š.nad 20cm, včetně dodávky plastové parapetní desky š. 500 mm</t>
  </si>
  <si>
    <t>1.P.P.-  O04 : 1,20*2</t>
  </si>
  <si>
    <t>1.P.P. - O05 : 1,50</t>
  </si>
  <si>
    <t>1.N.P. - O12 : 1,05*10</t>
  </si>
  <si>
    <t>1.N.p. - bez označení : 0,995</t>
  </si>
  <si>
    <t>769000001R00</t>
  </si>
  <si>
    <t>Montáž plastových dveří</t>
  </si>
  <si>
    <t>1.P.P. : 1,00</t>
  </si>
  <si>
    <t>769000010R00</t>
  </si>
  <si>
    <t>Montáž plastových oken s vypěněním</t>
  </si>
  <si>
    <t>(0,60+0,60)*2*3+(0,50+0,50)*2*1+(0,60+0,90)*2*6+(0,90+1,20)*2*2</t>
  </si>
  <si>
    <t>(1,20+1,80)*2*3+(1,20+1,20)*2*2+(1,20+1,50)*2*4+(1,05+2,10)*2*10</t>
  </si>
  <si>
    <t>(1,50+1,20)*2*5</t>
  </si>
  <si>
    <t>(0,850+0,80)*2*2</t>
  </si>
  <si>
    <t>61143000R01</t>
  </si>
  <si>
    <t>Okno plastové jednodílné 60 x 60 cm , - O08 vč.vnitřních žaluzií</t>
  </si>
  <si>
    <t>1.P.P. : 3,00</t>
  </si>
  <si>
    <t>61143002</t>
  </si>
  <si>
    <t>Okno plastové jednodílné 50 x 50 cm OS,  - O24 vč. vnitřních žaluzií</t>
  </si>
  <si>
    <t>2.N.P. : 1,00</t>
  </si>
  <si>
    <t>61143007R01</t>
  </si>
  <si>
    <t>Okno plastové jednodílné 60 x 90 cm OS, - O11,O20,O23 vč. vnitřních žaluzií</t>
  </si>
  <si>
    <t>1.P.P. O11 : 2,00</t>
  </si>
  <si>
    <t>1.N.P. O20 : 2,00</t>
  </si>
  <si>
    <t>2.N.P. O23 : 2,00</t>
  </si>
  <si>
    <t>61143027R01</t>
  </si>
  <si>
    <t>Okno plastové jednodílné 85 x 80 cm, - O09 - podávací okénko</t>
  </si>
  <si>
    <t>61143032R01</t>
  </si>
  <si>
    <t>Okno plastové jednodílné 90 x 120 cm O,S,  - O18, O19 vč. vnitřních žaluzií</t>
  </si>
  <si>
    <t>1.N.P. O18 : 1,00</t>
  </si>
  <si>
    <t>1.N.P. O19 : 1,00</t>
  </si>
  <si>
    <t>61143060R01</t>
  </si>
  <si>
    <t>Okno plastové jednodílné 120 x 120 cm P, - O04 vč. vnitřních žaluzií</t>
  </si>
  <si>
    <t>1.P.P. : 2,00</t>
  </si>
  <si>
    <t>61143067R01</t>
  </si>
  <si>
    <t>Okno plastové jednodílné 120 x 150 cm OS, - O10,O16,O22 vč. vnitřních žaluzií</t>
  </si>
  <si>
    <t>1.N.P. : 1,00</t>
  </si>
  <si>
    <t>2.N.P. : 1,00+1,00</t>
  </si>
  <si>
    <t>61143072R01</t>
  </si>
  <si>
    <t>Okno plastové jednodílné 120 x 180 cm OS,  - O21 vč. vnitřních žaluzií</t>
  </si>
  <si>
    <t>2.N.P. : 3,00</t>
  </si>
  <si>
    <t>61143075R01</t>
  </si>
  <si>
    <t>Okno plastové jednodílné 105 x 210 cm P,  - O12 - dělené vč. vnitřních žaluzií</t>
  </si>
  <si>
    <t>1.N.P. : 10,00</t>
  </si>
  <si>
    <t>61143081R01</t>
  </si>
  <si>
    <t>Okno plastové jednodílné 150 x 120 cm O, S,  - O07,O06,O05 vč. vnitřních žaluzií</t>
  </si>
  <si>
    <t>1.P.P. : 2,00+1,00+1,00</t>
  </si>
  <si>
    <t>61143082R01</t>
  </si>
  <si>
    <t>Okno plastové jednodílné 150 x 120 cm OS, - O17 vč. vnitřních žaluzií</t>
  </si>
  <si>
    <t>61143790.AR</t>
  </si>
  <si>
    <t>Dveře vchodové plastové  800x1970 cm otvorový prvek č.2 na výkrese 05, - Denní stacionář - zázemí pro volnočasové aktivity</t>
  </si>
  <si>
    <t>1.P.P. : 1</t>
  </si>
  <si>
    <t>620991121R00</t>
  </si>
  <si>
    <t>Zakrývání výplní vnějších otvorů</t>
  </si>
  <si>
    <t>622412214RT2</t>
  </si>
  <si>
    <t>Nátěr stěn vnějších ,slož.1-2,silikon. hydrofobní</t>
  </si>
  <si>
    <t>622422321R00</t>
  </si>
  <si>
    <t>Oprava vnějších omítek vápen. štuk. II, do 30 %</t>
  </si>
  <si>
    <t>622428971R00</t>
  </si>
  <si>
    <t>Příplatek k položce za vícebarevnou omítku</t>
  </si>
  <si>
    <t>622471115R00</t>
  </si>
  <si>
    <t>Úprava stěn aktivovaným štukem</t>
  </si>
  <si>
    <t>620471831U00</t>
  </si>
  <si>
    <t>Nátěr základní penetrační</t>
  </si>
  <si>
    <t>620471842U00</t>
  </si>
  <si>
    <t>Nátěr základní barvou</t>
  </si>
  <si>
    <t>62R1vlastní</t>
  </si>
  <si>
    <t>Oprava bosáží na fasádě v ploše do 30 % pl. - hladká</t>
  </si>
  <si>
    <t>62R2vlastní</t>
  </si>
  <si>
    <t xml:space="preserve">Oprava říms venkovní fasády do 30% </t>
  </si>
  <si>
    <t>62R3vlastní</t>
  </si>
  <si>
    <t>Odstranění původního fasádního nátěru oborušením</t>
  </si>
  <si>
    <t>941941041R00</t>
  </si>
  <si>
    <t>Montáž lešení leh.řad.s podlahami,š.1,2 m, H 10 m</t>
  </si>
  <si>
    <t>(16,073+2*1,50)*9,55*2</t>
  </si>
  <si>
    <t>(13,79+2*1,50)*9,55*2</t>
  </si>
  <si>
    <t>941941501R00</t>
  </si>
  <si>
    <t>Doprava 1 m2 fasádního lešení (dovoz a odvoz)</t>
  </si>
  <si>
    <t>km</t>
  </si>
  <si>
    <t xml:space="preserve">10 km - tam i zpět : </t>
  </si>
  <si>
    <t>(16,073+2*1,50)*9,55*2*10</t>
  </si>
  <si>
    <t>(13,79+2*1,50)*9,55*2*10</t>
  </si>
  <si>
    <t>941941291R00</t>
  </si>
  <si>
    <t>Příplatek za každý měsíc použití lešení k pol.1041</t>
  </si>
  <si>
    <t>941941841R00</t>
  </si>
  <si>
    <t>Demontáž lešení leh.řad.s podlahami,š.1,2 m,H 10 m</t>
  </si>
  <si>
    <t>944944011R00</t>
  </si>
  <si>
    <t>Montáž ochranné sítě z umělých vláken</t>
  </si>
  <si>
    <t>944944031R00</t>
  </si>
  <si>
    <t>Příplatek za každý měsíc použití sítí k pol. 4011</t>
  </si>
  <si>
    <t>944944081R00</t>
  </si>
  <si>
    <t>Demontáž ochranné sítě z umělých vláken</t>
  </si>
  <si>
    <t>978015241R00</t>
  </si>
  <si>
    <t>Otlučení omítek vnějších MVC v složit.1-4 do 30 %</t>
  </si>
  <si>
    <t>979012112R00</t>
  </si>
  <si>
    <t>Svislá doprava suti na výšku do 3,5 m</t>
  </si>
  <si>
    <t>979012119R00</t>
  </si>
  <si>
    <t>Příplatek k suti za každých dalších 3,5 m výšky</t>
  </si>
  <si>
    <t>113107320R00</t>
  </si>
  <si>
    <t>Odstranění podkladu pl. 50 m2,kam.těžené tl.20 cm</t>
  </si>
  <si>
    <t>pro svislou izolaci zdiva : (6,12+2,049*2+5,80+6,90)*0,60</t>
  </si>
  <si>
    <t>113108315R00</t>
  </si>
  <si>
    <t>Odstranění podkladu pl.do 50 m2, živice tl. 15 cm</t>
  </si>
  <si>
    <t>pro svislou izolaci zdiva : (6,12+2,049*2+5,80+6,90)*0,60*1,85</t>
  </si>
  <si>
    <t>(11,75+0,60*2)*0,60*1,85</t>
  </si>
  <si>
    <t>(11,85+0,60*2)*0,60*1,85</t>
  </si>
  <si>
    <t>(21,175+0,70*2+0,90*2)*0,60*1,85</t>
  </si>
  <si>
    <t>212571111R00</t>
  </si>
  <si>
    <t>Výplň odvodňov. trativodů štěrkem tříděným, - kačírek</t>
  </si>
  <si>
    <t>212755114R00</t>
  </si>
  <si>
    <t>Trativody z drenážních trubek DN 10 cm bez lože</t>
  </si>
  <si>
    <t>pro svislou izolaci zdiva : (6,12+2,049*2+5,80+6,90)</t>
  </si>
  <si>
    <t>(11,75+0,60*2)</t>
  </si>
  <si>
    <t>(11,85+0,60*2)</t>
  </si>
  <si>
    <t>(21,175+0,70*2+0,90*2)</t>
  </si>
  <si>
    <t>212971110R00</t>
  </si>
  <si>
    <t>Opláštění trativodů z geotext., do sklonu 1:2,5</t>
  </si>
  <si>
    <t xml:space="preserve">  pro svislou izolaci zdiva : (6,12+2,049*2+5,80+6,90)</t>
  </si>
  <si>
    <t xml:space="preserve">  (11,75+0,60*2)</t>
  </si>
  <si>
    <t xml:space="preserve">  (11,85+0,60*2)</t>
  </si>
  <si>
    <t xml:space="preserve">  (21,175+0,70*2+0,90*2)</t>
  </si>
  <si>
    <t>73,293*3,14*0,10</t>
  </si>
  <si>
    <t>28611283.AR</t>
  </si>
  <si>
    <t>Spojka PVC d 100 mm pro ohebné drenážní trubky</t>
  </si>
  <si>
    <t>28611319.AR</t>
  </si>
  <si>
    <t>T kus PVC d 100 mm pro drenážní trubky</t>
  </si>
  <si>
    <t>67390526R</t>
  </si>
  <si>
    <t>Textilie jutařská netkaná NETEX A PP/300 -300 g/m2, pozn.1)</t>
  </si>
  <si>
    <t xml:space="preserve">  Mezisoučet</t>
  </si>
  <si>
    <t xml:space="preserve">  73,293*3,14*0,10</t>
  </si>
  <si>
    <t>15% na přesahy : 23,014*1,15</t>
  </si>
  <si>
    <t>628195001U00</t>
  </si>
  <si>
    <t>Očištění vnějšího zdiva - ručně</t>
  </si>
  <si>
    <t>pro svislou izolaci zdiva : (6,12+2,049*2+5,80+6,90)*1,85</t>
  </si>
  <si>
    <t>(11,75+0,60*2)*1,85</t>
  </si>
  <si>
    <t>(11,85+0,60*2)*1,85</t>
  </si>
  <si>
    <t>(21,175+0,70*2+0,90*2)*1,85</t>
  </si>
  <si>
    <t>916561111RT7</t>
  </si>
  <si>
    <t>Osazení záhon.obrubníků do lože z C 12/15 s opěrou, včetně obrubníku   100/5/20 cm</t>
  </si>
  <si>
    <t>6,12+2,049*2+5,80+6,90+2*0,60</t>
  </si>
  <si>
    <t>11,75+0,60*2</t>
  </si>
  <si>
    <t>11,85+0,60*2</t>
  </si>
  <si>
    <t>21,175+0,70*2+0,90*2</t>
  </si>
  <si>
    <t>919735113R00</t>
  </si>
  <si>
    <t>Řezání stávajícího živičného krytu tl. 10 - 15 cm</t>
  </si>
  <si>
    <t>pro svislou izolaci zdiva : 6,12+2,049*2+5,80+6,90+0,60*2</t>
  </si>
  <si>
    <t>711132311R00</t>
  </si>
  <si>
    <t>Prov. izolace nopovou fólií svisle, vč.uchyc.prvků, pozn.1)</t>
  </si>
  <si>
    <t>711491172RT1</t>
  </si>
  <si>
    <t>Izolace tlaková, ochranná textilie, vodorovná, materiál ve specifikaci</t>
  </si>
  <si>
    <t>998711202R00</t>
  </si>
  <si>
    <t>Přesun hmot pro izolace proti vodě, výšky do 12 m</t>
  </si>
  <si>
    <t>28323140R</t>
  </si>
  <si>
    <t>Fólie nopová GUTTABETA STAR tl. 0,6 mm  1,0x20 m, pozn.1)</t>
  </si>
  <si>
    <t xml:space="preserve">  pro svislou izolaci zdiva : (6,12+2,049*2+5,80+6,90)*1,85</t>
  </si>
  <si>
    <t xml:space="preserve">  (11,75+0,60*2)*1,85</t>
  </si>
  <si>
    <t xml:space="preserve">  (11,85+0,60*2)*1,85</t>
  </si>
  <si>
    <t xml:space="preserve">  (21,175+0,70*2+0,90*2)*1,85</t>
  </si>
  <si>
    <t>přeložení 15% : 135,5921*1,15</t>
  </si>
  <si>
    <t>69366077R</t>
  </si>
  <si>
    <t>textilie GEOFILTEX 63 63/30ÚV 300g/m2 do š.8,8m, pozn.1)</t>
  </si>
  <si>
    <t>M33R1vlastní</t>
  </si>
  <si>
    <t>D+M venkovní osobní lanový výtah pro 6 osob s nos., 450 kg vč. výt šachty z ocel.profilů a opláštění</t>
  </si>
  <si>
    <t>ks</t>
  </si>
  <si>
    <t>v.č.V1 : 0,8*0,5*8</t>
  </si>
  <si>
    <t>162301102R00</t>
  </si>
  <si>
    <t>Vodorovné přemístění výkopku z hor.1-4 do 1000 m</t>
  </si>
  <si>
    <t>v.č.V1 : 0,8*0,15*8</t>
  </si>
  <si>
    <t xml:space="preserve">v.č.V1 : </t>
  </si>
  <si>
    <t>162501102R00</t>
  </si>
  <si>
    <t>Vodorovné přemístění výkopku z hor.1-4 do 3000 m</t>
  </si>
  <si>
    <t>162201203R00</t>
  </si>
  <si>
    <t>Vodorovné přemíst.výkopku, kolečko hor.1-4, do 10m</t>
  </si>
  <si>
    <t>162201210R00</t>
  </si>
  <si>
    <t>Příplatek za dalš.10 m, kolečko, výkop. z hor.1- 4</t>
  </si>
  <si>
    <t>171101105R00</t>
  </si>
  <si>
    <t>Uložení sypaniny do násypů zhutněných na 103% PS</t>
  </si>
  <si>
    <t>174101101R00</t>
  </si>
  <si>
    <t>Zásyp jam, rýh, šachet se zhutněním</t>
  </si>
  <si>
    <t>0</t>
  </si>
  <si>
    <t>v.č.V1 : 3,2-0,96</t>
  </si>
  <si>
    <t>132202201</t>
  </si>
  <si>
    <t>Hloub rýh š 2 m soudrž hor 3 ručně</t>
  </si>
  <si>
    <t>10</t>
  </si>
  <si>
    <t>Zápachová uzávěrka pro pisoáry, DN 40,50 odsávací s nastavitelným sklonem odtoku</t>
  </si>
  <si>
    <t>v.č.V5-V.7 : 2+1</t>
  </si>
  <si>
    <t>411387531R00</t>
  </si>
  <si>
    <t>Zabetonování otvorů 0,25 m2 ve stropech a klenbách</t>
  </si>
  <si>
    <t>v.č.V1-V3 : 8+2</t>
  </si>
  <si>
    <t>451541111R00</t>
  </si>
  <si>
    <t>Lože pod potrubí ze štěrkodrtě 0 - 63 mm</t>
  </si>
  <si>
    <t>612403388R00</t>
  </si>
  <si>
    <t>Hrubá výplň rýh ve stěnách do 15x15cm maltou z SMS</t>
  </si>
  <si>
    <t>v.č. V1-V7 : 98+9+14+19+25</t>
  </si>
  <si>
    <t>612443541R00</t>
  </si>
  <si>
    <t>Omítka rýh stěn maltou sádrovou šířky do 15 cm</t>
  </si>
  <si>
    <t>0,15*165</t>
  </si>
  <si>
    <t>612443641R00</t>
  </si>
  <si>
    <t>Omítka rýh stěn maltou sádrovou šířky do 30 cm</t>
  </si>
  <si>
    <t>0,3*18</t>
  </si>
  <si>
    <t>631315611R00</t>
  </si>
  <si>
    <t>Mazanina betonová max tl. 10 cm C 16/20</t>
  </si>
  <si>
    <t>v.č.V1 : 8*0,8*0,15</t>
  </si>
  <si>
    <t>631319175R00</t>
  </si>
  <si>
    <t>Příplatek za stržení povrchu mazaniny tl. 24 cm</t>
  </si>
  <si>
    <t>631361921R00</t>
  </si>
  <si>
    <t>Výztuž mazanin svařovanou sítí průměr drátu  6,0, oka 100/100 mm</t>
  </si>
  <si>
    <t>na 1m3bet.  0,006t/ sítí : 0,96*0,006</t>
  </si>
  <si>
    <t>919735124R00</t>
  </si>
  <si>
    <t>Řezání stávajícího betonového krytu tl. 15 - 20 cm</t>
  </si>
  <si>
    <t>v.č.V1 : 8*2</t>
  </si>
  <si>
    <t>965042241R00</t>
  </si>
  <si>
    <t>Bourání mazanin betonových tl. nad 10 cm, nad 4 m2 sbíječka  tl. mazaniny 15 - 20 cm</t>
  </si>
  <si>
    <t>v.č.V1 : 8*0,8*0,1</t>
  </si>
  <si>
    <t>972054341R00</t>
  </si>
  <si>
    <t>Vybourání otv. stropy ŽB pl. 0,25 m2, tl. 15 cm</t>
  </si>
  <si>
    <t>974031164R00</t>
  </si>
  <si>
    <t>Vysekání rýh ve zdi cihelné 15 x 15 cm</t>
  </si>
  <si>
    <t>974031167R00</t>
  </si>
  <si>
    <t>Vysekání rýh ve zdi cihelné 15 x 30 cm</t>
  </si>
  <si>
    <t>18</t>
  </si>
  <si>
    <t>979082318R00</t>
  </si>
  <si>
    <t>Vodorovná doprava suti a hmot po suchu do 6000 m</t>
  </si>
  <si>
    <t>979082319R00</t>
  </si>
  <si>
    <t>Příplatek k vodor.dopravě po suchu, dalších 1000 m</t>
  </si>
  <si>
    <t>979086213R00</t>
  </si>
  <si>
    <t>Nakládání vybouraných hmot na dopravní prostředek</t>
  </si>
  <si>
    <t>979990103R00</t>
  </si>
  <si>
    <t>Poplatek za skládku suti - beton</t>
  </si>
  <si>
    <t>998276101R00</t>
  </si>
  <si>
    <t>Přesun hmot, trubní vedení plastová, otevř. výkop</t>
  </si>
  <si>
    <t>999281105R00</t>
  </si>
  <si>
    <t>Přesun hmot pro opravy a údržbu do výšky 6 m</t>
  </si>
  <si>
    <t>711111001R00</t>
  </si>
  <si>
    <t>Izolace proti vlhkosti vodor. nátěr ALP za studena 1x nátěr - včetně dodávky penetračního laku ALP, pozn.1)</t>
  </si>
  <si>
    <t>v.č.V1 : 0,8*8</t>
  </si>
  <si>
    <t>Izolace proti vlhk. vodorovná pásy přitavením včetně dod.lepenky40  pas typu S, pozn.1)</t>
  </si>
  <si>
    <t>v.č.V1 : 8*0,8</t>
  </si>
  <si>
    <t>998711101R00</t>
  </si>
  <si>
    <t>Přesun hmot pro izolace proti vodě, výšky do 6 m</t>
  </si>
  <si>
    <t>721110915R00</t>
  </si>
  <si>
    <t>Oprava - propojení dosavadního potrubí DN 100</t>
  </si>
  <si>
    <t>721110916R00</t>
  </si>
  <si>
    <t>Oprava - propojení dosavadního potrubí DN 125</t>
  </si>
  <si>
    <t>721170975R00</t>
  </si>
  <si>
    <t>Oprava potrubí z PVC, krácení trub D 110 mm</t>
  </si>
  <si>
    <t>721176102R00</t>
  </si>
  <si>
    <t>Potrubí HT připojovací D 40 x 1,8 mm, pozn.1)</t>
  </si>
  <si>
    <t>v.č.V1-V3 : 9</t>
  </si>
  <si>
    <t>721176103R00</t>
  </si>
  <si>
    <t>Potrubí HT připojovací DN 50 x 1,8 mm, pozn.1)</t>
  </si>
  <si>
    <t>v.č.V1-V3 : 14</t>
  </si>
  <si>
    <t>721176104R00</t>
  </si>
  <si>
    <t>Potrubí HT připojovací D 75 x 1,9 mm, pozn.1)</t>
  </si>
  <si>
    <t>v.č.V1-V3 : 4</t>
  </si>
  <si>
    <t>721176105R00</t>
  </si>
  <si>
    <t>Potrubí HT připojovací D 110 x 2,7 mm, pozn.1)</t>
  </si>
  <si>
    <t>v.č.V1-V3 : 19</t>
  </si>
  <si>
    <t>721176115R00</t>
  </si>
  <si>
    <t>Potrubí HT odpadní svislé D 110 x 2,7 mm, pozn.1)</t>
  </si>
  <si>
    <t>v.č.V1-V3 : 2+9+12+2</t>
  </si>
  <si>
    <t>721176134R00</t>
  </si>
  <si>
    <t>Potrubí HT svodné (ležaté) zavěšené D 75 x 1,9 mm, pozn.1)</t>
  </si>
  <si>
    <t>v.č.V2 : 3</t>
  </si>
  <si>
    <t>721176135R00</t>
  </si>
  <si>
    <t>Potrubí HT svodné (ležaté) zavěšené D 110 x 2,7 mm, pozn.1)</t>
  </si>
  <si>
    <t>v.č.V1-V2 : 3+2+2+2+4</t>
  </si>
  <si>
    <t>721176136R00</t>
  </si>
  <si>
    <t>Potrubí HT svodné (ležaté) zavěšené D 50 x 1,5 mm, pozn.1)</t>
  </si>
  <si>
    <t>v.č.V1-V2 : 9</t>
  </si>
  <si>
    <t>721176222R00</t>
  </si>
  <si>
    <t>Potrubí KG svodné (ležaté) v zemi D 110 x 3,2 mm, pozn.1)</t>
  </si>
  <si>
    <t>v.č.V1 : 4+2,5+4,5+2+1</t>
  </si>
  <si>
    <t>721171219R00</t>
  </si>
  <si>
    <t>Trubka pro připojení výlevky, HL202G, D 110 mm, pozn.1)</t>
  </si>
  <si>
    <t>v.č.V1-V3 : 1+5</t>
  </si>
  <si>
    <t>721171808R00</t>
  </si>
  <si>
    <t>Demontáž potrubí z PVC do D 114 mm</t>
  </si>
  <si>
    <t>14+25+14+19</t>
  </si>
  <si>
    <t>721194105R00</t>
  </si>
  <si>
    <t>Vyvedení odpadních výpustek D 50 x 1,8</t>
  </si>
  <si>
    <t>v.č.V1-V3 : 3+7+2+2+1</t>
  </si>
  <si>
    <t>721194109R00</t>
  </si>
  <si>
    <t>Vyvedení odpadních výpustek D 110 x 2,3</t>
  </si>
  <si>
    <t>v.č.V1-V3 : 1+8+2</t>
  </si>
  <si>
    <t>721273145R00</t>
  </si>
  <si>
    <t>Hlavice ventilační z PVC  DN 100/930 HL 807, pozn.1)</t>
  </si>
  <si>
    <t>v.č.V1-V3 : 2</t>
  </si>
  <si>
    <t>721273150R00</t>
  </si>
  <si>
    <t>Hlavice ventilační přivětrávací HL900 přivzdušňovací ventil HL900, D 50/75/110 mm, pozn.1)</t>
  </si>
  <si>
    <t>v.č.V1-V3 : 2+1</t>
  </si>
  <si>
    <t>721290111R00</t>
  </si>
  <si>
    <t>Zkouška těsnosti kanalizace vodou DN 125</t>
  </si>
  <si>
    <t>998721101R00</t>
  </si>
  <si>
    <t>Přesun hmot pro vnitřní kanalizaci, výšky do 6 m</t>
  </si>
  <si>
    <t>909      R00</t>
  </si>
  <si>
    <t>Hzs-nezmeritelne stavebni prace</t>
  </si>
  <si>
    <t>Prav.M</t>
  </si>
  <si>
    <t>POL10_</t>
  </si>
  <si>
    <t>R</t>
  </si>
  <si>
    <t>mřížka 200/200</t>
  </si>
  <si>
    <t>722130801R00</t>
  </si>
  <si>
    <t>Demontáž potrubí ocelových závitových DN 25</t>
  </si>
  <si>
    <t>154</t>
  </si>
  <si>
    <t>722172914R00</t>
  </si>
  <si>
    <t>Propojení plastového potrubí polyf. D 32 mm</t>
  </si>
  <si>
    <t>722172915R00</t>
  </si>
  <si>
    <t>Propojení plastového potrubí polyf. D 40 mm</t>
  </si>
  <si>
    <t>722176111R00</t>
  </si>
  <si>
    <t>Montáž rozvodů z plastů polyfúz. svařováním DN15mm</t>
  </si>
  <si>
    <t>v.č.V5-V.7 : 39+61</t>
  </si>
  <si>
    <t>722176113R00</t>
  </si>
  <si>
    <t>Montáž rozvodů z plastů polyfúz. svařováním DN20mm</t>
  </si>
  <si>
    <t>v.č.V5-V.7 : 16+18</t>
  </si>
  <si>
    <t>722176114R00</t>
  </si>
  <si>
    <t>Montáž rozvodů z plastů polyfúz. svařováním DN25mm</t>
  </si>
  <si>
    <t>v.č.V5-V.7 : 8</t>
  </si>
  <si>
    <t>722176115R00</t>
  </si>
  <si>
    <t>Montáž rozvodů z plastů polyfúz. svařováním DN32mm</t>
  </si>
  <si>
    <t>v.č.V5 : 10</t>
  </si>
  <si>
    <t>722181213R00</t>
  </si>
  <si>
    <t>Izolace návleková  tl. stěny 13 mm vnitřní průměr 22 mm</t>
  </si>
  <si>
    <t>v.č.V5-V.7 : 61</t>
  </si>
  <si>
    <t>v.č.V5-V.7 : 18</t>
  </si>
  <si>
    <t>v.č.V5-V.7 : 3</t>
  </si>
  <si>
    <t>722181215R00</t>
  </si>
  <si>
    <t>Iizolace návleková tl. stěny 25 mm vnitřní průměr 22 mm</t>
  </si>
  <si>
    <t>v.č.V5-V.7 : 39</t>
  </si>
  <si>
    <t>v.č.V5-V.7 : 16</t>
  </si>
  <si>
    <t>v.č.V5-V.7 : 5</t>
  </si>
  <si>
    <t>722182001R00</t>
  </si>
  <si>
    <t>Montáž izolačních skruží na potrubí přímé DN 25 samolepící spoj, rychlouzávěr</t>
  </si>
  <si>
    <t>722290226R00</t>
  </si>
  <si>
    <t>Zkouška tlaku potrubí závitového DN 50</t>
  </si>
  <si>
    <t>722290234R00</t>
  </si>
  <si>
    <t>Proplach a dezinfekce vodovod.potrubí DN 80</t>
  </si>
  <si>
    <t>998722101R00</t>
  </si>
  <si>
    <t>Přesun hmot pro vnitřní vodovod, výšky do 6 m</t>
  </si>
  <si>
    <t>722171123</t>
  </si>
  <si>
    <t>Objímky pro potrubí do d 25</t>
  </si>
  <si>
    <t>v.č.V5 : 5+12+12+8+8+6,5+6,5</t>
  </si>
  <si>
    <t>722174002</t>
  </si>
  <si>
    <t>Potr vod PPR PN16 svar polyfuz D 20, pozn.1)</t>
  </si>
  <si>
    <t>722174003</t>
  </si>
  <si>
    <t>Potr vod PPR PN16 svar polyfuz D 25, pozn.1)</t>
  </si>
  <si>
    <t>722174004</t>
  </si>
  <si>
    <t>Potr vod PPR PN16 svar polyfuz D 32, pozn.1)</t>
  </si>
  <si>
    <t>722174005</t>
  </si>
  <si>
    <t>Potr vod PPR PN16 svar polyfuz D 40, pozn.1)</t>
  </si>
  <si>
    <t>v.č.V5-V.7 : 10</t>
  </si>
  <si>
    <t>723213351</t>
  </si>
  <si>
    <t>Kulový kohout rohový 1/2"</t>
  </si>
  <si>
    <t>v.č.V5-V.7 : 3+3+18+4+10</t>
  </si>
  <si>
    <t>uzemnění</t>
  </si>
  <si>
    <t>nosný žlábek se závěsy</t>
  </si>
  <si>
    <t>POL12_0</t>
  </si>
  <si>
    <t>725033121R00</t>
  </si>
  <si>
    <t>Klozet kombi  nádrž s armat.,odp. vodor. včetně sedátka v bílé barvě, pozn.1)</t>
  </si>
  <si>
    <t>RTS 15/ II</t>
  </si>
  <si>
    <t>v.č.V1-V3 : 5+1+2</t>
  </si>
  <si>
    <t>725110814R00</t>
  </si>
  <si>
    <t>Demontáž klozetů kombinovaných</t>
  </si>
  <si>
    <t>725111241R00</t>
  </si>
  <si>
    <t>Nádrž splachovací  vysokopolož.6 l, bílá</t>
  </si>
  <si>
    <t>v.č.V3 : 1</t>
  </si>
  <si>
    <t>725013128R00</t>
  </si>
  <si>
    <t>Kloz.kombi  ZTP,nádrž s arm.odpad svislý,bílý, pozn.1)</t>
  </si>
  <si>
    <t>725119305R00</t>
  </si>
  <si>
    <t>Montáž klozetových mís kombinovaných</t>
  </si>
  <si>
    <t>725122112R00</t>
  </si>
  <si>
    <t>Pisoárová mísa diturvitová, pozn.1)</t>
  </si>
  <si>
    <t>725210821R00</t>
  </si>
  <si>
    <t>Demontáž umyvadel bez výtokových armatur</t>
  </si>
  <si>
    <t>725017132R00</t>
  </si>
  <si>
    <t>Umyvadlo keram. 55 x 42 cm, bílé s instal.sadou</t>
  </si>
  <si>
    <t>v.č.V1-V3 : 1+4+2</t>
  </si>
  <si>
    <t>725212370R00</t>
  </si>
  <si>
    <t>Umyvadlo pro invalidy, se zápachovou uzávěrkou</t>
  </si>
  <si>
    <t>v.č.V1-V3 : 1+1</t>
  </si>
  <si>
    <t>725017138R00</t>
  </si>
  <si>
    <t>Kryt sifonu umyvadel  bílý</t>
  </si>
  <si>
    <t>v.č.V1-V3 : 1+4+2+2</t>
  </si>
  <si>
    <t>725240812R00</t>
  </si>
  <si>
    <t>Demontáž sprchových mís bez výtokových armatur</t>
  </si>
  <si>
    <t>725314290R00</t>
  </si>
  <si>
    <t>Příslušenství k dřezu v kuchyňské sestavě</t>
  </si>
  <si>
    <t>725319101R00</t>
  </si>
  <si>
    <t>Montáž dřezů jednoduchých</t>
  </si>
  <si>
    <t>725310821R00</t>
  </si>
  <si>
    <t>Demontáž dřezů jednodílných na konzolách</t>
  </si>
  <si>
    <t>725019101R00</t>
  </si>
  <si>
    <t>Výlevka stojící  s plastovou mřížkou</t>
  </si>
  <si>
    <t>725829201R00</t>
  </si>
  <si>
    <t>Montáž baterie umyv.a dřezové nástěnné chromové včetně dodávky pákové baterie</t>
  </si>
  <si>
    <t>725849200R00</t>
  </si>
  <si>
    <t>Montáž baterií sprchových, nastavitelná výška vč. sprchové tyče,ruční sprcha hadice dl. 2,5 m</t>
  </si>
  <si>
    <t>725860169R00</t>
  </si>
  <si>
    <t>Zápachová uzávěrka pro pisoáry HL431, D 40,50 mm, pozn.1)</t>
  </si>
  <si>
    <t>725860184R00</t>
  </si>
  <si>
    <t>Sifon pračkový ,myčkaHL406, D 40/50 mm podomítkový, pochromovaný výtokový ventil 1/2 ", pozn.1)</t>
  </si>
  <si>
    <t>725860201R00</t>
  </si>
  <si>
    <t>Sifon dřezový HL100, 6/4 ", přípoj myčka, pračka, pozn.1)</t>
  </si>
  <si>
    <t>725860212R00</t>
  </si>
  <si>
    <t>Sifon umyvadlový HL134.0 pod omítku, pozn.1)</t>
  </si>
  <si>
    <t>998725101R00</t>
  </si>
  <si>
    <t>Přesun hmot pro zařizovací předměty, výšky do 6 m</t>
  </si>
  <si>
    <t>725129101</t>
  </si>
  <si>
    <t>Mtž pisoáru keramického</t>
  </si>
  <si>
    <t>725311121</t>
  </si>
  <si>
    <t>Dřez nerez s odkap plochou</t>
  </si>
  <si>
    <t>725339111</t>
  </si>
  <si>
    <t>Mtž výlevka</t>
  </si>
  <si>
    <t>725841311</t>
  </si>
  <si>
    <t>Baterie sprcha pod omítku jedna páka, vč.držáku hadice dl. 1,7 m, sprchová tyč,prov.nerez</t>
  </si>
  <si>
    <t>pevné madlo sprcha</t>
  </si>
  <si>
    <t>sklopné madlo</t>
  </si>
  <si>
    <t>sklopné madlo provedení chrom - umývadlo</t>
  </si>
  <si>
    <t>v.č.V1-V3 : 2*2</t>
  </si>
  <si>
    <t>sklopné madlo provedení chrom, s držákem toal.papíru</t>
  </si>
  <si>
    <t>sada HL 227 k WC  a k výlevce, pozn.1)</t>
  </si>
  <si>
    <t>v.č.V1-V3 : 2+1+8</t>
  </si>
  <si>
    <t>tlačný pisoarový ventil</t>
  </si>
  <si>
    <t>podomítkový nosný systém pro urinaly</t>
  </si>
  <si>
    <t>sklopné zrcadlo pro invalidy</t>
  </si>
  <si>
    <t>Baterie stojánková pro postižené -umývadlová</t>
  </si>
  <si>
    <t>liniový odtok. žlab do sprchy se zápach.udl. 0,8 m</t>
  </si>
  <si>
    <t>904R02</t>
  </si>
  <si>
    <t>Hzs-zkousky v ramci montaz.praci Topná zkouška</t>
  </si>
  <si>
    <t>905R01</t>
  </si>
  <si>
    <t>Hzs-revize provoz.souboru a st.obj. Revize</t>
  </si>
  <si>
    <t>722160223R00</t>
  </si>
  <si>
    <t>Potrubí z měděných trubek D 18 x 1,0 mm</t>
  </si>
  <si>
    <t>RTS 14/ II</t>
  </si>
  <si>
    <t>v.č.V8-V10 : 235+15</t>
  </si>
  <si>
    <t>722160226R00</t>
  </si>
  <si>
    <t>Potrubí z měděných trubek D 28 x 1,5 mm</t>
  </si>
  <si>
    <t>v.č.V8-V10 : 32+3</t>
  </si>
  <si>
    <t>722160228R00</t>
  </si>
  <si>
    <t>Potrubí z měděných trubek D 35 x 1,5 mm</t>
  </si>
  <si>
    <t>v.č.V8-V10 : 30+3</t>
  </si>
  <si>
    <t>722160229R00</t>
  </si>
  <si>
    <t>Potrubí z měděných trubek D 42 x 1,5 mm</t>
  </si>
  <si>
    <t>RTS 13/ II</t>
  </si>
  <si>
    <t>v.č.V8-V10 : 21+2</t>
  </si>
  <si>
    <t>722280106R00</t>
  </si>
  <si>
    <t>Tlaková zkouška  potrubí DN 32</t>
  </si>
  <si>
    <t>v.č.V8-V10 : 250+38+35+33+23</t>
  </si>
  <si>
    <t>733113113R00</t>
  </si>
  <si>
    <t>Příplatek za zhotovení přípojky DN 15</t>
  </si>
  <si>
    <t>v.č.V8-V10 : 41*2</t>
  </si>
  <si>
    <t>733110806R00</t>
  </si>
  <si>
    <t>Demontáž potrubí ocelového závitového do DN 15-32</t>
  </si>
  <si>
    <t>278</t>
  </si>
  <si>
    <t>733163104R00</t>
  </si>
  <si>
    <t>Potrubí z měděných trubek D 22 x 1 ,0mm</t>
  </si>
  <si>
    <t>v.č.V8-V10 : 35+3</t>
  </si>
  <si>
    <t>733190106R00</t>
  </si>
  <si>
    <t>Tlaková zkouška potrubí  DN 32</t>
  </si>
  <si>
    <t>998733101R00</t>
  </si>
  <si>
    <t>Přesun hmot pro rozvody potrubí, výšky do 6 m</t>
  </si>
  <si>
    <t>závěsy potrubí</t>
  </si>
  <si>
    <t>kg</t>
  </si>
  <si>
    <t>přechod ocel/měď, DN25/28, vnitřní</t>
  </si>
  <si>
    <t>přechod ocel/měď, DN40/42, vnitřní</t>
  </si>
  <si>
    <t>oběhové čerpadlo 3 -32/100, včetně šroubení</t>
  </si>
  <si>
    <t>třícestný směšovací ventil, DN32, Kvs16 vč.pohonu</t>
  </si>
  <si>
    <t>thermomanometr, včetně kulového kohoutu DN15</t>
  </si>
  <si>
    <t>přechod ocel/měď, DN40/35, vnitřní</t>
  </si>
  <si>
    <t>redukce závitová DN40/DN32, včetně montáže</t>
  </si>
  <si>
    <t>POL12_1</t>
  </si>
  <si>
    <t>potrubí 35x1,5, měděné, včetně montáže</t>
  </si>
  <si>
    <t>potrubí 42x1,5, měděné, včetně montáže</t>
  </si>
  <si>
    <t>regulační armatura průtoku DN32, včetně šroubení a montáže</t>
  </si>
  <si>
    <t>přepouštěcí kohout DN25, včetně šroubení a montáže</t>
  </si>
  <si>
    <t>redukce závitová DN40/DN25, včetně montáže</t>
  </si>
  <si>
    <t>redukce závitová DN40/DN15, včetně montáže</t>
  </si>
  <si>
    <t>T-kus DN40, mosazný, včetně montáže</t>
  </si>
  <si>
    <t>zpětná klapka DN40, včetně šroubení a montáže</t>
  </si>
  <si>
    <t>šroubení přímé DN40, včetně montáže</t>
  </si>
  <si>
    <t>filtr závitový DN40, včetně šroubení a montáže</t>
  </si>
  <si>
    <t>vypouštěcí kohout DN15, včetně montáže</t>
  </si>
  <si>
    <t>kulový kohout DN40, PN16, včetně šroubení a montáž</t>
  </si>
  <si>
    <t>tlaková a topná zkouška</t>
  </si>
  <si>
    <t>hod</t>
  </si>
  <si>
    <t>kruhová polyetylénová izolace s Al folií 35/40, pouzdro, včetně montáže, pozn.1)</t>
  </si>
  <si>
    <t>kruhová polyetylénová izolace s Al folií 42/40, pouzdro, včetně montáže, pozn.1)</t>
  </si>
  <si>
    <t>vypuštění systému</t>
  </si>
  <si>
    <t>závěsy</t>
  </si>
  <si>
    <t>demontáž systému a likvidace odpadů</t>
  </si>
  <si>
    <t>1 t/800 Kč : 6,25</t>
  </si>
  <si>
    <t>734221672R00</t>
  </si>
  <si>
    <t>Hlavice ovládání termost.ventilů termostatickou hlavicí</t>
  </si>
  <si>
    <t>RTS 14/ I</t>
  </si>
  <si>
    <t>v.č.V8-V10 : 41</t>
  </si>
  <si>
    <t>735000912R00</t>
  </si>
  <si>
    <t>Oprava-vyregulování ventilů s termost.ovládáním</t>
  </si>
  <si>
    <t>735157562R00</t>
  </si>
  <si>
    <t>Otopná těl.panel Ventil Kompakt 21  600/ 600, pozn.1)</t>
  </si>
  <si>
    <t>v.č.V8-V10 : 8</t>
  </si>
  <si>
    <t>735157564R00</t>
  </si>
  <si>
    <t>Otopná těl.panel. Ventil Kompakt 21  600/ 800, pozn.1)</t>
  </si>
  <si>
    <t>v.č.V8-V10 : 2</t>
  </si>
  <si>
    <t>735157565R00</t>
  </si>
  <si>
    <t>Otopná těl.panel. Ventil Kompakt 21  600/ 900, pozn.1)</t>
  </si>
  <si>
    <t>v.č.V8-V10 : 4</t>
  </si>
  <si>
    <t>735157570R00</t>
  </si>
  <si>
    <t>Otopná těl.panel. Ventil Kompakt 21  600/1600, pozn.1)</t>
  </si>
  <si>
    <t>v.č.V8-V10 : 1</t>
  </si>
  <si>
    <t>735157665R00</t>
  </si>
  <si>
    <t>Otopná těl.panel.Ventil Kompakt 22  600/ 900, pozn.1)</t>
  </si>
  <si>
    <t>735157666R00</t>
  </si>
  <si>
    <t>Otopná těl.panel. Ventil Kompakt 22  600/1000, pozn.1)</t>
  </si>
  <si>
    <t>v.č.V8-V10 : 3</t>
  </si>
  <si>
    <t>735157667R00</t>
  </si>
  <si>
    <t>Otopná těl.panel. Ventil Kompakt 22  600/1100, pozn.1)</t>
  </si>
  <si>
    <t>735157668R00</t>
  </si>
  <si>
    <t>Otopná těl.panel. Ventil Kompakt 22  600/1200, pozn. 1)</t>
  </si>
  <si>
    <t>735157669R00</t>
  </si>
  <si>
    <t>Otopná těl.panel. Ventil Kompakt 22  600/1400, pozn.1)</t>
  </si>
  <si>
    <t>v.č.V8-V10 : 5</t>
  </si>
  <si>
    <t>735157670R00</t>
  </si>
  <si>
    <t>Otopná těl.panel. Ventil Kompakt 22  600/1600, pozn.1)</t>
  </si>
  <si>
    <t>735157671R00</t>
  </si>
  <si>
    <t>Otopná těl.panel. Ventil Kompakt 22  600/1800, pozn.1)</t>
  </si>
  <si>
    <t>735157673R00</t>
  </si>
  <si>
    <t>Otopná těl.panel. Ventil Kompakt 22  600/2300, pozn.1)</t>
  </si>
  <si>
    <t>735157674R00</t>
  </si>
  <si>
    <t>Otopná těl.panel.Ventil Kompakt 22  600/2600, pozn.1)</t>
  </si>
  <si>
    <t>735159111R00</t>
  </si>
  <si>
    <t>Montáž panelových těles  do délky 1600 mm</t>
  </si>
  <si>
    <t>v.č.V8-V10 : 15+20</t>
  </si>
  <si>
    <t>735159240R00</t>
  </si>
  <si>
    <t>Montáž panelových těles 2řadých do délky 2820 mm</t>
  </si>
  <si>
    <t>v.č.V8-V10 : 6</t>
  </si>
  <si>
    <t>735151821R00</t>
  </si>
  <si>
    <t>Demontáž otopných těles panelových 2řadých,1500 mm</t>
  </si>
  <si>
    <t>735151822R00</t>
  </si>
  <si>
    <t>Demontáž otopných těles panelových 2řadých,2820 mm</t>
  </si>
  <si>
    <t>998735101R00</t>
  </si>
  <si>
    <t>Přesun hmot pro otopná tělesa, výšky do 6 m</t>
  </si>
  <si>
    <t>1.D</t>
  </si>
  <si>
    <t>Odvodní diagonální ventilátor do potrubí pr.100mm, Vo=80m3/h, Pi=0,028kW, 1f/230V/50Hz</t>
  </si>
  <si>
    <t>2R</t>
  </si>
  <si>
    <t>Zpětná klapka pr.100mm</t>
  </si>
  <si>
    <t>POL5_</t>
  </si>
  <si>
    <t>Přetlaková samočinná žaluzie, plastová</t>
  </si>
  <si>
    <t>Talířový ventil odvodní pr.100mm</t>
  </si>
  <si>
    <t>Stěnová mřížka 300x100mm, vč. upínacího rámečku a prostupu</t>
  </si>
  <si>
    <t>6</t>
  </si>
  <si>
    <t>Kruhové potrubí do prům.100mm, vč. tvarovek</t>
  </si>
  <si>
    <t>7</t>
  </si>
  <si>
    <t>Tepelná izolace mirelon tl. 20mm</t>
  </si>
  <si>
    <t>Montážní práce</t>
  </si>
  <si>
    <t>1.A</t>
  </si>
  <si>
    <t>Odvodní diagonální ventilátor do potrubí pr.100mm, Vo=25m3/h, Pi=0,028kW, 1f/230V/50Hz</t>
  </si>
  <si>
    <t>Tlumič hluku pr.100mm, délka 500mm</t>
  </si>
  <si>
    <t>1.E</t>
  </si>
  <si>
    <t>Odvodní diagonální ventilátor do potrubí pr.100mm, Vo=105m3/h, Pi=0,028kW, 1f/230V/50Hz</t>
  </si>
  <si>
    <t>kpl.</t>
  </si>
  <si>
    <t>Zařízení č. 4 CELKEM :</t>
  </si>
  <si>
    <t>1.B</t>
  </si>
  <si>
    <t>Odvodní diagonální ventilátor do potrubí pr.100mm, Vo=30m3/h, Pi=0,028kW, 1f/230V/50Hz</t>
  </si>
  <si>
    <t>Zařízení č. 5 CELKEM :</t>
  </si>
  <si>
    <t>1.C</t>
  </si>
  <si>
    <t>Zařízení č. 6 CELKEM :</t>
  </si>
  <si>
    <t>Spojovací a těsnící materiál vč. zavěšení, pozn.1)</t>
  </si>
  <si>
    <t>Tepelná izolace mirelon tl. 20mm, pozn.1)</t>
  </si>
  <si>
    <t>ZAREGULOVÁNÍ, ZPROVOZNĚNÍ A ZAŠKOLENÍ OBSLUHY (6 hodin)</t>
  </si>
  <si>
    <t>12</t>
  </si>
  <si>
    <t>DOPRAVA ZAŘÍZENÍ A DÍLŮ (cca 8% ceny dodávky)</t>
  </si>
  <si>
    <t>A001</t>
  </si>
  <si>
    <t>Poplatek za likvidaci zdrojů a elektroodpadu</t>
  </si>
  <si>
    <t>A002</t>
  </si>
  <si>
    <t xml:space="preserve">Svítidlo zářivkové, EVG, IP 20, 2xFDH-O16 28 W </t>
  </si>
  <si>
    <t>A003</t>
  </si>
  <si>
    <t>Svítidlo zářivkové, EVG, IP 65, 2xFDH-O16 28 W</t>
  </si>
  <si>
    <t>A004</t>
  </si>
  <si>
    <t xml:space="preserve">Svítidlo zářivkové, EVG, IP 64, 2xFDH-O16 35 W </t>
  </si>
  <si>
    <t>A005</t>
  </si>
  <si>
    <t xml:space="preserve">Svítidlo zářivkové, EVG, IP 20, 2xPL-C 18W/840  </t>
  </si>
  <si>
    <t>A006</t>
  </si>
  <si>
    <t xml:space="preserve">Svítidlo zářivkové, EVG, IP 20, 2xPL-C 18W/840, včetně nouzového zdroje 1 hod </t>
  </si>
  <si>
    <t>A007</t>
  </si>
  <si>
    <t xml:space="preserve">Svítidlo zářivkové, EVG, IP 20, 2xPL-C 26W/840  </t>
  </si>
  <si>
    <t>A008</t>
  </si>
  <si>
    <t xml:space="preserve">Svítidlo zářivkové, EVG, IP 20, 2xPL-C 26W/840, včetně nouzového zdroje 1 hod  </t>
  </si>
  <si>
    <t>A009</t>
  </si>
  <si>
    <t xml:space="preserve">Svítidlo zářivkové, EVG, IP 65, 2xPL-C 18W/840  </t>
  </si>
  <si>
    <t>A010</t>
  </si>
  <si>
    <t xml:space="preserve">Svítidlo zářivkové, EVG, IP 20, 4xFDH 14W/840 </t>
  </si>
  <si>
    <t>A011</t>
  </si>
  <si>
    <t xml:space="preserve">Svítidlo LED 5W, EVG, IP 65, včetně nouzového zdroje 1 hod a piktogramu </t>
  </si>
  <si>
    <t>A012</t>
  </si>
  <si>
    <t>Montáž svítidel</t>
  </si>
  <si>
    <t>A013</t>
  </si>
  <si>
    <t>Svítidlo sloupkové, venkovní LED, IP 54 -  včetně montáže</t>
  </si>
  <si>
    <t>B001</t>
  </si>
  <si>
    <t>Tlačítkový spínač, včetně přístrojové krabice</t>
  </si>
  <si>
    <t>B002</t>
  </si>
  <si>
    <t>Montáž,zapojení a ukončení vodičů.</t>
  </si>
  <si>
    <t>B003</t>
  </si>
  <si>
    <t>Vypínač č.1, včetně přístrojové krabice</t>
  </si>
  <si>
    <t>B004</t>
  </si>
  <si>
    <t>B005</t>
  </si>
  <si>
    <t>Vypínač č.1 IP44, včetně přístrojové krabice</t>
  </si>
  <si>
    <t>B006</t>
  </si>
  <si>
    <t>B007</t>
  </si>
  <si>
    <t>Vypínač č.5, včetně přístrojové krabice</t>
  </si>
  <si>
    <t>B008</t>
  </si>
  <si>
    <t>B009</t>
  </si>
  <si>
    <t>Vypínač č.6 IP44, včetně přístrojové krabice</t>
  </si>
  <si>
    <t>B010</t>
  </si>
  <si>
    <t>B011</t>
  </si>
  <si>
    <t>Vypínač č.6+6, včetně přístrojové krabice</t>
  </si>
  <si>
    <t>B012</t>
  </si>
  <si>
    <t>B013</t>
  </si>
  <si>
    <t>Vypínač č.7, včetně přístrojové krabice</t>
  </si>
  <si>
    <t>B014</t>
  </si>
  <si>
    <t>B015</t>
  </si>
  <si>
    <t>Pohybové čidlo 180°, IP20</t>
  </si>
  <si>
    <t>B016</t>
  </si>
  <si>
    <t>B017</t>
  </si>
  <si>
    <t>Pohybové čidlo 180°, IP65</t>
  </si>
  <si>
    <t>B018</t>
  </si>
  <si>
    <t>B019</t>
  </si>
  <si>
    <t>Pohybové čidlo 360°, IP20</t>
  </si>
  <si>
    <t>B020</t>
  </si>
  <si>
    <t>B021</t>
  </si>
  <si>
    <t>Vypínač 400V/25A,3p, IP 65</t>
  </si>
  <si>
    <t>B022</t>
  </si>
  <si>
    <t>B023</t>
  </si>
  <si>
    <t>Zásuvka 230V/16A,3p, IP 20, včetně přístrojové krabice</t>
  </si>
  <si>
    <t>B024</t>
  </si>
  <si>
    <t>B025</t>
  </si>
  <si>
    <t>Zásuvka 230V/16A,3p, IP 44, včetně přístrojové krabice</t>
  </si>
  <si>
    <t>B026</t>
  </si>
  <si>
    <t>B027</t>
  </si>
  <si>
    <t>Zásuvka 230V/16A s přepěťovou ochranou a optickou signalizací poruchy,3p, IP 20, včetně přístrojové,, krabice</t>
  </si>
  <si>
    <t>B028</t>
  </si>
  <si>
    <t>B029</t>
  </si>
  <si>
    <t>Zásuvka 230V/16A dvojnásobná,3p, IP 20, včetně přístrojové krabice</t>
  </si>
  <si>
    <t>B030</t>
  </si>
  <si>
    <t>B031</t>
  </si>
  <si>
    <t>Zásuvka 230V/16A dvojnásobná,3p, IP 44, včetně přístrojové krabice</t>
  </si>
  <si>
    <t>B032</t>
  </si>
  <si>
    <t>B033</t>
  </si>
  <si>
    <t>Hlavní ochranná svorka MET, AET, pozn.1)</t>
  </si>
  <si>
    <t>B034</t>
  </si>
  <si>
    <t>B035</t>
  </si>
  <si>
    <t>El. Přímotop 1000W</t>
  </si>
  <si>
    <t>B036</t>
  </si>
  <si>
    <t>Montáž,zapojení a ukončení vodičů, instalace.</t>
  </si>
  <si>
    <t>B037</t>
  </si>
  <si>
    <t>Doběhové relé pro ventilátory do instalační krabice</t>
  </si>
  <si>
    <t>B038</t>
  </si>
  <si>
    <t>C001</t>
  </si>
  <si>
    <t>Instalační krabice odbočná s víčkem (d=73mm,h=42mm), včetně vnitřních svorkovnic, pod omítku</t>
  </si>
  <si>
    <t>C002</t>
  </si>
  <si>
    <t>C003</t>
  </si>
  <si>
    <t>Instalační krabice odbočná s víčkem (d=103mm,h=50mm), včetně vnitřních svorkovnic, pod omítku</t>
  </si>
  <si>
    <t>C004</t>
  </si>
  <si>
    <t>C005</t>
  </si>
  <si>
    <t>Rozbočovací krabice na omítku 80x80x40mm (š x v x h), včetně vnitřních svorkovnic, na omítku, IP44</t>
  </si>
  <si>
    <t>C006</t>
  </si>
  <si>
    <t>C007</t>
  </si>
  <si>
    <t>Rozbočovací krabice na omítku 150x110x70mm (š x v x h), včetně vnitřních svorkovnic, na omítku, IP55</t>
  </si>
  <si>
    <t>C008</t>
  </si>
  <si>
    <t>C009</t>
  </si>
  <si>
    <t>Instalační trubka pevná z PVC d=20mm, střední mechanická odolnost,upevňovací a spojovací materiál</t>
  </si>
  <si>
    <t>C010</t>
  </si>
  <si>
    <t>C011</t>
  </si>
  <si>
    <t>Instalační plastová ochranná trubka ohebná 40,upevňovací a spojovací materiál</t>
  </si>
  <si>
    <t>C012</t>
  </si>
  <si>
    <t>Montáž do výkopu</t>
  </si>
  <si>
    <t>C013</t>
  </si>
  <si>
    <t>Chránička PE 40, upevňovací a spojovací materiál</t>
  </si>
  <si>
    <t>C014</t>
  </si>
  <si>
    <t>C015</t>
  </si>
  <si>
    <t>Podružný materiál</t>
  </si>
  <si>
    <t>D001</t>
  </si>
  <si>
    <t>Kabel CYKY 2x1,5  mm2</t>
  </si>
  <si>
    <t>D002</t>
  </si>
  <si>
    <t>Kabel CYKY 3x1,5  mm2</t>
  </si>
  <si>
    <t>D003</t>
  </si>
  <si>
    <t>Kabel CYKY 5x1,5  mm2</t>
  </si>
  <si>
    <t>D004</t>
  </si>
  <si>
    <t>Kabel CYKY 3x2,5  mm2</t>
  </si>
  <si>
    <t>D005</t>
  </si>
  <si>
    <t>Kabel CYKY 5x2,5  mm2</t>
  </si>
  <si>
    <t>D006</t>
  </si>
  <si>
    <t>Kabel CYKY 5x4  mm2</t>
  </si>
  <si>
    <t>D007</t>
  </si>
  <si>
    <t>Montáž kabelů do průřezu 6mm2 (včetně)</t>
  </si>
  <si>
    <t>D008</t>
  </si>
  <si>
    <t>Vodič H07V-U žz 6 mm2</t>
  </si>
  <si>
    <t>D009</t>
  </si>
  <si>
    <t>Vodič H07V-R žz  25 mm2</t>
  </si>
  <si>
    <t>D010</t>
  </si>
  <si>
    <t>Montáž vodičů do průřezu 35mm2 (včetně)</t>
  </si>
  <si>
    <t>E001</t>
  </si>
  <si>
    <t>Rozvaděč RETato položka obsahuje výzbroj dle v.č.D.1.4.e_20. součástí této položky je i vybourání,, stávajícího rozvaděče, instalace nového, zednické práce</t>
  </si>
  <si>
    <t>E002</t>
  </si>
  <si>
    <t>Rozvaděč R1Tato položka obsahuje výzbroj dle v.č.D.1.4.e_21</t>
  </si>
  <si>
    <t>E003</t>
  </si>
  <si>
    <t>Rozvaděč R2Tato položka obsahuje výzbroj dle v.č.D.1.4.e_22</t>
  </si>
  <si>
    <t>F001</t>
  </si>
  <si>
    <t>Manipulační činnost během realizace- cena obsahuje provizorní napojení na el., přípravu staveniště</t>
  </si>
  <si>
    <t>F002</t>
  </si>
  <si>
    <t>Připojení zařízení, oživení, funkční zkoušky, zaškolení obsluhy</t>
  </si>
  <si>
    <t>F003</t>
  </si>
  <si>
    <t>Výchozí revize - cena obsahuje kompletní revizi, včetně zpracování zprávy.</t>
  </si>
  <si>
    <t>F004</t>
  </si>
  <si>
    <t>Sekání drážek, kapes a průvlaků</t>
  </si>
  <si>
    <t>F005</t>
  </si>
  <si>
    <t>Projektová dokumentace skutečného provedení</t>
  </si>
  <si>
    <t>F006</t>
  </si>
  <si>
    <t>doprava materiálu na stavbu</t>
  </si>
  <si>
    <t>F007</t>
  </si>
  <si>
    <t>Demontáž stávající elektroinstalace, ekologická likvidace</t>
  </si>
  <si>
    <t>F008</t>
  </si>
  <si>
    <t>Ostatní souvisejí činnosti s realizací díla</t>
  </si>
  <si>
    <t>F009</t>
  </si>
  <si>
    <t>Výkop kabelové rýhy 400x1000mm (š x h), 300x160mm pískové lože,výstražná fólie, zához, zhutnění a,, konečná úprava terénu</t>
  </si>
  <si>
    <t>F010</t>
  </si>
  <si>
    <t>Náhradní zdroj 18kW,0',3/3f,VFI,THDi&lt;3%,ECO 99%,TN-S, včetně sady pro baterie 2x40ks do,, 9Ah, včetně baterií 40ks 12V,9AH, doprava, bezbariérová instalace, instalace, zaškolení</t>
  </si>
  <si>
    <t>G001</t>
  </si>
  <si>
    <t>Drát AlMgSi O8 mm, polotvrdý</t>
  </si>
  <si>
    <t>G002</t>
  </si>
  <si>
    <t>Svorka zkušební ; NEREZ</t>
  </si>
  <si>
    <t>G003</t>
  </si>
  <si>
    <t>Svorka okapová jednošroubová; NEREZ</t>
  </si>
  <si>
    <t>G004</t>
  </si>
  <si>
    <t>Svorka spojovací; NEREZ</t>
  </si>
  <si>
    <t>G005</t>
  </si>
  <si>
    <t>Jímací tyč 1m, včetně systémové podpěry</t>
  </si>
  <si>
    <t>G006</t>
  </si>
  <si>
    <t>Ochranný úhelník, včetně podpěr</t>
  </si>
  <si>
    <t>G007</t>
  </si>
  <si>
    <t>Podpěra vedení na hřeben/tašku</t>
  </si>
  <si>
    <t>G008</t>
  </si>
  <si>
    <t>Podpěra vedení do zdiva, NEREZ</t>
  </si>
  <si>
    <t>G009</t>
  </si>
  <si>
    <t>Varovné nápisy</t>
  </si>
  <si>
    <t>G010</t>
  </si>
  <si>
    <t>Podružný materiál-hmoždinky</t>
  </si>
  <si>
    <t>G011</t>
  </si>
  <si>
    <t>G012</t>
  </si>
  <si>
    <t>Pronájem montážní plošiny</t>
  </si>
  <si>
    <t>den</t>
  </si>
  <si>
    <t>G014</t>
  </si>
  <si>
    <t>Pásek FeZn 30/4</t>
  </si>
  <si>
    <t>G015</t>
  </si>
  <si>
    <t>FeZn drát d=10mm s PVC izolací</t>
  </si>
  <si>
    <t>G016</t>
  </si>
  <si>
    <t>Svorka zemnící páska/drát  NEREZ</t>
  </si>
  <si>
    <t>G017</t>
  </si>
  <si>
    <t>Zemnící tyč 2m, včetně připojovací svorky</t>
  </si>
  <si>
    <t>G018</t>
  </si>
  <si>
    <t>Antikorozní nátěr/bandáž</t>
  </si>
  <si>
    <t>G019</t>
  </si>
  <si>
    <t>Podružný materiál-asfaltová páska</t>
  </si>
  <si>
    <t>G020</t>
  </si>
  <si>
    <t>Digitální fotodokumentace provedeného uzemnění před zasypáním</t>
  </si>
  <si>
    <t>G021</t>
  </si>
  <si>
    <t>005231010R</t>
  </si>
  <si>
    <t>Revize</t>
  </si>
  <si>
    <t>POL99_</t>
  </si>
  <si>
    <t xml:space="preserve"> Datový rozvaděč stojanový v provedení 18U a rozměrech 600x600</t>
  </si>
  <si>
    <t xml:space="preserve">Montážní sada </t>
  </si>
  <si>
    <t>PP C6U 24xRJ45, pozn.1)</t>
  </si>
  <si>
    <t>19" vyvazovací panel 1U jednostranná plast. Lišta</t>
  </si>
  <si>
    <t xml:space="preserve"> Rozvodný panel pro 19" datové rozvaděče</t>
  </si>
  <si>
    <t>UTP cat 6 LSZH, 4pár, drát, 23 AWG, pozn.1)</t>
  </si>
  <si>
    <t>zás. 2xRJ45,UTP,Cat.6, pod omítku nebo do žlabu, pozn.1)</t>
  </si>
  <si>
    <t>zás. 1xRJ45,UTP,Cat.6, pod omítku nebo do žlabu, pozn.1)</t>
  </si>
  <si>
    <t>Zásuvka komunikační HDMI, příslušenství</t>
  </si>
  <si>
    <t>HDMI kabel 20m</t>
  </si>
  <si>
    <t>Pasivní HDMI zesilovač</t>
  </si>
  <si>
    <t>Stoupací kabelový žebřík, včetně manžet pro uchycení kabeláže po 3m</t>
  </si>
  <si>
    <t>A014</t>
  </si>
  <si>
    <t>PC-U-1m-C6, PatchCord</t>
  </si>
  <si>
    <t>A015</t>
  </si>
  <si>
    <t>PVC trubka 32mm</t>
  </si>
  <si>
    <t>A016</t>
  </si>
  <si>
    <t>Požární ucpávky, včetně nátěru a instalace</t>
  </si>
  <si>
    <t>A018</t>
  </si>
  <si>
    <t>Instalační materiál-páska</t>
  </si>
  <si>
    <t>A019</t>
  </si>
  <si>
    <t>Kabelové trasy-instalace kabelů do trubek, žlabů apod</t>
  </si>
  <si>
    <t>A020</t>
  </si>
  <si>
    <t>Kabelové trasy-instalace chrániček, kabelů do zdi, na příchytky, drážkování apod.</t>
  </si>
  <si>
    <t>A021</t>
  </si>
  <si>
    <t>Montáž žlabu, stoupacího žebříku</t>
  </si>
  <si>
    <t>A022</t>
  </si>
  <si>
    <t>Montáž rozváděče včetně vybavení(vyvazovací panely, patch panely)</t>
  </si>
  <si>
    <t>A023</t>
  </si>
  <si>
    <t>Zapojení vývodů zásuvek a v Racku</t>
  </si>
  <si>
    <t>A024</t>
  </si>
  <si>
    <t>Montáž zásuvek</t>
  </si>
  <si>
    <t>A025</t>
  </si>
  <si>
    <t>Popis kabelů v patchpanelech a zásuvkách</t>
  </si>
  <si>
    <t>A026</t>
  </si>
  <si>
    <t>Měření na vývodu + certifikace</t>
  </si>
  <si>
    <t>A027</t>
  </si>
  <si>
    <t>Vypracování skutečné dokumentace stavby</t>
  </si>
  <si>
    <t>A028</t>
  </si>
  <si>
    <t>Oživení, zkušební testy</t>
  </si>
  <si>
    <t>A029</t>
  </si>
  <si>
    <t>Pomocné stavební práce</t>
  </si>
  <si>
    <t>A031</t>
  </si>
  <si>
    <t>PPV 6% (podružné pracovní výkony)</t>
  </si>
  <si>
    <t>A032</t>
  </si>
  <si>
    <t>Mimostav. doprava 3,6% z dodávky</t>
  </si>
  <si>
    <t>220711301R00</t>
  </si>
  <si>
    <t>Montáž detektoru</t>
  </si>
  <si>
    <t>220890202R00</t>
  </si>
  <si>
    <t>Ústředna PZTS, specifikace viz. TZ</t>
  </si>
  <si>
    <t>Plechový box standartní pro ústředny a zdroje DGP, Bez TRAFA</t>
  </si>
  <si>
    <t>TR-230/19V/40VA, trafo</t>
  </si>
  <si>
    <t>expandér 4out</t>
  </si>
  <si>
    <t>expandér 8 IN</t>
  </si>
  <si>
    <t>Box pro moduly DGP včetně tamperu</t>
  </si>
  <si>
    <t>Samostatný detektor s nízkou spotřebou energie, specifikace viz. TZ</t>
  </si>
  <si>
    <t>klávesnice LCD</t>
  </si>
  <si>
    <t>QUAD PIR, 15m/85°, pozn.1)</t>
  </si>
  <si>
    <t>Povrchový magnetický kontakt, plast, kabel 3 m, 4 vodiče</t>
  </si>
  <si>
    <t>Instalační plastová krabice povrchová, 8 šroubovacích svorek, tamper</t>
  </si>
  <si>
    <t>Vnitřní designová siréna, nezálohovaná</t>
  </si>
  <si>
    <t>polykarb.piezo siréna 110 dB,bílá/oranž.s baterií, venkovní siréna</t>
  </si>
  <si>
    <t>Zdroj 2x3A, 12/24V DC, aku až 100Ah</t>
  </si>
  <si>
    <t>Box pro zdroj PS-07 DUO, včetně trafa 80VA., pozn.1)</t>
  </si>
  <si>
    <t>GSM VT10 BRÁNA, 2 vstupů, 2xrelé výstup  2A/30, pozn.1)</t>
  </si>
  <si>
    <t>AKU 18-12, pozn.1)</t>
  </si>
  <si>
    <t>Uživatelský program Neware pro koncové uživatele, pozn.1)</t>
  </si>
  <si>
    <t>sada komunikační převodník a TCP/IP komunikátoru IP150</t>
  </si>
  <si>
    <t>Dodávka a instalace zařízení rádiového přenosu na PCO</t>
  </si>
  <si>
    <t>Indikační světlo WC invalidé</t>
  </si>
  <si>
    <t>nouzové tlačítko-tahové</t>
  </si>
  <si>
    <t>Sběrnicový kabel YCYJ 2+2P, 2x2x0,5+2x1</t>
  </si>
  <si>
    <t>FI-H06, stíněný šestižilový kabel pro EZS, pozn.1)</t>
  </si>
  <si>
    <t>Instalační materiál-pásky</t>
  </si>
  <si>
    <t>Kabelové trasy-instalace chrániček, kabelů do zdi, na příchytky apod.</t>
  </si>
  <si>
    <t>Montáž ústředny-včetně oživení</t>
  </si>
  <si>
    <t>Montáž klávesnice</t>
  </si>
  <si>
    <t>Montáž expandérů</t>
  </si>
  <si>
    <t>Montáž sirény</t>
  </si>
  <si>
    <t>programování ústředny</t>
  </si>
  <si>
    <t>Školení obsluhy</t>
  </si>
  <si>
    <t>B039</t>
  </si>
  <si>
    <t>B040</t>
  </si>
  <si>
    <t>B042</t>
  </si>
  <si>
    <t>B043</t>
  </si>
  <si>
    <t>C016</t>
  </si>
  <si>
    <t>Závěrečné měření na účastnické zásuvce - všechny kanály</t>
  </si>
  <si>
    <t>Domovní multikanálový zesilovač</t>
  </si>
  <si>
    <t>Anténa VKV</t>
  </si>
  <si>
    <t>Anténa pro pásmo UHF (21. - 69. kanál), zisk 12.5 dB</t>
  </si>
  <si>
    <t>UHF předzes. do nových antén ALCAD G=14dB, šum 1,5dB</t>
  </si>
  <si>
    <t xml:space="preserve">Skříň pro instalaci na zeď spolu s rámem </t>
  </si>
  <si>
    <t>Rám určený pro montáž na zeď nebo jinou pevnou podložku</t>
  </si>
  <si>
    <t>Anténní stožár</t>
  </si>
  <si>
    <t>Zásuvka TV-R-SAT, koncová</t>
  </si>
  <si>
    <t>Přepěťová ochrana koax včetně vývodu prouzemnění</t>
  </si>
  <si>
    <t>Koaxiální kabel Belden 750hm</t>
  </si>
  <si>
    <t>PVC trubka 40mm</t>
  </si>
  <si>
    <t>Měření intenzity, elektromagnetického pole a průzkum TV a R signálu před instalací STA</t>
  </si>
  <si>
    <t>C017</t>
  </si>
  <si>
    <t>C018</t>
  </si>
  <si>
    <t>C019</t>
  </si>
  <si>
    <t>Montáž přepěťové ochrany</t>
  </si>
  <si>
    <t>C020</t>
  </si>
  <si>
    <t>Montáž zesilovače</t>
  </si>
  <si>
    <t>C021</t>
  </si>
  <si>
    <t>Motnáž rámu a skříně</t>
  </si>
  <si>
    <t>C022</t>
  </si>
  <si>
    <t>Motnáž anténního stožáru s uchycením do střechy</t>
  </si>
  <si>
    <t>C023</t>
  </si>
  <si>
    <t>Motnáž zásuvky</t>
  </si>
  <si>
    <t>C024</t>
  </si>
  <si>
    <t>Montáž antén</t>
  </si>
  <si>
    <t>C025</t>
  </si>
  <si>
    <t>C026</t>
  </si>
  <si>
    <t>C027</t>
  </si>
  <si>
    <t>C029</t>
  </si>
  <si>
    <t>C030</t>
  </si>
  <si>
    <t xml:space="preserve"> sada vstupního videotelefonu</t>
  </si>
  <si>
    <t>Paralelní vstupní panel včetně podomítkové krabice</t>
  </si>
  <si>
    <t xml:space="preserve">Elektrický zámek jednoduchý, 15V DC. </t>
  </si>
  <si>
    <t>Kabel JYTY 2x1  mm2</t>
  </si>
  <si>
    <t>UTP cat 6 LSZH, 4pár, drát, 23 AWG</t>
  </si>
  <si>
    <t>Montáž videotelefonu</t>
  </si>
  <si>
    <t>Montáž vstupní jednotky</t>
  </si>
  <si>
    <t>D011</t>
  </si>
  <si>
    <t>Montáž zdroje</t>
  </si>
  <si>
    <t>D012</t>
  </si>
  <si>
    <t>Instalace elektrického zámku</t>
  </si>
  <si>
    <t>D013</t>
  </si>
  <si>
    <t>D014</t>
  </si>
  <si>
    <t>D015</t>
  </si>
  <si>
    <t>D016</t>
  </si>
  <si>
    <t>D017</t>
  </si>
  <si>
    <t>D019</t>
  </si>
  <si>
    <t>D020</t>
  </si>
  <si>
    <t>132201211R00</t>
  </si>
  <si>
    <t>Hloubení rýh š.do 200 cm hor.3 do 100 m3</t>
  </si>
  <si>
    <t>106*0,2*0,15</t>
  </si>
  <si>
    <t>111201101R00</t>
  </si>
  <si>
    <t>Odstranění křovin i s kořeny na ploše do 1000 m2</t>
  </si>
  <si>
    <t>98*1,05</t>
  </si>
  <si>
    <t>122202201R00</t>
  </si>
  <si>
    <t>Odkopávky pro silnice v hor. 3 do 100 m3</t>
  </si>
  <si>
    <t>98*1,08*0,35</t>
  </si>
  <si>
    <t>122202209R00</t>
  </si>
  <si>
    <t>Příplatek za lepivost - odkop. pro silnice v hor.3</t>
  </si>
  <si>
    <t>132201219R00</t>
  </si>
  <si>
    <t>Příplatek za lepivost - hloubení rýh 200cm v hor.3</t>
  </si>
  <si>
    <t>162601101RT3</t>
  </si>
  <si>
    <t>Vodorovné přemístění výkopku z hor.1-4 do 4000 m, nosnost 12 t</t>
  </si>
  <si>
    <t>37,044+3,18</t>
  </si>
  <si>
    <t>Uložení sypaniny na skl.-sypanina na výšku přes 2m</t>
  </si>
  <si>
    <t>180402111R00</t>
  </si>
  <si>
    <t>Založení trávníku parkového výsevem v rovině</t>
  </si>
  <si>
    <t>pískoviště: : 4*7</t>
  </si>
  <si>
    <t>181301102R00</t>
  </si>
  <si>
    <t>Rozprostření ornice, rovina, tl. 10-15 cm,do 500m2</t>
  </si>
  <si>
    <t>00572410R</t>
  </si>
  <si>
    <t xml:space="preserve">Směs travní parková  mírná zátěž </t>
  </si>
  <si>
    <t>98*1,05*0,025</t>
  </si>
  <si>
    <t>pískoviště: : 4*7*0,025</t>
  </si>
  <si>
    <t>460080002R00</t>
  </si>
  <si>
    <t>Betonový základ do bednění, posuvná brána</t>
  </si>
  <si>
    <t>2,0*1,2*0,2</t>
  </si>
  <si>
    <t>212531111R00</t>
  </si>
  <si>
    <t>Výplň odvodňov. trativodů kam. hrubě drcen. 63 mm</t>
  </si>
  <si>
    <t>40,2*0,25*0,25</t>
  </si>
  <si>
    <t>212755114RX1</t>
  </si>
  <si>
    <t>Trativody z drenážních trubek DN 10 cm bez lože, PVC</t>
  </si>
  <si>
    <t>349121000R00</t>
  </si>
  <si>
    <t>Montáž prefa. drobné architektury do 0,2 t</t>
  </si>
  <si>
    <t>460650011R00</t>
  </si>
  <si>
    <t>Podkladová vrstva ze štěrku tl.25 cm</t>
  </si>
  <si>
    <t>596215020R00</t>
  </si>
  <si>
    <t>Kladení zámkové dlažby tl. 6 cm do drtě tl. 3 cm</t>
  </si>
  <si>
    <t>597071102R00</t>
  </si>
  <si>
    <t>Žlab odvodňovací betonový 100, dl.1000 mm, nerez mříž</t>
  </si>
  <si>
    <t>597071103R00</t>
  </si>
  <si>
    <t>Žlabová vpusť betonová 100, dl.500 mm</t>
  </si>
  <si>
    <t>597071191R00</t>
  </si>
  <si>
    <t>Čelní stěna plná pro žlab  100</t>
  </si>
  <si>
    <t>597101111R00</t>
  </si>
  <si>
    <t>Montáž odvodňovacího žlabu - polymerbeton</t>
  </si>
  <si>
    <t>59245110R</t>
  </si>
  <si>
    <t>Dlažba sklad. betonová 20x10x6 cm přírodní</t>
  </si>
  <si>
    <t>98*1,08+0,16</t>
  </si>
  <si>
    <t>74910308R</t>
  </si>
  <si>
    <t>Lavička s opěradlem 1800x480x790 mm JS/kov, upevnění šrouby</t>
  </si>
  <si>
    <t>917862111R00</t>
  </si>
  <si>
    <t>Osazení stojat. obrub.bet. s opěrou,lože z C 12/15</t>
  </si>
  <si>
    <t>59217003R</t>
  </si>
  <si>
    <t>Obrubník parkový betonový 80x250x1000 mm, přírodní</t>
  </si>
  <si>
    <t>Parkovací stání : 10*2,5*0,20</t>
  </si>
  <si>
    <t>311271887R00</t>
  </si>
  <si>
    <t>Zdivo z tvár.pórobet.PORFIX P4-600 hladkých tl.300, pozn.1)</t>
  </si>
  <si>
    <t>Požární zeď : 2,0*0,3</t>
  </si>
  <si>
    <t>564851115R00</t>
  </si>
  <si>
    <t>Podklad ze štěrkodrti po zhutnění tloušťky 19 cm</t>
  </si>
  <si>
    <t>Parkovací stání : 10*2,5</t>
  </si>
  <si>
    <t>005261020R</t>
  </si>
  <si>
    <t>Bankovní záruky</t>
  </si>
  <si>
    <t>005261010R</t>
  </si>
  <si>
    <t>Pojištění dodavatele a pojištění díla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</si>
</sst>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22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sz val="10"/>
      <color indexed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color indexed="21"/>
      <name val="Arial CE"/>
      <charset val="238"/>
    </font>
    <font>
      <sz val="8"/>
      <color indexed="17"/>
      <name val="Arial CE"/>
      <charset val="238"/>
    </font>
    <font>
      <sz val="8"/>
      <color rgb="FFDE3801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70">
    <xf numFmtId="0" fontId="0" fillId="0" borderId="0" xfId="0"/>
    <xf numFmtId="0" fontId="0" fillId="0" borderId="0" xfId="0" applyAlignment="1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 applyAlignment="1"/>
    <xf numFmtId="0" fontId="0" fillId="0" borderId="2" xfId="0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4" xfId="0" applyBorder="1" applyAlignment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4" fontId="0" fillId="0" borderId="0" xfId="0" applyNumberForma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1" fontId="0" fillId="0" borderId="0" xfId="0" applyNumberFormat="1" applyBorder="1" applyAlignment="1">
      <alignment horizontal="left" vertical="center"/>
    </xf>
    <xf numFmtId="0" fontId="0" fillId="0" borderId="1" xfId="0" applyBorder="1" applyAlignment="1">
      <alignment horizontal="right"/>
    </xf>
    <xf numFmtId="0" fontId="8" fillId="0" borderId="6" xfId="0" applyFont="1" applyBorder="1"/>
    <xf numFmtId="0" fontId="8" fillId="0" borderId="0" xfId="0" applyFont="1" applyBorder="1" applyAlignment="1">
      <alignment vertical="center"/>
    </xf>
    <xf numFmtId="0" fontId="8" fillId="0" borderId="6" xfId="0" applyFont="1" applyBorder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0" fontId="0" fillId="0" borderId="6" xfId="0" applyFont="1" applyBorder="1" applyAlignment="1">
      <alignment horizontal="right" vertical="center"/>
    </xf>
    <xf numFmtId="0" fontId="8" fillId="0" borderId="1" xfId="0" applyFont="1" applyBorder="1"/>
    <xf numFmtId="0" fontId="8" fillId="0" borderId="0" xfId="0" applyFont="1" applyBorder="1"/>
    <xf numFmtId="0" fontId="8" fillId="0" borderId="6" xfId="0" applyFont="1" applyBorder="1" applyAlignment="1"/>
    <xf numFmtId="0" fontId="8" fillId="0" borderId="0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0" fillId="0" borderId="6" xfId="0" applyFont="1" applyBorder="1" applyAlignment="1">
      <alignment vertical="center"/>
    </xf>
    <xf numFmtId="0" fontId="8" fillId="0" borderId="0" xfId="0" applyFont="1"/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1" fontId="8" fillId="0" borderId="10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 indent="1"/>
    </xf>
    <xf numFmtId="0" fontId="0" fillId="0" borderId="0" xfId="0" applyBorder="1" applyAlignment="1"/>
    <xf numFmtId="0" fontId="8" fillId="0" borderId="6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 applyAlignment="1"/>
    <xf numFmtId="0" fontId="0" fillId="0" borderId="9" xfId="0" applyBorder="1" applyAlignment="1">
      <alignment horizontal="left" indent="1"/>
    </xf>
    <xf numFmtId="0" fontId="0" fillId="0" borderId="6" xfId="0" applyBorder="1" applyAlignment="1"/>
    <xf numFmtId="0" fontId="0" fillId="0" borderId="6" xfId="0" applyBorder="1" applyAlignment="1">
      <alignment horizontal="right"/>
    </xf>
    <xf numFmtId="0" fontId="0" fillId="0" borderId="6" xfId="0" applyBorder="1" applyAlignment="1">
      <alignment vertical="center"/>
    </xf>
    <xf numFmtId="49" fontId="0" fillId="0" borderId="8" xfId="0" applyNumberFormat="1" applyFon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/>
    </xf>
    <xf numFmtId="0" fontId="0" fillId="0" borderId="12" xfId="0" applyBorder="1"/>
    <xf numFmtId="1" fontId="8" fillId="0" borderId="15" xfId="0" applyNumberFormat="1" applyFont="1" applyBorder="1" applyAlignment="1">
      <alignment horizontal="right" vertical="center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Font="1" applyBorder="1" applyAlignment="1">
      <alignment horizontal="left" vertical="center"/>
    </xf>
    <xf numFmtId="49" fontId="0" fillId="0" borderId="2" xfId="0" applyNumberFormat="1" applyFont="1" applyBorder="1" applyAlignment="1">
      <alignment horizontal="left" vertical="center"/>
    </xf>
    <xf numFmtId="1" fontId="8" fillId="0" borderId="12" xfId="0" applyNumberFormat="1" applyFont="1" applyBorder="1" applyAlignment="1">
      <alignment horizontal="right" vertical="center"/>
    </xf>
    <xf numFmtId="0" fontId="0" fillId="0" borderId="14" xfId="0" applyBorder="1" applyAlignment="1">
      <alignment horizontal="left" indent="1"/>
    </xf>
    <xf numFmtId="0" fontId="0" fillId="0" borderId="17" xfId="0" applyFont="1" applyBorder="1" applyAlignment="1">
      <alignment horizontal="left" vertical="top" indent="1"/>
    </xf>
    <xf numFmtId="0" fontId="0" fillId="0" borderId="18" xfId="0" applyBorder="1" applyAlignment="1">
      <alignment vertical="top"/>
    </xf>
    <xf numFmtId="0" fontId="8" fillId="0" borderId="18" xfId="0" applyFont="1" applyFill="1" applyBorder="1" applyAlignment="1">
      <alignment horizontal="left" vertical="top"/>
    </xf>
    <xf numFmtId="0" fontId="8" fillId="0" borderId="18" xfId="0" applyFont="1" applyBorder="1" applyAlignment="1">
      <alignment vertical="center"/>
    </xf>
    <xf numFmtId="0" fontId="0" fillId="0" borderId="18" xfId="0" applyFont="1" applyBorder="1" applyAlignment="1">
      <alignment horizontal="right" vertical="center"/>
    </xf>
    <xf numFmtId="0" fontId="0" fillId="0" borderId="19" xfId="0" applyBorder="1" applyAlignment="1"/>
    <xf numFmtId="0" fontId="0" fillId="0" borderId="6" xfId="0" applyBorder="1" applyAlignment="1">
      <alignment horizontal="left"/>
    </xf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/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3" fillId="2" borderId="0" xfId="0" applyFont="1" applyFill="1" applyAlignment="1">
      <alignment horizontal="left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1" fontId="0" fillId="0" borderId="6" xfId="0" applyNumberFormat="1" applyFont="1" applyBorder="1" applyAlignment="1">
      <alignment horizontal="right" indent="1"/>
    </xf>
    <xf numFmtId="0" fontId="0" fillId="0" borderId="6" xfId="0" applyFont="1" applyBorder="1" applyAlignment="1">
      <alignment horizontal="right" indent="1"/>
    </xf>
    <xf numFmtId="0" fontId="0" fillId="0" borderId="8" xfId="0" applyFont="1" applyBorder="1" applyAlignment="1">
      <alignment horizontal="right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0" fontId="0" fillId="0" borderId="18" xfId="0" applyBorder="1" applyAlignment="1">
      <alignment horizontal="center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6" xfId="0" applyNumberFormat="1" applyFont="1" applyBorder="1" applyAlignment="1">
      <alignment horizontal="right" vertical="center" inden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Border="1"/>
    <xf numFmtId="49" fontId="6" fillId="3" borderId="0" xfId="0" applyNumberFormat="1" applyFont="1" applyFill="1" applyBorder="1" applyAlignment="1">
      <alignment horizontal="left" vertical="center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0" fillId="3" borderId="1" xfId="0" applyFont="1" applyFill="1" applyBorder="1" applyAlignment="1">
      <alignment horizontal="left" vertical="center" indent="1"/>
    </xf>
    <xf numFmtId="0" fontId="8" fillId="3" borderId="0" xfId="0" applyFont="1" applyFill="1" applyBorder="1" applyAlignment="1">
      <alignment horizontal="left" vertical="center"/>
    </xf>
    <xf numFmtId="0" fontId="8" fillId="3" borderId="0" xfId="0" applyFont="1" applyFill="1" applyBorder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0" fontId="0" fillId="3" borderId="9" xfId="0" applyFont="1" applyFill="1" applyBorder="1" applyAlignment="1">
      <alignment horizontal="left" vertical="center" indent="1"/>
    </xf>
    <xf numFmtId="0" fontId="0" fillId="3" borderId="6" xfId="0" applyFont="1" applyFill="1" applyBorder="1"/>
    <xf numFmtId="0" fontId="8" fillId="3" borderId="6" xfId="0" applyFont="1" applyFill="1" applyBorder="1" applyAlignment="1">
      <alignment horizontal="left" vertical="center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8" fillId="4" borderId="0" xfId="0" applyFont="1" applyFill="1" applyBorder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right" vertical="center"/>
      <protection locked="0"/>
    </xf>
    <xf numFmtId="0" fontId="8" fillId="4" borderId="0" xfId="0" applyFont="1" applyFill="1" applyBorder="1" applyAlignment="1" applyProtection="1">
      <alignment horizontal="left" vertical="center"/>
      <protection locked="0"/>
    </xf>
    <xf numFmtId="49" fontId="0" fillId="0" borderId="0" xfId="0" applyNumberFormat="1"/>
    <xf numFmtId="4" fontId="0" fillId="0" borderId="0" xfId="0" applyNumberFormat="1" applyAlignment="1"/>
    <xf numFmtId="4" fontId="0" fillId="0" borderId="0" xfId="0" applyNumberFormat="1"/>
    <xf numFmtId="3" fontId="0" fillId="0" borderId="0" xfId="0" applyNumberFormat="1" applyAlignment="1"/>
    <xf numFmtId="3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3" fontId="7" fillId="5" borderId="30" xfId="0" applyNumberFormat="1" applyFont="1" applyFill="1" applyBorder="1" applyAlignment="1">
      <alignment vertical="center"/>
    </xf>
    <xf numFmtId="3" fontId="7" fillId="5" borderId="31" xfId="0" applyNumberFormat="1" applyFont="1" applyFill="1" applyBorder="1" applyAlignment="1">
      <alignment vertical="center"/>
    </xf>
    <xf numFmtId="3" fontId="7" fillId="5" borderId="31" xfId="0" applyNumberFormat="1" applyFont="1" applyFill="1" applyBorder="1" applyAlignment="1">
      <alignment vertical="center" wrapText="1"/>
    </xf>
    <xf numFmtId="3" fontId="10" fillId="5" borderId="32" xfId="0" applyNumberFormat="1" applyFont="1" applyFill="1" applyBorder="1" applyAlignment="1">
      <alignment horizontal="center" vertical="center" wrapText="1" shrinkToFit="1"/>
    </xf>
    <xf numFmtId="3" fontId="7" fillId="5" borderId="32" xfId="0" applyNumberFormat="1" applyFont="1" applyFill="1" applyBorder="1" applyAlignment="1">
      <alignment horizontal="center" vertical="center" wrapText="1" shrinkToFit="1"/>
    </xf>
    <xf numFmtId="3" fontId="7" fillId="5" borderId="32" xfId="0" applyNumberFormat="1" applyFont="1" applyFill="1" applyBorder="1" applyAlignment="1">
      <alignment horizontal="center" vertical="center" wrapText="1"/>
    </xf>
    <xf numFmtId="3" fontId="0" fillId="0" borderId="33" xfId="0" applyNumberFormat="1" applyBorder="1" applyAlignment="1">
      <alignment vertical="center"/>
    </xf>
    <xf numFmtId="3" fontId="0" fillId="0" borderId="34" xfId="0" applyNumberFormat="1" applyBorder="1" applyAlignment="1">
      <alignment vertical="center"/>
    </xf>
    <xf numFmtId="3" fontId="0" fillId="0" borderId="34" xfId="0" applyNumberFormat="1" applyBorder="1" applyAlignment="1">
      <alignment vertical="center" wrapText="1"/>
    </xf>
    <xf numFmtId="3" fontId="3" fillId="0" borderId="35" xfId="0" applyNumberFormat="1" applyFont="1" applyBorder="1" applyAlignment="1">
      <alignment horizontal="right" vertical="center" wrapText="1" shrinkToFit="1"/>
    </xf>
    <xf numFmtId="3" fontId="3" fillId="0" borderId="35" xfId="0" applyNumberFormat="1" applyFont="1" applyBorder="1" applyAlignment="1">
      <alignment horizontal="right" vertical="center" shrinkToFit="1"/>
    </xf>
    <xf numFmtId="3" fontId="0" fillId="0" borderId="35" xfId="0" applyNumberFormat="1" applyBorder="1" applyAlignment="1">
      <alignment vertical="center" shrinkToFit="1"/>
    </xf>
    <xf numFmtId="3" fontId="0" fillId="0" borderId="35" xfId="0" applyNumberFormat="1" applyBorder="1" applyAlignment="1">
      <alignment vertical="center"/>
    </xf>
    <xf numFmtId="3" fontId="8" fillId="0" borderId="33" xfId="0" applyNumberFormat="1" applyFont="1" applyBorder="1" applyAlignment="1">
      <alignment vertical="center"/>
    </xf>
    <xf numFmtId="3" fontId="8" fillId="0" borderId="34" xfId="0" applyNumberFormat="1" applyFont="1" applyBorder="1" applyAlignment="1">
      <alignment vertical="center"/>
    </xf>
    <xf numFmtId="3" fontId="8" fillId="0" borderId="34" xfId="0" applyNumberFormat="1" applyFont="1" applyBorder="1" applyAlignment="1">
      <alignment vertical="center" wrapText="1"/>
    </xf>
    <xf numFmtId="3" fontId="8" fillId="0" borderId="35" xfId="0" applyNumberFormat="1" applyFont="1" applyBorder="1" applyAlignment="1">
      <alignment vertical="center" wrapText="1" shrinkToFit="1"/>
    </xf>
    <xf numFmtId="3" fontId="8" fillId="0" borderId="35" xfId="0" applyNumberFormat="1" applyFont="1" applyBorder="1" applyAlignment="1">
      <alignment vertical="center" shrinkToFit="1"/>
    </xf>
    <xf numFmtId="3" fontId="8" fillId="0" borderId="35" xfId="0" applyNumberFormat="1" applyFont="1" applyBorder="1" applyAlignment="1">
      <alignment vertical="center"/>
    </xf>
    <xf numFmtId="3" fontId="0" fillId="0" borderId="33" xfId="0" applyNumberFormat="1" applyBorder="1" applyAlignment="1">
      <alignment horizontal="left" vertical="center"/>
    </xf>
    <xf numFmtId="3" fontId="0" fillId="0" borderId="35" xfId="0" applyNumberFormat="1" applyBorder="1" applyAlignment="1">
      <alignment vertical="center" wrapText="1" shrinkToFit="1"/>
    </xf>
    <xf numFmtId="3" fontId="0" fillId="3" borderId="36" xfId="0" applyNumberFormat="1" applyFill="1" applyBorder="1" applyAlignment="1">
      <alignment vertical="center"/>
    </xf>
    <xf numFmtId="3" fontId="0" fillId="3" borderId="37" xfId="0" applyNumberFormat="1" applyFill="1" applyBorder="1" applyAlignment="1">
      <alignment vertical="center"/>
    </xf>
    <xf numFmtId="3" fontId="0" fillId="3" borderId="38" xfId="0" applyNumberFormat="1" applyFill="1" applyBorder="1" applyAlignment="1">
      <alignment vertical="center"/>
    </xf>
    <xf numFmtId="3" fontId="0" fillId="3" borderId="39" xfId="0" applyNumberFormat="1" applyFill="1" applyBorder="1" applyAlignment="1">
      <alignment vertical="center" wrapText="1" shrinkToFit="1"/>
    </xf>
    <xf numFmtId="3" fontId="0" fillId="3" borderId="39" xfId="0" applyNumberFormat="1" applyFill="1" applyBorder="1" applyAlignment="1">
      <alignment vertical="center" shrinkToFit="1"/>
    </xf>
    <xf numFmtId="3" fontId="0" fillId="3" borderId="39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4" fontId="4" fillId="3" borderId="7" xfId="0" applyNumberFormat="1" applyFont="1" applyFill="1" applyBorder="1" applyAlignment="1">
      <alignment horizontal="left" vertical="center"/>
    </xf>
    <xf numFmtId="2" fontId="12" fillId="3" borderId="7" xfId="0" applyNumberFormat="1" applyFont="1" applyFill="1" applyBorder="1" applyAlignment="1">
      <alignment horizontal="righ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/>
    <xf numFmtId="4" fontId="12" fillId="3" borderId="7" xfId="0" applyNumberFormat="1" applyFont="1" applyFill="1" applyBorder="1" applyAlignment="1">
      <alignment horizontal="right" vertical="center"/>
    </xf>
    <xf numFmtId="49" fontId="8" fillId="3" borderId="13" xfId="0" applyNumberFormat="1" applyFont="1" applyFill="1" applyBorder="1" applyAlignment="1">
      <alignment horizontal="left" vertical="center"/>
    </xf>
    <xf numFmtId="0" fontId="15" fillId="0" borderId="0" xfId="0" applyNumberFormat="1" applyFont="1" applyAlignment="1">
      <alignment wrapText="1"/>
    </xf>
    <xf numFmtId="0" fontId="0" fillId="0" borderId="0" xfId="0" applyNumberFormat="1" applyAlignment="1">
      <alignment wrapText="1"/>
    </xf>
    <xf numFmtId="0" fontId="6" fillId="0" borderId="0" xfId="0" applyFont="1"/>
    <xf numFmtId="0" fontId="16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6" fillId="5" borderId="30" xfId="0" applyFont="1" applyFill="1" applyBorder="1" applyAlignment="1">
      <alignment horizontal="center" vertical="center" wrapText="1"/>
    </xf>
    <xf numFmtId="0" fontId="16" fillId="5" borderId="31" xfId="0" applyFont="1" applyFill="1" applyBorder="1" applyAlignment="1">
      <alignment horizontal="center" vertical="center" wrapText="1"/>
    </xf>
    <xf numFmtId="0" fontId="16" fillId="5" borderId="32" xfId="0" applyFont="1" applyFill="1" applyBorder="1" applyAlignment="1">
      <alignment horizontal="center" vertical="center" wrapText="1"/>
    </xf>
    <xf numFmtId="49" fontId="7" fillId="0" borderId="33" xfId="0" applyNumberFormat="1" applyFont="1" applyBorder="1" applyAlignment="1">
      <alignment vertical="center"/>
    </xf>
    <xf numFmtId="49" fontId="7" fillId="0" borderId="33" xfId="0" applyNumberFormat="1" applyFont="1" applyBorder="1" applyAlignment="1">
      <alignment vertical="center" wrapText="1"/>
    </xf>
    <xf numFmtId="49" fontId="7" fillId="0" borderId="34" xfId="0" applyNumberFormat="1" applyFont="1" applyBorder="1" applyAlignment="1">
      <alignment vertical="center" wrapText="1"/>
    </xf>
    <xf numFmtId="0" fontId="7" fillId="3" borderId="36" xfId="0" applyFont="1" applyFill="1" applyBorder="1" applyAlignment="1">
      <alignment vertical="center"/>
    </xf>
    <xf numFmtId="0" fontId="7" fillId="3" borderId="37" xfId="0" applyFont="1" applyFill="1" applyBorder="1" applyAlignment="1">
      <alignment vertical="center"/>
    </xf>
    <xf numFmtId="3" fontId="7" fillId="0" borderId="35" xfId="0" applyNumberFormat="1" applyFont="1" applyBorder="1" applyAlignment="1">
      <alignment vertical="center"/>
    </xf>
    <xf numFmtId="3" fontId="7" fillId="3" borderId="39" xfId="0" applyNumberFormat="1" applyFont="1" applyFill="1" applyBorder="1" applyAlignment="1">
      <alignment vertical="center"/>
    </xf>
    <xf numFmtId="4" fontId="7" fillId="0" borderId="35" xfId="0" applyNumberFormat="1" applyFont="1" applyBorder="1" applyAlignment="1">
      <alignment horizontal="center" vertical="center"/>
    </xf>
    <xf numFmtId="4" fontId="7" fillId="0" borderId="35" xfId="0" applyNumberFormat="1" applyFont="1" applyBorder="1" applyAlignment="1">
      <alignment vertical="center"/>
    </xf>
    <xf numFmtId="4" fontId="7" fillId="3" borderId="39" xfId="0" applyNumberFormat="1" applyFont="1" applyFill="1" applyBorder="1" applyAlignment="1">
      <alignment horizontal="center" vertical="center"/>
    </xf>
    <xf numFmtId="4" fontId="7" fillId="3" borderId="39" xfId="0" applyNumberFormat="1" applyFont="1" applyFill="1" applyBorder="1" applyAlignment="1">
      <alignment vertical="center"/>
    </xf>
    <xf numFmtId="49" fontId="0" fillId="0" borderId="1" xfId="0" applyNumberFormat="1" applyBorder="1"/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0" fillId="0" borderId="21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0" borderId="12" xfId="0" applyNumberFormat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7" fillId="0" borderId="0" xfId="0" applyFont="1"/>
    <xf numFmtId="16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0" fontId="0" fillId="0" borderId="0" xfId="0" applyAlignment="1">
      <alignment vertical="top"/>
    </xf>
    <xf numFmtId="0" fontId="0" fillId="4" borderId="29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40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vertical="top" wrapText="1"/>
      <protection locked="0"/>
    </xf>
    <xf numFmtId="0" fontId="0" fillId="4" borderId="27" xfId="0" applyFill="1" applyBorder="1" applyAlignment="1" applyProtection="1">
      <alignment vertical="top" wrapText="1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28" xfId="0" applyFill="1" applyBorder="1" applyAlignment="1" applyProtection="1">
      <alignment vertical="top" wrapText="1"/>
      <protection locked="0"/>
    </xf>
    <xf numFmtId="0" fontId="17" fillId="0" borderId="0" xfId="0" applyFont="1" applyBorder="1" applyAlignment="1">
      <alignment vertical="top"/>
    </xf>
    <xf numFmtId="49" fontId="17" fillId="0" borderId="0" xfId="0" applyNumberFormat="1" applyFont="1" applyBorder="1" applyAlignment="1">
      <alignment vertical="top"/>
    </xf>
    <xf numFmtId="4" fontId="17" fillId="0" borderId="0" xfId="0" applyNumberFormat="1" applyFont="1" applyBorder="1" applyAlignment="1">
      <alignment vertical="top" shrinkToFit="1"/>
    </xf>
    <xf numFmtId="0" fontId="18" fillId="0" borderId="0" xfId="0" applyNumberFormat="1" applyFont="1" applyBorder="1" applyAlignment="1">
      <alignment horizontal="center" vertical="top" wrapText="1" shrinkToFit="1"/>
    </xf>
    <xf numFmtId="0" fontId="18" fillId="0" borderId="0" xfId="0" applyNumberFormat="1" applyFont="1" applyBorder="1" applyAlignment="1">
      <alignment vertical="top" wrapText="1" shrinkToFit="1"/>
    </xf>
    <xf numFmtId="0" fontId="19" fillId="0" borderId="0" xfId="0" applyNumberFormat="1" applyFont="1" applyBorder="1" applyAlignment="1">
      <alignment horizontal="center" vertical="top" wrapText="1" shrinkToFit="1"/>
    </xf>
    <xf numFmtId="0" fontId="19" fillId="0" borderId="0" xfId="0" applyNumberFormat="1" applyFont="1" applyBorder="1" applyAlignment="1">
      <alignment vertical="top" wrapText="1" shrinkToFit="1"/>
    </xf>
    <xf numFmtId="4" fontId="8" fillId="3" borderId="0" xfId="0" applyNumberFormat="1" applyFont="1" applyFill="1" applyBorder="1" applyAlignment="1">
      <alignment vertical="top" shrinkToFit="1"/>
    </xf>
    <xf numFmtId="0" fontId="8" fillId="3" borderId="29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4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40" xfId="0" applyNumberFormat="1" applyFont="1" applyFill="1" applyBorder="1" applyAlignment="1">
      <alignment vertical="top" shrinkToFit="1"/>
    </xf>
    <xf numFmtId="0" fontId="17" fillId="0" borderId="41" xfId="0" applyFont="1" applyBorder="1" applyAlignment="1">
      <alignment vertical="top"/>
    </xf>
    <xf numFmtId="49" fontId="17" fillId="0" borderId="42" xfId="0" applyNumberFormat="1" applyFont="1" applyBorder="1" applyAlignment="1">
      <alignment vertical="top"/>
    </xf>
    <xf numFmtId="0" fontId="17" fillId="0" borderId="42" xfId="0" applyFont="1" applyBorder="1" applyAlignment="1">
      <alignment horizontal="center" vertical="top" shrinkToFit="1"/>
    </xf>
    <xf numFmtId="164" fontId="17" fillId="0" borderId="42" xfId="0" applyNumberFormat="1" applyFont="1" applyBorder="1" applyAlignment="1">
      <alignment vertical="top" shrinkToFit="1"/>
    </xf>
    <xf numFmtId="4" fontId="17" fillId="4" borderId="42" xfId="0" applyNumberFormat="1" applyFont="1" applyFill="1" applyBorder="1" applyAlignment="1" applyProtection="1">
      <alignment vertical="top" shrinkToFit="1"/>
      <protection locked="0"/>
    </xf>
    <xf numFmtId="4" fontId="17" fillId="0" borderId="42" xfId="0" applyNumberFormat="1" applyFont="1" applyBorder="1" applyAlignment="1">
      <alignment vertical="top" shrinkToFit="1"/>
    </xf>
    <xf numFmtId="4" fontId="17" fillId="0" borderId="43" xfId="0" applyNumberFormat="1" applyFont="1" applyBorder="1" applyAlignment="1">
      <alignment vertical="top" shrinkToFit="1"/>
    </xf>
    <xf numFmtId="0" fontId="17" fillId="0" borderId="44" xfId="0" applyFont="1" applyBorder="1" applyAlignment="1">
      <alignment vertical="top"/>
    </xf>
    <xf numFmtId="49" fontId="17" fillId="0" borderId="45" xfId="0" applyNumberFormat="1" applyFont="1" applyBorder="1" applyAlignment="1">
      <alignment vertical="top"/>
    </xf>
    <xf numFmtId="0" fontId="17" fillId="0" borderId="45" xfId="0" applyFont="1" applyBorder="1" applyAlignment="1">
      <alignment horizontal="center" vertical="top" shrinkToFit="1"/>
    </xf>
    <xf numFmtId="164" fontId="17" fillId="0" borderId="45" xfId="0" applyNumberFormat="1" applyFont="1" applyBorder="1" applyAlignment="1">
      <alignment vertical="top" shrinkToFit="1"/>
    </xf>
    <xf numFmtId="4" fontId="17" fillId="4" borderId="45" xfId="0" applyNumberFormat="1" applyFont="1" applyFill="1" applyBorder="1" applyAlignment="1" applyProtection="1">
      <alignment vertical="top" shrinkToFit="1"/>
      <protection locked="0"/>
    </xf>
    <xf numFmtId="4" fontId="17" fillId="0" borderId="45" xfId="0" applyNumberFormat="1" applyFont="1" applyBorder="1" applyAlignment="1">
      <alignment vertical="top" shrinkToFit="1"/>
    </xf>
    <xf numFmtId="4" fontId="17" fillId="0" borderId="46" xfId="0" applyNumberFormat="1" applyFont="1" applyBorder="1" applyAlignment="1">
      <alignment vertical="top" shrinkToFit="1"/>
    </xf>
    <xf numFmtId="4" fontId="8" fillId="3" borderId="22" xfId="0" applyNumberFormat="1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horizontal="left" vertical="top" wrapText="1"/>
    </xf>
    <xf numFmtId="49" fontId="17" fillId="0" borderId="42" xfId="0" applyNumberFormat="1" applyFont="1" applyBorder="1" applyAlignment="1">
      <alignment horizontal="left" vertical="top" wrapText="1"/>
    </xf>
    <xf numFmtId="0" fontId="18" fillId="0" borderId="0" xfId="0" quotePrefix="1" applyNumberFormat="1" applyFont="1" applyBorder="1" applyAlignment="1">
      <alignment horizontal="left" vertical="top" wrapText="1"/>
    </xf>
    <xf numFmtId="49" fontId="17" fillId="0" borderId="45" xfId="0" applyNumberFormat="1" applyFont="1" applyBorder="1" applyAlignment="1">
      <alignment horizontal="left" vertical="top" wrapText="1"/>
    </xf>
    <xf numFmtId="0" fontId="19" fillId="0" borderId="0" xfId="0" applyNumberFormat="1" applyFont="1" applyBorder="1" applyAlignment="1">
      <alignment horizontal="left" vertical="top" wrapText="1"/>
    </xf>
    <xf numFmtId="0" fontId="19" fillId="0" borderId="0" xfId="0" quotePrefix="1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0" xfId="0" applyFill="1" applyBorder="1" applyAlignment="1" applyProtection="1">
      <alignment horizontal="left"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49" fontId="0" fillId="0" borderId="0" xfId="0" applyNumberFormat="1" applyAlignment="1">
      <alignment horizontal="left" wrapText="1"/>
    </xf>
    <xf numFmtId="0" fontId="20" fillId="0" borderId="18" xfId="0" applyNumberFormat="1" applyFont="1" applyBorder="1" applyAlignment="1">
      <alignment vertical="top" wrapText="1"/>
    </xf>
    <xf numFmtId="0" fontId="20" fillId="0" borderId="18" xfId="0" applyNumberFormat="1" applyFont="1" applyBorder="1" applyAlignment="1">
      <alignment horizontal="left" vertical="top" wrapText="1"/>
    </xf>
    <xf numFmtId="0" fontId="21" fillId="0" borderId="0" xfId="0" applyNumberFormat="1" applyFont="1" applyBorder="1" applyAlignment="1">
      <alignment horizontal="center" vertical="top" wrapText="1" shrinkToFit="1"/>
    </xf>
    <xf numFmtId="0" fontId="21" fillId="0" borderId="0" xfId="0" applyNumberFormat="1" applyFont="1" applyBorder="1" applyAlignment="1">
      <alignment vertical="top" wrapText="1" shrinkToFit="1"/>
    </xf>
    <xf numFmtId="0" fontId="21" fillId="0" borderId="0" xfId="0" quotePrefix="1" applyNumberFormat="1" applyFont="1" applyBorder="1" applyAlignment="1">
      <alignment horizontal="left" vertical="top"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BUILDpowerS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workbookViewId="0">
      <selection activeCell="A2" sqref="A2:G2"/>
    </sheetView>
  </sheetViews>
  <sheetFormatPr defaultRowHeight="13.2" x14ac:dyDescent="0.25"/>
  <sheetData>
    <row r="1" spans="1:7" x14ac:dyDescent="0.25">
      <c r="A1" s="37" t="s">
        <v>40</v>
      </c>
    </row>
    <row r="2" spans="1:7" ht="57.75" customHeight="1" x14ac:dyDescent="0.25">
      <c r="A2" s="79" t="s">
        <v>41</v>
      </c>
      <c r="B2" s="79"/>
      <c r="C2" s="79"/>
      <c r="D2" s="79"/>
      <c r="E2" s="79"/>
      <c r="F2" s="79"/>
      <c r="G2" s="79"/>
    </row>
  </sheetData>
  <sheetProtection algorithmName="SHA-512" hashValue="kiSVNxO5RIlqIcsGnpitnw25nZrem+gJ72UUrIA8uoILARllZ7Xr46KU9kGifGa596VzuQ3O6mJBJd8wUKIMbg==" saltValue="QRoQKMIsITpaIw6NQVhyjg==" spinCount="100000" sheet="1"/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3.2" outlineLevelRow="1" x14ac:dyDescent="0.25"/>
  <cols>
    <col min="1" max="1" width="3.44140625" customWidth="1"/>
    <col min="2" max="2" width="12.6640625" style="125" customWidth="1"/>
    <col min="3" max="3" width="38.33203125" style="125" customWidth="1"/>
    <col min="4" max="4" width="4.88671875" customWidth="1"/>
    <col min="5" max="5" width="10.6640625" customWidth="1"/>
    <col min="6" max="6" width="9.88671875" customWidth="1"/>
    <col min="7" max="7" width="12.77734375" customWidth="1"/>
    <col min="12" max="13" width="0" hidden="1" customWidth="1"/>
    <col min="18" max="23" width="0" hidden="1" customWidth="1"/>
    <col min="29" max="29" width="0" hidden="1" customWidth="1"/>
    <col min="31" max="41" width="0" hidden="1" customWidth="1"/>
  </cols>
  <sheetData>
    <row r="1" spans="1:60" ht="15.75" customHeight="1" x14ac:dyDescent="0.3">
      <c r="A1" s="191" t="s">
        <v>7</v>
      </c>
      <c r="B1" s="191"/>
      <c r="C1" s="191"/>
      <c r="D1" s="191"/>
      <c r="E1" s="191"/>
      <c r="F1" s="191"/>
      <c r="G1" s="191"/>
      <c r="AG1" t="s">
        <v>247</v>
      </c>
    </row>
    <row r="2" spans="1:60" ht="25.05" customHeight="1" x14ac:dyDescent="0.25">
      <c r="A2" s="192" t="s">
        <v>8</v>
      </c>
      <c r="B2" s="77" t="s">
        <v>43</v>
      </c>
      <c r="C2" s="195" t="s">
        <v>44</v>
      </c>
      <c r="D2" s="193"/>
      <c r="E2" s="193"/>
      <c r="F2" s="193"/>
      <c r="G2" s="194"/>
      <c r="AG2" t="s">
        <v>248</v>
      </c>
    </row>
    <row r="3" spans="1:60" ht="25.05" customHeight="1" x14ac:dyDescent="0.25">
      <c r="A3" s="192" t="s">
        <v>9</v>
      </c>
      <c r="B3" s="77" t="s">
        <v>46</v>
      </c>
      <c r="C3" s="195" t="s">
        <v>47</v>
      </c>
      <c r="D3" s="193"/>
      <c r="E3" s="193"/>
      <c r="F3" s="193"/>
      <c r="G3" s="194"/>
      <c r="AC3" s="125" t="s">
        <v>248</v>
      </c>
      <c r="AG3" t="s">
        <v>249</v>
      </c>
    </row>
    <row r="4" spans="1:60" ht="25.05" customHeight="1" x14ac:dyDescent="0.25">
      <c r="A4" s="196" t="s">
        <v>10</v>
      </c>
      <c r="B4" s="197" t="s">
        <v>60</v>
      </c>
      <c r="C4" s="198" t="s">
        <v>61</v>
      </c>
      <c r="D4" s="199"/>
      <c r="E4" s="199"/>
      <c r="F4" s="199"/>
      <c r="G4" s="200"/>
      <c r="AG4" t="s">
        <v>250</v>
      </c>
    </row>
    <row r="5" spans="1:60" x14ac:dyDescent="0.25">
      <c r="D5" s="190"/>
    </row>
    <row r="6" spans="1:60" ht="39.6" x14ac:dyDescent="0.25">
      <c r="A6" s="202" t="s">
        <v>251</v>
      </c>
      <c r="B6" s="204" t="s">
        <v>252</v>
      </c>
      <c r="C6" s="204" t="s">
        <v>253</v>
      </c>
      <c r="D6" s="203" t="s">
        <v>254</v>
      </c>
      <c r="E6" s="202" t="s">
        <v>255</v>
      </c>
      <c r="F6" s="201" t="s">
        <v>256</v>
      </c>
      <c r="G6" s="202" t="s">
        <v>31</v>
      </c>
      <c r="H6" s="205" t="s">
        <v>32</v>
      </c>
      <c r="I6" s="205" t="s">
        <v>257</v>
      </c>
      <c r="J6" s="205" t="s">
        <v>33</v>
      </c>
      <c r="K6" s="205" t="s">
        <v>258</v>
      </c>
      <c r="L6" s="205" t="s">
        <v>259</v>
      </c>
      <c r="M6" s="205" t="s">
        <v>260</v>
      </c>
      <c r="N6" s="205" t="s">
        <v>261</v>
      </c>
      <c r="O6" s="205" t="s">
        <v>262</v>
      </c>
      <c r="P6" s="205" t="s">
        <v>263</v>
      </c>
      <c r="Q6" s="205" t="s">
        <v>264</v>
      </c>
      <c r="R6" s="205" t="s">
        <v>265</v>
      </c>
      <c r="S6" s="205" t="s">
        <v>266</v>
      </c>
      <c r="T6" s="205" t="s">
        <v>267</v>
      </c>
      <c r="U6" s="205" t="s">
        <v>268</v>
      </c>
      <c r="V6" s="205" t="s">
        <v>269</v>
      </c>
      <c r="W6" s="205" t="s">
        <v>270</v>
      </c>
    </row>
    <row r="7" spans="1:60" hidden="1" x14ac:dyDescent="0.25">
      <c r="A7" s="5"/>
      <c r="B7" s="6"/>
      <c r="C7" s="6"/>
      <c r="D7" s="8"/>
      <c r="E7" s="207"/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8"/>
      <c r="R7" s="208"/>
      <c r="S7" s="208"/>
      <c r="T7" s="208"/>
      <c r="U7" s="208"/>
      <c r="V7" s="208"/>
      <c r="W7" s="208"/>
    </row>
    <row r="8" spans="1:60" x14ac:dyDescent="0.25">
      <c r="A8" s="231" t="s">
        <v>271</v>
      </c>
      <c r="B8" s="232" t="s">
        <v>108</v>
      </c>
      <c r="C8" s="252" t="s">
        <v>109</v>
      </c>
      <c r="D8" s="233"/>
      <c r="E8" s="234"/>
      <c r="F8" s="235"/>
      <c r="G8" s="235">
        <f>SUMIF(AG9:AG12,"&lt;&gt;NOR",G9:G12)</f>
        <v>0</v>
      </c>
      <c r="H8" s="235"/>
      <c r="I8" s="235">
        <f>SUM(I9:I12)</f>
        <v>0</v>
      </c>
      <c r="J8" s="235"/>
      <c r="K8" s="235">
        <f>SUM(K9:K12)</f>
        <v>0</v>
      </c>
      <c r="L8" s="235"/>
      <c r="M8" s="235">
        <f>SUM(M9:M12)</f>
        <v>0</v>
      </c>
      <c r="N8" s="235"/>
      <c r="O8" s="235">
        <f>SUM(O9:O12)</f>
        <v>0</v>
      </c>
      <c r="P8" s="235"/>
      <c r="Q8" s="236">
        <f>SUM(Q9:Q12)</f>
        <v>10.59</v>
      </c>
      <c r="R8" s="230"/>
      <c r="S8" s="230"/>
      <c r="T8" s="230"/>
      <c r="U8" s="230"/>
      <c r="V8" s="230">
        <f>SUM(V9:V12)</f>
        <v>13.76</v>
      </c>
      <c r="W8" s="230"/>
      <c r="AG8" t="s">
        <v>272</v>
      </c>
    </row>
    <row r="9" spans="1:60" outlineLevel="1" x14ac:dyDescent="0.25">
      <c r="A9" s="237">
        <v>1</v>
      </c>
      <c r="B9" s="238" t="s">
        <v>1573</v>
      </c>
      <c r="C9" s="253" t="s">
        <v>1574</v>
      </c>
      <c r="D9" s="239" t="s">
        <v>314</v>
      </c>
      <c r="E9" s="240">
        <v>13.7508</v>
      </c>
      <c r="F9" s="241"/>
      <c r="G9" s="242">
        <f>ROUND(E9*F9,2)</f>
        <v>0</v>
      </c>
      <c r="H9" s="241"/>
      <c r="I9" s="242">
        <f>ROUND(E9*H9,2)</f>
        <v>0</v>
      </c>
      <c r="J9" s="241"/>
      <c r="K9" s="242">
        <f>ROUND(E9*J9,2)</f>
        <v>0</v>
      </c>
      <c r="L9" s="242">
        <v>21</v>
      </c>
      <c r="M9" s="242">
        <f>G9*(1+L9/100)</f>
        <v>0</v>
      </c>
      <c r="N9" s="242">
        <v>0</v>
      </c>
      <c r="O9" s="242">
        <f>ROUND(E9*N9,2)</f>
        <v>0</v>
      </c>
      <c r="P9" s="242">
        <v>0.44</v>
      </c>
      <c r="Q9" s="243">
        <f>ROUND(E9*P9,2)</f>
        <v>6.05</v>
      </c>
      <c r="R9" s="225"/>
      <c r="S9" s="225" t="s">
        <v>276</v>
      </c>
      <c r="T9" s="225" t="s">
        <v>277</v>
      </c>
      <c r="U9" s="225">
        <v>0.376</v>
      </c>
      <c r="V9" s="225">
        <f>ROUND(E9*U9,2)</f>
        <v>5.17</v>
      </c>
      <c r="W9" s="225"/>
      <c r="X9" s="206"/>
      <c r="Y9" s="206"/>
      <c r="Z9" s="206"/>
      <c r="AA9" s="206"/>
      <c r="AB9" s="206"/>
      <c r="AC9" s="206"/>
      <c r="AD9" s="206"/>
      <c r="AE9" s="206"/>
      <c r="AF9" s="206"/>
      <c r="AG9" s="206" t="s">
        <v>278</v>
      </c>
      <c r="AH9" s="206"/>
      <c r="AI9" s="206"/>
      <c r="AJ9" s="206"/>
      <c r="AK9" s="206"/>
      <c r="AL9" s="206"/>
      <c r="AM9" s="206"/>
      <c r="AN9" s="206"/>
      <c r="AO9" s="206"/>
      <c r="AP9" s="206"/>
      <c r="AQ9" s="206"/>
      <c r="AR9" s="206"/>
      <c r="AS9" s="206"/>
      <c r="AT9" s="206"/>
      <c r="AU9" s="206"/>
      <c r="AV9" s="206"/>
      <c r="AW9" s="206"/>
      <c r="AX9" s="206"/>
      <c r="AY9" s="206"/>
      <c r="AZ9" s="206"/>
      <c r="BA9" s="206"/>
      <c r="BB9" s="206"/>
      <c r="BC9" s="206"/>
      <c r="BD9" s="206"/>
      <c r="BE9" s="206"/>
      <c r="BF9" s="206"/>
      <c r="BG9" s="206"/>
      <c r="BH9" s="206"/>
    </row>
    <row r="10" spans="1:60" outlineLevel="1" x14ac:dyDescent="0.25">
      <c r="A10" s="223"/>
      <c r="B10" s="224"/>
      <c r="C10" s="254" t="s">
        <v>1575</v>
      </c>
      <c r="D10" s="226"/>
      <c r="E10" s="227">
        <v>13.7508</v>
      </c>
      <c r="F10" s="225"/>
      <c r="G10" s="225"/>
      <c r="H10" s="225"/>
      <c r="I10" s="225"/>
      <c r="J10" s="225"/>
      <c r="K10" s="225"/>
      <c r="L10" s="225"/>
      <c r="M10" s="225"/>
      <c r="N10" s="225"/>
      <c r="O10" s="225"/>
      <c r="P10" s="225"/>
      <c r="Q10" s="225"/>
      <c r="R10" s="225"/>
      <c r="S10" s="225"/>
      <c r="T10" s="225"/>
      <c r="U10" s="225"/>
      <c r="V10" s="225"/>
      <c r="W10" s="225"/>
      <c r="X10" s="206"/>
      <c r="Y10" s="206"/>
      <c r="Z10" s="206"/>
      <c r="AA10" s="206"/>
      <c r="AB10" s="206"/>
      <c r="AC10" s="206"/>
      <c r="AD10" s="206"/>
      <c r="AE10" s="206"/>
      <c r="AF10" s="206"/>
      <c r="AG10" s="206" t="s">
        <v>280</v>
      </c>
      <c r="AH10" s="206">
        <v>0</v>
      </c>
      <c r="AI10" s="206"/>
      <c r="AJ10" s="206"/>
      <c r="AK10" s="206"/>
      <c r="AL10" s="206"/>
      <c r="AM10" s="206"/>
      <c r="AN10" s="206"/>
      <c r="AO10" s="206"/>
      <c r="AP10" s="206"/>
      <c r="AQ10" s="206"/>
      <c r="AR10" s="206"/>
      <c r="AS10" s="206"/>
      <c r="AT10" s="206"/>
      <c r="AU10" s="206"/>
      <c r="AV10" s="206"/>
      <c r="AW10" s="206"/>
      <c r="AX10" s="206"/>
      <c r="AY10" s="206"/>
      <c r="AZ10" s="206"/>
      <c r="BA10" s="206"/>
      <c r="BB10" s="206"/>
      <c r="BC10" s="206"/>
      <c r="BD10" s="206"/>
      <c r="BE10" s="206"/>
      <c r="BF10" s="206"/>
      <c r="BG10" s="206"/>
      <c r="BH10" s="206"/>
    </row>
    <row r="11" spans="1:60" outlineLevel="1" x14ac:dyDescent="0.25">
      <c r="A11" s="237">
        <v>2</v>
      </c>
      <c r="B11" s="238" t="s">
        <v>1576</v>
      </c>
      <c r="C11" s="253" t="s">
        <v>1577</v>
      </c>
      <c r="D11" s="239" t="s">
        <v>314</v>
      </c>
      <c r="E11" s="240">
        <v>13.7508</v>
      </c>
      <c r="F11" s="241"/>
      <c r="G11" s="242">
        <f>ROUND(E11*F11,2)</f>
        <v>0</v>
      </c>
      <c r="H11" s="241"/>
      <c r="I11" s="242">
        <f>ROUND(E11*H11,2)</f>
        <v>0</v>
      </c>
      <c r="J11" s="241"/>
      <c r="K11" s="242">
        <f>ROUND(E11*J11,2)</f>
        <v>0</v>
      </c>
      <c r="L11" s="242">
        <v>21</v>
      </c>
      <c r="M11" s="242">
        <f>G11*(1+L11/100)</f>
        <v>0</v>
      </c>
      <c r="N11" s="242">
        <v>0</v>
      </c>
      <c r="O11" s="242">
        <f>ROUND(E11*N11,2)</f>
        <v>0</v>
      </c>
      <c r="P11" s="242">
        <v>0.33</v>
      </c>
      <c r="Q11" s="243">
        <f>ROUND(E11*P11,2)</f>
        <v>4.54</v>
      </c>
      <c r="R11" s="225"/>
      <c r="S11" s="225" t="s">
        <v>276</v>
      </c>
      <c r="T11" s="225" t="s">
        <v>277</v>
      </c>
      <c r="U11" s="225">
        <v>0.625</v>
      </c>
      <c r="V11" s="225">
        <f>ROUND(E11*U11,2)</f>
        <v>8.59</v>
      </c>
      <c r="W11" s="225"/>
      <c r="X11" s="206"/>
      <c r="Y11" s="206"/>
      <c r="Z11" s="206"/>
      <c r="AA11" s="206"/>
      <c r="AB11" s="206"/>
      <c r="AC11" s="206"/>
      <c r="AD11" s="206"/>
      <c r="AE11" s="206"/>
      <c r="AF11" s="206"/>
      <c r="AG11" s="206" t="s">
        <v>278</v>
      </c>
      <c r="AH11" s="206"/>
      <c r="AI11" s="206"/>
      <c r="AJ11" s="206"/>
      <c r="AK11" s="206"/>
      <c r="AL11" s="206"/>
      <c r="AM11" s="206"/>
      <c r="AN11" s="206"/>
      <c r="AO11" s="206"/>
      <c r="AP11" s="206"/>
      <c r="AQ11" s="206"/>
      <c r="AR11" s="206"/>
      <c r="AS11" s="206"/>
      <c r="AT11" s="206"/>
      <c r="AU11" s="206"/>
      <c r="AV11" s="206"/>
      <c r="AW11" s="206"/>
      <c r="AX11" s="206"/>
      <c r="AY11" s="206"/>
      <c r="AZ11" s="206"/>
      <c r="BA11" s="206"/>
      <c r="BB11" s="206"/>
      <c r="BC11" s="206"/>
      <c r="BD11" s="206"/>
      <c r="BE11" s="206"/>
      <c r="BF11" s="206"/>
      <c r="BG11" s="206"/>
      <c r="BH11" s="206"/>
    </row>
    <row r="12" spans="1:60" outlineLevel="1" x14ac:dyDescent="0.25">
      <c r="A12" s="223"/>
      <c r="B12" s="224"/>
      <c r="C12" s="254" t="s">
        <v>1575</v>
      </c>
      <c r="D12" s="226"/>
      <c r="E12" s="227">
        <v>13.7508</v>
      </c>
      <c r="F12" s="225"/>
      <c r="G12" s="225"/>
      <c r="H12" s="225"/>
      <c r="I12" s="225"/>
      <c r="J12" s="225"/>
      <c r="K12" s="225"/>
      <c r="L12" s="225"/>
      <c r="M12" s="225"/>
      <c r="N12" s="225"/>
      <c r="O12" s="225"/>
      <c r="P12" s="225"/>
      <c r="Q12" s="225"/>
      <c r="R12" s="225"/>
      <c r="S12" s="225"/>
      <c r="T12" s="225"/>
      <c r="U12" s="225"/>
      <c r="V12" s="225"/>
      <c r="W12" s="225"/>
      <c r="X12" s="206"/>
      <c r="Y12" s="206"/>
      <c r="Z12" s="206"/>
      <c r="AA12" s="206"/>
      <c r="AB12" s="206"/>
      <c r="AC12" s="206"/>
      <c r="AD12" s="206"/>
      <c r="AE12" s="206"/>
      <c r="AF12" s="206"/>
      <c r="AG12" s="206" t="s">
        <v>280</v>
      </c>
      <c r="AH12" s="206">
        <v>0</v>
      </c>
      <c r="AI12" s="206"/>
      <c r="AJ12" s="206"/>
      <c r="AK12" s="206"/>
      <c r="AL12" s="206"/>
      <c r="AM12" s="206"/>
      <c r="AN12" s="206"/>
      <c r="AO12" s="206"/>
      <c r="AP12" s="206"/>
      <c r="AQ12" s="206"/>
      <c r="AR12" s="206"/>
      <c r="AS12" s="206"/>
      <c r="AT12" s="206"/>
      <c r="AU12" s="206"/>
      <c r="AV12" s="206"/>
      <c r="AW12" s="206"/>
      <c r="AX12" s="206"/>
      <c r="AY12" s="206"/>
      <c r="AZ12" s="206"/>
      <c r="BA12" s="206"/>
      <c r="BB12" s="206"/>
      <c r="BC12" s="206"/>
      <c r="BD12" s="206"/>
      <c r="BE12" s="206"/>
      <c r="BF12" s="206"/>
      <c r="BG12" s="206"/>
      <c r="BH12" s="206"/>
    </row>
    <row r="13" spans="1:60" x14ac:dyDescent="0.25">
      <c r="A13" s="231" t="s">
        <v>271</v>
      </c>
      <c r="B13" s="232" t="s">
        <v>110</v>
      </c>
      <c r="C13" s="252" t="s">
        <v>111</v>
      </c>
      <c r="D13" s="233"/>
      <c r="E13" s="234"/>
      <c r="F13" s="235"/>
      <c r="G13" s="235">
        <f>SUMIF(AG14:AG23,"&lt;&gt;NOR",G14:G23)</f>
        <v>0</v>
      </c>
      <c r="H13" s="235"/>
      <c r="I13" s="235">
        <f>SUM(I14:I23)</f>
        <v>0</v>
      </c>
      <c r="J13" s="235"/>
      <c r="K13" s="235">
        <f>SUM(K14:K23)</f>
        <v>0</v>
      </c>
      <c r="L13" s="235"/>
      <c r="M13" s="235">
        <f>SUM(M14:M23)</f>
        <v>0</v>
      </c>
      <c r="N13" s="235"/>
      <c r="O13" s="235">
        <f>SUM(O14:O23)</f>
        <v>0</v>
      </c>
      <c r="P13" s="235"/>
      <c r="Q13" s="236">
        <f>SUM(Q14:Q23)</f>
        <v>0</v>
      </c>
      <c r="R13" s="230"/>
      <c r="S13" s="230"/>
      <c r="T13" s="230"/>
      <c r="U13" s="230"/>
      <c r="V13" s="230">
        <f>SUM(V14:V23)</f>
        <v>71.92</v>
      </c>
      <c r="W13" s="230"/>
      <c r="AG13" t="s">
        <v>272</v>
      </c>
    </row>
    <row r="14" spans="1:60" outlineLevel="1" x14ac:dyDescent="0.25">
      <c r="A14" s="237">
        <v>3</v>
      </c>
      <c r="B14" s="238" t="s">
        <v>273</v>
      </c>
      <c r="C14" s="253" t="s">
        <v>274</v>
      </c>
      <c r="D14" s="239" t="s">
        <v>275</v>
      </c>
      <c r="E14" s="240">
        <v>81.355199999999996</v>
      </c>
      <c r="F14" s="241"/>
      <c r="G14" s="242">
        <f>ROUND(E14*F14,2)</f>
        <v>0</v>
      </c>
      <c r="H14" s="241"/>
      <c r="I14" s="242">
        <f>ROUND(E14*H14,2)</f>
        <v>0</v>
      </c>
      <c r="J14" s="241"/>
      <c r="K14" s="242">
        <f>ROUND(E14*J14,2)</f>
        <v>0</v>
      </c>
      <c r="L14" s="242">
        <v>21</v>
      </c>
      <c r="M14" s="242">
        <f>G14*(1+L14/100)</f>
        <v>0</v>
      </c>
      <c r="N14" s="242">
        <v>0</v>
      </c>
      <c r="O14" s="242">
        <f>ROUND(E14*N14,2)</f>
        <v>0</v>
      </c>
      <c r="P14" s="242">
        <v>0</v>
      </c>
      <c r="Q14" s="243">
        <f>ROUND(E14*P14,2)</f>
        <v>0</v>
      </c>
      <c r="R14" s="225"/>
      <c r="S14" s="225" t="s">
        <v>276</v>
      </c>
      <c r="T14" s="225" t="s">
        <v>277</v>
      </c>
      <c r="U14" s="225">
        <v>0.23</v>
      </c>
      <c r="V14" s="225">
        <f>ROUND(E14*U14,2)</f>
        <v>18.71</v>
      </c>
      <c r="W14" s="225"/>
      <c r="X14" s="206"/>
      <c r="Y14" s="206"/>
      <c r="Z14" s="206"/>
      <c r="AA14" s="206"/>
      <c r="AB14" s="206"/>
      <c r="AC14" s="206"/>
      <c r="AD14" s="206"/>
      <c r="AE14" s="206"/>
      <c r="AF14" s="206"/>
      <c r="AG14" s="206" t="s">
        <v>278</v>
      </c>
      <c r="AH14" s="206"/>
      <c r="AI14" s="206"/>
      <c r="AJ14" s="206"/>
      <c r="AK14" s="206"/>
      <c r="AL14" s="206"/>
      <c r="AM14" s="206"/>
      <c r="AN14" s="206"/>
      <c r="AO14" s="206"/>
      <c r="AP14" s="206"/>
      <c r="AQ14" s="206"/>
      <c r="AR14" s="206"/>
      <c r="AS14" s="206"/>
      <c r="AT14" s="206"/>
      <c r="AU14" s="206"/>
      <c r="AV14" s="206"/>
      <c r="AW14" s="206"/>
      <c r="AX14" s="206"/>
      <c r="AY14" s="206"/>
      <c r="AZ14" s="206"/>
      <c r="BA14" s="206"/>
      <c r="BB14" s="206"/>
      <c r="BC14" s="206"/>
      <c r="BD14" s="206"/>
      <c r="BE14" s="206"/>
      <c r="BF14" s="206"/>
      <c r="BG14" s="206"/>
      <c r="BH14" s="206"/>
    </row>
    <row r="15" spans="1:60" ht="20.399999999999999" outlineLevel="1" x14ac:dyDescent="0.25">
      <c r="A15" s="223"/>
      <c r="B15" s="224"/>
      <c r="C15" s="254" t="s">
        <v>1578</v>
      </c>
      <c r="D15" s="226"/>
      <c r="E15" s="227">
        <v>25.438980000000001</v>
      </c>
      <c r="F15" s="225"/>
      <c r="G15" s="225"/>
      <c r="H15" s="225"/>
      <c r="I15" s="225"/>
      <c r="J15" s="225"/>
      <c r="K15" s="225"/>
      <c r="L15" s="225"/>
      <c r="M15" s="225"/>
      <c r="N15" s="225"/>
      <c r="O15" s="225"/>
      <c r="P15" s="225"/>
      <c r="Q15" s="225"/>
      <c r="R15" s="225"/>
      <c r="S15" s="225"/>
      <c r="T15" s="225"/>
      <c r="U15" s="225"/>
      <c r="V15" s="225"/>
      <c r="W15" s="225"/>
      <c r="X15" s="206"/>
      <c r="Y15" s="206"/>
      <c r="Z15" s="206"/>
      <c r="AA15" s="206"/>
      <c r="AB15" s="206"/>
      <c r="AC15" s="206"/>
      <c r="AD15" s="206"/>
      <c r="AE15" s="206"/>
      <c r="AF15" s="206"/>
      <c r="AG15" s="206" t="s">
        <v>280</v>
      </c>
      <c r="AH15" s="206">
        <v>0</v>
      </c>
      <c r="AI15" s="206"/>
      <c r="AJ15" s="206"/>
      <c r="AK15" s="206"/>
      <c r="AL15" s="206"/>
      <c r="AM15" s="206"/>
      <c r="AN15" s="206"/>
      <c r="AO15" s="206"/>
      <c r="AP15" s="206"/>
      <c r="AQ15" s="206"/>
      <c r="AR15" s="206"/>
      <c r="AS15" s="206"/>
      <c r="AT15" s="206"/>
      <c r="AU15" s="206"/>
      <c r="AV15" s="206"/>
      <c r="AW15" s="206"/>
      <c r="AX15" s="206"/>
      <c r="AY15" s="206"/>
      <c r="AZ15" s="206"/>
      <c r="BA15" s="206"/>
      <c r="BB15" s="206"/>
      <c r="BC15" s="206"/>
      <c r="BD15" s="206"/>
      <c r="BE15" s="206"/>
      <c r="BF15" s="206"/>
      <c r="BG15" s="206"/>
      <c r="BH15" s="206"/>
    </row>
    <row r="16" spans="1:60" outlineLevel="1" x14ac:dyDescent="0.25">
      <c r="A16" s="223"/>
      <c r="B16" s="224"/>
      <c r="C16" s="254" t="s">
        <v>1579</v>
      </c>
      <c r="D16" s="226"/>
      <c r="E16" s="227">
        <v>14.374499999999999</v>
      </c>
      <c r="F16" s="225"/>
      <c r="G16" s="225"/>
      <c r="H16" s="225"/>
      <c r="I16" s="225"/>
      <c r="J16" s="225"/>
      <c r="K16" s="225"/>
      <c r="L16" s="225"/>
      <c r="M16" s="225"/>
      <c r="N16" s="225"/>
      <c r="O16" s="225"/>
      <c r="P16" s="225"/>
      <c r="Q16" s="225"/>
      <c r="R16" s="225"/>
      <c r="S16" s="225"/>
      <c r="T16" s="225"/>
      <c r="U16" s="225"/>
      <c r="V16" s="225"/>
      <c r="W16" s="225"/>
      <c r="X16" s="206"/>
      <c r="Y16" s="206"/>
      <c r="Z16" s="206"/>
      <c r="AA16" s="206"/>
      <c r="AB16" s="206"/>
      <c r="AC16" s="206"/>
      <c r="AD16" s="206"/>
      <c r="AE16" s="206"/>
      <c r="AF16" s="206"/>
      <c r="AG16" s="206" t="s">
        <v>280</v>
      </c>
      <c r="AH16" s="206">
        <v>0</v>
      </c>
      <c r="AI16" s="206"/>
      <c r="AJ16" s="206"/>
      <c r="AK16" s="206"/>
      <c r="AL16" s="206"/>
      <c r="AM16" s="206"/>
      <c r="AN16" s="206"/>
      <c r="AO16" s="206"/>
      <c r="AP16" s="206"/>
      <c r="AQ16" s="206"/>
      <c r="AR16" s="206"/>
      <c r="AS16" s="206"/>
      <c r="AT16" s="206"/>
      <c r="AU16" s="206"/>
      <c r="AV16" s="206"/>
      <c r="AW16" s="206"/>
      <c r="AX16" s="206"/>
      <c r="AY16" s="206"/>
      <c r="AZ16" s="206"/>
      <c r="BA16" s="206"/>
      <c r="BB16" s="206"/>
      <c r="BC16" s="206"/>
      <c r="BD16" s="206"/>
      <c r="BE16" s="206"/>
      <c r="BF16" s="206"/>
      <c r="BG16" s="206"/>
      <c r="BH16" s="206"/>
    </row>
    <row r="17" spans="1:60" outlineLevel="1" x14ac:dyDescent="0.25">
      <c r="A17" s="223"/>
      <c r="B17" s="224"/>
      <c r="C17" s="254" t="s">
        <v>1580</v>
      </c>
      <c r="D17" s="226"/>
      <c r="E17" s="227">
        <v>14.4855</v>
      </c>
      <c r="F17" s="225"/>
      <c r="G17" s="225"/>
      <c r="H17" s="225"/>
      <c r="I17" s="225"/>
      <c r="J17" s="225"/>
      <c r="K17" s="225"/>
      <c r="L17" s="225"/>
      <c r="M17" s="225"/>
      <c r="N17" s="225"/>
      <c r="O17" s="225"/>
      <c r="P17" s="225"/>
      <c r="Q17" s="225"/>
      <c r="R17" s="225"/>
      <c r="S17" s="225"/>
      <c r="T17" s="225"/>
      <c r="U17" s="225"/>
      <c r="V17" s="225"/>
      <c r="W17" s="225"/>
      <c r="X17" s="206"/>
      <c r="Y17" s="206"/>
      <c r="Z17" s="206"/>
      <c r="AA17" s="206"/>
      <c r="AB17" s="206"/>
      <c r="AC17" s="206"/>
      <c r="AD17" s="206"/>
      <c r="AE17" s="206"/>
      <c r="AF17" s="206"/>
      <c r="AG17" s="206" t="s">
        <v>280</v>
      </c>
      <c r="AH17" s="206">
        <v>0</v>
      </c>
      <c r="AI17" s="206"/>
      <c r="AJ17" s="206"/>
      <c r="AK17" s="206"/>
      <c r="AL17" s="206"/>
      <c r="AM17" s="206"/>
      <c r="AN17" s="206"/>
      <c r="AO17" s="206"/>
      <c r="AP17" s="206"/>
      <c r="AQ17" s="206"/>
      <c r="AR17" s="206"/>
      <c r="AS17" s="206"/>
      <c r="AT17" s="206"/>
      <c r="AU17" s="206"/>
      <c r="AV17" s="206"/>
      <c r="AW17" s="206"/>
      <c r="AX17" s="206"/>
      <c r="AY17" s="206"/>
      <c r="AZ17" s="206"/>
      <c r="BA17" s="206"/>
      <c r="BB17" s="206"/>
      <c r="BC17" s="206"/>
      <c r="BD17" s="206"/>
      <c r="BE17" s="206"/>
      <c r="BF17" s="206"/>
      <c r="BG17" s="206"/>
      <c r="BH17" s="206"/>
    </row>
    <row r="18" spans="1:60" outlineLevel="1" x14ac:dyDescent="0.25">
      <c r="A18" s="223"/>
      <c r="B18" s="224"/>
      <c r="C18" s="254" t="s">
        <v>1581</v>
      </c>
      <c r="D18" s="226"/>
      <c r="E18" s="227">
        <v>27.056249999999999</v>
      </c>
      <c r="F18" s="225"/>
      <c r="G18" s="225"/>
      <c r="H18" s="225"/>
      <c r="I18" s="225"/>
      <c r="J18" s="225"/>
      <c r="K18" s="225"/>
      <c r="L18" s="225"/>
      <c r="M18" s="225"/>
      <c r="N18" s="225"/>
      <c r="O18" s="225"/>
      <c r="P18" s="225"/>
      <c r="Q18" s="225"/>
      <c r="R18" s="225"/>
      <c r="S18" s="225"/>
      <c r="T18" s="225"/>
      <c r="U18" s="225"/>
      <c r="V18" s="225"/>
      <c r="W18" s="225"/>
      <c r="X18" s="206"/>
      <c r="Y18" s="206"/>
      <c r="Z18" s="206"/>
      <c r="AA18" s="206"/>
      <c r="AB18" s="206"/>
      <c r="AC18" s="206"/>
      <c r="AD18" s="206"/>
      <c r="AE18" s="206"/>
      <c r="AF18" s="206"/>
      <c r="AG18" s="206" t="s">
        <v>280</v>
      </c>
      <c r="AH18" s="206">
        <v>0</v>
      </c>
      <c r="AI18" s="206"/>
      <c r="AJ18" s="206"/>
      <c r="AK18" s="206"/>
      <c r="AL18" s="206"/>
      <c r="AM18" s="206"/>
      <c r="AN18" s="206"/>
      <c r="AO18" s="206"/>
      <c r="AP18" s="206"/>
      <c r="AQ18" s="206"/>
      <c r="AR18" s="206"/>
      <c r="AS18" s="206"/>
      <c r="AT18" s="206"/>
      <c r="AU18" s="206"/>
      <c r="AV18" s="206"/>
      <c r="AW18" s="206"/>
      <c r="AX18" s="206"/>
      <c r="AY18" s="206"/>
      <c r="AZ18" s="206"/>
      <c r="BA18" s="206"/>
      <c r="BB18" s="206"/>
      <c r="BC18" s="206"/>
      <c r="BD18" s="206"/>
      <c r="BE18" s="206"/>
      <c r="BF18" s="206"/>
      <c r="BG18" s="206"/>
      <c r="BH18" s="206"/>
    </row>
    <row r="19" spans="1:60" outlineLevel="1" x14ac:dyDescent="0.25">
      <c r="A19" s="237">
        <v>4</v>
      </c>
      <c r="B19" s="238" t="s">
        <v>281</v>
      </c>
      <c r="C19" s="253" t="s">
        <v>282</v>
      </c>
      <c r="D19" s="239" t="s">
        <v>275</v>
      </c>
      <c r="E19" s="240">
        <v>81.355199999999996</v>
      </c>
      <c r="F19" s="241"/>
      <c r="G19" s="242">
        <f>ROUND(E19*F19,2)</f>
        <v>0</v>
      </c>
      <c r="H19" s="241"/>
      <c r="I19" s="242">
        <f>ROUND(E19*H19,2)</f>
        <v>0</v>
      </c>
      <c r="J19" s="241"/>
      <c r="K19" s="242">
        <f>ROUND(E19*J19,2)</f>
        <v>0</v>
      </c>
      <c r="L19" s="242">
        <v>21</v>
      </c>
      <c r="M19" s="242">
        <f>G19*(1+L19/100)</f>
        <v>0</v>
      </c>
      <c r="N19" s="242">
        <v>0</v>
      </c>
      <c r="O19" s="242">
        <f>ROUND(E19*N19,2)</f>
        <v>0</v>
      </c>
      <c r="P19" s="242">
        <v>0</v>
      </c>
      <c r="Q19" s="243">
        <f>ROUND(E19*P19,2)</f>
        <v>0</v>
      </c>
      <c r="R19" s="225"/>
      <c r="S19" s="225" t="s">
        <v>283</v>
      </c>
      <c r="T19" s="225" t="s">
        <v>277</v>
      </c>
      <c r="U19" s="225">
        <v>0.65400000000000003</v>
      </c>
      <c r="V19" s="225">
        <f>ROUND(E19*U19,2)</f>
        <v>53.21</v>
      </c>
      <c r="W19" s="225"/>
      <c r="X19" s="206"/>
      <c r="Y19" s="206"/>
      <c r="Z19" s="206"/>
      <c r="AA19" s="206"/>
      <c r="AB19" s="206"/>
      <c r="AC19" s="206"/>
      <c r="AD19" s="206"/>
      <c r="AE19" s="206"/>
      <c r="AF19" s="206"/>
      <c r="AG19" s="206" t="s">
        <v>278</v>
      </c>
      <c r="AH19" s="206"/>
      <c r="AI19" s="206"/>
      <c r="AJ19" s="206"/>
      <c r="AK19" s="206"/>
      <c r="AL19" s="206"/>
      <c r="AM19" s="206"/>
      <c r="AN19" s="206"/>
      <c r="AO19" s="206"/>
      <c r="AP19" s="206"/>
      <c r="AQ19" s="206"/>
      <c r="AR19" s="206"/>
      <c r="AS19" s="206"/>
      <c r="AT19" s="206"/>
      <c r="AU19" s="206"/>
      <c r="AV19" s="206"/>
      <c r="AW19" s="206"/>
      <c r="AX19" s="206"/>
      <c r="AY19" s="206"/>
      <c r="AZ19" s="206"/>
      <c r="BA19" s="206"/>
      <c r="BB19" s="206"/>
      <c r="BC19" s="206"/>
      <c r="BD19" s="206"/>
      <c r="BE19" s="206"/>
      <c r="BF19" s="206"/>
      <c r="BG19" s="206"/>
      <c r="BH19" s="206"/>
    </row>
    <row r="20" spans="1:60" ht="20.399999999999999" outlineLevel="1" x14ac:dyDescent="0.25">
      <c r="A20" s="223"/>
      <c r="B20" s="224"/>
      <c r="C20" s="254" t="s">
        <v>1578</v>
      </c>
      <c r="D20" s="226"/>
      <c r="E20" s="227">
        <v>25.438980000000001</v>
      </c>
      <c r="F20" s="225"/>
      <c r="G20" s="225"/>
      <c r="H20" s="225"/>
      <c r="I20" s="225"/>
      <c r="J20" s="225"/>
      <c r="K20" s="225"/>
      <c r="L20" s="225"/>
      <c r="M20" s="225"/>
      <c r="N20" s="225"/>
      <c r="O20" s="225"/>
      <c r="P20" s="225"/>
      <c r="Q20" s="225"/>
      <c r="R20" s="225"/>
      <c r="S20" s="225"/>
      <c r="T20" s="225"/>
      <c r="U20" s="225"/>
      <c r="V20" s="225"/>
      <c r="W20" s="225"/>
      <c r="X20" s="206"/>
      <c r="Y20" s="206"/>
      <c r="Z20" s="206"/>
      <c r="AA20" s="206"/>
      <c r="AB20" s="206"/>
      <c r="AC20" s="206"/>
      <c r="AD20" s="206"/>
      <c r="AE20" s="206"/>
      <c r="AF20" s="206"/>
      <c r="AG20" s="206" t="s">
        <v>280</v>
      </c>
      <c r="AH20" s="206">
        <v>0</v>
      </c>
      <c r="AI20" s="206"/>
      <c r="AJ20" s="206"/>
      <c r="AK20" s="206"/>
      <c r="AL20" s="206"/>
      <c r="AM20" s="206"/>
      <c r="AN20" s="206"/>
      <c r="AO20" s="206"/>
      <c r="AP20" s="206"/>
      <c r="AQ20" s="206"/>
      <c r="AR20" s="206"/>
      <c r="AS20" s="206"/>
      <c r="AT20" s="206"/>
      <c r="AU20" s="206"/>
      <c r="AV20" s="206"/>
      <c r="AW20" s="206"/>
      <c r="AX20" s="206"/>
      <c r="AY20" s="206"/>
      <c r="AZ20" s="206"/>
      <c r="BA20" s="206"/>
      <c r="BB20" s="206"/>
      <c r="BC20" s="206"/>
      <c r="BD20" s="206"/>
      <c r="BE20" s="206"/>
      <c r="BF20" s="206"/>
      <c r="BG20" s="206"/>
      <c r="BH20" s="206"/>
    </row>
    <row r="21" spans="1:60" outlineLevel="1" x14ac:dyDescent="0.25">
      <c r="A21" s="223"/>
      <c r="B21" s="224"/>
      <c r="C21" s="254" t="s">
        <v>1579</v>
      </c>
      <c r="D21" s="226"/>
      <c r="E21" s="227">
        <v>14.374499999999999</v>
      </c>
      <c r="F21" s="225"/>
      <c r="G21" s="225"/>
      <c r="H21" s="225"/>
      <c r="I21" s="225"/>
      <c r="J21" s="225"/>
      <c r="K21" s="225"/>
      <c r="L21" s="225"/>
      <c r="M21" s="225"/>
      <c r="N21" s="225"/>
      <c r="O21" s="225"/>
      <c r="P21" s="225"/>
      <c r="Q21" s="225"/>
      <c r="R21" s="225"/>
      <c r="S21" s="225"/>
      <c r="T21" s="225"/>
      <c r="U21" s="225"/>
      <c r="V21" s="225"/>
      <c r="W21" s="225"/>
      <c r="X21" s="206"/>
      <c r="Y21" s="206"/>
      <c r="Z21" s="206"/>
      <c r="AA21" s="206"/>
      <c r="AB21" s="206"/>
      <c r="AC21" s="206"/>
      <c r="AD21" s="206"/>
      <c r="AE21" s="206"/>
      <c r="AF21" s="206"/>
      <c r="AG21" s="206" t="s">
        <v>280</v>
      </c>
      <c r="AH21" s="206">
        <v>0</v>
      </c>
      <c r="AI21" s="206"/>
      <c r="AJ21" s="206"/>
      <c r="AK21" s="206"/>
      <c r="AL21" s="206"/>
      <c r="AM21" s="206"/>
      <c r="AN21" s="206"/>
      <c r="AO21" s="206"/>
      <c r="AP21" s="206"/>
      <c r="AQ21" s="206"/>
      <c r="AR21" s="206"/>
      <c r="AS21" s="206"/>
      <c r="AT21" s="206"/>
      <c r="AU21" s="206"/>
      <c r="AV21" s="206"/>
      <c r="AW21" s="206"/>
      <c r="AX21" s="206"/>
      <c r="AY21" s="206"/>
      <c r="AZ21" s="206"/>
      <c r="BA21" s="206"/>
      <c r="BB21" s="206"/>
      <c r="BC21" s="206"/>
      <c r="BD21" s="206"/>
      <c r="BE21" s="206"/>
      <c r="BF21" s="206"/>
      <c r="BG21" s="206"/>
      <c r="BH21" s="206"/>
    </row>
    <row r="22" spans="1:60" outlineLevel="1" x14ac:dyDescent="0.25">
      <c r="A22" s="223"/>
      <c r="B22" s="224"/>
      <c r="C22" s="254" t="s">
        <v>1580</v>
      </c>
      <c r="D22" s="226"/>
      <c r="E22" s="227">
        <v>14.4855</v>
      </c>
      <c r="F22" s="225"/>
      <c r="G22" s="225"/>
      <c r="H22" s="225"/>
      <c r="I22" s="225"/>
      <c r="J22" s="225"/>
      <c r="K22" s="225"/>
      <c r="L22" s="225"/>
      <c r="M22" s="225"/>
      <c r="N22" s="225"/>
      <c r="O22" s="225"/>
      <c r="P22" s="225"/>
      <c r="Q22" s="225"/>
      <c r="R22" s="225"/>
      <c r="S22" s="225"/>
      <c r="T22" s="225"/>
      <c r="U22" s="225"/>
      <c r="V22" s="225"/>
      <c r="W22" s="225"/>
      <c r="X22" s="206"/>
      <c r="Y22" s="206"/>
      <c r="Z22" s="206"/>
      <c r="AA22" s="206"/>
      <c r="AB22" s="206"/>
      <c r="AC22" s="206"/>
      <c r="AD22" s="206"/>
      <c r="AE22" s="206"/>
      <c r="AF22" s="206"/>
      <c r="AG22" s="206" t="s">
        <v>280</v>
      </c>
      <c r="AH22" s="206">
        <v>0</v>
      </c>
      <c r="AI22" s="206"/>
      <c r="AJ22" s="206"/>
      <c r="AK22" s="206"/>
      <c r="AL22" s="206"/>
      <c r="AM22" s="206"/>
      <c r="AN22" s="206"/>
      <c r="AO22" s="206"/>
      <c r="AP22" s="206"/>
      <c r="AQ22" s="206"/>
      <c r="AR22" s="206"/>
      <c r="AS22" s="206"/>
      <c r="AT22" s="206"/>
      <c r="AU22" s="206"/>
      <c r="AV22" s="206"/>
      <c r="AW22" s="206"/>
      <c r="AX22" s="206"/>
      <c r="AY22" s="206"/>
      <c r="AZ22" s="206"/>
      <c r="BA22" s="206"/>
      <c r="BB22" s="206"/>
      <c r="BC22" s="206"/>
      <c r="BD22" s="206"/>
      <c r="BE22" s="206"/>
      <c r="BF22" s="206"/>
      <c r="BG22" s="206"/>
      <c r="BH22" s="206"/>
    </row>
    <row r="23" spans="1:60" outlineLevel="1" x14ac:dyDescent="0.25">
      <c r="A23" s="223"/>
      <c r="B23" s="224"/>
      <c r="C23" s="254" t="s">
        <v>1581</v>
      </c>
      <c r="D23" s="226"/>
      <c r="E23" s="227">
        <v>27.056249999999999</v>
      </c>
      <c r="F23" s="225"/>
      <c r="G23" s="225"/>
      <c r="H23" s="225"/>
      <c r="I23" s="225"/>
      <c r="J23" s="225"/>
      <c r="K23" s="225"/>
      <c r="L23" s="225"/>
      <c r="M23" s="225"/>
      <c r="N23" s="225"/>
      <c r="O23" s="225"/>
      <c r="P23" s="225"/>
      <c r="Q23" s="225"/>
      <c r="R23" s="225"/>
      <c r="S23" s="225"/>
      <c r="T23" s="225"/>
      <c r="U23" s="225"/>
      <c r="V23" s="225"/>
      <c r="W23" s="225"/>
      <c r="X23" s="206"/>
      <c r="Y23" s="206"/>
      <c r="Z23" s="206"/>
      <c r="AA23" s="206"/>
      <c r="AB23" s="206"/>
      <c r="AC23" s="206"/>
      <c r="AD23" s="206"/>
      <c r="AE23" s="206"/>
      <c r="AF23" s="206"/>
      <c r="AG23" s="206" t="s">
        <v>280</v>
      </c>
      <c r="AH23" s="206">
        <v>0</v>
      </c>
      <c r="AI23" s="206"/>
      <c r="AJ23" s="206"/>
      <c r="AK23" s="206"/>
      <c r="AL23" s="206"/>
      <c r="AM23" s="206"/>
      <c r="AN23" s="206"/>
      <c r="AO23" s="206"/>
      <c r="AP23" s="206"/>
      <c r="AQ23" s="206"/>
      <c r="AR23" s="206"/>
      <c r="AS23" s="206"/>
      <c r="AT23" s="206"/>
      <c r="AU23" s="206"/>
      <c r="AV23" s="206"/>
      <c r="AW23" s="206"/>
      <c r="AX23" s="206"/>
      <c r="AY23" s="206"/>
      <c r="AZ23" s="206"/>
      <c r="BA23" s="206"/>
      <c r="BB23" s="206"/>
      <c r="BC23" s="206"/>
      <c r="BD23" s="206"/>
      <c r="BE23" s="206"/>
      <c r="BF23" s="206"/>
      <c r="BG23" s="206"/>
      <c r="BH23" s="206"/>
    </row>
    <row r="24" spans="1:60" x14ac:dyDescent="0.25">
      <c r="A24" s="231" t="s">
        <v>271</v>
      </c>
      <c r="B24" s="232" t="s">
        <v>112</v>
      </c>
      <c r="C24" s="252" t="s">
        <v>113</v>
      </c>
      <c r="D24" s="233"/>
      <c r="E24" s="234"/>
      <c r="F24" s="235"/>
      <c r="G24" s="235">
        <f>SUMIF(AG25:AG49,"&lt;&gt;NOR",G25:G49)</f>
        <v>0</v>
      </c>
      <c r="H24" s="235"/>
      <c r="I24" s="235">
        <f>SUM(I25:I49)</f>
        <v>0</v>
      </c>
      <c r="J24" s="235"/>
      <c r="K24" s="235">
        <f>SUM(K25:K49)</f>
        <v>0</v>
      </c>
      <c r="L24" s="235"/>
      <c r="M24" s="235">
        <f>SUM(M25:M49)</f>
        <v>0</v>
      </c>
      <c r="N24" s="235"/>
      <c r="O24" s="235">
        <f>SUM(O25:O49)</f>
        <v>0</v>
      </c>
      <c r="P24" s="235"/>
      <c r="Q24" s="236">
        <f>SUM(Q25:Q49)</f>
        <v>0</v>
      </c>
      <c r="R24" s="230"/>
      <c r="S24" s="230"/>
      <c r="T24" s="230"/>
      <c r="U24" s="230"/>
      <c r="V24" s="230">
        <f>SUM(V25:V49)</f>
        <v>216.97</v>
      </c>
      <c r="W24" s="230"/>
      <c r="AG24" t="s">
        <v>272</v>
      </c>
    </row>
    <row r="25" spans="1:60" outlineLevel="1" x14ac:dyDescent="0.25">
      <c r="A25" s="237">
        <v>5</v>
      </c>
      <c r="B25" s="238" t="s">
        <v>291</v>
      </c>
      <c r="C25" s="253" t="s">
        <v>292</v>
      </c>
      <c r="D25" s="239" t="s">
        <v>275</v>
      </c>
      <c r="E25" s="240">
        <v>81.355199999999996</v>
      </c>
      <c r="F25" s="241"/>
      <c r="G25" s="242">
        <f>ROUND(E25*F25,2)</f>
        <v>0</v>
      </c>
      <c r="H25" s="241"/>
      <c r="I25" s="242">
        <f>ROUND(E25*H25,2)</f>
        <v>0</v>
      </c>
      <c r="J25" s="241"/>
      <c r="K25" s="242">
        <f>ROUND(E25*J25,2)</f>
        <v>0</v>
      </c>
      <c r="L25" s="242">
        <v>21</v>
      </c>
      <c r="M25" s="242">
        <f>G25*(1+L25/100)</f>
        <v>0</v>
      </c>
      <c r="N25" s="242">
        <v>0</v>
      </c>
      <c r="O25" s="242">
        <f>ROUND(E25*N25,2)</f>
        <v>0</v>
      </c>
      <c r="P25" s="242">
        <v>0</v>
      </c>
      <c r="Q25" s="243">
        <f>ROUND(E25*P25,2)</f>
        <v>0</v>
      </c>
      <c r="R25" s="225"/>
      <c r="S25" s="225" t="s">
        <v>276</v>
      </c>
      <c r="T25" s="225" t="s">
        <v>277</v>
      </c>
      <c r="U25" s="225">
        <v>0.34499999999999997</v>
      </c>
      <c r="V25" s="225">
        <f>ROUND(E25*U25,2)</f>
        <v>28.07</v>
      </c>
      <c r="W25" s="225"/>
      <c r="X25" s="206"/>
      <c r="Y25" s="206"/>
      <c r="Z25" s="206"/>
      <c r="AA25" s="206"/>
      <c r="AB25" s="206"/>
      <c r="AC25" s="206"/>
      <c r="AD25" s="206"/>
      <c r="AE25" s="206"/>
      <c r="AF25" s="206"/>
      <c r="AG25" s="206" t="s">
        <v>278</v>
      </c>
      <c r="AH25" s="206"/>
      <c r="AI25" s="206"/>
      <c r="AJ25" s="206"/>
      <c r="AK25" s="206"/>
      <c r="AL25" s="206"/>
      <c r="AM25" s="206"/>
      <c r="AN25" s="206"/>
      <c r="AO25" s="206"/>
      <c r="AP25" s="206"/>
      <c r="AQ25" s="206"/>
      <c r="AR25" s="206"/>
      <c r="AS25" s="206"/>
      <c r="AT25" s="206"/>
      <c r="AU25" s="206"/>
      <c r="AV25" s="206"/>
      <c r="AW25" s="206"/>
      <c r="AX25" s="206"/>
      <c r="AY25" s="206"/>
      <c r="AZ25" s="206"/>
      <c r="BA25" s="206"/>
      <c r="BB25" s="206"/>
      <c r="BC25" s="206"/>
      <c r="BD25" s="206"/>
      <c r="BE25" s="206"/>
      <c r="BF25" s="206"/>
      <c r="BG25" s="206"/>
      <c r="BH25" s="206"/>
    </row>
    <row r="26" spans="1:60" ht="20.399999999999999" outlineLevel="1" x14ac:dyDescent="0.25">
      <c r="A26" s="223"/>
      <c r="B26" s="224"/>
      <c r="C26" s="254" t="s">
        <v>1578</v>
      </c>
      <c r="D26" s="226"/>
      <c r="E26" s="227">
        <v>25.438980000000001</v>
      </c>
      <c r="F26" s="225"/>
      <c r="G26" s="225"/>
      <c r="H26" s="225"/>
      <c r="I26" s="225"/>
      <c r="J26" s="225"/>
      <c r="K26" s="225"/>
      <c r="L26" s="225"/>
      <c r="M26" s="225"/>
      <c r="N26" s="225"/>
      <c r="O26" s="225"/>
      <c r="P26" s="225"/>
      <c r="Q26" s="225"/>
      <c r="R26" s="225"/>
      <c r="S26" s="225"/>
      <c r="T26" s="225"/>
      <c r="U26" s="225"/>
      <c r="V26" s="225"/>
      <c r="W26" s="225"/>
      <c r="X26" s="206"/>
      <c r="Y26" s="206"/>
      <c r="Z26" s="206"/>
      <c r="AA26" s="206"/>
      <c r="AB26" s="206"/>
      <c r="AC26" s="206"/>
      <c r="AD26" s="206"/>
      <c r="AE26" s="206"/>
      <c r="AF26" s="206"/>
      <c r="AG26" s="206" t="s">
        <v>280</v>
      </c>
      <c r="AH26" s="206">
        <v>0</v>
      </c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</row>
    <row r="27" spans="1:60" outlineLevel="1" x14ac:dyDescent="0.25">
      <c r="A27" s="223"/>
      <c r="B27" s="224"/>
      <c r="C27" s="254" t="s">
        <v>1579</v>
      </c>
      <c r="D27" s="226"/>
      <c r="E27" s="227">
        <v>14.374499999999999</v>
      </c>
      <c r="F27" s="225"/>
      <c r="G27" s="225"/>
      <c r="H27" s="225"/>
      <c r="I27" s="225"/>
      <c r="J27" s="225"/>
      <c r="K27" s="225"/>
      <c r="L27" s="225"/>
      <c r="M27" s="225"/>
      <c r="N27" s="225"/>
      <c r="O27" s="225"/>
      <c r="P27" s="225"/>
      <c r="Q27" s="225"/>
      <c r="R27" s="225"/>
      <c r="S27" s="225"/>
      <c r="T27" s="225"/>
      <c r="U27" s="225"/>
      <c r="V27" s="225"/>
      <c r="W27" s="225"/>
      <c r="X27" s="206"/>
      <c r="Y27" s="206"/>
      <c r="Z27" s="206"/>
      <c r="AA27" s="206"/>
      <c r="AB27" s="206"/>
      <c r="AC27" s="206"/>
      <c r="AD27" s="206"/>
      <c r="AE27" s="206"/>
      <c r="AF27" s="206"/>
      <c r="AG27" s="206" t="s">
        <v>280</v>
      </c>
      <c r="AH27" s="206">
        <v>0</v>
      </c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</row>
    <row r="28" spans="1:60" outlineLevel="1" x14ac:dyDescent="0.25">
      <c r="A28" s="223"/>
      <c r="B28" s="224"/>
      <c r="C28" s="254" t="s">
        <v>1580</v>
      </c>
      <c r="D28" s="226"/>
      <c r="E28" s="227">
        <v>14.4855</v>
      </c>
      <c r="F28" s="225"/>
      <c r="G28" s="225"/>
      <c r="H28" s="225"/>
      <c r="I28" s="225"/>
      <c r="J28" s="225"/>
      <c r="K28" s="225"/>
      <c r="L28" s="225"/>
      <c r="M28" s="225"/>
      <c r="N28" s="225"/>
      <c r="O28" s="225"/>
      <c r="P28" s="225"/>
      <c r="Q28" s="225"/>
      <c r="R28" s="225"/>
      <c r="S28" s="225"/>
      <c r="T28" s="225"/>
      <c r="U28" s="225"/>
      <c r="V28" s="225"/>
      <c r="W28" s="225"/>
      <c r="X28" s="206"/>
      <c r="Y28" s="206"/>
      <c r="Z28" s="206"/>
      <c r="AA28" s="206"/>
      <c r="AB28" s="206"/>
      <c r="AC28" s="206"/>
      <c r="AD28" s="206"/>
      <c r="AE28" s="206"/>
      <c r="AF28" s="206"/>
      <c r="AG28" s="206" t="s">
        <v>280</v>
      </c>
      <c r="AH28" s="206">
        <v>0</v>
      </c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</row>
    <row r="29" spans="1:60" outlineLevel="1" x14ac:dyDescent="0.25">
      <c r="A29" s="223"/>
      <c r="B29" s="224"/>
      <c r="C29" s="254" t="s">
        <v>1581</v>
      </c>
      <c r="D29" s="226"/>
      <c r="E29" s="227">
        <v>27.056249999999999</v>
      </c>
      <c r="F29" s="225"/>
      <c r="G29" s="225"/>
      <c r="H29" s="225"/>
      <c r="I29" s="225"/>
      <c r="J29" s="225"/>
      <c r="K29" s="225"/>
      <c r="L29" s="225"/>
      <c r="M29" s="225"/>
      <c r="N29" s="225"/>
      <c r="O29" s="225"/>
      <c r="P29" s="225"/>
      <c r="Q29" s="225"/>
      <c r="R29" s="225"/>
      <c r="S29" s="225"/>
      <c r="T29" s="225"/>
      <c r="U29" s="225"/>
      <c r="V29" s="225"/>
      <c r="W29" s="225"/>
      <c r="X29" s="206"/>
      <c r="Y29" s="206"/>
      <c r="Z29" s="206"/>
      <c r="AA29" s="206"/>
      <c r="AB29" s="206"/>
      <c r="AC29" s="206"/>
      <c r="AD29" s="206"/>
      <c r="AE29" s="206"/>
      <c r="AF29" s="206"/>
      <c r="AG29" s="206" t="s">
        <v>280</v>
      </c>
      <c r="AH29" s="206">
        <v>0</v>
      </c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6"/>
      <c r="AZ29" s="206"/>
      <c r="BA29" s="206"/>
      <c r="BB29" s="206"/>
      <c r="BC29" s="206"/>
      <c r="BD29" s="206"/>
      <c r="BE29" s="206"/>
      <c r="BF29" s="206"/>
      <c r="BG29" s="206"/>
      <c r="BH29" s="206"/>
    </row>
    <row r="30" spans="1:60" outlineLevel="1" x14ac:dyDescent="0.25">
      <c r="A30" s="237">
        <v>6</v>
      </c>
      <c r="B30" s="238" t="s">
        <v>294</v>
      </c>
      <c r="C30" s="253" t="s">
        <v>295</v>
      </c>
      <c r="D30" s="239" t="s">
        <v>275</v>
      </c>
      <c r="E30" s="240">
        <v>81.355199999999996</v>
      </c>
      <c r="F30" s="241"/>
      <c r="G30" s="242">
        <f>ROUND(E30*F30,2)</f>
        <v>0</v>
      </c>
      <c r="H30" s="241"/>
      <c r="I30" s="242">
        <f>ROUND(E30*H30,2)</f>
        <v>0</v>
      </c>
      <c r="J30" s="241"/>
      <c r="K30" s="242">
        <f>ROUND(E30*J30,2)</f>
        <v>0</v>
      </c>
      <c r="L30" s="242">
        <v>21</v>
      </c>
      <c r="M30" s="242">
        <f>G30*(1+L30/100)</f>
        <v>0</v>
      </c>
      <c r="N30" s="242">
        <v>0</v>
      </c>
      <c r="O30" s="242">
        <f>ROUND(E30*N30,2)</f>
        <v>0</v>
      </c>
      <c r="P30" s="242">
        <v>0</v>
      </c>
      <c r="Q30" s="243">
        <f>ROUND(E30*P30,2)</f>
        <v>0</v>
      </c>
      <c r="R30" s="225"/>
      <c r="S30" s="225" t="s">
        <v>276</v>
      </c>
      <c r="T30" s="225" t="s">
        <v>277</v>
      </c>
      <c r="U30" s="225">
        <v>1.0999999999999999E-2</v>
      </c>
      <c r="V30" s="225">
        <f>ROUND(E30*U30,2)</f>
        <v>0.89</v>
      </c>
      <c r="W30" s="225"/>
      <c r="X30" s="206"/>
      <c r="Y30" s="206"/>
      <c r="Z30" s="206"/>
      <c r="AA30" s="206"/>
      <c r="AB30" s="206"/>
      <c r="AC30" s="206"/>
      <c r="AD30" s="206"/>
      <c r="AE30" s="206"/>
      <c r="AF30" s="206"/>
      <c r="AG30" s="206" t="s">
        <v>278</v>
      </c>
      <c r="AH30" s="206"/>
      <c r="AI30" s="206"/>
      <c r="AJ30" s="206"/>
      <c r="AK30" s="206"/>
      <c r="AL30" s="206"/>
      <c r="AM30" s="206"/>
      <c r="AN30" s="206"/>
      <c r="AO30" s="206"/>
      <c r="AP30" s="206"/>
      <c r="AQ30" s="206"/>
      <c r="AR30" s="206"/>
      <c r="AS30" s="206"/>
      <c r="AT30" s="206"/>
      <c r="AU30" s="206"/>
      <c r="AV30" s="206"/>
      <c r="AW30" s="206"/>
      <c r="AX30" s="206"/>
      <c r="AY30" s="206"/>
      <c r="AZ30" s="206"/>
      <c r="BA30" s="206"/>
      <c r="BB30" s="206"/>
      <c r="BC30" s="206"/>
      <c r="BD30" s="206"/>
      <c r="BE30" s="206"/>
      <c r="BF30" s="206"/>
      <c r="BG30" s="206"/>
      <c r="BH30" s="206"/>
    </row>
    <row r="31" spans="1:60" ht="20.399999999999999" outlineLevel="1" x14ac:dyDescent="0.25">
      <c r="A31" s="223"/>
      <c r="B31" s="224"/>
      <c r="C31" s="254" t="s">
        <v>1578</v>
      </c>
      <c r="D31" s="226"/>
      <c r="E31" s="227">
        <v>25.438980000000001</v>
      </c>
      <c r="F31" s="225"/>
      <c r="G31" s="225"/>
      <c r="H31" s="225"/>
      <c r="I31" s="225"/>
      <c r="J31" s="225"/>
      <c r="K31" s="225"/>
      <c r="L31" s="225"/>
      <c r="M31" s="225"/>
      <c r="N31" s="225"/>
      <c r="O31" s="225"/>
      <c r="P31" s="225"/>
      <c r="Q31" s="225"/>
      <c r="R31" s="225"/>
      <c r="S31" s="225"/>
      <c r="T31" s="225"/>
      <c r="U31" s="225"/>
      <c r="V31" s="225"/>
      <c r="W31" s="225"/>
      <c r="X31" s="206"/>
      <c r="Y31" s="206"/>
      <c r="Z31" s="206"/>
      <c r="AA31" s="206"/>
      <c r="AB31" s="206"/>
      <c r="AC31" s="206"/>
      <c r="AD31" s="206"/>
      <c r="AE31" s="206"/>
      <c r="AF31" s="206"/>
      <c r="AG31" s="206" t="s">
        <v>280</v>
      </c>
      <c r="AH31" s="206">
        <v>0</v>
      </c>
      <c r="AI31" s="206"/>
      <c r="AJ31" s="206"/>
      <c r="AK31" s="206"/>
      <c r="AL31" s="206"/>
      <c r="AM31" s="206"/>
      <c r="AN31" s="206"/>
      <c r="AO31" s="206"/>
      <c r="AP31" s="206"/>
      <c r="AQ31" s="206"/>
      <c r="AR31" s="206"/>
      <c r="AS31" s="206"/>
      <c r="AT31" s="206"/>
      <c r="AU31" s="206"/>
      <c r="AV31" s="206"/>
      <c r="AW31" s="206"/>
      <c r="AX31" s="206"/>
      <c r="AY31" s="206"/>
      <c r="AZ31" s="206"/>
      <c r="BA31" s="206"/>
      <c r="BB31" s="206"/>
      <c r="BC31" s="206"/>
      <c r="BD31" s="206"/>
      <c r="BE31" s="206"/>
      <c r="BF31" s="206"/>
      <c r="BG31" s="206"/>
      <c r="BH31" s="206"/>
    </row>
    <row r="32" spans="1:60" outlineLevel="1" x14ac:dyDescent="0.25">
      <c r="A32" s="223"/>
      <c r="B32" s="224"/>
      <c r="C32" s="254" t="s">
        <v>1579</v>
      </c>
      <c r="D32" s="226"/>
      <c r="E32" s="227">
        <v>14.374499999999999</v>
      </c>
      <c r="F32" s="225"/>
      <c r="G32" s="225"/>
      <c r="H32" s="225"/>
      <c r="I32" s="225"/>
      <c r="J32" s="225"/>
      <c r="K32" s="225"/>
      <c r="L32" s="225"/>
      <c r="M32" s="225"/>
      <c r="N32" s="225"/>
      <c r="O32" s="225"/>
      <c r="P32" s="225"/>
      <c r="Q32" s="225"/>
      <c r="R32" s="225"/>
      <c r="S32" s="225"/>
      <c r="T32" s="225"/>
      <c r="U32" s="225"/>
      <c r="V32" s="225"/>
      <c r="W32" s="225"/>
      <c r="X32" s="206"/>
      <c r="Y32" s="206"/>
      <c r="Z32" s="206"/>
      <c r="AA32" s="206"/>
      <c r="AB32" s="206"/>
      <c r="AC32" s="206"/>
      <c r="AD32" s="206"/>
      <c r="AE32" s="206"/>
      <c r="AF32" s="206"/>
      <c r="AG32" s="206" t="s">
        <v>280</v>
      </c>
      <c r="AH32" s="206">
        <v>0</v>
      </c>
      <c r="AI32" s="206"/>
      <c r="AJ32" s="206"/>
      <c r="AK32" s="206"/>
      <c r="AL32" s="206"/>
      <c r="AM32" s="206"/>
      <c r="AN32" s="206"/>
      <c r="AO32" s="206"/>
      <c r="AP32" s="206"/>
      <c r="AQ32" s="206"/>
      <c r="AR32" s="206"/>
      <c r="AS32" s="206"/>
      <c r="AT32" s="206"/>
      <c r="AU32" s="206"/>
      <c r="AV32" s="206"/>
      <c r="AW32" s="206"/>
      <c r="AX32" s="206"/>
      <c r="AY32" s="206"/>
      <c r="AZ32" s="206"/>
      <c r="BA32" s="206"/>
      <c r="BB32" s="206"/>
      <c r="BC32" s="206"/>
      <c r="BD32" s="206"/>
      <c r="BE32" s="206"/>
      <c r="BF32" s="206"/>
      <c r="BG32" s="206"/>
      <c r="BH32" s="206"/>
    </row>
    <row r="33" spans="1:60" outlineLevel="1" x14ac:dyDescent="0.25">
      <c r="A33" s="223"/>
      <c r="B33" s="224"/>
      <c r="C33" s="254" t="s">
        <v>1580</v>
      </c>
      <c r="D33" s="226"/>
      <c r="E33" s="227">
        <v>14.4855</v>
      </c>
      <c r="F33" s="225"/>
      <c r="G33" s="225"/>
      <c r="H33" s="225"/>
      <c r="I33" s="225"/>
      <c r="J33" s="225"/>
      <c r="K33" s="225"/>
      <c r="L33" s="225"/>
      <c r="M33" s="225"/>
      <c r="N33" s="225"/>
      <c r="O33" s="225"/>
      <c r="P33" s="225"/>
      <c r="Q33" s="225"/>
      <c r="R33" s="225"/>
      <c r="S33" s="225"/>
      <c r="T33" s="225"/>
      <c r="U33" s="225"/>
      <c r="V33" s="225"/>
      <c r="W33" s="225"/>
      <c r="X33" s="206"/>
      <c r="Y33" s="206"/>
      <c r="Z33" s="206"/>
      <c r="AA33" s="206"/>
      <c r="AB33" s="206"/>
      <c r="AC33" s="206"/>
      <c r="AD33" s="206"/>
      <c r="AE33" s="206"/>
      <c r="AF33" s="206"/>
      <c r="AG33" s="206" t="s">
        <v>280</v>
      </c>
      <c r="AH33" s="206">
        <v>0</v>
      </c>
      <c r="AI33" s="206"/>
      <c r="AJ33" s="206"/>
      <c r="AK33" s="206"/>
      <c r="AL33" s="206"/>
      <c r="AM33" s="206"/>
      <c r="AN33" s="206"/>
      <c r="AO33" s="206"/>
      <c r="AP33" s="206"/>
      <c r="AQ33" s="206"/>
      <c r="AR33" s="206"/>
      <c r="AS33" s="206"/>
      <c r="AT33" s="206"/>
      <c r="AU33" s="206"/>
      <c r="AV33" s="206"/>
      <c r="AW33" s="206"/>
      <c r="AX33" s="206"/>
      <c r="AY33" s="206"/>
      <c r="AZ33" s="206"/>
      <c r="BA33" s="206"/>
      <c r="BB33" s="206"/>
      <c r="BC33" s="206"/>
      <c r="BD33" s="206"/>
      <c r="BE33" s="206"/>
      <c r="BF33" s="206"/>
      <c r="BG33" s="206"/>
      <c r="BH33" s="206"/>
    </row>
    <row r="34" spans="1:60" outlineLevel="1" x14ac:dyDescent="0.25">
      <c r="A34" s="223"/>
      <c r="B34" s="224"/>
      <c r="C34" s="254" t="s">
        <v>1581</v>
      </c>
      <c r="D34" s="226"/>
      <c r="E34" s="227">
        <v>27.056249999999999</v>
      </c>
      <c r="F34" s="225"/>
      <c r="G34" s="225"/>
      <c r="H34" s="225"/>
      <c r="I34" s="225"/>
      <c r="J34" s="225"/>
      <c r="K34" s="225"/>
      <c r="L34" s="225"/>
      <c r="M34" s="225"/>
      <c r="N34" s="225"/>
      <c r="O34" s="225"/>
      <c r="P34" s="225"/>
      <c r="Q34" s="225"/>
      <c r="R34" s="225"/>
      <c r="S34" s="225"/>
      <c r="T34" s="225"/>
      <c r="U34" s="225"/>
      <c r="V34" s="225"/>
      <c r="W34" s="225"/>
      <c r="X34" s="206"/>
      <c r="Y34" s="206"/>
      <c r="Z34" s="206"/>
      <c r="AA34" s="206"/>
      <c r="AB34" s="206"/>
      <c r="AC34" s="206"/>
      <c r="AD34" s="206"/>
      <c r="AE34" s="206"/>
      <c r="AF34" s="206"/>
      <c r="AG34" s="206" t="s">
        <v>280</v>
      </c>
      <c r="AH34" s="206">
        <v>0</v>
      </c>
      <c r="AI34" s="206"/>
      <c r="AJ34" s="206"/>
      <c r="AK34" s="206"/>
      <c r="AL34" s="206"/>
      <c r="AM34" s="206"/>
      <c r="AN34" s="206"/>
      <c r="AO34" s="206"/>
      <c r="AP34" s="206"/>
      <c r="AQ34" s="206"/>
      <c r="AR34" s="206"/>
      <c r="AS34" s="206"/>
      <c r="AT34" s="206"/>
      <c r="AU34" s="206"/>
      <c r="AV34" s="206"/>
      <c r="AW34" s="206"/>
      <c r="AX34" s="206"/>
      <c r="AY34" s="206"/>
      <c r="AZ34" s="206"/>
      <c r="BA34" s="206"/>
      <c r="BB34" s="206"/>
      <c r="BC34" s="206"/>
      <c r="BD34" s="206"/>
      <c r="BE34" s="206"/>
      <c r="BF34" s="206"/>
      <c r="BG34" s="206"/>
      <c r="BH34" s="206"/>
    </row>
    <row r="35" spans="1:60" outlineLevel="1" x14ac:dyDescent="0.25">
      <c r="A35" s="237">
        <v>7</v>
      </c>
      <c r="B35" s="238" t="s">
        <v>296</v>
      </c>
      <c r="C35" s="253" t="s">
        <v>297</v>
      </c>
      <c r="D35" s="239" t="s">
        <v>275</v>
      </c>
      <c r="E35" s="240">
        <v>81.355199999999996</v>
      </c>
      <c r="F35" s="241"/>
      <c r="G35" s="242">
        <f>ROUND(E35*F35,2)</f>
        <v>0</v>
      </c>
      <c r="H35" s="241"/>
      <c r="I35" s="242">
        <f>ROUND(E35*H35,2)</f>
        <v>0</v>
      </c>
      <c r="J35" s="241"/>
      <c r="K35" s="242">
        <f>ROUND(E35*J35,2)</f>
        <v>0</v>
      </c>
      <c r="L35" s="242">
        <v>21</v>
      </c>
      <c r="M35" s="242">
        <f>G35*(1+L35/100)</f>
        <v>0</v>
      </c>
      <c r="N35" s="242">
        <v>0</v>
      </c>
      <c r="O35" s="242">
        <f>ROUND(E35*N35,2)</f>
        <v>0</v>
      </c>
      <c r="P35" s="242">
        <v>0</v>
      </c>
      <c r="Q35" s="243">
        <f>ROUND(E35*P35,2)</f>
        <v>0</v>
      </c>
      <c r="R35" s="225"/>
      <c r="S35" s="225" t="s">
        <v>276</v>
      </c>
      <c r="T35" s="225" t="s">
        <v>277</v>
      </c>
      <c r="U35" s="225">
        <v>0.86799999999999999</v>
      </c>
      <c r="V35" s="225">
        <f>ROUND(E35*U35,2)</f>
        <v>70.62</v>
      </c>
      <c r="W35" s="225"/>
      <c r="X35" s="206"/>
      <c r="Y35" s="206"/>
      <c r="Z35" s="206"/>
      <c r="AA35" s="206"/>
      <c r="AB35" s="206"/>
      <c r="AC35" s="206"/>
      <c r="AD35" s="206"/>
      <c r="AE35" s="206"/>
      <c r="AF35" s="206"/>
      <c r="AG35" s="206" t="s">
        <v>278</v>
      </c>
      <c r="AH35" s="206"/>
      <c r="AI35" s="206"/>
      <c r="AJ35" s="206"/>
      <c r="AK35" s="206"/>
      <c r="AL35" s="206"/>
      <c r="AM35" s="206"/>
      <c r="AN35" s="206"/>
      <c r="AO35" s="206"/>
      <c r="AP35" s="206"/>
      <c r="AQ35" s="206"/>
      <c r="AR35" s="206"/>
      <c r="AS35" s="206"/>
      <c r="AT35" s="206"/>
      <c r="AU35" s="206"/>
      <c r="AV35" s="206"/>
      <c r="AW35" s="206"/>
      <c r="AX35" s="206"/>
      <c r="AY35" s="206"/>
      <c r="AZ35" s="206"/>
      <c r="BA35" s="206"/>
      <c r="BB35" s="206"/>
      <c r="BC35" s="206"/>
      <c r="BD35" s="206"/>
      <c r="BE35" s="206"/>
      <c r="BF35" s="206"/>
      <c r="BG35" s="206"/>
      <c r="BH35" s="206"/>
    </row>
    <row r="36" spans="1:60" ht="20.399999999999999" outlineLevel="1" x14ac:dyDescent="0.25">
      <c r="A36" s="223"/>
      <c r="B36" s="224"/>
      <c r="C36" s="254" t="s">
        <v>1578</v>
      </c>
      <c r="D36" s="226"/>
      <c r="E36" s="227">
        <v>25.438980000000001</v>
      </c>
      <c r="F36" s="225"/>
      <c r="G36" s="225"/>
      <c r="H36" s="225"/>
      <c r="I36" s="225"/>
      <c r="J36" s="225"/>
      <c r="K36" s="225"/>
      <c r="L36" s="225"/>
      <c r="M36" s="225"/>
      <c r="N36" s="225"/>
      <c r="O36" s="225"/>
      <c r="P36" s="225"/>
      <c r="Q36" s="225"/>
      <c r="R36" s="225"/>
      <c r="S36" s="225"/>
      <c r="T36" s="225"/>
      <c r="U36" s="225"/>
      <c r="V36" s="225"/>
      <c r="W36" s="225"/>
      <c r="X36" s="206"/>
      <c r="Y36" s="206"/>
      <c r="Z36" s="206"/>
      <c r="AA36" s="206"/>
      <c r="AB36" s="206"/>
      <c r="AC36" s="206"/>
      <c r="AD36" s="206"/>
      <c r="AE36" s="206"/>
      <c r="AF36" s="206"/>
      <c r="AG36" s="206" t="s">
        <v>280</v>
      </c>
      <c r="AH36" s="206">
        <v>0</v>
      </c>
      <c r="AI36" s="206"/>
      <c r="AJ36" s="206"/>
      <c r="AK36" s="206"/>
      <c r="AL36" s="206"/>
      <c r="AM36" s="206"/>
      <c r="AN36" s="206"/>
      <c r="AO36" s="206"/>
      <c r="AP36" s="206"/>
      <c r="AQ36" s="206"/>
      <c r="AR36" s="206"/>
      <c r="AS36" s="206"/>
      <c r="AT36" s="206"/>
      <c r="AU36" s="206"/>
      <c r="AV36" s="206"/>
      <c r="AW36" s="206"/>
      <c r="AX36" s="206"/>
      <c r="AY36" s="206"/>
      <c r="AZ36" s="206"/>
      <c r="BA36" s="206"/>
      <c r="BB36" s="206"/>
      <c r="BC36" s="206"/>
      <c r="BD36" s="206"/>
      <c r="BE36" s="206"/>
      <c r="BF36" s="206"/>
      <c r="BG36" s="206"/>
      <c r="BH36" s="206"/>
    </row>
    <row r="37" spans="1:60" outlineLevel="1" x14ac:dyDescent="0.25">
      <c r="A37" s="223"/>
      <c r="B37" s="224"/>
      <c r="C37" s="254" t="s">
        <v>1579</v>
      </c>
      <c r="D37" s="226"/>
      <c r="E37" s="227">
        <v>14.374499999999999</v>
      </c>
      <c r="F37" s="225"/>
      <c r="G37" s="225"/>
      <c r="H37" s="225"/>
      <c r="I37" s="225"/>
      <c r="J37" s="225"/>
      <c r="K37" s="225"/>
      <c r="L37" s="225"/>
      <c r="M37" s="225"/>
      <c r="N37" s="225"/>
      <c r="O37" s="225"/>
      <c r="P37" s="225"/>
      <c r="Q37" s="225"/>
      <c r="R37" s="225"/>
      <c r="S37" s="225"/>
      <c r="T37" s="225"/>
      <c r="U37" s="225"/>
      <c r="V37" s="225"/>
      <c r="W37" s="225"/>
      <c r="X37" s="206"/>
      <c r="Y37" s="206"/>
      <c r="Z37" s="206"/>
      <c r="AA37" s="206"/>
      <c r="AB37" s="206"/>
      <c r="AC37" s="206"/>
      <c r="AD37" s="206"/>
      <c r="AE37" s="206"/>
      <c r="AF37" s="206"/>
      <c r="AG37" s="206" t="s">
        <v>280</v>
      </c>
      <c r="AH37" s="206">
        <v>0</v>
      </c>
      <c r="AI37" s="206"/>
      <c r="AJ37" s="206"/>
      <c r="AK37" s="206"/>
      <c r="AL37" s="206"/>
      <c r="AM37" s="206"/>
      <c r="AN37" s="206"/>
      <c r="AO37" s="206"/>
      <c r="AP37" s="206"/>
      <c r="AQ37" s="206"/>
      <c r="AR37" s="206"/>
      <c r="AS37" s="206"/>
      <c r="AT37" s="206"/>
      <c r="AU37" s="206"/>
      <c r="AV37" s="206"/>
      <c r="AW37" s="206"/>
      <c r="AX37" s="206"/>
      <c r="AY37" s="206"/>
      <c r="AZ37" s="206"/>
      <c r="BA37" s="206"/>
      <c r="BB37" s="206"/>
      <c r="BC37" s="206"/>
      <c r="BD37" s="206"/>
      <c r="BE37" s="206"/>
      <c r="BF37" s="206"/>
      <c r="BG37" s="206"/>
      <c r="BH37" s="206"/>
    </row>
    <row r="38" spans="1:60" outlineLevel="1" x14ac:dyDescent="0.25">
      <c r="A38" s="223"/>
      <c r="B38" s="224"/>
      <c r="C38" s="254" t="s">
        <v>1580</v>
      </c>
      <c r="D38" s="226"/>
      <c r="E38" s="227">
        <v>14.4855</v>
      </c>
      <c r="F38" s="225"/>
      <c r="G38" s="225"/>
      <c r="H38" s="225"/>
      <c r="I38" s="225"/>
      <c r="J38" s="225"/>
      <c r="K38" s="225"/>
      <c r="L38" s="225"/>
      <c r="M38" s="225"/>
      <c r="N38" s="225"/>
      <c r="O38" s="225"/>
      <c r="P38" s="225"/>
      <c r="Q38" s="225"/>
      <c r="R38" s="225"/>
      <c r="S38" s="225"/>
      <c r="T38" s="225"/>
      <c r="U38" s="225"/>
      <c r="V38" s="225"/>
      <c r="W38" s="225"/>
      <c r="X38" s="206"/>
      <c r="Y38" s="206"/>
      <c r="Z38" s="206"/>
      <c r="AA38" s="206"/>
      <c r="AB38" s="206"/>
      <c r="AC38" s="206"/>
      <c r="AD38" s="206"/>
      <c r="AE38" s="206"/>
      <c r="AF38" s="206"/>
      <c r="AG38" s="206" t="s">
        <v>280</v>
      </c>
      <c r="AH38" s="206">
        <v>0</v>
      </c>
      <c r="AI38" s="206"/>
      <c r="AJ38" s="206"/>
      <c r="AK38" s="206"/>
      <c r="AL38" s="206"/>
      <c r="AM38" s="206"/>
      <c r="AN38" s="206"/>
      <c r="AO38" s="206"/>
      <c r="AP38" s="206"/>
      <c r="AQ38" s="206"/>
      <c r="AR38" s="206"/>
      <c r="AS38" s="206"/>
      <c r="AT38" s="206"/>
      <c r="AU38" s="206"/>
      <c r="AV38" s="206"/>
      <c r="AW38" s="206"/>
      <c r="AX38" s="206"/>
      <c r="AY38" s="206"/>
      <c r="AZ38" s="206"/>
      <c r="BA38" s="206"/>
      <c r="BB38" s="206"/>
      <c r="BC38" s="206"/>
      <c r="BD38" s="206"/>
      <c r="BE38" s="206"/>
      <c r="BF38" s="206"/>
      <c r="BG38" s="206"/>
      <c r="BH38" s="206"/>
    </row>
    <row r="39" spans="1:60" outlineLevel="1" x14ac:dyDescent="0.25">
      <c r="A39" s="223"/>
      <c r="B39" s="224"/>
      <c r="C39" s="254" t="s">
        <v>1581</v>
      </c>
      <c r="D39" s="226"/>
      <c r="E39" s="227">
        <v>27.056249999999999</v>
      </c>
      <c r="F39" s="225"/>
      <c r="G39" s="225"/>
      <c r="H39" s="225"/>
      <c r="I39" s="225"/>
      <c r="J39" s="225"/>
      <c r="K39" s="225"/>
      <c r="L39" s="225"/>
      <c r="M39" s="225"/>
      <c r="N39" s="225"/>
      <c r="O39" s="225"/>
      <c r="P39" s="225"/>
      <c r="Q39" s="225"/>
      <c r="R39" s="225"/>
      <c r="S39" s="225"/>
      <c r="T39" s="225"/>
      <c r="U39" s="225"/>
      <c r="V39" s="225"/>
      <c r="W39" s="225"/>
      <c r="X39" s="206"/>
      <c r="Y39" s="206"/>
      <c r="Z39" s="206"/>
      <c r="AA39" s="206"/>
      <c r="AB39" s="206"/>
      <c r="AC39" s="206"/>
      <c r="AD39" s="206"/>
      <c r="AE39" s="206"/>
      <c r="AF39" s="206"/>
      <c r="AG39" s="206" t="s">
        <v>280</v>
      </c>
      <c r="AH39" s="206">
        <v>0</v>
      </c>
      <c r="AI39" s="206"/>
      <c r="AJ39" s="206"/>
      <c r="AK39" s="206"/>
      <c r="AL39" s="206"/>
      <c r="AM39" s="206"/>
      <c r="AN39" s="206"/>
      <c r="AO39" s="206"/>
      <c r="AP39" s="206"/>
      <c r="AQ39" s="206"/>
      <c r="AR39" s="206"/>
      <c r="AS39" s="206"/>
      <c r="AT39" s="206"/>
      <c r="AU39" s="206"/>
      <c r="AV39" s="206"/>
      <c r="AW39" s="206"/>
      <c r="AX39" s="206"/>
      <c r="AY39" s="206"/>
      <c r="AZ39" s="206"/>
      <c r="BA39" s="206"/>
      <c r="BB39" s="206"/>
      <c r="BC39" s="206"/>
      <c r="BD39" s="206"/>
      <c r="BE39" s="206"/>
      <c r="BF39" s="206"/>
      <c r="BG39" s="206"/>
      <c r="BH39" s="206"/>
    </row>
    <row r="40" spans="1:60" outlineLevel="1" x14ac:dyDescent="0.25">
      <c r="A40" s="237">
        <v>8</v>
      </c>
      <c r="B40" s="238" t="s">
        <v>298</v>
      </c>
      <c r="C40" s="253" t="s">
        <v>299</v>
      </c>
      <c r="D40" s="239" t="s">
        <v>275</v>
      </c>
      <c r="E40" s="240">
        <v>81.355199999999996</v>
      </c>
      <c r="F40" s="241"/>
      <c r="G40" s="242">
        <f>ROUND(E40*F40,2)</f>
        <v>0</v>
      </c>
      <c r="H40" s="241"/>
      <c r="I40" s="242">
        <f>ROUND(E40*H40,2)</f>
        <v>0</v>
      </c>
      <c r="J40" s="241"/>
      <c r="K40" s="242">
        <f>ROUND(E40*J40,2)</f>
        <v>0</v>
      </c>
      <c r="L40" s="242">
        <v>21</v>
      </c>
      <c r="M40" s="242">
        <f>G40*(1+L40/100)</f>
        <v>0</v>
      </c>
      <c r="N40" s="242">
        <v>0</v>
      </c>
      <c r="O40" s="242">
        <f>ROUND(E40*N40,2)</f>
        <v>0</v>
      </c>
      <c r="P40" s="242">
        <v>0</v>
      </c>
      <c r="Q40" s="243">
        <f>ROUND(E40*P40,2)</f>
        <v>0</v>
      </c>
      <c r="R40" s="225"/>
      <c r="S40" s="225" t="s">
        <v>276</v>
      </c>
      <c r="T40" s="225" t="s">
        <v>277</v>
      </c>
      <c r="U40" s="225">
        <v>0.79100000000000004</v>
      </c>
      <c r="V40" s="225">
        <f>ROUND(E40*U40,2)</f>
        <v>64.349999999999994</v>
      </c>
      <c r="W40" s="225"/>
      <c r="X40" s="206"/>
      <c r="Y40" s="206"/>
      <c r="Z40" s="206"/>
      <c r="AA40" s="206"/>
      <c r="AB40" s="206"/>
      <c r="AC40" s="206"/>
      <c r="AD40" s="206"/>
      <c r="AE40" s="206"/>
      <c r="AF40" s="206"/>
      <c r="AG40" s="206" t="s">
        <v>278</v>
      </c>
      <c r="AH40" s="206"/>
      <c r="AI40" s="206"/>
      <c r="AJ40" s="206"/>
      <c r="AK40" s="206"/>
      <c r="AL40" s="206"/>
      <c r="AM40" s="206"/>
      <c r="AN40" s="206"/>
      <c r="AO40" s="206"/>
      <c r="AP40" s="206"/>
      <c r="AQ40" s="206"/>
      <c r="AR40" s="206"/>
      <c r="AS40" s="206"/>
      <c r="AT40" s="206"/>
      <c r="AU40" s="206"/>
      <c r="AV40" s="206"/>
      <c r="AW40" s="206"/>
      <c r="AX40" s="206"/>
      <c r="AY40" s="206"/>
      <c r="AZ40" s="206"/>
      <c r="BA40" s="206"/>
      <c r="BB40" s="206"/>
      <c r="BC40" s="206"/>
      <c r="BD40" s="206"/>
      <c r="BE40" s="206"/>
      <c r="BF40" s="206"/>
      <c r="BG40" s="206"/>
      <c r="BH40" s="206"/>
    </row>
    <row r="41" spans="1:60" ht="20.399999999999999" outlineLevel="1" x14ac:dyDescent="0.25">
      <c r="A41" s="223"/>
      <c r="B41" s="224"/>
      <c r="C41" s="254" t="s">
        <v>1578</v>
      </c>
      <c r="D41" s="226"/>
      <c r="E41" s="227">
        <v>25.438980000000001</v>
      </c>
      <c r="F41" s="225"/>
      <c r="G41" s="225"/>
      <c r="H41" s="225"/>
      <c r="I41" s="225"/>
      <c r="J41" s="225"/>
      <c r="K41" s="225"/>
      <c r="L41" s="225"/>
      <c r="M41" s="225"/>
      <c r="N41" s="225"/>
      <c r="O41" s="225"/>
      <c r="P41" s="225"/>
      <c r="Q41" s="225"/>
      <c r="R41" s="225"/>
      <c r="S41" s="225"/>
      <c r="T41" s="225"/>
      <c r="U41" s="225"/>
      <c r="V41" s="225"/>
      <c r="W41" s="225"/>
      <c r="X41" s="206"/>
      <c r="Y41" s="206"/>
      <c r="Z41" s="206"/>
      <c r="AA41" s="206"/>
      <c r="AB41" s="206"/>
      <c r="AC41" s="206"/>
      <c r="AD41" s="206"/>
      <c r="AE41" s="206"/>
      <c r="AF41" s="206"/>
      <c r="AG41" s="206" t="s">
        <v>280</v>
      </c>
      <c r="AH41" s="206">
        <v>0</v>
      </c>
      <c r="AI41" s="206"/>
      <c r="AJ41" s="206"/>
      <c r="AK41" s="206"/>
      <c r="AL41" s="206"/>
      <c r="AM41" s="206"/>
      <c r="AN41" s="206"/>
      <c r="AO41" s="206"/>
      <c r="AP41" s="206"/>
      <c r="AQ41" s="206"/>
      <c r="AR41" s="206"/>
      <c r="AS41" s="206"/>
      <c r="AT41" s="206"/>
      <c r="AU41" s="206"/>
      <c r="AV41" s="206"/>
      <c r="AW41" s="206"/>
      <c r="AX41" s="206"/>
      <c r="AY41" s="206"/>
      <c r="AZ41" s="206"/>
      <c r="BA41" s="206"/>
      <c r="BB41" s="206"/>
      <c r="BC41" s="206"/>
      <c r="BD41" s="206"/>
      <c r="BE41" s="206"/>
      <c r="BF41" s="206"/>
      <c r="BG41" s="206"/>
      <c r="BH41" s="206"/>
    </row>
    <row r="42" spans="1:60" outlineLevel="1" x14ac:dyDescent="0.25">
      <c r="A42" s="223"/>
      <c r="B42" s="224"/>
      <c r="C42" s="254" t="s">
        <v>1579</v>
      </c>
      <c r="D42" s="226"/>
      <c r="E42" s="227">
        <v>14.374499999999999</v>
      </c>
      <c r="F42" s="225"/>
      <c r="G42" s="225"/>
      <c r="H42" s="225"/>
      <c r="I42" s="225"/>
      <c r="J42" s="225"/>
      <c r="K42" s="225"/>
      <c r="L42" s="225"/>
      <c r="M42" s="225"/>
      <c r="N42" s="225"/>
      <c r="O42" s="225"/>
      <c r="P42" s="225"/>
      <c r="Q42" s="225"/>
      <c r="R42" s="225"/>
      <c r="S42" s="225"/>
      <c r="T42" s="225"/>
      <c r="U42" s="225"/>
      <c r="V42" s="225"/>
      <c r="W42" s="225"/>
      <c r="X42" s="206"/>
      <c r="Y42" s="206"/>
      <c r="Z42" s="206"/>
      <c r="AA42" s="206"/>
      <c r="AB42" s="206"/>
      <c r="AC42" s="206"/>
      <c r="AD42" s="206"/>
      <c r="AE42" s="206"/>
      <c r="AF42" s="206"/>
      <c r="AG42" s="206" t="s">
        <v>280</v>
      </c>
      <c r="AH42" s="206">
        <v>0</v>
      </c>
      <c r="AI42" s="206"/>
      <c r="AJ42" s="206"/>
      <c r="AK42" s="206"/>
      <c r="AL42" s="206"/>
      <c r="AM42" s="206"/>
      <c r="AN42" s="206"/>
      <c r="AO42" s="206"/>
      <c r="AP42" s="206"/>
      <c r="AQ42" s="206"/>
      <c r="AR42" s="206"/>
      <c r="AS42" s="206"/>
      <c r="AT42" s="206"/>
      <c r="AU42" s="206"/>
      <c r="AV42" s="206"/>
      <c r="AW42" s="206"/>
      <c r="AX42" s="206"/>
      <c r="AY42" s="206"/>
      <c r="AZ42" s="206"/>
      <c r="BA42" s="206"/>
      <c r="BB42" s="206"/>
      <c r="BC42" s="206"/>
      <c r="BD42" s="206"/>
      <c r="BE42" s="206"/>
      <c r="BF42" s="206"/>
      <c r="BG42" s="206"/>
      <c r="BH42" s="206"/>
    </row>
    <row r="43" spans="1:60" outlineLevel="1" x14ac:dyDescent="0.25">
      <c r="A43" s="223"/>
      <c r="B43" s="224"/>
      <c r="C43" s="254" t="s">
        <v>1580</v>
      </c>
      <c r="D43" s="226"/>
      <c r="E43" s="227">
        <v>14.4855</v>
      </c>
      <c r="F43" s="225"/>
      <c r="G43" s="225"/>
      <c r="H43" s="225"/>
      <c r="I43" s="225"/>
      <c r="J43" s="225"/>
      <c r="K43" s="225"/>
      <c r="L43" s="225"/>
      <c r="M43" s="225"/>
      <c r="N43" s="225"/>
      <c r="O43" s="225"/>
      <c r="P43" s="225"/>
      <c r="Q43" s="225"/>
      <c r="R43" s="225"/>
      <c r="S43" s="225"/>
      <c r="T43" s="225"/>
      <c r="U43" s="225"/>
      <c r="V43" s="225"/>
      <c r="W43" s="225"/>
      <c r="X43" s="206"/>
      <c r="Y43" s="206"/>
      <c r="Z43" s="206"/>
      <c r="AA43" s="206"/>
      <c r="AB43" s="206"/>
      <c r="AC43" s="206"/>
      <c r="AD43" s="206"/>
      <c r="AE43" s="206"/>
      <c r="AF43" s="206"/>
      <c r="AG43" s="206" t="s">
        <v>280</v>
      </c>
      <c r="AH43" s="206">
        <v>0</v>
      </c>
      <c r="AI43" s="206"/>
      <c r="AJ43" s="206"/>
      <c r="AK43" s="206"/>
      <c r="AL43" s="206"/>
      <c r="AM43" s="206"/>
      <c r="AN43" s="206"/>
      <c r="AO43" s="206"/>
      <c r="AP43" s="206"/>
      <c r="AQ43" s="206"/>
      <c r="AR43" s="206"/>
      <c r="AS43" s="206"/>
      <c r="AT43" s="206"/>
      <c r="AU43" s="206"/>
      <c r="AV43" s="206"/>
      <c r="AW43" s="206"/>
      <c r="AX43" s="206"/>
      <c r="AY43" s="206"/>
      <c r="AZ43" s="206"/>
      <c r="BA43" s="206"/>
      <c r="BB43" s="206"/>
      <c r="BC43" s="206"/>
      <c r="BD43" s="206"/>
      <c r="BE43" s="206"/>
      <c r="BF43" s="206"/>
      <c r="BG43" s="206"/>
      <c r="BH43" s="206"/>
    </row>
    <row r="44" spans="1:60" outlineLevel="1" x14ac:dyDescent="0.25">
      <c r="A44" s="223"/>
      <c r="B44" s="224"/>
      <c r="C44" s="254" t="s">
        <v>1581</v>
      </c>
      <c r="D44" s="226"/>
      <c r="E44" s="227">
        <v>27.056249999999999</v>
      </c>
      <c r="F44" s="225"/>
      <c r="G44" s="225"/>
      <c r="H44" s="225"/>
      <c r="I44" s="225"/>
      <c r="J44" s="225"/>
      <c r="K44" s="225"/>
      <c r="L44" s="225"/>
      <c r="M44" s="225"/>
      <c r="N44" s="225"/>
      <c r="O44" s="225"/>
      <c r="P44" s="225"/>
      <c r="Q44" s="225"/>
      <c r="R44" s="225"/>
      <c r="S44" s="225"/>
      <c r="T44" s="225"/>
      <c r="U44" s="225"/>
      <c r="V44" s="225"/>
      <c r="W44" s="225"/>
      <c r="X44" s="206"/>
      <c r="Y44" s="206"/>
      <c r="Z44" s="206"/>
      <c r="AA44" s="206"/>
      <c r="AB44" s="206"/>
      <c r="AC44" s="206"/>
      <c r="AD44" s="206"/>
      <c r="AE44" s="206"/>
      <c r="AF44" s="206"/>
      <c r="AG44" s="206" t="s">
        <v>280</v>
      </c>
      <c r="AH44" s="206">
        <v>0</v>
      </c>
      <c r="AI44" s="206"/>
      <c r="AJ44" s="206"/>
      <c r="AK44" s="206"/>
      <c r="AL44" s="206"/>
      <c r="AM44" s="206"/>
      <c r="AN44" s="206"/>
      <c r="AO44" s="206"/>
      <c r="AP44" s="206"/>
      <c r="AQ44" s="206"/>
      <c r="AR44" s="206"/>
      <c r="AS44" s="206"/>
      <c r="AT44" s="206"/>
      <c r="AU44" s="206"/>
      <c r="AV44" s="206"/>
      <c r="AW44" s="206"/>
      <c r="AX44" s="206"/>
      <c r="AY44" s="206"/>
      <c r="AZ44" s="206"/>
      <c r="BA44" s="206"/>
      <c r="BB44" s="206"/>
      <c r="BC44" s="206"/>
      <c r="BD44" s="206"/>
      <c r="BE44" s="206"/>
      <c r="BF44" s="206"/>
      <c r="BG44" s="206"/>
      <c r="BH44" s="206"/>
    </row>
    <row r="45" spans="1:60" outlineLevel="1" x14ac:dyDescent="0.25">
      <c r="A45" s="237">
        <v>9</v>
      </c>
      <c r="B45" s="238" t="s">
        <v>300</v>
      </c>
      <c r="C45" s="253" t="s">
        <v>301</v>
      </c>
      <c r="D45" s="239" t="s">
        <v>275</v>
      </c>
      <c r="E45" s="240">
        <v>81.355199999999996</v>
      </c>
      <c r="F45" s="241"/>
      <c r="G45" s="242">
        <f>ROUND(E45*F45,2)</f>
        <v>0</v>
      </c>
      <c r="H45" s="241"/>
      <c r="I45" s="242">
        <f>ROUND(E45*H45,2)</f>
        <v>0</v>
      </c>
      <c r="J45" s="241"/>
      <c r="K45" s="242">
        <f>ROUND(E45*J45,2)</f>
        <v>0</v>
      </c>
      <c r="L45" s="242">
        <v>21</v>
      </c>
      <c r="M45" s="242">
        <f>G45*(1+L45/100)</f>
        <v>0</v>
      </c>
      <c r="N45" s="242">
        <v>0</v>
      </c>
      <c r="O45" s="242">
        <f>ROUND(E45*N45,2)</f>
        <v>0</v>
      </c>
      <c r="P45" s="242">
        <v>0</v>
      </c>
      <c r="Q45" s="243">
        <f>ROUND(E45*P45,2)</f>
        <v>0</v>
      </c>
      <c r="R45" s="225"/>
      <c r="S45" s="225" t="s">
        <v>276</v>
      </c>
      <c r="T45" s="225" t="s">
        <v>277</v>
      </c>
      <c r="U45" s="225">
        <v>0.65200000000000002</v>
      </c>
      <c r="V45" s="225">
        <f>ROUND(E45*U45,2)</f>
        <v>53.04</v>
      </c>
      <c r="W45" s="225"/>
      <c r="X45" s="206"/>
      <c r="Y45" s="206"/>
      <c r="Z45" s="206"/>
      <c r="AA45" s="206"/>
      <c r="AB45" s="206"/>
      <c r="AC45" s="206"/>
      <c r="AD45" s="206"/>
      <c r="AE45" s="206"/>
      <c r="AF45" s="206"/>
      <c r="AG45" s="206" t="s">
        <v>278</v>
      </c>
      <c r="AH45" s="206"/>
      <c r="AI45" s="206"/>
      <c r="AJ45" s="206"/>
      <c r="AK45" s="206"/>
      <c r="AL45" s="206"/>
      <c r="AM45" s="206"/>
      <c r="AN45" s="206"/>
      <c r="AO45" s="206"/>
      <c r="AP45" s="206"/>
      <c r="AQ45" s="206"/>
      <c r="AR45" s="206"/>
      <c r="AS45" s="206"/>
      <c r="AT45" s="206"/>
      <c r="AU45" s="206"/>
      <c r="AV45" s="206"/>
      <c r="AW45" s="206"/>
      <c r="AX45" s="206"/>
      <c r="AY45" s="206"/>
      <c r="AZ45" s="206"/>
      <c r="BA45" s="206"/>
      <c r="BB45" s="206"/>
      <c r="BC45" s="206"/>
      <c r="BD45" s="206"/>
      <c r="BE45" s="206"/>
      <c r="BF45" s="206"/>
      <c r="BG45" s="206"/>
      <c r="BH45" s="206"/>
    </row>
    <row r="46" spans="1:60" ht="20.399999999999999" outlineLevel="1" x14ac:dyDescent="0.25">
      <c r="A46" s="223"/>
      <c r="B46" s="224"/>
      <c r="C46" s="254" t="s">
        <v>1578</v>
      </c>
      <c r="D46" s="226"/>
      <c r="E46" s="227">
        <v>25.438980000000001</v>
      </c>
      <c r="F46" s="225"/>
      <c r="G46" s="225"/>
      <c r="H46" s="225"/>
      <c r="I46" s="225"/>
      <c r="J46" s="225"/>
      <c r="K46" s="225"/>
      <c r="L46" s="225"/>
      <c r="M46" s="225"/>
      <c r="N46" s="225"/>
      <c r="O46" s="225"/>
      <c r="P46" s="225"/>
      <c r="Q46" s="225"/>
      <c r="R46" s="225"/>
      <c r="S46" s="225"/>
      <c r="T46" s="225"/>
      <c r="U46" s="225"/>
      <c r="V46" s="225"/>
      <c r="W46" s="225"/>
      <c r="X46" s="206"/>
      <c r="Y46" s="206"/>
      <c r="Z46" s="206"/>
      <c r="AA46" s="206"/>
      <c r="AB46" s="206"/>
      <c r="AC46" s="206"/>
      <c r="AD46" s="206"/>
      <c r="AE46" s="206"/>
      <c r="AF46" s="206"/>
      <c r="AG46" s="206" t="s">
        <v>280</v>
      </c>
      <c r="AH46" s="206">
        <v>0</v>
      </c>
      <c r="AI46" s="206"/>
      <c r="AJ46" s="206"/>
      <c r="AK46" s="206"/>
      <c r="AL46" s="206"/>
      <c r="AM46" s="206"/>
      <c r="AN46" s="206"/>
      <c r="AO46" s="206"/>
      <c r="AP46" s="206"/>
      <c r="AQ46" s="206"/>
      <c r="AR46" s="206"/>
      <c r="AS46" s="206"/>
      <c r="AT46" s="206"/>
      <c r="AU46" s="206"/>
      <c r="AV46" s="206"/>
      <c r="AW46" s="206"/>
      <c r="AX46" s="206"/>
      <c r="AY46" s="206"/>
      <c r="AZ46" s="206"/>
      <c r="BA46" s="206"/>
      <c r="BB46" s="206"/>
      <c r="BC46" s="206"/>
      <c r="BD46" s="206"/>
      <c r="BE46" s="206"/>
      <c r="BF46" s="206"/>
      <c r="BG46" s="206"/>
      <c r="BH46" s="206"/>
    </row>
    <row r="47" spans="1:60" outlineLevel="1" x14ac:dyDescent="0.25">
      <c r="A47" s="223"/>
      <c r="B47" s="224"/>
      <c r="C47" s="254" t="s">
        <v>1579</v>
      </c>
      <c r="D47" s="226"/>
      <c r="E47" s="227">
        <v>14.374499999999999</v>
      </c>
      <c r="F47" s="225"/>
      <c r="G47" s="225"/>
      <c r="H47" s="225"/>
      <c r="I47" s="225"/>
      <c r="J47" s="225"/>
      <c r="K47" s="225"/>
      <c r="L47" s="225"/>
      <c r="M47" s="225"/>
      <c r="N47" s="225"/>
      <c r="O47" s="225"/>
      <c r="P47" s="225"/>
      <c r="Q47" s="225"/>
      <c r="R47" s="225"/>
      <c r="S47" s="225"/>
      <c r="T47" s="225"/>
      <c r="U47" s="225"/>
      <c r="V47" s="225"/>
      <c r="W47" s="225"/>
      <c r="X47" s="206"/>
      <c r="Y47" s="206"/>
      <c r="Z47" s="206"/>
      <c r="AA47" s="206"/>
      <c r="AB47" s="206"/>
      <c r="AC47" s="206"/>
      <c r="AD47" s="206"/>
      <c r="AE47" s="206"/>
      <c r="AF47" s="206"/>
      <c r="AG47" s="206" t="s">
        <v>280</v>
      </c>
      <c r="AH47" s="206">
        <v>0</v>
      </c>
      <c r="AI47" s="206"/>
      <c r="AJ47" s="206"/>
      <c r="AK47" s="206"/>
      <c r="AL47" s="206"/>
      <c r="AM47" s="206"/>
      <c r="AN47" s="206"/>
      <c r="AO47" s="206"/>
      <c r="AP47" s="206"/>
      <c r="AQ47" s="206"/>
      <c r="AR47" s="206"/>
      <c r="AS47" s="206"/>
      <c r="AT47" s="206"/>
      <c r="AU47" s="206"/>
      <c r="AV47" s="206"/>
      <c r="AW47" s="206"/>
      <c r="AX47" s="206"/>
      <c r="AY47" s="206"/>
      <c r="AZ47" s="206"/>
      <c r="BA47" s="206"/>
      <c r="BB47" s="206"/>
      <c r="BC47" s="206"/>
      <c r="BD47" s="206"/>
      <c r="BE47" s="206"/>
      <c r="BF47" s="206"/>
      <c r="BG47" s="206"/>
      <c r="BH47" s="206"/>
    </row>
    <row r="48" spans="1:60" outlineLevel="1" x14ac:dyDescent="0.25">
      <c r="A48" s="223"/>
      <c r="B48" s="224"/>
      <c r="C48" s="254" t="s">
        <v>1580</v>
      </c>
      <c r="D48" s="226"/>
      <c r="E48" s="227">
        <v>14.4855</v>
      </c>
      <c r="F48" s="225"/>
      <c r="G48" s="225"/>
      <c r="H48" s="225"/>
      <c r="I48" s="225"/>
      <c r="J48" s="225"/>
      <c r="K48" s="225"/>
      <c r="L48" s="225"/>
      <c r="M48" s="225"/>
      <c r="N48" s="225"/>
      <c r="O48" s="225"/>
      <c r="P48" s="225"/>
      <c r="Q48" s="225"/>
      <c r="R48" s="225"/>
      <c r="S48" s="225"/>
      <c r="T48" s="225"/>
      <c r="U48" s="225"/>
      <c r="V48" s="225"/>
      <c r="W48" s="225"/>
      <c r="X48" s="206"/>
      <c r="Y48" s="206"/>
      <c r="Z48" s="206"/>
      <c r="AA48" s="206"/>
      <c r="AB48" s="206"/>
      <c r="AC48" s="206"/>
      <c r="AD48" s="206"/>
      <c r="AE48" s="206"/>
      <c r="AF48" s="206"/>
      <c r="AG48" s="206" t="s">
        <v>280</v>
      </c>
      <c r="AH48" s="206">
        <v>0</v>
      </c>
      <c r="AI48" s="206"/>
      <c r="AJ48" s="206"/>
      <c r="AK48" s="206"/>
      <c r="AL48" s="206"/>
      <c r="AM48" s="206"/>
      <c r="AN48" s="206"/>
      <c r="AO48" s="206"/>
      <c r="AP48" s="206"/>
      <c r="AQ48" s="206"/>
      <c r="AR48" s="206"/>
      <c r="AS48" s="206"/>
      <c r="AT48" s="206"/>
      <c r="AU48" s="206"/>
      <c r="AV48" s="206"/>
      <c r="AW48" s="206"/>
      <c r="AX48" s="206"/>
      <c r="AY48" s="206"/>
      <c r="AZ48" s="206"/>
      <c r="BA48" s="206"/>
      <c r="BB48" s="206"/>
      <c r="BC48" s="206"/>
      <c r="BD48" s="206"/>
      <c r="BE48" s="206"/>
      <c r="BF48" s="206"/>
      <c r="BG48" s="206"/>
      <c r="BH48" s="206"/>
    </row>
    <row r="49" spans="1:60" outlineLevel="1" x14ac:dyDescent="0.25">
      <c r="A49" s="223"/>
      <c r="B49" s="224"/>
      <c r="C49" s="254" t="s">
        <v>1581</v>
      </c>
      <c r="D49" s="226"/>
      <c r="E49" s="227">
        <v>27.056249999999999</v>
      </c>
      <c r="F49" s="225"/>
      <c r="G49" s="225"/>
      <c r="H49" s="225"/>
      <c r="I49" s="225"/>
      <c r="J49" s="225"/>
      <c r="K49" s="225"/>
      <c r="L49" s="225"/>
      <c r="M49" s="225"/>
      <c r="N49" s="225"/>
      <c r="O49" s="225"/>
      <c r="P49" s="225"/>
      <c r="Q49" s="225"/>
      <c r="R49" s="225"/>
      <c r="S49" s="225"/>
      <c r="T49" s="225"/>
      <c r="U49" s="225"/>
      <c r="V49" s="225"/>
      <c r="W49" s="225"/>
      <c r="X49" s="206"/>
      <c r="Y49" s="206"/>
      <c r="Z49" s="206"/>
      <c r="AA49" s="206"/>
      <c r="AB49" s="206"/>
      <c r="AC49" s="206"/>
      <c r="AD49" s="206"/>
      <c r="AE49" s="206"/>
      <c r="AF49" s="206"/>
      <c r="AG49" s="206" t="s">
        <v>280</v>
      </c>
      <c r="AH49" s="206">
        <v>0</v>
      </c>
      <c r="AI49" s="206"/>
      <c r="AJ49" s="206"/>
      <c r="AK49" s="206"/>
      <c r="AL49" s="206"/>
      <c r="AM49" s="206"/>
      <c r="AN49" s="206"/>
      <c r="AO49" s="206"/>
      <c r="AP49" s="206"/>
      <c r="AQ49" s="206"/>
      <c r="AR49" s="206"/>
      <c r="AS49" s="206"/>
      <c r="AT49" s="206"/>
      <c r="AU49" s="206"/>
      <c r="AV49" s="206"/>
      <c r="AW49" s="206"/>
      <c r="AX49" s="206"/>
      <c r="AY49" s="206"/>
      <c r="AZ49" s="206"/>
      <c r="BA49" s="206"/>
      <c r="BB49" s="206"/>
      <c r="BC49" s="206"/>
      <c r="BD49" s="206"/>
      <c r="BE49" s="206"/>
      <c r="BF49" s="206"/>
      <c r="BG49" s="206"/>
      <c r="BH49" s="206"/>
    </row>
    <row r="50" spans="1:60" x14ac:dyDescent="0.25">
      <c r="A50" s="231" t="s">
        <v>271</v>
      </c>
      <c r="B50" s="232" t="s">
        <v>114</v>
      </c>
      <c r="C50" s="252" t="s">
        <v>115</v>
      </c>
      <c r="D50" s="233"/>
      <c r="E50" s="234"/>
      <c r="F50" s="235"/>
      <c r="G50" s="235">
        <f>SUMIF(AG51:AG60,"&lt;&gt;NOR",G51:G60)</f>
        <v>0</v>
      </c>
      <c r="H50" s="235"/>
      <c r="I50" s="235">
        <f>SUM(I51:I60)</f>
        <v>0</v>
      </c>
      <c r="J50" s="235"/>
      <c r="K50" s="235">
        <f>SUM(K51:K60)</f>
        <v>0</v>
      </c>
      <c r="L50" s="235"/>
      <c r="M50" s="235">
        <f>SUM(M51:M60)</f>
        <v>0</v>
      </c>
      <c r="N50" s="235"/>
      <c r="O50" s="235">
        <f>SUM(O51:O60)</f>
        <v>0</v>
      </c>
      <c r="P50" s="235"/>
      <c r="Q50" s="236">
        <f>SUM(Q51:Q60)</f>
        <v>0</v>
      </c>
      <c r="R50" s="230"/>
      <c r="S50" s="230"/>
      <c r="T50" s="230"/>
      <c r="U50" s="230"/>
      <c r="V50" s="230">
        <f>SUM(V51:V60)</f>
        <v>0.73</v>
      </c>
      <c r="W50" s="230"/>
      <c r="AG50" t="s">
        <v>272</v>
      </c>
    </row>
    <row r="51" spans="1:60" outlineLevel="1" x14ac:dyDescent="0.25">
      <c r="A51" s="237">
        <v>10</v>
      </c>
      <c r="B51" s="238" t="s">
        <v>302</v>
      </c>
      <c r="C51" s="253" t="s">
        <v>303</v>
      </c>
      <c r="D51" s="239" t="s">
        <v>275</v>
      </c>
      <c r="E51" s="240">
        <v>81.355199999999996</v>
      </c>
      <c r="F51" s="241"/>
      <c r="G51" s="242">
        <f>ROUND(E51*F51,2)</f>
        <v>0</v>
      </c>
      <c r="H51" s="241"/>
      <c r="I51" s="242">
        <f>ROUND(E51*H51,2)</f>
        <v>0</v>
      </c>
      <c r="J51" s="241"/>
      <c r="K51" s="242">
        <f>ROUND(E51*J51,2)</f>
        <v>0</v>
      </c>
      <c r="L51" s="242">
        <v>21</v>
      </c>
      <c r="M51" s="242">
        <f>G51*(1+L51/100)</f>
        <v>0</v>
      </c>
      <c r="N51" s="242">
        <v>0</v>
      </c>
      <c r="O51" s="242">
        <f>ROUND(E51*N51,2)</f>
        <v>0</v>
      </c>
      <c r="P51" s="242">
        <v>0</v>
      </c>
      <c r="Q51" s="243">
        <f>ROUND(E51*P51,2)</f>
        <v>0</v>
      </c>
      <c r="R51" s="225"/>
      <c r="S51" s="225" t="s">
        <v>276</v>
      </c>
      <c r="T51" s="225" t="s">
        <v>277</v>
      </c>
      <c r="U51" s="225">
        <v>8.9999999999999993E-3</v>
      </c>
      <c r="V51" s="225">
        <f>ROUND(E51*U51,2)</f>
        <v>0.73</v>
      </c>
      <c r="W51" s="225"/>
      <c r="X51" s="206"/>
      <c r="Y51" s="206"/>
      <c r="Z51" s="206"/>
      <c r="AA51" s="206"/>
      <c r="AB51" s="206"/>
      <c r="AC51" s="206"/>
      <c r="AD51" s="206"/>
      <c r="AE51" s="206"/>
      <c r="AF51" s="206"/>
      <c r="AG51" s="206" t="s">
        <v>278</v>
      </c>
      <c r="AH51" s="206"/>
      <c r="AI51" s="206"/>
      <c r="AJ51" s="206"/>
      <c r="AK51" s="206"/>
      <c r="AL51" s="206"/>
      <c r="AM51" s="206"/>
      <c r="AN51" s="206"/>
      <c r="AO51" s="206"/>
      <c r="AP51" s="206"/>
      <c r="AQ51" s="206"/>
      <c r="AR51" s="206"/>
      <c r="AS51" s="206"/>
      <c r="AT51" s="206"/>
      <c r="AU51" s="206"/>
      <c r="AV51" s="206"/>
      <c r="AW51" s="206"/>
      <c r="AX51" s="206"/>
      <c r="AY51" s="206"/>
      <c r="AZ51" s="206"/>
      <c r="BA51" s="206"/>
      <c r="BB51" s="206"/>
      <c r="BC51" s="206"/>
      <c r="BD51" s="206"/>
      <c r="BE51" s="206"/>
      <c r="BF51" s="206"/>
      <c r="BG51" s="206"/>
      <c r="BH51" s="206"/>
    </row>
    <row r="52" spans="1:60" ht="20.399999999999999" outlineLevel="1" x14ac:dyDescent="0.25">
      <c r="A52" s="223"/>
      <c r="B52" s="224"/>
      <c r="C52" s="254" t="s">
        <v>1578</v>
      </c>
      <c r="D52" s="226"/>
      <c r="E52" s="227">
        <v>25.438980000000001</v>
      </c>
      <c r="F52" s="225"/>
      <c r="G52" s="225"/>
      <c r="H52" s="225"/>
      <c r="I52" s="225"/>
      <c r="J52" s="225"/>
      <c r="K52" s="225"/>
      <c r="L52" s="225"/>
      <c r="M52" s="225"/>
      <c r="N52" s="225"/>
      <c r="O52" s="225"/>
      <c r="P52" s="225"/>
      <c r="Q52" s="225"/>
      <c r="R52" s="225"/>
      <c r="S52" s="225"/>
      <c r="T52" s="225"/>
      <c r="U52" s="225"/>
      <c r="V52" s="225"/>
      <c r="W52" s="225"/>
      <c r="X52" s="206"/>
      <c r="Y52" s="206"/>
      <c r="Z52" s="206"/>
      <c r="AA52" s="206"/>
      <c r="AB52" s="206"/>
      <c r="AC52" s="206"/>
      <c r="AD52" s="206"/>
      <c r="AE52" s="206"/>
      <c r="AF52" s="206"/>
      <c r="AG52" s="206" t="s">
        <v>280</v>
      </c>
      <c r="AH52" s="206">
        <v>0</v>
      </c>
      <c r="AI52" s="206"/>
      <c r="AJ52" s="206"/>
      <c r="AK52" s="206"/>
      <c r="AL52" s="206"/>
      <c r="AM52" s="206"/>
      <c r="AN52" s="206"/>
      <c r="AO52" s="206"/>
      <c r="AP52" s="206"/>
      <c r="AQ52" s="206"/>
      <c r="AR52" s="206"/>
      <c r="AS52" s="206"/>
      <c r="AT52" s="206"/>
      <c r="AU52" s="206"/>
      <c r="AV52" s="206"/>
      <c r="AW52" s="206"/>
      <c r="AX52" s="206"/>
      <c r="AY52" s="206"/>
      <c r="AZ52" s="206"/>
      <c r="BA52" s="206"/>
      <c r="BB52" s="206"/>
      <c r="BC52" s="206"/>
      <c r="BD52" s="206"/>
      <c r="BE52" s="206"/>
      <c r="BF52" s="206"/>
      <c r="BG52" s="206"/>
      <c r="BH52" s="206"/>
    </row>
    <row r="53" spans="1:60" outlineLevel="1" x14ac:dyDescent="0.25">
      <c r="A53" s="223"/>
      <c r="B53" s="224"/>
      <c r="C53" s="254" t="s">
        <v>1579</v>
      </c>
      <c r="D53" s="226"/>
      <c r="E53" s="227">
        <v>14.374499999999999</v>
      </c>
      <c r="F53" s="225"/>
      <c r="G53" s="225"/>
      <c r="H53" s="225"/>
      <c r="I53" s="225"/>
      <c r="J53" s="225"/>
      <c r="K53" s="225"/>
      <c r="L53" s="225"/>
      <c r="M53" s="225"/>
      <c r="N53" s="225"/>
      <c r="O53" s="225"/>
      <c r="P53" s="225"/>
      <c r="Q53" s="225"/>
      <c r="R53" s="225"/>
      <c r="S53" s="225"/>
      <c r="T53" s="225"/>
      <c r="U53" s="225"/>
      <c r="V53" s="225"/>
      <c r="W53" s="225"/>
      <c r="X53" s="206"/>
      <c r="Y53" s="206"/>
      <c r="Z53" s="206"/>
      <c r="AA53" s="206"/>
      <c r="AB53" s="206"/>
      <c r="AC53" s="206"/>
      <c r="AD53" s="206"/>
      <c r="AE53" s="206"/>
      <c r="AF53" s="206"/>
      <c r="AG53" s="206" t="s">
        <v>280</v>
      </c>
      <c r="AH53" s="206">
        <v>0</v>
      </c>
      <c r="AI53" s="206"/>
      <c r="AJ53" s="206"/>
      <c r="AK53" s="206"/>
      <c r="AL53" s="206"/>
      <c r="AM53" s="206"/>
      <c r="AN53" s="206"/>
      <c r="AO53" s="206"/>
      <c r="AP53" s="206"/>
      <c r="AQ53" s="206"/>
      <c r="AR53" s="206"/>
      <c r="AS53" s="206"/>
      <c r="AT53" s="206"/>
      <c r="AU53" s="206"/>
      <c r="AV53" s="206"/>
      <c r="AW53" s="206"/>
      <c r="AX53" s="206"/>
      <c r="AY53" s="206"/>
      <c r="AZ53" s="206"/>
      <c r="BA53" s="206"/>
      <c r="BB53" s="206"/>
      <c r="BC53" s="206"/>
      <c r="BD53" s="206"/>
      <c r="BE53" s="206"/>
      <c r="BF53" s="206"/>
      <c r="BG53" s="206"/>
      <c r="BH53" s="206"/>
    </row>
    <row r="54" spans="1:60" outlineLevel="1" x14ac:dyDescent="0.25">
      <c r="A54" s="223"/>
      <c r="B54" s="224"/>
      <c r="C54" s="254" t="s">
        <v>1580</v>
      </c>
      <c r="D54" s="226"/>
      <c r="E54" s="227">
        <v>14.4855</v>
      </c>
      <c r="F54" s="225"/>
      <c r="G54" s="225"/>
      <c r="H54" s="225"/>
      <c r="I54" s="225"/>
      <c r="J54" s="225"/>
      <c r="K54" s="225"/>
      <c r="L54" s="225"/>
      <c r="M54" s="225"/>
      <c r="N54" s="225"/>
      <c r="O54" s="225"/>
      <c r="P54" s="225"/>
      <c r="Q54" s="225"/>
      <c r="R54" s="225"/>
      <c r="S54" s="225"/>
      <c r="T54" s="225"/>
      <c r="U54" s="225"/>
      <c r="V54" s="225"/>
      <c r="W54" s="225"/>
      <c r="X54" s="206"/>
      <c r="Y54" s="206"/>
      <c r="Z54" s="206"/>
      <c r="AA54" s="206"/>
      <c r="AB54" s="206"/>
      <c r="AC54" s="206"/>
      <c r="AD54" s="206"/>
      <c r="AE54" s="206"/>
      <c r="AF54" s="206"/>
      <c r="AG54" s="206" t="s">
        <v>280</v>
      </c>
      <c r="AH54" s="206">
        <v>0</v>
      </c>
      <c r="AI54" s="206"/>
      <c r="AJ54" s="206"/>
      <c r="AK54" s="206"/>
      <c r="AL54" s="206"/>
      <c r="AM54" s="206"/>
      <c r="AN54" s="206"/>
      <c r="AO54" s="206"/>
      <c r="AP54" s="206"/>
      <c r="AQ54" s="206"/>
      <c r="AR54" s="206"/>
      <c r="AS54" s="206"/>
      <c r="AT54" s="206"/>
      <c r="AU54" s="206"/>
      <c r="AV54" s="206"/>
      <c r="AW54" s="206"/>
      <c r="AX54" s="206"/>
      <c r="AY54" s="206"/>
      <c r="AZ54" s="206"/>
      <c r="BA54" s="206"/>
      <c r="BB54" s="206"/>
      <c r="BC54" s="206"/>
      <c r="BD54" s="206"/>
      <c r="BE54" s="206"/>
      <c r="BF54" s="206"/>
      <c r="BG54" s="206"/>
      <c r="BH54" s="206"/>
    </row>
    <row r="55" spans="1:60" outlineLevel="1" x14ac:dyDescent="0.25">
      <c r="A55" s="223"/>
      <c r="B55" s="224"/>
      <c r="C55" s="254" t="s">
        <v>1581</v>
      </c>
      <c r="D55" s="226"/>
      <c r="E55" s="227">
        <v>27.056249999999999</v>
      </c>
      <c r="F55" s="225"/>
      <c r="G55" s="225"/>
      <c r="H55" s="225"/>
      <c r="I55" s="225"/>
      <c r="J55" s="225"/>
      <c r="K55" s="225"/>
      <c r="L55" s="225"/>
      <c r="M55" s="225"/>
      <c r="N55" s="225"/>
      <c r="O55" s="225"/>
      <c r="P55" s="225"/>
      <c r="Q55" s="225"/>
      <c r="R55" s="225"/>
      <c r="S55" s="225"/>
      <c r="T55" s="225"/>
      <c r="U55" s="225"/>
      <c r="V55" s="225"/>
      <c r="W55" s="225"/>
      <c r="X55" s="206"/>
      <c r="Y55" s="206"/>
      <c r="Z55" s="206"/>
      <c r="AA55" s="206"/>
      <c r="AB55" s="206"/>
      <c r="AC55" s="206"/>
      <c r="AD55" s="206"/>
      <c r="AE55" s="206"/>
      <c r="AF55" s="206"/>
      <c r="AG55" s="206" t="s">
        <v>280</v>
      </c>
      <c r="AH55" s="206">
        <v>0</v>
      </c>
      <c r="AI55" s="206"/>
      <c r="AJ55" s="206"/>
      <c r="AK55" s="206"/>
      <c r="AL55" s="206"/>
      <c r="AM55" s="206"/>
      <c r="AN55" s="206"/>
      <c r="AO55" s="206"/>
      <c r="AP55" s="206"/>
      <c r="AQ55" s="206"/>
      <c r="AR55" s="206"/>
      <c r="AS55" s="206"/>
      <c r="AT55" s="206"/>
      <c r="AU55" s="206"/>
      <c r="AV55" s="206"/>
      <c r="AW55" s="206"/>
      <c r="AX55" s="206"/>
      <c r="AY55" s="206"/>
      <c r="AZ55" s="206"/>
      <c r="BA55" s="206"/>
      <c r="BB55" s="206"/>
      <c r="BC55" s="206"/>
      <c r="BD55" s="206"/>
      <c r="BE55" s="206"/>
      <c r="BF55" s="206"/>
      <c r="BG55" s="206"/>
      <c r="BH55" s="206"/>
    </row>
    <row r="56" spans="1:60" outlineLevel="1" x14ac:dyDescent="0.25">
      <c r="A56" s="237">
        <v>11</v>
      </c>
      <c r="B56" s="238" t="s">
        <v>304</v>
      </c>
      <c r="C56" s="253" t="s">
        <v>305</v>
      </c>
      <c r="D56" s="239" t="s">
        <v>275</v>
      </c>
      <c r="E56" s="240">
        <v>81.355199999999996</v>
      </c>
      <c r="F56" s="241"/>
      <c r="G56" s="242">
        <f>ROUND(E56*F56,2)</f>
        <v>0</v>
      </c>
      <c r="H56" s="241"/>
      <c r="I56" s="242">
        <f>ROUND(E56*H56,2)</f>
        <v>0</v>
      </c>
      <c r="J56" s="241"/>
      <c r="K56" s="242">
        <f>ROUND(E56*J56,2)</f>
        <v>0</v>
      </c>
      <c r="L56" s="242">
        <v>21</v>
      </c>
      <c r="M56" s="242">
        <f>G56*(1+L56/100)</f>
        <v>0</v>
      </c>
      <c r="N56" s="242">
        <v>0</v>
      </c>
      <c r="O56" s="242">
        <f>ROUND(E56*N56,2)</f>
        <v>0</v>
      </c>
      <c r="P56" s="242">
        <v>0</v>
      </c>
      <c r="Q56" s="243">
        <f>ROUND(E56*P56,2)</f>
        <v>0</v>
      </c>
      <c r="R56" s="225"/>
      <c r="S56" s="225" t="s">
        <v>276</v>
      </c>
      <c r="T56" s="225" t="s">
        <v>277</v>
      </c>
      <c r="U56" s="225">
        <v>0</v>
      </c>
      <c r="V56" s="225">
        <f>ROUND(E56*U56,2)</f>
        <v>0</v>
      </c>
      <c r="W56" s="225"/>
      <c r="X56" s="206"/>
      <c r="Y56" s="206"/>
      <c r="Z56" s="206"/>
      <c r="AA56" s="206"/>
      <c r="AB56" s="206"/>
      <c r="AC56" s="206"/>
      <c r="AD56" s="206"/>
      <c r="AE56" s="206"/>
      <c r="AF56" s="206"/>
      <c r="AG56" s="206" t="s">
        <v>278</v>
      </c>
      <c r="AH56" s="206"/>
      <c r="AI56" s="206"/>
      <c r="AJ56" s="206"/>
      <c r="AK56" s="206"/>
      <c r="AL56" s="206"/>
      <c r="AM56" s="206"/>
      <c r="AN56" s="206"/>
      <c r="AO56" s="206"/>
      <c r="AP56" s="206"/>
      <c r="AQ56" s="206"/>
      <c r="AR56" s="206"/>
      <c r="AS56" s="206"/>
      <c r="AT56" s="206"/>
      <c r="AU56" s="206"/>
      <c r="AV56" s="206"/>
      <c r="AW56" s="206"/>
      <c r="AX56" s="206"/>
      <c r="AY56" s="206"/>
      <c r="AZ56" s="206"/>
      <c r="BA56" s="206"/>
      <c r="BB56" s="206"/>
      <c r="BC56" s="206"/>
      <c r="BD56" s="206"/>
      <c r="BE56" s="206"/>
      <c r="BF56" s="206"/>
      <c r="BG56" s="206"/>
      <c r="BH56" s="206"/>
    </row>
    <row r="57" spans="1:60" ht="20.399999999999999" outlineLevel="1" x14ac:dyDescent="0.25">
      <c r="A57" s="223"/>
      <c r="B57" s="224"/>
      <c r="C57" s="254" t="s">
        <v>1578</v>
      </c>
      <c r="D57" s="226"/>
      <c r="E57" s="227">
        <v>25.438980000000001</v>
      </c>
      <c r="F57" s="225"/>
      <c r="G57" s="225"/>
      <c r="H57" s="225"/>
      <c r="I57" s="225"/>
      <c r="J57" s="225"/>
      <c r="K57" s="225"/>
      <c r="L57" s="225"/>
      <c r="M57" s="225"/>
      <c r="N57" s="225"/>
      <c r="O57" s="225"/>
      <c r="P57" s="225"/>
      <c r="Q57" s="225"/>
      <c r="R57" s="225"/>
      <c r="S57" s="225"/>
      <c r="T57" s="225"/>
      <c r="U57" s="225"/>
      <c r="V57" s="225"/>
      <c r="W57" s="225"/>
      <c r="X57" s="206"/>
      <c r="Y57" s="206"/>
      <c r="Z57" s="206"/>
      <c r="AA57" s="206"/>
      <c r="AB57" s="206"/>
      <c r="AC57" s="206"/>
      <c r="AD57" s="206"/>
      <c r="AE57" s="206"/>
      <c r="AF57" s="206"/>
      <c r="AG57" s="206" t="s">
        <v>280</v>
      </c>
      <c r="AH57" s="206">
        <v>0</v>
      </c>
      <c r="AI57" s="206"/>
      <c r="AJ57" s="206"/>
      <c r="AK57" s="206"/>
      <c r="AL57" s="206"/>
      <c r="AM57" s="206"/>
      <c r="AN57" s="206"/>
      <c r="AO57" s="206"/>
      <c r="AP57" s="206"/>
      <c r="AQ57" s="206"/>
      <c r="AR57" s="206"/>
      <c r="AS57" s="206"/>
      <c r="AT57" s="206"/>
      <c r="AU57" s="206"/>
      <c r="AV57" s="206"/>
      <c r="AW57" s="206"/>
      <c r="AX57" s="206"/>
      <c r="AY57" s="206"/>
      <c r="AZ57" s="206"/>
      <c r="BA57" s="206"/>
      <c r="BB57" s="206"/>
      <c r="BC57" s="206"/>
      <c r="BD57" s="206"/>
      <c r="BE57" s="206"/>
      <c r="BF57" s="206"/>
      <c r="BG57" s="206"/>
      <c r="BH57" s="206"/>
    </row>
    <row r="58" spans="1:60" outlineLevel="1" x14ac:dyDescent="0.25">
      <c r="A58" s="223"/>
      <c r="B58" s="224"/>
      <c r="C58" s="254" t="s">
        <v>1579</v>
      </c>
      <c r="D58" s="226"/>
      <c r="E58" s="227">
        <v>14.374499999999999</v>
      </c>
      <c r="F58" s="225"/>
      <c r="G58" s="225"/>
      <c r="H58" s="225"/>
      <c r="I58" s="225"/>
      <c r="J58" s="225"/>
      <c r="K58" s="225"/>
      <c r="L58" s="225"/>
      <c r="M58" s="225"/>
      <c r="N58" s="225"/>
      <c r="O58" s="225"/>
      <c r="P58" s="225"/>
      <c r="Q58" s="225"/>
      <c r="R58" s="225"/>
      <c r="S58" s="225"/>
      <c r="T58" s="225"/>
      <c r="U58" s="225"/>
      <c r="V58" s="225"/>
      <c r="W58" s="225"/>
      <c r="X58" s="206"/>
      <c r="Y58" s="206"/>
      <c r="Z58" s="206"/>
      <c r="AA58" s="206"/>
      <c r="AB58" s="206"/>
      <c r="AC58" s="206"/>
      <c r="AD58" s="206"/>
      <c r="AE58" s="206"/>
      <c r="AF58" s="206"/>
      <c r="AG58" s="206" t="s">
        <v>280</v>
      </c>
      <c r="AH58" s="206">
        <v>0</v>
      </c>
      <c r="AI58" s="206"/>
      <c r="AJ58" s="206"/>
      <c r="AK58" s="206"/>
      <c r="AL58" s="206"/>
      <c r="AM58" s="206"/>
      <c r="AN58" s="206"/>
      <c r="AO58" s="206"/>
      <c r="AP58" s="206"/>
      <c r="AQ58" s="206"/>
      <c r="AR58" s="206"/>
      <c r="AS58" s="206"/>
      <c r="AT58" s="206"/>
      <c r="AU58" s="206"/>
      <c r="AV58" s="206"/>
      <c r="AW58" s="206"/>
      <c r="AX58" s="206"/>
      <c r="AY58" s="206"/>
      <c r="AZ58" s="206"/>
      <c r="BA58" s="206"/>
      <c r="BB58" s="206"/>
      <c r="BC58" s="206"/>
      <c r="BD58" s="206"/>
      <c r="BE58" s="206"/>
      <c r="BF58" s="206"/>
      <c r="BG58" s="206"/>
      <c r="BH58" s="206"/>
    </row>
    <row r="59" spans="1:60" outlineLevel="1" x14ac:dyDescent="0.25">
      <c r="A59" s="223"/>
      <c r="B59" s="224"/>
      <c r="C59" s="254" t="s">
        <v>1580</v>
      </c>
      <c r="D59" s="226"/>
      <c r="E59" s="227">
        <v>14.4855</v>
      </c>
      <c r="F59" s="225"/>
      <c r="G59" s="225"/>
      <c r="H59" s="225"/>
      <c r="I59" s="225"/>
      <c r="J59" s="225"/>
      <c r="K59" s="225"/>
      <c r="L59" s="225"/>
      <c r="M59" s="225"/>
      <c r="N59" s="225"/>
      <c r="O59" s="225"/>
      <c r="P59" s="225"/>
      <c r="Q59" s="225"/>
      <c r="R59" s="225"/>
      <c r="S59" s="225"/>
      <c r="T59" s="225"/>
      <c r="U59" s="225"/>
      <c r="V59" s="225"/>
      <c r="W59" s="225"/>
      <c r="X59" s="206"/>
      <c r="Y59" s="206"/>
      <c r="Z59" s="206"/>
      <c r="AA59" s="206"/>
      <c r="AB59" s="206"/>
      <c r="AC59" s="206"/>
      <c r="AD59" s="206"/>
      <c r="AE59" s="206"/>
      <c r="AF59" s="206"/>
      <c r="AG59" s="206" t="s">
        <v>280</v>
      </c>
      <c r="AH59" s="206">
        <v>0</v>
      </c>
      <c r="AI59" s="206"/>
      <c r="AJ59" s="206"/>
      <c r="AK59" s="206"/>
      <c r="AL59" s="206"/>
      <c r="AM59" s="206"/>
      <c r="AN59" s="206"/>
      <c r="AO59" s="206"/>
      <c r="AP59" s="206"/>
      <c r="AQ59" s="206"/>
      <c r="AR59" s="206"/>
      <c r="AS59" s="206"/>
      <c r="AT59" s="206"/>
      <c r="AU59" s="206"/>
      <c r="AV59" s="206"/>
      <c r="AW59" s="206"/>
      <c r="AX59" s="206"/>
      <c r="AY59" s="206"/>
      <c r="AZ59" s="206"/>
      <c r="BA59" s="206"/>
      <c r="BB59" s="206"/>
      <c r="BC59" s="206"/>
      <c r="BD59" s="206"/>
      <c r="BE59" s="206"/>
      <c r="BF59" s="206"/>
      <c r="BG59" s="206"/>
      <c r="BH59" s="206"/>
    </row>
    <row r="60" spans="1:60" outlineLevel="1" x14ac:dyDescent="0.25">
      <c r="A60" s="223"/>
      <c r="B60" s="224"/>
      <c r="C60" s="254" t="s">
        <v>1581</v>
      </c>
      <c r="D60" s="226"/>
      <c r="E60" s="227">
        <v>27.056249999999999</v>
      </c>
      <c r="F60" s="225"/>
      <c r="G60" s="225"/>
      <c r="H60" s="225"/>
      <c r="I60" s="225"/>
      <c r="J60" s="225"/>
      <c r="K60" s="225"/>
      <c r="L60" s="225"/>
      <c r="M60" s="225"/>
      <c r="N60" s="225"/>
      <c r="O60" s="225"/>
      <c r="P60" s="225"/>
      <c r="Q60" s="225"/>
      <c r="R60" s="225"/>
      <c r="S60" s="225"/>
      <c r="T60" s="225"/>
      <c r="U60" s="225"/>
      <c r="V60" s="225"/>
      <c r="W60" s="225"/>
      <c r="X60" s="206"/>
      <c r="Y60" s="206"/>
      <c r="Z60" s="206"/>
      <c r="AA60" s="206"/>
      <c r="AB60" s="206"/>
      <c r="AC60" s="206"/>
      <c r="AD60" s="206"/>
      <c r="AE60" s="206"/>
      <c r="AF60" s="206"/>
      <c r="AG60" s="206" t="s">
        <v>280</v>
      </c>
      <c r="AH60" s="206">
        <v>0</v>
      </c>
      <c r="AI60" s="206"/>
      <c r="AJ60" s="206"/>
      <c r="AK60" s="206"/>
      <c r="AL60" s="206"/>
      <c r="AM60" s="206"/>
      <c r="AN60" s="206"/>
      <c r="AO60" s="206"/>
      <c r="AP60" s="206"/>
      <c r="AQ60" s="206"/>
      <c r="AR60" s="206"/>
      <c r="AS60" s="206"/>
      <c r="AT60" s="206"/>
      <c r="AU60" s="206"/>
      <c r="AV60" s="206"/>
      <c r="AW60" s="206"/>
      <c r="AX60" s="206"/>
      <c r="AY60" s="206"/>
      <c r="AZ60" s="206"/>
      <c r="BA60" s="206"/>
      <c r="BB60" s="206"/>
      <c r="BC60" s="206"/>
      <c r="BD60" s="206"/>
      <c r="BE60" s="206"/>
      <c r="BF60" s="206"/>
      <c r="BG60" s="206"/>
      <c r="BH60" s="206"/>
    </row>
    <row r="61" spans="1:60" x14ac:dyDescent="0.25">
      <c r="A61" s="231" t="s">
        <v>271</v>
      </c>
      <c r="B61" s="232" t="s">
        <v>118</v>
      </c>
      <c r="C61" s="252" t="s">
        <v>119</v>
      </c>
      <c r="D61" s="233"/>
      <c r="E61" s="234"/>
      <c r="F61" s="235"/>
      <c r="G61" s="235">
        <f>SUMIF(AG62:AG91,"&lt;&gt;NOR",G62:G91)</f>
        <v>0</v>
      </c>
      <c r="H61" s="235"/>
      <c r="I61" s="235">
        <f>SUM(I62:I91)</f>
        <v>0</v>
      </c>
      <c r="J61" s="235"/>
      <c r="K61" s="235">
        <f>SUM(K62:K91)</f>
        <v>0</v>
      </c>
      <c r="L61" s="235"/>
      <c r="M61" s="235">
        <f>SUM(M62:M91)</f>
        <v>0</v>
      </c>
      <c r="N61" s="235"/>
      <c r="O61" s="235">
        <f>SUM(O62:O91)</f>
        <v>156.82</v>
      </c>
      <c r="P61" s="235"/>
      <c r="Q61" s="236">
        <f>SUM(Q62:Q91)</f>
        <v>0</v>
      </c>
      <c r="R61" s="230"/>
      <c r="S61" s="230"/>
      <c r="T61" s="230"/>
      <c r="U61" s="230"/>
      <c r="V61" s="230">
        <f>SUM(V62:V91)</f>
        <v>67.22</v>
      </c>
      <c r="W61" s="230"/>
      <c r="AG61" t="s">
        <v>272</v>
      </c>
    </row>
    <row r="62" spans="1:60" outlineLevel="1" x14ac:dyDescent="0.25">
      <c r="A62" s="237">
        <v>12</v>
      </c>
      <c r="B62" s="238" t="s">
        <v>1582</v>
      </c>
      <c r="C62" s="253" t="s">
        <v>1583</v>
      </c>
      <c r="D62" s="239" t="s">
        <v>275</v>
      </c>
      <c r="E62" s="240">
        <v>81.355199999999996</v>
      </c>
      <c r="F62" s="241"/>
      <c r="G62" s="242">
        <f>ROUND(E62*F62,2)</f>
        <v>0</v>
      </c>
      <c r="H62" s="241"/>
      <c r="I62" s="242">
        <f>ROUND(E62*H62,2)</f>
        <v>0</v>
      </c>
      <c r="J62" s="241"/>
      <c r="K62" s="242">
        <f>ROUND(E62*J62,2)</f>
        <v>0</v>
      </c>
      <c r="L62" s="242">
        <v>21</v>
      </c>
      <c r="M62" s="242">
        <f>G62*(1+L62/100)</f>
        <v>0</v>
      </c>
      <c r="N62" s="242">
        <v>1.9205000000000001</v>
      </c>
      <c r="O62" s="242">
        <f>ROUND(E62*N62,2)</f>
        <v>156.24</v>
      </c>
      <c r="P62" s="242">
        <v>0</v>
      </c>
      <c r="Q62" s="243">
        <f>ROUND(E62*P62,2)</f>
        <v>0</v>
      </c>
      <c r="R62" s="225"/>
      <c r="S62" s="225" t="s">
        <v>276</v>
      </c>
      <c r="T62" s="225" t="s">
        <v>277</v>
      </c>
      <c r="U62" s="225">
        <v>0.76</v>
      </c>
      <c r="V62" s="225">
        <f>ROUND(E62*U62,2)</f>
        <v>61.83</v>
      </c>
      <c r="W62" s="225"/>
      <c r="X62" s="206"/>
      <c r="Y62" s="206"/>
      <c r="Z62" s="206"/>
      <c r="AA62" s="206"/>
      <c r="AB62" s="206"/>
      <c r="AC62" s="206"/>
      <c r="AD62" s="206"/>
      <c r="AE62" s="206"/>
      <c r="AF62" s="206"/>
      <c r="AG62" s="206" t="s">
        <v>278</v>
      </c>
      <c r="AH62" s="206"/>
      <c r="AI62" s="206"/>
      <c r="AJ62" s="206"/>
      <c r="AK62" s="206"/>
      <c r="AL62" s="206"/>
      <c r="AM62" s="206"/>
      <c r="AN62" s="206"/>
      <c r="AO62" s="206"/>
      <c r="AP62" s="206"/>
      <c r="AQ62" s="206"/>
      <c r="AR62" s="206"/>
      <c r="AS62" s="206"/>
      <c r="AT62" s="206"/>
      <c r="AU62" s="206"/>
      <c r="AV62" s="206"/>
      <c r="AW62" s="206"/>
      <c r="AX62" s="206"/>
      <c r="AY62" s="206"/>
      <c r="AZ62" s="206"/>
      <c r="BA62" s="206"/>
      <c r="BB62" s="206"/>
      <c r="BC62" s="206"/>
      <c r="BD62" s="206"/>
      <c r="BE62" s="206"/>
      <c r="BF62" s="206"/>
      <c r="BG62" s="206"/>
      <c r="BH62" s="206"/>
    </row>
    <row r="63" spans="1:60" ht="20.399999999999999" outlineLevel="1" x14ac:dyDescent="0.25">
      <c r="A63" s="223"/>
      <c r="B63" s="224"/>
      <c r="C63" s="254" t="s">
        <v>1578</v>
      </c>
      <c r="D63" s="226"/>
      <c r="E63" s="227">
        <v>25.438980000000001</v>
      </c>
      <c r="F63" s="225"/>
      <c r="G63" s="225"/>
      <c r="H63" s="225"/>
      <c r="I63" s="225"/>
      <c r="J63" s="225"/>
      <c r="K63" s="225"/>
      <c r="L63" s="225"/>
      <c r="M63" s="225"/>
      <c r="N63" s="225"/>
      <c r="O63" s="225"/>
      <c r="P63" s="225"/>
      <c r="Q63" s="225"/>
      <c r="R63" s="225"/>
      <c r="S63" s="225"/>
      <c r="T63" s="225"/>
      <c r="U63" s="225"/>
      <c r="V63" s="225"/>
      <c r="W63" s="225"/>
      <c r="X63" s="206"/>
      <c r="Y63" s="206"/>
      <c r="Z63" s="206"/>
      <c r="AA63" s="206"/>
      <c r="AB63" s="206"/>
      <c r="AC63" s="206"/>
      <c r="AD63" s="206"/>
      <c r="AE63" s="206"/>
      <c r="AF63" s="206"/>
      <c r="AG63" s="206" t="s">
        <v>280</v>
      </c>
      <c r="AH63" s="206">
        <v>0</v>
      </c>
      <c r="AI63" s="206"/>
      <c r="AJ63" s="206"/>
      <c r="AK63" s="206"/>
      <c r="AL63" s="206"/>
      <c r="AM63" s="206"/>
      <c r="AN63" s="206"/>
      <c r="AO63" s="206"/>
      <c r="AP63" s="206"/>
      <c r="AQ63" s="206"/>
      <c r="AR63" s="206"/>
      <c r="AS63" s="206"/>
      <c r="AT63" s="206"/>
      <c r="AU63" s="206"/>
      <c r="AV63" s="206"/>
      <c r="AW63" s="206"/>
      <c r="AX63" s="206"/>
      <c r="AY63" s="206"/>
      <c r="AZ63" s="206"/>
      <c r="BA63" s="206"/>
      <c r="BB63" s="206"/>
      <c r="BC63" s="206"/>
      <c r="BD63" s="206"/>
      <c r="BE63" s="206"/>
      <c r="BF63" s="206"/>
      <c r="BG63" s="206"/>
      <c r="BH63" s="206"/>
    </row>
    <row r="64" spans="1:60" outlineLevel="1" x14ac:dyDescent="0.25">
      <c r="A64" s="223"/>
      <c r="B64" s="224"/>
      <c r="C64" s="254" t="s">
        <v>1579</v>
      </c>
      <c r="D64" s="226"/>
      <c r="E64" s="227">
        <v>14.374499999999999</v>
      </c>
      <c r="F64" s="225"/>
      <c r="G64" s="225"/>
      <c r="H64" s="225"/>
      <c r="I64" s="225"/>
      <c r="J64" s="225"/>
      <c r="K64" s="225"/>
      <c r="L64" s="225"/>
      <c r="M64" s="225"/>
      <c r="N64" s="225"/>
      <c r="O64" s="225"/>
      <c r="P64" s="225"/>
      <c r="Q64" s="225"/>
      <c r="R64" s="225"/>
      <c r="S64" s="225"/>
      <c r="T64" s="225"/>
      <c r="U64" s="225"/>
      <c r="V64" s="225"/>
      <c r="W64" s="225"/>
      <c r="X64" s="206"/>
      <c r="Y64" s="206"/>
      <c r="Z64" s="206"/>
      <c r="AA64" s="206"/>
      <c r="AB64" s="206"/>
      <c r="AC64" s="206"/>
      <c r="AD64" s="206"/>
      <c r="AE64" s="206"/>
      <c r="AF64" s="206"/>
      <c r="AG64" s="206" t="s">
        <v>280</v>
      </c>
      <c r="AH64" s="206">
        <v>0</v>
      </c>
      <c r="AI64" s="206"/>
      <c r="AJ64" s="206"/>
      <c r="AK64" s="206"/>
      <c r="AL64" s="206"/>
      <c r="AM64" s="206"/>
      <c r="AN64" s="206"/>
      <c r="AO64" s="206"/>
      <c r="AP64" s="206"/>
      <c r="AQ64" s="206"/>
      <c r="AR64" s="206"/>
      <c r="AS64" s="206"/>
      <c r="AT64" s="206"/>
      <c r="AU64" s="206"/>
      <c r="AV64" s="206"/>
      <c r="AW64" s="206"/>
      <c r="AX64" s="206"/>
      <c r="AY64" s="206"/>
      <c r="AZ64" s="206"/>
      <c r="BA64" s="206"/>
      <c r="BB64" s="206"/>
      <c r="BC64" s="206"/>
      <c r="BD64" s="206"/>
      <c r="BE64" s="206"/>
      <c r="BF64" s="206"/>
      <c r="BG64" s="206"/>
      <c r="BH64" s="206"/>
    </row>
    <row r="65" spans="1:60" outlineLevel="1" x14ac:dyDescent="0.25">
      <c r="A65" s="223"/>
      <c r="B65" s="224"/>
      <c r="C65" s="254" t="s">
        <v>1580</v>
      </c>
      <c r="D65" s="226"/>
      <c r="E65" s="227">
        <v>14.4855</v>
      </c>
      <c r="F65" s="225"/>
      <c r="G65" s="225"/>
      <c r="H65" s="225"/>
      <c r="I65" s="225"/>
      <c r="J65" s="225"/>
      <c r="K65" s="225"/>
      <c r="L65" s="225"/>
      <c r="M65" s="225"/>
      <c r="N65" s="225"/>
      <c r="O65" s="225"/>
      <c r="P65" s="225"/>
      <c r="Q65" s="225"/>
      <c r="R65" s="225"/>
      <c r="S65" s="225"/>
      <c r="T65" s="225"/>
      <c r="U65" s="225"/>
      <c r="V65" s="225"/>
      <c r="W65" s="225"/>
      <c r="X65" s="206"/>
      <c r="Y65" s="206"/>
      <c r="Z65" s="206"/>
      <c r="AA65" s="206"/>
      <c r="AB65" s="206"/>
      <c r="AC65" s="206"/>
      <c r="AD65" s="206"/>
      <c r="AE65" s="206"/>
      <c r="AF65" s="206"/>
      <c r="AG65" s="206" t="s">
        <v>280</v>
      </c>
      <c r="AH65" s="206">
        <v>0</v>
      </c>
      <c r="AI65" s="206"/>
      <c r="AJ65" s="206"/>
      <c r="AK65" s="206"/>
      <c r="AL65" s="206"/>
      <c r="AM65" s="206"/>
      <c r="AN65" s="206"/>
      <c r="AO65" s="206"/>
      <c r="AP65" s="206"/>
      <c r="AQ65" s="206"/>
      <c r="AR65" s="206"/>
      <c r="AS65" s="206"/>
      <c r="AT65" s="206"/>
      <c r="AU65" s="206"/>
      <c r="AV65" s="206"/>
      <c r="AW65" s="206"/>
      <c r="AX65" s="206"/>
      <c r="AY65" s="206"/>
      <c r="AZ65" s="206"/>
      <c r="BA65" s="206"/>
      <c r="BB65" s="206"/>
      <c r="BC65" s="206"/>
      <c r="BD65" s="206"/>
      <c r="BE65" s="206"/>
      <c r="BF65" s="206"/>
      <c r="BG65" s="206"/>
      <c r="BH65" s="206"/>
    </row>
    <row r="66" spans="1:60" outlineLevel="1" x14ac:dyDescent="0.25">
      <c r="A66" s="223"/>
      <c r="B66" s="224"/>
      <c r="C66" s="254" t="s">
        <v>1581</v>
      </c>
      <c r="D66" s="226"/>
      <c r="E66" s="227">
        <v>27.056249999999999</v>
      </c>
      <c r="F66" s="225"/>
      <c r="G66" s="225"/>
      <c r="H66" s="225"/>
      <c r="I66" s="225"/>
      <c r="J66" s="225"/>
      <c r="K66" s="225"/>
      <c r="L66" s="225"/>
      <c r="M66" s="225"/>
      <c r="N66" s="225"/>
      <c r="O66" s="225"/>
      <c r="P66" s="225"/>
      <c r="Q66" s="225"/>
      <c r="R66" s="225"/>
      <c r="S66" s="225"/>
      <c r="T66" s="225"/>
      <c r="U66" s="225"/>
      <c r="V66" s="225"/>
      <c r="W66" s="225"/>
      <c r="X66" s="206"/>
      <c r="Y66" s="206"/>
      <c r="Z66" s="206"/>
      <c r="AA66" s="206"/>
      <c r="AB66" s="206"/>
      <c r="AC66" s="206"/>
      <c r="AD66" s="206"/>
      <c r="AE66" s="206"/>
      <c r="AF66" s="206"/>
      <c r="AG66" s="206" t="s">
        <v>280</v>
      </c>
      <c r="AH66" s="206">
        <v>0</v>
      </c>
      <c r="AI66" s="206"/>
      <c r="AJ66" s="206"/>
      <c r="AK66" s="206"/>
      <c r="AL66" s="206"/>
      <c r="AM66" s="206"/>
      <c r="AN66" s="206"/>
      <c r="AO66" s="206"/>
      <c r="AP66" s="206"/>
      <c r="AQ66" s="206"/>
      <c r="AR66" s="206"/>
      <c r="AS66" s="206"/>
      <c r="AT66" s="206"/>
      <c r="AU66" s="206"/>
      <c r="AV66" s="206"/>
      <c r="AW66" s="206"/>
      <c r="AX66" s="206"/>
      <c r="AY66" s="206"/>
      <c r="AZ66" s="206"/>
      <c r="BA66" s="206"/>
      <c r="BB66" s="206"/>
      <c r="BC66" s="206"/>
      <c r="BD66" s="206"/>
      <c r="BE66" s="206"/>
      <c r="BF66" s="206"/>
      <c r="BG66" s="206"/>
      <c r="BH66" s="206"/>
    </row>
    <row r="67" spans="1:60" outlineLevel="1" x14ac:dyDescent="0.25">
      <c r="A67" s="237">
        <v>13</v>
      </c>
      <c r="B67" s="238" t="s">
        <v>1584</v>
      </c>
      <c r="C67" s="253" t="s">
        <v>1585</v>
      </c>
      <c r="D67" s="239" t="s">
        <v>370</v>
      </c>
      <c r="E67" s="240">
        <v>73.293000000000006</v>
      </c>
      <c r="F67" s="241"/>
      <c r="G67" s="242">
        <f>ROUND(E67*F67,2)</f>
        <v>0</v>
      </c>
      <c r="H67" s="241"/>
      <c r="I67" s="242">
        <f>ROUND(E67*H67,2)</f>
        <v>0</v>
      </c>
      <c r="J67" s="241"/>
      <c r="K67" s="242">
        <f>ROUND(E67*J67,2)</f>
        <v>0</v>
      </c>
      <c r="L67" s="242">
        <v>21</v>
      </c>
      <c r="M67" s="242">
        <f>G67*(1+L67/100)</f>
        <v>0</v>
      </c>
      <c r="N67" s="242">
        <v>7.77E-3</v>
      </c>
      <c r="O67" s="242">
        <f>ROUND(E67*N67,2)</f>
        <v>0.56999999999999995</v>
      </c>
      <c r="P67" s="242">
        <v>0</v>
      </c>
      <c r="Q67" s="243">
        <f>ROUND(E67*P67,2)</f>
        <v>0</v>
      </c>
      <c r="R67" s="225"/>
      <c r="S67" s="225" t="s">
        <v>276</v>
      </c>
      <c r="T67" s="225" t="s">
        <v>277</v>
      </c>
      <c r="U67" s="225">
        <v>0.05</v>
      </c>
      <c r="V67" s="225">
        <f>ROUND(E67*U67,2)</f>
        <v>3.66</v>
      </c>
      <c r="W67" s="225"/>
      <c r="X67" s="206"/>
      <c r="Y67" s="206"/>
      <c r="Z67" s="206"/>
      <c r="AA67" s="206"/>
      <c r="AB67" s="206"/>
      <c r="AC67" s="206"/>
      <c r="AD67" s="206"/>
      <c r="AE67" s="206"/>
      <c r="AF67" s="206"/>
      <c r="AG67" s="206" t="s">
        <v>278</v>
      </c>
      <c r="AH67" s="206"/>
      <c r="AI67" s="206"/>
      <c r="AJ67" s="206"/>
      <c r="AK67" s="206"/>
      <c r="AL67" s="206"/>
      <c r="AM67" s="206"/>
      <c r="AN67" s="206"/>
      <c r="AO67" s="206"/>
      <c r="AP67" s="206"/>
      <c r="AQ67" s="206"/>
      <c r="AR67" s="206"/>
      <c r="AS67" s="206"/>
      <c r="AT67" s="206"/>
      <c r="AU67" s="206"/>
      <c r="AV67" s="206"/>
      <c r="AW67" s="206"/>
      <c r="AX67" s="206"/>
      <c r="AY67" s="206"/>
      <c r="AZ67" s="206"/>
      <c r="BA67" s="206"/>
      <c r="BB67" s="206"/>
      <c r="BC67" s="206"/>
      <c r="BD67" s="206"/>
      <c r="BE67" s="206"/>
      <c r="BF67" s="206"/>
      <c r="BG67" s="206"/>
      <c r="BH67" s="206"/>
    </row>
    <row r="68" spans="1:60" outlineLevel="1" x14ac:dyDescent="0.25">
      <c r="A68" s="223"/>
      <c r="B68" s="224"/>
      <c r="C68" s="254" t="s">
        <v>1586</v>
      </c>
      <c r="D68" s="226"/>
      <c r="E68" s="227">
        <v>22.917999999999999</v>
      </c>
      <c r="F68" s="225"/>
      <c r="G68" s="225"/>
      <c r="H68" s="225"/>
      <c r="I68" s="225"/>
      <c r="J68" s="225"/>
      <c r="K68" s="225"/>
      <c r="L68" s="225"/>
      <c r="M68" s="225"/>
      <c r="N68" s="225"/>
      <c r="O68" s="225"/>
      <c r="P68" s="225"/>
      <c r="Q68" s="225"/>
      <c r="R68" s="225"/>
      <c r="S68" s="225"/>
      <c r="T68" s="225"/>
      <c r="U68" s="225"/>
      <c r="V68" s="225"/>
      <c r="W68" s="225"/>
      <c r="X68" s="206"/>
      <c r="Y68" s="206"/>
      <c r="Z68" s="206"/>
      <c r="AA68" s="206"/>
      <c r="AB68" s="206"/>
      <c r="AC68" s="206"/>
      <c r="AD68" s="206"/>
      <c r="AE68" s="206"/>
      <c r="AF68" s="206"/>
      <c r="AG68" s="206" t="s">
        <v>280</v>
      </c>
      <c r="AH68" s="206">
        <v>0</v>
      </c>
      <c r="AI68" s="206"/>
      <c r="AJ68" s="206"/>
      <c r="AK68" s="206"/>
      <c r="AL68" s="206"/>
      <c r="AM68" s="206"/>
      <c r="AN68" s="206"/>
      <c r="AO68" s="206"/>
      <c r="AP68" s="206"/>
      <c r="AQ68" s="206"/>
      <c r="AR68" s="206"/>
      <c r="AS68" s="206"/>
      <c r="AT68" s="206"/>
      <c r="AU68" s="206"/>
      <c r="AV68" s="206"/>
      <c r="AW68" s="206"/>
      <c r="AX68" s="206"/>
      <c r="AY68" s="206"/>
      <c r="AZ68" s="206"/>
      <c r="BA68" s="206"/>
      <c r="BB68" s="206"/>
      <c r="BC68" s="206"/>
      <c r="BD68" s="206"/>
      <c r="BE68" s="206"/>
      <c r="BF68" s="206"/>
      <c r="BG68" s="206"/>
      <c r="BH68" s="206"/>
    </row>
    <row r="69" spans="1:60" outlineLevel="1" x14ac:dyDescent="0.25">
      <c r="A69" s="223"/>
      <c r="B69" s="224"/>
      <c r="C69" s="254" t="s">
        <v>1587</v>
      </c>
      <c r="D69" s="226"/>
      <c r="E69" s="227">
        <v>12.95</v>
      </c>
      <c r="F69" s="225"/>
      <c r="G69" s="225"/>
      <c r="H69" s="225"/>
      <c r="I69" s="225"/>
      <c r="J69" s="225"/>
      <c r="K69" s="225"/>
      <c r="L69" s="225"/>
      <c r="M69" s="225"/>
      <c r="N69" s="225"/>
      <c r="O69" s="225"/>
      <c r="P69" s="225"/>
      <c r="Q69" s="225"/>
      <c r="R69" s="225"/>
      <c r="S69" s="225"/>
      <c r="T69" s="225"/>
      <c r="U69" s="225"/>
      <c r="V69" s="225"/>
      <c r="W69" s="225"/>
      <c r="X69" s="206"/>
      <c r="Y69" s="206"/>
      <c r="Z69" s="206"/>
      <c r="AA69" s="206"/>
      <c r="AB69" s="206"/>
      <c r="AC69" s="206"/>
      <c r="AD69" s="206"/>
      <c r="AE69" s="206"/>
      <c r="AF69" s="206"/>
      <c r="AG69" s="206" t="s">
        <v>280</v>
      </c>
      <c r="AH69" s="206">
        <v>0</v>
      </c>
      <c r="AI69" s="206"/>
      <c r="AJ69" s="206"/>
      <c r="AK69" s="206"/>
      <c r="AL69" s="206"/>
      <c r="AM69" s="206"/>
      <c r="AN69" s="206"/>
      <c r="AO69" s="206"/>
      <c r="AP69" s="206"/>
      <c r="AQ69" s="206"/>
      <c r="AR69" s="206"/>
      <c r="AS69" s="206"/>
      <c r="AT69" s="206"/>
      <c r="AU69" s="206"/>
      <c r="AV69" s="206"/>
      <c r="AW69" s="206"/>
      <c r="AX69" s="206"/>
      <c r="AY69" s="206"/>
      <c r="AZ69" s="206"/>
      <c r="BA69" s="206"/>
      <c r="BB69" s="206"/>
      <c r="BC69" s="206"/>
      <c r="BD69" s="206"/>
      <c r="BE69" s="206"/>
      <c r="BF69" s="206"/>
      <c r="BG69" s="206"/>
      <c r="BH69" s="206"/>
    </row>
    <row r="70" spans="1:60" outlineLevel="1" x14ac:dyDescent="0.25">
      <c r="A70" s="223"/>
      <c r="B70" s="224"/>
      <c r="C70" s="254" t="s">
        <v>1588</v>
      </c>
      <c r="D70" s="226"/>
      <c r="E70" s="227">
        <v>13.05</v>
      </c>
      <c r="F70" s="225"/>
      <c r="G70" s="225"/>
      <c r="H70" s="225"/>
      <c r="I70" s="225"/>
      <c r="J70" s="225"/>
      <c r="K70" s="225"/>
      <c r="L70" s="225"/>
      <c r="M70" s="225"/>
      <c r="N70" s="225"/>
      <c r="O70" s="225"/>
      <c r="P70" s="225"/>
      <c r="Q70" s="225"/>
      <c r="R70" s="225"/>
      <c r="S70" s="225"/>
      <c r="T70" s="225"/>
      <c r="U70" s="225"/>
      <c r="V70" s="225"/>
      <c r="W70" s="225"/>
      <c r="X70" s="206"/>
      <c r="Y70" s="206"/>
      <c r="Z70" s="206"/>
      <c r="AA70" s="206"/>
      <c r="AB70" s="206"/>
      <c r="AC70" s="206"/>
      <c r="AD70" s="206"/>
      <c r="AE70" s="206"/>
      <c r="AF70" s="206"/>
      <c r="AG70" s="206" t="s">
        <v>280</v>
      </c>
      <c r="AH70" s="206">
        <v>0</v>
      </c>
      <c r="AI70" s="206"/>
      <c r="AJ70" s="206"/>
      <c r="AK70" s="206"/>
      <c r="AL70" s="206"/>
      <c r="AM70" s="206"/>
      <c r="AN70" s="206"/>
      <c r="AO70" s="206"/>
      <c r="AP70" s="206"/>
      <c r="AQ70" s="206"/>
      <c r="AR70" s="206"/>
      <c r="AS70" s="206"/>
      <c r="AT70" s="206"/>
      <c r="AU70" s="206"/>
      <c r="AV70" s="206"/>
      <c r="AW70" s="206"/>
      <c r="AX70" s="206"/>
      <c r="AY70" s="206"/>
      <c r="AZ70" s="206"/>
      <c r="BA70" s="206"/>
      <c r="BB70" s="206"/>
      <c r="BC70" s="206"/>
      <c r="BD70" s="206"/>
      <c r="BE70" s="206"/>
      <c r="BF70" s="206"/>
      <c r="BG70" s="206"/>
      <c r="BH70" s="206"/>
    </row>
    <row r="71" spans="1:60" outlineLevel="1" x14ac:dyDescent="0.25">
      <c r="A71" s="223"/>
      <c r="B71" s="224"/>
      <c r="C71" s="254" t="s">
        <v>1589</v>
      </c>
      <c r="D71" s="226"/>
      <c r="E71" s="227">
        <v>24.375</v>
      </c>
      <c r="F71" s="225"/>
      <c r="G71" s="225"/>
      <c r="H71" s="225"/>
      <c r="I71" s="225"/>
      <c r="J71" s="225"/>
      <c r="K71" s="225"/>
      <c r="L71" s="225"/>
      <c r="M71" s="225"/>
      <c r="N71" s="225"/>
      <c r="O71" s="225"/>
      <c r="P71" s="225"/>
      <c r="Q71" s="225"/>
      <c r="R71" s="225"/>
      <c r="S71" s="225"/>
      <c r="T71" s="225"/>
      <c r="U71" s="225"/>
      <c r="V71" s="225"/>
      <c r="W71" s="225"/>
      <c r="X71" s="206"/>
      <c r="Y71" s="206"/>
      <c r="Z71" s="206"/>
      <c r="AA71" s="206"/>
      <c r="AB71" s="206"/>
      <c r="AC71" s="206"/>
      <c r="AD71" s="206"/>
      <c r="AE71" s="206"/>
      <c r="AF71" s="206"/>
      <c r="AG71" s="206" t="s">
        <v>280</v>
      </c>
      <c r="AH71" s="206">
        <v>0</v>
      </c>
      <c r="AI71" s="206"/>
      <c r="AJ71" s="206"/>
      <c r="AK71" s="206"/>
      <c r="AL71" s="206"/>
      <c r="AM71" s="206"/>
      <c r="AN71" s="206"/>
      <c r="AO71" s="206"/>
      <c r="AP71" s="206"/>
      <c r="AQ71" s="206"/>
      <c r="AR71" s="206"/>
      <c r="AS71" s="206"/>
      <c r="AT71" s="206"/>
      <c r="AU71" s="206"/>
      <c r="AV71" s="206"/>
      <c r="AW71" s="206"/>
      <c r="AX71" s="206"/>
      <c r="AY71" s="206"/>
      <c r="AZ71" s="206"/>
      <c r="BA71" s="206"/>
      <c r="BB71" s="206"/>
      <c r="BC71" s="206"/>
      <c r="BD71" s="206"/>
      <c r="BE71" s="206"/>
      <c r="BF71" s="206"/>
      <c r="BG71" s="206"/>
      <c r="BH71" s="206"/>
    </row>
    <row r="72" spans="1:60" outlineLevel="1" x14ac:dyDescent="0.25">
      <c r="A72" s="237">
        <v>14</v>
      </c>
      <c r="B72" s="238" t="s">
        <v>1590</v>
      </c>
      <c r="C72" s="253" t="s">
        <v>1591</v>
      </c>
      <c r="D72" s="239" t="s">
        <v>314</v>
      </c>
      <c r="E72" s="240">
        <v>23.013999999999999</v>
      </c>
      <c r="F72" s="241"/>
      <c r="G72" s="242">
        <f>ROUND(E72*F72,2)</f>
        <v>0</v>
      </c>
      <c r="H72" s="241"/>
      <c r="I72" s="242">
        <f>ROUND(E72*H72,2)</f>
        <v>0</v>
      </c>
      <c r="J72" s="241"/>
      <c r="K72" s="242">
        <f>ROUND(E72*J72,2)</f>
        <v>0</v>
      </c>
      <c r="L72" s="242">
        <v>21</v>
      </c>
      <c r="M72" s="242">
        <f>G72*(1+L72/100)</f>
        <v>0</v>
      </c>
      <c r="N72" s="242">
        <v>1.8000000000000001E-4</v>
      </c>
      <c r="O72" s="242">
        <f>ROUND(E72*N72,2)</f>
        <v>0</v>
      </c>
      <c r="P72" s="242">
        <v>0</v>
      </c>
      <c r="Q72" s="243">
        <f>ROUND(E72*P72,2)</f>
        <v>0</v>
      </c>
      <c r="R72" s="225"/>
      <c r="S72" s="225" t="s">
        <v>276</v>
      </c>
      <c r="T72" s="225" t="s">
        <v>277</v>
      </c>
      <c r="U72" s="225">
        <v>7.4999999999999997E-2</v>
      </c>
      <c r="V72" s="225">
        <f>ROUND(E72*U72,2)</f>
        <v>1.73</v>
      </c>
      <c r="W72" s="225"/>
      <c r="X72" s="206"/>
      <c r="Y72" s="206"/>
      <c r="Z72" s="206"/>
      <c r="AA72" s="206"/>
      <c r="AB72" s="206"/>
      <c r="AC72" s="206"/>
      <c r="AD72" s="206"/>
      <c r="AE72" s="206"/>
      <c r="AF72" s="206"/>
      <c r="AG72" s="206" t="s">
        <v>278</v>
      </c>
      <c r="AH72" s="206"/>
      <c r="AI72" s="206"/>
      <c r="AJ72" s="206"/>
      <c r="AK72" s="206"/>
      <c r="AL72" s="206"/>
      <c r="AM72" s="206"/>
      <c r="AN72" s="206"/>
      <c r="AO72" s="206"/>
      <c r="AP72" s="206"/>
      <c r="AQ72" s="206"/>
      <c r="AR72" s="206"/>
      <c r="AS72" s="206"/>
      <c r="AT72" s="206"/>
      <c r="AU72" s="206"/>
      <c r="AV72" s="206"/>
      <c r="AW72" s="206"/>
      <c r="AX72" s="206"/>
      <c r="AY72" s="206"/>
      <c r="AZ72" s="206"/>
      <c r="BA72" s="206"/>
      <c r="BB72" s="206"/>
      <c r="BC72" s="206"/>
      <c r="BD72" s="206"/>
      <c r="BE72" s="206"/>
      <c r="BF72" s="206"/>
      <c r="BG72" s="206"/>
      <c r="BH72" s="206"/>
    </row>
    <row r="73" spans="1:60" outlineLevel="1" x14ac:dyDescent="0.25">
      <c r="A73" s="223"/>
      <c r="B73" s="224"/>
      <c r="C73" s="256" t="s">
        <v>752</v>
      </c>
      <c r="D73" s="228"/>
      <c r="E73" s="229"/>
      <c r="F73" s="225"/>
      <c r="G73" s="225"/>
      <c r="H73" s="225"/>
      <c r="I73" s="225"/>
      <c r="J73" s="225"/>
      <c r="K73" s="225"/>
      <c r="L73" s="225"/>
      <c r="M73" s="225"/>
      <c r="N73" s="225"/>
      <c r="O73" s="225"/>
      <c r="P73" s="225"/>
      <c r="Q73" s="225"/>
      <c r="R73" s="225"/>
      <c r="S73" s="225"/>
      <c r="T73" s="225"/>
      <c r="U73" s="225"/>
      <c r="V73" s="225"/>
      <c r="W73" s="225"/>
      <c r="X73" s="206"/>
      <c r="Y73" s="206"/>
      <c r="Z73" s="206"/>
      <c r="AA73" s="206"/>
      <c r="AB73" s="206"/>
      <c r="AC73" s="206"/>
      <c r="AD73" s="206"/>
      <c r="AE73" s="206"/>
      <c r="AF73" s="206"/>
      <c r="AG73" s="206" t="s">
        <v>280</v>
      </c>
      <c r="AH73" s="206"/>
      <c r="AI73" s="206"/>
      <c r="AJ73" s="206"/>
      <c r="AK73" s="206"/>
      <c r="AL73" s="206"/>
      <c r="AM73" s="206"/>
      <c r="AN73" s="206"/>
      <c r="AO73" s="206"/>
      <c r="AP73" s="206"/>
      <c r="AQ73" s="206"/>
      <c r="AR73" s="206"/>
      <c r="AS73" s="206"/>
      <c r="AT73" s="206"/>
      <c r="AU73" s="206"/>
      <c r="AV73" s="206"/>
      <c r="AW73" s="206"/>
      <c r="AX73" s="206"/>
      <c r="AY73" s="206"/>
      <c r="AZ73" s="206"/>
      <c r="BA73" s="206"/>
      <c r="BB73" s="206"/>
      <c r="BC73" s="206"/>
      <c r="BD73" s="206"/>
      <c r="BE73" s="206"/>
      <c r="BF73" s="206"/>
      <c r="BG73" s="206"/>
      <c r="BH73" s="206"/>
    </row>
    <row r="74" spans="1:60" outlineLevel="1" x14ac:dyDescent="0.25">
      <c r="A74" s="223"/>
      <c r="B74" s="224"/>
      <c r="C74" s="257" t="s">
        <v>1592</v>
      </c>
      <c r="D74" s="228"/>
      <c r="E74" s="229">
        <v>22.917999999999999</v>
      </c>
      <c r="F74" s="225"/>
      <c r="G74" s="225"/>
      <c r="H74" s="225"/>
      <c r="I74" s="225"/>
      <c r="J74" s="225"/>
      <c r="K74" s="225"/>
      <c r="L74" s="225"/>
      <c r="M74" s="225"/>
      <c r="N74" s="225"/>
      <c r="O74" s="225"/>
      <c r="P74" s="225"/>
      <c r="Q74" s="225"/>
      <c r="R74" s="225"/>
      <c r="S74" s="225"/>
      <c r="T74" s="225"/>
      <c r="U74" s="225"/>
      <c r="V74" s="225"/>
      <c r="W74" s="225"/>
      <c r="X74" s="206"/>
      <c r="Y74" s="206"/>
      <c r="Z74" s="206"/>
      <c r="AA74" s="206"/>
      <c r="AB74" s="206"/>
      <c r="AC74" s="206"/>
      <c r="AD74" s="206"/>
      <c r="AE74" s="206"/>
      <c r="AF74" s="206"/>
      <c r="AG74" s="206" t="s">
        <v>280</v>
      </c>
      <c r="AH74" s="206">
        <v>2</v>
      </c>
      <c r="AI74" s="206"/>
      <c r="AJ74" s="206"/>
      <c r="AK74" s="206"/>
      <c r="AL74" s="206"/>
      <c r="AM74" s="206"/>
      <c r="AN74" s="206"/>
      <c r="AO74" s="206"/>
      <c r="AP74" s="206"/>
      <c r="AQ74" s="206"/>
      <c r="AR74" s="206"/>
      <c r="AS74" s="206"/>
      <c r="AT74" s="206"/>
      <c r="AU74" s="206"/>
      <c r="AV74" s="206"/>
      <c r="AW74" s="206"/>
      <c r="AX74" s="206"/>
      <c r="AY74" s="206"/>
      <c r="AZ74" s="206"/>
      <c r="BA74" s="206"/>
      <c r="BB74" s="206"/>
      <c r="BC74" s="206"/>
      <c r="BD74" s="206"/>
      <c r="BE74" s="206"/>
      <c r="BF74" s="206"/>
      <c r="BG74" s="206"/>
      <c r="BH74" s="206"/>
    </row>
    <row r="75" spans="1:60" outlineLevel="1" x14ac:dyDescent="0.25">
      <c r="A75" s="223"/>
      <c r="B75" s="224"/>
      <c r="C75" s="257" t="s">
        <v>1593</v>
      </c>
      <c r="D75" s="228"/>
      <c r="E75" s="229">
        <v>12.95</v>
      </c>
      <c r="F75" s="225"/>
      <c r="G75" s="225"/>
      <c r="H75" s="225"/>
      <c r="I75" s="225"/>
      <c r="J75" s="225"/>
      <c r="K75" s="225"/>
      <c r="L75" s="225"/>
      <c r="M75" s="225"/>
      <c r="N75" s="225"/>
      <c r="O75" s="225"/>
      <c r="P75" s="225"/>
      <c r="Q75" s="225"/>
      <c r="R75" s="225"/>
      <c r="S75" s="225"/>
      <c r="T75" s="225"/>
      <c r="U75" s="225"/>
      <c r="V75" s="225"/>
      <c r="W75" s="225"/>
      <c r="X75" s="206"/>
      <c r="Y75" s="206"/>
      <c r="Z75" s="206"/>
      <c r="AA75" s="206"/>
      <c r="AB75" s="206"/>
      <c r="AC75" s="206"/>
      <c r="AD75" s="206"/>
      <c r="AE75" s="206"/>
      <c r="AF75" s="206"/>
      <c r="AG75" s="206" t="s">
        <v>280</v>
      </c>
      <c r="AH75" s="206">
        <v>2</v>
      </c>
      <c r="AI75" s="206"/>
      <c r="AJ75" s="206"/>
      <c r="AK75" s="206"/>
      <c r="AL75" s="206"/>
      <c r="AM75" s="206"/>
      <c r="AN75" s="206"/>
      <c r="AO75" s="206"/>
      <c r="AP75" s="206"/>
      <c r="AQ75" s="206"/>
      <c r="AR75" s="206"/>
      <c r="AS75" s="206"/>
      <c r="AT75" s="206"/>
      <c r="AU75" s="206"/>
      <c r="AV75" s="206"/>
      <c r="AW75" s="206"/>
      <c r="AX75" s="206"/>
      <c r="AY75" s="206"/>
      <c r="AZ75" s="206"/>
      <c r="BA75" s="206"/>
      <c r="BB75" s="206"/>
      <c r="BC75" s="206"/>
      <c r="BD75" s="206"/>
      <c r="BE75" s="206"/>
      <c r="BF75" s="206"/>
      <c r="BG75" s="206"/>
      <c r="BH75" s="206"/>
    </row>
    <row r="76" spans="1:60" outlineLevel="1" x14ac:dyDescent="0.25">
      <c r="A76" s="223"/>
      <c r="B76" s="224"/>
      <c r="C76" s="257" t="s">
        <v>1594</v>
      </c>
      <c r="D76" s="228"/>
      <c r="E76" s="229">
        <v>13.05</v>
      </c>
      <c r="F76" s="225"/>
      <c r="G76" s="225"/>
      <c r="H76" s="225"/>
      <c r="I76" s="225"/>
      <c r="J76" s="225"/>
      <c r="K76" s="225"/>
      <c r="L76" s="225"/>
      <c r="M76" s="225"/>
      <c r="N76" s="225"/>
      <c r="O76" s="225"/>
      <c r="P76" s="225"/>
      <c r="Q76" s="225"/>
      <c r="R76" s="225"/>
      <c r="S76" s="225"/>
      <c r="T76" s="225"/>
      <c r="U76" s="225"/>
      <c r="V76" s="225"/>
      <c r="W76" s="225"/>
      <c r="X76" s="206"/>
      <c r="Y76" s="206"/>
      <c r="Z76" s="206"/>
      <c r="AA76" s="206"/>
      <c r="AB76" s="206"/>
      <c r="AC76" s="206"/>
      <c r="AD76" s="206"/>
      <c r="AE76" s="206"/>
      <c r="AF76" s="206"/>
      <c r="AG76" s="206" t="s">
        <v>280</v>
      </c>
      <c r="AH76" s="206">
        <v>2</v>
      </c>
      <c r="AI76" s="206"/>
      <c r="AJ76" s="206"/>
      <c r="AK76" s="206"/>
      <c r="AL76" s="206"/>
      <c r="AM76" s="206"/>
      <c r="AN76" s="206"/>
      <c r="AO76" s="206"/>
      <c r="AP76" s="206"/>
      <c r="AQ76" s="206"/>
      <c r="AR76" s="206"/>
      <c r="AS76" s="206"/>
      <c r="AT76" s="206"/>
      <c r="AU76" s="206"/>
      <c r="AV76" s="206"/>
      <c r="AW76" s="206"/>
      <c r="AX76" s="206"/>
      <c r="AY76" s="206"/>
      <c r="AZ76" s="206"/>
      <c r="BA76" s="206"/>
      <c r="BB76" s="206"/>
      <c r="BC76" s="206"/>
      <c r="BD76" s="206"/>
      <c r="BE76" s="206"/>
      <c r="BF76" s="206"/>
      <c r="BG76" s="206"/>
      <c r="BH76" s="206"/>
    </row>
    <row r="77" spans="1:60" outlineLevel="1" x14ac:dyDescent="0.25">
      <c r="A77" s="223"/>
      <c r="B77" s="224"/>
      <c r="C77" s="257" t="s">
        <v>1595</v>
      </c>
      <c r="D77" s="228"/>
      <c r="E77" s="229">
        <v>24.375</v>
      </c>
      <c r="F77" s="225"/>
      <c r="G77" s="225"/>
      <c r="H77" s="225"/>
      <c r="I77" s="225"/>
      <c r="J77" s="225"/>
      <c r="K77" s="225"/>
      <c r="L77" s="225"/>
      <c r="M77" s="225"/>
      <c r="N77" s="225"/>
      <c r="O77" s="225"/>
      <c r="P77" s="225"/>
      <c r="Q77" s="225"/>
      <c r="R77" s="225"/>
      <c r="S77" s="225"/>
      <c r="T77" s="225"/>
      <c r="U77" s="225"/>
      <c r="V77" s="225"/>
      <c r="W77" s="225"/>
      <c r="X77" s="206"/>
      <c r="Y77" s="206"/>
      <c r="Z77" s="206"/>
      <c r="AA77" s="206"/>
      <c r="AB77" s="206"/>
      <c r="AC77" s="206"/>
      <c r="AD77" s="206"/>
      <c r="AE77" s="206"/>
      <c r="AF77" s="206"/>
      <c r="AG77" s="206" t="s">
        <v>280</v>
      </c>
      <c r="AH77" s="206">
        <v>2</v>
      </c>
      <c r="AI77" s="206"/>
      <c r="AJ77" s="206"/>
      <c r="AK77" s="206"/>
      <c r="AL77" s="206"/>
      <c r="AM77" s="206"/>
      <c r="AN77" s="206"/>
      <c r="AO77" s="206"/>
      <c r="AP77" s="206"/>
      <c r="AQ77" s="206"/>
      <c r="AR77" s="206"/>
      <c r="AS77" s="206"/>
      <c r="AT77" s="206"/>
      <c r="AU77" s="206"/>
      <c r="AV77" s="206"/>
      <c r="AW77" s="206"/>
      <c r="AX77" s="206"/>
      <c r="AY77" s="206"/>
      <c r="AZ77" s="206"/>
      <c r="BA77" s="206"/>
      <c r="BB77" s="206"/>
      <c r="BC77" s="206"/>
      <c r="BD77" s="206"/>
      <c r="BE77" s="206"/>
      <c r="BF77" s="206"/>
      <c r="BG77" s="206"/>
      <c r="BH77" s="206"/>
    </row>
    <row r="78" spans="1:60" outlineLevel="1" x14ac:dyDescent="0.25">
      <c r="A78" s="223"/>
      <c r="B78" s="224"/>
      <c r="C78" s="256" t="s">
        <v>762</v>
      </c>
      <c r="D78" s="228"/>
      <c r="E78" s="229"/>
      <c r="F78" s="225"/>
      <c r="G78" s="225"/>
      <c r="H78" s="225"/>
      <c r="I78" s="225"/>
      <c r="J78" s="225"/>
      <c r="K78" s="225"/>
      <c r="L78" s="225"/>
      <c r="M78" s="225"/>
      <c r="N78" s="225"/>
      <c r="O78" s="225"/>
      <c r="P78" s="225"/>
      <c r="Q78" s="225"/>
      <c r="R78" s="225"/>
      <c r="S78" s="225"/>
      <c r="T78" s="225"/>
      <c r="U78" s="225"/>
      <c r="V78" s="225"/>
      <c r="W78" s="225"/>
      <c r="X78" s="206"/>
      <c r="Y78" s="206"/>
      <c r="Z78" s="206"/>
      <c r="AA78" s="206"/>
      <c r="AB78" s="206"/>
      <c r="AC78" s="206"/>
      <c r="AD78" s="206"/>
      <c r="AE78" s="206"/>
      <c r="AF78" s="206"/>
      <c r="AG78" s="206" t="s">
        <v>280</v>
      </c>
      <c r="AH78" s="206"/>
      <c r="AI78" s="206"/>
      <c r="AJ78" s="206"/>
      <c r="AK78" s="206"/>
      <c r="AL78" s="206"/>
      <c r="AM78" s="206"/>
      <c r="AN78" s="206"/>
      <c r="AO78" s="206"/>
      <c r="AP78" s="206"/>
      <c r="AQ78" s="206"/>
      <c r="AR78" s="206"/>
      <c r="AS78" s="206"/>
      <c r="AT78" s="206"/>
      <c r="AU78" s="206"/>
      <c r="AV78" s="206"/>
      <c r="AW78" s="206"/>
      <c r="AX78" s="206"/>
      <c r="AY78" s="206"/>
      <c r="AZ78" s="206"/>
      <c r="BA78" s="206"/>
      <c r="BB78" s="206"/>
      <c r="BC78" s="206"/>
      <c r="BD78" s="206"/>
      <c r="BE78" s="206"/>
      <c r="BF78" s="206"/>
      <c r="BG78" s="206"/>
      <c r="BH78" s="206"/>
    </row>
    <row r="79" spans="1:60" outlineLevel="1" x14ac:dyDescent="0.25">
      <c r="A79" s="223"/>
      <c r="B79" s="224"/>
      <c r="C79" s="254" t="s">
        <v>1596</v>
      </c>
      <c r="D79" s="226"/>
      <c r="E79" s="227">
        <v>23.013999999999999</v>
      </c>
      <c r="F79" s="225"/>
      <c r="G79" s="225"/>
      <c r="H79" s="225"/>
      <c r="I79" s="225"/>
      <c r="J79" s="225"/>
      <c r="K79" s="225"/>
      <c r="L79" s="225"/>
      <c r="M79" s="225"/>
      <c r="N79" s="225"/>
      <c r="O79" s="225"/>
      <c r="P79" s="225"/>
      <c r="Q79" s="225"/>
      <c r="R79" s="225"/>
      <c r="S79" s="225"/>
      <c r="T79" s="225"/>
      <c r="U79" s="225"/>
      <c r="V79" s="225"/>
      <c r="W79" s="225"/>
      <c r="X79" s="206"/>
      <c r="Y79" s="206"/>
      <c r="Z79" s="206"/>
      <c r="AA79" s="206"/>
      <c r="AB79" s="206"/>
      <c r="AC79" s="206"/>
      <c r="AD79" s="206"/>
      <c r="AE79" s="206"/>
      <c r="AF79" s="206"/>
      <c r="AG79" s="206" t="s">
        <v>280</v>
      </c>
      <c r="AH79" s="206">
        <v>0</v>
      </c>
      <c r="AI79" s="206"/>
      <c r="AJ79" s="206"/>
      <c r="AK79" s="206"/>
      <c r="AL79" s="206"/>
      <c r="AM79" s="206"/>
      <c r="AN79" s="206"/>
      <c r="AO79" s="206"/>
      <c r="AP79" s="206"/>
      <c r="AQ79" s="206"/>
      <c r="AR79" s="206"/>
      <c r="AS79" s="206"/>
      <c r="AT79" s="206"/>
      <c r="AU79" s="206"/>
      <c r="AV79" s="206"/>
      <c r="AW79" s="206"/>
      <c r="AX79" s="206"/>
      <c r="AY79" s="206"/>
      <c r="AZ79" s="206"/>
      <c r="BA79" s="206"/>
      <c r="BB79" s="206"/>
      <c r="BC79" s="206"/>
      <c r="BD79" s="206"/>
      <c r="BE79" s="206"/>
      <c r="BF79" s="206"/>
      <c r="BG79" s="206"/>
      <c r="BH79" s="206"/>
    </row>
    <row r="80" spans="1:60" outlineLevel="1" x14ac:dyDescent="0.25">
      <c r="A80" s="244">
        <v>15</v>
      </c>
      <c r="B80" s="245" t="s">
        <v>1597</v>
      </c>
      <c r="C80" s="255" t="s">
        <v>1598</v>
      </c>
      <c r="D80" s="246" t="s">
        <v>333</v>
      </c>
      <c r="E80" s="247">
        <v>10</v>
      </c>
      <c r="F80" s="248"/>
      <c r="G80" s="249">
        <f>ROUND(E80*F80,2)</f>
        <v>0</v>
      </c>
      <c r="H80" s="248"/>
      <c r="I80" s="249">
        <f>ROUND(E80*H80,2)</f>
        <v>0</v>
      </c>
      <c r="J80" s="248"/>
      <c r="K80" s="249">
        <f>ROUND(E80*J80,2)</f>
        <v>0</v>
      </c>
      <c r="L80" s="249">
        <v>21</v>
      </c>
      <c r="M80" s="249">
        <f>G80*(1+L80/100)</f>
        <v>0</v>
      </c>
      <c r="N80" s="249">
        <v>0</v>
      </c>
      <c r="O80" s="249">
        <f>ROUND(E80*N80,2)</f>
        <v>0</v>
      </c>
      <c r="P80" s="249">
        <v>0</v>
      </c>
      <c r="Q80" s="250">
        <f>ROUND(E80*P80,2)</f>
        <v>0</v>
      </c>
      <c r="R80" s="225" t="s">
        <v>672</v>
      </c>
      <c r="S80" s="225" t="s">
        <v>276</v>
      </c>
      <c r="T80" s="225" t="s">
        <v>277</v>
      </c>
      <c r="U80" s="225">
        <v>0</v>
      </c>
      <c r="V80" s="225">
        <f>ROUND(E80*U80,2)</f>
        <v>0</v>
      </c>
      <c r="W80" s="225"/>
      <c r="X80" s="206"/>
      <c r="Y80" s="206"/>
      <c r="Z80" s="206"/>
      <c r="AA80" s="206"/>
      <c r="AB80" s="206"/>
      <c r="AC80" s="206"/>
      <c r="AD80" s="206"/>
      <c r="AE80" s="206"/>
      <c r="AF80" s="206"/>
      <c r="AG80" s="206" t="s">
        <v>922</v>
      </c>
      <c r="AH80" s="206"/>
      <c r="AI80" s="206"/>
      <c r="AJ80" s="206"/>
      <c r="AK80" s="206"/>
      <c r="AL80" s="206"/>
      <c r="AM80" s="206"/>
      <c r="AN80" s="206"/>
      <c r="AO80" s="206"/>
      <c r="AP80" s="206"/>
      <c r="AQ80" s="206"/>
      <c r="AR80" s="206"/>
      <c r="AS80" s="206"/>
      <c r="AT80" s="206"/>
      <c r="AU80" s="206"/>
      <c r="AV80" s="206"/>
      <c r="AW80" s="206"/>
      <c r="AX80" s="206"/>
      <c r="AY80" s="206"/>
      <c r="AZ80" s="206"/>
      <c r="BA80" s="206"/>
      <c r="BB80" s="206"/>
      <c r="BC80" s="206"/>
      <c r="BD80" s="206"/>
      <c r="BE80" s="206"/>
      <c r="BF80" s="206"/>
      <c r="BG80" s="206"/>
      <c r="BH80" s="206"/>
    </row>
    <row r="81" spans="1:60" outlineLevel="1" x14ac:dyDescent="0.25">
      <c r="A81" s="244">
        <v>16</v>
      </c>
      <c r="B81" s="245" t="s">
        <v>1599</v>
      </c>
      <c r="C81" s="255" t="s">
        <v>1600</v>
      </c>
      <c r="D81" s="246" t="s">
        <v>333</v>
      </c>
      <c r="E81" s="247">
        <v>4</v>
      </c>
      <c r="F81" s="248"/>
      <c r="G81" s="249">
        <f>ROUND(E81*F81,2)</f>
        <v>0</v>
      </c>
      <c r="H81" s="248"/>
      <c r="I81" s="249">
        <f>ROUND(E81*H81,2)</f>
        <v>0</v>
      </c>
      <c r="J81" s="248"/>
      <c r="K81" s="249">
        <f>ROUND(E81*J81,2)</f>
        <v>0</v>
      </c>
      <c r="L81" s="249">
        <v>21</v>
      </c>
      <c r="M81" s="249">
        <f>G81*(1+L81/100)</f>
        <v>0</v>
      </c>
      <c r="N81" s="249">
        <v>0</v>
      </c>
      <c r="O81" s="249">
        <f>ROUND(E81*N81,2)</f>
        <v>0</v>
      </c>
      <c r="P81" s="249">
        <v>0</v>
      </c>
      <c r="Q81" s="250">
        <f>ROUND(E81*P81,2)</f>
        <v>0</v>
      </c>
      <c r="R81" s="225" t="s">
        <v>672</v>
      </c>
      <c r="S81" s="225" t="s">
        <v>276</v>
      </c>
      <c r="T81" s="225" t="s">
        <v>277</v>
      </c>
      <c r="U81" s="225">
        <v>0</v>
      </c>
      <c r="V81" s="225">
        <f>ROUND(E81*U81,2)</f>
        <v>0</v>
      </c>
      <c r="W81" s="225"/>
      <c r="X81" s="206"/>
      <c r="Y81" s="206"/>
      <c r="Z81" s="206"/>
      <c r="AA81" s="206"/>
      <c r="AB81" s="206"/>
      <c r="AC81" s="206"/>
      <c r="AD81" s="206"/>
      <c r="AE81" s="206"/>
      <c r="AF81" s="206"/>
      <c r="AG81" s="206" t="s">
        <v>922</v>
      </c>
      <c r="AH81" s="206"/>
      <c r="AI81" s="206"/>
      <c r="AJ81" s="206"/>
      <c r="AK81" s="206"/>
      <c r="AL81" s="206"/>
      <c r="AM81" s="206"/>
      <c r="AN81" s="206"/>
      <c r="AO81" s="206"/>
      <c r="AP81" s="206"/>
      <c r="AQ81" s="206"/>
      <c r="AR81" s="206"/>
      <c r="AS81" s="206"/>
      <c r="AT81" s="206"/>
      <c r="AU81" s="206"/>
      <c r="AV81" s="206"/>
      <c r="AW81" s="206"/>
      <c r="AX81" s="206"/>
      <c r="AY81" s="206"/>
      <c r="AZ81" s="206"/>
      <c r="BA81" s="206"/>
      <c r="BB81" s="206"/>
      <c r="BC81" s="206"/>
      <c r="BD81" s="206"/>
      <c r="BE81" s="206"/>
      <c r="BF81" s="206"/>
      <c r="BG81" s="206"/>
      <c r="BH81" s="206"/>
    </row>
    <row r="82" spans="1:60" ht="20.399999999999999" outlineLevel="1" x14ac:dyDescent="0.25">
      <c r="A82" s="237">
        <v>17</v>
      </c>
      <c r="B82" s="238" t="s">
        <v>1601</v>
      </c>
      <c r="C82" s="253" t="s">
        <v>1602</v>
      </c>
      <c r="D82" s="239" t="s">
        <v>314</v>
      </c>
      <c r="E82" s="240">
        <v>26.466100000000001</v>
      </c>
      <c r="F82" s="241"/>
      <c r="G82" s="242">
        <f>ROUND(E82*F82,2)</f>
        <v>0</v>
      </c>
      <c r="H82" s="241"/>
      <c r="I82" s="242">
        <f>ROUND(E82*H82,2)</f>
        <v>0</v>
      </c>
      <c r="J82" s="241"/>
      <c r="K82" s="242">
        <f>ROUND(E82*J82,2)</f>
        <v>0</v>
      </c>
      <c r="L82" s="242">
        <v>21</v>
      </c>
      <c r="M82" s="242">
        <f>G82*(1+L82/100)</f>
        <v>0</v>
      </c>
      <c r="N82" s="242">
        <v>2.9999999999999997E-4</v>
      </c>
      <c r="O82" s="242">
        <f>ROUND(E82*N82,2)</f>
        <v>0.01</v>
      </c>
      <c r="P82" s="242">
        <v>0</v>
      </c>
      <c r="Q82" s="243">
        <f>ROUND(E82*P82,2)</f>
        <v>0</v>
      </c>
      <c r="R82" s="225" t="s">
        <v>672</v>
      </c>
      <c r="S82" s="225" t="s">
        <v>276</v>
      </c>
      <c r="T82" s="225" t="s">
        <v>277</v>
      </c>
      <c r="U82" s="225">
        <v>0</v>
      </c>
      <c r="V82" s="225">
        <f>ROUND(E82*U82,2)</f>
        <v>0</v>
      </c>
      <c r="W82" s="225"/>
      <c r="X82" s="206"/>
      <c r="Y82" s="206"/>
      <c r="Z82" s="206"/>
      <c r="AA82" s="206"/>
      <c r="AB82" s="206"/>
      <c r="AC82" s="206"/>
      <c r="AD82" s="206"/>
      <c r="AE82" s="206"/>
      <c r="AF82" s="206"/>
      <c r="AG82" s="206" t="s">
        <v>922</v>
      </c>
      <c r="AH82" s="206"/>
      <c r="AI82" s="206"/>
      <c r="AJ82" s="206"/>
      <c r="AK82" s="206"/>
      <c r="AL82" s="206"/>
      <c r="AM82" s="206"/>
      <c r="AN82" s="206"/>
      <c r="AO82" s="206"/>
      <c r="AP82" s="206"/>
      <c r="AQ82" s="206"/>
      <c r="AR82" s="206"/>
      <c r="AS82" s="206"/>
      <c r="AT82" s="206"/>
      <c r="AU82" s="206"/>
      <c r="AV82" s="206"/>
      <c r="AW82" s="206"/>
      <c r="AX82" s="206"/>
      <c r="AY82" s="206"/>
      <c r="AZ82" s="206"/>
      <c r="BA82" s="206"/>
      <c r="BB82" s="206"/>
      <c r="BC82" s="206"/>
      <c r="BD82" s="206"/>
      <c r="BE82" s="206"/>
      <c r="BF82" s="206"/>
      <c r="BG82" s="206"/>
      <c r="BH82" s="206"/>
    </row>
    <row r="83" spans="1:60" outlineLevel="1" x14ac:dyDescent="0.25">
      <c r="A83" s="223"/>
      <c r="B83" s="224"/>
      <c r="C83" s="256" t="s">
        <v>752</v>
      </c>
      <c r="D83" s="228"/>
      <c r="E83" s="229"/>
      <c r="F83" s="225"/>
      <c r="G83" s="225"/>
      <c r="H83" s="225"/>
      <c r="I83" s="225"/>
      <c r="J83" s="225"/>
      <c r="K83" s="225"/>
      <c r="L83" s="225"/>
      <c r="M83" s="225"/>
      <c r="N83" s="225"/>
      <c r="O83" s="225"/>
      <c r="P83" s="225"/>
      <c r="Q83" s="225"/>
      <c r="R83" s="225"/>
      <c r="S83" s="225"/>
      <c r="T83" s="225"/>
      <c r="U83" s="225"/>
      <c r="V83" s="225"/>
      <c r="W83" s="225"/>
      <c r="X83" s="206"/>
      <c r="Y83" s="206"/>
      <c r="Z83" s="206"/>
      <c r="AA83" s="206"/>
      <c r="AB83" s="206"/>
      <c r="AC83" s="206"/>
      <c r="AD83" s="206"/>
      <c r="AE83" s="206"/>
      <c r="AF83" s="206"/>
      <c r="AG83" s="206" t="s">
        <v>280</v>
      </c>
      <c r="AH83" s="206"/>
      <c r="AI83" s="206"/>
      <c r="AJ83" s="206"/>
      <c r="AK83" s="206"/>
      <c r="AL83" s="206"/>
      <c r="AM83" s="206"/>
      <c r="AN83" s="206"/>
      <c r="AO83" s="206"/>
      <c r="AP83" s="206"/>
      <c r="AQ83" s="206"/>
      <c r="AR83" s="206"/>
      <c r="AS83" s="206"/>
      <c r="AT83" s="206"/>
      <c r="AU83" s="206"/>
      <c r="AV83" s="206"/>
      <c r="AW83" s="206"/>
      <c r="AX83" s="206"/>
      <c r="AY83" s="206"/>
      <c r="AZ83" s="206"/>
      <c r="BA83" s="206"/>
      <c r="BB83" s="206"/>
      <c r="BC83" s="206"/>
      <c r="BD83" s="206"/>
      <c r="BE83" s="206"/>
      <c r="BF83" s="206"/>
      <c r="BG83" s="206"/>
      <c r="BH83" s="206"/>
    </row>
    <row r="84" spans="1:60" outlineLevel="1" x14ac:dyDescent="0.25">
      <c r="A84" s="223"/>
      <c r="B84" s="224"/>
      <c r="C84" s="257" t="s">
        <v>1592</v>
      </c>
      <c r="D84" s="228"/>
      <c r="E84" s="229">
        <v>22.917999999999999</v>
      </c>
      <c r="F84" s="225"/>
      <c r="G84" s="225"/>
      <c r="H84" s="225"/>
      <c r="I84" s="225"/>
      <c r="J84" s="225"/>
      <c r="K84" s="225"/>
      <c r="L84" s="225"/>
      <c r="M84" s="225"/>
      <c r="N84" s="225"/>
      <c r="O84" s="225"/>
      <c r="P84" s="225"/>
      <c r="Q84" s="225"/>
      <c r="R84" s="225"/>
      <c r="S84" s="225"/>
      <c r="T84" s="225"/>
      <c r="U84" s="225"/>
      <c r="V84" s="225"/>
      <c r="W84" s="225"/>
      <c r="X84" s="206"/>
      <c r="Y84" s="206"/>
      <c r="Z84" s="206"/>
      <c r="AA84" s="206"/>
      <c r="AB84" s="206"/>
      <c r="AC84" s="206"/>
      <c r="AD84" s="206"/>
      <c r="AE84" s="206"/>
      <c r="AF84" s="206"/>
      <c r="AG84" s="206" t="s">
        <v>280</v>
      </c>
      <c r="AH84" s="206">
        <v>2</v>
      </c>
      <c r="AI84" s="206"/>
      <c r="AJ84" s="206"/>
      <c r="AK84" s="206"/>
      <c r="AL84" s="206"/>
      <c r="AM84" s="206"/>
      <c r="AN84" s="206"/>
      <c r="AO84" s="206"/>
      <c r="AP84" s="206"/>
      <c r="AQ84" s="206"/>
      <c r="AR84" s="206"/>
      <c r="AS84" s="206"/>
      <c r="AT84" s="206"/>
      <c r="AU84" s="206"/>
      <c r="AV84" s="206"/>
      <c r="AW84" s="206"/>
      <c r="AX84" s="206"/>
      <c r="AY84" s="206"/>
      <c r="AZ84" s="206"/>
      <c r="BA84" s="206"/>
      <c r="BB84" s="206"/>
      <c r="BC84" s="206"/>
      <c r="BD84" s="206"/>
      <c r="BE84" s="206"/>
      <c r="BF84" s="206"/>
      <c r="BG84" s="206"/>
      <c r="BH84" s="206"/>
    </row>
    <row r="85" spans="1:60" outlineLevel="1" x14ac:dyDescent="0.25">
      <c r="A85" s="223"/>
      <c r="B85" s="224"/>
      <c r="C85" s="257" t="s">
        <v>1593</v>
      </c>
      <c r="D85" s="228"/>
      <c r="E85" s="229">
        <v>12.95</v>
      </c>
      <c r="F85" s="225"/>
      <c r="G85" s="225"/>
      <c r="H85" s="225"/>
      <c r="I85" s="225"/>
      <c r="J85" s="225"/>
      <c r="K85" s="225"/>
      <c r="L85" s="225"/>
      <c r="M85" s="225"/>
      <c r="N85" s="225"/>
      <c r="O85" s="225"/>
      <c r="P85" s="225"/>
      <c r="Q85" s="225"/>
      <c r="R85" s="225"/>
      <c r="S85" s="225"/>
      <c r="T85" s="225"/>
      <c r="U85" s="225"/>
      <c r="V85" s="225"/>
      <c r="W85" s="225"/>
      <c r="X85" s="206"/>
      <c r="Y85" s="206"/>
      <c r="Z85" s="206"/>
      <c r="AA85" s="206"/>
      <c r="AB85" s="206"/>
      <c r="AC85" s="206"/>
      <c r="AD85" s="206"/>
      <c r="AE85" s="206"/>
      <c r="AF85" s="206"/>
      <c r="AG85" s="206" t="s">
        <v>280</v>
      </c>
      <c r="AH85" s="206">
        <v>2</v>
      </c>
      <c r="AI85" s="206"/>
      <c r="AJ85" s="206"/>
      <c r="AK85" s="206"/>
      <c r="AL85" s="206"/>
      <c r="AM85" s="206"/>
      <c r="AN85" s="206"/>
      <c r="AO85" s="206"/>
      <c r="AP85" s="206"/>
      <c r="AQ85" s="206"/>
      <c r="AR85" s="206"/>
      <c r="AS85" s="206"/>
      <c r="AT85" s="206"/>
      <c r="AU85" s="206"/>
      <c r="AV85" s="206"/>
      <c r="AW85" s="206"/>
      <c r="AX85" s="206"/>
      <c r="AY85" s="206"/>
      <c r="AZ85" s="206"/>
      <c r="BA85" s="206"/>
      <c r="BB85" s="206"/>
      <c r="BC85" s="206"/>
      <c r="BD85" s="206"/>
      <c r="BE85" s="206"/>
      <c r="BF85" s="206"/>
      <c r="BG85" s="206"/>
      <c r="BH85" s="206"/>
    </row>
    <row r="86" spans="1:60" outlineLevel="1" x14ac:dyDescent="0.25">
      <c r="A86" s="223"/>
      <c r="B86" s="224"/>
      <c r="C86" s="257" t="s">
        <v>1594</v>
      </c>
      <c r="D86" s="228"/>
      <c r="E86" s="229">
        <v>13.05</v>
      </c>
      <c r="F86" s="225"/>
      <c r="G86" s="225"/>
      <c r="H86" s="225"/>
      <c r="I86" s="225"/>
      <c r="J86" s="225"/>
      <c r="K86" s="225"/>
      <c r="L86" s="225"/>
      <c r="M86" s="225"/>
      <c r="N86" s="225"/>
      <c r="O86" s="225"/>
      <c r="P86" s="225"/>
      <c r="Q86" s="225"/>
      <c r="R86" s="225"/>
      <c r="S86" s="225"/>
      <c r="T86" s="225"/>
      <c r="U86" s="225"/>
      <c r="V86" s="225"/>
      <c r="W86" s="225"/>
      <c r="X86" s="206"/>
      <c r="Y86" s="206"/>
      <c r="Z86" s="206"/>
      <c r="AA86" s="206"/>
      <c r="AB86" s="206"/>
      <c r="AC86" s="206"/>
      <c r="AD86" s="206"/>
      <c r="AE86" s="206"/>
      <c r="AF86" s="206"/>
      <c r="AG86" s="206" t="s">
        <v>280</v>
      </c>
      <c r="AH86" s="206">
        <v>2</v>
      </c>
      <c r="AI86" s="206"/>
      <c r="AJ86" s="206"/>
      <c r="AK86" s="206"/>
      <c r="AL86" s="206"/>
      <c r="AM86" s="206"/>
      <c r="AN86" s="206"/>
      <c r="AO86" s="206"/>
      <c r="AP86" s="206"/>
      <c r="AQ86" s="206"/>
      <c r="AR86" s="206"/>
      <c r="AS86" s="206"/>
      <c r="AT86" s="206"/>
      <c r="AU86" s="206"/>
      <c r="AV86" s="206"/>
      <c r="AW86" s="206"/>
      <c r="AX86" s="206"/>
      <c r="AY86" s="206"/>
      <c r="AZ86" s="206"/>
      <c r="BA86" s="206"/>
      <c r="BB86" s="206"/>
      <c r="BC86" s="206"/>
      <c r="BD86" s="206"/>
      <c r="BE86" s="206"/>
      <c r="BF86" s="206"/>
      <c r="BG86" s="206"/>
      <c r="BH86" s="206"/>
    </row>
    <row r="87" spans="1:60" outlineLevel="1" x14ac:dyDescent="0.25">
      <c r="A87" s="223"/>
      <c r="B87" s="224"/>
      <c r="C87" s="257" t="s">
        <v>1595</v>
      </c>
      <c r="D87" s="228"/>
      <c r="E87" s="229">
        <v>24.375</v>
      </c>
      <c r="F87" s="225"/>
      <c r="G87" s="225"/>
      <c r="H87" s="225"/>
      <c r="I87" s="225"/>
      <c r="J87" s="225"/>
      <c r="K87" s="225"/>
      <c r="L87" s="225"/>
      <c r="M87" s="225"/>
      <c r="N87" s="225"/>
      <c r="O87" s="225"/>
      <c r="P87" s="225"/>
      <c r="Q87" s="225"/>
      <c r="R87" s="225"/>
      <c r="S87" s="225"/>
      <c r="T87" s="225"/>
      <c r="U87" s="225"/>
      <c r="V87" s="225"/>
      <c r="W87" s="225"/>
      <c r="X87" s="206"/>
      <c r="Y87" s="206"/>
      <c r="Z87" s="206"/>
      <c r="AA87" s="206"/>
      <c r="AB87" s="206"/>
      <c r="AC87" s="206"/>
      <c r="AD87" s="206"/>
      <c r="AE87" s="206"/>
      <c r="AF87" s="206"/>
      <c r="AG87" s="206" t="s">
        <v>280</v>
      </c>
      <c r="AH87" s="206">
        <v>2</v>
      </c>
      <c r="AI87" s="206"/>
      <c r="AJ87" s="206"/>
      <c r="AK87" s="206"/>
      <c r="AL87" s="206"/>
      <c r="AM87" s="206"/>
      <c r="AN87" s="206"/>
      <c r="AO87" s="206"/>
      <c r="AP87" s="206"/>
      <c r="AQ87" s="206"/>
      <c r="AR87" s="206"/>
      <c r="AS87" s="206"/>
      <c r="AT87" s="206"/>
      <c r="AU87" s="206"/>
      <c r="AV87" s="206"/>
      <c r="AW87" s="206"/>
      <c r="AX87" s="206"/>
      <c r="AY87" s="206"/>
      <c r="AZ87" s="206"/>
      <c r="BA87" s="206"/>
      <c r="BB87" s="206"/>
      <c r="BC87" s="206"/>
      <c r="BD87" s="206"/>
      <c r="BE87" s="206"/>
      <c r="BF87" s="206"/>
      <c r="BG87" s="206"/>
      <c r="BH87" s="206"/>
    </row>
    <row r="88" spans="1:60" outlineLevel="1" x14ac:dyDescent="0.25">
      <c r="A88" s="223"/>
      <c r="B88" s="224"/>
      <c r="C88" s="269" t="s">
        <v>1603</v>
      </c>
      <c r="D88" s="267"/>
      <c r="E88" s="268">
        <v>73.293000000000006</v>
      </c>
      <c r="F88" s="225"/>
      <c r="G88" s="225"/>
      <c r="H88" s="225"/>
      <c r="I88" s="225"/>
      <c r="J88" s="225"/>
      <c r="K88" s="225"/>
      <c r="L88" s="225"/>
      <c r="M88" s="225"/>
      <c r="N88" s="225"/>
      <c r="O88" s="225"/>
      <c r="P88" s="225"/>
      <c r="Q88" s="225"/>
      <c r="R88" s="225"/>
      <c r="S88" s="225"/>
      <c r="T88" s="225"/>
      <c r="U88" s="225"/>
      <c r="V88" s="225"/>
      <c r="W88" s="225"/>
      <c r="X88" s="206"/>
      <c r="Y88" s="206"/>
      <c r="Z88" s="206"/>
      <c r="AA88" s="206"/>
      <c r="AB88" s="206"/>
      <c r="AC88" s="206"/>
      <c r="AD88" s="206"/>
      <c r="AE88" s="206"/>
      <c r="AF88" s="206"/>
      <c r="AG88" s="206" t="s">
        <v>280</v>
      </c>
      <c r="AH88" s="206">
        <v>3</v>
      </c>
      <c r="AI88" s="206"/>
      <c r="AJ88" s="206"/>
      <c r="AK88" s="206"/>
      <c r="AL88" s="206"/>
      <c r="AM88" s="206"/>
      <c r="AN88" s="206"/>
      <c r="AO88" s="206"/>
      <c r="AP88" s="206"/>
      <c r="AQ88" s="206"/>
      <c r="AR88" s="206"/>
      <c r="AS88" s="206"/>
      <c r="AT88" s="206"/>
      <c r="AU88" s="206"/>
      <c r="AV88" s="206"/>
      <c r="AW88" s="206"/>
      <c r="AX88" s="206"/>
      <c r="AY88" s="206"/>
      <c r="AZ88" s="206"/>
      <c r="BA88" s="206"/>
      <c r="BB88" s="206"/>
      <c r="BC88" s="206"/>
      <c r="BD88" s="206"/>
      <c r="BE88" s="206"/>
      <c r="BF88" s="206"/>
      <c r="BG88" s="206"/>
      <c r="BH88" s="206"/>
    </row>
    <row r="89" spans="1:60" outlineLevel="1" x14ac:dyDescent="0.25">
      <c r="A89" s="223"/>
      <c r="B89" s="224"/>
      <c r="C89" s="257" t="s">
        <v>1604</v>
      </c>
      <c r="D89" s="228"/>
      <c r="E89" s="229">
        <v>23.013999999999999</v>
      </c>
      <c r="F89" s="225"/>
      <c r="G89" s="225"/>
      <c r="H89" s="225"/>
      <c r="I89" s="225"/>
      <c r="J89" s="225"/>
      <c r="K89" s="225"/>
      <c r="L89" s="225"/>
      <c r="M89" s="225"/>
      <c r="N89" s="225"/>
      <c r="O89" s="225"/>
      <c r="P89" s="225"/>
      <c r="Q89" s="225"/>
      <c r="R89" s="225"/>
      <c r="S89" s="225"/>
      <c r="T89" s="225"/>
      <c r="U89" s="225"/>
      <c r="V89" s="225"/>
      <c r="W89" s="225"/>
      <c r="X89" s="206"/>
      <c r="Y89" s="206"/>
      <c r="Z89" s="206"/>
      <c r="AA89" s="206"/>
      <c r="AB89" s="206"/>
      <c r="AC89" s="206"/>
      <c r="AD89" s="206"/>
      <c r="AE89" s="206"/>
      <c r="AF89" s="206"/>
      <c r="AG89" s="206" t="s">
        <v>280</v>
      </c>
      <c r="AH89" s="206">
        <v>2</v>
      </c>
      <c r="AI89" s="206"/>
      <c r="AJ89" s="206"/>
      <c r="AK89" s="206"/>
      <c r="AL89" s="206"/>
      <c r="AM89" s="206"/>
      <c r="AN89" s="206"/>
      <c r="AO89" s="206"/>
      <c r="AP89" s="206"/>
      <c r="AQ89" s="206"/>
      <c r="AR89" s="206"/>
      <c r="AS89" s="206"/>
      <c r="AT89" s="206"/>
      <c r="AU89" s="206"/>
      <c r="AV89" s="206"/>
      <c r="AW89" s="206"/>
      <c r="AX89" s="206"/>
      <c r="AY89" s="206"/>
      <c r="AZ89" s="206"/>
      <c r="BA89" s="206"/>
      <c r="BB89" s="206"/>
      <c r="BC89" s="206"/>
      <c r="BD89" s="206"/>
      <c r="BE89" s="206"/>
      <c r="BF89" s="206"/>
      <c r="BG89" s="206"/>
      <c r="BH89" s="206"/>
    </row>
    <row r="90" spans="1:60" outlineLevel="1" x14ac:dyDescent="0.25">
      <c r="A90" s="223"/>
      <c r="B90" s="224"/>
      <c r="C90" s="256" t="s">
        <v>762</v>
      </c>
      <c r="D90" s="228"/>
      <c r="E90" s="229"/>
      <c r="F90" s="225"/>
      <c r="G90" s="225"/>
      <c r="H90" s="225"/>
      <c r="I90" s="225"/>
      <c r="J90" s="225"/>
      <c r="K90" s="225"/>
      <c r="L90" s="225"/>
      <c r="M90" s="225"/>
      <c r="N90" s="225"/>
      <c r="O90" s="225"/>
      <c r="P90" s="225"/>
      <c r="Q90" s="225"/>
      <c r="R90" s="225"/>
      <c r="S90" s="225"/>
      <c r="T90" s="225"/>
      <c r="U90" s="225"/>
      <c r="V90" s="225"/>
      <c r="W90" s="225"/>
      <c r="X90" s="206"/>
      <c r="Y90" s="206"/>
      <c r="Z90" s="206"/>
      <c r="AA90" s="206"/>
      <c r="AB90" s="206"/>
      <c r="AC90" s="206"/>
      <c r="AD90" s="206"/>
      <c r="AE90" s="206"/>
      <c r="AF90" s="206"/>
      <c r="AG90" s="206" t="s">
        <v>280</v>
      </c>
      <c r="AH90" s="206"/>
      <c r="AI90" s="206"/>
      <c r="AJ90" s="206"/>
      <c r="AK90" s="206"/>
      <c r="AL90" s="206"/>
      <c r="AM90" s="206"/>
      <c r="AN90" s="206"/>
      <c r="AO90" s="206"/>
      <c r="AP90" s="206"/>
      <c r="AQ90" s="206"/>
      <c r="AR90" s="206"/>
      <c r="AS90" s="206"/>
      <c r="AT90" s="206"/>
      <c r="AU90" s="206"/>
      <c r="AV90" s="206"/>
      <c r="AW90" s="206"/>
      <c r="AX90" s="206"/>
      <c r="AY90" s="206"/>
      <c r="AZ90" s="206"/>
      <c r="BA90" s="206"/>
      <c r="BB90" s="206"/>
      <c r="BC90" s="206"/>
      <c r="BD90" s="206"/>
      <c r="BE90" s="206"/>
      <c r="BF90" s="206"/>
      <c r="BG90" s="206"/>
      <c r="BH90" s="206"/>
    </row>
    <row r="91" spans="1:60" outlineLevel="1" x14ac:dyDescent="0.25">
      <c r="A91" s="223"/>
      <c r="B91" s="224"/>
      <c r="C91" s="254" t="s">
        <v>1605</v>
      </c>
      <c r="D91" s="226"/>
      <c r="E91" s="227">
        <v>26.466100000000001</v>
      </c>
      <c r="F91" s="225"/>
      <c r="G91" s="225"/>
      <c r="H91" s="225"/>
      <c r="I91" s="225"/>
      <c r="J91" s="225"/>
      <c r="K91" s="225"/>
      <c r="L91" s="225"/>
      <c r="M91" s="225"/>
      <c r="N91" s="225"/>
      <c r="O91" s="225"/>
      <c r="P91" s="225"/>
      <c r="Q91" s="225"/>
      <c r="R91" s="225"/>
      <c r="S91" s="225"/>
      <c r="T91" s="225"/>
      <c r="U91" s="225"/>
      <c r="V91" s="225"/>
      <c r="W91" s="225"/>
      <c r="X91" s="206"/>
      <c r="Y91" s="206"/>
      <c r="Z91" s="206"/>
      <c r="AA91" s="206"/>
      <c r="AB91" s="206"/>
      <c r="AC91" s="206"/>
      <c r="AD91" s="206"/>
      <c r="AE91" s="206"/>
      <c r="AF91" s="206"/>
      <c r="AG91" s="206" t="s">
        <v>280</v>
      </c>
      <c r="AH91" s="206">
        <v>0</v>
      </c>
      <c r="AI91" s="206"/>
      <c r="AJ91" s="206"/>
      <c r="AK91" s="206"/>
      <c r="AL91" s="206"/>
      <c r="AM91" s="206"/>
      <c r="AN91" s="206"/>
      <c r="AO91" s="206"/>
      <c r="AP91" s="206"/>
      <c r="AQ91" s="206"/>
      <c r="AR91" s="206"/>
      <c r="AS91" s="206"/>
      <c r="AT91" s="206"/>
      <c r="AU91" s="206"/>
      <c r="AV91" s="206"/>
      <c r="AW91" s="206"/>
      <c r="AX91" s="206"/>
      <c r="AY91" s="206"/>
      <c r="AZ91" s="206"/>
      <c r="BA91" s="206"/>
      <c r="BB91" s="206"/>
      <c r="BC91" s="206"/>
      <c r="BD91" s="206"/>
      <c r="BE91" s="206"/>
      <c r="BF91" s="206"/>
      <c r="BG91" s="206"/>
      <c r="BH91" s="206"/>
    </row>
    <row r="92" spans="1:60" x14ac:dyDescent="0.25">
      <c r="A92" s="231" t="s">
        <v>271</v>
      </c>
      <c r="B92" s="232" t="s">
        <v>139</v>
      </c>
      <c r="C92" s="252" t="s">
        <v>141</v>
      </c>
      <c r="D92" s="233"/>
      <c r="E92" s="234"/>
      <c r="F92" s="235"/>
      <c r="G92" s="235">
        <f>SUMIF(AG93:AG97,"&lt;&gt;NOR",G93:G97)</f>
        <v>0</v>
      </c>
      <c r="H92" s="235"/>
      <c r="I92" s="235">
        <f>SUM(I93:I97)</f>
        <v>0</v>
      </c>
      <c r="J92" s="235"/>
      <c r="K92" s="235">
        <f>SUM(K93:K97)</f>
        <v>0</v>
      </c>
      <c r="L92" s="235"/>
      <c r="M92" s="235">
        <f>SUM(M93:M97)</f>
        <v>0</v>
      </c>
      <c r="N92" s="235"/>
      <c r="O92" s="235">
        <f>SUM(O93:O97)</f>
        <v>0</v>
      </c>
      <c r="P92" s="235"/>
      <c r="Q92" s="236">
        <f>SUM(Q93:Q97)</f>
        <v>0</v>
      </c>
      <c r="R92" s="230"/>
      <c r="S92" s="230"/>
      <c r="T92" s="230"/>
      <c r="U92" s="230"/>
      <c r="V92" s="230">
        <f>SUM(V93:V97)</f>
        <v>0</v>
      </c>
      <c r="W92" s="230"/>
      <c r="AG92" t="s">
        <v>272</v>
      </c>
    </row>
    <row r="93" spans="1:60" outlineLevel="1" x14ac:dyDescent="0.25">
      <c r="A93" s="237">
        <v>18</v>
      </c>
      <c r="B93" s="238" t="s">
        <v>1606</v>
      </c>
      <c r="C93" s="253" t="s">
        <v>1607</v>
      </c>
      <c r="D93" s="239" t="s">
        <v>314</v>
      </c>
      <c r="E93" s="240">
        <v>135.59209999999999</v>
      </c>
      <c r="F93" s="241"/>
      <c r="G93" s="242">
        <f>ROUND(E93*F93,2)</f>
        <v>0</v>
      </c>
      <c r="H93" s="241"/>
      <c r="I93" s="242">
        <f>ROUND(E93*H93,2)</f>
        <v>0</v>
      </c>
      <c r="J93" s="241"/>
      <c r="K93" s="242">
        <f>ROUND(E93*J93,2)</f>
        <v>0</v>
      </c>
      <c r="L93" s="242">
        <v>21</v>
      </c>
      <c r="M93" s="242">
        <f>G93*(1+L93/100)</f>
        <v>0</v>
      </c>
      <c r="N93" s="242">
        <v>0</v>
      </c>
      <c r="O93" s="242">
        <f>ROUND(E93*N93,2)</f>
        <v>0</v>
      </c>
      <c r="P93" s="242">
        <v>0</v>
      </c>
      <c r="Q93" s="243">
        <f>ROUND(E93*P93,2)</f>
        <v>0</v>
      </c>
      <c r="R93" s="225"/>
      <c r="S93" s="225" t="s">
        <v>289</v>
      </c>
      <c r="T93" s="225" t="s">
        <v>277</v>
      </c>
      <c r="U93" s="225">
        <v>0</v>
      </c>
      <c r="V93" s="225">
        <f>ROUND(E93*U93,2)</f>
        <v>0</v>
      </c>
      <c r="W93" s="225"/>
      <c r="X93" s="206"/>
      <c r="Y93" s="206"/>
      <c r="Z93" s="206"/>
      <c r="AA93" s="206"/>
      <c r="AB93" s="206"/>
      <c r="AC93" s="206"/>
      <c r="AD93" s="206"/>
      <c r="AE93" s="206"/>
      <c r="AF93" s="206"/>
      <c r="AG93" s="206" t="s">
        <v>278</v>
      </c>
      <c r="AH93" s="206"/>
      <c r="AI93" s="206"/>
      <c r="AJ93" s="206"/>
      <c r="AK93" s="206"/>
      <c r="AL93" s="206"/>
      <c r="AM93" s="206"/>
      <c r="AN93" s="206"/>
      <c r="AO93" s="206"/>
      <c r="AP93" s="206"/>
      <c r="AQ93" s="206"/>
      <c r="AR93" s="206"/>
      <c r="AS93" s="206"/>
      <c r="AT93" s="206"/>
      <c r="AU93" s="206"/>
      <c r="AV93" s="206"/>
      <c r="AW93" s="206"/>
      <c r="AX93" s="206"/>
      <c r="AY93" s="206"/>
      <c r="AZ93" s="206"/>
      <c r="BA93" s="206"/>
      <c r="BB93" s="206"/>
      <c r="BC93" s="206"/>
      <c r="BD93" s="206"/>
      <c r="BE93" s="206"/>
      <c r="BF93" s="206"/>
      <c r="BG93" s="206"/>
      <c r="BH93" s="206"/>
    </row>
    <row r="94" spans="1:60" outlineLevel="1" x14ac:dyDescent="0.25">
      <c r="A94" s="223"/>
      <c r="B94" s="224"/>
      <c r="C94" s="254" t="s">
        <v>1608</v>
      </c>
      <c r="D94" s="226"/>
      <c r="E94" s="227">
        <v>42.398299999999999</v>
      </c>
      <c r="F94" s="225"/>
      <c r="G94" s="225"/>
      <c r="H94" s="225"/>
      <c r="I94" s="225"/>
      <c r="J94" s="225"/>
      <c r="K94" s="225"/>
      <c r="L94" s="225"/>
      <c r="M94" s="225"/>
      <c r="N94" s="225"/>
      <c r="O94" s="225"/>
      <c r="P94" s="225"/>
      <c r="Q94" s="225"/>
      <c r="R94" s="225"/>
      <c r="S94" s="225"/>
      <c r="T94" s="225"/>
      <c r="U94" s="225"/>
      <c r="V94" s="225"/>
      <c r="W94" s="225"/>
      <c r="X94" s="206"/>
      <c r="Y94" s="206"/>
      <c r="Z94" s="206"/>
      <c r="AA94" s="206"/>
      <c r="AB94" s="206"/>
      <c r="AC94" s="206"/>
      <c r="AD94" s="206"/>
      <c r="AE94" s="206"/>
      <c r="AF94" s="206"/>
      <c r="AG94" s="206" t="s">
        <v>280</v>
      </c>
      <c r="AH94" s="206">
        <v>0</v>
      </c>
      <c r="AI94" s="206"/>
      <c r="AJ94" s="206"/>
      <c r="AK94" s="206"/>
      <c r="AL94" s="206"/>
      <c r="AM94" s="206"/>
      <c r="AN94" s="206"/>
      <c r="AO94" s="206"/>
      <c r="AP94" s="206"/>
      <c r="AQ94" s="206"/>
      <c r="AR94" s="206"/>
      <c r="AS94" s="206"/>
      <c r="AT94" s="206"/>
      <c r="AU94" s="206"/>
      <c r="AV94" s="206"/>
      <c r="AW94" s="206"/>
      <c r="AX94" s="206"/>
      <c r="AY94" s="206"/>
      <c r="AZ94" s="206"/>
      <c r="BA94" s="206"/>
      <c r="BB94" s="206"/>
      <c r="BC94" s="206"/>
      <c r="BD94" s="206"/>
      <c r="BE94" s="206"/>
      <c r="BF94" s="206"/>
      <c r="BG94" s="206"/>
      <c r="BH94" s="206"/>
    </row>
    <row r="95" spans="1:60" outlineLevel="1" x14ac:dyDescent="0.25">
      <c r="A95" s="223"/>
      <c r="B95" s="224"/>
      <c r="C95" s="254" t="s">
        <v>1609</v>
      </c>
      <c r="D95" s="226"/>
      <c r="E95" s="227">
        <v>23.9575</v>
      </c>
      <c r="F95" s="225"/>
      <c r="G95" s="225"/>
      <c r="H95" s="225"/>
      <c r="I95" s="225"/>
      <c r="J95" s="225"/>
      <c r="K95" s="225"/>
      <c r="L95" s="225"/>
      <c r="M95" s="225"/>
      <c r="N95" s="225"/>
      <c r="O95" s="225"/>
      <c r="P95" s="225"/>
      <c r="Q95" s="225"/>
      <c r="R95" s="225"/>
      <c r="S95" s="225"/>
      <c r="T95" s="225"/>
      <c r="U95" s="225"/>
      <c r="V95" s="225"/>
      <c r="W95" s="225"/>
      <c r="X95" s="206"/>
      <c r="Y95" s="206"/>
      <c r="Z95" s="206"/>
      <c r="AA95" s="206"/>
      <c r="AB95" s="206"/>
      <c r="AC95" s="206"/>
      <c r="AD95" s="206"/>
      <c r="AE95" s="206"/>
      <c r="AF95" s="206"/>
      <c r="AG95" s="206" t="s">
        <v>280</v>
      </c>
      <c r="AH95" s="206">
        <v>0</v>
      </c>
      <c r="AI95" s="206"/>
      <c r="AJ95" s="206"/>
      <c r="AK95" s="206"/>
      <c r="AL95" s="206"/>
      <c r="AM95" s="206"/>
      <c r="AN95" s="206"/>
      <c r="AO95" s="206"/>
      <c r="AP95" s="206"/>
      <c r="AQ95" s="206"/>
      <c r="AR95" s="206"/>
      <c r="AS95" s="206"/>
      <c r="AT95" s="206"/>
      <c r="AU95" s="206"/>
      <c r="AV95" s="206"/>
      <c r="AW95" s="206"/>
      <c r="AX95" s="206"/>
      <c r="AY95" s="206"/>
      <c r="AZ95" s="206"/>
      <c r="BA95" s="206"/>
      <c r="BB95" s="206"/>
      <c r="BC95" s="206"/>
      <c r="BD95" s="206"/>
      <c r="BE95" s="206"/>
      <c r="BF95" s="206"/>
      <c r="BG95" s="206"/>
      <c r="BH95" s="206"/>
    </row>
    <row r="96" spans="1:60" outlineLevel="1" x14ac:dyDescent="0.25">
      <c r="A96" s="223"/>
      <c r="B96" s="224"/>
      <c r="C96" s="254" t="s">
        <v>1610</v>
      </c>
      <c r="D96" s="226"/>
      <c r="E96" s="227">
        <v>24.142499999999998</v>
      </c>
      <c r="F96" s="225"/>
      <c r="G96" s="225"/>
      <c r="H96" s="225"/>
      <c r="I96" s="225"/>
      <c r="J96" s="225"/>
      <c r="K96" s="225"/>
      <c r="L96" s="225"/>
      <c r="M96" s="225"/>
      <c r="N96" s="225"/>
      <c r="O96" s="225"/>
      <c r="P96" s="225"/>
      <c r="Q96" s="225"/>
      <c r="R96" s="225"/>
      <c r="S96" s="225"/>
      <c r="T96" s="225"/>
      <c r="U96" s="225"/>
      <c r="V96" s="225"/>
      <c r="W96" s="225"/>
      <c r="X96" s="206"/>
      <c r="Y96" s="206"/>
      <c r="Z96" s="206"/>
      <c r="AA96" s="206"/>
      <c r="AB96" s="206"/>
      <c r="AC96" s="206"/>
      <c r="AD96" s="206"/>
      <c r="AE96" s="206"/>
      <c r="AF96" s="206"/>
      <c r="AG96" s="206" t="s">
        <v>280</v>
      </c>
      <c r="AH96" s="206">
        <v>0</v>
      </c>
      <c r="AI96" s="206"/>
      <c r="AJ96" s="206"/>
      <c r="AK96" s="206"/>
      <c r="AL96" s="206"/>
      <c r="AM96" s="206"/>
      <c r="AN96" s="206"/>
      <c r="AO96" s="206"/>
      <c r="AP96" s="206"/>
      <c r="AQ96" s="206"/>
      <c r="AR96" s="206"/>
      <c r="AS96" s="206"/>
      <c r="AT96" s="206"/>
      <c r="AU96" s="206"/>
      <c r="AV96" s="206"/>
      <c r="AW96" s="206"/>
      <c r="AX96" s="206"/>
      <c r="AY96" s="206"/>
      <c r="AZ96" s="206"/>
      <c r="BA96" s="206"/>
      <c r="BB96" s="206"/>
      <c r="BC96" s="206"/>
      <c r="BD96" s="206"/>
      <c r="BE96" s="206"/>
      <c r="BF96" s="206"/>
      <c r="BG96" s="206"/>
      <c r="BH96" s="206"/>
    </row>
    <row r="97" spans="1:60" outlineLevel="1" x14ac:dyDescent="0.25">
      <c r="A97" s="223"/>
      <c r="B97" s="224"/>
      <c r="C97" s="254" t="s">
        <v>1611</v>
      </c>
      <c r="D97" s="226"/>
      <c r="E97" s="227">
        <v>45.09375</v>
      </c>
      <c r="F97" s="225"/>
      <c r="G97" s="225"/>
      <c r="H97" s="225"/>
      <c r="I97" s="225"/>
      <c r="J97" s="225"/>
      <c r="K97" s="225"/>
      <c r="L97" s="225"/>
      <c r="M97" s="225"/>
      <c r="N97" s="225"/>
      <c r="O97" s="225"/>
      <c r="P97" s="225"/>
      <c r="Q97" s="225"/>
      <c r="R97" s="225"/>
      <c r="S97" s="225"/>
      <c r="T97" s="225"/>
      <c r="U97" s="225"/>
      <c r="V97" s="225"/>
      <c r="W97" s="225"/>
      <c r="X97" s="206"/>
      <c r="Y97" s="206"/>
      <c r="Z97" s="206"/>
      <c r="AA97" s="206"/>
      <c r="AB97" s="206"/>
      <c r="AC97" s="206"/>
      <c r="AD97" s="206"/>
      <c r="AE97" s="206"/>
      <c r="AF97" s="206"/>
      <c r="AG97" s="206" t="s">
        <v>280</v>
      </c>
      <c r="AH97" s="206">
        <v>0</v>
      </c>
      <c r="AI97" s="206"/>
      <c r="AJ97" s="206"/>
      <c r="AK97" s="206"/>
      <c r="AL97" s="206"/>
      <c r="AM97" s="206"/>
      <c r="AN97" s="206"/>
      <c r="AO97" s="206"/>
      <c r="AP97" s="206"/>
      <c r="AQ97" s="206"/>
      <c r="AR97" s="206"/>
      <c r="AS97" s="206"/>
      <c r="AT97" s="206"/>
      <c r="AU97" s="206"/>
      <c r="AV97" s="206"/>
      <c r="AW97" s="206"/>
      <c r="AX97" s="206"/>
      <c r="AY97" s="206"/>
      <c r="AZ97" s="206"/>
      <c r="BA97" s="206"/>
      <c r="BB97" s="206"/>
      <c r="BC97" s="206"/>
      <c r="BD97" s="206"/>
      <c r="BE97" s="206"/>
      <c r="BF97" s="206"/>
      <c r="BG97" s="206"/>
      <c r="BH97" s="206"/>
    </row>
    <row r="98" spans="1:60" x14ac:dyDescent="0.25">
      <c r="A98" s="231" t="s">
        <v>271</v>
      </c>
      <c r="B98" s="232" t="s">
        <v>150</v>
      </c>
      <c r="C98" s="252" t="s">
        <v>151</v>
      </c>
      <c r="D98" s="233"/>
      <c r="E98" s="234"/>
      <c r="F98" s="235"/>
      <c r="G98" s="235">
        <f>SUMIF(AG99:AG105,"&lt;&gt;NOR",G99:G105)</f>
        <v>0</v>
      </c>
      <c r="H98" s="235"/>
      <c r="I98" s="235">
        <f>SUM(I99:I105)</f>
        <v>0</v>
      </c>
      <c r="J98" s="235"/>
      <c r="K98" s="235">
        <f>SUM(K99:K105)</f>
        <v>0</v>
      </c>
      <c r="L98" s="235"/>
      <c r="M98" s="235">
        <f>SUM(M99:M105)</f>
        <v>0</v>
      </c>
      <c r="N98" s="235"/>
      <c r="O98" s="235">
        <f>SUM(O99:O105)</f>
        <v>8.7100000000000009</v>
      </c>
      <c r="P98" s="235"/>
      <c r="Q98" s="236">
        <f>SUM(Q99:Q105)</f>
        <v>0</v>
      </c>
      <c r="R98" s="230"/>
      <c r="S98" s="230"/>
      <c r="T98" s="230"/>
      <c r="U98" s="230"/>
      <c r="V98" s="230">
        <f>SUM(V99:V105)</f>
        <v>11.76</v>
      </c>
      <c r="W98" s="230"/>
      <c r="AG98" t="s">
        <v>272</v>
      </c>
    </row>
    <row r="99" spans="1:60" ht="20.399999999999999" outlineLevel="1" x14ac:dyDescent="0.25">
      <c r="A99" s="237">
        <v>19</v>
      </c>
      <c r="B99" s="238" t="s">
        <v>1612</v>
      </c>
      <c r="C99" s="253" t="s">
        <v>1613</v>
      </c>
      <c r="D99" s="239" t="s">
        <v>370</v>
      </c>
      <c r="E99" s="240">
        <v>74.492999999999995</v>
      </c>
      <c r="F99" s="241"/>
      <c r="G99" s="242">
        <f>ROUND(E99*F99,2)</f>
        <v>0</v>
      </c>
      <c r="H99" s="241"/>
      <c r="I99" s="242">
        <f>ROUND(E99*H99,2)</f>
        <v>0</v>
      </c>
      <c r="J99" s="241"/>
      <c r="K99" s="242">
        <f>ROUND(E99*J99,2)</f>
        <v>0</v>
      </c>
      <c r="L99" s="242">
        <v>21</v>
      </c>
      <c r="M99" s="242">
        <f>G99*(1+L99/100)</f>
        <v>0</v>
      </c>
      <c r="N99" s="242">
        <v>0.11693000000000001</v>
      </c>
      <c r="O99" s="242">
        <f>ROUND(E99*N99,2)</f>
        <v>8.7100000000000009</v>
      </c>
      <c r="P99" s="242">
        <v>0</v>
      </c>
      <c r="Q99" s="243">
        <f>ROUND(E99*P99,2)</f>
        <v>0</v>
      </c>
      <c r="R99" s="225"/>
      <c r="S99" s="225" t="s">
        <v>276</v>
      </c>
      <c r="T99" s="225" t="s">
        <v>277</v>
      </c>
      <c r="U99" s="225">
        <v>0.14000000000000001</v>
      </c>
      <c r="V99" s="225">
        <f>ROUND(E99*U99,2)</f>
        <v>10.43</v>
      </c>
      <c r="W99" s="225"/>
      <c r="X99" s="206"/>
      <c r="Y99" s="206"/>
      <c r="Z99" s="206"/>
      <c r="AA99" s="206"/>
      <c r="AB99" s="206"/>
      <c r="AC99" s="206"/>
      <c r="AD99" s="206"/>
      <c r="AE99" s="206"/>
      <c r="AF99" s="206"/>
      <c r="AG99" s="206" t="s">
        <v>278</v>
      </c>
      <c r="AH99" s="206"/>
      <c r="AI99" s="206"/>
      <c r="AJ99" s="206"/>
      <c r="AK99" s="206"/>
      <c r="AL99" s="206"/>
      <c r="AM99" s="206"/>
      <c r="AN99" s="206"/>
      <c r="AO99" s="206"/>
      <c r="AP99" s="206"/>
      <c r="AQ99" s="206"/>
      <c r="AR99" s="206"/>
      <c r="AS99" s="206"/>
      <c r="AT99" s="206"/>
      <c r="AU99" s="206"/>
      <c r="AV99" s="206"/>
      <c r="AW99" s="206"/>
      <c r="AX99" s="206"/>
      <c r="AY99" s="206"/>
      <c r="AZ99" s="206"/>
      <c r="BA99" s="206"/>
      <c r="BB99" s="206"/>
      <c r="BC99" s="206"/>
      <c r="BD99" s="206"/>
      <c r="BE99" s="206"/>
      <c r="BF99" s="206"/>
      <c r="BG99" s="206"/>
      <c r="BH99" s="206"/>
    </row>
    <row r="100" spans="1:60" outlineLevel="1" x14ac:dyDescent="0.25">
      <c r="A100" s="223"/>
      <c r="B100" s="224"/>
      <c r="C100" s="254" t="s">
        <v>1614</v>
      </c>
      <c r="D100" s="226"/>
      <c r="E100" s="227">
        <v>24.117999999999999</v>
      </c>
      <c r="F100" s="225"/>
      <c r="G100" s="225"/>
      <c r="H100" s="225"/>
      <c r="I100" s="225"/>
      <c r="J100" s="225"/>
      <c r="K100" s="225"/>
      <c r="L100" s="225"/>
      <c r="M100" s="225"/>
      <c r="N100" s="225"/>
      <c r="O100" s="225"/>
      <c r="P100" s="225"/>
      <c r="Q100" s="225"/>
      <c r="R100" s="225"/>
      <c r="S100" s="225"/>
      <c r="T100" s="225"/>
      <c r="U100" s="225"/>
      <c r="V100" s="225"/>
      <c r="W100" s="225"/>
      <c r="X100" s="206"/>
      <c r="Y100" s="206"/>
      <c r="Z100" s="206"/>
      <c r="AA100" s="206"/>
      <c r="AB100" s="206"/>
      <c r="AC100" s="206"/>
      <c r="AD100" s="206"/>
      <c r="AE100" s="206"/>
      <c r="AF100" s="206"/>
      <c r="AG100" s="206" t="s">
        <v>280</v>
      </c>
      <c r="AH100" s="206">
        <v>0</v>
      </c>
      <c r="AI100" s="206"/>
      <c r="AJ100" s="206"/>
      <c r="AK100" s="206"/>
      <c r="AL100" s="206"/>
      <c r="AM100" s="206"/>
      <c r="AN100" s="206"/>
      <c r="AO100" s="206"/>
      <c r="AP100" s="206"/>
      <c r="AQ100" s="206"/>
      <c r="AR100" s="206"/>
      <c r="AS100" s="206"/>
      <c r="AT100" s="206"/>
      <c r="AU100" s="206"/>
      <c r="AV100" s="206"/>
      <c r="AW100" s="206"/>
      <c r="AX100" s="206"/>
      <c r="AY100" s="206"/>
      <c r="AZ100" s="206"/>
      <c r="BA100" s="206"/>
      <c r="BB100" s="206"/>
      <c r="BC100" s="206"/>
      <c r="BD100" s="206"/>
      <c r="BE100" s="206"/>
      <c r="BF100" s="206"/>
      <c r="BG100" s="206"/>
      <c r="BH100" s="206"/>
    </row>
    <row r="101" spans="1:60" outlineLevel="1" x14ac:dyDescent="0.25">
      <c r="A101" s="223"/>
      <c r="B101" s="224"/>
      <c r="C101" s="254" t="s">
        <v>1615</v>
      </c>
      <c r="D101" s="226"/>
      <c r="E101" s="227">
        <v>12.95</v>
      </c>
      <c r="F101" s="225"/>
      <c r="G101" s="225"/>
      <c r="H101" s="225"/>
      <c r="I101" s="225"/>
      <c r="J101" s="225"/>
      <c r="K101" s="225"/>
      <c r="L101" s="225"/>
      <c r="M101" s="225"/>
      <c r="N101" s="225"/>
      <c r="O101" s="225"/>
      <c r="P101" s="225"/>
      <c r="Q101" s="225"/>
      <c r="R101" s="225"/>
      <c r="S101" s="225"/>
      <c r="T101" s="225"/>
      <c r="U101" s="225"/>
      <c r="V101" s="225"/>
      <c r="W101" s="225"/>
      <c r="X101" s="206"/>
      <c r="Y101" s="206"/>
      <c r="Z101" s="206"/>
      <c r="AA101" s="206"/>
      <c r="AB101" s="206"/>
      <c r="AC101" s="206"/>
      <c r="AD101" s="206"/>
      <c r="AE101" s="206"/>
      <c r="AF101" s="206"/>
      <c r="AG101" s="206" t="s">
        <v>280</v>
      </c>
      <c r="AH101" s="206">
        <v>0</v>
      </c>
      <c r="AI101" s="206"/>
      <c r="AJ101" s="206"/>
      <c r="AK101" s="206"/>
      <c r="AL101" s="206"/>
      <c r="AM101" s="206"/>
      <c r="AN101" s="206"/>
      <c r="AO101" s="206"/>
      <c r="AP101" s="206"/>
      <c r="AQ101" s="206"/>
      <c r="AR101" s="206"/>
      <c r="AS101" s="206"/>
      <c r="AT101" s="206"/>
      <c r="AU101" s="206"/>
      <c r="AV101" s="206"/>
      <c r="AW101" s="206"/>
      <c r="AX101" s="206"/>
      <c r="AY101" s="206"/>
      <c r="AZ101" s="206"/>
      <c r="BA101" s="206"/>
      <c r="BB101" s="206"/>
      <c r="BC101" s="206"/>
      <c r="BD101" s="206"/>
      <c r="BE101" s="206"/>
      <c r="BF101" s="206"/>
      <c r="BG101" s="206"/>
      <c r="BH101" s="206"/>
    </row>
    <row r="102" spans="1:60" outlineLevel="1" x14ac:dyDescent="0.25">
      <c r="A102" s="223"/>
      <c r="B102" s="224"/>
      <c r="C102" s="254" t="s">
        <v>1616</v>
      </c>
      <c r="D102" s="226"/>
      <c r="E102" s="227">
        <v>13.05</v>
      </c>
      <c r="F102" s="225"/>
      <c r="G102" s="225"/>
      <c r="H102" s="225"/>
      <c r="I102" s="225"/>
      <c r="J102" s="225"/>
      <c r="K102" s="225"/>
      <c r="L102" s="225"/>
      <c r="M102" s="225"/>
      <c r="N102" s="225"/>
      <c r="O102" s="225"/>
      <c r="P102" s="225"/>
      <c r="Q102" s="225"/>
      <c r="R102" s="225"/>
      <c r="S102" s="225"/>
      <c r="T102" s="225"/>
      <c r="U102" s="225"/>
      <c r="V102" s="225"/>
      <c r="W102" s="225"/>
      <c r="X102" s="206"/>
      <c r="Y102" s="206"/>
      <c r="Z102" s="206"/>
      <c r="AA102" s="206"/>
      <c r="AB102" s="206"/>
      <c r="AC102" s="206"/>
      <c r="AD102" s="206"/>
      <c r="AE102" s="206"/>
      <c r="AF102" s="206"/>
      <c r="AG102" s="206" t="s">
        <v>280</v>
      </c>
      <c r="AH102" s="206">
        <v>0</v>
      </c>
      <c r="AI102" s="206"/>
      <c r="AJ102" s="206"/>
      <c r="AK102" s="206"/>
      <c r="AL102" s="206"/>
      <c r="AM102" s="206"/>
      <c r="AN102" s="206"/>
      <c r="AO102" s="206"/>
      <c r="AP102" s="206"/>
      <c r="AQ102" s="206"/>
      <c r="AR102" s="206"/>
      <c r="AS102" s="206"/>
      <c r="AT102" s="206"/>
      <c r="AU102" s="206"/>
      <c r="AV102" s="206"/>
      <c r="AW102" s="206"/>
      <c r="AX102" s="206"/>
      <c r="AY102" s="206"/>
      <c r="AZ102" s="206"/>
      <c r="BA102" s="206"/>
      <c r="BB102" s="206"/>
      <c r="BC102" s="206"/>
      <c r="BD102" s="206"/>
      <c r="BE102" s="206"/>
      <c r="BF102" s="206"/>
      <c r="BG102" s="206"/>
      <c r="BH102" s="206"/>
    </row>
    <row r="103" spans="1:60" outlineLevel="1" x14ac:dyDescent="0.25">
      <c r="A103" s="223"/>
      <c r="B103" s="224"/>
      <c r="C103" s="254" t="s">
        <v>1617</v>
      </c>
      <c r="D103" s="226"/>
      <c r="E103" s="227">
        <v>24.375</v>
      </c>
      <c r="F103" s="225"/>
      <c r="G103" s="225"/>
      <c r="H103" s="225"/>
      <c r="I103" s="225"/>
      <c r="J103" s="225"/>
      <c r="K103" s="225"/>
      <c r="L103" s="225"/>
      <c r="M103" s="225"/>
      <c r="N103" s="225"/>
      <c r="O103" s="225"/>
      <c r="P103" s="225"/>
      <c r="Q103" s="225"/>
      <c r="R103" s="225"/>
      <c r="S103" s="225"/>
      <c r="T103" s="225"/>
      <c r="U103" s="225"/>
      <c r="V103" s="225"/>
      <c r="W103" s="225"/>
      <c r="X103" s="206"/>
      <c r="Y103" s="206"/>
      <c r="Z103" s="206"/>
      <c r="AA103" s="206"/>
      <c r="AB103" s="206"/>
      <c r="AC103" s="206"/>
      <c r="AD103" s="206"/>
      <c r="AE103" s="206"/>
      <c r="AF103" s="206"/>
      <c r="AG103" s="206" t="s">
        <v>280</v>
      </c>
      <c r="AH103" s="206">
        <v>0</v>
      </c>
      <c r="AI103" s="206"/>
      <c r="AJ103" s="206"/>
      <c r="AK103" s="206"/>
      <c r="AL103" s="206"/>
      <c r="AM103" s="206"/>
      <c r="AN103" s="206"/>
      <c r="AO103" s="206"/>
      <c r="AP103" s="206"/>
      <c r="AQ103" s="206"/>
      <c r="AR103" s="206"/>
      <c r="AS103" s="206"/>
      <c r="AT103" s="206"/>
      <c r="AU103" s="206"/>
      <c r="AV103" s="206"/>
      <c r="AW103" s="206"/>
      <c r="AX103" s="206"/>
      <c r="AY103" s="206"/>
      <c r="AZ103" s="206"/>
      <c r="BA103" s="206"/>
      <c r="BB103" s="206"/>
      <c r="BC103" s="206"/>
      <c r="BD103" s="206"/>
      <c r="BE103" s="206"/>
      <c r="BF103" s="206"/>
      <c r="BG103" s="206"/>
      <c r="BH103" s="206"/>
    </row>
    <row r="104" spans="1:60" outlineLevel="1" x14ac:dyDescent="0.25">
      <c r="A104" s="237">
        <v>20</v>
      </c>
      <c r="B104" s="238" t="s">
        <v>1618</v>
      </c>
      <c r="C104" s="253" t="s">
        <v>1619</v>
      </c>
      <c r="D104" s="239" t="s">
        <v>370</v>
      </c>
      <c r="E104" s="240">
        <v>24.117999999999999</v>
      </c>
      <c r="F104" s="241"/>
      <c r="G104" s="242">
        <f>ROUND(E104*F104,2)</f>
        <v>0</v>
      </c>
      <c r="H104" s="241"/>
      <c r="I104" s="242">
        <f>ROUND(E104*H104,2)</f>
        <v>0</v>
      </c>
      <c r="J104" s="241"/>
      <c r="K104" s="242">
        <f>ROUND(E104*J104,2)</f>
        <v>0</v>
      </c>
      <c r="L104" s="242">
        <v>21</v>
      </c>
      <c r="M104" s="242">
        <f>G104*(1+L104/100)</f>
        <v>0</v>
      </c>
      <c r="N104" s="242">
        <v>0</v>
      </c>
      <c r="O104" s="242">
        <f>ROUND(E104*N104,2)</f>
        <v>0</v>
      </c>
      <c r="P104" s="242">
        <v>0</v>
      </c>
      <c r="Q104" s="243">
        <f>ROUND(E104*P104,2)</f>
        <v>0</v>
      </c>
      <c r="R104" s="225"/>
      <c r="S104" s="225" t="s">
        <v>276</v>
      </c>
      <c r="T104" s="225" t="s">
        <v>277</v>
      </c>
      <c r="U104" s="225">
        <v>5.5E-2</v>
      </c>
      <c r="V104" s="225">
        <f>ROUND(E104*U104,2)</f>
        <v>1.33</v>
      </c>
      <c r="W104" s="225"/>
      <c r="X104" s="206"/>
      <c r="Y104" s="206"/>
      <c r="Z104" s="206"/>
      <c r="AA104" s="206"/>
      <c r="AB104" s="206"/>
      <c r="AC104" s="206"/>
      <c r="AD104" s="206"/>
      <c r="AE104" s="206"/>
      <c r="AF104" s="206"/>
      <c r="AG104" s="206" t="s">
        <v>278</v>
      </c>
      <c r="AH104" s="206"/>
      <c r="AI104" s="206"/>
      <c r="AJ104" s="206"/>
      <c r="AK104" s="206"/>
      <c r="AL104" s="206"/>
      <c r="AM104" s="206"/>
      <c r="AN104" s="206"/>
      <c r="AO104" s="206"/>
      <c r="AP104" s="206"/>
      <c r="AQ104" s="206"/>
      <c r="AR104" s="206"/>
      <c r="AS104" s="206"/>
      <c r="AT104" s="206"/>
      <c r="AU104" s="206"/>
      <c r="AV104" s="206"/>
      <c r="AW104" s="206"/>
      <c r="AX104" s="206"/>
      <c r="AY104" s="206"/>
      <c r="AZ104" s="206"/>
      <c r="BA104" s="206"/>
      <c r="BB104" s="206"/>
      <c r="BC104" s="206"/>
      <c r="BD104" s="206"/>
      <c r="BE104" s="206"/>
      <c r="BF104" s="206"/>
      <c r="BG104" s="206"/>
      <c r="BH104" s="206"/>
    </row>
    <row r="105" spans="1:60" ht="20.399999999999999" outlineLevel="1" x14ac:dyDescent="0.25">
      <c r="A105" s="223"/>
      <c r="B105" s="224"/>
      <c r="C105" s="254" t="s">
        <v>1620</v>
      </c>
      <c r="D105" s="226"/>
      <c r="E105" s="227">
        <v>24.117999999999999</v>
      </c>
      <c r="F105" s="225"/>
      <c r="G105" s="225"/>
      <c r="H105" s="225"/>
      <c r="I105" s="225"/>
      <c r="J105" s="225"/>
      <c r="K105" s="225"/>
      <c r="L105" s="225"/>
      <c r="M105" s="225"/>
      <c r="N105" s="225"/>
      <c r="O105" s="225"/>
      <c r="P105" s="225"/>
      <c r="Q105" s="225"/>
      <c r="R105" s="225"/>
      <c r="S105" s="225"/>
      <c r="T105" s="225"/>
      <c r="U105" s="225"/>
      <c r="V105" s="225"/>
      <c r="W105" s="225"/>
      <c r="X105" s="206"/>
      <c r="Y105" s="206"/>
      <c r="Z105" s="206"/>
      <c r="AA105" s="206"/>
      <c r="AB105" s="206"/>
      <c r="AC105" s="206"/>
      <c r="AD105" s="206"/>
      <c r="AE105" s="206"/>
      <c r="AF105" s="206"/>
      <c r="AG105" s="206" t="s">
        <v>280</v>
      </c>
      <c r="AH105" s="206">
        <v>0</v>
      </c>
      <c r="AI105" s="206"/>
      <c r="AJ105" s="206"/>
      <c r="AK105" s="206"/>
      <c r="AL105" s="206"/>
      <c r="AM105" s="206"/>
      <c r="AN105" s="206"/>
      <c r="AO105" s="206"/>
      <c r="AP105" s="206"/>
      <c r="AQ105" s="206"/>
      <c r="AR105" s="206"/>
      <c r="AS105" s="206"/>
      <c r="AT105" s="206"/>
      <c r="AU105" s="206"/>
      <c r="AV105" s="206"/>
      <c r="AW105" s="206"/>
      <c r="AX105" s="206"/>
      <c r="AY105" s="206"/>
      <c r="AZ105" s="206"/>
      <c r="BA105" s="206"/>
      <c r="BB105" s="206"/>
      <c r="BC105" s="206"/>
      <c r="BD105" s="206"/>
      <c r="BE105" s="206"/>
      <c r="BF105" s="206"/>
      <c r="BG105" s="206"/>
      <c r="BH105" s="206"/>
    </row>
    <row r="106" spans="1:60" x14ac:dyDescent="0.25">
      <c r="A106" s="231" t="s">
        <v>271</v>
      </c>
      <c r="B106" s="232" t="s">
        <v>160</v>
      </c>
      <c r="C106" s="252" t="s">
        <v>161</v>
      </c>
      <c r="D106" s="233"/>
      <c r="E106" s="234"/>
      <c r="F106" s="235"/>
      <c r="G106" s="235">
        <f>SUMIF(AG107:AG107,"&lt;&gt;NOR",G107:G107)</f>
        <v>0</v>
      </c>
      <c r="H106" s="235"/>
      <c r="I106" s="235">
        <f>SUM(I107:I107)</f>
        <v>0</v>
      </c>
      <c r="J106" s="235"/>
      <c r="K106" s="235">
        <f>SUM(K107:K107)</f>
        <v>0</v>
      </c>
      <c r="L106" s="235"/>
      <c r="M106" s="235">
        <f>SUM(M107:M107)</f>
        <v>0</v>
      </c>
      <c r="N106" s="235"/>
      <c r="O106" s="235">
        <f>SUM(O107:O107)</f>
        <v>0</v>
      </c>
      <c r="P106" s="235"/>
      <c r="Q106" s="236">
        <f>SUM(Q107:Q107)</f>
        <v>0</v>
      </c>
      <c r="R106" s="230"/>
      <c r="S106" s="230"/>
      <c r="T106" s="230"/>
      <c r="U106" s="230"/>
      <c r="V106" s="230">
        <f>SUM(V107:V107)</f>
        <v>313.19</v>
      </c>
      <c r="W106" s="230"/>
      <c r="AG106" t="s">
        <v>272</v>
      </c>
    </row>
    <row r="107" spans="1:60" outlineLevel="1" x14ac:dyDescent="0.25">
      <c r="A107" s="244">
        <v>21</v>
      </c>
      <c r="B107" s="245" t="s">
        <v>586</v>
      </c>
      <c r="C107" s="255" t="s">
        <v>587</v>
      </c>
      <c r="D107" s="246" t="s">
        <v>320</v>
      </c>
      <c r="E107" s="247">
        <v>165.53469999999999</v>
      </c>
      <c r="F107" s="248"/>
      <c r="G107" s="249">
        <f>ROUND(E107*F107,2)</f>
        <v>0</v>
      </c>
      <c r="H107" s="248"/>
      <c r="I107" s="249">
        <f>ROUND(E107*H107,2)</f>
        <v>0</v>
      </c>
      <c r="J107" s="248"/>
      <c r="K107" s="249">
        <f>ROUND(E107*J107,2)</f>
        <v>0</v>
      </c>
      <c r="L107" s="249">
        <v>21</v>
      </c>
      <c r="M107" s="249">
        <f>G107*(1+L107/100)</f>
        <v>0</v>
      </c>
      <c r="N107" s="249">
        <v>0</v>
      </c>
      <c r="O107" s="249">
        <f>ROUND(E107*N107,2)</f>
        <v>0</v>
      </c>
      <c r="P107" s="249">
        <v>0</v>
      </c>
      <c r="Q107" s="250">
        <f>ROUND(E107*P107,2)</f>
        <v>0</v>
      </c>
      <c r="R107" s="225"/>
      <c r="S107" s="225" t="s">
        <v>276</v>
      </c>
      <c r="T107" s="225" t="s">
        <v>277</v>
      </c>
      <c r="U107" s="225">
        <v>1.8919999999999999</v>
      </c>
      <c r="V107" s="225">
        <f>ROUND(E107*U107,2)</f>
        <v>313.19</v>
      </c>
      <c r="W107" s="225"/>
      <c r="X107" s="206"/>
      <c r="Y107" s="206"/>
      <c r="Z107" s="206"/>
      <c r="AA107" s="206"/>
      <c r="AB107" s="206"/>
      <c r="AC107" s="206"/>
      <c r="AD107" s="206"/>
      <c r="AE107" s="206"/>
      <c r="AF107" s="206"/>
      <c r="AG107" s="206" t="s">
        <v>455</v>
      </c>
      <c r="AH107" s="206"/>
      <c r="AI107" s="206"/>
      <c r="AJ107" s="206"/>
      <c r="AK107" s="206"/>
      <c r="AL107" s="206"/>
      <c r="AM107" s="206"/>
      <c r="AN107" s="206"/>
      <c r="AO107" s="206"/>
      <c r="AP107" s="206"/>
      <c r="AQ107" s="206"/>
      <c r="AR107" s="206"/>
      <c r="AS107" s="206"/>
      <c r="AT107" s="206"/>
      <c r="AU107" s="206"/>
      <c r="AV107" s="206"/>
      <c r="AW107" s="206"/>
      <c r="AX107" s="206"/>
      <c r="AY107" s="206"/>
      <c r="AZ107" s="206"/>
      <c r="BA107" s="206"/>
      <c r="BB107" s="206"/>
      <c r="BC107" s="206"/>
      <c r="BD107" s="206"/>
      <c r="BE107" s="206"/>
      <c r="BF107" s="206"/>
      <c r="BG107" s="206"/>
      <c r="BH107" s="206"/>
    </row>
    <row r="108" spans="1:60" x14ac:dyDescent="0.25">
      <c r="A108" s="231" t="s">
        <v>271</v>
      </c>
      <c r="B108" s="232" t="s">
        <v>182</v>
      </c>
      <c r="C108" s="252" t="s">
        <v>183</v>
      </c>
      <c r="D108" s="233"/>
      <c r="E108" s="234"/>
      <c r="F108" s="235"/>
      <c r="G108" s="235">
        <f>SUMIF(AG109:AG135,"&lt;&gt;NOR",G109:G135)</f>
        <v>0</v>
      </c>
      <c r="H108" s="235"/>
      <c r="I108" s="235">
        <f>SUM(I109:I135)</f>
        <v>0</v>
      </c>
      <c r="J108" s="235"/>
      <c r="K108" s="235">
        <f>SUM(K109:K135)</f>
        <v>0</v>
      </c>
      <c r="L108" s="235"/>
      <c r="M108" s="235">
        <f>SUM(M109:M135)</f>
        <v>0</v>
      </c>
      <c r="N108" s="235"/>
      <c r="O108" s="235">
        <f>SUM(O109:O135)</f>
        <v>0.08</v>
      </c>
      <c r="P108" s="235"/>
      <c r="Q108" s="236">
        <f>SUM(Q109:Q135)</f>
        <v>0</v>
      </c>
      <c r="R108" s="230"/>
      <c r="S108" s="230"/>
      <c r="T108" s="230"/>
      <c r="U108" s="230"/>
      <c r="V108" s="230">
        <f>SUM(V109:V135)</f>
        <v>61.29</v>
      </c>
      <c r="W108" s="230"/>
      <c r="AG108" t="s">
        <v>272</v>
      </c>
    </row>
    <row r="109" spans="1:60" outlineLevel="1" x14ac:dyDescent="0.25">
      <c r="A109" s="237">
        <v>22</v>
      </c>
      <c r="B109" s="238" t="s">
        <v>1621</v>
      </c>
      <c r="C109" s="253" t="s">
        <v>1622</v>
      </c>
      <c r="D109" s="239" t="s">
        <v>314</v>
      </c>
      <c r="E109" s="240">
        <v>135.59209999999999</v>
      </c>
      <c r="F109" s="241"/>
      <c r="G109" s="242">
        <f>ROUND(E109*F109,2)</f>
        <v>0</v>
      </c>
      <c r="H109" s="241"/>
      <c r="I109" s="242">
        <f>ROUND(E109*H109,2)</f>
        <v>0</v>
      </c>
      <c r="J109" s="241"/>
      <c r="K109" s="242">
        <f>ROUND(E109*J109,2)</f>
        <v>0</v>
      </c>
      <c r="L109" s="242">
        <v>21</v>
      </c>
      <c r="M109" s="242">
        <f>G109*(1+L109/100)</f>
        <v>0</v>
      </c>
      <c r="N109" s="242">
        <v>8.0000000000000007E-5</v>
      </c>
      <c r="O109" s="242">
        <f>ROUND(E109*N109,2)</f>
        <v>0.01</v>
      </c>
      <c r="P109" s="242">
        <v>0</v>
      </c>
      <c r="Q109" s="243">
        <f>ROUND(E109*P109,2)</f>
        <v>0</v>
      </c>
      <c r="R109" s="225"/>
      <c r="S109" s="225" t="s">
        <v>276</v>
      </c>
      <c r="T109" s="225" t="s">
        <v>277</v>
      </c>
      <c r="U109" s="225">
        <v>0.34</v>
      </c>
      <c r="V109" s="225">
        <f>ROUND(E109*U109,2)</f>
        <v>46.1</v>
      </c>
      <c r="W109" s="225"/>
      <c r="X109" s="206"/>
      <c r="Y109" s="206"/>
      <c r="Z109" s="206"/>
      <c r="AA109" s="206"/>
      <c r="AB109" s="206"/>
      <c r="AC109" s="206"/>
      <c r="AD109" s="206"/>
      <c r="AE109" s="206"/>
      <c r="AF109" s="206"/>
      <c r="AG109" s="206" t="s">
        <v>659</v>
      </c>
      <c r="AH109" s="206"/>
      <c r="AI109" s="206"/>
      <c r="AJ109" s="206"/>
      <c r="AK109" s="206"/>
      <c r="AL109" s="206"/>
      <c r="AM109" s="206"/>
      <c r="AN109" s="206"/>
      <c r="AO109" s="206"/>
      <c r="AP109" s="206"/>
      <c r="AQ109" s="206"/>
      <c r="AR109" s="206"/>
      <c r="AS109" s="206"/>
      <c r="AT109" s="206"/>
      <c r="AU109" s="206"/>
      <c r="AV109" s="206"/>
      <c r="AW109" s="206"/>
      <c r="AX109" s="206"/>
      <c r="AY109" s="206"/>
      <c r="AZ109" s="206"/>
      <c r="BA109" s="206"/>
      <c r="BB109" s="206"/>
      <c r="BC109" s="206"/>
      <c r="BD109" s="206"/>
      <c r="BE109" s="206"/>
      <c r="BF109" s="206"/>
      <c r="BG109" s="206"/>
      <c r="BH109" s="206"/>
    </row>
    <row r="110" spans="1:60" outlineLevel="1" x14ac:dyDescent="0.25">
      <c r="A110" s="223"/>
      <c r="B110" s="224"/>
      <c r="C110" s="254" t="s">
        <v>1608</v>
      </c>
      <c r="D110" s="226"/>
      <c r="E110" s="227">
        <v>42.398299999999999</v>
      </c>
      <c r="F110" s="225"/>
      <c r="G110" s="225"/>
      <c r="H110" s="225"/>
      <c r="I110" s="225"/>
      <c r="J110" s="225"/>
      <c r="K110" s="225"/>
      <c r="L110" s="225"/>
      <c r="M110" s="225"/>
      <c r="N110" s="225"/>
      <c r="O110" s="225"/>
      <c r="P110" s="225"/>
      <c r="Q110" s="225"/>
      <c r="R110" s="225"/>
      <c r="S110" s="225"/>
      <c r="T110" s="225"/>
      <c r="U110" s="225"/>
      <c r="V110" s="225"/>
      <c r="W110" s="225"/>
      <c r="X110" s="206"/>
      <c r="Y110" s="206"/>
      <c r="Z110" s="206"/>
      <c r="AA110" s="206"/>
      <c r="AB110" s="206"/>
      <c r="AC110" s="206"/>
      <c r="AD110" s="206"/>
      <c r="AE110" s="206"/>
      <c r="AF110" s="206"/>
      <c r="AG110" s="206" t="s">
        <v>280</v>
      </c>
      <c r="AH110" s="206">
        <v>0</v>
      </c>
      <c r="AI110" s="206"/>
      <c r="AJ110" s="206"/>
      <c r="AK110" s="206"/>
      <c r="AL110" s="206"/>
      <c r="AM110" s="206"/>
      <c r="AN110" s="206"/>
      <c r="AO110" s="206"/>
      <c r="AP110" s="206"/>
      <c r="AQ110" s="206"/>
      <c r="AR110" s="206"/>
      <c r="AS110" s="206"/>
      <c r="AT110" s="206"/>
      <c r="AU110" s="206"/>
      <c r="AV110" s="206"/>
      <c r="AW110" s="206"/>
      <c r="AX110" s="206"/>
      <c r="AY110" s="206"/>
      <c r="AZ110" s="206"/>
      <c r="BA110" s="206"/>
      <c r="BB110" s="206"/>
      <c r="BC110" s="206"/>
      <c r="BD110" s="206"/>
      <c r="BE110" s="206"/>
      <c r="BF110" s="206"/>
      <c r="BG110" s="206"/>
      <c r="BH110" s="206"/>
    </row>
    <row r="111" spans="1:60" outlineLevel="1" x14ac:dyDescent="0.25">
      <c r="A111" s="223"/>
      <c r="B111" s="224"/>
      <c r="C111" s="254" t="s">
        <v>1609</v>
      </c>
      <c r="D111" s="226"/>
      <c r="E111" s="227">
        <v>23.9575</v>
      </c>
      <c r="F111" s="225"/>
      <c r="G111" s="225"/>
      <c r="H111" s="225"/>
      <c r="I111" s="225"/>
      <c r="J111" s="225"/>
      <c r="K111" s="225"/>
      <c r="L111" s="225"/>
      <c r="M111" s="225"/>
      <c r="N111" s="225"/>
      <c r="O111" s="225"/>
      <c r="P111" s="225"/>
      <c r="Q111" s="225"/>
      <c r="R111" s="225"/>
      <c r="S111" s="225"/>
      <c r="T111" s="225"/>
      <c r="U111" s="225"/>
      <c r="V111" s="225"/>
      <c r="W111" s="225"/>
      <c r="X111" s="206"/>
      <c r="Y111" s="206"/>
      <c r="Z111" s="206"/>
      <c r="AA111" s="206"/>
      <c r="AB111" s="206"/>
      <c r="AC111" s="206"/>
      <c r="AD111" s="206"/>
      <c r="AE111" s="206"/>
      <c r="AF111" s="206"/>
      <c r="AG111" s="206" t="s">
        <v>280</v>
      </c>
      <c r="AH111" s="206">
        <v>0</v>
      </c>
      <c r="AI111" s="206"/>
      <c r="AJ111" s="206"/>
      <c r="AK111" s="206"/>
      <c r="AL111" s="206"/>
      <c r="AM111" s="206"/>
      <c r="AN111" s="206"/>
      <c r="AO111" s="206"/>
      <c r="AP111" s="206"/>
      <c r="AQ111" s="206"/>
      <c r="AR111" s="206"/>
      <c r="AS111" s="206"/>
      <c r="AT111" s="206"/>
      <c r="AU111" s="206"/>
      <c r="AV111" s="206"/>
      <c r="AW111" s="206"/>
      <c r="AX111" s="206"/>
      <c r="AY111" s="206"/>
      <c r="AZ111" s="206"/>
      <c r="BA111" s="206"/>
      <c r="BB111" s="206"/>
      <c r="BC111" s="206"/>
      <c r="BD111" s="206"/>
      <c r="BE111" s="206"/>
      <c r="BF111" s="206"/>
      <c r="BG111" s="206"/>
      <c r="BH111" s="206"/>
    </row>
    <row r="112" spans="1:60" outlineLevel="1" x14ac:dyDescent="0.25">
      <c r="A112" s="223"/>
      <c r="B112" s="224"/>
      <c r="C112" s="254" t="s">
        <v>1610</v>
      </c>
      <c r="D112" s="226"/>
      <c r="E112" s="227">
        <v>24.142499999999998</v>
      </c>
      <c r="F112" s="225"/>
      <c r="G112" s="225"/>
      <c r="H112" s="225"/>
      <c r="I112" s="225"/>
      <c r="J112" s="225"/>
      <c r="K112" s="225"/>
      <c r="L112" s="225"/>
      <c r="M112" s="225"/>
      <c r="N112" s="225"/>
      <c r="O112" s="225"/>
      <c r="P112" s="225"/>
      <c r="Q112" s="225"/>
      <c r="R112" s="225"/>
      <c r="S112" s="225"/>
      <c r="T112" s="225"/>
      <c r="U112" s="225"/>
      <c r="V112" s="225"/>
      <c r="W112" s="225"/>
      <c r="X112" s="206"/>
      <c r="Y112" s="206"/>
      <c r="Z112" s="206"/>
      <c r="AA112" s="206"/>
      <c r="AB112" s="206"/>
      <c r="AC112" s="206"/>
      <c r="AD112" s="206"/>
      <c r="AE112" s="206"/>
      <c r="AF112" s="206"/>
      <c r="AG112" s="206" t="s">
        <v>280</v>
      </c>
      <c r="AH112" s="206">
        <v>0</v>
      </c>
      <c r="AI112" s="206"/>
      <c r="AJ112" s="206"/>
      <c r="AK112" s="206"/>
      <c r="AL112" s="206"/>
      <c r="AM112" s="206"/>
      <c r="AN112" s="206"/>
      <c r="AO112" s="206"/>
      <c r="AP112" s="206"/>
      <c r="AQ112" s="206"/>
      <c r="AR112" s="206"/>
      <c r="AS112" s="206"/>
      <c r="AT112" s="206"/>
      <c r="AU112" s="206"/>
      <c r="AV112" s="206"/>
      <c r="AW112" s="206"/>
      <c r="AX112" s="206"/>
      <c r="AY112" s="206"/>
      <c r="AZ112" s="206"/>
      <c r="BA112" s="206"/>
      <c r="BB112" s="206"/>
      <c r="BC112" s="206"/>
      <c r="BD112" s="206"/>
      <c r="BE112" s="206"/>
      <c r="BF112" s="206"/>
      <c r="BG112" s="206"/>
      <c r="BH112" s="206"/>
    </row>
    <row r="113" spans="1:60" outlineLevel="1" x14ac:dyDescent="0.25">
      <c r="A113" s="223"/>
      <c r="B113" s="224"/>
      <c r="C113" s="254" t="s">
        <v>1611</v>
      </c>
      <c r="D113" s="226"/>
      <c r="E113" s="227">
        <v>45.09375</v>
      </c>
      <c r="F113" s="225"/>
      <c r="G113" s="225"/>
      <c r="H113" s="225"/>
      <c r="I113" s="225"/>
      <c r="J113" s="225"/>
      <c r="K113" s="225"/>
      <c r="L113" s="225"/>
      <c r="M113" s="225"/>
      <c r="N113" s="225"/>
      <c r="O113" s="225"/>
      <c r="P113" s="225"/>
      <c r="Q113" s="225"/>
      <c r="R113" s="225"/>
      <c r="S113" s="225"/>
      <c r="T113" s="225"/>
      <c r="U113" s="225"/>
      <c r="V113" s="225"/>
      <c r="W113" s="225"/>
      <c r="X113" s="206"/>
      <c r="Y113" s="206"/>
      <c r="Z113" s="206"/>
      <c r="AA113" s="206"/>
      <c r="AB113" s="206"/>
      <c r="AC113" s="206"/>
      <c r="AD113" s="206"/>
      <c r="AE113" s="206"/>
      <c r="AF113" s="206"/>
      <c r="AG113" s="206" t="s">
        <v>280</v>
      </c>
      <c r="AH113" s="206">
        <v>0</v>
      </c>
      <c r="AI113" s="206"/>
      <c r="AJ113" s="206"/>
      <c r="AK113" s="206"/>
      <c r="AL113" s="206"/>
      <c r="AM113" s="206"/>
      <c r="AN113" s="206"/>
      <c r="AO113" s="206"/>
      <c r="AP113" s="206"/>
      <c r="AQ113" s="206"/>
      <c r="AR113" s="206"/>
      <c r="AS113" s="206"/>
      <c r="AT113" s="206"/>
      <c r="AU113" s="206"/>
      <c r="AV113" s="206"/>
      <c r="AW113" s="206"/>
      <c r="AX113" s="206"/>
      <c r="AY113" s="206"/>
      <c r="AZ113" s="206"/>
      <c r="BA113" s="206"/>
      <c r="BB113" s="206"/>
      <c r="BC113" s="206"/>
      <c r="BD113" s="206"/>
      <c r="BE113" s="206"/>
      <c r="BF113" s="206"/>
      <c r="BG113" s="206"/>
      <c r="BH113" s="206"/>
    </row>
    <row r="114" spans="1:60" ht="20.399999999999999" outlineLevel="1" x14ac:dyDescent="0.25">
      <c r="A114" s="237">
        <v>23</v>
      </c>
      <c r="B114" s="238" t="s">
        <v>1623</v>
      </c>
      <c r="C114" s="253" t="s">
        <v>1624</v>
      </c>
      <c r="D114" s="239" t="s">
        <v>314</v>
      </c>
      <c r="E114" s="240">
        <v>135.59209999999999</v>
      </c>
      <c r="F114" s="241"/>
      <c r="G114" s="242">
        <f>ROUND(E114*F114,2)</f>
        <v>0</v>
      </c>
      <c r="H114" s="241"/>
      <c r="I114" s="242">
        <f>ROUND(E114*H114,2)</f>
        <v>0</v>
      </c>
      <c r="J114" s="241"/>
      <c r="K114" s="242">
        <f>ROUND(E114*J114,2)</f>
        <v>0</v>
      </c>
      <c r="L114" s="242">
        <v>21</v>
      </c>
      <c r="M114" s="242">
        <f>G114*(1+L114/100)</f>
        <v>0</v>
      </c>
      <c r="N114" s="242">
        <v>0</v>
      </c>
      <c r="O114" s="242">
        <f>ROUND(E114*N114,2)</f>
        <v>0</v>
      </c>
      <c r="P114" s="242">
        <v>0</v>
      </c>
      <c r="Q114" s="243">
        <f>ROUND(E114*P114,2)</f>
        <v>0</v>
      </c>
      <c r="R114" s="225"/>
      <c r="S114" s="225" t="s">
        <v>276</v>
      </c>
      <c r="T114" s="225" t="s">
        <v>277</v>
      </c>
      <c r="U114" s="225">
        <v>0.112</v>
      </c>
      <c r="V114" s="225">
        <f>ROUND(E114*U114,2)</f>
        <v>15.19</v>
      </c>
      <c r="W114" s="225"/>
      <c r="X114" s="206"/>
      <c r="Y114" s="206"/>
      <c r="Z114" s="206"/>
      <c r="AA114" s="206"/>
      <c r="AB114" s="206"/>
      <c r="AC114" s="206"/>
      <c r="AD114" s="206"/>
      <c r="AE114" s="206"/>
      <c r="AF114" s="206"/>
      <c r="AG114" s="206" t="s">
        <v>659</v>
      </c>
      <c r="AH114" s="206"/>
      <c r="AI114" s="206"/>
      <c r="AJ114" s="206"/>
      <c r="AK114" s="206"/>
      <c r="AL114" s="206"/>
      <c r="AM114" s="206"/>
      <c r="AN114" s="206"/>
      <c r="AO114" s="206"/>
      <c r="AP114" s="206"/>
      <c r="AQ114" s="206"/>
      <c r="AR114" s="206"/>
      <c r="AS114" s="206"/>
      <c r="AT114" s="206"/>
      <c r="AU114" s="206"/>
      <c r="AV114" s="206"/>
      <c r="AW114" s="206"/>
      <c r="AX114" s="206"/>
      <c r="AY114" s="206"/>
      <c r="AZ114" s="206"/>
      <c r="BA114" s="206"/>
      <c r="BB114" s="206"/>
      <c r="BC114" s="206"/>
      <c r="BD114" s="206"/>
      <c r="BE114" s="206"/>
      <c r="BF114" s="206"/>
      <c r="BG114" s="206"/>
      <c r="BH114" s="206"/>
    </row>
    <row r="115" spans="1:60" outlineLevel="1" x14ac:dyDescent="0.25">
      <c r="A115" s="223"/>
      <c r="B115" s="224"/>
      <c r="C115" s="254" t="s">
        <v>1608</v>
      </c>
      <c r="D115" s="226"/>
      <c r="E115" s="227">
        <v>42.398299999999999</v>
      </c>
      <c r="F115" s="225"/>
      <c r="G115" s="225"/>
      <c r="H115" s="225"/>
      <c r="I115" s="225"/>
      <c r="J115" s="225"/>
      <c r="K115" s="225"/>
      <c r="L115" s="225"/>
      <c r="M115" s="225"/>
      <c r="N115" s="225"/>
      <c r="O115" s="225"/>
      <c r="P115" s="225"/>
      <c r="Q115" s="225"/>
      <c r="R115" s="225"/>
      <c r="S115" s="225"/>
      <c r="T115" s="225"/>
      <c r="U115" s="225"/>
      <c r="V115" s="225"/>
      <c r="W115" s="225"/>
      <c r="X115" s="206"/>
      <c r="Y115" s="206"/>
      <c r="Z115" s="206"/>
      <c r="AA115" s="206"/>
      <c r="AB115" s="206"/>
      <c r="AC115" s="206"/>
      <c r="AD115" s="206"/>
      <c r="AE115" s="206"/>
      <c r="AF115" s="206"/>
      <c r="AG115" s="206" t="s">
        <v>280</v>
      </c>
      <c r="AH115" s="206">
        <v>0</v>
      </c>
      <c r="AI115" s="206"/>
      <c r="AJ115" s="206"/>
      <c r="AK115" s="206"/>
      <c r="AL115" s="206"/>
      <c r="AM115" s="206"/>
      <c r="AN115" s="206"/>
      <c r="AO115" s="206"/>
      <c r="AP115" s="206"/>
      <c r="AQ115" s="206"/>
      <c r="AR115" s="206"/>
      <c r="AS115" s="206"/>
      <c r="AT115" s="206"/>
      <c r="AU115" s="206"/>
      <c r="AV115" s="206"/>
      <c r="AW115" s="206"/>
      <c r="AX115" s="206"/>
      <c r="AY115" s="206"/>
      <c r="AZ115" s="206"/>
      <c r="BA115" s="206"/>
      <c r="BB115" s="206"/>
      <c r="BC115" s="206"/>
      <c r="BD115" s="206"/>
      <c r="BE115" s="206"/>
      <c r="BF115" s="206"/>
      <c r="BG115" s="206"/>
      <c r="BH115" s="206"/>
    </row>
    <row r="116" spans="1:60" outlineLevel="1" x14ac:dyDescent="0.25">
      <c r="A116" s="223"/>
      <c r="B116" s="224"/>
      <c r="C116" s="254" t="s">
        <v>1609</v>
      </c>
      <c r="D116" s="226"/>
      <c r="E116" s="227">
        <v>23.9575</v>
      </c>
      <c r="F116" s="225"/>
      <c r="G116" s="225"/>
      <c r="H116" s="225"/>
      <c r="I116" s="225"/>
      <c r="J116" s="225"/>
      <c r="K116" s="225"/>
      <c r="L116" s="225"/>
      <c r="M116" s="225"/>
      <c r="N116" s="225"/>
      <c r="O116" s="225"/>
      <c r="P116" s="225"/>
      <c r="Q116" s="225"/>
      <c r="R116" s="225"/>
      <c r="S116" s="225"/>
      <c r="T116" s="225"/>
      <c r="U116" s="225"/>
      <c r="V116" s="225"/>
      <c r="W116" s="225"/>
      <c r="X116" s="206"/>
      <c r="Y116" s="206"/>
      <c r="Z116" s="206"/>
      <c r="AA116" s="206"/>
      <c r="AB116" s="206"/>
      <c r="AC116" s="206"/>
      <c r="AD116" s="206"/>
      <c r="AE116" s="206"/>
      <c r="AF116" s="206"/>
      <c r="AG116" s="206" t="s">
        <v>280</v>
      </c>
      <c r="AH116" s="206">
        <v>0</v>
      </c>
      <c r="AI116" s="206"/>
      <c r="AJ116" s="206"/>
      <c r="AK116" s="206"/>
      <c r="AL116" s="206"/>
      <c r="AM116" s="206"/>
      <c r="AN116" s="206"/>
      <c r="AO116" s="206"/>
      <c r="AP116" s="206"/>
      <c r="AQ116" s="206"/>
      <c r="AR116" s="206"/>
      <c r="AS116" s="206"/>
      <c r="AT116" s="206"/>
      <c r="AU116" s="206"/>
      <c r="AV116" s="206"/>
      <c r="AW116" s="206"/>
      <c r="AX116" s="206"/>
      <c r="AY116" s="206"/>
      <c r="AZ116" s="206"/>
      <c r="BA116" s="206"/>
      <c r="BB116" s="206"/>
      <c r="BC116" s="206"/>
      <c r="BD116" s="206"/>
      <c r="BE116" s="206"/>
      <c r="BF116" s="206"/>
      <c r="BG116" s="206"/>
      <c r="BH116" s="206"/>
    </row>
    <row r="117" spans="1:60" outlineLevel="1" x14ac:dyDescent="0.25">
      <c r="A117" s="223"/>
      <c r="B117" s="224"/>
      <c r="C117" s="254" t="s">
        <v>1610</v>
      </c>
      <c r="D117" s="226"/>
      <c r="E117" s="227">
        <v>24.142499999999998</v>
      </c>
      <c r="F117" s="225"/>
      <c r="G117" s="225"/>
      <c r="H117" s="225"/>
      <c r="I117" s="225"/>
      <c r="J117" s="225"/>
      <c r="K117" s="225"/>
      <c r="L117" s="225"/>
      <c r="M117" s="225"/>
      <c r="N117" s="225"/>
      <c r="O117" s="225"/>
      <c r="P117" s="225"/>
      <c r="Q117" s="225"/>
      <c r="R117" s="225"/>
      <c r="S117" s="225"/>
      <c r="T117" s="225"/>
      <c r="U117" s="225"/>
      <c r="V117" s="225"/>
      <c r="W117" s="225"/>
      <c r="X117" s="206"/>
      <c r="Y117" s="206"/>
      <c r="Z117" s="206"/>
      <c r="AA117" s="206"/>
      <c r="AB117" s="206"/>
      <c r="AC117" s="206"/>
      <c r="AD117" s="206"/>
      <c r="AE117" s="206"/>
      <c r="AF117" s="206"/>
      <c r="AG117" s="206" t="s">
        <v>280</v>
      </c>
      <c r="AH117" s="206">
        <v>0</v>
      </c>
      <c r="AI117" s="206"/>
      <c r="AJ117" s="206"/>
      <c r="AK117" s="206"/>
      <c r="AL117" s="206"/>
      <c r="AM117" s="206"/>
      <c r="AN117" s="206"/>
      <c r="AO117" s="206"/>
      <c r="AP117" s="206"/>
      <c r="AQ117" s="206"/>
      <c r="AR117" s="206"/>
      <c r="AS117" s="206"/>
      <c r="AT117" s="206"/>
      <c r="AU117" s="206"/>
      <c r="AV117" s="206"/>
      <c r="AW117" s="206"/>
      <c r="AX117" s="206"/>
      <c r="AY117" s="206"/>
      <c r="AZ117" s="206"/>
      <c r="BA117" s="206"/>
      <c r="BB117" s="206"/>
      <c r="BC117" s="206"/>
      <c r="BD117" s="206"/>
      <c r="BE117" s="206"/>
      <c r="BF117" s="206"/>
      <c r="BG117" s="206"/>
      <c r="BH117" s="206"/>
    </row>
    <row r="118" spans="1:60" outlineLevel="1" x14ac:dyDescent="0.25">
      <c r="A118" s="223"/>
      <c r="B118" s="224"/>
      <c r="C118" s="254" t="s">
        <v>1611</v>
      </c>
      <c r="D118" s="226"/>
      <c r="E118" s="227">
        <v>45.09375</v>
      </c>
      <c r="F118" s="225"/>
      <c r="G118" s="225"/>
      <c r="H118" s="225"/>
      <c r="I118" s="225"/>
      <c r="J118" s="225"/>
      <c r="K118" s="225"/>
      <c r="L118" s="225"/>
      <c r="M118" s="225"/>
      <c r="N118" s="225"/>
      <c r="O118" s="225"/>
      <c r="P118" s="225"/>
      <c r="Q118" s="225"/>
      <c r="R118" s="225"/>
      <c r="S118" s="225"/>
      <c r="T118" s="225"/>
      <c r="U118" s="225"/>
      <c r="V118" s="225"/>
      <c r="W118" s="225"/>
      <c r="X118" s="206"/>
      <c r="Y118" s="206"/>
      <c r="Z118" s="206"/>
      <c r="AA118" s="206"/>
      <c r="AB118" s="206"/>
      <c r="AC118" s="206"/>
      <c r="AD118" s="206"/>
      <c r="AE118" s="206"/>
      <c r="AF118" s="206"/>
      <c r="AG118" s="206" t="s">
        <v>280</v>
      </c>
      <c r="AH118" s="206">
        <v>0</v>
      </c>
      <c r="AI118" s="206"/>
      <c r="AJ118" s="206"/>
      <c r="AK118" s="206"/>
      <c r="AL118" s="206"/>
      <c r="AM118" s="206"/>
      <c r="AN118" s="206"/>
      <c r="AO118" s="206"/>
      <c r="AP118" s="206"/>
      <c r="AQ118" s="206"/>
      <c r="AR118" s="206"/>
      <c r="AS118" s="206"/>
      <c r="AT118" s="206"/>
      <c r="AU118" s="206"/>
      <c r="AV118" s="206"/>
      <c r="AW118" s="206"/>
      <c r="AX118" s="206"/>
      <c r="AY118" s="206"/>
      <c r="AZ118" s="206"/>
      <c r="BA118" s="206"/>
      <c r="BB118" s="206"/>
      <c r="BC118" s="206"/>
      <c r="BD118" s="206"/>
      <c r="BE118" s="206"/>
      <c r="BF118" s="206"/>
      <c r="BG118" s="206"/>
      <c r="BH118" s="206"/>
    </row>
    <row r="119" spans="1:60" outlineLevel="1" x14ac:dyDescent="0.25">
      <c r="A119" s="244">
        <v>24</v>
      </c>
      <c r="B119" s="245" t="s">
        <v>1625</v>
      </c>
      <c r="C119" s="255" t="s">
        <v>1626</v>
      </c>
      <c r="D119" s="246" t="s">
        <v>0</v>
      </c>
      <c r="E119" s="247">
        <v>390.76963999999998</v>
      </c>
      <c r="F119" s="248"/>
      <c r="G119" s="249">
        <f>ROUND(E119*F119,2)</f>
        <v>0</v>
      </c>
      <c r="H119" s="248"/>
      <c r="I119" s="249">
        <f>ROUND(E119*H119,2)</f>
        <v>0</v>
      </c>
      <c r="J119" s="248"/>
      <c r="K119" s="249">
        <f>ROUND(E119*J119,2)</f>
        <v>0</v>
      </c>
      <c r="L119" s="249">
        <v>21</v>
      </c>
      <c r="M119" s="249">
        <f>G119*(1+L119/100)</f>
        <v>0</v>
      </c>
      <c r="N119" s="249">
        <v>0</v>
      </c>
      <c r="O119" s="249">
        <f>ROUND(E119*N119,2)</f>
        <v>0</v>
      </c>
      <c r="P119" s="249">
        <v>0</v>
      </c>
      <c r="Q119" s="250">
        <f>ROUND(E119*P119,2)</f>
        <v>0</v>
      </c>
      <c r="R119" s="225"/>
      <c r="S119" s="225" t="s">
        <v>276</v>
      </c>
      <c r="T119" s="225" t="s">
        <v>277</v>
      </c>
      <c r="U119" s="225">
        <v>0</v>
      </c>
      <c r="V119" s="225">
        <f>ROUND(E119*U119,2)</f>
        <v>0</v>
      </c>
      <c r="W119" s="225"/>
      <c r="X119" s="206"/>
      <c r="Y119" s="206"/>
      <c r="Z119" s="206"/>
      <c r="AA119" s="206"/>
      <c r="AB119" s="206"/>
      <c r="AC119" s="206"/>
      <c r="AD119" s="206"/>
      <c r="AE119" s="206"/>
      <c r="AF119" s="206"/>
      <c r="AG119" s="206" t="s">
        <v>455</v>
      </c>
      <c r="AH119" s="206"/>
      <c r="AI119" s="206"/>
      <c r="AJ119" s="206"/>
      <c r="AK119" s="206"/>
      <c r="AL119" s="206"/>
      <c r="AM119" s="206"/>
      <c r="AN119" s="206"/>
      <c r="AO119" s="206"/>
      <c r="AP119" s="206"/>
      <c r="AQ119" s="206"/>
      <c r="AR119" s="206"/>
      <c r="AS119" s="206"/>
      <c r="AT119" s="206"/>
      <c r="AU119" s="206"/>
      <c r="AV119" s="206"/>
      <c r="AW119" s="206"/>
      <c r="AX119" s="206"/>
      <c r="AY119" s="206"/>
      <c r="AZ119" s="206"/>
      <c r="BA119" s="206"/>
      <c r="BB119" s="206"/>
      <c r="BC119" s="206"/>
      <c r="BD119" s="206"/>
      <c r="BE119" s="206"/>
      <c r="BF119" s="206"/>
      <c r="BG119" s="206"/>
      <c r="BH119" s="206"/>
    </row>
    <row r="120" spans="1:60" ht="20.399999999999999" outlineLevel="1" x14ac:dyDescent="0.25">
      <c r="A120" s="237">
        <v>25</v>
      </c>
      <c r="B120" s="238" t="s">
        <v>1627</v>
      </c>
      <c r="C120" s="253" t="s">
        <v>1628</v>
      </c>
      <c r="D120" s="239" t="s">
        <v>314</v>
      </c>
      <c r="E120" s="240">
        <v>155.93090000000001</v>
      </c>
      <c r="F120" s="241"/>
      <c r="G120" s="242">
        <f>ROUND(E120*F120,2)</f>
        <v>0</v>
      </c>
      <c r="H120" s="241"/>
      <c r="I120" s="242">
        <f>ROUND(E120*H120,2)</f>
        <v>0</v>
      </c>
      <c r="J120" s="241"/>
      <c r="K120" s="242">
        <f>ROUND(E120*J120,2)</f>
        <v>0</v>
      </c>
      <c r="L120" s="242">
        <v>21</v>
      </c>
      <c r="M120" s="242">
        <f>G120*(1+L120/100)</f>
        <v>0</v>
      </c>
      <c r="N120" s="242">
        <v>2.0000000000000001E-4</v>
      </c>
      <c r="O120" s="242">
        <f>ROUND(E120*N120,2)</f>
        <v>0.03</v>
      </c>
      <c r="P120" s="242">
        <v>0</v>
      </c>
      <c r="Q120" s="243">
        <f>ROUND(E120*P120,2)</f>
        <v>0</v>
      </c>
      <c r="R120" s="225" t="s">
        <v>672</v>
      </c>
      <c r="S120" s="225" t="s">
        <v>276</v>
      </c>
      <c r="T120" s="225" t="s">
        <v>277</v>
      </c>
      <c r="U120" s="225">
        <v>0</v>
      </c>
      <c r="V120" s="225">
        <f>ROUND(E120*U120,2)</f>
        <v>0</v>
      </c>
      <c r="W120" s="225"/>
      <c r="X120" s="206"/>
      <c r="Y120" s="206"/>
      <c r="Z120" s="206"/>
      <c r="AA120" s="206"/>
      <c r="AB120" s="206"/>
      <c r="AC120" s="206"/>
      <c r="AD120" s="206"/>
      <c r="AE120" s="206"/>
      <c r="AF120" s="206"/>
      <c r="AG120" s="206" t="s">
        <v>673</v>
      </c>
      <c r="AH120" s="206"/>
      <c r="AI120" s="206"/>
      <c r="AJ120" s="206"/>
      <c r="AK120" s="206"/>
      <c r="AL120" s="206"/>
      <c r="AM120" s="206"/>
      <c r="AN120" s="206"/>
      <c r="AO120" s="206"/>
      <c r="AP120" s="206"/>
      <c r="AQ120" s="206"/>
      <c r="AR120" s="206"/>
      <c r="AS120" s="206"/>
      <c r="AT120" s="206"/>
      <c r="AU120" s="206"/>
      <c r="AV120" s="206"/>
      <c r="AW120" s="206"/>
      <c r="AX120" s="206"/>
      <c r="AY120" s="206"/>
      <c r="AZ120" s="206"/>
      <c r="BA120" s="206"/>
      <c r="BB120" s="206"/>
      <c r="BC120" s="206"/>
      <c r="BD120" s="206"/>
      <c r="BE120" s="206"/>
      <c r="BF120" s="206"/>
      <c r="BG120" s="206"/>
      <c r="BH120" s="206"/>
    </row>
    <row r="121" spans="1:60" outlineLevel="1" x14ac:dyDescent="0.25">
      <c r="A121" s="223"/>
      <c r="B121" s="224"/>
      <c r="C121" s="256" t="s">
        <v>752</v>
      </c>
      <c r="D121" s="228"/>
      <c r="E121" s="229"/>
      <c r="F121" s="225"/>
      <c r="G121" s="225"/>
      <c r="H121" s="225"/>
      <c r="I121" s="225"/>
      <c r="J121" s="225"/>
      <c r="K121" s="225"/>
      <c r="L121" s="225"/>
      <c r="M121" s="225"/>
      <c r="N121" s="225"/>
      <c r="O121" s="225"/>
      <c r="P121" s="225"/>
      <c r="Q121" s="225"/>
      <c r="R121" s="225"/>
      <c r="S121" s="225"/>
      <c r="T121" s="225"/>
      <c r="U121" s="225"/>
      <c r="V121" s="225"/>
      <c r="W121" s="225"/>
      <c r="X121" s="206"/>
      <c r="Y121" s="206"/>
      <c r="Z121" s="206"/>
      <c r="AA121" s="206"/>
      <c r="AB121" s="206"/>
      <c r="AC121" s="206"/>
      <c r="AD121" s="206"/>
      <c r="AE121" s="206"/>
      <c r="AF121" s="206"/>
      <c r="AG121" s="206" t="s">
        <v>280</v>
      </c>
      <c r="AH121" s="206"/>
      <c r="AI121" s="206"/>
      <c r="AJ121" s="206"/>
      <c r="AK121" s="206"/>
      <c r="AL121" s="206"/>
      <c r="AM121" s="206"/>
      <c r="AN121" s="206"/>
      <c r="AO121" s="206"/>
      <c r="AP121" s="206"/>
      <c r="AQ121" s="206"/>
      <c r="AR121" s="206"/>
      <c r="AS121" s="206"/>
      <c r="AT121" s="206"/>
      <c r="AU121" s="206"/>
      <c r="AV121" s="206"/>
      <c r="AW121" s="206"/>
      <c r="AX121" s="206"/>
      <c r="AY121" s="206"/>
      <c r="AZ121" s="206"/>
      <c r="BA121" s="206"/>
      <c r="BB121" s="206"/>
      <c r="BC121" s="206"/>
      <c r="BD121" s="206"/>
      <c r="BE121" s="206"/>
      <c r="BF121" s="206"/>
      <c r="BG121" s="206"/>
      <c r="BH121" s="206"/>
    </row>
    <row r="122" spans="1:60" ht="20.399999999999999" outlineLevel="1" x14ac:dyDescent="0.25">
      <c r="A122" s="223"/>
      <c r="B122" s="224"/>
      <c r="C122" s="257" t="s">
        <v>1629</v>
      </c>
      <c r="D122" s="228"/>
      <c r="E122" s="229">
        <v>42.398299999999999</v>
      </c>
      <c r="F122" s="225"/>
      <c r="G122" s="225"/>
      <c r="H122" s="225"/>
      <c r="I122" s="225"/>
      <c r="J122" s="225"/>
      <c r="K122" s="225"/>
      <c r="L122" s="225"/>
      <c r="M122" s="225"/>
      <c r="N122" s="225"/>
      <c r="O122" s="225"/>
      <c r="P122" s="225"/>
      <c r="Q122" s="225"/>
      <c r="R122" s="225"/>
      <c r="S122" s="225"/>
      <c r="T122" s="225"/>
      <c r="U122" s="225"/>
      <c r="V122" s="225"/>
      <c r="W122" s="225"/>
      <c r="X122" s="206"/>
      <c r="Y122" s="206"/>
      <c r="Z122" s="206"/>
      <c r="AA122" s="206"/>
      <c r="AB122" s="206"/>
      <c r="AC122" s="206"/>
      <c r="AD122" s="206"/>
      <c r="AE122" s="206"/>
      <c r="AF122" s="206"/>
      <c r="AG122" s="206" t="s">
        <v>280</v>
      </c>
      <c r="AH122" s="206">
        <v>2</v>
      </c>
      <c r="AI122" s="206"/>
      <c r="AJ122" s="206"/>
      <c r="AK122" s="206"/>
      <c r="AL122" s="206"/>
      <c r="AM122" s="206"/>
      <c r="AN122" s="206"/>
      <c r="AO122" s="206"/>
      <c r="AP122" s="206"/>
      <c r="AQ122" s="206"/>
      <c r="AR122" s="206"/>
      <c r="AS122" s="206"/>
      <c r="AT122" s="206"/>
      <c r="AU122" s="206"/>
      <c r="AV122" s="206"/>
      <c r="AW122" s="206"/>
      <c r="AX122" s="206"/>
      <c r="AY122" s="206"/>
      <c r="AZ122" s="206"/>
      <c r="BA122" s="206"/>
      <c r="BB122" s="206"/>
      <c r="BC122" s="206"/>
      <c r="BD122" s="206"/>
      <c r="BE122" s="206"/>
      <c r="BF122" s="206"/>
      <c r="BG122" s="206"/>
      <c r="BH122" s="206"/>
    </row>
    <row r="123" spans="1:60" outlineLevel="1" x14ac:dyDescent="0.25">
      <c r="A123" s="223"/>
      <c r="B123" s="224"/>
      <c r="C123" s="257" t="s">
        <v>1630</v>
      </c>
      <c r="D123" s="228"/>
      <c r="E123" s="229">
        <v>23.9575</v>
      </c>
      <c r="F123" s="225"/>
      <c r="G123" s="225"/>
      <c r="H123" s="225"/>
      <c r="I123" s="225"/>
      <c r="J123" s="225"/>
      <c r="K123" s="225"/>
      <c r="L123" s="225"/>
      <c r="M123" s="225"/>
      <c r="N123" s="225"/>
      <c r="O123" s="225"/>
      <c r="P123" s="225"/>
      <c r="Q123" s="225"/>
      <c r="R123" s="225"/>
      <c r="S123" s="225"/>
      <c r="T123" s="225"/>
      <c r="U123" s="225"/>
      <c r="V123" s="225"/>
      <c r="W123" s="225"/>
      <c r="X123" s="206"/>
      <c r="Y123" s="206"/>
      <c r="Z123" s="206"/>
      <c r="AA123" s="206"/>
      <c r="AB123" s="206"/>
      <c r="AC123" s="206"/>
      <c r="AD123" s="206"/>
      <c r="AE123" s="206"/>
      <c r="AF123" s="206"/>
      <c r="AG123" s="206" t="s">
        <v>280</v>
      </c>
      <c r="AH123" s="206">
        <v>2</v>
      </c>
      <c r="AI123" s="206"/>
      <c r="AJ123" s="206"/>
      <c r="AK123" s="206"/>
      <c r="AL123" s="206"/>
      <c r="AM123" s="206"/>
      <c r="AN123" s="206"/>
      <c r="AO123" s="206"/>
      <c r="AP123" s="206"/>
      <c r="AQ123" s="206"/>
      <c r="AR123" s="206"/>
      <c r="AS123" s="206"/>
      <c r="AT123" s="206"/>
      <c r="AU123" s="206"/>
      <c r="AV123" s="206"/>
      <c r="AW123" s="206"/>
      <c r="AX123" s="206"/>
      <c r="AY123" s="206"/>
      <c r="AZ123" s="206"/>
      <c r="BA123" s="206"/>
      <c r="BB123" s="206"/>
      <c r="BC123" s="206"/>
      <c r="BD123" s="206"/>
      <c r="BE123" s="206"/>
      <c r="BF123" s="206"/>
      <c r="BG123" s="206"/>
      <c r="BH123" s="206"/>
    </row>
    <row r="124" spans="1:60" outlineLevel="1" x14ac:dyDescent="0.25">
      <c r="A124" s="223"/>
      <c r="B124" s="224"/>
      <c r="C124" s="257" t="s">
        <v>1631</v>
      </c>
      <c r="D124" s="228"/>
      <c r="E124" s="229">
        <v>24.142499999999998</v>
      </c>
      <c r="F124" s="225"/>
      <c r="G124" s="225"/>
      <c r="H124" s="225"/>
      <c r="I124" s="225"/>
      <c r="J124" s="225"/>
      <c r="K124" s="225"/>
      <c r="L124" s="225"/>
      <c r="M124" s="225"/>
      <c r="N124" s="225"/>
      <c r="O124" s="225"/>
      <c r="P124" s="225"/>
      <c r="Q124" s="225"/>
      <c r="R124" s="225"/>
      <c r="S124" s="225"/>
      <c r="T124" s="225"/>
      <c r="U124" s="225"/>
      <c r="V124" s="225"/>
      <c r="W124" s="225"/>
      <c r="X124" s="206"/>
      <c r="Y124" s="206"/>
      <c r="Z124" s="206"/>
      <c r="AA124" s="206"/>
      <c r="AB124" s="206"/>
      <c r="AC124" s="206"/>
      <c r="AD124" s="206"/>
      <c r="AE124" s="206"/>
      <c r="AF124" s="206"/>
      <c r="AG124" s="206" t="s">
        <v>280</v>
      </c>
      <c r="AH124" s="206">
        <v>2</v>
      </c>
      <c r="AI124" s="206"/>
      <c r="AJ124" s="206"/>
      <c r="AK124" s="206"/>
      <c r="AL124" s="206"/>
      <c r="AM124" s="206"/>
      <c r="AN124" s="206"/>
      <c r="AO124" s="206"/>
      <c r="AP124" s="206"/>
      <c r="AQ124" s="206"/>
      <c r="AR124" s="206"/>
      <c r="AS124" s="206"/>
      <c r="AT124" s="206"/>
      <c r="AU124" s="206"/>
      <c r="AV124" s="206"/>
      <c r="AW124" s="206"/>
      <c r="AX124" s="206"/>
      <c r="AY124" s="206"/>
      <c r="AZ124" s="206"/>
      <c r="BA124" s="206"/>
      <c r="BB124" s="206"/>
      <c r="BC124" s="206"/>
      <c r="BD124" s="206"/>
      <c r="BE124" s="206"/>
      <c r="BF124" s="206"/>
      <c r="BG124" s="206"/>
      <c r="BH124" s="206"/>
    </row>
    <row r="125" spans="1:60" outlineLevel="1" x14ac:dyDescent="0.25">
      <c r="A125" s="223"/>
      <c r="B125" s="224"/>
      <c r="C125" s="257" t="s">
        <v>1632</v>
      </c>
      <c r="D125" s="228"/>
      <c r="E125" s="229">
        <v>45.09375</v>
      </c>
      <c r="F125" s="225"/>
      <c r="G125" s="225"/>
      <c r="H125" s="225"/>
      <c r="I125" s="225"/>
      <c r="J125" s="225"/>
      <c r="K125" s="225"/>
      <c r="L125" s="225"/>
      <c r="M125" s="225"/>
      <c r="N125" s="225"/>
      <c r="O125" s="225"/>
      <c r="P125" s="225"/>
      <c r="Q125" s="225"/>
      <c r="R125" s="225"/>
      <c r="S125" s="225"/>
      <c r="T125" s="225"/>
      <c r="U125" s="225"/>
      <c r="V125" s="225"/>
      <c r="W125" s="225"/>
      <c r="X125" s="206"/>
      <c r="Y125" s="206"/>
      <c r="Z125" s="206"/>
      <c r="AA125" s="206"/>
      <c r="AB125" s="206"/>
      <c r="AC125" s="206"/>
      <c r="AD125" s="206"/>
      <c r="AE125" s="206"/>
      <c r="AF125" s="206"/>
      <c r="AG125" s="206" t="s">
        <v>280</v>
      </c>
      <c r="AH125" s="206">
        <v>2</v>
      </c>
      <c r="AI125" s="206"/>
      <c r="AJ125" s="206"/>
      <c r="AK125" s="206"/>
      <c r="AL125" s="206"/>
      <c r="AM125" s="206"/>
      <c r="AN125" s="206"/>
      <c r="AO125" s="206"/>
      <c r="AP125" s="206"/>
      <c r="AQ125" s="206"/>
      <c r="AR125" s="206"/>
      <c r="AS125" s="206"/>
      <c r="AT125" s="206"/>
      <c r="AU125" s="206"/>
      <c r="AV125" s="206"/>
      <c r="AW125" s="206"/>
      <c r="AX125" s="206"/>
      <c r="AY125" s="206"/>
      <c r="AZ125" s="206"/>
      <c r="BA125" s="206"/>
      <c r="BB125" s="206"/>
      <c r="BC125" s="206"/>
      <c r="BD125" s="206"/>
      <c r="BE125" s="206"/>
      <c r="BF125" s="206"/>
      <c r="BG125" s="206"/>
      <c r="BH125" s="206"/>
    </row>
    <row r="126" spans="1:60" outlineLevel="1" x14ac:dyDescent="0.25">
      <c r="A126" s="223"/>
      <c r="B126" s="224"/>
      <c r="C126" s="256" t="s">
        <v>762</v>
      </c>
      <c r="D126" s="228"/>
      <c r="E126" s="229"/>
      <c r="F126" s="225"/>
      <c r="G126" s="225"/>
      <c r="H126" s="225"/>
      <c r="I126" s="225"/>
      <c r="J126" s="225"/>
      <c r="K126" s="225"/>
      <c r="L126" s="225"/>
      <c r="M126" s="225"/>
      <c r="N126" s="225"/>
      <c r="O126" s="225"/>
      <c r="P126" s="225"/>
      <c r="Q126" s="225"/>
      <c r="R126" s="225"/>
      <c r="S126" s="225"/>
      <c r="T126" s="225"/>
      <c r="U126" s="225"/>
      <c r="V126" s="225"/>
      <c r="W126" s="225"/>
      <c r="X126" s="206"/>
      <c r="Y126" s="206"/>
      <c r="Z126" s="206"/>
      <c r="AA126" s="206"/>
      <c r="AB126" s="206"/>
      <c r="AC126" s="206"/>
      <c r="AD126" s="206"/>
      <c r="AE126" s="206"/>
      <c r="AF126" s="206"/>
      <c r="AG126" s="206" t="s">
        <v>280</v>
      </c>
      <c r="AH126" s="206"/>
      <c r="AI126" s="206"/>
      <c r="AJ126" s="206"/>
      <c r="AK126" s="206"/>
      <c r="AL126" s="206"/>
      <c r="AM126" s="206"/>
      <c r="AN126" s="206"/>
      <c r="AO126" s="206"/>
      <c r="AP126" s="206"/>
      <c r="AQ126" s="206"/>
      <c r="AR126" s="206"/>
      <c r="AS126" s="206"/>
      <c r="AT126" s="206"/>
      <c r="AU126" s="206"/>
      <c r="AV126" s="206"/>
      <c r="AW126" s="206"/>
      <c r="AX126" s="206"/>
      <c r="AY126" s="206"/>
      <c r="AZ126" s="206"/>
      <c r="BA126" s="206"/>
      <c r="BB126" s="206"/>
      <c r="BC126" s="206"/>
      <c r="BD126" s="206"/>
      <c r="BE126" s="206"/>
      <c r="BF126" s="206"/>
      <c r="BG126" s="206"/>
      <c r="BH126" s="206"/>
    </row>
    <row r="127" spans="1:60" outlineLevel="1" x14ac:dyDescent="0.25">
      <c r="A127" s="223"/>
      <c r="B127" s="224"/>
      <c r="C127" s="254" t="s">
        <v>1633</v>
      </c>
      <c r="D127" s="226"/>
      <c r="E127" s="227">
        <v>155.93091999999999</v>
      </c>
      <c r="F127" s="225"/>
      <c r="G127" s="225"/>
      <c r="H127" s="225"/>
      <c r="I127" s="225"/>
      <c r="J127" s="225"/>
      <c r="K127" s="225"/>
      <c r="L127" s="225"/>
      <c r="M127" s="225"/>
      <c r="N127" s="225"/>
      <c r="O127" s="225"/>
      <c r="P127" s="225"/>
      <c r="Q127" s="225"/>
      <c r="R127" s="225"/>
      <c r="S127" s="225"/>
      <c r="T127" s="225"/>
      <c r="U127" s="225"/>
      <c r="V127" s="225"/>
      <c r="W127" s="225"/>
      <c r="X127" s="206"/>
      <c r="Y127" s="206"/>
      <c r="Z127" s="206"/>
      <c r="AA127" s="206"/>
      <c r="AB127" s="206"/>
      <c r="AC127" s="206"/>
      <c r="AD127" s="206"/>
      <c r="AE127" s="206"/>
      <c r="AF127" s="206"/>
      <c r="AG127" s="206" t="s">
        <v>280</v>
      </c>
      <c r="AH127" s="206">
        <v>0</v>
      </c>
      <c r="AI127" s="206"/>
      <c r="AJ127" s="206"/>
      <c r="AK127" s="206"/>
      <c r="AL127" s="206"/>
      <c r="AM127" s="206"/>
      <c r="AN127" s="206"/>
      <c r="AO127" s="206"/>
      <c r="AP127" s="206"/>
      <c r="AQ127" s="206"/>
      <c r="AR127" s="206"/>
      <c r="AS127" s="206"/>
      <c r="AT127" s="206"/>
      <c r="AU127" s="206"/>
      <c r="AV127" s="206"/>
      <c r="AW127" s="206"/>
      <c r="AX127" s="206"/>
      <c r="AY127" s="206"/>
      <c r="AZ127" s="206"/>
      <c r="BA127" s="206"/>
      <c r="BB127" s="206"/>
      <c r="BC127" s="206"/>
      <c r="BD127" s="206"/>
      <c r="BE127" s="206"/>
      <c r="BF127" s="206"/>
      <c r="BG127" s="206"/>
      <c r="BH127" s="206"/>
    </row>
    <row r="128" spans="1:60" ht="20.399999999999999" outlineLevel="1" x14ac:dyDescent="0.25">
      <c r="A128" s="237">
        <v>26</v>
      </c>
      <c r="B128" s="238" t="s">
        <v>1634</v>
      </c>
      <c r="C128" s="253" t="s">
        <v>1635</v>
      </c>
      <c r="D128" s="239" t="s">
        <v>314</v>
      </c>
      <c r="E128" s="240">
        <v>155.93090000000001</v>
      </c>
      <c r="F128" s="241"/>
      <c r="G128" s="242">
        <f>ROUND(E128*F128,2)</f>
        <v>0</v>
      </c>
      <c r="H128" s="241"/>
      <c r="I128" s="242">
        <f>ROUND(E128*H128,2)</f>
        <v>0</v>
      </c>
      <c r="J128" s="241"/>
      <c r="K128" s="242">
        <f>ROUND(E128*J128,2)</f>
        <v>0</v>
      </c>
      <c r="L128" s="242">
        <v>21</v>
      </c>
      <c r="M128" s="242">
        <f>G128*(1+L128/100)</f>
        <v>0</v>
      </c>
      <c r="N128" s="242">
        <v>2.7999999999999998E-4</v>
      </c>
      <c r="O128" s="242">
        <f>ROUND(E128*N128,2)</f>
        <v>0.04</v>
      </c>
      <c r="P128" s="242">
        <v>0</v>
      </c>
      <c r="Q128" s="243">
        <f>ROUND(E128*P128,2)</f>
        <v>0</v>
      </c>
      <c r="R128" s="225" t="s">
        <v>672</v>
      </c>
      <c r="S128" s="225" t="s">
        <v>276</v>
      </c>
      <c r="T128" s="225" t="s">
        <v>277</v>
      </c>
      <c r="U128" s="225">
        <v>0</v>
      </c>
      <c r="V128" s="225">
        <f>ROUND(E128*U128,2)</f>
        <v>0</v>
      </c>
      <c r="W128" s="225"/>
      <c r="X128" s="206"/>
      <c r="Y128" s="206"/>
      <c r="Z128" s="206"/>
      <c r="AA128" s="206"/>
      <c r="AB128" s="206"/>
      <c r="AC128" s="206"/>
      <c r="AD128" s="206"/>
      <c r="AE128" s="206"/>
      <c r="AF128" s="206"/>
      <c r="AG128" s="206" t="s">
        <v>673</v>
      </c>
      <c r="AH128" s="206"/>
      <c r="AI128" s="206"/>
      <c r="AJ128" s="206"/>
      <c r="AK128" s="206"/>
      <c r="AL128" s="206"/>
      <c r="AM128" s="206"/>
      <c r="AN128" s="206"/>
      <c r="AO128" s="206"/>
      <c r="AP128" s="206"/>
      <c r="AQ128" s="206"/>
      <c r="AR128" s="206"/>
      <c r="AS128" s="206"/>
      <c r="AT128" s="206"/>
      <c r="AU128" s="206"/>
      <c r="AV128" s="206"/>
      <c r="AW128" s="206"/>
      <c r="AX128" s="206"/>
      <c r="AY128" s="206"/>
      <c r="AZ128" s="206"/>
      <c r="BA128" s="206"/>
      <c r="BB128" s="206"/>
      <c r="BC128" s="206"/>
      <c r="BD128" s="206"/>
      <c r="BE128" s="206"/>
      <c r="BF128" s="206"/>
      <c r="BG128" s="206"/>
      <c r="BH128" s="206"/>
    </row>
    <row r="129" spans="1:60" outlineLevel="1" x14ac:dyDescent="0.25">
      <c r="A129" s="223"/>
      <c r="B129" s="224"/>
      <c r="C129" s="256" t="s">
        <v>752</v>
      </c>
      <c r="D129" s="228"/>
      <c r="E129" s="229"/>
      <c r="F129" s="225"/>
      <c r="G129" s="225"/>
      <c r="H129" s="225"/>
      <c r="I129" s="225"/>
      <c r="J129" s="225"/>
      <c r="K129" s="225"/>
      <c r="L129" s="225"/>
      <c r="M129" s="225"/>
      <c r="N129" s="225"/>
      <c r="O129" s="225"/>
      <c r="P129" s="225"/>
      <c r="Q129" s="225"/>
      <c r="R129" s="225"/>
      <c r="S129" s="225"/>
      <c r="T129" s="225"/>
      <c r="U129" s="225"/>
      <c r="V129" s="225"/>
      <c r="W129" s="225"/>
      <c r="X129" s="206"/>
      <c r="Y129" s="206"/>
      <c r="Z129" s="206"/>
      <c r="AA129" s="206"/>
      <c r="AB129" s="206"/>
      <c r="AC129" s="206"/>
      <c r="AD129" s="206"/>
      <c r="AE129" s="206"/>
      <c r="AF129" s="206"/>
      <c r="AG129" s="206" t="s">
        <v>280</v>
      </c>
      <c r="AH129" s="206"/>
      <c r="AI129" s="206"/>
      <c r="AJ129" s="206"/>
      <c r="AK129" s="206"/>
      <c r="AL129" s="206"/>
      <c r="AM129" s="206"/>
      <c r="AN129" s="206"/>
      <c r="AO129" s="206"/>
      <c r="AP129" s="206"/>
      <c r="AQ129" s="206"/>
      <c r="AR129" s="206"/>
      <c r="AS129" s="206"/>
      <c r="AT129" s="206"/>
      <c r="AU129" s="206"/>
      <c r="AV129" s="206"/>
      <c r="AW129" s="206"/>
      <c r="AX129" s="206"/>
      <c r="AY129" s="206"/>
      <c r="AZ129" s="206"/>
      <c r="BA129" s="206"/>
      <c r="BB129" s="206"/>
      <c r="BC129" s="206"/>
      <c r="BD129" s="206"/>
      <c r="BE129" s="206"/>
      <c r="BF129" s="206"/>
      <c r="BG129" s="206"/>
      <c r="BH129" s="206"/>
    </row>
    <row r="130" spans="1:60" ht="20.399999999999999" outlineLevel="1" x14ac:dyDescent="0.25">
      <c r="A130" s="223"/>
      <c r="B130" s="224"/>
      <c r="C130" s="257" t="s">
        <v>1629</v>
      </c>
      <c r="D130" s="228"/>
      <c r="E130" s="229">
        <v>42.398299999999999</v>
      </c>
      <c r="F130" s="225"/>
      <c r="G130" s="225"/>
      <c r="H130" s="225"/>
      <c r="I130" s="225"/>
      <c r="J130" s="225"/>
      <c r="K130" s="225"/>
      <c r="L130" s="225"/>
      <c r="M130" s="225"/>
      <c r="N130" s="225"/>
      <c r="O130" s="225"/>
      <c r="P130" s="225"/>
      <c r="Q130" s="225"/>
      <c r="R130" s="225"/>
      <c r="S130" s="225"/>
      <c r="T130" s="225"/>
      <c r="U130" s="225"/>
      <c r="V130" s="225"/>
      <c r="W130" s="225"/>
      <c r="X130" s="206"/>
      <c r="Y130" s="206"/>
      <c r="Z130" s="206"/>
      <c r="AA130" s="206"/>
      <c r="AB130" s="206"/>
      <c r="AC130" s="206"/>
      <c r="AD130" s="206"/>
      <c r="AE130" s="206"/>
      <c r="AF130" s="206"/>
      <c r="AG130" s="206" t="s">
        <v>280</v>
      </c>
      <c r="AH130" s="206">
        <v>2</v>
      </c>
      <c r="AI130" s="206"/>
      <c r="AJ130" s="206"/>
      <c r="AK130" s="206"/>
      <c r="AL130" s="206"/>
      <c r="AM130" s="206"/>
      <c r="AN130" s="206"/>
      <c r="AO130" s="206"/>
      <c r="AP130" s="206"/>
      <c r="AQ130" s="206"/>
      <c r="AR130" s="206"/>
      <c r="AS130" s="206"/>
      <c r="AT130" s="206"/>
      <c r="AU130" s="206"/>
      <c r="AV130" s="206"/>
      <c r="AW130" s="206"/>
      <c r="AX130" s="206"/>
      <c r="AY130" s="206"/>
      <c r="AZ130" s="206"/>
      <c r="BA130" s="206"/>
      <c r="BB130" s="206"/>
      <c r="BC130" s="206"/>
      <c r="BD130" s="206"/>
      <c r="BE130" s="206"/>
      <c r="BF130" s="206"/>
      <c r="BG130" s="206"/>
      <c r="BH130" s="206"/>
    </row>
    <row r="131" spans="1:60" outlineLevel="1" x14ac:dyDescent="0.25">
      <c r="A131" s="223"/>
      <c r="B131" s="224"/>
      <c r="C131" s="257" t="s">
        <v>1630</v>
      </c>
      <c r="D131" s="228"/>
      <c r="E131" s="229">
        <v>23.9575</v>
      </c>
      <c r="F131" s="225"/>
      <c r="G131" s="225"/>
      <c r="H131" s="225"/>
      <c r="I131" s="225"/>
      <c r="J131" s="225"/>
      <c r="K131" s="225"/>
      <c r="L131" s="225"/>
      <c r="M131" s="225"/>
      <c r="N131" s="225"/>
      <c r="O131" s="225"/>
      <c r="P131" s="225"/>
      <c r="Q131" s="225"/>
      <c r="R131" s="225"/>
      <c r="S131" s="225"/>
      <c r="T131" s="225"/>
      <c r="U131" s="225"/>
      <c r="V131" s="225"/>
      <c r="W131" s="225"/>
      <c r="X131" s="206"/>
      <c r="Y131" s="206"/>
      <c r="Z131" s="206"/>
      <c r="AA131" s="206"/>
      <c r="AB131" s="206"/>
      <c r="AC131" s="206"/>
      <c r="AD131" s="206"/>
      <c r="AE131" s="206"/>
      <c r="AF131" s="206"/>
      <c r="AG131" s="206" t="s">
        <v>280</v>
      </c>
      <c r="AH131" s="206">
        <v>2</v>
      </c>
      <c r="AI131" s="206"/>
      <c r="AJ131" s="206"/>
      <c r="AK131" s="206"/>
      <c r="AL131" s="206"/>
      <c r="AM131" s="206"/>
      <c r="AN131" s="206"/>
      <c r="AO131" s="206"/>
      <c r="AP131" s="206"/>
      <c r="AQ131" s="206"/>
      <c r="AR131" s="206"/>
      <c r="AS131" s="206"/>
      <c r="AT131" s="206"/>
      <c r="AU131" s="206"/>
      <c r="AV131" s="206"/>
      <c r="AW131" s="206"/>
      <c r="AX131" s="206"/>
      <c r="AY131" s="206"/>
      <c r="AZ131" s="206"/>
      <c r="BA131" s="206"/>
      <c r="BB131" s="206"/>
      <c r="BC131" s="206"/>
      <c r="BD131" s="206"/>
      <c r="BE131" s="206"/>
      <c r="BF131" s="206"/>
      <c r="BG131" s="206"/>
      <c r="BH131" s="206"/>
    </row>
    <row r="132" spans="1:60" outlineLevel="1" x14ac:dyDescent="0.25">
      <c r="A132" s="223"/>
      <c r="B132" s="224"/>
      <c r="C132" s="257" t="s">
        <v>1631</v>
      </c>
      <c r="D132" s="228"/>
      <c r="E132" s="229">
        <v>24.142499999999998</v>
      </c>
      <c r="F132" s="225"/>
      <c r="G132" s="225"/>
      <c r="H132" s="225"/>
      <c r="I132" s="225"/>
      <c r="J132" s="225"/>
      <c r="K132" s="225"/>
      <c r="L132" s="225"/>
      <c r="M132" s="225"/>
      <c r="N132" s="225"/>
      <c r="O132" s="225"/>
      <c r="P132" s="225"/>
      <c r="Q132" s="225"/>
      <c r="R132" s="225"/>
      <c r="S132" s="225"/>
      <c r="T132" s="225"/>
      <c r="U132" s="225"/>
      <c r="V132" s="225"/>
      <c r="W132" s="225"/>
      <c r="X132" s="206"/>
      <c r="Y132" s="206"/>
      <c r="Z132" s="206"/>
      <c r="AA132" s="206"/>
      <c r="AB132" s="206"/>
      <c r="AC132" s="206"/>
      <c r="AD132" s="206"/>
      <c r="AE132" s="206"/>
      <c r="AF132" s="206"/>
      <c r="AG132" s="206" t="s">
        <v>280</v>
      </c>
      <c r="AH132" s="206">
        <v>2</v>
      </c>
      <c r="AI132" s="206"/>
      <c r="AJ132" s="206"/>
      <c r="AK132" s="206"/>
      <c r="AL132" s="206"/>
      <c r="AM132" s="206"/>
      <c r="AN132" s="206"/>
      <c r="AO132" s="206"/>
      <c r="AP132" s="206"/>
      <c r="AQ132" s="206"/>
      <c r="AR132" s="206"/>
      <c r="AS132" s="206"/>
      <c r="AT132" s="206"/>
      <c r="AU132" s="206"/>
      <c r="AV132" s="206"/>
      <c r="AW132" s="206"/>
      <c r="AX132" s="206"/>
      <c r="AY132" s="206"/>
      <c r="AZ132" s="206"/>
      <c r="BA132" s="206"/>
      <c r="BB132" s="206"/>
      <c r="BC132" s="206"/>
      <c r="BD132" s="206"/>
      <c r="BE132" s="206"/>
      <c r="BF132" s="206"/>
      <c r="BG132" s="206"/>
      <c r="BH132" s="206"/>
    </row>
    <row r="133" spans="1:60" outlineLevel="1" x14ac:dyDescent="0.25">
      <c r="A133" s="223"/>
      <c r="B133" s="224"/>
      <c r="C133" s="257" t="s">
        <v>1632</v>
      </c>
      <c r="D133" s="228"/>
      <c r="E133" s="229">
        <v>45.09375</v>
      </c>
      <c r="F133" s="225"/>
      <c r="G133" s="225"/>
      <c r="H133" s="225"/>
      <c r="I133" s="225"/>
      <c r="J133" s="225"/>
      <c r="K133" s="225"/>
      <c r="L133" s="225"/>
      <c r="M133" s="225"/>
      <c r="N133" s="225"/>
      <c r="O133" s="225"/>
      <c r="P133" s="225"/>
      <c r="Q133" s="225"/>
      <c r="R133" s="225"/>
      <c r="S133" s="225"/>
      <c r="T133" s="225"/>
      <c r="U133" s="225"/>
      <c r="V133" s="225"/>
      <c r="W133" s="225"/>
      <c r="X133" s="206"/>
      <c r="Y133" s="206"/>
      <c r="Z133" s="206"/>
      <c r="AA133" s="206"/>
      <c r="AB133" s="206"/>
      <c r="AC133" s="206"/>
      <c r="AD133" s="206"/>
      <c r="AE133" s="206"/>
      <c r="AF133" s="206"/>
      <c r="AG133" s="206" t="s">
        <v>280</v>
      </c>
      <c r="AH133" s="206">
        <v>2</v>
      </c>
      <c r="AI133" s="206"/>
      <c r="AJ133" s="206"/>
      <c r="AK133" s="206"/>
      <c r="AL133" s="206"/>
      <c r="AM133" s="206"/>
      <c r="AN133" s="206"/>
      <c r="AO133" s="206"/>
      <c r="AP133" s="206"/>
      <c r="AQ133" s="206"/>
      <c r="AR133" s="206"/>
      <c r="AS133" s="206"/>
      <c r="AT133" s="206"/>
      <c r="AU133" s="206"/>
      <c r="AV133" s="206"/>
      <c r="AW133" s="206"/>
      <c r="AX133" s="206"/>
      <c r="AY133" s="206"/>
      <c r="AZ133" s="206"/>
      <c r="BA133" s="206"/>
      <c r="BB133" s="206"/>
      <c r="BC133" s="206"/>
      <c r="BD133" s="206"/>
      <c r="BE133" s="206"/>
      <c r="BF133" s="206"/>
      <c r="BG133" s="206"/>
      <c r="BH133" s="206"/>
    </row>
    <row r="134" spans="1:60" outlineLevel="1" x14ac:dyDescent="0.25">
      <c r="A134" s="223"/>
      <c r="B134" s="224"/>
      <c r="C134" s="256" t="s">
        <v>762</v>
      </c>
      <c r="D134" s="228"/>
      <c r="E134" s="229"/>
      <c r="F134" s="225"/>
      <c r="G134" s="225"/>
      <c r="H134" s="225"/>
      <c r="I134" s="225"/>
      <c r="J134" s="225"/>
      <c r="K134" s="225"/>
      <c r="L134" s="225"/>
      <c r="M134" s="225"/>
      <c r="N134" s="225"/>
      <c r="O134" s="225"/>
      <c r="P134" s="225"/>
      <c r="Q134" s="225"/>
      <c r="R134" s="225"/>
      <c r="S134" s="225"/>
      <c r="T134" s="225"/>
      <c r="U134" s="225"/>
      <c r="V134" s="225"/>
      <c r="W134" s="225"/>
      <c r="X134" s="206"/>
      <c r="Y134" s="206"/>
      <c r="Z134" s="206"/>
      <c r="AA134" s="206"/>
      <c r="AB134" s="206"/>
      <c r="AC134" s="206"/>
      <c r="AD134" s="206"/>
      <c r="AE134" s="206"/>
      <c r="AF134" s="206"/>
      <c r="AG134" s="206" t="s">
        <v>280</v>
      </c>
      <c r="AH134" s="206"/>
      <c r="AI134" s="206"/>
      <c r="AJ134" s="206"/>
      <c r="AK134" s="206"/>
      <c r="AL134" s="206"/>
      <c r="AM134" s="206"/>
      <c r="AN134" s="206"/>
      <c r="AO134" s="206"/>
      <c r="AP134" s="206"/>
      <c r="AQ134" s="206"/>
      <c r="AR134" s="206"/>
      <c r="AS134" s="206"/>
      <c r="AT134" s="206"/>
      <c r="AU134" s="206"/>
      <c r="AV134" s="206"/>
      <c r="AW134" s="206"/>
      <c r="AX134" s="206"/>
      <c r="AY134" s="206"/>
      <c r="AZ134" s="206"/>
      <c r="BA134" s="206"/>
      <c r="BB134" s="206"/>
      <c r="BC134" s="206"/>
      <c r="BD134" s="206"/>
      <c r="BE134" s="206"/>
      <c r="BF134" s="206"/>
      <c r="BG134" s="206"/>
      <c r="BH134" s="206"/>
    </row>
    <row r="135" spans="1:60" outlineLevel="1" x14ac:dyDescent="0.25">
      <c r="A135" s="223"/>
      <c r="B135" s="224"/>
      <c r="C135" s="254" t="s">
        <v>1633</v>
      </c>
      <c r="D135" s="226"/>
      <c r="E135" s="227">
        <v>155.93091999999999</v>
      </c>
      <c r="F135" s="225"/>
      <c r="G135" s="225"/>
      <c r="H135" s="225"/>
      <c r="I135" s="225"/>
      <c r="J135" s="225"/>
      <c r="K135" s="225"/>
      <c r="L135" s="225"/>
      <c r="M135" s="225"/>
      <c r="N135" s="225"/>
      <c r="O135" s="225"/>
      <c r="P135" s="225"/>
      <c r="Q135" s="225"/>
      <c r="R135" s="225"/>
      <c r="S135" s="225"/>
      <c r="T135" s="225"/>
      <c r="U135" s="225"/>
      <c r="V135" s="225"/>
      <c r="W135" s="225"/>
      <c r="X135" s="206"/>
      <c r="Y135" s="206"/>
      <c r="Z135" s="206"/>
      <c r="AA135" s="206"/>
      <c r="AB135" s="206"/>
      <c r="AC135" s="206"/>
      <c r="AD135" s="206"/>
      <c r="AE135" s="206"/>
      <c r="AF135" s="206"/>
      <c r="AG135" s="206" t="s">
        <v>280</v>
      </c>
      <c r="AH135" s="206">
        <v>0</v>
      </c>
      <c r="AI135" s="206"/>
      <c r="AJ135" s="206"/>
      <c r="AK135" s="206"/>
      <c r="AL135" s="206"/>
      <c r="AM135" s="206"/>
      <c r="AN135" s="206"/>
      <c r="AO135" s="206"/>
      <c r="AP135" s="206"/>
      <c r="AQ135" s="206"/>
      <c r="AR135" s="206"/>
      <c r="AS135" s="206"/>
      <c r="AT135" s="206"/>
      <c r="AU135" s="206"/>
      <c r="AV135" s="206"/>
      <c r="AW135" s="206"/>
      <c r="AX135" s="206"/>
      <c r="AY135" s="206"/>
      <c r="AZ135" s="206"/>
      <c r="BA135" s="206"/>
      <c r="BB135" s="206"/>
      <c r="BC135" s="206"/>
      <c r="BD135" s="206"/>
      <c r="BE135" s="206"/>
      <c r="BF135" s="206"/>
      <c r="BG135" s="206"/>
      <c r="BH135" s="206"/>
    </row>
    <row r="136" spans="1:60" x14ac:dyDescent="0.25">
      <c r="A136" s="231" t="s">
        <v>271</v>
      </c>
      <c r="B136" s="232" t="s">
        <v>242</v>
      </c>
      <c r="C136" s="252" t="s">
        <v>243</v>
      </c>
      <c r="D136" s="233"/>
      <c r="E136" s="234"/>
      <c r="F136" s="235"/>
      <c r="G136" s="235">
        <f>SUMIF(AG137:AG142,"&lt;&gt;NOR",G137:G142)</f>
        <v>0</v>
      </c>
      <c r="H136" s="235"/>
      <c r="I136" s="235">
        <f>SUM(I137:I142)</f>
        <v>0</v>
      </c>
      <c r="J136" s="235"/>
      <c r="K136" s="235">
        <f>SUM(K137:K142)</f>
        <v>0</v>
      </c>
      <c r="L136" s="235"/>
      <c r="M136" s="235">
        <f>SUM(M137:M142)</f>
        <v>0</v>
      </c>
      <c r="N136" s="235"/>
      <c r="O136" s="235">
        <f>SUM(O137:O142)</f>
        <v>0</v>
      </c>
      <c r="P136" s="235"/>
      <c r="Q136" s="236">
        <f>SUM(Q137:Q142)</f>
        <v>0</v>
      </c>
      <c r="R136" s="230"/>
      <c r="S136" s="230"/>
      <c r="T136" s="230"/>
      <c r="U136" s="230"/>
      <c r="V136" s="230">
        <f>SUM(V137:V142)</f>
        <v>26.27</v>
      </c>
      <c r="W136" s="230"/>
      <c r="AG136" t="s">
        <v>272</v>
      </c>
    </row>
    <row r="137" spans="1:60" outlineLevel="1" x14ac:dyDescent="0.25">
      <c r="A137" s="244">
        <v>27</v>
      </c>
      <c r="B137" s="245" t="s">
        <v>886</v>
      </c>
      <c r="C137" s="255" t="s">
        <v>887</v>
      </c>
      <c r="D137" s="246" t="s">
        <v>320</v>
      </c>
      <c r="E137" s="247">
        <v>10.58812</v>
      </c>
      <c r="F137" s="248"/>
      <c r="G137" s="249">
        <f>ROUND(E137*F137,2)</f>
        <v>0</v>
      </c>
      <c r="H137" s="248"/>
      <c r="I137" s="249">
        <f>ROUND(E137*H137,2)</f>
        <v>0</v>
      </c>
      <c r="J137" s="248"/>
      <c r="K137" s="249">
        <f>ROUND(E137*J137,2)</f>
        <v>0</v>
      </c>
      <c r="L137" s="249">
        <v>21</v>
      </c>
      <c r="M137" s="249">
        <f>G137*(1+L137/100)</f>
        <v>0</v>
      </c>
      <c r="N137" s="249">
        <v>0</v>
      </c>
      <c r="O137" s="249">
        <f>ROUND(E137*N137,2)</f>
        <v>0</v>
      </c>
      <c r="P137" s="249">
        <v>0</v>
      </c>
      <c r="Q137" s="250">
        <f>ROUND(E137*P137,2)</f>
        <v>0</v>
      </c>
      <c r="R137" s="225"/>
      <c r="S137" s="225" t="s">
        <v>276</v>
      </c>
      <c r="T137" s="225" t="s">
        <v>277</v>
      </c>
      <c r="U137" s="225">
        <v>0.63800000000000001</v>
      </c>
      <c r="V137" s="225">
        <f>ROUND(E137*U137,2)</f>
        <v>6.76</v>
      </c>
      <c r="W137" s="225"/>
      <c r="X137" s="206"/>
      <c r="Y137" s="206"/>
      <c r="Z137" s="206"/>
      <c r="AA137" s="206"/>
      <c r="AB137" s="206"/>
      <c r="AC137" s="206"/>
      <c r="AD137" s="206"/>
      <c r="AE137" s="206"/>
      <c r="AF137" s="206"/>
      <c r="AG137" s="206" t="s">
        <v>455</v>
      </c>
      <c r="AH137" s="206"/>
      <c r="AI137" s="206"/>
      <c r="AJ137" s="206"/>
      <c r="AK137" s="206"/>
      <c r="AL137" s="206"/>
      <c r="AM137" s="206"/>
      <c r="AN137" s="206"/>
      <c r="AO137" s="206"/>
      <c r="AP137" s="206"/>
      <c r="AQ137" s="206"/>
      <c r="AR137" s="206"/>
      <c r="AS137" s="206"/>
      <c r="AT137" s="206"/>
      <c r="AU137" s="206"/>
      <c r="AV137" s="206"/>
      <c r="AW137" s="206"/>
      <c r="AX137" s="206"/>
      <c r="AY137" s="206"/>
      <c r="AZ137" s="206"/>
      <c r="BA137" s="206"/>
      <c r="BB137" s="206"/>
      <c r="BC137" s="206"/>
      <c r="BD137" s="206"/>
      <c r="BE137" s="206"/>
      <c r="BF137" s="206"/>
      <c r="BG137" s="206"/>
      <c r="BH137" s="206"/>
    </row>
    <row r="138" spans="1:60" outlineLevel="1" x14ac:dyDescent="0.25">
      <c r="A138" s="244">
        <v>28</v>
      </c>
      <c r="B138" s="245" t="s">
        <v>888</v>
      </c>
      <c r="C138" s="255" t="s">
        <v>889</v>
      </c>
      <c r="D138" s="246" t="s">
        <v>320</v>
      </c>
      <c r="E138" s="247">
        <v>10.58812</v>
      </c>
      <c r="F138" s="248"/>
      <c r="G138" s="249">
        <f>ROUND(E138*F138,2)</f>
        <v>0</v>
      </c>
      <c r="H138" s="248"/>
      <c r="I138" s="249">
        <f>ROUND(E138*H138,2)</f>
        <v>0</v>
      </c>
      <c r="J138" s="248"/>
      <c r="K138" s="249">
        <f>ROUND(E138*J138,2)</f>
        <v>0</v>
      </c>
      <c r="L138" s="249">
        <v>21</v>
      </c>
      <c r="M138" s="249">
        <f>G138*(1+L138/100)</f>
        <v>0</v>
      </c>
      <c r="N138" s="249">
        <v>0</v>
      </c>
      <c r="O138" s="249">
        <f>ROUND(E138*N138,2)</f>
        <v>0</v>
      </c>
      <c r="P138" s="249">
        <v>0</v>
      </c>
      <c r="Q138" s="250">
        <f>ROUND(E138*P138,2)</f>
        <v>0</v>
      </c>
      <c r="R138" s="225"/>
      <c r="S138" s="225" t="s">
        <v>276</v>
      </c>
      <c r="T138" s="225" t="s">
        <v>277</v>
      </c>
      <c r="U138" s="225">
        <v>0.01</v>
      </c>
      <c r="V138" s="225">
        <f>ROUND(E138*U138,2)</f>
        <v>0.11</v>
      </c>
      <c r="W138" s="225"/>
      <c r="X138" s="206"/>
      <c r="Y138" s="206"/>
      <c r="Z138" s="206"/>
      <c r="AA138" s="206"/>
      <c r="AB138" s="206"/>
      <c r="AC138" s="206"/>
      <c r="AD138" s="206"/>
      <c r="AE138" s="206"/>
      <c r="AF138" s="206"/>
      <c r="AG138" s="206" t="s">
        <v>455</v>
      </c>
      <c r="AH138" s="206"/>
      <c r="AI138" s="206"/>
      <c r="AJ138" s="206"/>
      <c r="AK138" s="206"/>
      <c r="AL138" s="206"/>
      <c r="AM138" s="206"/>
      <c r="AN138" s="206"/>
      <c r="AO138" s="206"/>
      <c r="AP138" s="206"/>
      <c r="AQ138" s="206"/>
      <c r="AR138" s="206"/>
      <c r="AS138" s="206"/>
      <c r="AT138" s="206"/>
      <c r="AU138" s="206"/>
      <c r="AV138" s="206"/>
      <c r="AW138" s="206"/>
      <c r="AX138" s="206"/>
      <c r="AY138" s="206"/>
      <c r="AZ138" s="206"/>
      <c r="BA138" s="206"/>
      <c r="BB138" s="206"/>
      <c r="BC138" s="206"/>
      <c r="BD138" s="206"/>
      <c r="BE138" s="206"/>
      <c r="BF138" s="206"/>
      <c r="BG138" s="206"/>
      <c r="BH138" s="206"/>
    </row>
    <row r="139" spans="1:60" ht="20.399999999999999" outlineLevel="1" x14ac:dyDescent="0.25">
      <c r="A139" s="244">
        <v>29</v>
      </c>
      <c r="B139" s="245" t="s">
        <v>890</v>
      </c>
      <c r="C139" s="255" t="s">
        <v>891</v>
      </c>
      <c r="D139" s="246" t="s">
        <v>320</v>
      </c>
      <c r="E139" s="247">
        <v>127.05739</v>
      </c>
      <c r="F139" s="248"/>
      <c r="G139" s="249">
        <f>ROUND(E139*F139,2)</f>
        <v>0</v>
      </c>
      <c r="H139" s="248"/>
      <c r="I139" s="249">
        <f>ROUND(E139*H139,2)</f>
        <v>0</v>
      </c>
      <c r="J139" s="248"/>
      <c r="K139" s="249">
        <f>ROUND(E139*J139,2)</f>
        <v>0</v>
      </c>
      <c r="L139" s="249">
        <v>21</v>
      </c>
      <c r="M139" s="249">
        <f>G139*(1+L139/100)</f>
        <v>0</v>
      </c>
      <c r="N139" s="249">
        <v>0</v>
      </c>
      <c r="O139" s="249">
        <f>ROUND(E139*N139,2)</f>
        <v>0</v>
      </c>
      <c r="P139" s="249">
        <v>0</v>
      </c>
      <c r="Q139" s="250">
        <f>ROUND(E139*P139,2)</f>
        <v>0</v>
      </c>
      <c r="R139" s="225"/>
      <c r="S139" s="225" t="s">
        <v>276</v>
      </c>
      <c r="T139" s="225" t="s">
        <v>277</v>
      </c>
      <c r="U139" s="225">
        <v>0</v>
      </c>
      <c r="V139" s="225">
        <f>ROUND(E139*U139,2)</f>
        <v>0</v>
      </c>
      <c r="W139" s="225"/>
      <c r="X139" s="206"/>
      <c r="Y139" s="206"/>
      <c r="Z139" s="206"/>
      <c r="AA139" s="206"/>
      <c r="AB139" s="206"/>
      <c r="AC139" s="206"/>
      <c r="AD139" s="206"/>
      <c r="AE139" s="206"/>
      <c r="AF139" s="206"/>
      <c r="AG139" s="206" t="s">
        <v>455</v>
      </c>
      <c r="AH139" s="206"/>
      <c r="AI139" s="206"/>
      <c r="AJ139" s="206"/>
      <c r="AK139" s="206"/>
      <c r="AL139" s="206"/>
      <c r="AM139" s="206"/>
      <c r="AN139" s="206"/>
      <c r="AO139" s="206"/>
      <c r="AP139" s="206"/>
      <c r="AQ139" s="206"/>
      <c r="AR139" s="206"/>
      <c r="AS139" s="206"/>
      <c r="AT139" s="206"/>
      <c r="AU139" s="206"/>
      <c r="AV139" s="206"/>
      <c r="AW139" s="206"/>
      <c r="AX139" s="206"/>
      <c r="AY139" s="206"/>
      <c r="AZ139" s="206"/>
      <c r="BA139" s="206"/>
      <c r="BB139" s="206"/>
      <c r="BC139" s="206"/>
      <c r="BD139" s="206"/>
      <c r="BE139" s="206"/>
      <c r="BF139" s="206"/>
      <c r="BG139" s="206"/>
      <c r="BH139" s="206"/>
    </row>
    <row r="140" spans="1:60" outlineLevel="1" x14ac:dyDescent="0.25">
      <c r="A140" s="244">
        <v>30</v>
      </c>
      <c r="B140" s="245" t="s">
        <v>894</v>
      </c>
      <c r="C140" s="255" t="s">
        <v>895</v>
      </c>
      <c r="D140" s="246" t="s">
        <v>320</v>
      </c>
      <c r="E140" s="247">
        <v>10.58812</v>
      </c>
      <c r="F140" s="248"/>
      <c r="G140" s="249">
        <f>ROUND(E140*F140,2)</f>
        <v>0</v>
      </c>
      <c r="H140" s="248"/>
      <c r="I140" s="249">
        <f>ROUND(E140*H140,2)</f>
        <v>0</v>
      </c>
      <c r="J140" s="248"/>
      <c r="K140" s="249">
        <f>ROUND(E140*J140,2)</f>
        <v>0</v>
      </c>
      <c r="L140" s="249">
        <v>21</v>
      </c>
      <c r="M140" s="249">
        <f>G140*(1+L140/100)</f>
        <v>0</v>
      </c>
      <c r="N140" s="249">
        <v>0</v>
      </c>
      <c r="O140" s="249">
        <f>ROUND(E140*N140,2)</f>
        <v>0</v>
      </c>
      <c r="P140" s="249">
        <v>0</v>
      </c>
      <c r="Q140" s="250">
        <f>ROUND(E140*P140,2)</f>
        <v>0</v>
      </c>
      <c r="R140" s="225"/>
      <c r="S140" s="225" t="s">
        <v>276</v>
      </c>
      <c r="T140" s="225" t="s">
        <v>277</v>
      </c>
      <c r="U140" s="225">
        <v>0</v>
      </c>
      <c r="V140" s="225">
        <f>ROUND(E140*U140,2)</f>
        <v>0</v>
      </c>
      <c r="W140" s="225"/>
      <c r="X140" s="206"/>
      <c r="Y140" s="206"/>
      <c r="Z140" s="206"/>
      <c r="AA140" s="206"/>
      <c r="AB140" s="206"/>
      <c r="AC140" s="206"/>
      <c r="AD140" s="206"/>
      <c r="AE140" s="206"/>
      <c r="AF140" s="206"/>
      <c r="AG140" s="206" t="s">
        <v>455</v>
      </c>
      <c r="AH140" s="206"/>
      <c r="AI140" s="206"/>
      <c r="AJ140" s="206"/>
      <c r="AK140" s="206"/>
      <c r="AL140" s="206"/>
      <c r="AM140" s="206"/>
      <c r="AN140" s="206"/>
      <c r="AO140" s="206"/>
      <c r="AP140" s="206"/>
      <c r="AQ140" s="206"/>
      <c r="AR140" s="206"/>
      <c r="AS140" s="206"/>
      <c r="AT140" s="206"/>
      <c r="AU140" s="206"/>
      <c r="AV140" s="206"/>
      <c r="AW140" s="206"/>
      <c r="AX140" s="206"/>
      <c r="AY140" s="206"/>
      <c r="AZ140" s="206"/>
      <c r="BA140" s="206"/>
      <c r="BB140" s="206"/>
      <c r="BC140" s="206"/>
      <c r="BD140" s="206"/>
      <c r="BE140" s="206"/>
      <c r="BF140" s="206"/>
      <c r="BG140" s="206"/>
      <c r="BH140" s="206"/>
    </row>
    <row r="141" spans="1:60" outlineLevel="1" x14ac:dyDescent="0.25">
      <c r="A141" s="244">
        <v>31</v>
      </c>
      <c r="B141" s="245" t="s">
        <v>896</v>
      </c>
      <c r="C141" s="255" t="s">
        <v>897</v>
      </c>
      <c r="D141" s="246" t="s">
        <v>320</v>
      </c>
      <c r="E141" s="247">
        <v>10.58812</v>
      </c>
      <c r="F141" s="248"/>
      <c r="G141" s="249">
        <f>ROUND(E141*F141,2)</f>
        <v>0</v>
      </c>
      <c r="H141" s="248"/>
      <c r="I141" s="249">
        <f>ROUND(E141*H141,2)</f>
        <v>0</v>
      </c>
      <c r="J141" s="248"/>
      <c r="K141" s="249">
        <f>ROUND(E141*J141,2)</f>
        <v>0</v>
      </c>
      <c r="L141" s="249">
        <v>21</v>
      </c>
      <c r="M141" s="249">
        <f>G141*(1+L141/100)</f>
        <v>0</v>
      </c>
      <c r="N141" s="249">
        <v>0</v>
      </c>
      <c r="O141" s="249">
        <f>ROUND(E141*N141,2)</f>
        <v>0</v>
      </c>
      <c r="P141" s="249">
        <v>0</v>
      </c>
      <c r="Q141" s="250">
        <f>ROUND(E141*P141,2)</f>
        <v>0</v>
      </c>
      <c r="R141" s="225"/>
      <c r="S141" s="225" t="s">
        <v>276</v>
      </c>
      <c r="T141" s="225" t="s">
        <v>277</v>
      </c>
      <c r="U141" s="225">
        <v>0.752</v>
      </c>
      <c r="V141" s="225">
        <f>ROUND(E141*U141,2)</f>
        <v>7.96</v>
      </c>
      <c r="W141" s="225"/>
      <c r="X141" s="206"/>
      <c r="Y141" s="206"/>
      <c r="Z141" s="206"/>
      <c r="AA141" s="206"/>
      <c r="AB141" s="206"/>
      <c r="AC141" s="206"/>
      <c r="AD141" s="206"/>
      <c r="AE141" s="206"/>
      <c r="AF141" s="206"/>
      <c r="AG141" s="206" t="s">
        <v>455</v>
      </c>
      <c r="AH141" s="206"/>
      <c r="AI141" s="206"/>
      <c r="AJ141" s="206"/>
      <c r="AK141" s="206"/>
      <c r="AL141" s="206"/>
      <c r="AM141" s="206"/>
      <c r="AN141" s="206"/>
      <c r="AO141" s="206"/>
      <c r="AP141" s="206"/>
      <c r="AQ141" s="206"/>
      <c r="AR141" s="206"/>
      <c r="AS141" s="206"/>
      <c r="AT141" s="206"/>
      <c r="AU141" s="206"/>
      <c r="AV141" s="206"/>
      <c r="AW141" s="206"/>
      <c r="AX141" s="206"/>
      <c r="AY141" s="206"/>
      <c r="AZ141" s="206"/>
      <c r="BA141" s="206"/>
      <c r="BB141" s="206"/>
      <c r="BC141" s="206"/>
      <c r="BD141" s="206"/>
      <c r="BE141" s="206"/>
      <c r="BF141" s="206"/>
      <c r="BG141" s="206"/>
      <c r="BH141" s="206"/>
    </row>
    <row r="142" spans="1:60" outlineLevel="1" x14ac:dyDescent="0.25">
      <c r="A142" s="244">
        <v>32</v>
      </c>
      <c r="B142" s="245" t="s">
        <v>898</v>
      </c>
      <c r="C142" s="255" t="s">
        <v>899</v>
      </c>
      <c r="D142" s="246" t="s">
        <v>320</v>
      </c>
      <c r="E142" s="247">
        <v>31.76435</v>
      </c>
      <c r="F142" s="248"/>
      <c r="G142" s="249">
        <f>ROUND(E142*F142,2)</f>
        <v>0</v>
      </c>
      <c r="H142" s="248"/>
      <c r="I142" s="249">
        <f>ROUND(E142*H142,2)</f>
        <v>0</v>
      </c>
      <c r="J142" s="248"/>
      <c r="K142" s="249">
        <f>ROUND(E142*J142,2)</f>
        <v>0</v>
      </c>
      <c r="L142" s="249">
        <v>21</v>
      </c>
      <c r="M142" s="249">
        <f>G142*(1+L142/100)</f>
        <v>0</v>
      </c>
      <c r="N142" s="249">
        <v>0</v>
      </c>
      <c r="O142" s="249">
        <f>ROUND(E142*N142,2)</f>
        <v>0</v>
      </c>
      <c r="P142" s="249">
        <v>0</v>
      </c>
      <c r="Q142" s="250">
        <f>ROUND(E142*P142,2)</f>
        <v>0</v>
      </c>
      <c r="R142" s="225"/>
      <c r="S142" s="225" t="s">
        <v>276</v>
      </c>
      <c r="T142" s="225" t="s">
        <v>277</v>
      </c>
      <c r="U142" s="225">
        <v>0.36</v>
      </c>
      <c r="V142" s="225">
        <f>ROUND(E142*U142,2)</f>
        <v>11.44</v>
      </c>
      <c r="W142" s="225"/>
      <c r="X142" s="206"/>
      <c r="Y142" s="206"/>
      <c r="Z142" s="206"/>
      <c r="AA142" s="206"/>
      <c r="AB142" s="206"/>
      <c r="AC142" s="206"/>
      <c r="AD142" s="206"/>
      <c r="AE142" s="206"/>
      <c r="AF142" s="206"/>
      <c r="AG142" s="206" t="s">
        <v>455</v>
      </c>
      <c r="AH142" s="206"/>
      <c r="AI142" s="206"/>
      <c r="AJ142" s="206"/>
      <c r="AK142" s="206"/>
      <c r="AL142" s="206"/>
      <c r="AM142" s="206"/>
      <c r="AN142" s="206"/>
      <c r="AO142" s="206"/>
      <c r="AP142" s="206"/>
      <c r="AQ142" s="206"/>
      <c r="AR142" s="206"/>
      <c r="AS142" s="206"/>
      <c r="AT142" s="206"/>
      <c r="AU142" s="206"/>
      <c r="AV142" s="206"/>
      <c r="AW142" s="206"/>
      <c r="AX142" s="206"/>
      <c r="AY142" s="206"/>
      <c r="AZ142" s="206"/>
      <c r="BA142" s="206"/>
      <c r="BB142" s="206"/>
      <c r="BC142" s="206"/>
      <c r="BD142" s="206"/>
      <c r="BE142" s="206"/>
      <c r="BF142" s="206"/>
      <c r="BG142" s="206"/>
      <c r="BH142" s="206"/>
    </row>
    <row r="143" spans="1:60" x14ac:dyDescent="0.25">
      <c r="A143" s="231" t="s">
        <v>271</v>
      </c>
      <c r="B143" s="232" t="s">
        <v>245</v>
      </c>
      <c r="C143" s="252" t="s">
        <v>29</v>
      </c>
      <c r="D143" s="233"/>
      <c r="E143" s="234"/>
      <c r="F143" s="235"/>
      <c r="G143" s="235">
        <f>SUMIF(AG144:AG150,"&lt;&gt;NOR",G144:G150)</f>
        <v>0</v>
      </c>
      <c r="H143" s="235"/>
      <c r="I143" s="235">
        <f>SUM(I144:I150)</f>
        <v>0</v>
      </c>
      <c r="J143" s="235"/>
      <c r="K143" s="235">
        <f>SUM(K144:K150)</f>
        <v>0</v>
      </c>
      <c r="L143" s="235"/>
      <c r="M143" s="235">
        <f>SUM(M144:M150)</f>
        <v>0</v>
      </c>
      <c r="N143" s="235"/>
      <c r="O143" s="235">
        <f>SUM(O144:O150)</f>
        <v>0</v>
      </c>
      <c r="P143" s="235"/>
      <c r="Q143" s="236">
        <f>SUM(Q144:Q150)</f>
        <v>0</v>
      </c>
      <c r="R143" s="230"/>
      <c r="S143" s="230"/>
      <c r="T143" s="230"/>
      <c r="U143" s="230"/>
      <c r="V143" s="230">
        <f>SUM(V144:V150)</f>
        <v>0</v>
      </c>
      <c r="W143" s="230"/>
      <c r="AG143" t="s">
        <v>272</v>
      </c>
    </row>
    <row r="144" spans="1:60" outlineLevel="1" x14ac:dyDescent="0.25">
      <c r="A144" s="244">
        <v>33</v>
      </c>
      <c r="B144" s="245" t="s">
        <v>900</v>
      </c>
      <c r="C144" s="255" t="s">
        <v>901</v>
      </c>
      <c r="D144" s="246" t="s">
        <v>902</v>
      </c>
      <c r="E144" s="247">
        <v>1</v>
      </c>
      <c r="F144" s="248"/>
      <c r="G144" s="249">
        <f>ROUND(E144*F144,2)</f>
        <v>0</v>
      </c>
      <c r="H144" s="248"/>
      <c r="I144" s="249">
        <f>ROUND(E144*H144,2)</f>
        <v>0</v>
      </c>
      <c r="J144" s="248"/>
      <c r="K144" s="249">
        <f>ROUND(E144*J144,2)</f>
        <v>0</v>
      </c>
      <c r="L144" s="249">
        <v>21</v>
      </c>
      <c r="M144" s="249">
        <f>G144*(1+L144/100)</f>
        <v>0</v>
      </c>
      <c r="N144" s="249">
        <v>0</v>
      </c>
      <c r="O144" s="249">
        <f>ROUND(E144*N144,2)</f>
        <v>0</v>
      </c>
      <c r="P144" s="249">
        <v>0</v>
      </c>
      <c r="Q144" s="250">
        <f>ROUND(E144*P144,2)</f>
        <v>0</v>
      </c>
      <c r="R144" s="225"/>
      <c r="S144" s="225" t="s">
        <v>276</v>
      </c>
      <c r="T144" s="225" t="s">
        <v>277</v>
      </c>
      <c r="U144" s="225">
        <v>0</v>
      </c>
      <c r="V144" s="225">
        <f>ROUND(E144*U144,2)</f>
        <v>0</v>
      </c>
      <c r="W144" s="225"/>
      <c r="X144" s="206"/>
      <c r="Y144" s="206"/>
      <c r="Z144" s="206"/>
      <c r="AA144" s="206"/>
      <c r="AB144" s="206"/>
      <c r="AC144" s="206"/>
      <c r="AD144" s="206"/>
      <c r="AE144" s="206"/>
      <c r="AF144" s="206"/>
      <c r="AG144" s="206" t="s">
        <v>903</v>
      </c>
      <c r="AH144" s="206"/>
      <c r="AI144" s="206"/>
      <c r="AJ144" s="206"/>
      <c r="AK144" s="206"/>
      <c r="AL144" s="206"/>
      <c r="AM144" s="206"/>
      <c r="AN144" s="206"/>
      <c r="AO144" s="206"/>
      <c r="AP144" s="206"/>
      <c r="AQ144" s="206"/>
      <c r="AR144" s="206"/>
      <c r="AS144" s="206"/>
      <c r="AT144" s="206"/>
      <c r="AU144" s="206"/>
      <c r="AV144" s="206"/>
      <c r="AW144" s="206"/>
      <c r="AX144" s="206"/>
      <c r="AY144" s="206"/>
      <c r="AZ144" s="206"/>
      <c r="BA144" s="206"/>
      <c r="BB144" s="206"/>
      <c r="BC144" s="206"/>
      <c r="BD144" s="206"/>
      <c r="BE144" s="206"/>
      <c r="BF144" s="206"/>
      <c r="BG144" s="206"/>
      <c r="BH144" s="206"/>
    </row>
    <row r="145" spans="1:60" outlineLevel="1" x14ac:dyDescent="0.25">
      <c r="A145" s="244">
        <v>34</v>
      </c>
      <c r="B145" s="245" t="s">
        <v>904</v>
      </c>
      <c r="C145" s="255" t="s">
        <v>905</v>
      </c>
      <c r="D145" s="246" t="s">
        <v>902</v>
      </c>
      <c r="E145" s="247">
        <v>1</v>
      </c>
      <c r="F145" s="248"/>
      <c r="G145" s="249">
        <f>ROUND(E145*F145,2)</f>
        <v>0</v>
      </c>
      <c r="H145" s="248"/>
      <c r="I145" s="249">
        <f>ROUND(E145*H145,2)</f>
        <v>0</v>
      </c>
      <c r="J145" s="248"/>
      <c r="K145" s="249">
        <f>ROUND(E145*J145,2)</f>
        <v>0</v>
      </c>
      <c r="L145" s="249">
        <v>21</v>
      </c>
      <c r="M145" s="249">
        <f>G145*(1+L145/100)</f>
        <v>0</v>
      </c>
      <c r="N145" s="249">
        <v>0</v>
      </c>
      <c r="O145" s="249">
        <f>ROUND(E145*N145,2)</f>
        <v>0</v>
      </c>
      <c r="P145" s="249">
        <v>0</v>
      </c>
      <c r="Q145" s="250">
        <f>ROUND(E145*P145,2)</f>
        <v>0</v>
      </c>
      <c r="R145" s="225"/>
      <c r="S145" s="225" t="s">
        <v>289</v>
      </c>
      <c r="T145" s="225" t="s">
        <v>277</v>
      </c>
      <c r="U145" s="225">
        <v>0</v>
      </c>
      <c r="V145" s="225">
        <f>ROUND(E145*U145,2)</f>
        <v>0</v>
      </c>
      <c r="W145" s="225"/>
      <c r="X145" s="206"/>
      <c r="Y145" s="206"/>
      <c r="Z145" s="206"/>
      <c r="AA145" s="206"/>
      <c r="AB145" s="206"/>
      <c r="AC145" s="206"/>
      <c r="AD145" s="206"/>
      <c r="AE145" s="206"/>
      <c r="AF145" s="206"/>
      <c r="AG145" s="206" t="s">
        <v>903</v>
      </c>
      <c r="AH145" s="206"/>
      <c r="AI145" s="206"/>
      <c r="AJ145" s="206"/>
      <c r="AK145" s="206"/>
      <c r="AL145" s="206"/>
      <c r="AM145" s="206"/>
      <c r="AN145" s="206"/>
      <c r="AO145" s="206"/>
      <c r="AP145" s="206"/>
      <c r="AQ145" s="206"/>
      <c r="AR145" s="206"/>
      <c r="AS145" s="206"/>
      <c r="AT145" s="206"/>
      <c r="AU145" s="206"/>
      <c r="AV145" s="206"/>
      <c r="AW145" s="206"/>
      <c r="AX145" s="206"/>
      <c r="AY145" s="206"/>
      <c r="AZ145" s="206"/>
      <c r="BA145" s="206"/>
      <c r="BB145" s="206"/>
      <c r="BC145" s="206"/>
      <c r="BD145" s="206"/>
      <c r="BE145" s="206"/>
      <c r="BF145" s="206"/>
      <c r="BG145" s="206"/>
      <c r="BH145" s="206"/>
    </row>
    <row r="146" spans="1:60" ht="30.6" outlineLevel="1" x14ac:dyDescent="0.25">
      <c r="A146" s="244">
        <v>35</v>
      </c>
      <c r="B146" s="245" t="s">
        <v>906</v>
      </c>
      <c r="C146" s="255" t="s">
        <v>907</v>
      </c>
      <c r="D146" s="246" t="s">
        <v>902</v>
      </c>
      <c r="E146" s="247">
        <v>1</v>
      </c>
      <c r="F146" s="248"/>
      <c r="G146" s="249">
        <f>ROUND(E146*F146,2)</f>
        <v>0</v>
      </c>
      <c r="H146" s="248"/>
      <c r="I146" s="249">
        <f>ROUND(E146*H146,2)</f>
        <v>0</v>
      </c>
      <c r="J146" s="248"/>
      <c r="K146" s="249">
        <f>ROUND(E146*J146,2)</f>
        <v>0</v>
      </c>
      <c r="L146" s="249">
        <v>21</v>
      </c>
      <c r="M146" s="249">
        <f>G146*(1+L146/100)</f>
        <v>0</v>
      </c>
      <c r="N146" s="249">
        <v>0</v>
      </c>
      <c r="O146" s="249">
        <f>ROUND(E146*N146,2)</f>
        <v>0</v>
      </c>
      <c r="P146" s="249">
        <v>0</v>
      </c>
      <c r="Q146" s="250">
        <f>ROUND(E146*P146,2)</f>
        <v>0</v>
      </c>
      <c r="R146" s="225"/>
      <c r="S146" s="225" t="s">
        <v>289</v>
      </c>
      <c r="T146" s="225" t="s">
        <v>277</v>
      </c>
      <c r="U146" s="225">
        <v>0</v>
      </c>
      <c r="V146" s="225">
        <f>ROUND(E146*U146,2)</f>
        <v>0</v>
      </c>
      <c r="W146" s="225"/>
      <c r="X146" s="206"/>
      <c r="Y146" s="206"/>
      <c r="Z146" s="206"/>
      <c r="AA146" s="206"/>
      <c r="AB146" s="206"/>
      <c r="AC146" s="206"/>
      <c r="AD146" s="206"/>
      <c r="AE146" s="206"/>
      <c r="AF146" s="206"/>
      <c r="AG146" s="206" t="s">
        <v>903</v>
      </c>
      <c r="AH146" s="206"/>
      <c r="AI146" s="206"/>
      <c r="AJ146" s="206"/>
      <c r="AK146" s="206"/>
      <c r="AL146" s="206"/>
      <c r="AM146" s="206"/>
      <c r="AN146" s="206"/>
      <c r="AO146" s="206"/>
      <c r="AP146" s="206"/>
      <c r="AQ146" s="206"/>
      <c r="AR146" s="206"/>
      <c r="AS146" s="206"/>
      <c r="AT146" s="206"/>
      <c r="AU146" s="206"/>
      <c r="AV146" s="206"/>
      <c r="AW146" s="206"/>
      <c r="AX146" s="206"/>
      <c r="AY146" s="206"/>
      <c r="AZ146" s="206"/>
      <c r="BA146" s="206"/>
      <c r="BB146" s="206"/>
      <c r="BC146" s="206"/>
      <c r="BD146" s="206"/>
      <c r="BE146" s="206"/>
      <c r="BF146" s="206"/>
      <c r="BG146" s="206"/>
      <c r="BH146" s="206"/>
    </row>
    <row r="147" spans="1:60" outlineLevel="1" x14ac:dyDescent="0.25">
      <c r="A147" s="244">
        <v>36</v>
      </c>
      <c r="B147" s="245" t="s">
        <v>908</v>
      </c>
      <c r="C147" s="255" t="s">
        <v>909</v>
      </c>
      <c r="D147" s="246" t="s">
        <v>902</v>
      </c>
      <c r="E147" s="247">
        <v>1</v>
      </c>
      <c r="F147" s="248"/>
      <c r="G147" s="249">
        <f>ROUND(E147*F147,2)</f>
        <v>0</v>
      </c>
      <c r="H147" s="248"/>
      <c r="I147" s="249">
        <f>ROUND(E147*H147,2)</f>
        <v>0</v>
      </c>
      <c r="J147" s="248"/>
      <c r="K147" s="249">
        <f>ROUND(E147*J147,2)</f>
        <v>0</v>
      </c>
      <c r="L147" s="249">
        <v>21</v>
      </c>
      <c r="M147" s="249">
        <f>G147*(1+L147/100)</f>
        <v>0</v>
      </c>
      <c r="N147" s="249">
        <v>0</v>
      </c>
      <c r="O147" s="249">
        <f>ROUND(E147*N147,2)</f>
        <v>0</v>
      </c>
      <c r="P147" s="249">
        <v>0</v>
      </c>
      <c r="Q147" s="250">
        <f>ROUND(E147*P147,2)</f>
        <v>0</v>
      </c>
      <c r="R147" s="225"/>
      <c r="S147" s="225" t="s">
        <v>289</v>
      </c>
      <c r="T147" s="225" t="s">
        <v>277</v>
      </c>
      <c r="U147" s="225">
        <v>0</v>
      </c>
      <c r="V147" s="225">
        <f>ROUND(E147*U147,2)</f>
        <v>0</v>
      </c>
      <c r="W147" s="225"/>
      <c r="X147" s="206"/>
      <c r="Y147" s="206"/>
      <c r="Z147" s="206"/>
      <c r="AA147" s="206"/>
      <c r="AB147" s="206"/>
      <c r="AC147" s="206"/>
      <c r="AD147" s="206"/>
      <c r="AE147" s="206"/>
      <c r="AF147" s="206"/>
      <c r="AG147" s="206" t="s">
        <v>903</v>
      </c>
      <c r="AH147" s="206"/>
      <c r="AI147" s="206"/>
      <c r="AJ147" s="206"/>
      <c r="AK147" s="206"/>
      <c r="AL147" s="206"/>
      <c r="AM147" s="206"/>
      <c r="AN147" s="206"/>
      <c r="AO147" s="206"/>
      <c r="AP147" s="206"/>
      <c r="AQ147" s="206"/>
      <c r="AR147" s="206"/>
      <c r="AS147" s="206"/>
      <c r="AT147" s="206"/>
      <c r="AU147" s="206"/>
      <c r="AV147" s="206"/>
      <c r="AW147" s="206"/>
      <c r="AX147" s="206"/>
      <c r="AY147" s="206"/>
      <c r="AZ147" s="206"/>
      <c r="BA147" s="206"/>
      <c r="BB147" s="206"/>
      <c r="BC147" s="206"/>
      <c r="BD147" s="206"/>
      <c r="BE147" s="206"/>
      <c r="BF147" s="206"/>
      <c r="BG147" s="206"/>
      <c r="BH147" s="206"/>
    </row>
    <row r="148" spans="1:60" outlineLevel="1" x14ac:dyDescent="0.25">
      <c r="A148" s="244">
        <v>37</v>
      </c>
      <c r="B148" s="245" t="s">
        <v>910</v>
      </c>
      <c r="C148" s="255" t="s">
        <v>911</v>
      </c>
      <c r="D148" s="246" t="s">
        <v>902</v>
      </c>
      <c r="E148" s="247">
        <v>1</v>
      </c>
      <c r="F148" s="248"/>
      <c r="G148" s="249">
        <f>ROUND(E148*F148,2)</f>
        <v>0</v>
      </c>
      <c r="H148" s="248"/>
      <c r="I148" s="249">
        <f>ROUND(E148*H148,2)</f>
        <v>0</v>
      </c>
      <c r="J148" s="248"/>
      <c r="K148" s="249">
        <f>ROUND(E148*J148,2)</f>
        <v>0</v>
      </c>
      <c r="L148" s="249">
        <v>21</v>
      </c>
      <c r="M148" s="249">
        <f>G148*(1+L148/100)</f>
        <v>0</v>
      </c>
      <c r="N148" s="249">
        <v>0</v>
      </c>
      <c r="O148" s="249">
        <f>ROUND(E148*N148,2)</f>
        <v>0</v>
      </c>
      <c r="P148" s="249">
        <v>0</v>
      </c>
      <c r="Q148" s="250">
        <f>ROUND(E148*P148,2)</f>
        <v>0</v>
      </c>
      <c r="R148" s="225"/>
      <c r="S148" s="225" t="s">
        <v>289</v>
      </c>
      <c r="T148" s="225" t="s">
        <v>277</v>
      </c>
      <c r="U148" s="225">
        <v>0</v>
      </c>
      <c r="V148" s="225">
        <f>ROUND(E148*U148,2)</f>
        <v>0</v>
      </c>
      <c r="W148" s="225"/>
      <c r="X148" s="206"/>
      <c r="Y148" s="206"/>
      <c r="Z148" s="206"/>
      <c r="AA148" s="206"/>
      <c r="AB148" s="206"/>
      <c r="AC148" s="206"/>
      <c r="AD148" s="206"/>
      <c r="AE148" s="206"/>
      <c r="AF148" s="206"/>
      <c r="AG148" s="206" t="s">
        <v>903</v>
      </c>
      <c r="AH148" s="206"/>
      <c r="AI148" s="206"/>
      <c r="AJ148" s="206"/>
      <c r="AK148" s="206"/>
      <c r="AL148" s="206"/>
      <c r="AM148" s="206"/>
      <c r="AN148" s="206"/>
      <c r="AO148" s="206"/>
      <c r="AP148" s="206"/>
      <c r="AQ148" s="206"/>
      <c r="AR148" s="206"/>
      <c r="AS148" s="206"/>
      <c r="AT148" s="206"/>
      <c r="AU148" s="206"/>
      <c r="AV148" s="206"/>
      <c r="AW148" s="206"/>
      <c r="AX148" s="206"/>
      <c r="AY148" s="206"/>
      <c r="AZ148" s="206"/>
      <c r="BA148" s="206"/>
      <c r="BB148" s="206"/>
      <c r="BC148" s="206"/>
      <c r="BD148" s="206"/>
      <c r="BE148" s="206"/>
      <c r="BF148" s="206"/>
      <c r="BG148" s="206"/>
      <c r="BH148" s="206"/>
    </row>
    <row r="149" spans="1:60" ht="20.399999999999999" outlineLevel="1" x14ac:dyDescent="0.25">
      <c r="A149" s="244">
        <v>38</v>
      </c>
      <c r="B149" s="245" t="s">
        <v>912</v>
      </c>
      <c r="C149" s="255" t="s">
        <v>913</v>
      </c>
      <c r="D149" s="246" t="s">
        <v>902</v>
      </c>
      <c r="E149" s="247">
        <v>1</v>
      </c>
      <c r="F149" s="248"/>
      <c r="G149" s="249">
        <f>ROUND(E149*F149,2)</f>
        <v>0</v>
      </c>
      <c r="H149" s="248"/>
      <c r="I149" s="249">
        <f>ROUND(E149*H149,2)</f>
        <v>0</v>
      </c>
      <c r="J149" s="248"/>
      <c r="K149" s="249">
        <f>ROUND(E149*J149,2)</f>
        <v>0</v>
      </c>
      <c r="L149" s="249">
        <v>21</v>
      </c>
      <c r="M149" s="249">
        <f>G149*(1+L149/100)</f>
        <v>0</v>
      </c>
      <c r="N149" s="249">
        <v>0</v>
      </c>
      <c r="O149" s="249">
        <f>ROUND(E149*N149,2)</f>
        <v>0</v>
      </c>
      <c r="P149" s="249">
        <v>0</v>
      </c>
      <c r="Q149" s="250">
        <f>ROUND(E149*P149,2)</f>
        <v>0</v>
      </c>
      <c r="R149" s="225"/>
      <c r="S149" s="225" t="s">
        <v>289</v>
      </c>
      <c r="T149" s="225" t="s">
        <v>277</v>
      </c>
      <c r="U149" s="225">
        <v>0</v>
      </c>
      <c r="V149" s="225">
        <f>ROUND(E149*U149,2)</f>
        <v>0</v>
      </c>
      <c r="W149" s="225"/>
      <c r="X149" s="206"/>
      <c r="Y149" s="206"/>
      <c r="Z149" s="206"/>
      <c r="AA149" s="206"/>
      <c r="AB149" s="206"/>
      <c r="AC149" s="206"/>
      <c r="AD149" s="206"/>
      <c r="AE149" s="206"/>
      <c r="AF149" s="206"/>
      <c r="AG149" s="206" t="s">
        <v>903</v>
      </c>
      <c r="AH149" s="206"/>
      <c r="AI149" s="206"/>
      <c r="AJ149" s="206"/>
      <c r="AK149" s="206"/>
      <c r="AL149" s="206"/>
      <c r="AM149" s="206"/>
      <c r="AN149" s="206"/>
      <c r="AO149" s="206"/>
      <c r="AP149" s="206"/>
      <c r="AQ149" s="206"/>
      <c r="AR149" s="206"/>
      <c r="AS149" s="206"/>
      <c r="AT149" s="206"/>
      <c r="AU149" s="206"/>
      <c r="AV149" s="206"/>
      <c r="AW149" s="206"/>
      <c r="AX149" s="206"/>
      <c r="AY149" s="206"/>
      <c r="AZ149" s="206"/>
      <c r="BA149" s="206"/>
      <c r="BB149" s="206"/>
      <c r="BC149" s="206"/>
      <c r="BD149" s="206"/>
      <c r="BE149" s="206"/>
      <c r="BF149" s="206"/>
      <c r="BG149" s="206"/>
      <c r="BH149" s="206"/>
    </row>
    <row r="150" spans="1:60" outlineLevel="1" x14ac:dyDescent="0.25">
      <c r="A150" s="237">
        <v>39</v>
      </c>
      <c r="B150" s="238" t="s">
        <v>914</v>
      </c>
      <c r="C150" s="253" t="s">
        <v>915</v>
      </c>
      <c r="D150" s="239" t="s">
        <v>902</v>
      </c>
      <c r="E150" s="240">
        <v>1</v>
      </c>
      <c r="F150" s="241"/>
      <c r="G150" s="242">
        <f>ROUND(E150*F150,2)</f>
        <v>0</v>
      </c>
      <c r="H150" s="241"/>
      <c r="I150" s="242">
        <f>ROUND(E150*H150,2)</f>
        <v>0</v>
      </c>
      <c r="J150" s="241"/>
      <c r="K150" s="242">
        <f>ROUND(E150*J150,2)</f>
        <v>0</v>
      </c>
      <c r="L150" s="242">
        <v>21</v>
      </c>
      <c r="M150" s="242">
        <f>G150*(1+L150/100)</f>
        <v>0</v>
      </c>
      <c r="N150" s="242">
        <v>0</v>
      </c>
      <c r="O150" s="242">
        <f>ROUND(E150*N150,2)</f>
        <v>0</v>
      </c>
      <c r="P150" s="242">
        <v>0</v>
      </c>
      <c r="Q150" s="243">
        <f>ROUND(E150*P150,2)</f>
        <v>0</v>
      </c>
      <c r="R150" s="225"/>
      <c r="S150" s="225" t="s">
        <v>289</v>
      </c>
      <c r="T150" s="225" t="s">
        <v>277</v>
      </c>
      <c r="U150" s="225">
        <v>0</v>
      </c>
      <c r="V150" s="225">
        <f>ROUND(E150*U150,2)</f>
        <v>0</v>
      </c>
      <c r="W150" s="225"/>
      <c r="X150" s="206"/>
      <c r="Y150" s="206"/>
      <c r="Z150" s="206"/>
      <c r="AA150" s="206"/>
      <c r="AB150" s="206"/>
      <c r="AC150" s="206"/>
      <c r="AD150" s="206"/>
      <c r="AE150" s="206"/>
      <c r="AF150" s="206"/>
      <c r="AG150" s="206" t="s">
        <v>903</v>
      </c>
      <c r="AH150" s="206"/>
      <c r="AI150" s="206"/>
      <c r="AJ150" s="206"/>
      <c r="AK150" s="206"/>
      <c r="AL150" s="206"/>
      <c r="AM150" s="206"/>
      <c r="AN150" s="206"/>
      <c r="AO150" s="206"/>
      <c r="AP150" s="206"/>
      <c r="AQ150" s="206"/>
      <c r="AR150" s="206"/>
      <c r="AS150" s="206"/>
      <c r="AT150" s="206"/>
      <c r="AU150" s="206"/>
      <c r="AV150" s="206"/>
      <c r="AW150" s="206"/>
      <c r="AX150" s="206"/>
      <c r="AY150" s="206"/>
      <c r="AZ150" s="206"/>
      <c r="BA150" s="206"/>
      <c r="BB150" s="206"/>
      <c r="BC150" s="206"/>
      <c r="BD150" s="206"/>
      <c r="BE150" s="206"/>
      <c r="BF150" s="206"/>
      <c r="BG150" s="206"/>
      <c r="BH150" s="206"/>
    </row>
    <row r="151" spans="1:60" x14ac:dyDescent="0.25">
      <c r="A151" s="5"/>
      <c r="B151" s="6"/>
      <c r="C151" s="258"/>
      <c r="D151" s="8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AE151">
        <v>15</v>
      </c>
      <c r="AF151">
        <v>21</v>
      </c>
    </row>
    <row r="152" spans="1:60" x14ac:dyDescent="0.25">
      <c r="A152" s="209"/>
      <c r="B152" s="210" t="s">
        <v>31</v>
      </c>
      <c r="C152" s="259"/>
      <c r="D152" s="211"/>
      <c r="E152" s="212"/>
      <c r="F152" s="212"/>
      <c r="G152" s="251">
        <f>G8+G13+G24+G50+G61+G92+G98+G106+G108+G136+G143</f>
        <v>0</v>
      </c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AE152">
        <f>SUMIF(L7:L150,AE151,G7:G150)</f>
        <v>0</v>
      </c>
      <c r="AF152">
        <f>SUMIF(L7:L150,AF151,G7:G150)</f>
        <v>0</v>
      </c>
      <c r="AG152" t="s">
        <v>916</v>
      </c>
    </row>
    <row r="153" spans="1:60" x14ac:dyDescent="0.25">
      <c r="A153" s="5"/>
      <c r="B153" s="6"/>
      <c r="C153" s="258"/>
      <c r="D153" s="8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60" x14ac:dyDescent="0.25">
      <c r="A154" s="5"/>
      <c r="B154" s="6"/>
      <c r="C154" s="258"/>
      <c r="D154" s="8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60" x14ac:dyDescent="0.25">
      <c r="A155" s="213" t="s">
        <v>917</v>
      </c>
      <c r="B155" s="213"/>
      <c r="C155" s="260"/>
      <c r="D155" s="8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60" x14ac:dyDescent="0.25">
      <c r="A156" s="214"/>
      <c r="B156" s="215"/>
      <c r="C156" s="261"/>
      <c r="D156" s="215"/>
      <c r="E156" s="215"/>
      <c r="F156" s="215"/>
      <c r="G156" s="216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AG156" t="s">
        <v>918</v>
      </c>
    </row>
    <row r="157" spans="1:60" x14ac:dyDescent="0.25">
      <c r="A157" s="217"/>
      <c r="B157" s="218"/>
      <c r="C157" s="262"/>
      <c r="D157" s="218"/>
      <c r="E157" s="218"/>
      <c r="F157" s="218"/>
      <c r="G157" s="219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60" x14ac:dyDescent="0.25">
      <c r="A158" s="217"/>
      <c r="B158" s="218"/>
      <c r="C158" s="262"/>
      <c r="D158" s="218"/>
      <c r="E158" s="218"/>
      <c r="F158" s="218"/>
      <c r="G158" s="219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60" x14ac:dyDescent="0.25">
      <c r="A159" s="217"/>
      <c r="B159" s="218"/>
      <c r="C159" s="262"/>
      <c r="D159" s="218"/>
      <c r="E159" s="218"/>
      <c r="F159" s="218"/>
      <c r="G159" s="219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60" x14ac:dyDescent="0.25">
      <c r="A160" s="220"/>
      <c r="B160" s="221"/>
      <c r="C160" s="263"/>
      <c r="D160" s="221"/>
      <c r="E160" s="221"/>
      <c r="F160" s="221"/>
      <c r="G160" s="222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33" x14ac:dyDescent="0.25">
      <c r="A161" s="5"/>
      <c r="B161" s="6"/>
      <c r="C161" s="258"/>
      <c r="D161" s="8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33" x14ac:dyDescent="0.25">
      <c r="C162" s="264"/>
      <c r="D162" s="190"/>
      <c r="AG162" t="s">
        <v>919</v>
      </c>
    </row>
    <row r="163" spans="1:33" x14ac:dyDescent="0.25">
      <c r="D163" s="190"/>
    </row>
    <row r="164" spans="1:33" x14ac:dyDescent="0.25">
      <c r="D164" s="190"/>
    </row>
    <row r="165" spans="1:33" x14ac:dyDescent="0.25">
      <c r="D165" s="190"/>
    </row>
    <row r="166" spans="1:33" x14ac:dyDescent="0.25">
      <c r="D166" s="190"/>
    </row>
    <row r="167" spans="1:33" x14ac:dyDescent="0.25">
      <c r="D167" s="190"/>
    </row>
    <row r="168" spans="1:33" x14ac:dyDescent="0.25">
      <c r="D168" s="190"/>
    </row>
    <row r="169" spans="1:33" x14ac:dyDescent="0.25">
      <c r="D169" s="190"/>
    </row>
    <row r="170" spans="1:33" x14ac:dyDescent="0.25">
      <c r="D170" s="190"/>
    </row>
    <row r="171" spans="1:33" x14ac:dyDescent="0.25">
      <c r="D171" s="190"/>
    </row>
    <row r="172" spans="1:33" x14ac:dyDescent="0.25">
      <c r="D172" s="190"/>
    </row>
    <row r="173" spans="1:33" x14ac:dyDescent="0.25">
      <c r="D173" s="190"/>
    </row>
    <row r="174" spans="1:33" x14ac:dyDescent="0.25">
      <c r="D174" s="190"/>
    </row>
    <row r="175" spans="1:33" x14ac:dyDescent="0.25">
      <c r="D175" s="190"/>
    </row>
    <row r="176" spans="1:33" x14ac:dyDescent="0.25">
      <c r="D176" s="190"/>
    </row>
    <row r="177" spans="4:4" x14ac:dyDescent="0.25">
      <c r="D177" s="190"/>
    </row>
    <row r="178" spans="4:4" x14ac:dyDescent="0.25">
      <c r="D178" s="190"/>
    </row>
    <row r="179" spans="4:4" x14ac:dyDescent="0.25">
      <c r="D179" s="190"/>
    </row>
    <row r="180" spans="4:4" x14ac:dyDescent="0.25">
      <c r="D180" s="190"/>
    </row>
    <row r="181" spans="4:4" x14ac:dyDescent="0.25">
      <c r="D181" s="190"/>
    </row>
    <row r="182" spans="4:4" x14ac:dyDescent="0.25">
      <c r="D182" s="190"/>
    </row>
    <row r="183" spans="4:4" x14ac:dyDescent="0.25">
      <c r="D183" s="190"/>
    </row>
    <row r="184" spans="4:4" x14ac:dyDescent="0.25">
      <c r="D184" s="190"/>
    </row>
    <row r="185" spans="4:4" x14ac:dyDescent="0.25">
      <c r="D185" s="190"/>
    </row>
    <row r="186" spans="4:4" x14ac:dyDescent="0.25">
      <c r="D186" s="190"/>
    </row>
    <row r="187" spans="4:4" x14ac:dyDescent="0.25">
      <c r="D187" s="190"/>
    </row>
    <row r="188" spans="4:4" x14ac:dyDescent="0.25">
      <c r="D188" s="190"/>
    </row>
    <row r="189" spans="4:4" x14ac:dyDescent="0.25">
      <c r="D189" s="190"/>
    </row>
    <row r="190" spans="4:4" x14ac:dyDescent="0.25">
      <c r="D190" s="190"/>
    </row>
    <row r="191" spans="4:4" x14ac:dyDescent="0.25">
      <c r="D191" s="190"/>
    </row>
    <row r="192" spans="4:4" x14ac:dyDescent="0.25">
      <c r="D192" s="190"/>
    </row>
    <row r="193" spans="4:4" x14ac:dyDescent="0.25">
      <c r="D193" s="190"/>
    </row>
    <row r="194" spans="4:4" x14ac:dyDescent="0.25">
      <c r="D194" s="190"/>
    </row>
    <row r="195" spans="4:4" x14ac:dyDescent="0.25">
      <c r="D195" s="190"/>
    </row>
    <row r="196" spans="4:4" x14ac:dyDescent="0.25">
      <c r="D196" s="190"/>
    </row>
    <row r="197" spans="4:4" x14ac:dyDescent="0.25">
      <c r="D197" s="190"/>
    </row>
    <row r="198" spans="4:4" x14ac:dyDescent="0.25">
      <c r="D198" s="190"/>
    </row>
    <row r="199" spans="4:4" x14ac:dyDescent="0.25">
      <c r="D199" s="190"/>
    </row>
    <row r="200" spans="4:4" x14ac:dyDescent="0.25">
      <c r="D200" s="190"/>
    </row>
    <row r="201" spans="4:4" x14ac:dyDescent="0.25">
      <c r="D201" s="190"/>
    </row>
    <row r="202" spans="4:4" x14ac:dyDescent="0.25">
      <c r="D202" s="190"/>
    </row>
    <row r="203" spans="4:4" x14ac:dyDescent="0.25">
      <c r="D203" s="190"/>
    </row>
    <row r="204" spans="4:4" x14ac:dyDescent="0.25">
      <c r="D204" s="190"/>
    </row>
    <row r="205" spans="4:4" x14ac:dyDescent="0.25">
      <c r="D205" s="190"/>
    </row>
    <row r="206" spans="4:4" x14ac:dyDescent="0.25">
      <c r="D206" s="190"/>
    </row>
    <row r="207" spans="4:4" x14ac:dyDescent="0.25">
      <c r="D207" s="190"/>
    </row>
    <row r="208" spans="4:4" x14ac:dyDescent="0.25">
      <c r="D208" s="190"/>
    </row>
    <row r="209" spans="4:4" x14ac:dyDescent="0.25">
      <c r="D209" s="190"/>
    </row>
    <row r="210" spans="4:4" x14ac:dyDescent="0.25">
      <c r="D210" s="190"/>
    </row>
    <row r="211" spans="4:4" x14ac:dyDescent="0.25">
      <c r="D211" s="190"/>
    </row>
    <row r="212" spans="4:4" x14ac:dyDescent="0.25">
      <c r="D212" s="190"/>
    </row>
    <row r="213" spans="4:4" x14ac:dyDescent="0.25">
      <c r="D213" s="190"/>
    </row>
    <row r="214" spans="4:4" x14ac:dyDescent="0.25">
      <c r="D214" s="190"/>
    </row>
    <row r="215" spans="4:4" x14ac:dyDescent="0.25">
      <c r="D215" s="190"/>
    </row>
    <row r="216" spans="4:4" x14ac:dyDescent="0.25">
      <c r="D216" s="190"/>
    </row>
    <row r="217" spans="4:4" x14ac:dyDescent="0.25">
      <c r="D217" s="190"/>
    </row>
    <row r="218" spans="4:4" x14ac:dyDescent="0.25">
      <c r="D218" s="190"/>
    </row>
    <row r="219" spans="4:4" x14ac:dyDescent="0.25">
      <c r="D219" s="190"/>
    </row>
    <row r="220" spans="4:4" x14ac:dyDescent="0.25">
      <c r="D220" s="190"/>
    </row>
    <row r="221" spans="4:4" x14ac:dyDescent="0.25">
      <c r="D221" s="190"/>
    </row>
    <row r="222" spans="4:4" x14ac:dyDescent="0.25">
      <c r="D222" s="190"/>
    </row>
    <row r="223" spans="4:4" x14ac:dyDescent="0.25">
      <c r="D223" s="190"/>
    </row>
    <row r="224" spans="4:4" x14ac:dyDescent="0.25">
      <c r="D224" s="190"/>
    </row>
    <row r="225" spans="4:4" x14ac:dyDescent="0.25">
      <c r="D225" s="190"/>
    </row>
    <row r="226" spans="4:4" x14ac:dyDescent="0.25">
      <c r="D226" s="190"/>
    </row>
    <row r="227" spans="4:4" x14ac:dyDescent="0.25">
      <c r="D227" s="190"/>
    </row>
    <row r="228" spans="4:4" x14ac:dyDescent="0.25">
      <c r="D228" s="190"/>
    </row>
    <row r="229" spans="4:4" x14ac:dyDescent="0.25">
      <c r="D229" s="190"/>
    </row>
    <row r="230" spans="4:4" x14ac:dyDescent="0.25">
      <c r="D230" s="190"/>
    </row>
    <row r="231" spans="4:4" x14ac:dyDescent="0.25">
      <c r="D231" s="190"/>
    </row>
    <row r="232" spans="4:4" x14ac:dyDescent="0.25">
      <c r="D232" s="190"/>
    </row>
    <row r="233" spans="4:4" x14ac:dyDescent="0.25">
      <c r="D233" s="190"/>
    </row>
    <row r="234" spans="4:4" x14ac:dyDescent="0.25">
      <c r="D234" s="190"/>
    </row>
    <row r="235" spans="4:4" x14ac:dyDescent="0.25">
      <c r="D235" s="190"/>
    </row>
    <row r="236" spans="4:4" x14ac:dyDescent="0.25">
      <c r="D236" s="190"/>
    </row>
    <row r="237" spans="4:4" x14ac:dyDescent="0.25">
      <c r="D237" s="190"/>
    </row>
    <row r="238" spans="4:4" x14ac:dyDescent="0.25">
      <c r="D238" s="190"/>
    </row>
    <row r="239" spans="4:4" x14ac:dyDescent="0.25">
      <c r="D239" s="190"/>
    </row>
    <row r="240" spans="4:4" x14ac:dyDescent="0.25">
      <c r="D240" s="190"/>
    </row>
    <row r="241" spans="4:4" x14ac:dyDescent="0.25">
      <c r="D241" s="190"/>
    </row>
    <row r="242" spans="4:4" x14ac:dyDescent="0.25">
      <c r="D242" s="190"/>
    </row>
    <row r="243" spans="4:4" x14ac:dyDescent="0.25">
      <c r="D243" s="190"/>
    </row>
    <row r="244" spans="4:4" x14ac:dyDescent="0.25">
      <c r="D244" s="190"/>
    </row>
    <row r="245" spans="4:4" x14ac:dyDescent="0.25">
      <c r="D245" s="190"/>
    </row>
    <row r="246" spans="4:4" x14ac:dyDescent="0.25">
      <c r="D246" s="190"/>
    </row>
    <row r="247" spans="4:4" x14ac:dyDescent="0.25">
      <c r="D247" s="190"/>
    </row>
    <row r="248" spans="4:4" x14ac:dyDescent="0.25">
      <c r="D248" s="190"/>
    </row>
    <row r="249" spans="4:4" x14ac:dyDescent="0.25">
      <c r="D249" s="190"/>
    </row>
    <row r="250" spans="4:4" x14ac:dyDescent="0.25">
      <c r="D250" s="190"/>
    </row>
    <row r="251" spans="4:4" x14ac:dyDescent="0.25">
      <c r="D251" s="190"/>
    </row>
    <row r="252" spans="4:4" x14ac:dyDescent="0.25">
      <c r="D252" s="190"/>
    </row>
    <row r="253" spans="4:4" x14ac:dyDescent="0.25">
      <c r="D253" s="190"/>
    </row>
    <row r="254" spans="4:4" x14ac:dyDescent="0.25">
      <c r="D254" s="190"/>
    </row>
    <row r="255" spans="4:4" x14ac:dyDescent="0.25">
      <c r="D255" s="190"/>
    </row>
    <row r="256" spans="4:4" x14ac:dyDescent="0.25">
      <c r="D256" s="190"/>
    </row>
    <row r="257" spans="4:4" x14ac:dyDescent="0.25">
      <c r="D257" s="190"/>
    </row>
    <row r="258" spans="4:4" x14ac:dyDescent="0.25">
      <c r="D258" s="190"/>
    </row>
    <row r="259" spans="4:4" x14ac:dyDescent="0.25">
      <c r="D259" s="190"/>
    </row>
    <row r="260" spans="4:4" x14ac:dyDescent="0.25">
      <c r="D260" s="190"/>
    </row>
    <row r="261" spans="4:4" x14ac:dyDescent="0.25">
      <c r="D261" s="190"/>
    </row>
    <row r="262" spans="4:4" x14ac:dyDescent="0.25">
      <c r="D262" s="190"/>
    </row>
    <row r="263" spans="4:4" x14ac:dyDescent="0.25">
      <c r="D263" s="190"/>
    </row>
    <row r="264" spans="4:4" x14ac:dyDescent="0.25">
      <c r="D264" s="190"/>
    </row>
    <row r="265" spans="4:4" x14ac:dyDescent="0.25">
      <c r="D265" s="190"/>
    </row>
    <row r="266" spans="4:4" x14ac:dyDescent="0.25">
      <c r="D266" s="190"/>
    </row>
    <row r="267" spans="4:4" x14ac:dyDescent="0.25">
      <c r="D267" s="190"/>
    </row>
    <row r="268" spans="4:4" x14ac:dyDescent="0.25">
      <c r="D268" s="190"/>
    </row>
    <row r="269" spans="4:4" x14ac:dyDescent="0.25">
      <c r="D269" s="190"/>
    </row>
    <row r="270" spans="4:4" x14ac:dyDescent="0.25">
      <c r="D270" s="190"/>
    </row>
    <row r="271" spans="4:4" x14ac:dyDescent="0.25">
      <c r="D271" s="190"/>
    </row>
    <row r="272" spans="4:4" x14ac:dyDescent="0.25">
      <c r="D272" s="190"/>
    </row>
    <row r="273" spans="4:4" x14ac:dyDescent="0.25">
      <c r="D273" s="190"/>
    </row>
    <row r="274" spans="4:4" x14ac:dyDescent="0.25">
      <c r="D274" s="190"/>
    </row>
    <row r="275" spans="4:4" x14ac:dyDescent="0.25">
      <c r="D275" s="190"/>
    </row>
    <row r="276" spans="4:4" x14ac:dyDescent="0.25">
      <c r="D276" s="190"/>
    </row>
    <row r="277" spans="4:4" x14ac:dyDescent="0.25">
      <c r="D277" s="190"/>
    </row>
    <row r="278" spans="4:4" x14ac:dyDescent="0.25">
      <c r="D278" s="190"/>
    </row>
    <row r="279" spans="4:4" x14ac:dyDescent="0.25">
      <c r="D279" s="190"/>
    </row>
    <row r="280" spans="4:4" x14ac:dyDescent="0.25">
      <c r="D280" s="190"/>
    </row>
    <row r="281" spans="4:4" x14ac:dyDescent="0.25">
      <c r="D281" s="190"/>
    </row>
    <row r="282" spans="4:4" x14ac:dyDescent="0.25">
      <c r="D282" s="190"/>
    </row>
    <row r="283" spans="4:4" x14ac:dyDescent="0.25">
      <c r="D283" s="190"/>
    </row>
    <row r="284" spans="4:4" x14ac:dyDescent="0.25">
      <c r="D284" s="190"/>
    </row>
    <row r="285" spans="4:4" x14ac:dyDescent="0.25">
      <c r="D285" s="190"/>
    </row>
    <row r="286" spans="4:4" x14ac:dyDescent="0.25">
      <c r="D286" s="190"/>
    </row>
    <row r="287" spans="4:4" x14ac:dyDescent="0.25">
      <c r="D287" s="190"/>
    </row>
    <row r="288" spans="4:4" x14ac:dyDescent="0.25">
      <c r="D288" s="190"/>
    </row>
    <row r="289" spans="4:4" x14ac:dyDescent="0.25">
      <c r="D289" s="190"/>
    </row>
    <row r="290" spans="4:4" x14ac:dyDescent="0.25">
      <c r="D290" s="190"/>
    </row>
    <row r="291" spans="4:4" x14ac:dyDescent="0.25">
      <c r="D291" s="190"/>
    </row>
    <row r="292" spans="4:4" x14ac:dyDescent="0.25">
      <c r="D292" s="190"/>
    </row>
    <row r="293" spans="4:4" x14ac:dyDescent="0.25">
      <c r="D293" s="190"/>
    </row>
    <row r="294" spans="4:4" x14ac:dyDescent="0.25">
      <c r="D294" s="190"/>
    </row>
    <row r="295" spans="4:4" x14ac:dyDescent="0.25">
      <c r="D295" s="190"/>
    </row>
    <row r="296" spans="4:4" x14ac:dyDescent="0.25">
      <c r="D296" s="190"/>
    </row>
    <row r="297" spans="4:4" x14ac:dyDescent="0.25">
      <c r="D297" s="190"/>
    </row>
    <row r="298" spans="4:4" x14ac:dyDescent="0.25">
      <c r="D298" s="190"/>
    </row>
    <row r="299" spans="4:4" x14ac:dyDescent="0.25">
      <c r="D299" s="190"/>
    </row>
    <row r="300" spans="4:4" x14ac:dyDescent="0.25">
      <c r="D300" s="190"/>
    </row>
    <row r="301" spans="4:4" x14ac:dyDescent="0.25">
      <c r="D301" s="190"/>
    </row>
    <row r="302" spans="4:4" x14ac:dyDescent="0.25">
      <c r="D302" s="190"/>
    </row>
    <row r="303" spans="4:4" x14ac:dyDescent="0.25">
      <c r="D303" s="190"/>
    </row>
    <row r="304" spans="4:4" x14ac:dyDescent="0.25">
      <c r="D304" s="190"/>
    </row>
    <row r="305" spans="4:4" x14ac:dyDescent="0.25">
      <c r="D305" s="190"/>
    </row>
    <row r="306" spans="4:4" x14ac:dyDescent="0.25">
      <c r="D306" s="190"/>
    </row>
    <row r="307" spans="4:4" x14ac:dyDescent="0.25">
      <c r="D307" s="190"/>
    </row>
    <row r="308" spans="4:4" x14ac:dyDescent="0.25">
      <c r="D308" s="190"/>
    </row>
    <row r="309" spans="4:4" x14ac:dyDescent="0.25">
      <c r="D309" s="190"/>
    </row>
    <row r="310" spans="4:4" x14ac:dyDescent="0.25">
      <c r="D310" s="190"/>
    </row>
    <row r="311" spans="4:4" x14ac:dyDescent="0.25">
      <c r="D311" s="190"/>
    </row>
    <row r="312" spans="4:4" x14ac:dyDescent="0.25">
      <c r="D312" s="190"/>
    </row>
    <row r="313" spans="4:4" x14ac:dyDescent="0.25">
      <c r="D313" s="190"/>
    </row>
    <row r="314" spans="4:4" x14ac:dyDescent="0.25">
      <c r="D314" s="190"/>
    </row>
    <row r="315" spans="4:4" x14ac:dyDescent="0.25">
      <c r="D315" s="190"/>
    </row>
    <row r="316" spans="4:4" x14ac:dyDescent="0.25">
      <c r="D316" s="190"/>
    </row>
    <row r="317" spans="4:4" x14ac:dyDescent="0.25">
      <c r="D317" s="190"/>
    </row>
    <row r="318" spans="4:4" x14ac:dyDescent="0.25">
      <c r="D318" s="190"/>
    </row>
    <row r="319" spans="4:4" x14ac:dyDescent="0.25">
      <c r="D319" s="190"/>
    </row>
    <row r="320" spans="4:4" x14ac:dyDescent="0.25">
      <c r="D320" s="190"/>
    </row>
    <row r="321" spans="4:4" x14ac:dyDescent="0.25">
      <c r="D321" s="190"/>
    </row>
    <row r="322" spans="4:4" x14ac:dyDescent="0.25">
      <c r="D322" s="190"/>
    </row>
    <row r="323" spans="4:4" x14ac:dyDescent="0.25">
      <c r="D323" s="190"/>
    </row>
    <row r="324" spans="4:4" x14ac:dyDescent="0.25">
      <c r="D324" s="190"/>
    </row>
    <row r="325" spans="4:4" x14ac:dyDescent="0.25">
      <c r="D325" s="190"/>
    </row>
    <row r="326" spans="4:4" x14ac:dyDescent="0.25">
      <c r="D326" s="190"/>
    </row>
    <row r="327" spans="4:4" x14ac:dyDescent="0.25">
      <c r="D327" s="190"/>
    </row>
    <row r="328" spans="4:4" x14ac:dyDescent="0.25">
      <c r="D328" s="190"/>
    </row>
    <row r="329" spans="4:4" x14ac:dyDescent="0.25">
      <c r="D329" s="190"/>
    </row>
    <row r="330" spans="4:4" x14ac:dyDescent="0.25">
      <c r="D330" s="190"/>
    </row>
    <row r="331" spans="4:4" x14ac:dyDescent="0.25">
      <c r="D331" s="190"/>
    </row>
    <row r="332" spans="4:4" x14ac:dyDescent="0.25">
      <c r="D332" s="190"/>
    </row>
    <row r="333" spans="4:4" x14ac:dyDescent="0.25">
      <c r="D333" s="190"/>
    </row>
    <row r="334" spans="4:4" x14ac:dyDescent="0.25">
      <c r="D334" s="190"/>
    </row>
    <row r="335" spans="4:4" x14ac:dyDescent="0.25">
      <c r="D335" s="190"/>
    </row>
    <row r="336" spans="4:4" x14ac:dyDescent="0.25">
      <c r="D336" s="190"/>
    </row>
    <row r="337" spans="4:4" x14ac:dyDescent="0.25">
      <c r="D337" s="190"/>
    </row>
    <row r="338" spans="4:4" x14ac:dyDescent="0.25">
      <c r="D338" s="190"/>
    </row>
    <row r="339" spans="4:4" x14ac:dyDescent="0.25">
      <c r="D339" s="190"/>
    </row>
    <row r="340" spans="4:4" x14ac:dyDescent="0.25">
      <c r="D340" s="190"/>
    </row>
    <row r="341" spans="4:4" x14ac:dyDescent="0.25">
      <c r="D341" s="190"/>
    </row>
    <row r="342" spans="4:4" x14ac:dyDescent="0.25">
      <c r="D342" s="190"/>
    </row>
    <row r="343" spans="4:4" x14ac:dyDescent="0.25">
      <c r="D343" s="190"/>
    </row>
    <row r="344" spans="4:4" x14ac:dyDescent="0.25">
      <c r="D344" s="190"/>
    </row>
    <row r="345" spans="4:4" x14ac:dyDescent="0.25">
      <c r="D345" s="190"/>
    </row>
    <row r="346" spans="4:4" x14ac:dyDescent="0.25">
      <c r="D346" s="190"/>
    </row>
    <row r="347" spans="4:4" x14ac:dyDescent="0.25">
      <c r="D347" s="190"/>
    </row>
    <row r="348" spans="4:4" x14ac:dyDescent="0.25">
      <c r="D348" s="190"/>
    </row>
    <row r="349" spans="4:4" x14ac:dyDescent="0.25">
      <c r="D349" s="190"/>
    </row>
    <row r="350" spans="4:4" x14ac:dyDescent="0.25">
      <c r="D350" s="190"/>
    </row>
    <row r="351" spans="4:4" x14ac:dyDescent="0.25">
      <c r="D351" s="190"/>
    </row>
    <row r="352" spans="4:4" x14ac:dyDescent="0.25">
      <c r="D352" s="190"/>
    </row>
    <row r="353" spans="4:4" x14ac:dyDescent="0.25">
      <c r="D353" s="190"/>
    </row>
    <row r="354" spans="4:4" x14ac:dyDescent="0.25">
      <c r="D354" s="190"/>
    </row>
    <row r="355" spans="4:4" x14ac:dyDescent="0.25">
      <c r="D355" s="190"/>
    </row>
    <row r="356" spans="4:4" x14ac:dyDescent="0.25">
      <c r="D356" s="190"/>
    </row>
    <row r="357" spans="4:4" x14ac:dyDescent="0.25">
      <c r="D357" s="190"/>
    </row>
    <row r="358" spans="4:4" x14ac:dyDescent="0.25">
      <c r="D358" s="190"/>
    </row>
    <row r="359" spans="4:4" x14ac:dyDescent="0.25">
      <c r="D359" s="190"/>
    </row>
    <row r="360" spans="4:4" x14ac:dyDescent="0.25">
      <c r="D360" s="190"/>
    </row>
    <row r="361" spans="4:4" x14ac:dyDescent="0.25">
      <c r="D361" s="190"/>
    </row>
    <row r="362" spans="4:4" x14ac:dyDescent="0.25">
      <c r="D362" s="190"/>
    </row>
    <row r="363" spans="4:4" x14ac:dyDescent="0.25">
      <c r="D363" s="190"/>
    </row>
    <row r="364" spans="4:4" x14ac:dyDescent="0.25">
      <c r="D364" s="190"/>
    </row>
    <row r="365" spans="4:4" x14ac:dyDescent="0.25">
      <c r="D365" s="190"/>
    </row>
    <row r="366" spans="4:4" x14ac:dyDescent="0.25">
      <c r="D366" s="190"/>
    </row>
    <row r="367" spans="4:4" x14ac:dyDescent="0.25">
      <c r="D367" s="190"/>
    </row>
    <row r="368" spans="4:4" x14ac:dyDescent="0.25">
      <c r="D368" s="190"/>
    </row>
    <row r="369" spans="4:4" x14ac:dyDescent="0.25">
      <c r="D369" s="190"/>
    </row>
    <row r="370" spans="4:4" x14ac:dyDescent="0.25">
      <c r="D370" s="190"/>
    </row>
    <row r="371" spans="4:4" x14ac:dyDescent="0.25">
      <c r="D371" s="190"/>
    </row>
    <row r="372" spans="4:4" x14ac:dyDescent="0.25">
      <c r="D372" s="190"/>
    </row>
    <row r="373" spans="4:4" x14ac:dyDescent="0.25">
      <c r="D373" s="190"/>
    </row>
    <row r="374" spans="4:4" x14ac:dyDescent="0.25">
      <c r="D374" s="190"/>
    </row>
    <row r="375" spans="4:4" x14ac:dyDescent="0.25">
      <c r="D375" s="190"/>
    </row>
    <row r="376" spans="4:4" x14ac:dyDescent="0.25">
      <c r="D376" s="190"/>
    </row>
    <row r="377" spans="4:4" x14ac:dyDescent="0.25">
      <c r="D377" s="190"/>
    </row>
    <row r="378" spans="4:4" x14ac:dyDescent="0.25">
      <c r="D378" s="190"/>
    </row>
    <row r="379" spans="4:4" x14ac:dyDescent="0.25">
      <c r="D379" s="190"/>
    </row>
    <row r="380" spans="4:4" x14ac:dyDescent="0.25">
      <c r="D380" s="190"/>
    </row>
    <row r="381" spans="4:4" x14ac:dyDescent="0.25">
      <c r="D381" s="190"/>
    </row>
    <row r="382" spans="4:4" x14ac:dyDescent="0.25">
      <c r="D382" s="190"/>
    </row>
    <row r="383" spans="4:4" x14ac:dyDescent="0.25">
      <c r="D383" s="190"/>
    </row>
    <row r="384" spans="4:4" x14ac:dyDescent="0.25">
      <c r="D384" s="190"/>
    </row>
    <row r="385" spans="4:4" x14ac:dyDescent="0.25">
      <c r="D385" s="190"/>
    </row>
    <row r="386" spans="4:4" x14ac:dyDescent="0.25">
      <c r="D386" s="190"/>
    </row>
    <row r="387" spans="4:4" x14ac:dyDescent="0.25">
      <c r="D387" s="190"/>
    </row>
    <row r="388" spans="4:4" x14ac:dyDescent="0.25">
      <c r="D388" s="190"/>
    </row>
    <row r="389" spans="4:4" x14ac:dyDescent="0.25">
      <c r="D389" s="190"/>
    </row>
    <row r="390" spans="4:4" x14ac:dyDescent="0.25">
      <c r="D390" s="190"/>
    </row>
    <row r="391" spans="4:4" x14ac:dyDescent="0.25">
      <c r="D391" s="190"/>
    </row>
    <row r="392" spans="4:4" x14ac:dyDescent="0.25">
      <c r="D392" s="190"/>
    </row>
    <row r="393" spans="4:4" x14ac:dyDescent="0.25">
      <c r="D393" s="190"/>
    </row>
    <row r="394" spans="4:4" x14ac:dyDescent="0.25">
      <c r="D394" s="190"/>
    </row>
    <row r="395" spans="4:4" x14ac:dyDescent="0.25">
      <c r="D395" s="190"/>
    </row>
    <row r="396" spans="4:4" x14ac:dyDescent="0.25">
      <c r="D396" s="190"/>
    </row>
    <row r="397" spans="4:4" x14ac:dyDescent="0.25">
      <c r="D397" s="190"/>
    </row>
    <row r="398" spans="4:4" x14ac:dyDescent="0.25">
      <c r="D398" s="190"/>
    </row>
    <row r="399" spans="4:4" x14ac:dyDescent="0.25">
      <c r="D399" s="190"/>
    </row>
    <row r="400" spans="4:4" x14ac:dyDescent="0.25">
      <c r="D400" s="190"/>
    </row>
    <row r="401" spans="4:4" x14ac:dyDescent="0.25">
      <c r="D401" s="190"/>
    </row>
    <row r="402" spans="4:4" x14ac:dyDescent="0.25">
      <c r="D402" s="190"/>
    </row>
    <row r="403" spans="4:4" x14ac:dyDescent="0.25">
      <c r="D403" s="190"/>
    </row>
    <row r="404" spans="4:4" x14ac:dyDescent="0.25">
      <c r="D404" s="190"/>
    </row>
    <row r="405" spans="4:4" x14ac:dyDescent="0.25">
      <c r="D405" s="190"/>
    </row>
    <row r="406" spans="4:4" x14ac:dyDescent="0.25">
      <c r="D406" s="190"/>
    </row>
    <row r="407" spans="4:4" x14ac:dyDescent="0.25">
      <c r="D407" s="190"/>
    </row>
    <row r="408" spans="4:4" x14ac:dyDescent="0.25">
      <c r="D408" s="190"/>
    </row>
    <row r="409" spans="4:4" x14ac:dyDescent="0.25">
      <c r="D409" s="190"/>
    </row>
    <row r="410" spans="4:4" x14ac:dyDescent="0.25">
      <c r="D410" s="190"/>
    </row>
    <row r="411" spans="4:4" x14ac:dyDescent="0.25">
      <c r="D411" s="190"/>
    </row>
    <row r="412" spans="4:4" x14ac:dyDescent="0.25">
      <c r="D412" s="190"/>
    </row>
    <row r="413" spans="4:4" x14ac:dyDescent="0.25">
      <c r="D413" s="190"/>
    </row>
    <row r="414" spans="4:4" x14ac:dyDescent="0.25">
      <c r="D414" s="190"/>
    </row>
    <row r="415" spans="4:4" x14ac:dyDescent="0.25">
      <c r="D415" s="190"/>
    </row>
    <row r="416" spans="4:4" x14ac:dyDescent="0.25">
      <c r="D416" s="190"/>
    </row>
    <row r="417" spans="4:4" x14ac:dyDescent="0.25">
      <c r="D417" s="190"/>
    </row>
    <row r="418" spans="4:4" x14ac:dyDescent="0.25">
      <c r="D418" s="190"/>
    </row>
    <row r="419" spans="4:4" x14ac:dyDescent="0.25">
      <c r="D419" s="190"/>
    </row>
    <row r="420" spans="4:4" x14ac:dyDescent="0.25">
      <c r="D420" s="190"/>
    </row>
    <row r="421" spans="4:4" x14ac:dyDescent="0.25">
      <c r="D421" s="190"/>
    </row>
    <row r="422" spans="4:4" x14ac:dyDescent="0.25">
      <c r="D422" s="190"/>
    </row>
    <row r="423" spans="4:4" x14ac:dyDescent="0.25">
      <c r="D423" s="190"/>
    </row>
    <row r="424" spans="4:4" x14ac:dyDescent="0.25">
      <c r="D424" s="190"/>
    </row>
    <row r="425" spans="4:4" x14ac:dyDescent="0.25">
      <c r="D425" s="190"/>
    </row>
    <row r="426" spans="4:4" x14ac:dyDescent="0.25">
      <c r="D426" s="190"/>
    </row>
    <row r="427" spans="4:4" x14ac:dyDescent="0.25">
      <c r="D427" s="190"/>
    </row>
    <row r="428" spans="4:4" x14ac:dyDescent="0.25">
      <c r="D428" s="190"/>
    </row>
    <row r="429" spans="4:4" x14ac:dyDescent="0.25">
      <c r="D429" s="190"/>
    </row>
    <row r="430" spans="4:4" x14ac:dyDescent="0.25">
      <c r="D430" s="190"/>
    </row>
    <row r="431" spans="4:4" x14ac:dyDescent="0.25">
      <c r="D431" s="190"/>
    </row>
    <row r="432" spans="4:4" x14ac:dyDescent="0.25">
      <c r="D432" s="190"/>
    </row>
    <row r="433" spans="4:4" x14ac:dyDescent="0.25">
      <c r="D433" s="190"/>
    </row>
    <row r="434" spans="4:4" x14ac:dyDescent="0.25">
      <c r="D434" s="190"/>
    </row>
    <row r="435" spans="4:4" x14ac:dyDescent="0.25">
      <c r="D435" s="190"/>
    </row>
    <row r="436" spans="4:4" x14ac:dyDescent="0.25">
      <c r="D436" s="190"/>
    </row>
    <row r="437" spans="4:4" x14ac:dyDescent="0.25">
      <c r="D437" s="190"/>
    </row>
    <row r="438" spans="4:4" x14ac:dyDescent="0.25">
      <c r="D438" s="190"/>
    </row>
    <row r="439" spans="4:4" x14ac:dyDescent="0.25">
      <c r="D439" s="190"/>
    </row>
    <row r="440" spans="4:4" x14ac:dyDescent="0.25">
      <c r="D440" s="190"/>
    </row>
    <row r="441" spans="4:4" x14ac:dyDescent="0.25">
      <c r="D441" s="190"/>
    </row>
    <row r="442" spans="4:4" x14ac:dyDescent="0.25">
      <c r="D442" s="190"/>
    </row>
    <row r="443" spans="4:4" x14ac:dyDescent="0.25">
      <c r="D443" s="190"/>
    </row>
    <row r="444" spans="4:4" x14ac:dyDescent="0.25">
      <c r="D444" s="190"/>
    </row>
    <row r="445" spans="4:4" x14ac:dyDescent="0.25">
      <c r="D445" s="190"/>
    </row>
    <row r="446" spans="4:4" x14ac:dyDescent="0.25">
      <c r="D446" s="190"/>
    </row>
    <row r="447" spans="4:4" x14ac:dyDescent="0.25">
      <c r="D447" s="190"/>
    </row>
    <row r="448" spans="4:4" x14ac:dyDescent="0.25">
      <c r="D448" s="190"/>
    </row>
    <row r="449" spans="4:4" x14ac:dyDescent="0.25">
      <c r="D449" s="190"/>
    </row>
    <row r="450" spans="4:4" x14ac:dyDescent="0.25">
      <c r="D450" s="190"/>
    </row>
    <row r="451" spans="4:4" x14ac:dyDescent="0.25">
      <c r="D451" s="190"/>
    </row>
    <row r="452" spans="4:4" x14ac:dyDescent="0.25">
      <c r="D452" s="190"/>
    </row>
    <row r="453" spans="4:4" x14ac:dyDescent="0.25">
      <c r="D453" s="190"/>
    </row>
    <row r="454" spans="4:4" x14ac:dyDescent="0.25">
      <c r="D454" s="190"/>
    </row>
    <row r="455" spans="4:4" x14ac:dyDescent="0.25">
      <c r="D455" s="190"/>
    </row>
    <row r="456" spans="4:4" x14ac:dyDescent="0.25">
      <c r="D456" s="190"/>
    </row>
    <row r="457" spans="4:4" x14ac:dyDescent="0.25">
      <c r="D457" s="190"/>
    </row>
    <row r="458" spans="4:4" x14ac:dyDescent="0.25">
      <c r="D458" s="190"/>
    </row>
    <row r="459" spans="4:4" x14ac:dyDescent="0.25">
      <c r="D459" s="190"/>
    </row>
    <row r="460" spans="4:4" x14ac:dyDescent="0.25">
      <c r="D460" s="190"/>
    </row>
    <row r="461" spans="4:4" x14ac:dyDescent="0.25">
      <c r="D461" s="190"/>
    </row>
    <row r="462" spans="4:4" x14ac:dyDescent="0.25">
      <c r="D462" s="190"/>
    </row>
    <row r="463" spans="4:4" x14ac:dyDescent="0.25">
      <c r="D463" s="190"/>
    </row>
    <row r="464" spans="4:4" x14ac:dyDescent="0.25">
      <c r="D464" s="190"/>
    </row>
    <row r="465" spans="4:4" x14ac:dyDescent="0.25">
      <c r="D465" s="190"/>
    </row>
    <row r="466" spans="4:4" x14ac:dyDescent="0.25">
      <c r="D466" s="190"/>
    </row>
    <row r="467" spans="4:4" x14ac:dyDescent="0.25">
      <c r="D467" s="190"/>
    </row>
    <row r="468" spans="4:4" x14ac:dyDescent="0.25">
      <c r="D468" s="190"/>
    </row>
    <row r="469" spans="4:4" x14ac:dyDescent="0.25">
      <c r="D469" s="190"/>
    </row>
    <row r="470" spans="4:4" x14ac:dyDescent="0.25">
      <c r="D470" s="190"/>
    </row>
    <row r="471" spans="4:4" x14ac:dyDescent="0.25">
      <c r="D471" s="190"/>
    </row>
    <row r="472" spans="4:4" x14ac:dyDescent="0.25">
      <c r="D472" s="190"/>
    </row>
    <row r="473" spans="4:4" x14ac:dyDescent="0.25">
      <c r="D473" s="190"/>
    </row>
    <row r="474" spans="4:4" x14ac:dyDescent="0.25">
      <c r="D474" s="190"/>
    </row>
    <row r="475" spans="4:4" x14ac:dyDescent="0.25">
      <c r="D475" s="190"/>
    </row>
    <row r="476" spans="4:4" x14ac:dyDescent="0.25">
      <c r="D476" s="190"/>
    </row>
    <row r="477" spans="4:4" x14ac:dyDescent="0.25">
      <c r="D477" s="190"/>
    </row>
    <row r="478" spans="4:4" x14ac:dyDescent="0.25">
      <c r="D478" s="190"/>
    </row>
    <row r="479" spans="4:4" x14ac:dyDescent="0.25">
      <c r="D479" s="190"/>
    </row>
    <row r="480" spans="4:4" x14ac:dyDescent="0.25">
      <c r="D480" s="190"/>
    </row>
    <row r="481" spans="4:4" x14ac:dyDescent="0.25">
      <c r="D481" s="190"/>
    </row>
    <row r="482" spans="4:4" x14ac:dyDescent="0.25">
      <c r="D482" s="190"/>
    </row>
    <row r="483" spans="4:4" x14ac:dyDescent="0.25">
      <c r="D483" s="190"/>
    </row>
    <row r="484" spans="4:4" x14ac:dyDescent="0.25">
      <c r="D484" s="190"/>
    </row>
    <row r="485" spans="4:4" x14ac:dyDescent="0.25">
      <c r="D485" s="190"/>
    </row>
    <row r="486" spans="4:4" x14ac:dyDescent="0.25">
      <c r="D486" s="190"/>
    </row>
    <row r="487" spans="4:4" x14ac:dyDescent="0.25">
      <c r="D487" s="190"/>
    </row>
    <row r="488" spans="4:4" x14ac:dyDescent="0.25">
      <c r="D488" s="190"/>
    </row>
    <row r="489" spans="4:4" x14ac:dyDescent="0.25">
      <c r="D489" s="190"/>
    </row>
    <row r="490" spans="4:4" x14ac:dyDescent="0.25">
      <c r="D490" s="190"/>
    </row>
    <row r="491" spans="4:4" x14ac:dyDescent="0.25">
      <c r="D491" s="190"/>
    </row>
    <row r="492" spans="4:4" x14ac:dyDescent="0.25">
      <c r="D492" s="190"/>
    </row>
    <row r="493" spans="4:4" x14ac:dyDescent="0.25">
      <c r="D493" s="190"/>
    </row>
    <row r="494" spans="4:4" x14ac:dyDescent="0.25">
      <c r="D494" s="190"/>
    </row>
    <row r="495" spans="4:4" x14ac:dyDescent="0.25">
      <c r="D495" s="190"/>
    </row>
    <row r="496" spans="4:4" x14ac:dyDescent="0.25">
      <c r="D496" s="190"/>
    </row>
    <row r="497" spans="4:4" x14ac:dyDescent="0.25">
      <c r="D497" s="190"/>
    </row>
    <row r="498" spans="4:4" x14ac:dyDescent="0.25">
      <c r="D498" s="190"/>
    </row>
    <row r="499" spans="4:4" x14ac:dyDescent="0.25">
      <c r="D499" s="190"/>
    </row>
    <row r="500" spans="4:4" x14ac:dyDescent="0.25">
      <c r="D500" s="190"/>
    </row>
    <row r="501" spans="4:4" x14ac:dyDescent="0.25">
      <c r="D501" s="190"/>
    </row>
    <row r="502" spans="4:4" x14ac:dyDescent="0.25">
      <c r="D502" s="190"/>
    </row>
    <row r="503" spans="4:4" x14ac:dyDescent="0.25">
      <c r="D503" s="190"/>
    </row>
    <row r="504" spans="4:4" x14ac:dyDescent="0.25">
      <c r="D504" s="190"/>
    </row>
    <row r="505" spans="4:4" x14ac:dyDescent="0.25">
      <c r="D505" s="190"/>
    </row>
    <row r="506" spans="4:4" x14ac:dyDescent="0.25">
      <c r="D506" s="190"/>
    </row>
    <row r="507" spans="4:4" x14ac:dyDescent="0.25">
      <c r="D507" s="190"/>
    </row>
    <row r="508" spans="4:4" x14ac:dyDescent="0.25">
      <c r="D508" s="190"/>
    </row>
    <row r="509" spans="4:4" x14ac:dyDescent="0.25">
      <c r="D509" s="190"/>
    </row>
    <row r="510" spans="4:4" x14ac:dyDescent="0.25">
      <c r="D510" s="190"/>
    </row>
    <row r="511" spans="4:4" x14ac:dyDescent="0.25">
      <c r="D511" s="190"/>
    </row>
    <row r="512" spans="4:4" x14ac:dyDescent="0.25">
      <c r="D512" s="190"/>
    </row>
    <row r="513" spans="4:4" x14ac:dyDescent="0.25">
      <c r="D513" s="190"/>
    </row>
    <row r="514" spans="4:4" x14ac:dyDescent="0.25">
      <c r="D514" s="190"/>
    </row>
    <row r="515" spans="4:4" x14ac:dyDescent="0.25">
      <c r="D515" s="190"/>
    </row>
    <row r="516" spans="4:4" x14ac:dyDescent="0.25">
      <c r="D516" s="190"/>
    </row>
    <row r="517" spans="4:4" x14ac:dyDescent="0.25">
      <c r="D517" s="190"/>
    </row>
    <row r="518" spans="4:4" x14ac:dyDescent="0.25">
      <c r="D518" s="190"/>
    </row>
    <row r="519" spans="4:4" x14ac:dyDescent="0.25">
      <c r="D519" s="190"/>
    </row>
    <row r="520" spans="4:4" x14ac:dyDescent="0.25">
      <c r="D520" s="190"/>
    </row>
    <row r="521" spans="4:4" x14ac:dyDescent="0.25">
      <c r="D521" s="190"/>
    </row>
    <row r="522" spans="4:4" x14ac:dyDescent="0.25">
      <c r="D522" s="190"/>
    </row>
    <row r="523" spans="4:4" x14ac:dyDescent="0.25">
      <c r="D523" s="190"/>
    </row>
    <row r="524" spans="4:4" x14ac:dyDescent="0.25">
      <c r="D524" s="190"/>
    </row>
    <row r="525" spans="4:4" x14ac:dyDescent="0.25">
      <c r="D525" s="190"/>
    </row>
    <row r="526" spans="4:4" x14ac:dyDescent="0.25">
      <c r="D526" s="190"/>
    </row>
    <row r="527" spans="4:4" x14ac:dyDescent="0.25">
      <c r="D527" s="190"/>
    </row>
    <row r="528" spans="4:4" x14ac:dyDescent="0.25">
      <c r="D528" s="190"/>
    </row>
    <row r="529" spans="4:4" x14ac:dyDescent="0.25">
      <c r="D529" s="190"/>
    </row>
    <row r="530" spans="4:4" x14ac:dyDescent="0.25">
      <c r="D530" s="190"/>
    </row>
    <row r="531" spans="4:4" x14ac:dyDescent="0.25">
      <c r="D531" s="190"/>
    </row>
    <row r="532" spans="4:4" x14ac:dyDescent="0.25">
      <c r="D532" s="190"/>
    </row>
    <row r="533" spans="4:4" x14ac:dyDescent="0.25">
      <c r="D533" s="190"/>
    </row>
    <row r="534" spans="4:4" x14ac:dyDescent="0.25">
      <c r="D534" s="190"/>
    </row>
    <row r="535" spans="4:4" x14ac:dyDescent="0.25">
      <c r="D535" s="190"/>
    </row>
    <row r="536" spans="4:4" x14ac:dyDescent="0.25">
      <c r="D536" s="190"/>
    </row>
    <row r="537" spans="4:4" x14ac:dyDescent="0.25">
      <c r="D537" s="190"/>
    </row>
    <row r="538" spans="4:4" x14ac:dyDescent="0.25">
      <c r="D538" s="190"/>
    </row>
    <row r="539" spans="4:4" x14ac:dyDescent="0.25">
      <c r="D539" s="190"/>
    </row>
    <row r="540" spans="4:4" x14ac:dyDescent="0.25">
      <c r="D540" s="190"/>
    </row>
    <row r="541" spans="4:4" x14ac:dyDescent="0.25">
      <c r="D541" s="190"/>
    </row>
    <row r="542" spans="4:4" x14ac:dyDescent="0.25">
      <c r="D542" s="190"/>
    </row>
    <row r="543" spans="4:4" x14ac:dyDescent="0.25">
      <c r="D543" s="190"/>
    </row>
    <row r="544" spans="4:4" x14ac:dyDescent="0.25">
      <c r="D544" s="190"/>
    </row>
    <row r="545" spans="4:4" x14ac:dyDescent="0.25">
      <c r="D545" s="190"/>
    </row>
    <row r="546" spans="4:4" x14ac:dyDescent="0.25">
      <c r="D546" s="190"/>
    </row>
    <row r="547" spans="4:4" x14ac:dyDescent="0.25">
      <c r="D547" s="190"/>
    </row>
    <row r="548" spans="4:4" x14ac:dyDescent="0.25">
      <c r="D548" s="190"/>
    </row>
    <row r="549" spans="4:4" x14ac:dyDescent="0.25">
      <c r="D549" s="190"/>
    </row>
    <row r="550" spans="4:4" x14ac:dyDescent="0.25">
      <c r="D550" s="190"/>
    </row>
    <row r="551" spans="4:4" x14ac:dyDescent="0.25">
      <c r="D551" s="190"/>
    </row>
    <row r="552" spans="4:4" x14ac:dyDescent="0.25">
      <c r="D552" s="190"/>
    </row>
    <row r="553" spans="4:4" x14ac:dyDescent="0.25">
      <c r="D553" s="190"/>
    </row>
    <row r="554" spans="4:4" x14ac:dyDescent="0.25">
      <c r="D554" s="190"/>
    </row>
    <row r="555" spans="4:4" x14ac:dyDescent="0.25">
      <c r="D555" s="190"/>
    </row>
    <row r="556" spans="4:4" x14ac:dyDescent="0.25">
      <c r="D556" s="190"/>
    </row>
    <row r="557" spans="4:4" x14ac:dyDescent="0.25">
      <c r="D557" s="190"/>
    </row>
    <row r="558" spans="4:4" x14ac:dyDescent="0.25">
      <c r="D558" s="190"/>
    </row>
    <row r="559" spans="4:4" x14ac:dyDescent="0.25">
      <c r="D559" s="190"/>
    </row>
    <row r="560" spans="4:4" x14ac:dyDescent="0.25">
      <c r="D560" s="190"/>
    </row>
    <row r="561" spans="4:4" x14ac:dyDescent="0.25">
      <c r="D561" s="190"/>
    </row>
    <row r="562" spans="4:4" x14ac:dyDescent="0.25">
      <c r="D562" s="190"/>
    </row>
    <row r="563" spans="4:4" x14ac:dyDescent="0.25">
      <c r="D563" s="190"/>
    </row>
    <row r="564" spans="4:4" x14ac:dyDescent="0.25">
      <c r="D564" s="190"/>
    </row>
    <row r="565" spans="4:4" x14ac:dyDescent="0.25">
      <c r="D565" s="190"/>
    </row>
    <row r="566" spans="4:4" x14ac:dyDescent="0.25">
      <c r="D566" s="190"/>
    </row>
    <row r="567" spans="4:4" x14ac:dyDescent="0.25">
      <c r="D567" s="190"/>
    </row>
    <row r="568" spans="4:4" x14ac:dyDescent="0.25">
      <c r="D568" s="190"/>
    </row>
    <row r="569" spans="4:4" x14ac:dyDescent="0.25">
      <c r="D569" s="190"/>
    </row>
    <row r="570" spans="4:4" x14ac:dyDescent="0.25">
      <c r="D570" s="190"/>
    </row>
    <row r="571" spans="4:4" x14ac:dyDescent="0.25">
      <c r="D571" s="190"/>
    </row>
    <row r="572" spans="4:4" x14ac:dyDescent="0.25">
      <c r="D572" s="190"/>
    </row>
    <row r="573" spans="4:4" x14ac:dyDescent="0.25">
      <c r="D573" s="190"/>
    </row>
    <row r="574" spans="4:4" x14ac:dyDescent="0.25">
      <c r="D574" s="190"/>
    </row>
    <row r="575" spans="4:4" x14ac:dyDescent="0.25">
      <c r="D575" s="190"/>
    </row>
    <row r="576" spans="4:4" x14ac:dyDescent="0.25">
      <c r="D576" s="190"/>
    </row>
    <row r="577" spans="4:4" x14ac:dyDescent="0.25">
      <c r="D577" s="190"/>
    </row>
    <row r="578" spans="4:4" x14ac:dyDescent="0.25">
      <c r="D578" s="190"/>
    </row>
    <row r="579" spans="4:4" x14ac:dyDescent="0.25">
      <c r="D579" s="190"/>
    </row>
    <row r="580" spans="4:4" x14ac:dyDescent="0.25">
      <c r="D580" s="190"/>
    </row>
    <row r="581" spans="4:4" x14ac:dyDescent="0.25">
      <c r="D581" s="190"/>
    </row>
    <row r="582" spans="4:4" x14ac:dyDescent="0.25">
      <c r="D582" s="190"/>
    </row>
    <row r="583" spans="4:4" x14ac:dyDescent="0.25">
      <c r="D583" s="190"/>
    </row>
    <row r="584" spans="4:4" x14ac:dyDescent="0.25">
      <c r="D584" s="190"/>
    </row>
    <row r="585" spans="4:4" x14ac:dyDescent="0.25">
      <c r="D585" s="190"/>
    </row>
    <row r="586" spans="4:4" x14ac:dyDescent="0.25">
      <c r="D586" s="190"/>
    </row>
    <row r="587" spans="4:4" x14ac:dyDescent="0.25">
      <c r="D587" s="190"/>
    </row>
    <row r="588" spans="4:4" x14ac:dyDescent="0.25">
      <c r="D588" s="190"/>
    </row>
    <row r="589" spans="4:4" x14ac:dyDescent="0.25">
      <c r="D589" s="190"/>
    </row>
    <row r="590" spans="4:4" x14ac:dyDescent="0.25">
      <c r="D590" s="190"/>
    </row>
    <row r="591" spans="4:4" x14ac:dyDescent="0.25">
      <c r="D591" s="190"/>
    </row>
    <row r="592" spans="4:4" x14ac:dyDescent="0.25">
      <c r="D592" s="190"/>
    </row>
    <row r="593" spans="4:4" x14ac:dyDescent="0.25">
      <c r="D593" s="190"/>
    </row>
    <row r="594" spans="4:4" x14ac:dyDescent="0.25">
      <c r="D594" s="190"/>
    </row>
    <row r="595" spans="4:4" x14ac:dyDescent="0.25">
      <c r="D595" s="190"/>
    </row>
    <row r="596" spans="4:4" x14ac:dyDescent="0.25">
      <c r="D596" s="190"/>
    </row>
    <row r="597" spans="4:4" x14ac:dyDescent="0.25">
      <c r="D597" s="190"/>
    </row>
    <row r="598" spans="4:4" x14ac:dyDescent="0.25">
      <c r="D598" s="190"/>
    </row>
    <row r="599" spans="4:4" x14ac:dyDescent="0.25">
      <c r="D599" s="190"/>
    </row>
    <row r="600" spans="4:4" x14ac:dyDescent="0.25">
      <c r="D600" s="190"/>
    </row>
    <row r="601" spans="4:4" x14ac:dyDescent="0.25">
      <c r="D601" s="190"/>
    </row>
    <row r="602" spans="4:4" x14ac:dyDescent="0.25">
      <c r="D602" s="190"/>
    </row>
    <row r="603" spans="4:4" x14ac:dyDescent="0.25">
      <c r="D603" s="190"/>
    </row>
    <row r="604" spans="4:4" x14ac:dyDescent="0.25">
      <c r="D604" s="190"/>
    </row>
    <row r="605" spans="4:4" x14ac:dyDescent="0.25">
      <c r="D605" s="190"/>
    </row>
    <row r="606" spans="4:4" x14ac:dyDescent="0.25">
      <c r="D606" s="190"/>
    </row>
    <row r="607" spans="4:4" x14ac:dyDescent="0.25">
      <c r="D607" s="190"/>
    </row>
    <row r="608" spans="4:4" x14ac:dyDescent="0.25">
      <c r="D608" s="190"/>
    </row>
    <row r="609" spans="4:4" x14ac:dyDescent="0.25">
      <c r="D609" s="190"/>
    </row>
    <row r="610" spans="4:4" x14ac:dyDescent="0.25">
      <c r="D610" s="190"/>
    </row>
    <row r="611" spans="4:4" x14ac:dyDescent="0.25">
      <c r="D611" s="190"/>
    </row>
    <row r="612" spans="4:4" x14ac:dyDescent="0.25">
      <c r="D612" s="190"/>
    </row>
    <row r="613" spans="4:4" x14ac:dyDescent="0.25">
      <c r="D613" s="190"/>
    </row>
    <row r="614" spans="4:4" x14ac:dyDescent="0.25">
      <c r="D614" s="190"/>
    </row>
    <row r="615" spans="4:4" x14ac:dyDescent="0.25">
      <c r="D615" s="190"/>
    </row>
    <row r="616" spans="4:4" x14ac:dyDescent="0.25">
      <c r="D616" s="190"/>
    </row>
    <row r="617" spans="4:4" x14ac:dyDescent="0.25">
      <c r="D617" s="190"/>
    </row>
    <row r="618" spans="4:4" x14ac:dyDescent="0.25">
      <c r="D618" s="190"/>
    </row>
    <row r="619" spans="4:4" x14ac:dyDescent="0.25">
      <c r="D619" s="190"/>
    </row>
    <row r="620" spans="4:4" x14ac:dyDescent="0.25">
      <c r="D620" s="190"/>
    </row>
    <row r="621" spans="4:4" x14ac:dyDescent="0.25">
      <c r="D621" s="190"/>
    </row>
    <row r="622" spans="4:4" x14ac:dyDescent="0.25">
      <c r="D622" s="190"/>
    </row>
    <row r="623" spans="4:4" x14ac:dyDescent="0.25">
      <c r="D623" s="190"/>
    </row>
    <row r="624" spans="4:4" x14ac:dyDescent="0.25">
      <c r="D624" s="190"/>
    </row>
    <row r="625" spans="4:4" x14ac:dyDescent="0.25">
      <c r="D625" s="190"/>
    </row>
    <row r="626" spans="4:4" x14ac:dyDescent="0.25">
      <c r="D626" s="190"/>
    </row>
    <row r="627" spans="4:4" x14ac:dyDescent="0.25">
      <c r="D627" s="190"/>
    </row>
    <row r="628" spans="4:4" x14ac:dyDescent="0.25">
      <c r="D628" s="190"/>
    </row>
    <row r="629" spans="4:4" x14ac:dyDescent="0.25">
      <c r="D629" s="190"/>
    </row>
    <row r="630" spans="4:4" x14ac:dyDescent="0.25">
      <c r="D630" s="190"/>
    </row>
    <row r="631" spans="4:4" x14ac:dyDescent="0.25">
      <c r="D631" s="190"/>
    </row>
    <row r="632" spans="4:4" x14ac:dyDescent="0.25">
      <c r="D632" s="190"/>
    </row>
    <row r="633" spans="4:4" x14ac:dyDescent="0.25">
      <c r="D633" s="190"/>
    </row>
    <row r="634" spans="4:4" x14ac:dyDescent="0.25">
      <c r="D634" s="190"/>
    </row>
    <row r="635" spans="4:4" x14ac:dyDescent="0.25">
      <c r="D635" s="190"/>
    </row>
    <row r="636" spans="4:4" x14ac:dyDescent="0.25">
      <c r="D636" s="190"/>
    </row>
    <row r="637" spans="4:4" x14ac:dyDescent="0.25">
      <c r="D637" s="190"/>
    </row>
    <row r="638" spans="4:4" x14ac:dyDescent="0.25">
      <c r="D638" s="190"/>
    </row>
    <row r="639" spans="4:4" x14ac:dyDescent="0.25">
      <c r="D639" s="190"/>
    </row>
    <row r="640" spans="4:4" x14ac:dyDescent="0.25">
      <c r="D640" s="190"/>
    </row>
    <row r="641" spans="4:4" x14ac:dyDescent="0.25">
      <c r="D641" s="190"/>
    </row>
    <row r="642" spans="4:4" x14ac:dyDescent="0.25">
      <c r="D642" s="190"/>
    </row>
    <row r="643" spans="4:4" x14ac:dyDescent="0.25">
      <c r="D643" s="190"/>
    </row>
    <row r="644" spans="4:4" x14ac:dyDescent="0.25">
      <c r="D644" s="190"/>
    </row>
    <row r="645" spans="4:4" x14ac:dyDescent="0.25">
      <c r="D645" s="190"/>
    </row>
    <row r="646" spans="4:4" x14ac:dyDescent="0.25">
      <c r="D646" s="190"/>
    </row>
    <row r="647" spans="4:4" x14ac:dyDescent="0.25">
      <c r="D647" s="190"/>
    </row>
    <row r="648" spans="4:4" x14ac:dyDescent="0.25">
      <c r="D648" s="190"/>
    </row>
    <row r="649" spans="4:4" x14ac:dyDescent="0.25">
      <c r="D649" s="190"/>
    </row>
    <row r="650" spans="4:4" x14ac:dyDescent="0.25">
      <c r="D650" s="190"/>
    </row>
    <row r="651" spans="4:4" x14ac:dyDescent="0.25">
      <c r="D651" s="190"/>
    </row>
    <row r="652" spans="4:4" x14ac:dyDescent="0.25">
      <c r="D652" s="190"/>
    </row>
    <row r="653" spans="4:4" x14ac:dyDescent="0.25">
      <c r="D653" s="190"/>
    </row>
    <row r="654" spans="4:4" x14ac:dyDescent="0.25">
      <c r="D654" s="190"/>
    </row>
    <row r="655" spans="4:4" x14ac:dyDescent="0.25">
      <c r="D655" s="190"/>
    </row>
    <row r="656" spans="4:4" x14ac:dyDescent="0.25">
      <c r="D656" s="190"/>
    </row>
    <row r="657" spans="4:4" x14ac:dyDescent="0.25">
      <c r="D657" s="190"/>
    </row>
    <row r="658" spans="4:4" x14ac:dyDescent="0.25">
      <c r="D658" s="190"/>
    </row>
    <row r="659" spans="4:4" x14ac:dyDescent="0.25">
      <c r="D659" s="190"/>
    </row>
    <row r="660" spans="4:4" x14ac:dyDescent="0.25">
      <c r="D660" s="190"/>
    </row>
    <row r="661" spans="4:4" x14ac:dyDescent="0.25">
      <c r="D661" s="190"/>
    </row>
    <row r="662" spans="4:4" x14ac:dyDescent="0.25">
      <c r="D662" s="190"/>
    </row>
    <row r="663" spans="4:4" x14ac:dyDescent="0.25">
      <c r="D663" s="190"/>
    </row>
    <row r="664" spans="4:4" x14ac:dyDescent="0.25">
      <c r="D664" s="190"/>
    </row>
    <row r="665" spans="4:4" x14ac:dyDescent="0.25">
      <c r="D665" s="190"/>
    </row>
    <row r="666" spans="4:4" x14ac:dyDescent="0.25">
      <c r="D666" s="190"/>
    </row>
    <row r="667" spans="4:4" x14ac:dyDescent="0.25">
      <c r="D667" s="190"/>
    </row>
    <row r="668" spans="4:4" x14ac:dyDescent="0.25">
      <c r="D668" s="190"/>
    </row>
    <row r="669" spans="4:4" x14ac:dyDescent="0.25">
      <c r="D669" s="190"/>
    </row>
    <row r="670" spans="4:4" x14ac:dyDescent="0.25">
      <c r="D670" s="190"/>
    </row>
    <row r="671" spans="4:4" x14ac:dyDescent="0.25">
      <c r="D671" s="190"/>
    </row>
    <row r="672" spans="4:4" x14ac:dyDescent="0.25">
      <c r="D672" s="190"/>
    </row>
    <row r="673" spans="4:4" x14ac:dyDescent="0.25">
      <c r="D673" s="190"/>
    </row>
    <row r="674" spans="4:4" x14ac:dyDescent="0.25">
      <c r="D674" s="190"/>
    </row>
    <row r="675" spans="4:4" x14ac:dyDescent="0.25">
      <c r="D675" s="190"/>
    </row>
    <row r="676" spans="4:4" x14ac:dyDescent="0.25">
      <c r="D676" s="190"/>
    </row>
    <row r="677" spans="4:4" x14ac:dyDescent="0.25">
      <c r="D677" s="190"/>
    </row>
    <row r="678" spans="4:4" x14ac:dyDescent="0.25">
      <c r="D678" s="190"/>
    </row>
    <row r="679" spans="4:4" x14ac:dyDescent="0.25">
      <c r="D679" s="190"/>
    </row>
    <row r="680" spans="4:4" x14ac:dyDescent="0.25">
      <c r="D680" s="190"/>
    </row>
    <row r="681" spans="4:4" x14ac:dyDescent="0.25">
      <c r="D681" s="190"/>
    </row>
    <row r="682" spans="4:4" x14ac:dyDescent="0.25">
      <c r="D682" s="190"/>
    </row>
    <row r="683" spans="4:4" x14ac:dyDescent="0.25">
      <c r="D683" s="190"/>
    </row>
    <row r="684" spans="4:4" x14ac:dyDescent="0.25">
      <c r="D684" s="190"/>
    </row>
    <row r="685" spans="4:4" x14ac:dyDescent="0.25">
      <c r="D685" s="190"/>
    </row>
    <row r="686" spans="4:4" x14ac:dyDescent="0.25">
      <c r="D686" s="190"/>
    </row>
    <row r="687" spans="4:4" x14ac:dyDescent="0.25">
      <c r="D687" s="190"/>
    </row>
    <row r="688" spans="4:4" x14ac:dyDescent="0.25">
      <c r="D688" s="190"/>
    </row>
    <row r="689" spans="4:4" x14ac:dyDescent="0.25">
      <c r="D689" s="190"/>
    </row>
    <row r="690" spans="4:4" x14ac:dyDescent="0.25">
      <c r="D690" s="190"/>
    </row>
    <row r="691" spans="4:4" x14ac:dyDescent="0.25">
      <c r="D691" s="190"/>
    </row>
    <row r="692" spans="4:4" x14ac:dyDescent="0.25">
      <c r="D692" s="190"/>
    </row>
    <row r="693" spans="4:4" x14ac:dyDescent="0.25">
      <c r="D693" s="190"/>
    </row>
    <row r="694" spans="4:4" x14ac:dyDescent="0.25">
      <c r="D694" s="190"/>
    </row>
    <row r="695" spans="4:4" x14ac:dyDescent="0.25">
      <c r="D695" s="190"/>
    </row>
    <row r="696" spans="4:4" x14ac:dyDescent="0.25">
      <c r="D696" s="190"/>
    </row>
    <row r="697" spans="4:4" x14ac:dyDescent="0.25">
      <c r="D697" s="190"/>
    </row>
    <row r="698" spans="4:4" x14ac:dyDescent="0.25">
      <c r="D698" s="190"/>
    </row>
    <row r="699" spans="4:4" x14ac:dyDescent="0.25">
      <c r="D699" s="190"/>
    </row>
    <row r="700" spans="4:4" x14ac:dyDescent="0.25">
      <c r="D700" s="190"/>
    </row>
    <row r="701" spans="4:4" x14ac:dyDescent="0.25">
      <c r="D701" s="190"/>
    </row>
    <row r="702" spans="4:4" x14ac:dyDescent="0.25">
      <c r="D702" s="190"/>
    </row>
    <row r="703" spans="4:4" x14ac:dyDescent="0.25">
      <c r="D703" s="190"/>
    </row>
    <row r="704" spans="4:4" x14ac:dyDescent="0.25">
      <c r="D704" s="190"/>
    </row>
    <row r="705" spans="4:4" x14ac:dyDescent="0.25">
      <c r="D705" s="190"/>
    </row>
    <row r="706" spans="4:4" x14ac:dyDescent="0.25">
      <c r="D706" s="190"/>
    </row>
    <row r="707" spans="4:4" x14ac:dyDescent="0.25">
      <c r="D707" s="190"/>
    </row>
    <row r="708" spans="4:4" x14ac:dyDescent="0.25">
      <c r="D708" s="190"/>
    </row>
    <row r="709" spans="4:4" x14ac:dyDescent="0.25">
      <c r="D709" s="190"/>
    </row>
    <row r="710" spans="4:4" x14ac:dyDescent="0.25">
      <c r="D710" s="190"/>
    </row>
    <row r="711" spans="4:4" x14ac:dyDescent="0.25">
      <c r="D711" s="190"/>
    </row>
    <row r="712" spans="4:4" x14ac:dyDescent="0.25">
      <c r="D712" s="190"/>
    </row>
    <row r="713" spans="4:4" x14ac:dyDescent="0.25">
      <c r="D713" s="190"/>
    </row>
    <row r="714" spans="4:4" x14ac:dyDescent="0.25">
      <c r="D714" s="190"/>
    </row>
    <row r="715" spans="4:4" x14ac:dyDescent="0.25">
      <c r="D715" s="190"/>
    </row>
    <row r="716" spans="4:4" x14ac:dyDescent="0.25">
      <c r="D716" s="190"/>
    </row>
    <row r="717" spans="4:4" x14ac:dyDescent="0.25">
      <c r="D717" s="190"/>
    </row>
    <row r="718" spans="4:4" x14ac:dyDescent="0.25">
      <c r="D718" s="190"/>
    </row>
    <row r="719" spans="4:4" x14ac:dyDescent="0.25">
      <c r="D719" s="190"/>
    </row>
    <row r="720" spans="4:4" x14ac:dyDescent="0.25">
      <c r="D720" s="190"/>
    </row>
    <row r="721" spans="4:4" x14ac:dyDescent="0.25">
      <c r="D721" s="190"/>
    </row>
    <row r="722" spans="4:4" x14ac:dyDescent="0.25">
      <c r="D722" s="190"/>
    </row>
    <row r="723" spans="4:4" x14ac:dyDescent="0.25">
      <c r="D723" s="190"/>
    </row>
    <row r="724" spans="4:4" x14ac:dyDescent="0.25">
      <c r="D724" s="190"/>
    </row>
    <row r="725" spans="4:4" x14ac:dyDescent="0.25">
      <c r="D725" s="190"/>
    </row>
    <row r="726" spans="4:4" x14ac:dyDescent="0.25">
      <c r="D726" s="190"/>
    </row>
    <row r="727" spans="4:4" x14ac:dyDescent="0.25">
      <c r="D727" s="190"/>
    </row>
    <row r="728" spans="4:4" x14ac:dyDescent="0.25">
      <c r="D728" s="190"/>
    </row>
    <row r="729" spans="4:4" x14ac:dyDescent="0.25">
      <c r="D729" s="190"/>
    </row>
    <row r="730" spans="4:4" x14ac:dyDescent="0.25">
      <c r="D730" s="190"/>
    </row>
    <row r="731" spans="4:4" x14ac:dyDescent="0.25">
      <c r="D731" s="190"/>
    </row>
    <row r="732" spans="4:4" x14ac:dyDescent="0.25">
      <c r="D732" s="190"/>
    </row>
    <row r="733" spans="4:4" x14ac:dyDescent="0.25">
      <c r="D733" s="190"/>
    </row>
    <row r="734" spans="4:4" x14ac:dyDescent="0.25">
      <c r="D734" s="190"/>
    </row>
    <row r="735" spans="4:4" x14ac:dyDescent="0.25">
      <c r="D735" s="190"/>
    </row>
    <row r="736" spans="4:4" x14ac:dyDescent="0.25">
      <c r="D736" s="190"/>
    </row>
    <row r="737" spans="4:4" x14ac:dyDescent="0.25">
      <c r="D737" s="190"/>
    </row>
    <row r="738" spans="4:4" x14ac:dyDescent="0.25">
      <c r="D738" s="190"/>
    </row>
    <row r="739" spans="4:4" x14ac:dyDescent="0.25">
      <c r="D739" s="190"/>
    </row>
    <row r="740" spans="4:4" x14ac:dyDescent="0.25">
      <c r="D740" s="190"/>
    </row>
    <row r="741" spans="4:4" x14ac:dyDescent="0.25">
      <c r="D741" s="190"/>
    </row>
    <row r="742" spans="4:4" x14ac:dyDescent="0.25">
      <c r="D742" s="190"/>
    </row>
    <row r="743" spans="4:4" x14ac:dyDescent="0.25">
      <c r="D743" s="190"/>
    </row>
    <row r="744" spans="4:4" x14ac:dyDescent="0.25">
      <c r="D744" s="190"/>
    </row>
    <row r="745" spans="4:4" x14ac:dyDescent="0.25">
      <c r="D745" s="190"/>
    </row>
    <row r="746" spans="4:4" x14ac:dyDescent="0.25">
      <c r="D746" s="190"/>
    </row>
    <row r="747" spans="4:4" x14ac:dyDescent="0.25">
      <c r="D747" s="190"/>
    </row>
    <row r="748" spans="4:4" x14ac:dyDescent="0.25">
      <c r="D748" s="190"/>
    </row>
    <row r="749" spans="4:4" x14ac:dyDescent="0.25">
      <c r="D749" s="190"/>
    </row>
    <row r="750" spans="4:4" x14ac:dyDescent="0.25">
      <c r="D750" s="190"/>
    </row>
    <row r="751" spans="4:4" x14ac:dyDescent="0.25">
      <c r="D751" s="190"/>
    </row>
    <row r="752" spans="4:4" x14ac:dyDescent="0.25">
      <c r="D752" s="190"/>
    </row>
    <row r="753" spans="4:4" x14ac:dyDescent="0.25">
      <c r="D753" s="190"/>
    </row>
    <row r="754" spans="4:4" x14ac:dyDescent="0.25">
      <c r="D754" s="190"/>
    </row>
    <row r="755" spans="4:4" x14ac:dyDescent="0.25">
      <c r="D755" s="190"/>
    </row>
    <row r="756" spans="4:4" x14ac:dyDescent="0.25">
      <c r="D756" s="190"/>
    </row>
    <row r="757" spans="4:4" x14ac:dyDescent="0.25">
      <c r="D757" s="190"/>
    </row>
    <row r="758" spans="4:4" x14ac:dyDescent="0.25">
      <c r="D758" s="190"/>
    </row>
    <row r="759" spans="4:4" x14ac:dyDescent="0.25">
      <c r="D759" s="190"/>
    </row>
    <row r="760" spans="4:4" x14ac:dyDescent="0.25">
      <c r="D760" s="190"/>
    </row>
    <row r="761" spans="4:4" x14ac:dyDescent="0.25">
      <c r="D761" s="190"/>
    </row>
    <row r="762" spans="4:4" x14ac:dyDescent="0.25">
      <c r="D762" s="190"/>
    </row>
    <row r="763" spans="4:4" x14ac:dyDescent="0.25">
      <c r="D763" s="190"/>
    </row>
    <row r="764" spans="4:4" x14ac:dyDescent="0.25">
      <c r="D764" s="190"/>
    </row>
    <row r="765" spans="4:4" x14ac:dyDescent="0.25">
      <c r="D765" s="190"/>
    </row>
    <row r="766" spans="4:4" x14ac:dyDescent="0.25">
      <c r="D766" s="190"/>
    </row>
    <row r="767" spans="4:4" x14ac:dyDescent="0.25">
      <c r="D767" s="190"/>
    </row>
    <row r="768" spans="4:4" x14ac:dyDescent="0.25">
      <c r="D768" s="190"/>
    </row>
    <row r="769" spans="4:4" x14ac:dyDescent="0.25">
      <c r="D769" s="190"/>
    </row>
    <row r="770" spans="4:4" x14ac:dyDescent="0.25">
      <c r="D770" s="190"/>
    </row>
    <row r="771" spans="4:4" x14ac:dyDescent="0.25">
      <c r="D771" s="190"/>
    </row>
    <row r="772" spans="4:4" x14ac:dyDescent="0.25">
      <c r="D772" s="190"/>
    </row>
    <row r="773" spans="4:4" x14ac:dyDescent="0.25">
      <c r="D773" s="190"/>
    </row>
    <row r="774" spans="4:4" x14ac:dyDescent="0.25">
      <c r="D774" s="190"/>
    </row>
    <row r="775" spans="4:4" x14ac:dyDescent="0.25">
      <c r="D775" s="190"/>
    </row>
    <row r="776" spans="4:4" x14ac:dyDescent="0.25">
      <c r="D776" s="190"/>
    </row>
    <row r="777" spans="4:4" x14ac:dyDescent="0.25">
      <c r="D777" s="190"/>
    </row>
    <row r="778" spans="4:4" x14ac:dyDescent="0.25">
      <c r="D778" s="190"/>
    </row>
    <row r="779" spans="4:4" x14ac:dyDescent="0.25">
      <c r="D779" s="190"/>
    </row>
    <row r="780" spans="4:4" x14ac:dyDescent="0.25">
      <c r="D780" s="190"/>
    </row>
    <row r="781" spans="4:4" x14ac:dyDescent="0.25">
      <c r="D781" s="190"/>
    </row>
    <row r="782" spans="4:4" x14ac:dyDescent="0.25">
      <c r="D782" s="190"/>
    </row>
    <row r="783" spans="4:4" x14ac:dyDescent="0.25">
      <c r="D783" s="190"/>
    </row>
    <row r="784" spans="4:4" x14ac:dyDescent="0.25">
      <c r="D784" s="190"/>
    </row>
    <row r="785" spans="4:4" x14ac:dyDescent="0.25">
      <c r="D785" s="190"/>
    </row>
    <row r="786" spans="4:4" x14ac:dyDescent="0.25">
      <c r="D786" s="190"/>
    </row>
    <row r="787" spans="4:4" x14ac:dyDescent="0.25">
      <c r="D787" s="190"/>
    </row>
    <row r="788" spans="4:4" x14ac:dyDescent="0.25">
      <c r="D788" s="190"/>
    </row>
    <row r="789" spans="4:4" x14ac:dyDescent="0.25">
      <c r="D789" s="190"/>
    </row>
    <row r="790" spans="4:4" x14ac:dyDescent="0.25">
      <c r="D790" s="190"/>
    </row>
    <row r="791" spans="4:4" x14ac:dyDescent="0.25">
      <c r="D791" s="190"/>
    </row>
    <row r="792" spans="4:4" x14ac:dyDescent="0.25">
      <c r="D792" s="190"/>
    </row>
    <row r="793" spans="4:4" x14ac:dyDescent="0.25">
      <c r="D793" s="190"/>
    </row>
    <row r="794" spans="4:4" x14ac:dyDescent="0.25">
      <c r="D794" s="190"/>
    </row>
    <row r="795" spans="4:4" x14ac:dyDescent="0.25">
      <c r="D795" s="190"/>
    </row>
    <row r="796" spans="4:4" x14ac:dyDescent="0.25">
      <c r="D796" s="190"/>
    </row>
    <row r="797" spans="4:4" x14ac:dyDescent="0.25">
      <c r="D797" s="190"/>
    </row>
    <row r="798" spans="4:4" x14ac:dyDescent="0.25">
      <c r="D798" s="190"/>
    </row>
    <row r="799" spans="4:4" x14ac:dyDescent="0.25">
      <c r="D799" s="190"/>
    </row>
    <row r="800" spans="4:4" x14ac:dyDescent="0.25">
      <c r="D800" s="190"/>
    </row>
    <row r="801" spans="4:4" x14ac:dyDescent="0.25">
      <c r="D801" s="190"/>
    </row>
    <row r="802" spans="4:4" x14ac:dyDescent="0.25">
      <c r="D802" s="190"/>
    </row>
    <row r="803" spans="4:4" x14ac:dyDescent="0.25">
      <c r="D803" s="190"/>
    </row>
    <row r="804" spans="4:4" x14ac:dyDescent="0.25">
      <c r="D804" s="190"/>
    </row>
    <row r="805" spans="4:4" x14ac:dyDescent="0.25">
      <c r="D805" s="190"/>
    </row>
    <row r="806" spans="4:4" x14ac:dyDescent="0.25">
      <c r="D806" s="190"/>
    </row>
    <row r="807" spans="4:4" x14ac:dyDescent="0.25">
      <c r="D807" s="190"/>
    </row>
    <row r="808" spans="4:4" x14ac:dyDescent="0.25">
      <c r="D808" s="190"/>
    </row>
    <row r="809" spans="4:4" x14ac:dyDescent="0.25">
      <c r="D809" s="190"/>
    </row>
    <row r="810" spans="4:4" x14ac:dyDescent="0.25">
      <c r="D810" s="190"/>
    </row>
    <row r="811" spans="4:4" x14ac:dyDescent="0.25">
      <c r="D811" s="190"/>
    </row>
    <row r="812" spans="4:4" x14ac:dyDescent="0.25">
      <c r="D812" s="190"/>
    </row>
    <row r="813" spans="4:4" x14ac:dyDescent="0.25">
      <c r="D813" s="190"/>
    </row>
    <row r="814" spans="4:4" x14ac:dyDescent="0.25">
      <c r="D814" s="190"/>
    </row>
    <row r="815" spans="4:4" x14ac:dyDescent="0.25">
      <c r="D815" s="190"/>
    </row>
    <row r="816" spans="4:4" x14ac:dyDescent="0.25">
      <c r="D816" s="190"/>
    </row>
    <row r="817" spans="4:4" x14ac:dyDescent="0.25">
      <c r="D817" s="190"/>
    </row>
    <row r="818" spans="4:4" x14ac:dyDescent="0.25">
      <c r="D818" s="190"/>
    </row>
    <row r="819" spans="4:4" x14ac:dyDescent="0.25">
      <c r="D819" s="190"/>
    </row>
    <row r="820" spans="4:4" x14ac:dyDescent="0.25">
      <c r="D820" s="190"/>
    </row>
    <row r="821" spans="4:4" x14ac:dyDescent="0.25">
      <c r="D821" s="190"/>
    </row>
    <row r="822" spans="4:4" x14ac:dyDescent="0.25">
      <c r="D822" s="190"/>
    </row>
    <row r="823" spans="4:4" x14ac:dyDescent="0.25">
      <c r="D823" s="190"/>
    </row>
    <row r="824" spans="4:4" x14ac:dyDescent="0.25">
      <c r="D824" s="190"/>
    </row>
    <row r="825" spans="4:4" x14ac:dyDescent="0.25">
      <c r="D825" s="190"/>
    </row>
    <row r="826" spans="4:4" x14ac:dyDescent="0.25">
      <c r="D826" s="190"/>
    </row>
    <row r="827" spans="4:4" x14ac:dyDescent="0.25">
      <c r="D827" s="190"/>
    </row>
    <row r="828" spans="4:4" x14ac:dyDescent="0.25">
      <c r="D828" s="190"/>
    </row>
    <row r="829" spans="4:4" x14ac:dyDescent="0.25">
      <c r="D829" s="190"/>
    </row>
    <row r="830" spans="4:4" x14ac:dyDescent="0.25">
      <c r="D830" s="190"/>
    </row>
    <row r="831" spans="4:4" x14ac:dyDescent="0.25">
      <c r="D831" s="190"/>
    </row>
    <row r="832" spans="4:4" x14ac:dyDescent="0.25">
      <c r="D832" s="190"/>
    </row>
    <row r="833" spans="4:4" x14ac:dyDescent="0.25">
      <c r="D833" s="190"/>
    </row>
    <row r="834" spans="4:4" x14ac:dyDescent="0.25">
      <c r="D834" s="190"/>
    </row>
    <row r="835" spans="4:4" x14ac:dyDescent="0.25">
      <c r="D835" s="190"/>
    </row>
    <row r="836" spans="4:4" x14ac:dyDescent="0.25">
      <c r="D836" s="190"/>
    </row>
    <row r="837" spans="4:4" x14ac:dyDescent="0.25">
      <c r="D837" s="190"/>
    </row>
    <row r="838" spans="4:4" x14ac:dyDescent="0.25">
      <c r="D838" s="190"/>
    </row>
    <row r="839" spans="4:4" x14ac:dyDescent="0.25">
      <c r="D839" s="190"/>
    </row>
    <row r="840" spans="4:4" x14ac:dyDescent="0.25">
      <c r="D840" s="190"/>
    </row>
    <row r="841" spans="4:4" x14ac:dyDescent="0.25">
      <c r="D841" s="190"/>
    </row>
    <row r="842" spans="4:4" x14ac:dyDescent="0.25">
      <c r="D842" s="190"/>
    </row>
    <row r="843" spans="4:4" x14ac:dyDescent="0.25">
      <c r="D843" s="190"/>
    </row>
    <row r="844" spans="4:4" x14ac:dyDescent="0.25">
      <c r="D844" s="190"/>
    </row>
    <row r="845" spans="4:4" x14ac:dyDescent="0.25">
      <c r="D845" s="190"/>
    </row>
    <row r="846" spans="4:4" x14ac:dyDescent="0.25">
      <c r="D846" s="190"/>
    </row>
    <row r="847" spans="4:4" x14ac:dyDescent="0.25">
      <c r="D847" s="190"/>
    </row>
    <row r="848" spans="4:4" x14ac:dyDescent="0.25">
      <c r="D848" s="190"/>
    </row>
    <row r="849" spans="4:4" x14ac:dyDescent="0.25">
      <c r="D849" s="190"/>
    </row>
    <row r="850" spans="4:4" x14ac:dyDescent="0.25">
      <c r="D850" s="190"/>
    </row>
    <row r="851" spans="4:4" x14ac:dyDescent="0.25">
      <c r="D851" s="190"/>
    </row>
    <row r="852" spans="4:4" x14ac:dyDescent="0.25">
      <c r="D852" s="190"/>
    </row>
    <row r="853" spans="4:4" x14ac:dyDescent="0.25">
      <c r="D853" s="190"/>
    </row>
    <row r="854" spans="4:4" x14ac:dyDescent="0.25">
      <c r="D854" s="190"/>
    </row>
    <row r="855" spans="4:4" x14ac:dyDescent="0.25">
      <c r="D855" s="190"/>
    </row>
    <row r="856" spans="4:4" x14ac:dyDescent="0.25">
      <c r="D856" s="190"/>
    </row>
    <row r="857" spans="4:4" x14ac:dyDescent="0.25">
      <c r="D857" s="190"/>
    </row>
    <row r="858" spans="4:4" x14ac:dyDescent="0.25">
      <c r="D858" s="190"/>
    </row>
    <row r="859" spans="4:4" x14ac:dyDescent="0.25">
      <c r="D859" s="190"/>
    </row>
    <row r="860" spans="4:4" x14ac:dyDescent="0.25">
      <c r="D860" s="190"/>
    </row>
    <row r="861" spans="4:4" x14ac:dyDescent="0.25">
      <c r="D861" s="190"/>
    </row>
    <row r="862" spans="4:4" x14ac:dyDescent="0.25">
      <c r="D862" s="190"/>
    </row>
    <row r="863" spans="4:4" x14ac:dyDescent="0.25">
      <c r="D863" s="190"/>
    </row>
    <row r="864" spans="4:4" x14ac:dyDescent="0.25">
      <c r="D864" s="190"/>
    </row>
    <row r="865" spans="4:4" x14ac:dyDescent="0.25">
      <c r="D865" s="190"/>
    </row>
    <row r="866" spans="4:4" x14ac:dyDescent="0.25">
      <c r="D866" s="190"/>
    </row>
    <row r="867" spans="4:4" x14ac:dyDescent="0.25">
      <c r="D867" s="190"/>
    </row>
    <row r="868" spans="4:4" x14ac:dyDescent="0.25">
      <c r="D868" s="190"/>
    </row>
    <row r="869" spans="4:4" x14ac:dyDescent="0.25">
      <c r="D869" s="190"/>
    </row>
    <row r="870" spans="4:4" x14ac:dyDescent="0.25">
      <c r="D870" s="190"/>
    </row>
    <row r="871" spans="4:4" x14ac:dyDescent="0.25">
      <c r="D871" s="190"/>
    </row>
    <row r="872" spans="4:4" x14ac:dyDescent="0.25">
      <c r="D872" s="190"/>
    </row>
    <row r="873" spans="4:4" x14ac:dyDescent="0.25">
      <c r="D873" s="190"/>
    </row>
    <row r="874" spans="4:4" x14ac:dyDescent="0.25">
      <c r="D874" s="190"/>
    </row>
    <row r="875" spans="4:4" x14ac:dyDescent="0.25">
      <c r="D875" s="190"/>
    </row>
    <row r="876" spans="4:4" x14ac:dyDescent="0.25">
      <c r="D876" s="190"/>
    </row>
    <row r="877" spans="4:4" x14ac:dyDescent="0.25">
      <c r="D877" s="190"/>
    </row>
    <row r="878" spans="4:4" x14ac:dyDescent="0.25">
      <c r="D878" s="190"/>
    </row>
    <row r="879" spans="4:4" x14ac:dyDescent="0.25">
      <c r="D879" s="190"/>
    </row>
    <row r="880" spans="4:4" x14ac:dyDescent="0.25">
      <c r="D880" s="190"/>
    </row>
    <row r="881" spans="4:4" x14ac:dyDescent="0.25">
      <c r="D881" s="190"/>
    </row>
    <row r="882" spans="4:4" x14ac:dyDescent="0.25">
      <c r="D882" s="190"/>
    </row>
    <row r="883" spans="4:4" x14ac:dyDescent="0.25">
      <c r="D883" s="190"/>
    </row>
    <row r="884" spans="4:4" x14ac:dyDescent="0.25">
      <c r="D884" s="190"/>
    </row>
    <row r="885" spans="4:4" x14ac:dyDescent="0.25">
      <c r="D885" s="190"/>
    </row>
    <row r="886" spans="4:4" x14ac:dyDescent="0.25">
      <c r="D886" s="190"/>
    </row>
    <row r="887" spans="4:4" x14ac:dyDescent="0.25">
      <c r="D887" s="190"/>
    </row>
    <row r="888" spans="4:4" x14ac:dyDescent="0.25">
      <c r="D888" s="190"/>
    </row>
    <row r="889" spans="4:4" x14ac:dyDescent="0.25">
      <c r="D889" s="190"/>
    </row>
    <row r="890" spans="4:4" x14ac:dyDescent="0.25">
      <c r="D890" s="190"/>
    </row>
    <row r="891" spans="4:4" x14ac:dyDescent="0.25">
      <c r="D891" s="190"/>
    </row>
    <row r="892" spans="4:4" x14ac:dyDescent="0.25">
      <c r="D892" s="190"/>
    </row>
    <row r="893" spans="4:4" x14ac:dyDescent="0.25">
      <c r="D893" s="190"/>
    </row>
    <row r="894" spans="4:4" x14ac:dyDescent="0.25">
      <c r="D894" s="190"/>
    </row>
    <row r="895" spans="4:4" x14ac:dyDescent="0.25">
      <c r="D895" s="190"/>
    </row>
    <row r="896" spans="4:4" x14ac:dyDescent="0.25">
      <c r="D896" s="190"/>
    </row>
    <row r="897" spans="4:4" x14ac:dyDescent="0.25">
      <c r="D897" s="190"/>
    </row>
    <row r="898" spans="4:4" x14ac:dyDescent="0.25">
      <c r="D898" s="190"/>
    </row>
    <row r="899" spans="4:4" x14ac:dyDescent="0.25">
      <c r="D899" s="190"/>
    </row>
    <row r="900" spans="4:4" x14ac:dyDescent="0.25">
      <c r="D900" s="190"/>
    </row>
    <row r="901" spans="4:4" x14ac:dyDescent="0.25">
      <c r="D901" s="190"/>
    </row>
    <row r="902" spans="4:4" x14ac:dyDescent="0.25">
      <c r="D902" s="190"/>
    </row>
    <row r="903" spans="4:4" x14ac:dyDescent="0.25">
      <c r="D903" s="190"/>
    </row>
    <row r="904" spans="4:4" x14ac:dyDescent="0.25">
      <c r="D904" s="190"/>
    </row>
    <row r="905" spans="4:4" x14ac:dyDescent="0.25">
      <c r="D905" s="190"/>
    </row>
    <row r="906" spans="4:4" x14ac:dyDescent="0.25">
      <c r="D906" s="190"/>
    </row>
    <row r="907" spans="4:4" x14ac:dyDescent="0.25">
      <c r="D907" s="190"/>
    </row>
    <row r="908" spans="4:4" x14ac:dyDescent="0.25">
      <c r="D908" s="190"/>
    </row>
    <row r="909" spans="4:4" x14ac:dyDescent="0.25">
      <c r="D909" s="190"/>
    </row>
    <row r="910" spans="4:4" x14ac:dyDescent="0.25">
      <c r="D910" s="190"/>
    </row>
    <row r="911" spans="4:4" x14ac:dyDescent="0.25">
      <c r="D911" s="190"/>
    </row>
    <row r="912" spans="4:4" x14ac:dyDescent="0.25">
      <c r="D912" s="190"/>
    </row>
    <row r="913" spans="4:4" x14ac:dyDescent="0.25">
      <c r="D913" s="190"/>
    </row>
    <row r="914" spans="4:4" x14ac:dyDescent="0.25">
      <c r="D914" s="190"/>
    </row>
    <row r="915" spans="4:4" x14ac:dyDescent="0.25">
      <c r="D915" s="190"/>
    </row>
    <row r="916" spans="4:4" x14ac:dyDescent="0.25">
      <c r="D916" s="190"/>
    </row>
    <row r="917" spans="4:4" x14ac:dyDescent="0.25">
      <c r="D917" s="190"/>
    </row>
    <row r="918" spans="4:4" x14ac:dyDescent="0.25">
      <c r="D918" s="190"/>
    </row>
    <row r="919" spans="4:4" x14ac:dyDescent="0.25">
      <c r="D919" s="190"/>
    </row>
    <row r="920" spans="4:4" x14ac:dyDescent="0.25">
      <c r="D920" s="190"/>
    </row>
    <row r="921" spans="4:4" x14ac:dyDescent="0.25">
      <c r="D921" s="190"/>
    </row>
    <row r="922" spans="4:4" x14ac:dyDescent="0.25">
      <c r="D922" s="190"/>
    </row>
    <row r="923" spans="4:4" x14ac:dyDescent="0.25">
      <c r="D923" s="190"/>
    </row>
    <row r="924" spans="4:4" x14ac:dyDescent="0.25">
      <c r="D924" s="190"/>
    </row>
    <row r="925" spans="4:4" x14ac:dyDescent="0.25">
      <c r="D925" s="190"/>
    </row>
    <row r="926" spans="4:4" x14ac:dyDescent="0.25">
      <c r="D926" s="190"/>
    </row>
    <row r="927" spans="4:4" x14ac:dyDescent="0.25">
      <c r="D927" s="190"/>
    </row>
    <row r="928" spans="4:4" x14ac:dyDescent="0.25">
      <c r="D928" s="190"/>
    </row>
    <row r="929" spans="4:4" x14ac:dyDescent="0.25">
      <c r="D929" s="190"/>
    </row>
    <row r="930" spans="4:4" x14ac:dyDescent="0.25">
      <c r="D930" s="190"/>
    </row>
    <row r="931" spans="4:4" x14ac:dyDescent="0.25">
      <c r="D931" s="190"/>
    </row>
    <row r="932" spans="4:4" x14ac:dyDescent="0.25">
      <c r="D932" s="190"/>
    </row>
    <row r="933" spans="4:4" x14ac:dyDescent="0.25">
      <c r="D933" s="190"/>
    </row>
    <row r="934" spans="4:4" x14ac:dyDescent="0.25">
      <c r="D934" s="190"/>
    </row>
    <row r="935" spans="4:4" x14ac:dyDescent="0.25">
      <c r="D935" s="190"/>
    </row>
    <row r="936" spans="4:4" x14ac:dyDescent="0.25">
      <c r="D936" s="190"/>
    </row>
    <row r="937" spans="4:4" x14ac:dyDescent="0.25">
      <c r="D937" s="190"/>
    </row>
    <row r="938" spans="4:4" x14ac:dyDescent="0.25">
      <c r="D938" s="190"/>
    </row>
    <row r="939" spans="4:4" x14ac:dyDescent="0.25">
      <c r="D939" s="190"/>
    </row>
    <row r="940" spans="4:4" x14ac:dyDescent="0.25">
      <c r="D940" s="190"/>
    </row>
    <row r="941" spans="4:4" x14ac:dyDescent="0.25">
      <c r="D941" s="190"/>
    </row>
    <row r="942" spans="4:4" x14ac:dyDescent="0.25">
      <c r="D942" s="190"/>
    </row>
    <row r="943" spans="4:4" x14ac:dyDescent="0.25">
      <c r="D943" s="190"/>
    </row>
    <row r="944" spans="4:4" x14ac:dyDescent="0.25">
      <c r="D944" s="190"/>
    </row>
    <row r="945" spans="4:4" x14ac:dyDescent="0.25">
      <c r="D945" s="190"/>
    </row>
    <row r="946" spans="4:4" x14ac:dyDescent="0.25">
      <c r="D946" s="190"/>
    </row>
    <row r="947" spans="4:4" x14ac:dyDescent="0.25">
      <c r="D947" s="190"/>
    </row>
    <row r="948" spans="4:4" x14ac:dyDescent="0.25">
      <c r="D948" s="190"/>
    </row>
    <row r="949" spans="4:4" x14ac:dyDescent="0.25">
      <c r="D949" s="190"/>
    </row>
    <row r="950" spans="4:4" x14ac:dyDescent="0.25">
      <c r="D950" s="190"/>
    </row>
    <row r="951" spans="4:4" x14ac:dyDescent="0.25">
      <c r="D951" s="190"/>
    </row>
    <row r="952" spans="4:4" x14ac:dyDescent="0.25">
      <c r="D952" s="190"/>
    </row>
    <row r="953" spans="4:4" x14ac:dyDescent="0.25">
      <c r="D953" s="190"/>
    </row>
    <row r="954" spans="4:4" x14ac:dyDescent="0.25">
      <c r="D954" s="190"/>
    </row>
    <row r="955" spans="4:4" x14ac:dyDescent="0.25">
      <c r="D955" s="190"/>
    </row>
    <row r="956" spans="4:4" x14ac:dyDescent="0.25">
      <c r="D956" s="190"/>
    </row>
    <row r="957" spans="4:4" x14ac:dyDescent="0.25">
      <c r="D957" s="190"/>
    </row>
    <row r="958" spans="4:4" x14ac:dyDescent="0.25">
      <c r="D958" s="190"/>
    </row>
    <row r="959" spans="4:4" x14ac:dyDescent="0.25">
      <c r="D959" s="190"/>
    </row>
    <row r="960" spans="4:4" x14ac:dyDescent="0.25">
      <c r="D960" s="190"/>
    </row>
    <row r="961" spans="4:4" x14ac:dyDescent="0.25">
      <c r="D961" s="190"/>
    </row>
    <row r="962" spans="4:4" x14ac:dyDescent="0.25">
      <c r="D962" s="190"/>
    </row>
    <row r="963" spans="4:4" x14ac:dyDescent="0.25">
      <c r="D963" s="190"/>
    </row>
    <row r="964" spans="4:4" x14ac:dyDescent="0.25">
      <c r="D964" s="190"/>
    </row>
    <row r="965" spans="4:4" x14ac:dyDescent="0.25">
      <c r="D965" s="190"/>
    </row>
    <row r="966" spans="4:4" x14ac:dyDescent="0.25">
      <c r="D966" s="190"/>
    </row>
    <row r="967" spans="4:4" x14ac:dyDescent="0.25">
      <c r="D967" s="190"/>
    </row>
    <row r="968" spans="4:4" x14ac:dyDescent="0.25">
      <c r="D968" s="190"/>
    </row>
    <row r="969" spans="4:4" x14ac:dyDescent="0.25">
      <c r="D969" s="190"/>
    </row>
    <row r="970" spans="4:4" x14ac:dyDescent="0.25">
      <c r="D970" s="190"/>
    </row>
    <row r="971" spans="4:4" x14ac:dyDescent="0.25">
      <c r="D971" s="190"/>
    </row>
    <row r="972" spans="4:4" x14ac:dyDescent="0.25">
      <c r="D972" s="190"/>
    </row>
    <row r="973" spans="4:4" x14ac:dyDescent="0.25">
      <c r="D973" s="190"/>
    </row>
    <row r="974" spans="4:4" x14ac:dyDescent="0.25">
      <c r="D974" s="190"/>
    </row>
    <row r="975" spans="4:4" x14ac:dyDescent="0.25">
      <c r="D975" s="190"/>
    </row>
    <row r="976" spans="4:4" x14ac:dyDescent="0.25">
      <c r="D976" s="190"/>
    </row>
    <row r="977" spans="4:4" x14ac:dyDescent="0.25">
      <c r="D977" s="190"/>
    </row>
    <row r="978" spans="4:4" x14ac:dyDescent="0.25">
      <c r="D978" s="190"/>
    </row>
    <row r="979" spans="4:4" x14ac:dyDescent="0.25">
      <c r="D979" s="190"/>
    </row>
    <row r="980" spans="4:4" x14ac:dyDescent="0.25">
      <c r="D980" s="190"/>
    </row>
    <row r="981" spans="4:4" x14ac:dyDescent="0.25">
      <c r="D981" s="190"/>
    </row>
    <row r="982" spans="4:4" x14ac:dyDescent="0.25">
      <c r="D982" s="190"/>
    </row>
    <row r="983" spans="4:4" x14ac:dyDescent="0.25">
      <c r="D983" s="190"/>
    </row>
    <row r="984" spans="4:4" x14ac:dyDescent="0.25">
      <c r="D984" s="190"/>
    </row>
    <row r="985" spans="4:4" x14ac:dyDescent="0.25">
      <c r="D985" s="190"/>
    </row>
    <row r="986" spans="4:4" x14ac:dyDescent="0.25">
      <c r="D986" s="190"/>
    </row>
    <row r="987" spans="4:4" x14ac:dyDescent="0.25">
      <c r="D987" s="190"/>
    </row>
    <row r="988" spans="4:4" x14ac:dyDescent="0.25">
      <c r="D988" s="190"/>
    </row>
    <row r="989" spans="4:4" x14ac:dyDescent="0.25">
      <c r="D989" s="190"/>
    </row>
    <row r="990" spans="4:4" x14ac:dyDescent="0.25">
      <c r="D990" s="190"/>
    </row>
    <row r="991" spans="4:4" x14ac:dyDescent="0.25">
      <c r="D991" s="190"/>
    </row>
    <row r="992" spans="4:4" x14ac:dyDescent="0.25">
      <c r="D992" s="190"/>
    </row>
    <row r="993" spans="4:4" x14ac:dyDescent="0.25">
      <c r="D993" s="190"/>
    </row>
    <row r="994" spans="4:4" x14ac:dyDescent="0.25">
      <c r="D994" s="190"/>
    </row>
    <row r="995" spans="4:4" x14ac:dyDescent="0.25">
      <c r="D995" s="190"/>
    </row>
    <row r="996" spans="4:4" x14ac:dyDescent="0.25">
      <c r="D996" s="190"/>
    </row>
    <row r="997" spans="4:4" x14ac:dyDescent="0.25">
      <c r="D997" s="190"/>
    </row>
    <row r="998" spans="4:4" x14ac:dyDescent="0.25">
      <c r="D998" s="190"/>
    </row>
    <row r="999" spans="4:4" x14ac:dyDescent="0.25">
      <c r="D999" s="190"/>
    </row>
    <row r="1000" spans="4:4" x14ac:dyDescent="0.25">
      <c r="D1000" s="190"/>
    </row>
    <row r="1001" spans="4:4" x14ac:dyDescent="0.25">
      <c r="D1001" s="190"/>
    </row>
    <row r="1002" spans="4:4" x14ac:dyDescent="0.25">
      <c r="D1002" s="190"/>
    </row>
    <row r="1003" spans="4:4" x14ac:dyDescent="0.25">
      <c r="D1003" s="190"/>
    </row>
    <row r="1004" spans="4:4" x14ac:dyDescent="0.25">
      <c r="D1004" s="190"/>
    </row>
    <row r="1005" spans="4:4" x14ac:dyDescent="0.25">
      <c r="D1005" s="190"/>
    </row>
    <row r="1006" spans="4:4" x14ac:dyDescent="0.25">
      <c r="D1006" s="190"/>
    </row>
    <row r="1007" spans="4:4" x14ac:dyDescent="0.25">
      <c r="D1007" s="190"/>
    </row>
    <row r="1008" spans="4:4" x14ac:dyDescent="0.25">
      <c r="D1008" s="190"/>
    </row>
    <row r="1009" spans="4:4" x14ac:dyDescent="0.25">
      <c r="D1009" s="190"/>
    </row>
    <row r="1010" spans="4:4" x14ac:dyDescent="0.25">
      <c r="D1010" s="190"/>
    </row>
    <row r="1011" spans="4:4" x14ac:dyDescent="0.25">
      <c r="D1011" s="190"/>
    </row>
    <row r="1012" spans="4:4" x14ac:dyDescent="0.25">
      <c r="D1012" s="190"/>
    </row>
    <row r="1013" spans="4:4" x14ac:dyDescent="0.25">
      <c r="D1013" s="190"/>
    </row>
    <row r="1014" spans="4:4" x14ac:dyDescent="0.25">
      <c r="D1014" s="190"/>
    </row>
    <row r="1015" spans="4:4" x14ac:dyDescent="0.25">
      <c r="D1015" s="190"/>
    </row>
    <row r="1016" spans="4:4" x14ac:dyDescent="0.25">
      <c r="D1016" s="190"/>
    </row>
    <row r="1017" spans="4:4" x14ac:dyDescent="0.25">
      <c r="D1017" s="190"/>
    </row>
    <row r="1018" spans="4:4" x14ac:dyDescent="0.25">
      <c r="D1018" s="190"/>
    </row>
    <row r="1019" spans="4:4" x14ac:dyDescent="0.25">
      <c r="D1019" s="190"/>
    </row>
    <row r="1020" spans="4:4" x14ac:dyDescent="0.25">
      <c r="D1020" s="190"/>
    </row>
    <row r="1021" spans="4:4" x14ac:dyDescent="0.25">
      <c r="D1021" s="190"/>
    </row>
    <row r="1022" spans="4:4" x14ac:dyDescent="0.25">
      <c r="D1022" s="190"/>
    </row>
    <row r="1023" spans="4:4" x14ac:dyDescent="0.25">
      <c r="D1023" s="190"/>
    </row>
    <row r="1024" spans="4:4" x14ac:dyDescent="0.25">
      <c r="D1024" s="190"/>
    </row>
    <row r="1025" spans="4:4" x14ac:dyDescent="0.25">
      <c r="D1025" s="190"/>
    </row>
    <row r="1026" spans="4:4" x14ac:dyDescent="0.25">
      <c r="D1026" s="190"/>
    </row>
    <row r="1027" spans="4:4" x14ac:dyDescent="0.25">
      <c r="D1027" s="190"/>
    </row>
    <row r="1028" spans="4:4" x14ac:dyDescent="0.25">
      <c r="D1028" s="190"/>
    </row>
    <row r="1029" spans="4:4" x14ac:dyDescent="0.25">
      <c r="D1029" s="190"/>
    </row>
    <row r="1030" spans="4:4" x14ac:dyDescent="0.25">
      <c r="D1030" s="190"/>
    </row>
    <row r="1031" spans="4:4" x14ac:dyDescent="0.25">
      <c r="D1031" s="190"/>
    </row>
    <row r="1032" spans="4:4" x14ac:dyDescent="0.25">
      <c r="D1032" s="190"/>
    </row>
    <row r="1033" spans="4:4" x14ac:dyDescent="0.25">
      <c r="D1033" s="190"/>
    </row>
    <row r="1034" spans="4:4" x14ac:dyDescent="0.25">
      <c r="D1034" s="190"/>
    </row>
    <row r="1035" spans="4:4" x14ac:dyDescent="0.25">
      <c r="D1035" s="190"/>
    </row>
    <row r="1036" spans="4:4" x14ac:dyDescent="0.25">
      <c r="D1036" s="190"/>
    </row>
    <row r="1037" spans="4:4" x14ac:dyDescent="0.25">
      <c r="D1037" s="190"/>
    </row>
    <row r="1038" spans="4:4" x14ac:dyDescent="0.25">
      <c r="D1038" s="190"/>
    </row>
    <row r="1039" spans="4:4" x14ac:dyDescent="0.25">
      <c r="D1039" s="190"/>
    </row>
    <row r="1040" spans="4:4" x14ac:dyDescent="0.25">
      <c r="D1040" s="190"/>
    </row>
    <row r="1041" spans="4:4" x14ac:dyDescent="0.25">
      <c r="D1041" s="190"/>
    </row>
    <row r="1042" spans="4:4" x14ac:dyDescent="0.25">
      <c r="D1042" s="190"/>
    </row>
    <row r="1043" spans="4:4" x14ac:dyDescent="0.25">
      <c r="D1043" s="190"/>
    </row>
    <row r="1044" spans="4:4" x14ac:dyDescent="0.25">
      <c r="D1044" s="190"/>
    </row>
    <row r="1045" spans="4:4" x14ac:dyDescent="0.25">
      <c r="D1045" s="190"/>
    </row>
    <row r="1046" spans="4:4" x14ac:dyDescent="0.25">
      <c r="D1046" s="190"/>
    </row>
    <row r="1047" spans="4:4" x14ac:dyDescent="0.25">
      <c r="D1047" s="190"/>
    </row>
    <row r="1048" spans="4:4" x14ac:dyDescent="0.25">
      <c r="D1048" s="190"/>
    </row>
    <row r="1049" spans="4:4" x14ac:dyDescent="0.25">
      <c r="D1049" s="190"/>
    </row>
    <row r="1050" spans="4:4" x14ac:dyDescent="0.25">
      <c r="D1050" s="190"/>
    </row>
    <row r="1051" spans="4:4" x14ac:dyDescent="0.25">
      <c r="D1051" s="190"/>
    </row>
    <row r="1052" spans="4:4" x14ac:dyDescent="0.25">
      <c r="D1052" s="190"/>
    </row>
    <row r="1053" spans="4:4" x14ac:dyDescent="0.25">
      <c r="D1053" s="190"/>
    </row>
    <row r="1054" spans="4:4" x14ac:dyDescent="0.25">
      <c r="D1054" s="190"/>
    </row>
    <row r="1055" spans="4:4" x14ac:dyDescent="0.25">
      <c r="D1055" s="190"/>
    </row>
    <row r="1056" spans="4:4" x14ac:dyDescent="0.25">
      <c r="D1056" s="190"/>
    </row>
    <row r="1057" spans="4:4" x14ac:dyDescent="0.25">
      <c r="D1057" s="190"/>
    </row>
    <row r="1058" spans="4:4" x14ac:dyDescent="0.25">
      <c r="D1058" s="190"/>
    </row>
    <row r="1059" spans="4:4" x14ac:dyDescent="0.25">
      <c r="D1059" s="190"/>
    </row>
    <row r="1060" spans="4:4" x14ac:dyDescent="0.25">
      <c r="D1060" s="190"/>
    </row>
    <row r="1061" spans="4:4" x14ac:dyDescent="0.25">
      <c r="D1061" s="190"/>
    </row>
    <row r="1062" spans="4:4" x14ac:dyDescent="0.25">
      <c r="D1062" s="190"/>
    </row>
    <row r="1063" spans="4:4" x14ac:dyDescent="0.25">
      <c r="D1063" s="190"/>
    </row>
    <row r="1064" spans="4:4" x14ac:dyDescent="0.25">
      <c r="D1064" s="190"/>
    </row>
    <row r="1065" spans="4:4" x14ac:dyDescent="0.25">
      <c r="D1065" s="190"/>
    </row>
    <row r="1066" spans="4:4" x14ac:dyDescent="0.25">
      <c r="D1066" s="190"/>
    </row>
    <row r="1067" spans="4:4" x14ac:dyDescent="0.25">
      <c r="D1067" s="190"/>
    </row>
    <row r="1068" spans="4:4" x14ac:dyDescent="0.25">
      <c r="D1068" s="190"/>
    </row>
    <row r="1069" spans="4:4" x14ac:dyDescent="0.25">
      <c r="D1069" s="190"/>
    </row>
    <row r="1070" spans="4:4" x14ac:dyDescent="0.25">
      <c r="D1070" s="190"/>
    </row>
    <row r="1071" spans="4:4" x14ac:dyDescent="0.25">
      <c r="D1071" s="190"/>
    </row>
    <row r="1072" spans="4:4" x14ac:dyDescent="0.25">
      <c r="D1072" s="190"/>
    </row>
    <row r="1073" spans="4:4" x14ac:dyDescent="0.25">
      <c r="D1073" s="190"/>
    </row>
    <row r="1074" spans="4:4" x14ac:dyDescent="0.25">
      <c r="D1074" s="190"/>
    </row>
    <row r="1075" spans="4:4" x14ac:dyDescent="0.25">
      <c r="D1075" s="190"/>
    </row>
    <row r="1076" spans="4:4" x14ac:dyDescent="0.25">
      <c r="D1076" s="190"/>
    </row>
    <row r="1077" spans="4:4" x14ac:dyDescent="0.25">
      <c r="D1077" s="190"/>
    </row>
    <row r="1078" spans="4:4" x14ac:dyDescent="0.25">
      <c r="D1078" s="190"/>
    </row>
    <row r="1079" spans="4:4" x14ac:dyDescent="0.25">
      <c r="D1079" s="190"/>
    </row>
    <row r="1080" spans="4:4" x14ac:dyDescent="0.25">
      <c r="D1080" s="190"/>
    </row>
    <row r="1081" spans="4:4" x14ac:dyDescent="0.25">
      <c r="D1081" s="190"/>
    </row>
    <row r="1082" spans="4:4" x14ac:dyDescent="0.25">
      <c r="D1082" s="190"/>
    </row>
    <row r="1083" spans="4:4" x14ac:dyDescent="0.25">
      <c r="D1083" s="190"/>
    </row>
    <row r="1084" spans="4:4" x14ac:dyDescent="0.25">
      <c r="D1084" s="190"/>
    </row>
    <row r="1085" spans="4:4" x14ac:dyDescent="0.25">
      <c r="D1085" s="190"/>
    </row>
    <row r="1086" spans="4:4" x14ac:dyDescent="0.25">
      <c r="D1086" s="190"/>
    </row>
    <row r="1087" spans="4:4" x14ac:dyDescent="0.25">
      <c r="D1087" s="190"/>
    </row>
    <row r="1088" spans="4:4" x14ac:dyDescent="0.25">
      <c r="D1088" s="190"/>
    </row>
    <row r="1089" spans="4:4" x14ac:dyDescent="0.25">
      <c r="D1089" s="190"/>
    </row>
    <row r="1090" spans="4:4" x14ac:dyDescent="0.25">
      <c r="D1090" s="190"/>
    </row>
    <row r="1091" spans="4:4" x14ac:dyDescent="0.25">
      <c r="D1091" s="190"/>
    </row>
    <row r="1092" spans="4:4" x14ac:dyDescent="0.25">
      <c r="D1092" s="190"/>
    </row>
    <row r="1093" spans="4:4" x14ac:dyDescent="0.25">
      <c r="D1093" s="190"/>
    </row>
    <row r="1094" spans="4:4" x14ac:dyDescent="0.25">
      <c r="D1094" s="190"/>
    </row>
    <row r="1095" spans="4:4" x14ac:dyDescent="0.25">
      <c r="D1095" s="190"/>
    </row>
    <row r="1096" spans="4:4" x14ac:dyDescent="0.25">
      <c r="D1096" s="190"/>
    </row>
    <row r="1097" spans="4:4" x14ac:dyDescent="0.25">
      <c r="D1097" s="190"/>
    </row>
    <row r="1098" spans="4:4" x14ac:dyDescent="0.25">
      <c r="D1098" s="190"/>
    </row>
    <row r="1099" spans="4:4" x14ac:dyDescent="0.25">
      <c r="D1099" s="190"/>
    </row>
    <row r="1100" spans="4:4" x14ac:dyDescent="0.25">
      <c r="D1100" s="190"/>
    </row>
    <row r="1101" spans="4:4" x14ac:dyDescent="0.25">
      <c r="D1101" s="190"/>
    </row>
    <row r="1102" spans="4:4" x14ac:dyDescent="0.25">
      <c r="D1102" s="190"/>
    </row>
    <row r="1103" spans="4:4" x14ac:dyDescent="0.25">
      <c r="D1103" s="190"/>
    </row>
    <row r="1104" spans="4:4" x14ac:dyDescent="0.25">
      <c r="D1104" s="190"/>
    </row>
    <row r="1105" spans="4:4" x14ac:dyDescent="0.25">
      <c r="D1105" s="190"/>
    </row>
    <row r="1106" spans="4:4" x14ac:dyDescent="0.25">
      <c r="D1106" s="190"/>
    </row>
    <row r="1107" spans="4:4" x14ac:dyDescent="0.25">
      <c r="D1107" s="190"/>
    </row>
    <row r="1108" spans="4:4" x14ac:dyDescent="0.25">
      <c r="D1108" s="190"/>
    </row>
    <row r="1109" spans="4:4" x14ac:dyDescent="0.25">
      <c r="D1109" s="190"/>
    </row>
    <row r="1110" spans="4:4" x14ac:dyDescent="0.25">
      <c r="D1110" s="190"/>
    </row>
    <row r="1111" spans="4:4" x14ac:dyDescent="0.25">
      <c r="D1111" s="190"/>
    </row>
    <row r="1112" spans="4:4" x14ac:dyDescent="0.25">
      <c r="D1112" s="190"/>
    </row>
    <row r="1113" spans="4:4" x14ac:dyDescent="0.25">
      <c r="D1113" s="190"/>
    </row>
    <row r="1114" spans="4:4" x14ac:dyDescent="0.25">
      <c r="D1114" s="190"/>
    </row>
    <row r="1115" spans="4:4" x14ac:dyDescent="0.25">
      <c r="D1115" s="190"/>
    </row>
    <row r="1116" spans="4:4" x14ac:dyDescent="0.25">
      <c r="D1116" s="190"/>
    </row>
    <row r="1117" spans="4:4" x14ac:dyDescent="0.25">
      <c r="D1117" s="190"/>
    </row>
    <row r="1118" spans="4:4" x14ac:dyDescent="0.25">
      <c r="D1118" s="190"/>
    </row>
    <row r="1119" spans="4:4" x14ac:dyDescent="0.25">
      <c r="D1119" s="190"/>
    </row>
    <row r="1120" spans="4:4" x14ac:dyDescent="0.25">
      <c r="D1120" s="190"/>
    </row>
    <row r="1121" spans="4:4" x14ac:dyDescent="0.25">
      <c r="D1121" s="190"/>
    </row>
    <row r="1122" spans="4:4" x14ac:dyDescent="0.25">
      <c r="D1122" s="190"/>
    </row>
    <row r="1123" spans="4:4" x14ac:dyDescent="0.25">
      <c r="D1123" s="190"/>
    </row>
    <row r="1124" spans="4:4" x14ac:dyDescent="0.25">
      <c r="D1124" s="190"/>
    </row>
    <row r="1125" spans="4:4" x14ac:dyDescent="0.25">
      <c r="D1125" s="190"/>
    </row>
    <row r="1126" spans="4:4" x14ac:dyDescent="0.25">
      <c r="D1126" s="190"/>
    </row>
    <row r="1127" spans="4:4" x14ac:dyDescent="0.25">
      <c r="D1127" s="190"/>
    </row>
    <row r="1128" spans="4:4" x14ac:dyDescent="0.25">
      <c r="D1128" s="190"/>
    </row>
    <row r="1129" spans="4:4" x14ac:dyDescent="0.25">
      <c r="D1129" s="190"/>
    </row>
    <row r="1130" spans="4:4" x14ac:dyDescent="0.25">
      <c r="D1130" s="190"/>
    </row>
    <row r="1131" spans="4:4" x14ac:dyDescent="0.25">
      <c r="D1131" s="190"/>
    </row>
    <row r="1132" spans="4:4" x14ac:dyDescent="0.25">
      <c r="D1132" s="190"/>
    </row>
    <row r="1133" spans="4:4" x14ac:dyDescent="0.25">
      <c r="D1133" s="190"/>
    </row>
    <row r="1134" spans="4:4" x14ac:dyDescent="0.25">
      <c r="D1134" s="190"/>
    </row>
    <row r="1135" spans="4:4" x14ac:dyDescent="0.25">
      <c r="D1135" s="190"/>
    </row>
    <row r="1136" spans="4:4" x14ac:dyDescent="0.25">
      <c r="D1136" s="190"/>
    </row>
    <row r="1137" spans="4:4" x14ac:dyDescent="0.25">
      <c r="D1137" s="190"/>
    </row>
    <row r="1138" spans="4:4" x14ac:dyDescent="0.25">
      <c r="D1138" s="190"/>
    </row>
    <row r="1139" spans="4:4" x14ac:dyDescent="0.25">
      <c r="D1139" s="190"/>
    </row>
    <row r="1140" spans="4:4" x14ac:dyDescent="0.25">
      <c r="D1140" s="190"/>
    </row>
    <row r="1141" spans="4:4" x14ac:dyDescent="0.25">
      <c r="D1141" s="190"/>
    </row>
    <row r="1142" spans="4:4" x14ac:dyDescent="0.25">
      <c r="D1142" s="190"/>
    </row>
    <row r="1143" spans="4:4" x14ac:dyDescent="0.25">
      <c r="D1143" s="190"/>
    </row>
    <row r="1144" spans="4:4" x14ac:dyDescent="0.25">
      <c r="D1144" s="190"/>
    </row>
    <row r="1145" spans="4:4" x14ac:dyDescent="0.25">
      <c r="D1145" s="190"/>
    </row>
    <row r="1146" spans="4:4" x14ac:dyDescent="0.25">
      <c r="D1146" s="190"/>
    </row>
    <row r="1147" spans="4:4" x14ac:dyDescent="0.25">
      <c r="D1147" s="190"/>
    </row>
    <row r="1148" spans="4:4" x14ac:dyDescent="0.25">
      <c r="D1148" s="190"/>
    </row>
    <row r="1149" spans="4:4" x14ac:dyDescent="0.25">
      <c r="D1149" s="190"/>
    </row>
    <row r="1150" spans="4:4" x14ac:dyDescent="0.25">
      <c r="D1150" s="190"/>
    </row>
    <row r="1151" spans="4:4" x14ac:dyDescent="0.25">
      <c r="D1151" s="190"/>
    </row>
    <row r="1152" spans="4:4" x14ac:dyDescent="0.25">
      <c r="D1152" s="190"/>
    </row>
    <row r="1153" spans="4:4" x14ac:dyDescent="0.25">
      <c r="D1153" s="190"/>
    </row>
    <row r="1154" spans="4:4" x14ac:dyDescent="0.25">
      <c r="D1154" s="190"/>
    </row>
    <row r="1155" spans="4:4" x14ac:dyDescent="0.25">
      <c r="D1155" s="190"/>
    </row>
    <row r="1156" spans="4:4" x14ac:dyDescent="0.25">
      <c r="D1156" s="190"/>
    </row>
    <row r="1157" spans="4:4" x14ac:dyDescent="0.25">
      <c r="D1157" s="190"/>
    </row>
    <row r="1158" spans="4:4" x14ac:dyDescent="0.25">
      <c r="D1158" s="190"/>
    </row>
    <row r="1159" spans="4:4" x14ac:dyDescent="0.25">
      <c r="D1159" s="190"/>
    </row>
    <row r="1160" spans="4:4" x14ac:dyDescent="0.25">
      <c r="D1160" s="190"/>
    </row>
    <row r="1161" spans="4:4" x14ac:dyDescent="0.25">
      <c r="D1161" s="190"/>
    </row>
    <row r="1162" spans="4:4" x14ac:dyDescent="0.25">
      <c r="D1162" s="190"/>
    </row>
    <row r="1163" spans="4:4" x14ac:dyDescent="0.25">
      <c r="D1163" s="190"/>
    </row>
    <row r="1164" spans="4:4" x14ac:dyDescent="0.25">
      <c r="D1164" s="190"/>
    </row>
    <row r="1165" spans="4:4" x14ac:dyDescent="0.25">
      <c r="D1165" s="190"/>
    </row>
    <row r="1166" spans="4:4" x14ac:dyDescent="0.25">
      <c r="D1166" s="190"/>
    </row>
    <row r="1167" spans="4:4" x14ac:dyDescent="0.25">
      <c r="D1167" s="190"/>
    </row>
    <row r="1168" spans="4:4" x14ac:dyDescent="0.25">
      <c r="D1168" s="190"/>
    </row>
    <row r="1169" spans="4:4" x14ac:dyDescent="0.25">
      <c r="D1169" s="190"/>
    </row>
    <row r="1170" spans="4:4" x14ac:dyDescent="0.25">
      <c r="D1170" s="190"/>
    </row>
    <row r="1171" spans="4:4" x14ac:dyDescent="0.25">
      <c r="D1171" s="190"/>
    </row>
    <row r="1172" spans="4:4" x14ac:dyDescent="0.25">
      <c r="D1172" s="190"/>
    </row>
    <row r="1173" spans="4:4" x14ac:dyDescent="0.25">
      <c r="D1173" s="190"/>
    </row>
    <row r="1174" spans="4:4" x14ac:dyDescent="0.25">
      <c r="D1174" s="190"/>
    </row>
    <row r="1175" spans="4:4" x14ac:dyDescent="0.25">
      <c r="D1175" s="190"/>
    </row>
    <row r="1176" spans="4:4" x14ac:dyDescent="0.25">
      <c r="D1176" s="190"/>
    </row>
    <row r="1177" spans="4:4" x14ac:dyDescent="0.25">
      <c r="D1177" s="190"/>
    </row>
    <row r="1178" spans="4:4" x14ac:dyDescent="0.25">
      <c r="D1178" s="190"/>
    </row>
    <row r="1179" spans="4:4" x14ac:dyDescent="0.25">
      <c r="D1179" s="190"/>
    </row>
    <row r="1180" spans="4:4" x14ac:dyDescent="0.25">
      <c r="D1180" s="190"/>
    </row>
    <row r="1181" spans="4:4" x14ac:dyDescent="0.25">
      <c r="D1181" s="190"/>
    </row>
    <row r="1182" spans="4:4" x14ac:dyDescent="0.25">
      <c r="D1182" s="190"/>
    </row>
    <row r="1183" spans="4:4" x14ac:dyDescent="0.25">
      <c r="D1183" s="190"/>
    </row>
    <row r="1184" spans="4:4" x14ac:dyDescent="0.25">
      <c r="D1184" s="190"/>
    </row>
    <row r="1185" spans="4:4" x14ac:dyDescent="0.25">
      <c r="D1185" s="190"/>
    </row>
    <row r="1186" spans="4:4" x14ac:dyDescent="0.25">
      <c r="D1186" s="190"/>
    </row>
    <row r="1187" spans="4:4" x14ac:dyDescent="0.25">
      <c r="D1187" s="190"/>
    </row>
    <row r="1188" spans="4:4" x14ac:dyDescent="0.25">
      <c r="D1188" s="190"/>
    </row>
    <row r="1189" spans="4:4" x14ac:dyDescent="0.25">
      <c r="D1189" s="190"/>
    </row>
    <row r="1190" spans="4:4" x14ac:dyDescent="0.25">
      <c r="D1190" s="190"/>
    </row>
    <row r="1191" spans="4:4" x14ac:dyDescent="0.25">
      <c r="D1191" s="190"/>
    </row>
    <row r="1192" spans="4:4" x14ac:dyDescent="0.25">
      <c r="D1192" s="190"/>
    </row>
    <row r="1193" spans="4:4" x14ac:dyDescent="0.25">
      <c r="D1193" s="190"/>
    </row>
    <row r="1194" spans="4:4" x14ac:dyDescent="0.25">
      <c r="D1194" s="190"/>
    </row>
    <row r="1195" spans="4:4" x14ac:dyDescent="0.25">
      <c r="D1195" s="190"/>
    </row>
    <row r="1196" spans="4:4" x14ac:dyDescent="0.25">
      <c r="D1196" s="190"/>
    </row>
    <row r="1197" spans="4:4" x14ac:dyDescent="0.25">
      <c r="D1197" s="190"/>
    </row>
    <row r="1198" spans="4:4" x14ac:dyDescent="0.25">
      <c r="D1198" s="190"/>
    </row>
    <row r="1199" spans="4:4" x14ac:dyDescent="0.25">
      <c r="D1199" s="190"/>
    </row>
    <row r="1200" spans="4:4" x14ac:dyDescent="0.25">
      <c r="D1200" s="190"/>
    </row>
    <row r="1201" spans="4:4" x14ac:dyDescent="0.25">
      <c r="D1201" s="190"/>
    </row>
    <row r="1202" spans="4:4" x14ac:dyDescent="0.25">
      <c r="D1202" s="190"/>
    </row>
    <row r="1203" spans="4:4" x14ac:dyDescent="0.25">
      <c r="D1203" s="190"/>
    </row>
    <row r="1204" spans="4:4" x14ac:dyDescent="0.25">
      <c r="D1204" s="190"/>
    </row>
    <row r="1205" spans="4:4" x14ac:dyDescent="0.25">
      <c r="D1205" s="190"/>
    </row>
    <row r="1206" spans="4:4" x14ac:dyDescent="0.25">
      <c r="D1206" s="190"/>
    </row>
    <row r="1207" spans="4:4" x14ac:dyDescent="0.25">
      <c r="D1207" s="190"/>
    </row>
    <row r="1208" spans="4:4" x14ac:dyDescent="0.25">
      <c r="D1208" s="190"/>
    </row>
    <row r="1209" spans="4:4" x14ac:dyDescent="0.25">
      <c r="D1209" s="190"/>
    </row>
    <row r="1210" spans="4:4" x14ac:dyDescent="0.25">
      <c r="D1210" s="190"/>
    </row>
    <row r="1211" spans="4:4" x14ac:dyDescent="0.25">
      <c r="D1211" s="190"/>
    </row>
    <row r="1212" spans="4:4" x14ac:dyDescent="0.25">
      <c r="D1212" s="190"/>
    </row>
    <row r="1213" spans="4:4" x14ac:dyDescent="0.25">
      <c r="D1213" s="190"/>
    </row>
    <row r="1214" spans="4:4" x14ac:dyDescent="0.25">
      <c r="D1214" s="190"/>
    </row>
    <row r="1215" spans="4:4" x14ac:dyDescent="0.25">
      <c r="D1215" s="190"/>
    </row>
    <row r="1216" spans="4:4" x14ac:dyDescent="0.25">
      <c r="D1216" s="190"/>
    </row>
    <row r="1217" spans="4:4" x14ac:dyDescent="0.25">
      <c r="D1217" s="190"/>
    </row>
    <row r="1218" spans="4:4" x14ac:dyDescent="0.25">
      <c r="D1218" s="190"/>
    </row>
    <row r="1219" spans="4:4" x14ac:dyDescent="0.25">
      <c r="D1219" s="190"/>
    </row>
    <row r="1220" spans="4:4" x14ac:dyDescent="0.25">
      <c r="D1220" s="190"/>
    </row>
    <row r="1221" spans="4:4" x14ac:dyDescent="0.25">
      <c r="D1221" s="190"/>
    </row>
    <row r="1222" spans="4:4" x14ac:dyDescent="0.25">
      <c r="D1222" s="190"/>
    </row>
    <row r="1223" spans="4:4" x14ac:dyDescent="0.25">
      <c r="D1223" s="190"/>
    </row>
    <row r="1224" spans="4:4" x14ac:dyDescent="0.25">
      <c r="D1224" s="190"/>
    </row>
    <row r="1225" spans="4:4" x14ac:dyDescent="0.25">
      <c r="D1225" s="190"/>
    </row>
    <row r="1226" spans="4:4" x14ac:dyDescent="0.25">
      <c r="D1226" s="190"/>
    </row>
    <row r="1227" spans="4:4" x14ac:dyDescent="0.25">
      <c r="D1227" s="190"/>
    </row>
    <row r="1228" spans="4:4" x14ac:dyDescent="0.25">
      <c r="D1228" s="190"/>
    </row>
    <row r="1229" spans="4:4" x14ac:dyDescent="0.25">
      <c r="D1229" s="190"/>
    </row>
    <row r="1230" spans="4:4" x14ac:dyDescent="0.25">
      <c r="D1230" s="190"/>
    </row>
    <row r="1231" spans="4:4" x14ac:dyDescent="0.25">
      <c r="D1231" s="190"/>
    </row>
    <row r="1232" spans="4:4" x14ac:dyDescent="0.25">
      <c r="D1232" s="190"/>
    </row>
    <row r="1233" spans="4:4" x14ac:dyDescent="0.25">
      <c r="D1233" s="190"/>
    </row>
    <row r="1234" spans="4:4" x14ac:dyDescent="0.25">
      <c r="D1234" s="190"/>
    </row>
    <row r="1235" spans="4:4" x14ac:dyDescent="0.25">
      <c r="D1235" s="190"/>
    </row>
    <row r="1236" spans="4:4" x14ac:dyDescent="0.25">
      <c r="D1236" s="190"/>
    </row>
    <row r="1237" spans="4:4" x14ac:dyDescent="0.25">
      <c r="D1237" s="190"/>
    </row>
    <row r="1238" spans="4:4" x14ac:dyDescent="0.25">
      <c r="D1238" s="190"/>
    </row>
    <row r="1239" spans="4:4" x14ac:dyDescent="0.25">
      <c r="D1239" s="190"/>
    </row>
    <row r="1240" spans="4:4" x14ac:dyDescent="0.25">
      <c r="D1240" s="190"/>
    </row>
    <row r="1241" spans="4:4" x14ac:dyDescent="0.25">
      <c r="D1241" s="190"/>
    </row>
    <row r="1242" spans="4:4" x14ac:dyDescent="0.25">
      <c r="D1242" s="190"/>
    </row>
    <row r="1243" spans="4:4" x14ac:dyDescent="0.25">
      <c r="D1243" s="190"/>
    </row>
    <row r="1244" spans="4:4" x14ac:dyDescent="0.25">
      <c r="D1244" s="190"/>
    </row>
    <row r="1245" spans="4:4" x14ac:dyDescent="0.25">
      <c r="D1245" s="190"/>
    </row>
    <row r="1246" spans="4:4" x14ac:dyDescent="0.25">
      <c r="D1246" s="190"/>
    </row>
    <row r="1247" spans="4:4" x14ac:dyDescent="0.25">
      <c r="D1247" s="190"/>
    </row>
    <row r="1248" spans="4:4" x14ac:dyDescent="0.25">
      <c r="D1248" s="190"/>
    </row>
    <row r="1249" spans="4:4" x14ac:dyDescent="0.25">
      <c r="D1249" s="190"/>
    </row>
    <row r="1250" spans="4:4" x14ac:dyDescent="0.25">
      <c r="D1250" s="190"/>
    </row>
    <row r="1251" spans="4:4" x14ac:dyDescent="0.25">
      <c r="D1251" s="190"/>
    </row>
    <row r="1252" spans="4:4" x14ac:dyDescent="0.25">
      <c r="D1252" s="190"/>
    </row>
    <row r="1253" spans="4:4" x14ac:dyDescent="0.25">
      <c r="D1253" s="190"/>
    </row>
    <row r="1254" spans="4:4" x14ac:dyDescent="0.25">
      <c r="D1254" s="190"/>
    </row>
    <row r="1255" spans="4:4" x14ac:dyDescent="0.25">
      <c r="D1255" s="190"/>
    </row>
    <row r="1256" spans="4:4" x14ac:dyDescent="0.25">
      <c r="D1256" s="190"/>
    </row>
    <row r="1257" spans="4:4" x14ac:dyDescent="0.25">
      <c r="D1257" s="190"/>
    </row>
    <row r="1258" spans="4:4" x14ac:dyDescent="0.25">
      <c r="D1258" s="190"/>
    </row>
    <row r="1259" spans="4:4" x14ac:dyDescent="0.25">
      <c r="D1259" s="190"/>
    </row>
    <row r="1260" spans="4:4" x14ac:dyDescent="0.25">
      <c r="D1260" s="190"/>
    </row>
    <row r="1261" spans="4:4" x14ac:dyDescent="0.25">
      <c r="D1261" s="190"/>
    </row>
    <row r="1262" spans="4:4" x14ac:dyDescent="0.25">
      <c r="D1262" s="190"/>
    </row>
    <row r="1263" spans="4:4" x14ac:dyDescent="0.25">
      <c r="D1263" s="190"/>
    </row>
    <row r="1264" spans="4:4" x14ac:dyDescent="0.25">
      <c r="D1264" s="190"/>
    </row>
    <row r="1265" spans="4:4" x14ac:dyDescent="0.25">
      <c r="D1265" s="190"/>
    </row>
    <row r="1266" spans="4:4" x14ac:dyDescent="0.25">
      <c r="D1266" s="190"/>
    </row>
    <row r="1267" spans="4:4" x14ac:dyDescent="0.25">
      <c r="D1267" s="190"/>
    </row>
    <row r="1268" spans="4:4" x14ac:dyDescent="0.25">
      <c r="D1268" s="190"/>
    </row>
    <row r="1269" spans="4:4" x14ac:dyDescent="0.25">
      <c r="D1269" s="190"/>
    </row>
    <row r="1270" spans="4:4" x14ac:dyDescent="0.25">
      <c r="D1270" s="190"/>
    </row>
    <row r="1271" spans="4:4" x14ac:dyDescent="0.25">
      <c r="D1271" s="190"/>
    </row>
    <row r="1272" spans="4:4" x14ac:dyDescent="0.25">
      <c r="D1272" s="190"/>
    </row>
    <row r="1273" spans="4:4" x14ac:dyDescent="0.25">
      <c r="D1273" s="190"/>
    </row>
    <row r="1274" spans="4:4" x14ac:dyDescent="0.25">
      <c r="D1274" s="190"/>
    </row>
    <row r="1275" spans="4:4" x14ac:dyDescent="0.25">
      <c r="D1275" s="190"/>
    </row>
    <row r="1276" spans="4:4" x14ac:dyDescent="0.25">
      <c r="D1276" s="190"/>
    </row>
    <row r="1277" spans="4:4" x14ac:dyDescent="0.25">
      <c r="D1277" s="190"/>
    </row>
    <row r="1278" spans="4:4" x14ac:dyDescent="0.25">
      <c r="D1278" s="190"/>
    </row>
    <row r="1279" spans="4:4" x14ac:dyDescent="0.25">
      <c r="D1279" s="190"/>
    </row>
    <row r="1280" spans="4:4" x14ac:dyDescent="0.25">
      <c r="D1280" s="190"/>
    </row>
    <row r="1281" spans="4:4" x14ac:dyDescent="0.25">
      <c r="D1281" s="190"/>
    </row>
    <row r="1282" spans="4:4" x14ac:dyDescent="0.25">
      <c r="D1282" s="190"/>
    </row>
    <row r="1283" spans="4:4" x14ac:dyDescent="0.25">
      <c r="D1283" s="190"/>
    </row>
    <row r="1284" spans="4:4" x14ac:dyDescent="0.25">
      <c r="D1284" s="190"/>
    </row>
    <row r="1285" spans="4:4" x14ac:dyDescent="0.25">
      <c r="D1285" s="190"/>
    </row>
    <row r="1286" spans="4:4" x14ac:dyDescent="0.25">
      <c r="D1286" s="190"/>
    </row>
    <row r="1287" spans="4:4" x14ac:dyDescent="0.25">
      <c r="D1287" s="190"/>
    </row>
    <row r="1288" spans="4:4" x14ac:dyDescent="0.25">
      <c r="D1288" s="190"/>
    </row>
    <row r="1289" spans="4:4" x14ac:dyDescent="0.25">
      <c r="D1289" s="190"/>
    </row>
    <row r="1290" spans="4:4" x14ac:dyDescent="0.25">
      <c r="D1290" s="190"/>
    </row>
    <row r="1291" spans="4:4" x14ac:dyDescent="0.25">
      <c r="D1291" s="190"/>
    </row>
    <row r="1292" spans="4:4" x14ac:dyDescent="0.25">
      <c r="D1292" s="190"/>
    </row>
    <row r="1293" spans="4:4" x14ac:dyDescent="0.25">
      <c r="D1293" s="190"/>
    </row>
    <row r="1294" spans="4:4" x14ac:dyDescent="0.25">
      <c r="D1294" s="190"/>
    </row>
    <row r="1295" spans="4:4" x14ac:dyDescent="0.25">
      <c r="D1295" s="190"/>
    </row>
    <row r="1296" spans="4:4" x14ac:dyDescent="0.25">
      <c r="D1296" s="190"/>
    </row>
    <row r="1297" spans="4:4" x14ac:dyDescent="0.25">
      <c r="D1297" s="190"/>
    </row>
    <row r="1298" spans="4:4" x14ac:dyDescent="0.25">
      <c r="D1298" s="190"/>
    </row>
    <row r="1299" spans="4:4" x14ac:dyDescent="0.25">
      <c r="D1299" s="190"/>
    </row>
    <row r="1300" spans="4:4" x14ac:dyDescent="0.25">
      <c r="D1300" s="190"/>
    </row>
    <row r="1301" spans="4:4" x14ac:dyDescent="0.25">
      <c r="D1301" s="190"/>
    </row>
    <row r="1302" spans="4:4" x14ac:dyDescent="0.25">
      <c r="D1302" s="190"/>
    </row>
    <row r="1303" spans="4:4" x14ac:dyDescent="0.25">
      <c r="D1303" s="190"/>
    </row>
    <row r="1304" spans="4:4" x14ac:dyDescent="0.25">
      <c r="D1304" s="190"/>
    </row>
    <row r="1305" spans="4:4" x14ac:dyDescent="0.25">
      <c r="D1305" s="190"/>
    </row>
    <row r="1306" spans="4:4" x14ac:dyDescent="0.25">
      <c r="D1306" s="190"/>
    </row>
    <row r="1307" spans="4:4" x14ac:dyDescent="0.25">
      <c r="D1307" s="190"/>
    </row>
    <row r="1308" spans="4:4" x14ac:dyDescent="0.25">
      <c r="D1308" s="190"/>
    </row>
    <row r="1309" spans="4:4" x14ac:dyDescent="0.25">
      <c r="D1309" s="190"/>
    </row>
    <row r="1310" spans="4:4" x14ac:dyDescent="0.25">
      <c r="D1310" s="190"/>
    </row>
    <row r="1311" spans="4:4" x14ac:dyDescent="0.25">
      <c r="D1311" s="190"/>
    </row>
    <row r="1312" spans="4:4" x14ac:dyDescent="0.25">
      <c r="D1312" s="190"/>
    </row>
    <row r="1313" spans="4:4" x14ac:dyDescent="0.25">
      <c r="D1313" s="190"/>
    </row>
    <row r="1314" spans="4:4" x14ac:dyDescent="0.25">
      <c r="D1314" s="190"/>
    </row>
    <row r="1315" spans="4:4" x14ac:dyDescent="0.25">
      <c r="D1315" s="190"/>
    </row>
    <row r="1316" spans="4:4" x14ac:dyDescent="0.25">
      <c r="D1316" s="190"/>
    </row>
    <row r="1317" spans="4:4" x14ac:dyDescent="0.25">
      <c r="D1317" s="190"/>
    </row>
    <row r="1318" spans="4:4" x14ac:dyDescent="0.25">
      <c r="D1318" s="190"/>
    </row>
    <row r="1319" spans="4:4" x14ac:dyDescent="0.25">
      <c r="D1319" s="190"/>
    </row>
    <row r="1320" spans="4:4" x14ac:dyDescent="0.25">
      <c r="D1320" s="190"/>
    </row>
    <row r="1321" spans="4:4" x14ac:dyDescent="0.25">
      <c r="D1321" s="190"/>
    </row>
    <row r="1322" spans="4:4" x14ac:dyDescent="0.25">
      <c r="D1322" s="190"/>
    </row>
    <row r="1323" spans="4:4" x14ac:dyDescent="0.25">
      <c r="D1323" s="190"/>
    </row>
    <row r="1324" spans="4:4" x14ac:dyDescent="0.25">
      <c r="D1324" s="190"/>
    </row>
    <row r="1325" spans="4:4" x14ac:dyDescent="0.25">
      <c r="D1325" s="190"/>
    </row>
    <row r="1326" spans="4:4" x14ac:dyDescent="0.25">
      <c r="D1326" s="190"/>
    </row>
    <row r="1327" spans="4:4" x14ac:dyDescent="0.25">
      <c r="D1327" s="190"/>
    </row>
    <row r="1328" spans="4:4" x14ac:dyDescent="0.25">
      <c r="D1328" s="190"/>
    </row>
    <row r="1329" spans="4:4" x14ac:dyDescent="0.25">
      <c r="D1329" s="190"/>
    </row>
    <row r="1330" spans="4:4" x14ac:dyDescent="0.25">
      <c r="D1330" s="190"/>
    </row>
    <row r="1331" spans="4:4" x14ac:dyDescent="0.25">
      <c r="D1331" s="190"/>
    </row>
    <row r="1332" spans="4:4" x14ac:dyDescent="0.25">
      <c r="D1332" s="190"/>
    </row>
    <row r="1333" spans="4:4" x14ac:dyDescent="0.25">
      <c r="D1333" s="190"/>
    </row>
    <row r="1334" spans="4:4" x14ac:dyDescent="0.25">
      <c r="D1334" s="190"/>
    </row>
    <row r="1335" spans="4:4" x14ac:dyDescent="0.25">
      <c r="D1335" s="190"/>
    </row>
    <row r="1336" spans="4:4" x14ac:dyDescent="0.25">
      <c r="D1336" s="190"/>
    </row>
    <row r="1337" spans="4:4" x14ac:dyDescent="0.25">
      <c r="D1337" s="190"/>
    </row>
    <row r="1338" spans="4:4" x14ac:dyDescent="0.25">
      <c r="D1338" s="190"/>
    </row>
    <row r="1339" spans="4:4" x14ac:dyDescent="0.25">
      <c r="D1339" s="190"/>
    </row>
    <row r="1340" spans="4:4" x14ac:dyDescent="0.25">
      <c r="D1340" s="190"/>
    </row>
    <row r="1341" spans="4:4" x14ac:dyDescent="0.25">
      <c r="D1341" s="190"/>
    </row>
    <row r="1342" spans="4:4" x14ac:dyDescent="0.25">
      <c r="D1342" s="190"/>
    </row>
    <row r="1343" spans="4:4" x14ac:dyDescent="0.25">
      <c r="D1343" s="190"/>
    </row>
    <row r="1344" spans="4:4" x14ac:dyDescent="0.25">
      <c r="D1344" s="190"/>
    </row>
    <row r="1345" spans="4:4" x14ac:dyDescent="0.25">
      <c r="D1345" s="190"/>
    </row>
    <row r="1346" spans="4:4" x14ac:dyDescent="0.25">
      <c r="D1346" s="190"/>
    </row>
    <row r="1347" spans="4:4" x14ac:dyDescent="0.25">
      <c r="D1347" s="190"/>
    </row>
    <row r="1348" spans="4:4" x14ac:dyDescent="0.25">
      <c r="D1348" s="190"/>
    </row>
    <row r="1349" spans="4:4" x14ac:dyDescent="0.25">
      <c r="D1349" s="190"/>
    </row>
    <row r="1350" spans="4:4" x14ac:dyDescent="0.25">
      <c r="D1350" s="190"/>
    </row>
    <row r="1351" spans="4:4" x14ac:dyDescent="0.25">
      <c r="D1351" s="190"/>
    </row>
    <row r="1352" spans="4:4" x14ac:dyDescent="0.25">
      <c r="D1352" s="190"/>
    </row>
    <row r="1353" spans="4:4" x14ac:dyDescent="0.25">
      <c r="D1353" s="190"/>
    </row>
    <row r="1354" spans="4:4" x14ac:dyDescent="0.25">
      <c r="D1354" s="190"/>
    </row>
    <row r="1355" spans="4:4" x14ac:dyDescent="0.25">
      <c r="D1355" s="190"/>
    </row>
    <row r="1356" spans="4:4" x14ac:dyDescent="0.25">
      <c r="D1356" s="190"/>
    </row>
    <row r="1357" spans="4:4" x14ac:dyDescent="0.25">
      <c r="D1357" s="190"/>
    </row>
    <row r="1358" spans="4:4" x14ac:dyDescent="0.25">
      <c r="D1358" s="190"/>
    </row>
    <row r="1359" spans="4:4" x14ac:dyDescent="0.25">
      <c r="D1359" s="190"/>
    </row>
    <row r="1360" spans="4:4" x14ac:dyDescent="0.25">
      <c r="D1360" s="190"/>
    </row>
    <row r="1361" spans="4:4" x14ac:dyDescent="0.25">
      <c r="D1361" s="190"/>
    </row>
    <row r="1362" spans="4:4" x14ac:dyDescent="0.25">
      <c r="D1362" s="190"/>
    </row>
    <row r="1363" spans="4:4" x14ac:dyDescent="0.25">
      <c r="D1363" s="190"/>
    </row>
    <row r="1364" spans="4:4" x14ac:dyDescent="0.25">
      <c r="D1364" s="190"/>
    </row>
    <row r="1365" spans="4:4" x14ac:dyDescent="0.25">
      <c r="D1365" s="190"/>
    </row>
    <row r="1366" spans="4:4" x14ac:dyDescent="0.25">
      <c r="D1366" s="190"/>
    </row>
    <row r="1367" spans="4:4" x14ac:dyDescent="0.25">
      <c r="D1367" s="190"/>
    </row>
    <row r="1368" spans="4:4" x14ac:dyDescent="0.25">
      <c r="D1368" s="190"/>
    </row>
    <row r="1369" spans="4:4" x14ac:dyDescent="0.25">
      <c r="D1369" s="190"/>
    </row>
    <row r="1370" spans="4:4" x14ac:dyDescent="0.25">
      <c r="D1370" s="190"/>
    </row>
    <row r="1371" spans="4:4" x14ac:dyDescent="0.25">
      <c r="D1371" s="190"/>
    </row>
    <row r="1372" spans="4:4" x14ac:dyDescent="0.25">
      <c r="D1372" s="190"/>
    </row>
    <row r="1373" spans="4:4" x14ac:dyDescent="0.25">
      <c r="D1373" s="190"/>
    </row>
    <row r="1374" spans="4:4" x14ac:dyDescent="0.25">
      <c r="D1374" s="190"/>
    </row>
    <row r="1375" spans="4:4" x14ac:dyDescent="0.25">
      <c r="D1375" s="190"/>
    </row>
    <row r="1376" spans="4:4" x14ac:dyDescent="0.25">
      <c r="D1376" s="190"/>
    </row>
    <row r="1377" spans="4:4" x14ac:dyDescent="0.25">
      <c r="D1377" s="190"/>
    </row>
    <row r="1378" spans="4:4" x14ac:dyDescent="0.25">
      <c r="D1378" s="190"/>
    </row>
    <row r="1379" spans="4:4" x14ac:dyDescent="0.25">
      <c r="D1379" s="190"/>
    </row>
    <row r="1380" spans="4:4" x14ac:dyDescent="0.25">
      <c r="D1380" s="190"/>
    </row>
    <row r="1381" spans="4:4" x14ac:dyDescent="0.25">
      <c r="D1381" s="190"/>
    </row>
    <row r="1382" spans="4:4" x14ac:dyDescent="0.25">
      <c r="D1382" s="190"/>
    </row>
    <row r="1383" spans="4:4" x14ac:dyDescent="0.25">
      <c r="D1383" s="190"/>
    </row>
    <row r="1384" spans="4:4" x14ac:dyDescent="0.25">
      <c r="D1384" s="190"/>
    </row>
    <row r="1385" spans="4:4" x14ac:dyDescent="0.25">
      <c r="D1385" s="190"/>
    </row>
    <row r="1386" spans="4:4" x14ac:dyDescent="0.25">
      <c r="D1386" s="190"/>
    </row>
    <row r="1387" spans="4:4" x14ac:dyDescent="0.25">
      <c r="D1387" s="190"/>
    </row>
    <row r="1388" spans="4:4" x14ac:dyDescent="0.25">
      <c r="D1388" s="190"/>
    </row>
    <row r="1389" spans="4:4" x14ac:dyDescent="0.25">
      <c r="D1389" s="190"/>
    </row>
    <row r="1390" spans="4:4" x14ac:dyDescent="0.25">
      <c r="D1390" s="190"/>
    </row>
    <row r="1391" spans="4:4" x14ac:dyDescent="0.25">
      <c r="D1391" s="190"/>
    </row>
    <row r="1392" spans="4:4" x14ac:dyDescent="0.25">
      <c r="D1392" s="190"/>
    </row>
    <row r="1393" spans="4:4" x14ac:dyDescent="0.25">
      <c r="D1393" s="190"/>
    </row>
    <row r="1394" spans="4:4" x14ac:dyDescent="0.25">
      <c r="D1394" s="190"/>
    </row>
    <row r="1395" spans="4:4" x14ac:dyDescent="0.25">
      <c r="D1395" s="190"/>
    </row>
    <row r="1396" spans="4:4" x14ac:dyDescent="0.25">
      <c r="D1396" s="190"/>
    </row>
    <row r="1397" spans="4:4" x14ac:dyDescent="0.25">
      <c r="D1397" s="190"/>
    </row>
    <row r="1398" spans="4:4" x14ac:dyDescent="0.25">
      <c r="D1398" s="190"/>
    </row>
    <row r="1399" spans="4:4" x14ac:dyDescent="0.25">
      <c r="D1399" s="190"/>
    </row>
    <row r="1400" spans="4:4" x14ac:dyDescent="0.25">
      <c r="D1400" s="190"/>
    </row>
    <row r="1401" spans="4:4" x14ac:dyDescent="0.25">
      <c r="D1401" s="190"/>
    </row>
    <row r="1402" spans="4:4" x14ac:dyDescent="0.25">
      <c r="D1402" s="190"/>
    </row>
    <row r="1403" spans="4:4" x14ac:dyDescent="0.25">
      <c r="D1403" s="190"/>
    </row>
    <row r="1404" spans="4:4" x14ac:dyDescent="0.25">
      <c r="D1404" s="190"/>
    </row>
    <row r="1405" spans="4:4" x14ac:dyDescent="0.25">
      <c r="D1405" s="190"/>
    </row>
    <row r="1406" spans="4:4" x14ac:dyDescent="0.25">
      <c r="D1406" s="190"/>
    </row>
    <row r="1407" spans="4:4" x14ac:dyDescent="0.25">
      <c r="D1407" s="190"/>
    </row>
    <row r="1408" spans="4:4" x14ac:dyDescent="0.25">
      <c r="D1408" s="190"/>
    </row>
    <row r="1409" spans="4:4" x14ac:dyDescent="0.25">
      <c r="D1409" s="190"/>
    </row>
    <row r="1410" spans="4:4" x14ac:dyDescent="0.25">
      <c r="D1410" s="190"/>
    </row>
    <row r="1411" spans="4:4" x14ac:dyDescent="0.25">
      <c r="D1411" s="190"/>
    </row>
    <row r="1412" spans="4:4" x14ac:dyDescent="0.25">
      <c r="D1412" s="190"/>
    </row>
    <row r="1413" spans="4:4" x14ac:dyDescent="0.25">
      <c r="D1413" s="190"/>
    </row>
    <row r="1414" spans="4:4" x14ac:dyDescent="0.25">
      <c r="D1414" s="190"/>
    </row>
    <row r="1415" spans="4:4" x14ac:dyDescent="0.25">
      <c r="D1415" s="190"/>
    </row>
    <row r="1416" spans="4:4" x14ac:dyDescent="0.25">
      <c r="D1416" s="190"/>
    </row>
    <row r="1417" spans="4:4" x14ac:dyDescent="0.25">
      <c r="D1417" s="190"/>
    </row>
    <row r="1418" spans="4:4" x14ac:dyDescent="0.25">
      <c r="D1418" s="190"/>
    </row>
    <row r="1419" spans="4:4" x14ac:dyDescent="0.25">
      <c r="D1419" s="190"/>
    </row>
    <row r="1420" spans="4:4" x14ac:dyDescent="0.25">
      <c r="D1420" s="190"/>
    </row>
    <row r="1421" spans="4:4" x14ac:dyDescent="0.25">
      <c r="D1421" s="190"/>
    </row>
    <row r="1422" spans="4:4" x14ac:dyDescent="0.25">
      <c r="D1422" s="190"/>
    </row>
    <row r="1423" spans="4:4" x14ac:dyDescent="0.25">
      <c r="D1423" s="190"/>
    </row>
    <row r="1424" spans="4:4" x14ac:dyDescent="0.25">
      <c r="D1424" s="190"/>
    </row>
    <row r="1425" spans="4:4" x14ac:dyDescent="0.25">
      <c r="D1425" s="190"/>
    </row>
    <row r="1426" spans="4:4" x14ac:dyDescent="0.25">
      <c r="D1426" s="190"/>
    </row>
    <row r="1427" spans="4:4" x14ac:dyDescent="0.25">
      <c r="D1427" s="190"/>
    </row>
    <row r="1428" spans="4:4" x14ac:dyDescent="0.25">
      <c r="D1428" s="190"/>
    </row>
    <row r="1429" spans="4:4" x14ac:dyDescent="0.25">
      <c r="D1429" s="190"/>
    </row>
    <row r="1430" spans="4:4" x14ac:dyDescent="0.25">
      <c r="D1430" s="190"/>
    </row>
    <row r="1431" spans="4:4" x14ac:dyDescent="0.25">
      <c r="D1431" s="190"/>
    </row>
    <row r="1432" spans="4:4" x14ac:dyDescent="0.25">
      <c r="D1432" s="190"/>
    </row>
    <row r="1433" spans="4:4" x14ac:dyDescent="0.25">
      <c r="D1433" s="190"/>
    </row>
    <row r="1434" spans="4:4" x14ac:dyDescent="0.25">
      <c r="D1434" s="190"/>
    </row>
    <row r="1435" spans="4:4" x14ac:dyDescent="0.25">
      <c r="D1435" s="190"/>
    </row>
    <row r="1436" spans="4:4" x14ac:dyDescent="0.25">
      <c r="D1436" s="190"/>
    </row>
    <row r="1437" spans="4:4" x14ac:dyDescent="0.25">
      <c r="D1437" s="190"/>
    </row>
    <row r="1438" spans="4:4" x14ac:dyDescent="0.25">
      <c r="D1438" s="190"/>
    </row>
    <row r="1439" spans="4:4" x14ac:dyDescent="0.25">
      <c r="D1439" s="190"/>
    </row>
    <row r="1440" spans="4:4" x14ac:dyDescent="0.25">
      <c r="D1440" s="190"/>
    </row>
    <row r="1441" spans="4:4" x14ac:dyDescent="0.25">
      <c r="D1441" s="190"/>
    </row>
    <row r="1442" spans="4:4" x14ac:dyDescent="0.25">
      <c r="D1442" s="190"/>
    </row>
    <row r="1443" spans="4:4" x14ac:dyDescent="0.25">
      <c r="D1443" s="190"/>
    </row>
    <row r="1444" spans="4:4" x14ac:dyDescent="0.25">
      <c r="D1444" s="190"/>
    </row>
    <row r="1445" spans="4:4" x14ac:dyDescent="0.25">
      <c r="D1445" s="190"/>
    </row>
    <row r="1446" spans="4:4" x14ac:dyDescent="0.25">
      <c r="D1446" s="190"/>
    </row>
    <row r="1447" spans="4:4" x14ac:dyDescent="0.25">
      <c r="D1447" s="190"/>
    </row>
    <row r="1448" spans="4:4" x14ac:dyDescent="0.25">
      <c r="D1448" s="190"/>
    </row>
    <row r="1449" spans="4:4" x14ac:dyDescent="0.25">
      <c r="D1449" s="190"/>
    </row>
    <row r="1450" spans="4:4" x14ac:dyDescent="0.25">
      <c r="D1450" s="190"/>
    </row>
    <row r="1451" spans="4:4" x14ac:dyDescent="0.25">
      <c r="D1451" s="190"/>
    </row>
    <row r="1452" spans="4:4" x14ac:dyDescent="0.25">
      <c r="D1452" s="190"/>
    </row>
    <row r="1453" spans="4:4" x14ac:dyDescent="0.25">
      <c r="D1453" s="190"/>
    </row>
    <row r="1454" spans="4:4" x14ac:dyDescent="0.25">
      <c r="D1454" s="190"/>
    </row>
    <row r="1455" spans="4:4" x14ac:dyDescent="0.25">
      <c r="D1455" s="190"/>
    </row>
    <row r="1456" spans="4:4" x14ac:dyDescent="0.25">
      <c r="D1456" s="190"/>
    </row>
    <row r="1457" spans="4:4" x14ac:dyDescent="0.25">
      <c r="D1457" s="190"/>
    </row>
    <row r="1458" spans="4:4" x14ac:dyDescent="0.25">
      <c r="D1458" s="190"/>
    </row>
    <row r="1459" spans="4:4" x14ac:dyDescent="0.25">
      <c r="D1459" s="190"/>
    </row>
    <row r="1460" spans="4:4" x14ac:dyDescent="0.25">
      <c r="D1460" s="190"/>
    </row>
    <row r="1461" spans="4:4" x14ac:dyDescent="0.25">
      <c r="D1461" s="190"/>
    </row>
    <row r="1462" spans="4:4" x14ac:dyDescent="0.25">
      <c r="D1462" s="190"/>
    </row>
    <row r="1463" spans="4:4" x14ac:dyDescent="0.25">
      <c r="D1463" s="190"/>
    </row>
    <row r="1464" spans="4:4" x14ac:dyDescent="0.25">
      <c r="D1464" s="190"/>
    </row>
    <row r="1465" spans="4:4" x14ac:dyDescent="0.25">
      <c r="D1465" s="190"/>
    </row>
    <row r="1466" spans="4:4" x14ac:dyDescent="0.25">
      <c r="D1466" s="190"/>
    </row>
    <row r="1467" spans="4:4" x14ac:dyDescent="0.25">
      <c r="D1467" s="190"/>
    </row>
    <row r="1468" spans="4:4" x14ac:dyDescent="0.25">
      <c r="D1468" s="190"/>
    </row>
    <row r="1469" spans="4:4" x14ac:dyDescent="0.25">
      <c r="D1469" s="190"/>
    </row>
    <row r="1470" spans="4:4" x14ac:dyDescent="0.25">
      <c r="D1470" s="190"/>
    </row>
    <row r="1471" spans="4:4" x14ac:dyDescent="0.25">
      <c r="D1471" s="190"/>
    </row>
    <row r="1472" spans="4:4" x14ac:dyDescent="0.25">
      <c r="D1472" s="190"/>
    </row>
    <row r="1473" spans="4:4" x14ac:dyDescent="0.25">
      <c r="D1473" s="190"/>
    </row>
    <row r="1474" spans="4:4" x14ac:dyDescent="0.25">
      <c r="D1474" s="190"/>
    </row>
    <row r="1475" spans="4:4" x14ac:dyDescent="0.25">
      <c r="D1475" s="190"/>
    </row>
    <row r="1476" spans="4:4" x14ac:dyDescent="0.25">
      <c r="D1476" s="190"/>
    </row>
    <row r="1477" spans="4:4" x14ac:dyDescent="0.25">
      <c r="D1477" s="190"/>
    </row>
    <row r="1478" spans="4:4" x14ac:dyDescent="0.25">
      <c r="D1478" s="190"/>
    </row>
    <row r="1479" spans="4:4" x14ac:dyDescent="0.25">
      <c r="D1479" s="190"/>
    </row>
    <row r="1480" spans="4:4" x14ac:dyDescent="0.25">
      <c r="D1480" s="190"/>
    </row>
    <row r="1481" spans="4:4" x14ac:dyDescent="0.25">
      <c r="D1481" s="190"/>
    </row>
    <row r="1482" spans="4:4" x14ac:dyDescent="0.25">
      <c r="D1482" s="190"/>
    </row>
    <row r="1483" spans="4:4" x14ac:dyDescent="0.25">
      <c r="D1483" s="190"/>
    </row>
    <row r="1484" spans="4:4" x14ac:dyDescent="0.25">
      <c r="D1484" s="190"/>
    </row>
    <row r="1485" spans="4:4" x14ac:dyDescent="0.25">
      <c r="D1485" s="190"/>
    </row>
    <row r="1486" spans="4:4" x14ac:dyDescent="0.25">
      <c r="D1486" s="190"/>
    </row>
    <row r="1487" spans="4:4" x14ac:dyDescent="0.25">
      <c r="D1487" s="190"/>
    </row>
    <row r="1488" spans="4:4" x14ac:dyDescent="0.25">
      <c r="D1488" s="190"/>
    </row>
    <row r="1489" spans="4:4" x14ac:dyDescent="0.25">
      <c r="D1489" s="190"/>
    </row>
    <row r="1490" spans="4:4" x14ac:dyDescent="0.25">
      <c r="D1490" s="190"/>
    </row>
    <row r="1491" spans="4:4" x14ac:dyDescent="0.25">
      <c r="D1491" s="190"/>
    </row>
    <row r="1492" spans="4:4" x14ac:dyDescent="0.25">
      <c r="D1492" s="190"/>
    </row>
    <row r="1493" spans="4:4" x14ac:dyDescent="0.25">
      <c r="D1493" s="190"/>
    </row>
    <row r="1494" spans="4:4" x14ac:dyDescent="0.25">
      <c r="D1494" s="190"/>
    </row>
    <row r="1495" spans="4:4" x14ac:dyDescent="0.25">
      <c r="D1495" s="190"/>
    </row>
    <row r="1496" spans="4:4" x14ac:dyDescent="0.25">
      <c r="D1496" s="190"/>
    </row>
    <row r="1497" spans="4:4" x14ac:dyDescent="0.25">
      <c r="D1497" s="190"/>
    </row>
    <row r="1498" spans="4:4" x14ac:dyDescent="0.25">
      <c r="D1498" s="190"/>
    </row>
    <row r="1499" spans="4:4" x14ac:dyDescent="0.25">
      <c r="D1499" s="190"/>
    </row>
    <row r="1500" spans="4:4" x14ac:dyDescent="0.25">
      <c r="D1500" s="190"/>
    </row>
    <row r="1501" spans="4:4" x14ac:dyDescent="0.25">
      <c r="D1501" s="190"/>
    </row>
    <row r="1502" spans="4:4" x14ac:dyDescent="0.25">
      <c r="D1502" s="190"/>
    </row>
    <row r="1503" spans="4:4" x14ac:dyDescent="0.25">
      <c r="D1503" s="190"/>
    </row>
    <row r="1504" spans="4:4" x14ac:dyDescent="0.25">
      <c r="D1504" s="190"/>
    </row>
    <row r="1505" spans="4:4" x14ac:dyDescent="0.25">
      <c r="D1505" s="190"/>
    </row>
    <row r="1506" spans="4:4" x14ac:dyDescent="0.25">
      <c r="D1506" s="190"/>
    </row>
    <row r="1507" spans="4:4" x14ac:dyDescent="0.25">
      <c r="D1507" s="190"/>
    </row>
    <row r="1508" spans="4:4" x14ac:dyDescent="0.25">
      <c r="D1508" s="190"/>
    </row>
    <row r="1509" spans="4:4" x14ac:dyDescent="0.25">
      <c r="D1509" s="190"/>
    </row>
    <row r="1510" spans="4:4" x14ac:dyDescent="0.25">
      <c r="D1510" s="190"/>
    </row>
    <row r="1511" spans="4:4" x14ac:dyDescent="0.25">
      <c r="D1511" s="190"/>
    </row>
    <row r="1512" spans="4:4" x14ac:dyDescent="0.25">
      <c r="D1512" s="190"/>
    </row>
    <row r="1513" spans="4:4" x14ac:dyDescent="0.25">
      <c r="D1513" s="190"/>
    </row>
    <row r="1514" spans="4:4" x14ac:dyDescent="0.25">
      <c r="D1514" s="190"/>
    </row>
    <row r="1515" spans="4:4" x14ac:dyDescent="0.25">
      <c r="D1515" s="190"/>
    </row>
    <row r="1516" spans="4:4" x14ac:dyDescent="0.25">
      <c r="D1516" s="190"/>
    </row>
    <row r="1517" spans="4:4" x14ac:dyDescent="0.25">
      <c r="D1517" s="190"/>
    </row>
    <row r="1518" spans="4:4" x14ac:dyDescent="0.25">
      <c r="D1518" s="190"/>
    </row>
    <row r="1519" spans="4:4" x14ac:dyDescent="0.25">
      <c r="D1519" s="190"/>
    </row>
    <row r="1520" spans="4:4" x14ac:dyDescent="0.25">
      <c r="D1520" s="190"/>
    </row>
    <row r="1521" spans="4:4" x14ac:dyDescent="0.25">
      <c r="D1521" s="190"/>
    </row>
    <row r="1522" spans="4:4" x14ac:dyDescent="0.25">
      <c r="D1522" s="190"/>
    </row>
    <row r="1523" spans="4:4" x14ac:dyDescent="0.25">
      <c r="D1523" s="190"/>
    </row>
    <row r="1524" spans="4:4" x14ac:dyDescent="0.25">
      <c r="D1524" s="190"/>
    </row>
    <row r="1525" spans="4:4" x14ac:dyDescent="0.25">
      <c r="D1525" s="190"/>
    </row>
    <row r="1526" spans="4:4" x14ac:dyDescent="0.25">
      <c r="D1526" s="190"/>
    </row>
    <row r="1527" spans="4:4" x14ac:dyDescent="0.25">
      <c r="D1527" s="190"/>
    </row>
    <row r="1528" spans="4:4" x14ac:dyDescent="0.25">
      <c r="D1528" s="190"/>
    </row>
    <row r="1529" spans="4:4" x14ac:dyDescent="0.25">
      <c r="D1529" s="190"/>
    </row>
    <row r="1530" spans="4:4" x14ac:dyDescent="0.25">
      <c r="D1530" s="190"/>
    </row>
    <row r="1531" spans="4:4" x14ac:dyDescent="0.25">
      <c r="D1531" s="190"/>
    </row>
    <row r="1532" spans="4:4" x14ac:dyDescent="0.25">
      <c r="D1532" s="190"/>
    </row>
    <row r="1533" spans="4:4" x14ac:dyDescent="0.25">
      <c r="D1533" s="190"/>
    </row>
    <row r="1534" spans="4:4" x14ac:dyDescent="0.25">
      <c r="D1534" s="190"/>
    </row>
    <row r="1535" spans="4:4" x14ac:dyDescent="0.25">
      <c r="D1535" s="190"/>
    </row>
    <row r="1536" spans="4:4" x14ac:dyDescent="0.25">
      <c r="D1536" s="190"/>
    </row>
    <row r="1537" spans="4:4" x14ac:dyDescent="0.25">
      <c r="D1537" s="190"/>
    </row>
    <row r="1538" spans="4:4" x14ac:dyDescent="0.25">
      <c r="D1538" s="190"/>
    </row>
    <row r="1539" spans="4:4" x14ac:dyDescent="0.25">
      <c r="D1539" s="190"/>
    </row>
    <row r="1540" spans="4:4" x14ac:dyDescent="0.25">
      <c r="D1540" s="190"/>
    </row>
    <row r="1541" spans="4:4" x14ac:dyDescent="0.25">
      <c r="D1541" s="190"/>
    </row>
    <row r="1542" spans="4:4" x14ac:dyDescent="0.25">
      <c r="D1542" s="190"/>
    </row>
    <row r="1543" spans="4:4" x14ac:dyDescent="0.25">
      <c r="D1543" s="190"/>
    </row>
    <row r="1544" spans="4:4" x14ac:dyDescent="0.25">
      <c r="D1544" s="190"/>
    </row>
    <row r="1545" spans="4:4" x14ac:dyDescent="0.25">
      <c r="D1545" s="190"/>
    </row>
    <row r="1546" spans="4:4" x14ac:dyDescent="0.25">
      <c r="D1546" s="190"/>
    </row>
    <row r="1547" spans="4:4" x14ac:dyDescent="0.25">
      <c r="D1547" s="190"/>
    </row>
    <row r="1548" spans="4:4" x14ac:dyDescent="0.25">
      <c r="D1548" s="190"/>
    </row>
    <row r="1549" spans="4:4" x14ac:dyDescent="0.25">
      <c r="D1549" s="190"/>
    </row>
    <row r="1550" spans="4:4" x14ac:dyDescent="0.25">
      <c r="D1550" s="190"/>
    </row>
    <row r="1551" spans="4:4" x14ac:dyDescent="0.25">
      <c r="D1551" s="190"/>
    </row>
    <row r="1552" spans="4:4" x14ac:dyDescent="0.25">
      <c r="D1552" s="190"/>
    </row>
    <row r="1553" spans="4:4" x14ac:dyDescent="0.25">
      <c r="D1553" s="190"/>
    </row>
    <row r="1554" spans="4:4" x14ac:dyDescent="0.25">
      <c r="D1554" s="190"/>
    </row>
    <row r="1555" spans="4:4" x14ac:dyDescent="0.25">
      <c r="D1555" s="190"/>
    </row>
    <row r="1556" spans="4:4" x14ac:dyDescent="0.25">
      <c r="D1556" s="190"/>
    </row>
    <row r="1557" spans="4:4" x14ac:dyDescent="0.25">
      <c r="D1557" s="190"/>
    </row>
    <row r="1558" spans="4:4" x14ac:dyDescent="0.25">
      <c r="D1558" s="190"/>
    </row>
    <row r="1559" spans="4:4" x14ac:dyDescent="0.25">
      <c r="D1559" s="190"/>
    </row>
    <row r="1560" spans="4:4" x14ac:dyDescent="0.25">
      <c r="D1560" s="190"/>
    </row>
    <row r="1561" spans="4:4" x14ac:dyDescent="0.25">
      <c r="D1561" s="190"/>
    </row>
    <row r="1562" spans="4:4" x14ac:dyDescent="0.25">
      <c r="D1562" s="190"/>
    </row>
    <row r="1563" spans="4:4" x14ac:dyDescent="0.25">
      <c r="D1563" s="190"/>
    </row>
    <row r="1564" spans="4:4" x14ac:dyDescent="0.25">
      <c r="D1564" s="190"/>
    </row>
    <row r="1565" spans="4:4" x14ac:dyDescent="0.25">
      <c r="D1565" s="190"/>
    </row>
    <row r="1566" spans="4:4" x14ac:dyDescent="0.25">
      <c r="D1566" s="190"/>
    </row>
    <row r="1567" spans="4:4" x14ac:dyDescent="0.25">
      <c r="D1567" s="190"/>
    </row>
    <row r="1568" spans="4:4" x14ac:dyDescent="0.25">
      <c r="D1568" s="190"/>
    </row>
    <row r="1569" spans="4:4" x14ac:dyDescent="0.25">
      <c r="D1569" s="190"/>
    </row>
    <row r="1570" spans="4:4" x14ac:dyDescent="0.25">
      <c r="D1570" s="190"/>
    </row>
    <row r="1571" spans="4:4" x14ac:dyDescent="0.25">
      <c r="D1571" s="190"/>
    </row>
    <row r="1572" spans="4:4" x14ac:dyDescent="0.25">
      <c r="D1572" s="190"/>
    </row>
    <row r="1573" spans="4:4" x14ac:dyDescent="0.25">
      <c r="D1573" s="190"/>
    </row>
    <row r="1574" spans="4:4" x14ac:dyDescent="0.25">
      <c r="D1574" s="190"/>
    </row>
    <row r="1575" spans="4:4" x14ac:dyDescent="0.25">
      <c r="D1575" s="190"/>
    </row>
    <row r="1576" spans="4:4" x14ac:dyDescent="0.25">
      <c r="D1576" s="190"/>
    </row>
    <row r="1577" spans="4:4" x14ac:dyDescent="0.25">
      <c r="D1577" s="190"/>
    </row>
    <row r="1578" spans="4:4" x14ac:dyDescent="0.25">
      <c r="D1578" s="190"/>
    </row>
    <row r="1579" spans="4:4" x14ac:dyDescent="0.25">
      <c r="D1579" s="190"/>
    </row>
    <row r="1580" spans="4:4" x14ac:dyDescent="0.25">
      <c r="D1580" s="190"/>
    </row>
    <row r="1581" spans="4:4" x14ac:dyDescent="0.25">
      <c r="D1581" s="190"/>
    </row>
    <row r="1582" spans="4:4" x14ac:dyDescent="0.25">
      <c r="D1582" s="190"/>
    </row>
    <row r="1583" spans="4:4" x14ac:dyDescent="0.25">
      <c r="D1583" s="190"/>
    </row>
    <row r="1584" spans="4:4" x14ac:dyDescent="0.25">
      <c r="D1584" s="190"/>
    </row>
    <row r="1585" spans="4:4" x14ac:dyDescent="0.25">
      <c r="D1585" s="190"/>
    </row>
    <row r="1586" spans="4:4" x14ac:dyDescent="0.25">
      <c r="D1586" s="190"/>
    </row>
    <row r="1587" spans="4:4" x14ac:dyDescent="0.25">
      <c r="D1587" s="190"/>
    </row>
    <row r="1588" spans="4:4" x14ac:dyDescent="0.25">
      <c r="D1588" s="190"/>
    </row>
    <row r="1589" spans="4:4" x14ac:dyDescent="0.25">
      <c r="D1589" s="190"/>
    </row>
    <row r="1590" spans="4:4" x14ac:dyDescent="0.25">
      <c r="D1590" s="190"/>
    </row>
    <row r="1591" spans="4:4" x14ac:dyDescent="0.25">
      <c r="D1591" s="190"/>
    </row>
    <row r="1592" spans="4:4" x14ac:dyDescent="0.25">
      <c r="D1592" s="190"/>
    </row>
    <row r="1593" spans="4:4" x14ac:dyDescent="0.25">
      <c r="D1593" s="190"/>
    </row>
    <row r="1594" spans="4:4" x14ac:dyDescent="0.25">
      <c r="D1594" s="190"/>
    </row>
    <row r="1595" spans="4:4" x14ac:dyDescent="0.25">
      <c r="D1595" s="190"/>
    </row>
    <row r="1596" spans="4:4" x14ac:dyDescent="0.25">
      <c r="D1596" s="190"/>
    </row>
    <row r="1597" spans="4:4" x14ac:dyDescent="0.25">
      <c r="D1597" s="190"/>
    </row>
    <row r="1598" spans="4:4" x14ac:dyDescent="0.25">
      <c r="D1598" s="190"/>
    </row>
    <row r="1599" spans="4:4" x14ac:dyDescent="0.25">
      <c r="D1599" s="190"/>
    </row>
    <row r="1600" spans="4:4" x14ac:dyDescent="0.25">
      <c r="D1600" s="190"/>
    </row>
    <row r="1601" spans="4:4" x14ac:dyDescent="0.25">
      <c r="D1601" s="190"/>
    </row>
    <row r="1602" spans="4:4" x14ac:dyDescent="0.25">
      <c r="D1602" s="190"/>
    </row>
    <row r="1603" spans="4:4" x14ac:dyDescent="0.25">
      <c r="D1603" s="190"/>
    </row>
    <row r="1604" spans="4:4" x14ac:dyDescent="0.25">
      <c r="D1604" s="190"/>
    </row>
    <row r="1605" spans="4:4" x14ac:dyDescent="0.25">
      <c r="D1605" s="190"/>
    </row>
    <row r="1606" spans="4:4" x14ac:dyDescent="0.25">
      <c r="D1606" s="190"/>
    </row>
    <row r="1607" spans="4:4" x14ac:dyDescent="0.25">
      <c r="D1607" s="190"/>
    </row>
    <row r="1608" spans="4:4" x14ac:dyDescent="0.25">
      <c r="D1608" s="190"/>
    </row>
    <row r="1609" spans="4:4" x14ac:dyDescent="0.25">
      <c r="D1609" s="190"/>
    </row>
    <row r="1610" spans="4:4" x14ac:dyDescent="0.25">
      <c r="D1610" s="190"/>
    </row>
    <row r="1611" spans="4:4" x14ac:dyDescent="0.25">
      <c r="D1611" s="190"/>
    </row>
    <row r="1612" spans="4:4" x14ac:dyDescent="0.25">
      <c r="D1612" s="190"/>
    </row>
    <row r="1613" spans="4:4" x14ac:dyDescent="0.25">
      <c r="D1613" s="190"/>
    </row>
    <row r="1614" spans="4:4" x14ac:dyDescent="0.25">
      <c r="D1614" s="190"/>
    </row>
    <row r="1615" spans="4:4" x14ac:dyDescent="0.25">
      <c r="D1615" s="190"/>
    </row>
    <row r="1616" spans="4:4" x14ac:dyDescent="0.25">
      <c r="D1616" s="190"/>
    </row>
    <row r="1617" spans="4:4" x14ac:dyDescent="0.25">
      <c r="D1617" s="190"/>
    </row>
    <row r="1618" spans="4:4" x14ac:dyDescent="0.25">
      <c r="D1618" s="190"/>
    </row>
    <row r="1619" spans="4:4" x14ac:dyDescent="0.25">
      <c r="D1619" s="190"/>
    </row>
    <row r="1620" spans="4:4" x14ac:dyDescent="0.25">
      <c r="D1620" s="190"/>
    </row>
    <row r="1621" spans="4:4" x14ac:dyDescent="0.25">
      <c r="D1621" s="190"/>
    </row>
    <row r="1622" spans="4:4" x14ac:dyDescent="0.25">
      <c r="D1622" s="190"/>
    </row>
    <row r="1623" spans="4:4" x14ac:dyDescent="0.25">
      <c r="D1623" s="190"/>
    </row>
    <row r="1624" spans="4:4" x14ac:dyDescent="0.25">
      <c r="D1624" s="190"/>
    </row>
    <row r="1625" spans="4:4" x14ac:dyDescent="0.25">
      <c r="D1625" s="190"/>
    </row>
    <row r="1626" spans="4:4" x14ac:dyDescent="0.25">
      <c r="D1626" s="190"/>
    </row>
    <row r="1627" spans="4:4" x14ac:dyDescent="0.25">
      <c r="D1627" s="190"/>
    </row>
    <row r="1628" spans="4:4" x14ac:dyDescent="0.25">
      <c r="D1628" s="190"/>
    </row>
    <row r="1629" spans="4:4" x14ac:dyDescent="0.25">
      <c r="D1629" s="190"/>
    </row>
    <row r="1630" spans="4:4" x14ac:dyDescent="0.25">
      <c r="D1630" s="190"/>
    </row>
    <row r="1631" spans="4:4" x14ac:dyDescent="0.25">
      <c r="D1631" s="190"/>
    </row>
    <row r="1632" spans="4:4" x14ac:dyDescent="0.25">
      <c r="D1632" s="190"/>
    </row>
    <row r="1633" spans="4:4" x14ac:dyDescent="0.25">
      <c r="D1633" s="190"/>
    </row>
    <row r="1634" spans="4:4" x14ac:dyDescent="0.25">
      <c r="D1634" s="190"/>
    </row>
    <row r="1635" spans="4:4" x14ac:dyDescent="0.25">
      <c r="D1635" s="190"/>
    </row>
    <row r="1636" spans="4:4" x14ac:dyDescent="0.25">
      <c r="D1636" s="190"/>
    </row>
    <row r="1637" spans="4:4" x14ac:dyDescent="0.25">
      <c r="D1637" s="190"/>
    </row>
    <row r="1638" spans="4:4" x14ac:dyDescent="0.25">
      <c r="D1638" s="190"/>
    </row>
    <row r="1639" spans="4:4" x14ac:dyDescent="0.25">
      <c r="D1639" s="190"/>
    </row>
    <row r="1640" spans="4:4" x14ac:dyDescent="0.25">
      <c r="D1640" s="190"/>
    </row>
    <row r="1641" spans="4:4" x14ac:dyDescent="0.25">
      <c r="D1641" s="190"/>
    </row>
    <row r="1642" spans="4:4" x14ac:dyDescent="0.25">
      <c r="D1642" s="190"/>
    </row>
    <row r="1643" spans="4:4" x14ac:dyDescent="0.25">
      <c r="D1643" s="190"/>
    </row>
    <row r="1644" spans="4:4" x14ac:dyDescent="0.25">
      <c r="D1644" s="190"/>
    </row>
    <row r="1645" spans="4:4" x14ac:dyDescent="0.25">
      <c r="D1645" s="190"/>
    </row>
    <row r="1646" spans="4:4" x14ac:dyDescent="0.25">
      <c r="D1646" s="190"/>
    </row>
    <row r="1647" spans="4:4" x14ac:dyDescent="0.25">
      <c r="D1647" s="190"/>
    </row>
    <row r="1648" spans="4:4" x14ac:dyDescent="0.25">
      <c r="D1648" s="190"/>
    </row>
    <row r="1649" spans="4:4" x14ac:dyDescent="0.25">
      <c r="D1649" s="190"/>
    </row>
    <row r="1650" spans="4:4" x14ac:dyDescent="0.25">
      <c r="D1650" s="190"/>
    </row>
    <row r="1651" spans="4:4" x14ac:dyDescent="0.25">
      <c r="D1651" s="190"/>
    </row>
    <row r="1652" spans="4:4" x14ac:dyDescent="0.25">
      <c r="D1652" s="190"/>
    </row>
    <row r="1653" spans="4:4" x14ac:dyDescent="0.25">
      <c r="D1653" s="190"/>
    </row>
    <row r="1654" spans="4:4" x14ac:dyDescent="0.25">
      <c r="D1654" s="190"/>
    </row>
    <row r="1655" spans="4:4" x14ac:dyDescent="0.25">
      <c r="D1655" s="190"/>
    </row>
    <row r="1656" spans="4:4" x14ac:dyDescent="0.25">
      <c r="D1656" s="190"/>
    </row>
    <row r="1657" spans="4:4" x14ac:dyDescent="0.25">
      <c r="D1657" s="190"/>
    </row>
    <row r="1658" spans="4:4" x14ac:dyDescent="0.25">
      <c r="D1658" s="190"/>
    </row>
    <row r="1659" spans="4:4" x14ac:dyDescent="0.25">
      <c r="D1659" s="190"/>
    </row>
    <row r="1660" spans="4:4" x14ac:dyDescent="0.25">
      <c r="D1660" s="190"/>
    </row>
    <row r="1661" spans="4:4" x14ac:dyDescent="0.25">
      <c r="D1661" s="190"/>
    </row>
    <row r="1662" spans="4:4" x14ac:dyDescent="0.25">
      <c r="D1662" s="190"/>
    </row>
    <row r="1663" spans="4:4" x14ac:dyDescent="0.25">
      <c r="D1663" s="190"/>
    </row>
    <row r="1664" spans="4:4" x14ac:dyDescent="0.25">
      <c r="D1664" s="190"/>
    </row>
    <row r="1665" spans="4:4" x14ac:dyDescent="0.25">
      <c r="D1665" s="190"/>
    </row>
    <row r="1666" spans="4:4" x14ac:dyDescent="0.25">
      <c r="D1666" s="190"/>
    </row>
    <row r="1667" spans="4:4" x14ac:dyDescent="0.25">
      <c r="D1667" s="190"/>
    </row>
    <row r="1668" spans="4:4" x14ac:dyDescent="0.25">
      <c r="D1668" s="190"/>
    </row>
    <row r="1669" spans="4:4" x14ac:dyDescent="0.25">
      <c r="D1669" s="190"/>
    </row>
    <row r="1670" spans="4:4" x14ac:dyDescent="0.25">
      <c r="D1670" s="190"/>
    </row>
    <row r="1671" spans="4:4" x14ac:dyDescent="0.25">
      <c r="D1671" s="190"/>
    </row>
    <row r="1672" spans="4:4" x14ac:dyDescent="0.25">
      <c r="D1672" s="190"/>
    </row>
    <row r="1673" spans="4:4" x14ac:dyDescent="0.25">
      <c r="D1673" s="190"/>
    </row>
    <row r="1674" spans="4:4" x14ac:dyDescent="0.25">
      <c r="D1674" s="190"/>
    </row>
    <row r="1675" spans="4:4" x14ac:dyDescent="0.25">
      <c r="D1675" s="190"/>
    </row>
    <row r="1676" spans="4:4" x14ac:dyDescent="0.25">
      <c r="D1676" s="190"/>
    </row>
    <row r="1677" spans="4:4" x14ac:dyDescent="0.25">
      <c r="D1677" s="190"/>
    </row>
    <row r="1678" spans="4:4" x14ac:dyDescent="0.25">
      <c r="D1678" s="190"/>
    </row>
    <row r="1679" spans="4:4" x14ac:dyDescent="0.25">
      <c r="D1679" s="190"/>
    </row>
    <row r="1680" spans="4:4" x14ac:dyDescent="0.25">
      <c r="D1680" s="190"/>
    </row>
    <row r="1681" spans="4:4" x14ac:dyDescent="0.25">
      <c r="D1681" s="190"/>
    </row>
    <row r="1682" spans="4:4" x14ac:dyDescent="0.25">
      <c r="D1682" s="190"/>
    </row>
    <row r="1683" spans="4:4" x14ac:dyDescent="0.25">
      <c r="D1683" s="190"/>
    </row>
    <row r="1684" spans="4:4" x14ac:dyDescent="0.25">
      <c r="D1684" s="190"/>
    </row>
    <row r="1685" spans="4:4" x14ac:dyDescent="0.25">
      <c r="D1685" s="190"/>
    </row>
    <row r="1686" spans="4:4" x14ac:dyDescent="0.25">
      <c r="D1686" s="190"/>
    </row>
    <row r="1687" spans="4:4" x14ac:dyDescent="0.25">
      <c r="D1687" s="190"/>
    </row>
    <row r="1688" spans="4:4" x14ac:dyDescent="0.25">
      <c r="D1688" s="190"/>
    </row>
    <row r="1689" spans="4:4" x14ac:dyDescent="0.25">
      <c r="D1689" s="190"/>
    </row>
    <row r="1690" spans="4:4" x14ac:dyDescent="0.25">
      <c r="D1690" s="190"/>
    </row>
    <row r="1691" spans="4:4" x14ac:dyDescent="0.25">
      <c r="D1691" s="190"/>
    </row>
    <row r="1692" spans="4:4" x14ac:dyDescent="0.25">
      <c r="D1692" s="190"/>
    </row>
    <row r="1693" spans="4:4" x14ac:dyDescent="0.25">
      <c r="D1693" s="190"/>
    </row>
    <row r="1694" spans="4:4" x14ac:dyDescent="0.25">
      <c r="D1694" s="190"/>
    </row>
    <row r="1695" spans="4:4" x14ac:dyDescent="0.25">
      <c r="D1695" s="190"/>
    </row>
    <row r="1696" spans="4:4" x14ac:dyDescent="0.25">
      <c r="D1696" s="190"/>
    </row>
    <row r="1697" spans="4:4" x14ac:dyDescent="0.25">
      <c r="D1697" s="190"/>
    </row>
    <row r="1698" spans="4:4" x14ac:dyDescent="0.25">
      <c r="D1698" s="190"/>
    </row>
    <row r="1699" spans="4:4" x14ac:dyDescent="0.25">
      <c r="D1699" s="190"/>
    </row>
    <row r="1700" spans="4:4" x14ac:dyDescent="0.25">
      <c r="D1700" s="190"/>
    </row>
    <row r="1701" spans="4:4" x14ac:dyDescent="0.25">
      <c r="D1701" s="190"/>
    </row>
    <row r="1702" spans="4:4" x14ac:dyDescent="0.25">
      <c r="D1702" s="190"/>
    </row>
    <row r="1703" spans="4:4" x14ac:dyDescent="0.25">
      <c r="D1703" s="190"/>
    </row>
    <row r="1704" spans="4:4" x14ac:dyDescent="0.25">
      <c r="D1704" s="190"/>
    </row>
    <row r="1705" spans="4:4" x14ac:dyDescent="0.25">
      <c r="D1705" s="190"/>
    </row>
    <row r="1706" spans="4:4" x14ac:dyDescent="0.25">
      <c r="D1706" s="190"/>
    </row>
    <row r="1707" spans="4:4" x14ac:dyDescent="0.25">
      <c r="D1707" s="190"/>
    </row>
    <row r="1708" spans="4:4" x14ac:dyDescent="0.25">
      <c r="D1708" s="190"/>
    </row>
    <row r="1709" spans="4:4" x14ac:dyDescent="0.25">
      <c r="D1709" s="190"/>
    </row>
    <row r="1710" spans="4:4" x14ac:dyDescent="0.25">
      <c r="D1710" s="190"/>
    </row>
    <row r="1711" spans="4:4" x14ac:dyDescent="0.25">
      <c r="D1711" s="190"/>
    </row>
    <row r="1712" spans="4:4" x14ac:dyDescent="0.25">
      <c r="D1712" s="190"/>
    </row>
    <row r="1713" spans="4:4" x14ac:dyDescent="0.25">
      <c r="D1713" s="190"/>
    </row>
    <row r="1714" spans="4:4" x14ac:dyDescent="0.25">
      <c r="D1714" s="190"/>
    </row>
    <row r="1715" spans="4:4" x14ac:dyDescent="0.25">
      <c r="D1715" s="190"/>
    </row>
    <row r="1716" spans="4:4" x14ac:dyDescent="0.25">
      <c r="D1716" s="190"/>
    </row>
    <row r="1717" spans="4:4" x14ac:dyDescent="0.25">
      <c r="D1717" s="190"/>
    </row>
    <row r="1718" spans="4:4" x14ac:dyDescent="0.25">
      <c r="D1718" s="190"/>
    </row>
    <row r="1719" spans="4:4" x14ac:dyDescent="0.25">
      <c r="D1719" s="190"/>
    </row>
    <row r="1720" spans="4:4" x14ac:dyDescent="0.25">
      <c r="D1720" s="190"/>
    </row>
    <row r="1721" spans="4:4" x14ac:dyDescent="0.25">
      <c r="D1721" s="190"/>
    </row>
    <row r="1722" spans="4:4" x14ac:dyDescent="0.25">
      <c r="D1722" s="190"/>
    </row>
    <row r="1723" spans="4:4" x14ac:dyDescent="0.25">
      <c r="D1723" s="190"/>
    </row>
    <row r="1724" spans="4:4" x14ac:dyDescent="0.25">
      <c r="D1724" s="190"/>
    </row>
    <row r="1725" spans="4:4" x14ac:dyDescent="0.25">
      <c r="D1725" s="190"/>
    </row>
    <row r="1726" spans="4:4" x14ac:dyDescent="0.25">
      <c r="D1726" s="190"/>
    </row>
    <row r="1727" spans="4:4" x14ac:dyDescent="0.25">
      <c r="D1727" s="190"/>
    </row>
    <row r="1728" spans="4:4" x14ac:dyDescent="0.25">
      <c r="D1728" s="190"/>
    </row>
    <row r="1729" spans="4:4" x14ac:dyDescent="0.25">
      <c r="D1729" s="190"/>
    </row>
    <row r="1730" spans="4:4" x14ac:dyDescent="0.25">
      <c r="D1730" s="190"/>
    </row>
    <row r="1731" spans="4:4" x14ac:dyDescent="0.25">
      <c r="D1731" s="190"/>
    </row>
    <row r="1732" spans="4:4" x14ac:dyDescent="0.25">
      <c r="D1732" s="190"/>
    </row>
    <row r="1733" spans="4:4" x14ac:dyDescent="0.25">
      <c r="D1733" s="190"/>
    </row>
    <row r="1734" spans="4:4" x14ac:dyDescent="0.25">
      <c r="D1734" s="190"/>
    </row>
    <row r="1735" spans="4:4" x14ac:dyDescent="0.25">
      <c r="D1735" s="190"/>
    </row>
    <row r="1736" spans="4:4" x14ac:dyDescent="0.25">
      <c r="D1736" s="190"/>
    </row>
    <row r="1737" spans="4:4" x14ac:dyDescent="0.25">
      <c r="D1737" s="190"/>
    </row>
    <row r="1738" spans="4:4" x14ac:dyDescent="0.25">
      <c r="D1738" s="190"/>
    </row>
    <row r="1739" spans="4:4" x14ac:dyDescent="0.25">
      <c r="D1739" s="190"/>
    </row>
    <row r="1740" spans="4:4" x14ac:dyDescent="0.25">
      <c r="D1740" s="190"/>
    </row>
    <row r="1741" spans="4:4" x14ac:dyDescent="0.25">
      <c r="D1741" s="190"/>
    </row>
    <row r="1742" spans="4:4" x14ac:dyDescent="0.25">
      <c r="D1742" s="190"/>
    </row>
    <row r="1743" spans="4:4" x14ac:dyDescent="0.25">
      <c r="D1743" s="190"/>
    </row>
    <row r="1744" spans="4:4" x14ac:dyDescent="0.25">
      <c r="D1744" s="190"/>
    </row>
    <row r="1745" spans="4:4" x14ac:dyDescent="0.25">
      <c r="D1745" s="190"/>
    </row>
    <row r="1746" spans="4:4" x14ac:dyDescent="0.25">
      <c r="D1746" s="190"/>
    </row>
    <row r="1747" spans="4:4" x14ac:dyDescent="0.25">
      <c r="D1747" s="190"/>
    </row>
    <row r="1748" spans="4:4" x14ac:dyDescent="0.25">
      <c r="D1748" s="190"/>
    </row>
    <row r="1749" spans="4:4" x14ac:dyDescent="0.25">
      <c r="D1749" s="190"/>
    </row>
    <row r="1750" spans="4:4" x14ac:dyDescent="0.25">
      <c r="D1750" s="190"/>
    </row>
    <row r="1751" spans="4:4" x14ac:dyDescent="0.25">
      <c r="D1751" s="190"/>
    </row>
    <row r="1752" spans="4:4" x14ac:dyDescent="0.25">
      <c r="D1752" s="190"/>
    </row>
    <row r="1753" spans="4:4" x14ac:dyDescent="0.25">
      <c r="D1753" s="190"/>
    </row>
    <row r="1754" spans="4:4" x14ac:dyDescent="0.25">
      <c r="D1754" s="190"/>
    </row>
    <row r="1755" spans="4:4" x14ac:dyDescent="0.25">
      <c r="D1755" s="190"/>
    </row>
    <row r="1756" spans="4:4" x14ac:dyDescent="0.25">
      <c r="D1756" s="190"/>
    </row>
    <row r="1757" spans="4:4" x14ac:dyDescent="0.25">
      <c r="D1757" s="190"/>
    </row>
    <row r="1758" spans="4:4" x14ac:dyDescent="0.25">
      <c r="D1758" s="190"/>
    </row>
    <row r="1759" spans="4:4" x14ac:dyDescent="0.25">
      <c r="D1759" s="190"/>
    </row>
    <row r="1760" spans="4:4" x14ac:dyDescent="0.25">
      <c r="D1760" s="190"/>
    </row>
    <row r="1761" spans="4:4" x14ac:dyDescent="0.25">
      <c r="D1761" s="190"/>
    </row>
    <row r="1762" spans="4:4" x14ac:dyDescent="0.25">
      <c r="D1762" s="190"/>
    </row>
    <row r="1763" spans="4:4" x14ac:dyDescent="0.25">
      <c r="D1763" s="190"/>
    </row>
    <row r="1764" spans="4:4" x14ac:dyDescent="0.25">
      <c r="D1764" s="190"/>
    </row>
    <row r="1765" spans="4:4" x14ac:dyDescent="0.25">
      <c r="D1765" s="190"/>
    </row>
    <row r="1766" spans="4:4" x14ac:dyDescent="0.25">
      <c r="D1766" s="190"/>
    </row>
    <row r="1767" spans="4:4" x14ac:dyDescent="0.25">
      <c r="D1767" s="190"/>
    </row>
    <row r="1768" spans="4:4" x14ac:dyDescent="0.25">
      <c r="D1768" s="190"/>
    </row>
    <row r="1769" spans="4:4" x14ac:dyDescent="0.25">
      <c r="D1769" s="190"/>
    </row>
    <row r="1770" spans="4:4" x14ac:dyDescent="0.25">
      <c r="D1770" s="190"/>
    </row>
    <row r="1771" spans="4:4" x14ac:dyDescent="0.25">
      <c r="D1771" s="190"/>
    </row>
    <row r="1772" spans="4:4" x14ac:dyDescent="0.25">
      <c r="D1772" s="190"/>
    </row>
    <row r="1773" spans="4:4" x14ac:dyDescent="0.25">
      <c r="D1773" s="190"/>
    </row>
    <row r="1774" spans="4:4" x14ac:dyDescent="0.25">
      <c r="D1774" s="190"/>
    </row>
    <row r="1775" spans="4:4" x14ac:dyDescent="0.25">
      <c r="D1775" s="190"/>
    </row>
    <row r="1776" spans="4:4" x14ac:dyDescent="0.25">
      <c r="D1776" s="190"/>
    </row>
    <row r="1777" spans="4:4" x14ac:dyDescent="0.25">
      <c r="D1777" s="190"/>
    </row>
    <row r="1778" spans="4:4" x14ac:dyDescent="0.25">
      <c r="D1778" s="190"/>
    </row>
    <row r="1779" spans="4:4" x14ac:dyDescent="0.25">
      <c r="D1779" s="190"/>
    </row>
    <row r="1780" spans="4:4" x14ac:dyDescent="0.25">
      <c r="D1780" s="190"/>
    </row>
    <row r="1781" spans="4:4" x14ac:dyDescent="0.25">
      <c r="D1781" s="190"/>
    </row>
    <row r="1782" spans="4:4" x14ac:dyDescent="0.25">
      <c r="D1782" s="190"/>
    </row>
    <row r="1783" spans="4:4" x14ac:dyDescent="0.25">
      <c r="D1783" s="190"/>
    </row>
    <row r="1784" spans="4:4" x14ac:dyDescent="0.25">
      <c r="D1784" s="190"/>
    </row>
    <row r="1785" spans="4:4" x14ac:dyDescent="0.25">
      <c r="D1785" s="190"/>
    </row>
    <row r="1786" spans="4:4" x14ac:dyDescent="0.25">
      <c r="D1786" s="190"/>
    </row>
    <row r="1787" spans="4:4" x14ac:dyDescent="0.25">
      <c r="D1787" s="190"/>
    </row>
    <row r="1788" spans="4:4" x14ac:dyDescent="0.25">
      <c r="D1788" s="190"/>
    </row>
    <row r="1789" spans="4:4" x14ac:dyDescent="0.25">
      <c r="D1789" s="190"/>
    </row>
    <row r="1790" spans="4:4" x14ac:dyDescent="0.25">
      <c r="D1790" s="190"/>
    </row>
    <row r="1791" spans="4:4" x14ac:dyDescent="0.25">
      <c r="D1791" s="190"/>
    </row>
    <row r="1792" spans="4:4" x14ac:dyDescent="0.25">
      <c r="D1792" s="190"/>
    </row>
    <row r="1793" spans="4:4" x14ac:dyDescent="0.25">
      <c r="D1793" s="190"/>
    </row>
    <row r="1794" spans="4:4" x14ac:dyDescent="0.25">
      <c r="D1794" s="190"/>
    </row>
    <row r="1795" spans="4:4" x14ac:dyDescent="0.25">
      <c r="D1795" s="190"/>
    </row>
    <row r="1796" spans="4:4" x14ac:dyDescent="0.25">
      <c r="D1796" s="190"/>
    </row>
    <row r="1797" spans="4:4" x14ac:dyDescent="0.25">
      <c r="D1797" s="190"/>
    </row>
    <row r="1798" spans="4:4" x14ac:dyDescent="0.25">
      <c r="D1798" s="190"/>
    </row>
    <row r="1799" spans="4:4" x14ac:dyDescent="0.25">
      <c r="D1799" s="190"/>
    </row>
    <row r="1800" spans="4:4" x14ac:dyDescent="0.25">
      <c r="D1800" s="190"/>
    </row>
    <row r="1801" spans="4:4" x14ac:dyDescent="0.25">
      <c r="D1801" s="190"/>
    </row>
    <row r="1802" spans="4:4" x14ac:dyDescent="0.25">
      <c r="D1802" s="190"/>
    </row>
    <row r="1803" spans="4:4" x14ac:dyDescent="0.25">
      <c r="D1803" s="190"/>
    </row>
    <row r="1804" spans="4:4" x14ac:dyDescent="0.25">
      <c r="D1804" s="190"/>
    </row>
    <row r="1805" spans="4:4" x14ac:dyDescent="0.25">
      <c r="D1805" s="190"/>
    </row>
    <row r="1806" spans="4:4" x14ac:dyDescent="0.25">
      <c r="D1806" s="190"/>
    </row>
    <row r="1807" spans="4:4" x14ac:dyDescent="0.25">
      <c r="D1807" s="190"/>
    </row>
    <row r="1808" spans="4:4" x14ac:dyDescent="0.25">
      <c r="D1808" s="190"/>
    </row>
    <row r="1809" spans="4:4" x14ac:dyDescent="0.25">
      <c r="D1809" s="190"/>
    </row>
    <row r="1810" spans="4:4" x14ac:dyDescent="0.25">
      <c r="D1810" s="190"/>
    </row>
    <row r="1811" spans="4:4" x14ac:dyDescent="0.25">
      <c r="D1811" s="190"/>
    </row>
    <row r="1812" spans="4:4" x14ac:dyDescent="0.25">
      <c r="D1812" s="190"/>
    </row>
    <row r="1813" spans="4:4" x14ac:dyDescent="0.25">
      <c r="D1813" s="190"/>
    </row>
    <row r="1814" spans="4:4" x14ac:dyDescent="0.25">
      <c r="D1814" s="190"/>
    </row>
    <row r="1815" spans="4:4" x14ac:dyDescent="0.25">
      <c r="D1815" s="190"/>
    </row>
    <row r="1816" spans="4:4" x14ac:dyDescent="0.25">
      <c r="D1816" s="190"/>
    </row>
    <row r="1817" spans="4:4" x14ac:dyDescent="0.25">
      <c r="D1817" s="190"/>
    </row>
    <row r="1818" spans="4:4" x14ac:dyDescent="0.25">
      <c r="D1818" s="190"/>
    </row>
    <row r="1819" spans="4:4" x14ac:dyDescent="0.25">
      <c r="D1819" s="190"/>
    </row>
    <row r="1820" spans="4:4" x14ac:dyDescent="0.25">
      <c r="D1820" s="190"/>
    </row>
    <row r="1821" spans="4:4" x14ac:dyDescent="0.25">
      <c r="D1821" s="190"/>
    </row>
    <row r="1822" spans="4:4" x14ac:dyDescent="0.25">
      <c r="D1822" s="190"/>
    </row>
    <row r="1823" spans="4:4" x14ac:dyDescent="0.25">
      <c r="D1823" s="190"/>
    </row>
    <row r="1824" spans="4:4" x14ac:dyDescent="0.25">
      <c r="D1824" s="190"/>
    </row>
    <row r="1825" spans="4:4" x14ac:dyDescent="0.25">
      <c r="D1825" s="190"/>
    </row>
    <row r="1826" spans="4:4" x14ac:dyDescent="0.25">
      <c r="D1826" s="190"/>
    </row>
    <row r="1827" spans="4:4" x14ac:dyDescent="0.25">
      <c r="D1827" s="190"/>
    </row>
    <row r="1828" spans="4:4" x14ac:dyDescent="0.25">
      <c r="D1828" s="190"/>
    </row>
    <row r="1829" spans="4:4" x14ac:dyDescent="0.25">
      <c r="D1829" s="190"/>
    </row>
    <row r="1830" spans="4:4" x14ac:dyDescent="0.25">
      <c r="D1830" s="190"/>
    </row>
    <row r="1831" spans="4:4" x14ac:dyDescent="0.25">
      <c r="D1831" s="190"/>
    </row>
    <row r="1832" spans="4:4" x14ac:dyDescent="0.25">
      <c r="D1832" s="190"/>
    </row>
    <row r="1833" spans="4:4" x14ac:dyDescent="0.25">
      <c r="D1833" s="190"/>
    </row>
    <row r="1834" spans="4:4" x14ac:dyDescent="0.25">
      <c r="D1834" s="190"/>
    </row>
    <row r="1835" spans="4:4" x14ac:dyDescent="0.25">
      <c r="D1835" s="190"/>
    </row>
    <row r="1836" spans="4:4" x14ac:dyDescent="0.25">
      <c r="D1836" s="190"/>
    </row>
    <row r="1837" spans="4:4" x14ac:dyDescent="0.25">
      <c r="D1837" s="190"/>
    </row>
    <row r="1838" spans="4:4" x14ac:dyDescent="0.25">
      <c r="D1838" s="190"/>
    </row>
    <row r="1839" spans="4:4" x14ac:dyDescent="0.25">
      <c r="D1839" s="190"/>
    </row>
    <row r="1840" spans="4:4" x14ac:dyDescent="0.25">
      <c r="D1840" s="190"/>
    </row>
    <row r="1841" spans="4:4" x14ac:dyDescent="0.25">
      <c r="D1841" s="190"/>
    </row>
    <row r="1842" spans="4:4" x14ac:dyDescent="0.25">
      <c r="D1842" s="190"/>
    </row>
    <row r="1843" spans="4:4" x14ac:dyDescent="0.25">
      <c r="D1843" s="190"/>
    </row>
    <row r="1844" spans="4:4" x14ac:dyDescent="0.25">
      <c r="D1844" s="190"/>
    </row>
    <row r="1845" spans="4:4" x14ac:dyDescent="0.25">
      <c r="D1845" s="190"/>
    </row>
    <row r="1846" spans="4:4" x14ac:dyDescent="0.25">
      <c r="D1846" s="190"/>
    </row>
    <row r="1847" spans="4:4" x14ac:dyDescent="0.25">
      <c r="D1847" s="190"/>
    </row>
    <row r="1848" spans="4:4" x14ac:dyDescent="0.25">
      <c r="D1848" s="190"/>
    </row>
    <row r="1849" spans="4:4" x14ac:dyDescent="0.25">
      <c r="D1849" s="190"/>
    </row>
    <row r="1850" spans="4:4" x14ac:dyDescent="0.25">
      <c r="D1850" s="190"/>
    </row>
    <row r="1851" spans="4:4" x14ac:dyDescent="0.25">
      <c r="D1851" s="190"/>
    </row>
    <row r="1852" spans="4:4" x14ac:dyDescent="0.25">
      <c r="D1852" s="190"/>
    </row>
    <row r="1853" spans="4:4" x14ac:dyDescent="0.25">
      <c r="D1853" s="190"/>
    </row>
    <row r="1854" spans="4:4" x14ac:dyDescent="0.25">
      <c r="D1854" s="190"/>
    </row>
    <row r="1855" spans="4:4" x14ac:dyDescent="0.25">
      <c r="D1855" s="190"/>
    </row>
    <row r="1856" spans="4:4" x14ac:dyDescent="0.25">
      <c r="D1856" s="190"/>
    </row>
    <row r="1857" spans="4:4" x14ac:dyDescent="0.25">
      <c r="D1857" s="190"/>
    </row>
    <row r="1858" spans="4:4" x14ac:dyDescent="0.25">
      <c r="D1858" s="190"/>
    </row>
    <row r="1859" spans="4:4" x14ac:dyDescent="0.25">
      <c r="D1859" s="190"/>
    </row>
    <row r="1860" spans="4:4" x14ac:dyDescent="0.25">
      <c r="D1860" s="190"/>
    </row>
    <row r="1861" spans="4:4" x14ac:dyDescent="0.25">
      <c r="D1861" s="190"/>
    </row>
    <row r="1862" spans="4:4" x14ac:dyDescent="0.25">
      <c r="D1862" s="190"/>
    </row>
    <row r="1863" spans="4:4" x14ac:dyDescent="0.25">
      <c r="D1863" s="190"/>
    </row>
    <row r="1864" spans="4:4" x14ac:dyDescent="0.25">
      <c r="D1864" s="190"/>
    </row>
    <row r="1865" spans="4:4" x14ac:dyDescent="0.25">
      <c r="D1865" s="190"/>
    </row>
    <row r="1866" spans="4:4" x14ac:dyDescent="0.25">
      <c r="D1866" s="190"/>
    </row>
    <row r="1867" spans="4:4" x14ac:dyDescent="0.25">
      <c r="D1867" s="190"/>
    </row>
    <row r="1868" spans="4:4" x14ac:dyDescent="0.25">
      <c r="D1868" s="190"/>
    </row>
    <row r="1869" spans="4:4" x14ac:dyDescent="0.25">
      <c r="D1869" s="190"/>
    </row>
    <row r="1870" spans="4:4" x14ac:dyDescent="0.25">
      <c r="D1870" s="190"/>
    </row>
    <row r="1871" spans="4:4" x14ac:dyDescent="0.25">
      <c r="D1871" s="190"/>
    </row>
    <row r="1872" spans="4:4" x14ac:dyDescent="0.25">
      <c r="D1872" s="190"/>
    </row>
    <row r="1873" spans="4:4" x14ac:dyDescent="0.25">
      <c r="D1873" s="190"/>
    </row>
    <row r="1874" spans="4:4" x14ac:dyDescent="0.25">
      <c r="D1874" s="190"/>
    </row>
    <row r="1875" spans="4:4" x14ac:dyDescent="0.25">
      <c r="D1875" s="190"/>
    </row>
    <row r="1876" spans="4:4" x14ac:dyDescent="0.25">
      <c r="D1876" s="190"/>
    </row>
    <row r="1877" spans="4:4" x14ac:dyDescent="0.25">
      <c r="D1877" s="190"/>
    </row>
    <row r="1878" spans="4:4" x14ac:dyDescent="0.25">
      <c r="D1878" s="190"/>
    </row>
    <row r="1879" spans="4:4" x14ac:dyDescent="0.25">
      <c r="D1879" s="190"/>
    </row>
    <row r="1880" spans="4:4" x14ac:dyDescent="0.25">
      <c r="D1880" s="190"/>
    </row>
    <row r="1881" spans="4:4" x14ac:dyDescent="0.25">
      <c r="D1881" s="190"/>
    </row>
    <row r="1882" spans="4:4" x14ac:dyDescent="0.25">
      <c r="D1882" s="190"/>
    </row>
    <row r="1883" spans="4:4" x14ac:dyDescent="0.25">
      <c r="D1883" s="190"/>
    </row>
    <row r="1884" spans="4:4" x14ac:dyDescent="0.25">
      <c r="D1884" s="190"/>
    </row>
    <row r="1885" spans="4:4" x14ac:dyDescent="0.25">
      <c r="D1885" s="190"/>
    </row>
    <row r="1886" spans="4:4" x14ac:dyDescent="0.25">
      <c r="D1886" s="190"/>
    </row>
    <row r="1887" spans="4:4" x14ac:dyDescent="0.25">
      <c r="D1887" s="190"/>
    </row>
    <row r="1888" spans="4:4" x14ac:dyDescent="0.25">
      <c r="D1888" s="190"/>
    </row>
    <row r="1889" spans="4:4" x14ac:dyDescent="0.25">
      <c r="D1889" s="190"/>
    </row>
    <row r="1890" spans="4:4" x14ac:dyDescent="0.25">
      <c r="D1890" s="190"/>
    </row>
    <row r="1891" spans="4:4" x14ac:dyDescent="0.25">
      <c r="D1891" s="190"/>
    </row>
    <row r="1892" spans="4:4" x14ac:dyDescent="0.25">
      <c r="D1892" s="190"/>
    </row>
    <row r="1893" spans="4:4" x14ac:dyDescent="0.25">
      <c r="D1893" s="190"/>
    </row>
    <row r="1894" spans="4:4" x14ac:dyDescent="0.25">
      <c r="D1894" s="190"/>
    </row>
    <row r="1895" spans="4:4" x14ac:dyDescent="0.25">
      <c r="D1895" s="190"/>
    </row>
    <row r="1896" spans="4:4" x14ac:dyDescent="0.25">
      <c r="D1896" s="190"/>
    </row>
    <row r="1897" spans="4:4" x14ac:dyDescent="0.25">
      <c r="D1897" s="190"/>
    </row>
    <row r="1898" spans="4:4" x14ac:dyDescent="0.25">
      <c r="D1898" s="190"/>
    </row>
    <row r="1899" spans="4:4" x14ac:dyDescent="0.25">
      <c r="D1899" s="190"/>
    </row>
    <row r="1900" spans="4:4" x14ac:dyDescent="0.25">
      <c r="D1900" s="190"/>
    </row>
    <row r="1901" spans="4:4" x14ac:dyDescent="0.25">
      <c r="D1901" s="190"/>
    </row>
    <row r="1902" spans="4:4" x14ac:dyDescent="0.25">
      <c r="D1902" s="190"/>
    </row>
    <row r="1903" spans="4:4" x14ac:dyDescent="0.25">
      <c r="D1903" s="190"/>
    </row>
    <row r="1904" spans="4:4" x14ac:dyDescent="0.25">
      <c r="D1904" s="190"/>
    </row>
    <row r="1905" spans="4:4" x14ac:dyDescent="0.25">
      <c r="D1905" s="190"/>
    </row>
    <row r="1906" spans="4:4" x14ac:dyDescent="0.25">
      <c r="D1906" s="190"/>
    </row>
    <row r="1907" spans="4:4" x14ac:dyDescent="0.25">
      <c r="D1907" s="190"/>
    </row>
    <row r="1908" spans="4:4" x14ac:dyDescent="0.25">
      <c r="D1908" s="190"/>
    </row>
    <row r="1909" spans="4:4" x14ac:dyDescent="0.25">
      <c r="D1909" s="190"/>
    </row>
    <row r="1910" spans="4:4" x14ac:dyDescent="0.25">
      <c r="D1910" s="190"/>
    </row>
    <row r="1911" spans="4:4" x14ac:dyDescent="0.25">
      <c r="D1911" s="190"/>
    </row>
    <row r="1912" spans="4:4" x14ac:dyDescent="0.25">
      <c r="D1912" s="190"/>
    </row>
    <row r="1913" spans="4:4" x14ac:dyDescent="0.25">
      <c r="D1913" s="190"/>
    </row>
    <row r="1914" spans="4:4" x14ac:dyDescent="0.25">
      <c r="D1914" s="190"/>
    </row>
    <row r="1915" spans="4:4" x14ac:dyDescent="0.25">
      <c r="D1915" s="190"/>
    </row>
    <row r="1916" spans="4:4" x14ac:dyDescent="0.25">
      <c r="D1916" s="190"/>
    </row>
    <row r="1917" spans="4:4" x14ac:dyDescent="0.25">
      <c r="D1917" s="190"/>
    </row>
    <row r="1918" spans="4:4" x14ac:dyDescent="0.25">
      <c r="D1918" s="190"/>
    </row>
    <row r="1919" spans="4:4" x14ac:dyDescent="0.25">
      <c r="D1919" s="190"/>
    </row>
    <row r="1920" spans="4:4" x14ac:dyDescent="0.25">
      <c r="D1920" s="190"/>
    </row>
    <row r="1921" spans="4:4" x14ac:dyDescent="0.25">
      <c r="D1921" s="190"/>
    </row>
    <row r="1922" spans="4:4" x14ac:dyDescent="0.25">
      <c r="D1922" s="190"/>
    </row>
    <row r="1923" spans="4:4" x14ac:dyDescent="0.25">
      <c r="D1923" s="190"/>
    </row>
    <row r="1924" spans="4:4" x14ac:dyDescent="0.25">
      <c r="D1924" s="190"/>
    </row>
    <row r="1925" spans="4:4" x14ac:dyDescent="0.25">
      <c r="D1925" s="190"/>
    </row>
    <row r="1926" spans="4:4" x14ac:dyDescent="0.25">
      <c r="D1926" s="190"/>
    </row>
    <row r="1927" spans="4:4" x14ac:dyDescent="0.25">
      <c r="D1927" s="190"/>
    </row>
    <row r="1928" spans="4:4" x14ac:dyDescent="0.25">
      <c r="D1928" s="190"/>
    </row>
    <row r="1929" spans="4:4" x14ac:dyDescent="0.25">
      <c r="D1929" s="190"/>
    </row>
    <row r="1930" spans="4:4" x14ac:dyDescent="0.25">
      <c r="D1930" s="190"/>
    </row>
    <row r="1931" spans="4:4" x14ac:dyDescent="0.25">
      <c r="D1931" s="190"/>
    </row>
    <row r="1932" spans="4:4" x14ac:dyDescent="0.25">
      <c r="D1932" s="190"/>
    </row>
    <row r="1933" spans="4:4" x14ac:dyDescent="0.25">
      <c r="D1933" s="190"/>
    </row>
    <row r="1934" spans="4:4" x14ac:dyDescent="0.25">
      <c r="D1934" s="190"/>
    </row>
    <row r="1935" spans="4:4" x14ac:dyDescent="0.25">
      <c r="D1935" s="190"/>
    </row>
    <row r="1936" spans="4:4" x14ac:dyDescent="0.25">
      <c r="D1936" s="190"/>
    </row>
    <row r="1937" spans="4:4" x14ac:dyDescent="0.25">
      <c r="D1937" s="190"/>
    </row>
    <row r="1938" spans="4:4" x14ac:dyDescent="0.25">
      <c r="D1938" s="190"/>
    </row>
    <row r="1939" spans="4:4" x14ac:dyDescent="0.25">
      <c r="D1939" s="190"/>
    </row>
    <row r="1940" spans="4:4" x14ac:dyDescent="0.25">
      <c r="D1940" s="190"/>
    </row>
    <row r="1941" spans="4:4" x14ac:dyDescent="0.25">
      <c r="D1941" s="190"/>
    </row>
    <row r="1942" spans="4:4" x14ac:dyDescent="0.25">
      <c r="D1942" s="190"/>
    </row>
    <row r="1943" spans="4:4" x14ac:dyDescent="0.25">
      <c r="D1943" s="190"/>
    </row>
    <row r="1944" spans="4:4" x14ac:dyDescent="0.25">
      <c r="D1944" s="190"/>
    </row>
    <row r="1945" spans="4:4" x14ac:dyDescent="0.25">
      <c r="D1945" s="190"/>
    </row>
    <row r="1946" spans="4:4" x14ac:dyDescent="0.25">
      <c r="D1946" s="190"/>
    </row>
    <row r="1947" spans="4:4" x14ac:dyDescent="0.25">
      <c r="D1947" s="190"/>
    </row>
    <row r="1948" spans="4:4" x14ac:dyDescent="0.25">
      <c r="D1948" s="190"/>
    </row>
    <row r="1949" spans="4:4" x14ac:dyDescent="0.25">
      <c r="D1949" s="190"/>
    </row>
    <row r="1950" spans="4:4" x14ac:dyDescent="0.25">
      <c r="D1950" s="190"/>
    </row>
    <row r="1951" spans="4:4" x14ac:dyDescent="0.25">
      <c r="D1951" s="190"/>
    </row>
    <row r="1952" spans="4:4" x14ac:dyDescent="0.25">
      <c r="D1952" s="190"/>
    </row>
    <row r="1953" spans="4:4" x14ac:dyDescent="0.25">
      <c r="D1953" s="190"/>
    </row>
    <row r="1954" spans="4:4" x14ac:dyDescent="0.25">
      <c r="D1954" s="190"/>
    </row>
    <row r="1955" spans="4:4" x14ac:dyDescent="0.25">
      <c r="D1955" s="190"/>
    </row>
    <row r="1956" spans="4:4" x14ac:dyDescent="0.25">
      <c r="D1956" s="190"/>
    </row>
    <row r="1957" spans="4:4" x14ac:dyDescent="0.25">
      <c r="D1957" s="190"/>
    </row>
    <row r="1958" spans="4:4" x14ac:dyDescent="0.25">
      <c r="D1958" s="190"/>
    </row>
    <row r="1959" spans="4:4" x14ac:dyDescent="0.25">
      <c r="D1959" s="190"/>
    </row>
    <row r="1960" spans="4:4" x14ac:dyDescent="0.25">
      <c r="D1960" s="190"/>
    </row>
    <row r="1961" spans="4:4" x14ac:dyDescent="0.25">
      <c r="D1961" s="190"/>
    </row>
    <row r="1962" spans="4:4" x14ac:dyDescent="0.25">
      <c r="D1962" s="190"/>
    </row>
    <row r="1963" spans="4:4" x14ac:dyDescent="0.25">
      <c r="D1963" s="190"/>
    </row>
    <row r="1964" spans="4:4" x14ac:dyDescent="0.25">
      <c r="D1964" s="190"/>
    </row>
    <row r="1965" spans="4:4" x14ac:dyDescent="0.25">
      <c r="D1965" s="190"/>
    </row>
    <row r="1966" spans="4:4" x14ac:dyDescent="0.25">
      <c r="D1966" s="190"/>
    </row>
    <row r="1967" spans="4:4" x14ac:dyDescent="0.25">
      <c r="D1967" s="190"/>
    </row>
    <row r="1968" spans="4:4" x14ac:dyDescent="0.25">
      <c r="D1968" s="190"/>
    </row>
    <row r="1969" spans="4:4" x14ac:dyDescent="0.25">
      <c r="D1969" s="190"/>
    </row>
    <row r="1970" spans="4:4" x14ac:dyDescent="0.25">
      <c r="D1970" s="190"/>
    </row>
    <row r="1971" spans="4:4" x14ac:dyDescent="0.25">
      <c r="D1971" s="190"/>
    </row>
    <row r="1972" spans="4:4" x14ac:dyDescent="0.25">
      <c r="D1972" s="190"/>
    </row>
    <row r="1973" spans="4:4" x14ac:dyDescent="0.25">
      <c r="D1973" s="190"/>
    </row>
    <row r="1974" spans="4:4" x14ac:dyDescent="0.25">
      <c r="D1974" s="190"/>
    </row>
    <row r="1975" spans="4:4" x14ac:dyDescent="0.25">
      <c r="D1975" s="190"/>
    </row>
    <row r="1976" spans="4:4" x14ac:dyDescent="0.25">
      <c r="D1976" s="190"/>
    </row>
    <row r="1977" spans="4:4" x14ac:dyDescent="0.25">
      <c r="D1977" s="190"/>
    </row>
    <row r="1978" spans="4:4" x14ac:dyDescent="0.25">
      <c r="D1978" s="190"/>
    </row>
    <row r="1979" spans="4:4" x14ac:dyDescent="0.25">
      <c r="D1979" s="190"/>
    </row>
    <row r="1980" spans="4:4" x14ac:dyDescent="0.25">
      <c r="D1980" s="190"/>
    </row>
    <row r="1981" spans="4:4" x14ac:dyDescent="0.25">
      <c r="D1981" s="190"/>
    </row>
    <row r="1982" spans="4:4" x14ac:dyDescent="0.25">
      <c r="D1982" s="190"/>
    </row>
    <row r="1983" spans="4:4" x14ac:dyDescent="0.25">
      <c r="D1983" s="190"/>
    </row>
    <row r="1984" spans="4:4" x14ac:dyDescent="0.25">
      <c r="D1984" s="190"/>
    </row>
    <row r="1985" spans="4:4" x14ac:dyDescent="0.25">
      <c r="D1985" s="190"/>
    </row>
    <row r="1986" spans="4:4" x14ac:dyDescent="0.25">
      <c r="D1986" s="190"/>
    </row>
    <row r="1987" spans="4:4" x14ac:dyDescent="0.25">
      <c r="D1987" s="190"/>
    </row>
    <row r="1988" spans="4:4" x14ac:dyDescent="0.25">
      <c r="D1988" s="190"/>
    </row>
    <row r="1989" spans="4:4" x14ac:dyDescent="0.25">
      <c r="D1989" s="190"/>
    </row>
    <row r="1990" spans="4:4" x14ac:dyDescent="0.25">
      <c r="D1990" s="190"/>
    </row>
    <row r="1991" spans="4:4" x14ac:dyDescent="0.25">
      <c r="D1991" s="190"/>
    </row>
    <row r="1992" spans="4:4" x14ac:dyDescent="0.25">
      <c r="D1992" s="190"/>
    </row>
    <row r="1993" spans="4:4" x14ac:dyDescent="0.25">
      <c r="D1993" s="190"/>
    </row>
    <row r="1994" spans="4:4" x14ac:dyDescent="0.25">
      <c r="D1994" s="190"/>
    </row>
    <row r="1995" spans="4:4" x14ac:dyDescent="0.25">
      <c r="D1995" s="190"/>
    </row>
    <row r="1996" spans="4:4" x14ac:dyDescent="0.25">
      <c r="D1996" s="190"/>
    </row>
    <row r="1997" spans="4:4" x14ac:dyDescent="0.25">
      <c r="D1997" s="190"/>
    </row>
    <row r="1998" spans="4:4" x14ac:dyDescent="0.25">
      <c r="D1998" s="190"/>
    </row>
    <row r="1999" spans="4:4" x14ac:dyDescent="0.25">
      <c r="D1999" s="190"/>
    </row>
    <row r="2000" spans="4:4" x14ac:dyDescent="0.25">
      <c r="D2000" s="190"/>
    </row>
    <row r="2001" spans="4:4" x14ac:dyDescent="0.25">
      <c r="D2001" s="190"/>
    </row>
    <row r="2002" spans="4:4" x14ac:dyDescent="0.25">
      <c r="D2002" s="190"/>
    </row>
    <row r="2003" spans="4:4" x14ac:dyDescent="0.25">
      <c r="D2003" s="190"/>
    </row>
    <row r="2004" spans="4:4" x14ac:dyDescent="0.25">
      <c r="D2004" s="190"/>
    </row>
    <row r="2005" spans="4:4" x14ac:dyDescent="0.25">
      <c r="D2005" s="190"/>
    </row>
    <row r="2006" spans="4:4" x14ac:dyDescent="0.25">
      <c r="D2006" s="190"/>
    </row>
    <row r="2007" spans="4:4" x14ac:dyDescent="0.25">
      <c r="D2007" s="190"/>
    </row>
    <row r="2008" spans="4:4" x14ac:dyDescent="0.25">
      <c r="D2008" s="190"/>
    </row>
    <row r="2009" spans="4:4" x14ac:dyDescent="0.25">
      <c r="D2009" s="190"/>
    </row>
    <row r="2010" spans="4:4" x14ac:dyDescent="0.25">
      <c r="D2010" s="190"/>
    </row>
    <row r="2011" spans="4:4" x14ac:dyDescent="0.25">
      <c r="D2011" s="190"/>
    </row>
    <row r="2012" spans="4:4" x14ac:dyDescent="0.25">
      <c r="D2012" s="190"/>
    </row>
    <row r="2013" spans="4:4" x14ac:dyDescent="0.25">
      <c r="D2013" s="190"/>
    </row>
    <row r="2014" spans="4:4" x14ac:dyDescent="0.25">
      <c r="D2014" s="190"/>
    </row>
    <row r="2015" spans="4:4" x14ac:dyDescent="0.25">
      <c r="D2015" s="190"/>
    </row>
    <row r="2016" spans="4:4" x14ac:dyDescent="0.25">
      <c r="D2016" s="190"/>
    </row>
    <row r="2017" spans="4:4" x14ac:dyDescent="0.25">
      <c r="D2017" s="190"/>
    </row>
    <row r="2018" spans="4:4" x14ac:dyDescent="0.25">
      <c r="D2018" s="190"/>
    </row>
    <row r="2019" spans="4:4" x14ac:dyDescent="0.25">
      <c r="D2019" s="190"/>
    </row>
    <row r="2020" spans="4:4" x14ac:dyDescent="0.25">
      <c r="D2020" s="190"/>
    </row>
    <row r="2021" spans="4:4" x14ac:dyDescent="0.25">
      <c r="D2021" s="190"/>
    </row>
    <row r="2022" spans="4:4" x14ac:dyDescent="0.25">
      <c r="D2022" s="190"/>
    </row>
    <row r="2023" spans="4:4" x14ac:dyDescent="0.25">
      <c r="D2023" s="190"/>
    </row>
    <row r="2024" spans="4:4" x14ac:dyDescent="0.25">
      <c r="D2024" s="190"/>
    </row>
    <row r="2025" spans="4:4" x14ac:dyDescent="0.25">
      <c r="D2025" s="190"/>
    </row>
    <row r="2026" spans="4:4" x14ac:dyDescent="0.25">
      <c r="D2026" s="190"/>
    </row>
    <row r="2027" spans="4:4" x14ac:dyDescent="0.25">
      <c r="D2027" s="190"/>
    </row>
    <row r="2028" spans="4:4" x14ac:dyDescent="0.25">
      <c r="D2028" s="190"/>
    </row>
    <row r="2029" spans="4:4" x14ac:dyDescent="0.25">
      <c r="D2029" s="190"/>
    </row>
    <row r="2030" spans="4:4" x14ac:dyDescent="0.25">
      <c r="D2030" s="190"/>
    </row>
    <row r="2031" spans="4:4" x14ac:dyDescent="0.25">
      <c r="D2031" s="190"/>
    </row>
    <row r="2032" spans="4:4" x14ac:dyDescent="0.25">
      <c r="D2032" s="190"/>
    </row>
    <row r="2033" spans="4:4" x14ac:dyDescent="0.25">
      <c r="D2033" s="190"/>
    </row>
    <row r="2034" spans="4:4" x14ac:dyDescent="0.25">
      <c r="D2034" s="190"/>
    </row>
    <row r="2035" spans="4:4" x14ac:dyDescent="0.25">
      <c r="D2035" s="190"/>
    </row>
    <row r="2036" spans="4:4" x14ac:dyDescent="0.25">
      <c r="D2036" s="190"/>
    </row>
    <row r="2037" spans="4:4" x14ac:dyDescent="0.25">
      <c r="D2037" s="190"/>
    </row>
    <row r="2038" spans="4:4" x14ac:dyDescent="0.25">
      <c r="D2038" s="190"/>
    </row>
    <row r="2039" spans="4:4" x14ac:dyDescent="0.25">
      <c r="D2039" s="190"/>
    </row>
    <row r="2040" spans="4:4" x14ac:dyDescent="0.25">
      <c r="D2040" s="190"/>
    </row>
    <row r="2041" spans="4:4" x14ac:dyDescent="0.25">
      <c r="D2041" s="190"/>
    </row>
    <row r="2042" spans="4:4" x14ac:dyDescent="0.25">
      <c r="D2042" s="190"/>
    </row>
    <row r="2043" spans="4:4" x14ac:dyDescent="0.25">
      <c r="D2043" s="190"/>
    </row>
    <row r="2044" spans="4:4" x14ac:dyDescent="0.25">
      <c r="D2044" s="190"/>
    </row>
    <row r="2045" spans="4:4" x14ac:dyDescent="0.25">
      <c r="D2045" s="190"/>
    </row>
    <row r="2046" spans="4:4" x14ac:dyDescent="0.25">
      <c r="D2046" s="190"/>
    </row>
    <row r="2047" spans="4:4" x14ac:dyDescent="0.25">
      <c r="D2047" s="190"/>
    </row>
    <row r="2048" spans="4:4" x14ac:dyDescent="0.25">
      <c r="D2048" s="190"/>
    </row>
    <row r="2049" spans="4:4" x14ac:dyDescent="0.25">
      <c r="D2049" s="190"/>
    </row>
    <row r="2050" spans="4:4" x14ac:dyDescent="0.25">
      <c r="D2050" s="190"/>
    </row>
    <row r="2051" spans="4:4" x14ac:dyDescent="0.25">
      <c r="D2051" s="190"/>
    </row>
    <row r="2052" spans="4:4" x14ac:dyDescent="0.25">
      <c r="D2052" s="190"/>
    </row>
    <row r="2053" spans="4:4" x14ac:dyDescent="0.25">
      <c r="D2053" s="190"/>
    </row>
    <row r="2054" spans="4:4" x14ac:dyDescent="0.25">
      <c r="D2054" s="190"/>
    </row>
    <row r="2055" spans="4:4" x14ac:dyDescent="0.25">
      <c r="D2055" s="190"/>
    </row>
    <row r="2056" spans="4:4" x14ac:dyDescent="0.25">
      <c r="D2056" s="190"/>
    </row>
    <row r="2057" spans="4:4" x14ac:dyDescent="0.25">
      <c r="D2057" s="190"/>
    </row>
    <row r="2058" spans="4:4" x14ac:dyDescent="0.25">
      <c r="D2058" s="190"/>
    </row>
    <row r="2059" spans="4:4" x14ac:dyDescent="0.25">
      <c r="D2059" s="190"/>
    </row>
    <row r="2060" spans="4:4" x14ac:dyDescent="0.25">
      <c r="D2060" s="190"/>
    </row>
    <row r="2061" spans="4:4" x14ac:dyDescent="0.25">
      <c r="D2061" s="190"/>
    </row>
    <row r="2062" spans="4:4" x14ac:dyDescent="0.25">
      <c r="D2062" s="190"/>
    </row>
    <row r="2063" spans="4:4" x14ac:dyDescent="0.25">
      <c r="D2063" s="190"/>
    </row>
    <row r="2064" spans="4:4" x14ac:dyDescent="0.25">
      <c r="D2064" s="190"/>
    </row>
    <row r="2065" spans="4:4" x14ac:dyDescent="0.25">
      <c r="D2065" s="190"/>
    </row>
    <row r="2066" spans="4:4" x14ac:dyDescent="0.25">
      <c r="D2066" s="190"/>
    </row>
    <row r="2067" spans="4:4" x14ac:dyDescent="0.25">
      <c r="D2067" s="190"/>
    </row>
    <row r="2068" spans="4:4" x14ac:dyDescent="0.25">
      <c r="D2068" s="190"/>
    </row>
    <row r="2069" spans="4:4" x14ac:dyDescent="0.25">
      <c r="D2069" s="190"/>
    </row>
    <row r="2070" spans="4:4" x14ac:dyDescent="0.25">
      <c r="D2070" s="190"/>
    </row>
    <row r="2071" spans="4:4" x14ac:dyDescent="0.25">
      <c r="D2071" s="190"/>
    </row>
    <row r="2072" spans="4:4" x14ac:dyDescent="0.25">
      <c r="D2072" s="190"/>
    </row>
    <row r="2073" spans="4:4" x14ac:dyDescent="0.25">
      <c r="D2073" s="190"/>
    </row>
    <row r="2074" spans="4:4" x14ac:dyDescent="0.25">
      <c r="D2074" s="190"/>
    </row>
    <row r="2075" spans="4:4" x14ac:dyDescent="0.25">
      <c r="D2075" s="190"/>
    </row>
    <row r="2076" spans="4:4" x14ac:dyDescent="0.25">
      <c r="D2076" s="190"/>
    </row>
    <row r="2077" spans="4:4" x14ac:dyDescent="0.25">
      <c r="D2077" s="190"/>
    </row>
    <row r="2078" spans="4:4" x14ac:dyDescent="0.25">
      <c r="D2078" s="190"/>
    </row>
    <row r="2079" spans="4:4" x14ac:dyDescent="0.25">
      <c r="D2079" s="190"/>
    </row>
    <row r="2080" spans="4:4" x14ac:dyDescent="0.25">
      <c r="D2080" s="190"/>
    </row>
    <row r="2081" spans="4:4" x14ac:dyDescent="0.25">
      <c r="D2081" s="190"/>
    </row>
    <row r="2082" spans="4:4" x14ac:dyDescent="0.25">
      <c r="D2082" s="190"/>
    </row>
    <row r="2083" spans="4:4" x14ac:dyDescent="0.25">
      <c r="D2083" s="190"/>
    </row>
    <row r="2084" spans="4:4" x14ac:dyDescent="0.25">
      <c r="D2084" s="190"/>
    </row>
    <row r="2085" spans="4:4" x14ac:dyDescent="0.25">
      <c r="D2085" s="190"/>
    </row>
    <row r="2086" spans="4:4" x14ac:dyDescent="0.25">
      <c r="D2086" s="190"/>
    </row>
    <row r="2087" spans="4:4" x14ac:dyDescent="0.25">
      <c r="D2087" s="190"/>
    </row>
    <row r="2088" spans="4:4" x14ac:dyDescent="0.25">
      <c r="D2088" s="190"/>
    </row>
    <row r="2089" spans="4:4" x14ac:dyDescent="0.25">
      <c r="D2089" s="190"/>
    </row>
    <row r="2090" spans="4:4" x14ac:dyDescent="0.25">
      <c r="D2090" s="190"/>
    </row>
    <row r="2091" spans="4:4" x14ac:dyDescent="0.25">
      <c r="D2091" s="190"/>
    </row>
    <row r="2092" spans="4:4" x14ac:dyDescent="0.25">
      <c r="D2092" s="190"/>
    </row>
    <row r="2093" spans="4:4" x14ac:dyDescent="0.25">
      <c r="D2093" s="190"/>
    </row>
    <row r="2094" spans="4:4" x14ac:dyDescent="0.25">
      <c r="D2094" s="190"/>
    </row>
    <row r="2095" spans="4:4" x14ac:dyDescent="0.25">
      <c r="D2095" s="190"/>
    </row>
    <row r="2096" spans="4:4" x14ac:dyDescent="0.25">
      <c r="D2096" s="190"/>
    </row>
    <row r="2097" spans="4:4" x14ac:dyDescent="0.25">
      <c r="D2097" s="190"/>
    </row>
    <row r="2098" spans="4:4" x14ac:dyDescent="0.25">
      <c r="D2098" s="190"/>
    </row>
    <row r="2099" spans="4:4" x14ac:dyDescent="0.25">
      <c r="D2099" s="190"/>
    </row>
    <row r="2100" spans="4:4" x14ac:dyDescent="0.25">
      <c r="D2100" s="190"/>
    </row>
    <row r="2101" spans="4:4" x14ac:dyDescent="0.25">
      <c r="D2101" s="190"/>
    </row>
    <row r="2102" spans="4:4" x14ac:dyDescent="0.25">
      <c r="D2102" s="190"/>
    </row>
    <row r="2103" spans="4:4" x14ac:dyDescent="0.25">
      <c r="D2103" s="190"/>
    </row>
    <row r="2104" spans="4:4" x14ac:dyDescent="0.25">
      <c r="D2104" s="190"/>
    </row>
    <row r="2105" spans="4:4" x14ac:dyDescent="0.25">
      <c r="D2105" s="190"/>
    </row>
    <row r="2106" spans="4:4" x14ac:dyDescent="0.25">
      <c r="D2106" s="190"/>
    </row>
    <row r="2107" spans="4:4" x14ac:dyDescent="0.25">
      <c r="D2107" s="190"/>
    </row>
    <row r="2108" spans="4:4" x14ac:dyDescent="0.25">
      <c r="D2108" s="190"/>
    </row>
    <row r="2109" spans="4:4" x14ac:dyDescent="0.25">
      <c r="D2109" s="190"/>
    </row>
    <row r="2110" spans="4:4" x14ac:dyDescent="0.25">
      <c r="D2110" s="190"/>
    </row>
    <row r="2111" spans="4:4" x14ac:dyDescent="0.25">
      <c r="D2111" s="190"/>
    </row>
    <row r="2112" spans="4:4" x14ac:dyDescent="0.25">
      <c r="D2112" s="190"/>
    </row>
    <row r="2113" spans="4:4" x14ac:dyDescent="0.25">
      <c r="D2113" s="190"/>
    </row>
    <row r="2114" spans="4:4" x14ac:dyDescent="0.25">
      <c r="D2114" s="190"/>
    </row>
    <row r="2115" spans="4:4" x14ac:dyDescent="0.25">
      <c r="D2115" s="190"/>
    </row>
    <row r="2116" spans="4:4" x14ac:dyDescent="0.25">
      <c r="D2116" s="190"/>
    </row>
    <row r="2117" spans="4:4" x14ac:dyDescent="0.25">
      <c r="D2117" s="190"/>
    </row>
    <row r="2118" spans="4:4" x14ac:dyDescent="0.25">
      <c r="D2118" s="190"/>
    </row>
    <row r="2119" spans="4:4" x14ac:dyDescent="0.25">
      <c r="D2119" s="190"/>
    </row>
    <row r="2120" spans="4:4" x14ac:dyDescent="0.25">
      <c r="D2120" s="190"/>
    </row>
    <row r="2121" spans="4:4" x14ac:dyDescent="0.25">
      <c r="D2121" s="190"/>
    </row>
    <row r="2122" spans="4:4" x14ac:dyDescent="0.25">
      <c r="D2122" s="190"/>
    </row>
    <row r="2123" spans="4:4" x14ac:dyDescent="0.25">
      <c r="D2123" s="190"/>
    </row>
    <row r="2124" spans="4:4" x14ac:dyDescent="0.25">
      <c r="D2124" s="190"/>
    </row>
    <row r="2125" spans="4:4" x14ac:dyDescent="0.25">
      <c r="D2125" s="190"/>
    </row>
    <row r="2126" spans="4:4" x14ac:dyDescent="0.25">
      <c r="D2126" s="190"/>
    </row>
    <row r="2127" spans="4:4" x14ac:dyDescent="0.25">
      <c r="D2127" s="190"/>
    </row>
    <row r="2128" spans="4:4" x14ac:dyDescent="0.25">
      <c r="D2128" s="190"/>
    </row>
    <row r="2129" spans="4:4" x14ac:dyDescent="0.25">
      <c r="D2129" s="190"/>
    </row>
    <row r="2130" spans="4:4" x14ac:dyDescent="0.25">
      <c r="D2130" s="190"/>
    </row>
    <row r="2131" spans="4:4" x14ac:dyDescent="0.25">
      <c r="D2131" s="190"/>
    </row>
    <row r="2132" spans="4:4" x14ac:dyDescent="0.25">
      <c r="D2132" s="190"/>
    </row>
    <row r="2133" spans="4:4" x14ac:dyDescent="0.25">
      <c r="D2133" s="190"/>
    </row>
    <row r="2134" spans="4:4" x14ac:dyDescent="0.25">
      <c r="D2134" s="190"/>
    </row>
    <row r="2135" spans="4:4" x14ac:dyDescent="0.25">
      <c r="D2135" s="190"/>
    </row>
    <row r="2136" spans="4:4" x14ac:dyDescent="0.25">
      <c r="D2136" s="190"/>
    </row>
    <row r="2137" spans="4:4" x14ac:dyDescent="0.25">
      <c r="D2137" s="190"/>
    </row>
    <row r="2138" spans="4:4" x14ac:dyDescent="0.25">
      <c r="D2138" s="190"/>
    </row>
    <row r="2139" spans="4:4" x14ac:dyDescent="0.25">
      <c r="D2139" s="190"/>
    </row>
    <row r="2140" spans="4:4" x14ac:dyDescent="0.25">
      <c r="D2140" s="190"/>
    </row>
    <row r="2141" spans="4:4" x14ac:dyDescent="0.25">
      <c r="D2141" s="190"/>
    </row>
    <row r="2142" spans="4:4" x14ac:dyDescent="0.25">
      <c r="D2142" s="190"/>
    </row>
    <row r="2143" spans="4:4" x14ac:dyDescent="0.25">
      <c r="D2143" s="190"/>
    </row>
    <row r="2144" spans="4:4" x14ac:dyDescent="0.25">
      <c r="D2144" s="190"/>
    </row>
    <row r="2145" spans="4:4" x14ac:dyDescent="0.25">
      <c r="D2145" s="190"/>
    </row>
    <row r="2146" spans="4:4" x14ac:dyDescent="0.25">
      <c r="D2146" s="190"/>
    </row>
    <row r="2147" spans="4:4" x14ac:dyDescent="0.25">
      <c r="D2147" s="190"/>
    </row>
    <row r="2148" spans="4:4" x14ac:dyDescent="0.25">
      <c r="D2148" s="190"/>
    </row>
    <row r="2149" spans="4:4" x14ac:dyDescent="0.25">
      <c r="D2149" s="190"/>
    </row>
    <row r="2150" spans="4:4" x14ac:dyDescent="0.25">
      <c r="D2150" s="190"/>
    </row>
    <row r="2151" spans="4:4" x14ac:dyDescent="0.25">
      <c r="D2151" s="190"/>
    </row>
    <row r="2152" spans="4:4" x14ac:dyDescent="0.25">
      <c r="D2152" s="190"/>
    </row>
    <row r="2153" spans="4:4" x14ac:dyDescent="0.25">
      <c r="D2153" s="190"/>
    </row>
    <row r="2154" spans="4:4" x14ac:dyDescent="0.25">
      <c r="D2154" s="190"/>
    </row>
    <row r="2155" spans="4:4" x14ac:dyDescent="0.25">
      <c r="D2155" s="190"/>
    </row>
    <row r="2156" spans="4:4" x14ac:dyDescent="0.25">
      <c r="D2156" s="190"/>
    </row>
    <row r="2157" spans="4:4" x14ac:dyDescent="0.25">
      <c r="D2157" s="190"/>
    </row>
    <row r="2158" spans="4:4" x14ac:dyDescent="0.25">
      <c r="D2158" s="190"/>
    </row>
    <row r="2159" spans="4:4" x14ac:dyDescent="0.25">
      <c r="D2159" s="190"/>
    </row>
    <row r="2160" spans="4:4" x14ac:dyDescent="0.25">
      <c r="D2160" s="190"/>
    </row>
    <row r="2161" spans="4:4" x14ac:dyDescent="0.25">
      <c r="D2161" s="190"/>
    </row>
    <row r="2162" spans="4:4" x14ac:dyDescent="0.25">
      <c r="D2162" s="190"/>
    </row>
    <row r="2163" spans="4:4" x14ac:dyDescent="0.25">
      <c r="D2163" s="190"/>
    </row>
    <row r="2164" spans="4:4" x14ac:dyDescent="0.25">
      <c r="D2164" s="190"/>
    </row>
    <row r="2165" spans="4:4" x14ac:dyDescent="0.25">
      <c r="D2165" s="190"/>
    </row>
    <row r="2166" spans="4:4" x14ac:dyDescent="0.25">
      <c r="D2166" s="190"/>
    </row>
    <row r="2167" spans="4:4" x14ac:dyDescent="0.25">
      <c r="D2167" s="190"/>
    </row>
    <row r="2168" spans="4:4" x14ac:dyDescent="0.25">
      <c r="D2168" s="190"/>
    </row>
    <row r="2169" spans="4:4" x14ac:dyDescent="0.25">
      <c r="D2169" s="190"/>
    </row>
    <row r="2170" spans="4:4" x14ac:dyDescent="0.25">
      <c r="D2170" s="190"/>
    </row>
    <row r="2171" spans="4:4" x14ac:dyDescent="0.25">
      <c r="D2171" s="190"/>
    </row>
    <row r="2172" spans="4:4" x14ac:dyDescent="0.25">
      <c r="D2172" s="190"/>
    </row>
    <row r="2173" spans="4:4" x14ac:dyDescent="0.25">
      <c r="D2173" s="190"/>
    </row>
    <row r="2174" spans="4:4" x14ac:dyDescent="0.25">
      <c r="D2174" s="190"/>
    </row>
    <row r="2175" spans="4:4" x14ac:dyDescent="0.25">
      <c r="D2175" s="190"/>
    </row>
    <row r="2176" spans="4:4" x14ac:dyDescent="0.25">
      <c r="D2176" s="190"/>
    </row>
    <row r="2177" spans="4:4" x14ac:dyDescent="0.25">
      <c r="D2177" s="190"/>
    </row>
    <row r="2178" spans="4:4" x14ac:dyDescent="0.25">
      <c r="D2178" s="190"/>
    </row>
    <row r="2179" spans="4:4" x14ac:dyDescent="0.25">
      <c r="D2179" s="190"/>
    </row>
    <row r="2180" spans="4:4" x14ac:dyDescent="0.25">
      <c r="D2180" s="190"/>
    </row>
    <row r="2181" spans="4:4" x14ac:dyDescent="0.25">
      <c r="D2181" s="190"/>
    </row>
    <row r="2182" spans="4:4" x14ac:dyDescent="0.25">
      <c r="D2182" s="190"/>
    </row>
    <row r="2183" spans="4:4" x14ac:dyDescent="0.25">
      <c r="D2183" s="190"/>
    </row>
    <row r="2184" spans="4:4" x14ac:dyDescent="0.25">
      <c r="D2184" s="190"/>
    </row>
    <row r="2185" spans="4:4" x14ac:dyDescent="0.25">
      <c r="D2185" s="190"/>
    </row>
    <row r="2186" spans="4:4" x14ac:dyDescent="0.25">
      <c r="D2186" s="190"/>
    </row>
    <row r="2187" spans="4:4" x14ac:dyDescent="0.25">
      <c r="D2187" s="190"/>
    </row>
    <row r="2188" spans="4:4" x14ac:dyDescent="0.25">
      <c r="D2188" s="190"/>
    </row>
    <row r="2189" spans="4:4" x14ac:dyDescent="0.25">
      <c r="D2189" s="190"/>
    </row>
    <row r="2190" spans="4:4" x14ac:dyDescent="0.25">
      <c r="D2190" s="190"/>
    </row>
    <row r="2191" spans="4:4" x14ac:dyDescent="0.25">
      <c r="D2191" s="190"/>
    </row>
    <row r="2192" spans="4:4" x14ac:dyDescent="0.25">
      <c r="D2192" s="190"/>
    </row>
    <row r="2193" spans="4:4" x14ac:dyDescent="0.25">
      <c r="D2193" s="190"/>
    </row>
    <row r="2194" spans="4:4" x14ac:dyDescent="0.25">
      <c r="D2194" s="190"/>
    </row>
    <row r="2195" spans="4:4" x14ac:dyDescent="0.25">
      <c r="D2195" s="190"/>
    </row>
    <row r="2196" spans="4:4" x14ac:dyDescent="0.25">
      <c r="D2196" s="190"/>
    </row>
    <row r="2197" spans="4:4" x14ac:dyDescent="0.25">
      <c r="D2197" s="190"/>
    </row>
    <row r="2198" spans="4:4" x14ac:dyDescent="0.25">
      <c r="D2198" s="190"/>
    </row>
    <row r="2199" spans="4:4" x14ac:dyDescent="0.25">
      <c r="D2199" s="190"/>
    </row>
    <row r="2200" spans="4:4" x14ac:dyDescent="0.25">
      <c r="D2200" s="190"/>
    </row>
    <row r="2201" spans="4:4" x14ac:dyDescent="0.25">
      <c r="D2201" s="190"/>
    </row>
    <row r="2202" spans="4:4" x14ac:dyDescent="0.25">
      <c r="D2202" s="190"/>
    </row>
    <row r="2203" spans="4:4" x14ac:dyDescent="0.25">
      <c r="D2203" s="190"/>
    </row>
    <row r="2204" spans="4:4" x14ac:dyDescent="0.25">
      <c r="D2204" s="190"/>
    </row>
    <row r="2205" spans="4:4" x14ac:dyDescent="0.25">
      <c r="D2205" s="190"/>
    </row>
    <row r="2206" spans="4:4" x14ac:dyDescent="0.25">
      <c r="D2206" s="190"/>
    </row>
    <row r="2207" spans="4:4" x14ac:dyDescent="0.25">
      <c r="D2207" s="190"/>
    </row>
    <row r="2208" spans="4:4" x14ac:dyDescent="0.25">
      <c r="D2208" s="190"/>
    </row>
    <row r="2209" spans="4:4" x14ac:dyDescent="0.25">
      <c r="D2209" s="190"/>
    </row>
    <row r="2210" spans="4:4" x14ac:dyDescent="0.25">
      <c r="D2210" s="190"/>
    </row>
    <row r="2211" spans="4:4" x14ac:dyDescent="0.25">
      <c r="D2211" s="190"/>
    </row>
    <row r="2212" spans="4:4" x14ac:dyDescent="0.25">
      <c r="D2212" s="190"/>
    </row>
    <row r="2213" spans="4:4" x14ac:dyDescent="0.25">
      <c r="D2213" s="190"/>
    </row>
    <row r="2214" spans="4:4" x14ac:dyDescent="0.25">
      <c r="D2214" s="190"/>
    </row>
    <row r="2215" spans="4:4" x14ac:dyDescent="0.25">
      <c r="D2215" s="190"/>
    </row>
    <row r="2216" spans="4:4" x14ac:dyDescent="0.25">
      <c r="D2216" s="190"/>
    </row>
    <row r="2217" spans="4:4" x14ac:dyDescent="0.25">
      <c r="D2217" s="190"/>
    </row>
    <row r="2218" spans="4:4" x14ac:dyDescent="0.25">
      <c r="D2218" s="190"/>
    </row>
    <row r="2219" spans="4:4" x14ac:dyDescent="0.25">
      <c r="D2219" s="190"/>
    </row>
    <row r="2220" spans="4:4" x14ac:dyDescent="0.25">
      <c r="D2220" s="190"/>
    </row>
    <row r="2221" spans="4:4" x14ac:dyDescent="0.25">
      <c r="D2221" s="190"/>
    </row>
    <row r="2222" spans="4:4" x14ac:dyDescent="0.25">
      <c r="D2222" s="190"/>
    </row>
    <row r="2223" spans="4:4" x14ac:dyDescent="0.25">
      <c r="D2223" s="190"/>
    </row>
    <row r="2224" spans="4:4" x14ac:dyDescent="0.25">
      <c r="D2224" s="190"/>
    </row>
    <row r="2225" spans="4:4" x14ac:dyDescent="0.25">
      <c r="D2225" s="190"/>
    </row>
    <row r="2226" spans="4:4" x14ac:dyDescent="0.25">
      <c r="D2226" s="190"/>
    </row>
    <row r="2227" spans="4:4" x14ac:dyDescent="0.25">
      <c r="D2227" s="190"/>
    </row>
    <row r="2228" spans="4:4" x14ac:dyDescent="0.25">
      <c r="D2228" s="190"/>
    </row>
    <row r="2229" spans="4:4" x14ac:dyDescent="0.25">
      <c r="D2229" s="190"/>
    </row>
    <row r="2230" spans="4:4" x14ac:dyDescent="0.25">
      <c r="D2230" s="190"/>
    </row>
    <row r="2231" spans="4:4" x14ac:dyDescent="0.25">
      <c r="D2231" s="190"/>
    </row>
    <row r="2232" spans="4:4" x14ac:dyDescent="0.25">
      <c r="D2232" s="190"/>
    </row>
    <row r="2233" spans="4:4" x14ac:dyDescent="0.25">
      <c r="D2233" s="190"/>
    </row>
    <row r="2234" spans="4:4" x14ac:dyDescent="0.25">
      <c r="D2234" s="190"/>
    </row>
    <row r="2235" spans="4:4" x14ac:dyDescent="0.25">
      <c r="D2235" s="190"/>
    </row>
    <row r="2236" spans="4:4" x14ac:dyDescent="0.25">
      <c r="D2236" s="190"/>
    </row>
    <row r="2237" spans="4:4" x14ac:dyDescent="0.25">
      <c r="D2237" s="190"/>
    </row>
    <row r="2238" spans="4:4" x14ac:dyDescent="0.25">
      <c r="D2238" s="190"/>
    </row>
    <row r="2239" spans="4:4" x14ac:dyDescent="0.25">
      <c r="D2239" s="190"/>
    </row>
    <row r="2240" spans="4:4" x14ac:dyDescent="0.25">
      <c r="D2240" s="190"/>
    </row>
    <row r="2241" spans="4:4" x14ac:dyDescent="0.25">
      <c r="D2241" s="190"/>
    </row>
    <row r="2242" spans="4:4" x14ac:dyDescent="0.25">
      <c r="D2242" s="190"/>
    </row>
    <row r="2243" spans="4:4" x14ac:dyDescent="0.25">
      <c r="D2243" s="190"/>
    </row>
    <row r="2244" spans="4:4" x14ac:dyDescent="0.25">
      <c r="D2244" s="190"/>
    </row>
    <row r="2245" spans="4:4" x14ac:dyDescent="0.25">
      <c r="D2245" s="190"/>
    </row>
    <row r="2246" spans="4:4" x14ac:dyDescent="0.25">
      <c r="D2246" s="190"/>
    </row>
    <row r="2247" spans="4:4" x14ac:dyDescent="0.25">
      <c r="D2247" s="190"/>
    </row>
    <row r="2248" spans="4:4" x14ac:dyDescent="0.25">
      <c r="D2248" s="190"/>
    </row>
    <row r="2249" spans="4:4" x14ac:dyDescent="0.25">
      <c r="D2249" s="190"/>
    </row>
    <row r="2250" spans="4:4" x14ac:dyDescent="0.25">
      <c r="D2250" s="190"/>
    </row>
    <row r="2251" spans="4:4" x14ac:dyDescent="0.25">
      <c r="D2251" s="190"/>
    </row>
    <row r="2252" spans="4:4" x14ac:dyDescent="0.25">
      <c r="D2252" s="190"/>
    </row>
    <row r="2253" spans="4:4" x14ac:dyDescent="0.25">
      <c r="D2253" s="190"/>
    </row>
    <row r="2254" spans="4:4" x14ac:dyDescent="0.25">
      <c r="D2254" s="190"/>
    </row>
    <row r="2255" spans="4:4" x14ac:dyDescent="0.25">
      <c r="D2255" s="190"/>
    </row>
    <row r="2256" spans="4:4" x14ac:dyDescent="0.25">
      <c r="D2256" s="190"/>
    </row>
    <row r="2257" spans="4:4" x14ac:dyDescent="0.25">
      <c r="D2257" s="190"/>
    </row>
    <row r="2258" spans="4:4" x14ac:dyDescent="0.25">
      <c r="D2258" s="190"/>
    </row>
    <row r="2259" spans="4:4" x14ac:dyDescent="0.25">
      <c r="D2259" s="190"/>
    </row>
    <row r="2260" spans="4:4" x14ac:dyDescent="0.25">
      <c r="D2260" s="190"/>
    </row>
    <row r="2261" spans="4:4" x14ac:dyDescent="0.25">
      <c r="D2261" s="190"/>
    </row>
    <row r="2262" spans="4:4" x14ac:dyDescent="0.25">
      <c r="D2262" s="190"/>
    </row>
    <row r="2263" spans="4:4" x14ac:dyDescent="0.25">
      <c r="D2263" s="190"/>
    </row>
    <row r="2264" spans="4:4" x14ac:dyDescent="0.25">
      <c r="D2264" s="190"/>
    </row>
    <row r="2265" spans="4:4" x14ac:dyDescent="0.25">
      <c r="D2265" s="190"/>
    </row>
    <row r="2266" spans="4:4" x14ac:dyDescent="0.25">
      <c r="D2266" s="190"/>
    </row>
    <row r="2267" spans="4:4" x14ac:dyDescent="0.25">
      <c r="D2267" s="190"/>
    </row>
    <row r="2268" spans="4:4" x14ac:dyDescent="0.25">
      <c r="D2268" s="190"/>
    </row>
    <row r="2269" spans="4:4" x14ac:dyDescent="0.25">
      <c r="D2269" s="190"/>
    </row>
    <row r="2270" spans="4:4" x14ac:dyDescent="0.25">
      <c r="D2270" s="190"/>
    </row>
    <row r="2271" spans="4:4" x14ac:dyDescent="0.25">
      <c r="D2271" s="190"/>
    </row>
    <row r="2272" spans="4:4" x14ac:dyDescent="0.25">
      <c r="D2272" s="190"/>
    </row>
    <row r="2273" spans="4:4" x14ac:dyDescent="0.25">
      <c r="D2273" s="190"/>
    </row>
    <row r="2274" spans="4:4" x14ac:dyDescent="0.25">
      <c r="D2274" s="190"/>
    </row>
    <row r="2275" spans="4:4" x14ac:dyDescent="0.25">
      <c r="D2275" s="190"/>
    </row>
    <row r="2276" spans="4:4" x14ac:dyDescent="0.25">
      <c r="D2276" s="190"/>
    </row>
    <row r="2277" spans="4:4" x14ac:dyDescent="0.25">
      <c r="D2277" s="190"/>
    </row>
    <row r="2278" spans="4:4" x14ac:dyDescent="0.25">
      <c r="D2278" s="190"/>
    </row>
    <row r="2279" spans="4:4" x14ac:dyDescent="0.25">
      <c r="D2279" s="190"/>
    </row>
    <row r="2280" spans="4:4" x14ac:dyDescent="0.25">
      <c r="D2280" s="190"/>
    </row>
    <row r="2281" spans="4:4" x14ac:dyDescent="0.25">
      <c r="D2281" s="190"/>
    </row>
    <row r="2282" spans="4:4" x14ac:dyDescent="0.25">
      <c r="D2282" s="190"/>
    </row>
    <row r="2283" spans="4:4" x14ac:dyDescent="0.25">
      <c r="D2283" s="190"/>
    </row>
    <row r="2284" spans="4:4" x14ac:dyDescent="0.25">
      <c r="D2284" s="190"/>
    </row>
    <row r="2285" spans="4:4" x14ac:dyDescent="0.25">
      <c r="D2285" s="190"/>
    </row>
    <row r="2286" spans="4:4" x14ac:dyDescent="0.25">
      <c r="D2286" s="190"/>
    </row>
    <row r="2287" spans="4:4" x14ac:dyDescent="0.25">
      <c r="D2287" s="190"/>
    </row>
    <row r="2288" spans="4:4" x14ac:dyDescent="0.25">
      <c r="D2288" s="190"/>
    </row>
    <row r="2289" spans="4:4" x14ac:dyDescent="0.25">
      <c r="D2289" s="190"/>
    </row>
    <row r="2290" spans="4:4" x14ac:dyDescent="0.25">
      <c r="D2290" s="190"/>
    </row>
    <row r="2291" spans="4:4" x14ac:dyDescent="0.25">
      <c r="D2291" s="190"/>
    </row>
    <row r="2292" spans="4:4" x14ac:dyDescent="0.25">
      <c r="D2292" s="190"/>
    </row>
    <row r="2293" spans="4:4" x14ac:dyDescent="0.25">
      <c r="D2293" s="190"/>
    </row>
    <row r="2294" spans="4:4" x14ac:dyDescent="0.25">
      <c r="D2294" s="190"/>
    </row>
    <row r="2295" spans="4:4" x14ac:dyDescent="0.25">
      <c r="D2295" s="190"/>
    </row>
    <row r="2296" spans="4:4" x14ac:dyDescent="0.25">
      <c r="D2296" s="190"/>
    </row>
    <row r="2297" spans="4:4" x14ac:dyDescent="0.25">
      <c r="D2297" s="190"/>
    </row>
    <row r="2298" spans="4:4" x14ac:dyDescent="0.25">
      <c r="D2298" s="190"/>
    </row>
    <row r="2299" spans="4:4" x14ac:dyDescent="0.25">
      <c r="D2299" s="190"/>
    </row>
    <row r="2300" spans="4:4" x14ac:dyDescent="0.25">
      <c r="D2300" s="190"/>
    </row>
    <row r="2301" spans="4:4" x14ac:dyDescent="0.25">
      <c r="D2301" s="190"/>
    </row>
    <row r="2302" spans="4:4" x14ac:dyDescent="0.25">
      <c r="D2302" s="190"/>
    </row>
    <row r="2303" spans="4:4" x14ac:dyDescent="0.25">
      <c r="D2303" s="190"/>
    </row>
    <row r="2304" spans="4:4" x14ac:dyDescent="0.25">
      <c r="D2304" s="190"/>
    </row>
    <row r="2305" spans="4:4" x14ac:dyDescent="0.25">
      <c r="D2305" s="190"/>
    </row>
    <row r="2306" spans="4:4" x14ac:dyDescent="0.25">
      <c r="D2306" s="190"/>
    </row>
    <row r="2307" spans="4:4" x14ac:dyDescent="0.25">
      <c r="D2307" s="190"/>
    </row>
    <row r="2308" spans="4:4" x14ac:dyDescent="0.25">
      <c r="D2308" s="190"/>
    </row>
    <row r="2309" spans="4:4" x14ac:dyDescent="0.25">
      <c r="D2309" s="190"/>
    </row>
    <row r="2310" spans="4:4" x14ac:dyDescent="0.25">
      <c r="D2310" s="190"/>
    </row>
    <row r="2311" spans="4:4" x14ac:dyDescent="0.25">
      <c r="D2311" s="190"/>
    </row>
    <row r="2312" spans="4:4" x14ac:dyDescent="0.25">
      <c r="D2312" s="190"/>
    </row>
    <row r="2313" spans="4:4" x14ac:dyDescent="0.25">
      <c r="D2313" s="190"/>
    </row>
    <row r="2314" spans="4:4" x14ac:dyDescent="0.25">
      <c r="D2314" s="190"/>
    </row>
    <row r="2315" spans="4:4" x14ac:dyDescent="0.25">
      <c r="D2315" s="190"/>
    </row>
    <row r="2316" spans="4:4" x14ac:dyDescent="0.25">
      <c r="D2316" s="190"/>
    </row>
    <row r="2317" spans="4:4" x14ac:dyDescent="0.25">
      <c r="D2317" s="190"/>
    </row>
    <row r="2318" spans="4:4" x14ac:dyDescent="0.25">
      <c r="D2318" s="190"/>
    </row>
    <row r="2319" spans="4:4" x14ac:dyDescent="0.25">
      <c r="D2319" s="190"/>
    </row>
    <row r="2320" spans="4:4" x14ac:dyDescent="0.25">
      <c r="D2320" s="190"/>
    </row>
    <row r="2321" spans="4:4" x14ac:dyDescent="0.25">
      <c r="D2321" s="190"/>
    </row>
    <row r="2322" spans="4:4" x14ac:dyDescent="0.25">
      <c r="D2322" s="190"/>
    </row>
    <row r="2323" spans="4:4" x14ac:dyDescent="0.25">
      <c r="D2323" s="190"/>
    </row>
    <row r="2324" spans="4:4" x14ac:dyDescent="0.25">
      <c r="D2324" s="190"/>
    </row>
    <row r="2325" spans="4:4" x14ac:dyDescent="0.25">
      <c r="D2325" s="190"/>
    </row>
    <row r="2326" spans="4:4" x14ac:dyDescent="0.25">
      <c r="D2326" s="190"/>
    </row>
    <row r="2327" spans="4:4" x14ac:dyDescent="0.25">
      <c r="D2327" s="190"/>
    </row>
    <row r="2328" spans="4:4" x14ac:dyDescent="0.25">
      <c r="D2328" s="190"/>
    </row>
    <row r="2329" spans="4:4" x14ac:dyDescent="0.25">
      <c r="D2329" s="190"/>
    </row>
    <row r="2330" spans="4:4" x14ac:dyDescent="0.25">
      <c r="D2330" s="190"/>
    </row>
    <row r="2331" spans="4:4" x14ac:dyDescent="0.25">
      <c r="D2331" s="190"/>
    </row>
    <row r="2332" spans="4:4" x14ac:dyDescent="0.25">
      <c r="D2332" s="190"/>
    </row>
    <row r="2333" spans="4:4" x14ac:dyDescent="0.25">
      <c r="D2333" s="190"/>
    </row>
    <row r="2334" spans="4:4" x14ac:dyDescent="0.25">
      <c r="D2334" s="190"/>
    </row>
    <row r="2335" spans="4:4" x14ac:dyDescent="0.25">
      <c r="D2335" s="190"/>
    </row>
    <row r="2336" spans="4:4" x14ac:dyDescent="0.25">
      <c r="D2336" s="190"/>
    </row>
    <row r="2337" spans="4:4" x14ac:dyDescent="0.25">
      <c r="D2337" s="190"/>
    </row>
    <row r="2338" spans="4:4" x14ac:dyDescent="0.25">
      <c r="D2338" s="190"/>
    </row>
    <row r="2339" spans="4:4" x14ac:dyDescent="0.25">
      <c r="D2339" s="190"/>
    </row>
    <row r="2340" spans="4:4" x14ac:dyDescent="0.25">
      <c r="D2340" s="190"/>
    </row>
    <row r="2341" spans="4:4" x14ac:dyDescent="0.25">
      <c r="D2341" s="190"/>
    </row>
    <row r="2342" spans="4:4" x14ac:dyDescent="0.25">
      <c r="D2342" s="190"/>
    </row>
    <row r="2343" spans="4:4" x14ac:dyDescent="0.25">
      <c r="D2343" s="190"/>
    </row>
    <row r="2344" spans="4:4" x14ac:dyDescent="0.25">
      <c r="D2344" s="190"/>
    </row>
    <row r="2345" spans="4:4" x14ac:dyDescent="0.25">
      <c r="D2345" s="190"/>
    </row>
    <row r="2346" spans="4:4" x14ac:dyDescent="0.25">
      <c r="D2346" s="190"/>
    </row>
    <row r="2347" spans="4:4" x14ac:dyDescent="0.25">
      <c r="D2347" s="190"/>
    </row>
    <row r="2348" spans="4:4" x14ac:dyDescent="0.25">
      <c r="D2348" s="190"/>
    </row>
    <row r="2349" spans="4:4" x14ac:dyDescent="0.25">
      <c r="D2349" s="190"/>
    </row>
    <row r="2350" spans="4:4" x14ac:dyDescent="0.25">
      <c r="D2350" s="190"/>
    </row>
    <row r="2351" spans="4:4" x14ac:dyDescent="0.25">
      <c r="D2351" s="190"/>
    </row>
    <row r="2352" spans="4:4" x14ac:dyDescent="0.25">
      <c r="D2352" s="190"/>
    </row>
    <row r="2353" spans="4:4" x14ac:dyDescent="0.25">
      <c r="D2353" s="190"/>
    </row>
    <row r="2354" spans="4:4" x14ac:dyDescent="0.25">
      <c r="D2354" s="190"/>
    </row>
    <row r="2355" spans="4:4" x14ac:dyDescent="0.25">
      <c r="D2355" s="190"/>
    </row>
    <row r="2356" spans="4:4" x14ac:dyDescent="0.25">
      <c r="D2356" s="190"/>
    </row>
    <row r="2357" spans="4:4" x14ac:dyDescent="0.25">
      <c r="D2357" s="190"/>
    </row>
    <row r="2358" spans="4:4" x14ac:dyDescent="0.25">
      <c r="D2358" s="190"/>
    </row>
    <row r="2359" spans="4:4" x14ac:dyDescent="0.25">
      <c r="D2359" s="190"/>
    </row>
    <row r="2360" spans="4:4" x14ac:dyDescent="0.25">
      <c r="D2360" s="190"/>
    </row>
    <row r="2361" spans="4:4" x14ac:dyDescent="0.25">
      <c r="D2361" s="190"/>
    </row>
    <row r="2362" spans="4:4" x14ac:dyDescent="0.25">
      <c r="D2362" s="190"/>
    </row>
    <row r="2363" spans="4:4" x14ac:dyDescent="0.25">
      <c r="D2363" s="190"/>
    </row>
    <row r="2364" spans="4:4" x14ac:dyDescent="0.25">
      <c r="D2364" s="190"/>
    </row>
    <row r="2365" spans="4:4" x14ac:dyDescent="0.25">
      <c r="D2365" s="190"/>
    </row>
    <row r="2366" spans="4:4" x14ac:dyDescent="0.25">
      <c r="D2366" s="190"/>
    </row>
    <row r="2367" spans="4:4" x14ac:dyDescent="0.25">
      <c r="D2367" s="190"/>
    </row>
    <row r="2368" spans="4:4" x14ac:dyDescent="0.25">
      <c r="D2368" s="190"/>
    </row>
    <row r="2369" spans="4:4" x14ac:dyDescent="0.25">
      <c r="D2369" s="190"/>
    </row>
    <row r="2370" spans="4:4" x14ac:dyDescent="0.25">
      <c r="D2370" s="190"/>
    </row>
    <row r="2371" spans="4:4" x14ac:dyDescent="0.25">
      <c r="D2371" s="190"/>
    </row>
    <row r="2372" spans="4:4" x14ac:dyDescent="0.25">
      <c r="D2372" s="190"/>
    </row>
    <row r="2373" spans="4:4" x14ac:dyDescent="0.25">
      <c r="D2373" s="190"/>
    </row>
    <row r="2374" spans="4:4" x14ac:dyDescent="0.25">
      <c r="D2374" s="190"/>
    </row>
    <row r="2375" spans="4:4" x14ac:dyDescent="0.25">
      <c r="D2375" s="190"/>
    </row>
    <row r="2376" spans="4:4" x14ac:dyDescent="0.25">
      <c r="D2376" s="190"/>
    </row>
    <row r="2377" spans="4:4" x14ac:dyDescent="0.25">
      <c r="D2377" s="190"/>
    </row>
    <row r="2378" spans="4:4" x14ac:dyDescent="0.25">
      <c r="D2378" s="190"/>
    </row>
    <row r="2379" spans="4:4" x14ac:dyDescent="0.25">
      <c r="D2379" s="190"/>
    </row>
    <row r="2380" spans="4:4" x14ac:dyDescent="0.25">
      <c r="D2380" s="190"/>
    </row>
    <row r="2381" spans="4:4" x14ac:dyDescent="0.25">
      <c r="D2381" s="190"/>
    </row>
    <row r="2382" spans="4:4" x14ac:dyDescent="0.25">
      <c r="D2382" s="190"/>
    </row>
    <row r="2383" spans="4:4" x14ac:dyDescent="0.25">
      <c r="D2383" s="190"/>
    </row>
    <row r="2384" spans="4:4" x14ac:dyDescent="0.25">
      <c r="D2384" s="190"/>
    </row>
    <row r="2385" spans="4:4" x14ac:dyDescent="0.25">
      <c r="D2385" s="190"/>
    </row>
    <row r="2386" spans="4:4" x14ac:dyDescent="0.25">
      <c r="D2386" s="190"/>
    </row>
    <row r="2387" spans="4:4" x14ac:dyDescent="0.25">
      <c r="D2387" s="190"/>
    </row>
    <row r="2388" spans="4:4" x14ac:dyDescent="0.25">
      <c r="D2388" s="190"/>
    </row>
    <row r="2389" spans="4:4" x14ac:dyDescent="0.25">
      <c r="D2389" s="190"/>
    </row>
    <row r="2390" spans="4:4" x14ac:dyDescent="0.25">
      <c r="D2390" s="190"/>
    </row>
    <row r="2391" spans="4:4" x14ac:dyDescent="0.25">
      <c r="D2391" s="190"/>
    </row>
    <row r="2392" spans="4:4" x14ac:dyDescent="0.25">
      <c r="D2392" s="190"/>
    </row>
    <row r="2393" spans="4:4" x14ac:dyDescent="0.25">
      <c r="D2393" s="190"/>
    </row>
    <row r="2394" spans="4:4" x14ac:dyDescent="0.25">
      <c r="D2394" s="190"/>
    </row>
    <row r="2395" spans="4:4" x14ac:dyDescent="0.25">
      <c r="D2395" s="190"/>
    </row>
    <row r="2396" spans="4:4" x14ac:dyDescent="0.25">
      <c r="D2396" s="190"/>
    </row>
    <row r="2397" spans="4:4" x14ac:dyDescent="0.25">
      <c r="D2397" s="190"/>
    </row>
    <row r="2398" spans="4:4" x14ac:dyDescent="0.25">
      <c r="D2398" s="190"/>
    </row>
    <row r="2399" spans="4:4" x14ac:dyDescent="0.25">
      <c r="D2399" s="190"/>
    </row>
    <row r="2400" spans="4:4" x14ac:dyDescent="0.25">
      <c r="D2400" s="190"/>
    </row>
    <row r="2401" spans="4:4" x14ac:dyDescent="0.25">
      <c r="D2401" s="190"/>
    </row>
    <row r="2402" spans="4:4" x14ac:dyDescent="0.25">
      <c r="D2402" s="190"/>
    </row>
    <row r="2403" spans="4:4" x14ac:dyDescent="0.25">
      <c r="D2403" s="190"/>
    </row>
    <row r="2404" spans="4:4" x14ac:dyDescent="0.25">
      <c r="D2404" s="190"/>
    </row>
    <row r="2405" spans="4:4" x14ac:dyDescent="0.25">
      <c r="D2405" s="190"/>
    </row>
    <row r="2406" spans="4:4" x14ac:dyDescent="0.25">
      <c r="D2406" s="190"/>
    </row>
    <row r="2407" spans="4:4" x14ac:dyDescent="0.25">
      <c r="D2407" s="190"/>
    </row>
    <row r="2408" spans="4:4" x14ac:dyDescent="0.25">
      <c r="D2408" s="190"/>
    </row>
    <row r="2409" spans="4:4" x14ac:dyDescent="0.25">
      <c r="D2409" s="190"/>
    </row>
    <row r="2410" spans="4:4" x14ac:dyDescent="0.25">
      <c r="D2410" s="190"/>
    </row>
    <row r="2411" spans="4:4" x14ac:dyDescent="0.25">
      <c r="D2411" s="190"/>
    </row>
    <row r="2412" spans="4:4" x14ac:dyDescent="0.25">
      <c r="D2412" s="190"/>
    </row>
    <row r="2413" spans="4:4" x14ac:dyDescent="0.25">
      <c r="D2413" s="190"/>
    </row>
    <row r="2414" spans="4:4" x14ac:dyDescent="0.25">
      <c r="D2414" s="190"/>
    </row>
    <row r="2415" spans="4:4" x14ac:dyDescent="0.25">
      <c r="D2415" s="190"/>
    </row>
    <row r="2416" spans="4:4" x14ac:dyDescent="0.25">
      <c r="D2416" s="190"/>
    </row>
    <row r="2417" spans="4:4" x14ac:dyDescent="0.25">
      <c r="D2417" s="190"/>
    </row>
    <row r="2418" spans="4:4" x14ac:dyDescent="0.25">
      <c r="D2418" s="190"/>
    </row>
    <row r="2419" spans="4:4" x14ac:dyDescent="0.25">
      <c r="D2419" s="190"/>
    </row>
    <row r="2420" spans="4:4" x14ac:dyDescent="0.25">
      <c r="D2420" s="190"/>
    </row>
    <row r="2421" spans="4:4" x14ac:dyDescent="0.25">
      <c r="D2421" s="190"/>
    </row>
    <row r="2422" spans="4:4" x14ac:dyDescent="0.25">
      <c r="D2422" s="190"/>
    </row>
    <row r="2423" spans="4:4" x14ac:dyDescent="0.25">
      <c r="D2423" s="190"/>
    </row>
    <row r="2424" spans="4:4" x14ac:dyDescent="0.25">
      <c r="D2424" s="190"/>
    </row>
    <row r="2425" spans="4:4" x14ac:dyDescent="0.25">
      <c r="D2425" s="190"/>
    </row>
    <row r="2426" spans="4:4" x14ac:dyDescent="0.25">
      <c r="D2426" s="190"/>
    </row>
    <row r="2427" spans="4:4" x14ac:dyDescent="0.25">
      <c r="D2427" s="190"/>
    </row>
    <row r="2428" spans="4:4" x14ac:dyDescent="0.25">
      <c r="D2428" s="190"/>
    </row>
    <row r="2429" spans="4:4" x14ac:dyDescent="0.25">
      <c r="D2429" s="190"/>
    </row>
    <row r="2430" spans="4:4" x14ac:dyDescent="0.25">
      <c r="D2430" s="190"/>
    </row>
    <row r="2431" spans="4:4" x14ac:dyDescent="0.25">
      <c r="D2431" s="190"/>
    </row>
    <row r="2432" spans="4:4" x14ac:dyDescent="0.25">
      <c r="D2432" s="190"/>
    </row>
    <row r="2433" spans="4:4" x14ac:dyDescent="0.25">
      <c r="D2433" s="190"/>
    </row>
    <row r="2434" spans="4:4" x14ac:dyDescent="0.25">
      <c r="D2434" s="190"/>
    </row>
    <row r="2435" spans="4:4" x14ac:dyDescent="0.25">
      <c r="D2435" s="190"/>
    </row>
    <row r="2436" spans="4:4" x14ac:dyDescent="0.25">
      <c r="D2436" s="190"/>
    </row>
    <row r="2437" spans="4:4" x14ac:dyDescent="0.25">
      <c r="D2437" s="190"/>
    </row>
    <row r="2438" spans="4:4" x14ac:dyDescent="0.25">
      <c r="D2438" s="190"/>
    </row>
    <row r="2439" spans="4:4" x14ac:dyDescent="0.25">
      <c r="D2439" s="190"/>
    </row>
    <row r="2440" spans="4:4" x14ac:dyDescent="0.25">
      <c r="D2440" s="190"/>
    </row>
    <row r="2441" spans="4:4" x14ac:dyDescent="0.25">
      <c r="D2441" s="190"/>
    </row>
    <row r="2442" spans="4:4" x14ac:dyDescent="0.25">
      <c r="D2442" s="190"/>
    </row>
    <row r="2443" spans="4:4" x14ac:dyDescent="0.25">
      <c r="D2443" s="190"/>
    </row>
    <row r="2444" spans="4:4" x14ac:dyDescent="0.25">
      <c r="D2444" s="190"/>
    </row>
    <row r="2445" spans="4:4" x14ac:dyDescent="0.25">
      <c r="D2445" s="190"/>
    </row>
    <row r="2446" spans="4:4" x14ac:dyDescent="0.25">
      <c r="D2446" s="190"/>
    </row>
    <row r="2447" spans="4:4" x14ac:dyDescent="0.25">
      <c r="D2447" s="190"/>
    </row>
    <row r="2448" spans="4:4" x14ac:dyDescent="0.25">
      <c r="D2448" s="190"/>
    </row>
    <row r="2449" spans="4:4" x14ac:dyDescent="0.25">
      <c r="D2449" s="190"/>
    </row>
    <row r="2450" spans="4:4" x14ac:dyDescent="0.25">
      <c r="D2450" s="190"/>
    </row>
    <row r="2451" spans="4:4" x14ac:dyDescent="0.25">
      <c r="D2451" s="190"/>
    </row>
    <row r="2452" spans="4:4" x14ac:dyDescent="0.25">
      <c r="D2452" s="190"/>
    </row>
    <row r="2453" spans="4:4" x14ac:dyDescent="0.25">
      <c r="D2453" s="190"/>
    </row>
    <row r="2454" spans="4:4" x14ac:dyDescent="0.25">
      <c r="D2454" s="190"/>
    </row>
    <row r="2455" spans="4:4" x14ac:dyDescent="0.25">
      <c r="D2455" s="190"/>
    </row>
    <row r="2456" spans="4:4" x14ac:dyDescent="0.25">
      <c r="D2456" s="190"/>
    </row>
    <row r="2457" spans="4:4" x14ac:dyDescent="0.25">
      <c r="D2457" s="190"/>
    </row>
    <row r="2458" spans="4:4" x14ac:dyDescent="0.25">
      <c r="D2458" s="190"/>
    </row>
    <row r="2459" spans="4:4" x14ac:dyDescent="0.25">
      <c r="D2459" s="190"/>
    </row>
    <row r="2460" spans="4:4" x14ac:dyDescent="0.25">
      <c r="D2460" s="190"/>
    </row>
    <row r="2461" spans="4:4" x14ac:dyDescent="0.25">
      <c r="D2461" s="190"/>
    </row>
    <row r="2462" spans="4:4" x14ac:dyDescent="0.25">
      <c r="D2462" s="190"/>
    </row>
    <row r="2463" spans="4:4" x14ac:dyDescent="0.25">
      <c r="D2463" s="190"/>
    </row>
    <row r="2464" spans="4:4" x14ac:dyDescent="0.25">
      <c r="D2464" s="190"/>
    </row>
    <row r="2465" spans="4:4" x14ac:dyDescent="0.25">
      <c r="D2465" s="190"/>
    </row>
    <row r="2466" spans="4:4" x14ac:dyDescent="0.25">
      <c r="D2466" s="190"/>
    </row>
    <row r="2467" spans="4:4" x14ac:dyDescent="0.25">
      <c r="D2467" s="190"/>
    </row>
    <row r="2468" spans="4:4" x14ac:dyDescent="0.25">
      <c r="D2468" s="190"/>
    </row>
    <row r="2469" spans="4:4" x14ac:dyDescent="0.25">
      <c r="D2469" s="190"/>
    </row>
    <row r="2470" spans="4:4" x14ac:dyDescent="0.25">
      <c r="D2470" s="190"/>
    </row>
    <row r="2471" spans="4:4" x14ac:dyDescent="0.25">
      <c r="D2471" s="190"/>
    </row>
    <row r="2472" spans="4:4" x14ac:dyDescent="0.25">
      <c r="D2472" s="190"/>
    </row>
    <row r="2473" spans="4:4" x14ac:dyDescent="0.25">
      <c r="D2473" s="190"/>
    </row>
    <row r="2474" spans="4:4" x14ac:dyDescent="0.25">
      <c r="D2474" s="190"/>
    </row>
    <row r="2475" spans="4:4" x14ac:dyDescent="0.25">
      <c r="D2475" s="190"/>
    </row>
    <row r="2476" spans="4:4" x14ac:dyDescent="0.25">
      <c r="D2476" s="190"/>
    </row>
    <row r="2477" spans="4:4" x14ac:dyDescent="0.25">
      <c r="D2477" s="190"/>
    </row>
    <row r="2478" spans="4:4" x14ac:dyDescent="0.25">
      <c r="D2478" s="190"/>
    </row>
    <row r="2479" spans="4:4" x14ac:dyDescent="0.25">
      <c r="D2479" s="190"/>
    </row>
    <row r="2480" spans="4:4" x14ac:dyDescent="0.25">
      <c r="D2480" s="190"/>
    </row>
    <row r="2481" spans="4:4" x14ac:dyDescent="0.25">
      <c r="D2481" s="190"/>
    </row>
    <row r="2482" spans="4:4" x14ac:dyDescent="0.25">
      <c r="D2482" s="190"/>
    </row>
    <row r="2483" spans="4:4" x14ac:dyDescent="0.25">
      <c r="D2483" s="190"/>
    </row>
    <row r="2484" spans="4:4" x14ac:dyDescent="0.25">
      <c r="D2484" s="190"/>
    </row>
    <row r="2485" spans="4:4" x14ac:dyDescent="0.25">
      <c r="D2485" s="190"/>
    </row>
    <row r="2486" spans="4:4" x14ac:dyDescent="0.25">
      <c r="D2486" s="190"/>
    </row>
    <row r="2487" spans="4:4" x14ac:dyDescent="0.25">
      <c r="D2487" s="190"/>
    </row>
    <row r="2488" spans="4:4" x14ac:dyDescent="0.25">
      <c r="D2488" s="190"/>
    </row>
    <row r="2489" spans="4:4" x14ac:dyDescent="0.25">
      <c r="D2489" s="190"/>
    </row>
    <row r="2490" spans="4:4" x14ac:dyDescent="0.25">
      <c r="D2490" s="190"/>
    </row>
    <row r="2491" spans="4:4" x14ac:dyDescent="0.25">
      <c r="D2491" s="190"/>
    </row>
    <row r="2492" spans="4:4" x14ac:dyDescent="0.25">
      <c r="D2492" s="190"/>
    </row>
    <row r="2493" spans="4:4" x14ac:dyDescent="0.25">
      <c r="D2493" s="190"/>
    </row>
    <row r="2494" spans="4:4" x14ac:dyDescent="0.25">
      <c r="D2494" s="190"/>
    </row>
    <row r="2495" spans="4:4" x14ac:dyDescent="0.25">
      <c r="D2495" s="190"/>
    </row>
    <row r="2496" spans="4:4" x14ac:dyDescent="0.25">
      <c r="D2496" s="190"/>
    </row>
    <row r="2497" spans="4:4" x14ac:dyDescent="0.25">
      <c r="D2497" s="190"/>
    </row>
    <row r="2498" spans="4:4" x14ac:dyDescent="0.25">
      <c r="D2498" s="190"/>
    </row>
    <row r="2499" spans="4:4" x14ac:dyDescent="0.25">
      <c r="D2499" s="190"/>
    </row>
    <row r="2500" spans="4:4" x14ac:dyDescent="0.25">
      <c r="D2500" s="190"/>
    </row>
    <row r="2501" spans="4:4" x14ac:dyDescent="0.25">
      <c r="D2501" s="190"/>
    </row>
    <row r="2502" spans="4:4" x14ac:dyDescent="0.25">
      <c r="D2502" s="190"/>
    </row>
    <row r="2503" spans="4:4" x14ac:dyDescent="0.25">
      <c r="D2503" s="190"/>
    </row>
    <row r="2504" spans="4:4" x14ac:dyDescent="0.25">
      <c r="D2504" s="190"/>
    </row>
    <row r="2505" spans="4:4" x14ac:dyDescent="0.25">
      <c r="D2505" s="190"/>
    </row>
    <row r="2506" spans="4:4" x14ac:dyDescent="0.25">
      <c r="D2506" s="190"/>
    </row>
    <row r="2507" spans="4:4" x14ac:dyDescent="0.25">
      <c r="D2507" s="190"/>
    </row>
    <row r="2508" spans="4:4" x14ac:dyDescent="0.25">
      <c r="D2508" s="190"/>
    </row>
    <row r="2509" spans="4:4" x14ac:dyDescent="0.25">
      <c r="D2509" s="190"/>
    </row>
    <row r="2510" spans="4:4" x14ac:dyDescent="0.25">
      <c r="D2510" s="190"/>
    </row>
    <row r="2511" spans="4:4" x14ac:dyDescent="0.25">
      <c r="D2511" s="190"/>
    </row>
    <row r="2512" spans="4:4" x14ac:dyDescent="0.25">
      <c r="D2512" s="190"/>
    </row>
    <row r="2513" spans="4:4" x14ac:dyDescent="0.25">
      <c r="D2513" s="190"/>
    </row>
    <row r="2514" spans="4:4" x14ac:dyDescent="0.25">
      <c r="D2514" s="190"/>
    </row>
    <row r="2515" spans="4:4" x14ac:dyDescent="0.25">
      <c r="D2515" s="190"/>
    </row>
    <row r="2516" spans="4:4" x14ac:dyDescent="0.25">
      <c r="D2516" s="190"/>
    </row>
    <row r="2517" spans="4:4" x14ac:dyDescent="0.25">
      <c r="D2517" s="190"/>
    </row>
    <row r="2518" spans="4:4" x14ac:dyDescent="0.25">
      <c r="D2518" s="190"/>
    </row>
    <row r="2519" spans="4:4" x14ac:dyDescent="0.25">
      <c r="D2519" s="190"/>
    </row>
    <row r="2520" spans="4:4" x14ac:dyDescent="0.25">
      <c r="D2520" s="190"/>
    </row>
    <row r="2521" spans="4:4" x14ac:dyDescent="0.25">
      <c r="D2521" s="190"/>
    </row>
    <row r="2522" spans="4:4" x14ac:dyDescent="0.25">
      <c r="D2522" s="190"/>
    </row>
    <row r="2523" spans="4:4" x14ac:dyDescent="0.25">
      <c r="D2523" s="190"/>
    </row>
    <row r="2524" spans="4:4" x14ac:dyDescent="0.25">
      <c r="D2524" s="190"/>
    </row>
    <row r="2525" spans="4:4" x14ac:dyDescent="0.25">
      <c r="D2525" s="190"/>
    </row>
    <row r="2526" spans="4:4" x14ac:dyDescent="0.25">
      <c r="D2526" s="190"/>
    </row>
    <row r="2527" spans="4:4" x14ac:dyDescent="0.25">
      <c r="D2527" s="190"/>
    </row>
    <row r="2528" spans="4:4" x14ac:dyDescent="0.25">
      <c r="D2528" s="190"/>
    </row>
    <row r="2529" spans="4:4" x14ac:dyDescent="0.25">
      <c r="D2529" s="190"/>
    </row>
    <row r="2530" spans="4:4" x14ac:dyDescent="0.25">
      <c r="D2530" s="190"/>
    </row>
    <row r="2531" spans="4:4" x14ac:dyDescent="0.25">
      <c r="D2531" s="190"/>
    </row>
    <row r="2532" spans="4:4" x14ac:dyDescent="0.25">
      <c r="D2532" s="190"/>
    </row>
    <row r="2533" spans="4:4" x14ac:dyDescent="0.25">
      <c r="D2533" s="190"/>
    </row>
    <row r="2534" spans="4:4" x14ac:dyDescent="0.25">
      <c r="D2534" s="190"/>
    </row>
    <row r="2535" spans="4:4" x14ac:dyDescent="0.25">
      <c r="D2535" s="190"/>
    </row>
    <row r="2536" spans="4:4" x14ac:dyDescent="0.25">
      <c r="D2536" s="190"/>
    </row>
    <row r="2537" spans="4:4" x14ac:dyDescent="0.25">
      <c r="D2537" s="190"/>
    </row>
    <row r="2538" spans="4:4" x14ac:dyDescent="0.25">
      <c r="D2538" s="190"/>
    </row>
    <row r="2539" spans="4:4" x14ac:dyDescent="0.25">
      <c r="D2539" s="190"/>
    </row>
    <row r="2540" spans="4:4" x14ac:dyDescent="0.25">
      <c r="D2540" s="190"/>
    </row>
    <row r="2541" spans="4:4" x14ac:dyDescent="0.25">
      <c r="D2541" s="190"/>
    </row>
    <row r="2542" spans="4:4" x14ac:dyDescent="0.25">
      <c r="D2542" s="190"/>
    </row>
    <row r="2543" spans="4:4" x14ac:dyDescent="0.25">
      <c r="D2543" s="190"/>
    </row>
    <row r="2544" spans="4:4" x14ac:dyDescent="0.25">
      <c r="D2544" s="190"/>
    </row>
    <row r="2545" spans="4:4" x14ac:dyDescent="0.25">
      <c r="D2545" s="190"/>
    </row>
    <row r="2546" spans="4:4" x14ac:dyDescent="0.25">
      <c r="D2546" s="190"/>
    </row>
    <row r="2547" spans="4:4" x14ac:dyDescent="0.25">
      <c r="D2547" s="190"/>
    </row>
    <row r="2548" spans="4:4" x14ac:dyDescent="0.25">
      <c r="D2548" s="190"/>
    </row>
    <row r="2549" spans="4:4" x14ac:dyDescent="0.25">
      <c r="D2549" s="190"/>
    </row>
    <row r="2550" spans="4:4" x14ac:dyDescent="0.25">
      <c r="D2550" s="190"/>
    </row>
    <row r="2551" spans="4:4" x14ac:dyDescent="0.25">
      <c r="D2551" s="190"/>
    </row>
    <row r="2552" spans="4:4" x14ac:dyDescent="0.25">
      <c r="D2552" s="190"/>
    </row>
    <row r="2553" spans="4:4" x14ac:dyDescent="0.25">
      <c r="D2553" s="190"/>
    </row>
    <row r="2554" spans="4:4" x14ac:dyDescent="0.25">
      <c r="D2554" s="190"/>
    </row>
    <row r="2555" spans="4:4" x14ac:dyDescent="0.25">
      <c r="D2555" s="190"/>
    </row>
    <row r="2556" spans="4:4" x14ac:dyDescent="0.25">
      <c r="D2556" s="190"/>
    </row>
    <row r="2557" spans="4:4" x14ac:dyDescent="0.25">
      <c r="D2557" s="190"/>
    </row>
    <row r="2558" spans="4:4" x14ac:dyDescent="0.25">
      <c r="D2558" s="190"/>
    </row>
    <row r="2559" spans="4:4" x14ac:dyDescent="0.25">
      <c r="D2559" s="190"/>
    </row>
    <row r="2560" spans="4:4" x14ac:dyDescent="0.25">
      <c r="D2560" s="190"/>
    </row>
    <row r="2561" spans="4:4" x14ac:dyDescent="0.25">
      <c r="D2561" s="190"/>
    </row>
    <row r="2562" spans="4:4" x14ac:dyDescent="0.25">
      <c r="D2562" s="190"/>
    </row>
    <row r="2563" spans="4:4" x14ac:dyDescent="0.25">
      <c r="D2563" s="190"/>
    </row>
    <row r="2564" spans="4:4" x14ac:dyDescent="0.25">
      <c r="D2564" s="190"/>
    </row>
    <row r="2565" spans="4:4" x14ac:dyDescent="0.25">
      <c r="D2565" s="190"/>
    </row>
    <row r="2566" spans="4:4" x14ac:dyDescent="0.25">
      <c r="D2566" s="190"/>
    </row>
    <row r="2567" spans="4:4" x14ac:dyDescent="0.25">
      <c r="D2567" s="190"/>
    </row>
    <row r="2568" spans="4:4" x14ac:dyDescent="0.25">
      <c r="D2568" s="190"/>
    </row>
    <row r="2569" spans="4:4" x14ac:dyDescent="0.25">
      <c r="D2569" s="190"/>
    </row>
    <row r="2570" spans="4:4" x14ac:dyDescent="0.25">
      <c r="D2570" s="190"/>
    </row>
    <row r="2571" spans="4:4" x14ac:dyDescent="0.25">
      <c r="D2571" s="190"/>
    </row>
    <row r="2572" spans="4:4" x14ac:dyDescent="0.25">
      <c r="D2572" s="190"/>
    </row>
    <row r="2573" spans="4:4" x14ac:dyDescent="0.25">
      <c r="D2573" s="190"/>
    </row>
    <row r="2574" spans="4:4" x14ac:dyDescent="0.25">
      <c r="D2574" s="190"/>
    </row>
    <row r="2575" spans="4:4" x14ac:dyDescent="0.25">
      <c r="D2575" s="190"/>
    </row>
    <row r="2576" spans="4:4" x14ac:dyDescent="0.25">
      <c r="D2576" s="190"/>
    </row>
    <row r="2577" spans="4:4" x14ac:dyDescent="0.25">
      <c r="D2577" s="190"/>
    </row>
    <row r="2578" spans="4:4" x14ac:dyDescent="0.25">
      <c r="D2578" s="190"/>
    </row>
    <row r="2579" spans="4:4" x14ac:dyDescent="0.25">
      <c r="D2579" s="190"/>
    </row>
    <row r="2580" spans="4:4" x14ac:dyDescent="0.25">
      <c r="D2580" s="190"/>
    </row>
    <row r="2581" spans="4:4" x14ac:dyDescent="0.25">
      <c r="D2581" s="190"/>
    </row>
    <row r="2582" spans="4:4" x14ac:dyDescent="0.25">
      <c r="D2582" s="190"/>
    </row>
    <row r="2583" spans="4:4" x14ac:dyDescent="0.25">
      <c r="D2583" s="190"/>
    </row>
    <row r="2584" spans="4:4" x14ac:dyDescent="0.25">
      <c r="D2584" s="190"/>
    </row>
    <row r="2585" spans="4:4" x14ac:dyDescent="0.25">
      <c r="D2585" s="190"/>
    </row>
    <row r="2586" spans="4:4" x14ac:dyDescent="0.25">
      <c r="D2586" s="190"/>
    </row>
    <row r="2587" spans="4:4" x14ac:dyDescent="0.25">
      <c r="D2587" s="190"/>
    </row>
    <row r="2588" spans="4:4" x14ac:dyDescent="0.25">
      <c r="D2588" s="190"/>
    </row>
    <row r="2589" spans="4:4" x14ac:dyDescent="0.25">
      <c r="D2589" s="190"/>
    </row>
    <row r="2590" spans="4:4" x14ac:dyDescent="0.25">
      <c r="D2590" s="190"/>
    </row>
    <row r="2591" spans="4:4" x14ac:dyDescent="0.25">
      <c r="D2591" s="190"/>
    </row>
    <row r="2592" spans="4:4" x14ac:dyDescent="0.25">
      <c r="D2592" s="190"/>
    </row>
    <row r="2593" spans="4:4" x14ac:dyDescent="0.25">
      <c r="D2593" s="190"/>
    </row>
    <row r="2594" spans="4:4" x14ac:dyDescent="0.25">
      <c r="D2594" s="190"/>
    </row>
    <row r="2595" spans="4:4" x14ac:dyDescent="0.25">
      <c r="D2595" s="190"/>
    </row>
    <row r="2596" spans="4:4" x14ac:dyDescent="0.25">
      <c r="D2596" s="190"/>
    </row>
    <row r="2597" spans="4:4" x14ac:dyDescent="0.25">
      <c r="D2597" s="190"/>
    </row>
    <row r="2598" spans="4:4" x14ac:dyDescent="0.25">
      <c r="D2598" s="190"/>
    </row>
    <row r="2599" spans="4:4" x14ac:dyDescent="0.25">
      <c r="D2599" s="190"/>
    </row>
    <row r="2600" spans="4:4" x14ac:dyDescent="0.25">
      <c r="D2600" s="190"/>
    </row>
    <row r="2601" spans="4:4" x14ac:dyDescent="0.25">
      <c r="D2601" s="190"/>
    </row>
    <row r="2602" spans="4:4" x14ac:dyDescent="0.25">
      <c r="D2602" s="190"/>
    </row>
    <row r="2603" spans="4:4" x14ac:dyDescent="0.25">
      <c r="D2603" s="190"/>
    </row>
    <row r="2604" spans="4:4" x14ac:dyDescent="0.25">
      <c r="D2604" s="190"/>
    </row>
    <row r="2605" spans="4:4" x14ac:dyDescent="0.25">
      <c r="D2605" s="190"/>
    </row>
    <row r="2606" spans="4:4" x14ac:dyDescent="0.25">
      <c r="D2606" s="190"/>
    </row>
    <row r="2607" spans="4:4" x14ac:dyDescent="0.25">
      <c r="D2607" s="190"/>
    </row>
    <row r="2608" spans="4:4" x14ac:dyDescent="0.25">
      <c r="D2608" s="190"/>
    </row>
    <row r="2609" spans="4:4" x14ac:dyDescent="0.25">
      <c r="D2609" s="190"/>
    </row>
    <row r="2610" spans="4:4" x14ac:dyDescent="0.25">
      <c r="D2610" s="190"/>
    </row>
    <row r="2611" spans="4:4" x14ac:dyDescent="0.25">
      <c r="D2611" s="190"/>
    </row>
    <row r="2612" spans="4:4" x14ac:dyDescent="0.25">
      <c r="D2612" s="190"/>
    </row>
    <row r="2613" spans="4:4" x14ac:dyDescent="0.25">
      <c r="D2613" s="190"/>
    </row>
    <row r="2614" spans="4:4" x14ac:dyDescent="0.25">
      <c r="D2614" s="190"/>
    </row>
    <row r="2615" spans="4:4" x14ac:dyDescent="0.25">
      <c r="D2615" s="190"/>
    </row>
    <row r="2616" spans="4:4" x14ac:dyDescent="0.25">
      <c r="D2616" s="190"/>
    </row>
    <row r="2617" spans="4:4" x14ac:dyDescent="0.25">
      <c r="D2617" s="190"/>
    </row>
    <row r="2618" spans="4:4" x14ac:dyDescent="0.25">
      <c r="D2618" s="190"/>
    </row>
    <row r="2619" spans="4:4" x14ac:dyDescent="0.25">
      <c r="D2619" s="190"/>
    </row>
    <row r="2620" spans="4:4" x14ac:dyDescent="0.25">
      <c r="D2620" s="190"/>
    </row>
    <row r="2621" spans="4:4" x14ac:dyDescent="0.25">
      <c r="D2621" s="190"/>
    </row>
    <row r="2622" spans="4:4" x14ac:dyDescent="0.25">
      <c r="D2622" s="190"/>
    </row>
    <row r="2623" spans="4:4" x14ac:dyDescent="0.25">
      <c r="D2623" s="190"/>
    </row>
    <row r="2624" spans="4:4" x14ac:dyDescent="0.25">
      <c r="D2624" s="190"/>
    </row>
    <row r="2625" spans="4:4" x14ac:dyDescent="0.25">
      <c r="D2625" s="190"/>
    </row>
    <row r="2626" spans="4:4" x14ac:dyDescent="0.25">
      <c r="D2626" s="190"/>
    </row>
    <row r="2627" spans="4:4" x14ac:dyDescent="0.25">
      <c r="D2627" s="190"/>
    </row>
    <row r="2628" spans="4:4" x14ac:dyDescent="0.25">
      <c r="D2628" s="190"/>
    </row>
    <row r="2629" spans="4:4" x14ac:dyDescent="0.25">
      <c r="D2629" s="190"/>
    </row>
    <row r="2630" spans="4:4" x14ac:dyDescent="0.25">
      <c r="D2630" s="190"/>
    </row>
    <row r="2631" spans="4:4" x14ac:dyDescent="0.25">
      <c r="D2631" s="190"/>
    </row>
    <row r="2632" spans="4:4" x14ac:dyDescent="0.25">
      <c r="D2632" s="190"/>
    </row>
    <row r="2633" spans="4:4" x14ac:dyDescent="0.25">
      <c r="D2633" s="190"/>
    </row>
    <row r="2634" spans="4:4" x14ac:dyDescent="0.25">
      <c r="D2634" s="190"/>
    </row>
    <row r="2635" spans="4:4" x14ac:dyDescent="0.25">
      <c r="D2635" s="190"/>
    </row>
    <row r="2636" spans="4:4" x14ac:dyDescent="0.25">
      <c r="D2636" s="190"/>
    </row>
    <row r="2637" spans="4:4" x14ac:dyDescent="0.25">
      <c r="D2637" s="190"/>
    </row>
    <row r="2638" spans="4:4" x14ac:dyDescent="0.25">
      <c r="D2638" s="190"/>
    </row>
    <row r="2639" spans="4:4" x14ac:dyDescent="0.25">
      <c r="D2639" s="190"/>
    </row>
    <row r="2640" spans="4:4" x14ac:dyDescent="0.25">
      <c r="D2640" s="190"/>
    </row>
    <row r="2641" spans="4:4" x14ac:dyDescent="0.25">
      <c r="D2641" s="190"/>
    </row>
    <row r="2642" spans="4:4" x14ac:dyDescent="0.25">
      <c r="D2642" s="190"/>
    </row>
    <row r="2643" spans="4:4" x14ac:dyDescent="0.25">
      <c r="D2643" s="190"/>
    </row>
    <row r="2644" spans="4:4" x14ac:dyDescent="0.25">
      <c r="D2644" s="190"/>
    </row>
    <row r="2645" spans="4:4" x14ac:dyDescent="0.25">
      <c r="D2645" s="190"/>
    </row>
    <row r="2646" spans="4:4" x14ac:dyDescent="0.25">
      <c r="D2646" s="190"/>
    </row>
    <row r="2647" spans="4:4" x14ac:dyDescent="0.25">
      <c r="D2647" s="190"/>
    </row>
    <row r="2648" spans="4:4" x14ac:dyDescent="0.25">
      <c r="D2648" s="190"/>
    </row>
    <row r="2649" spans="4:4" x14ac:dyDescent="0.25">
      <c r="D2649" s="190"/>
    </row>
    <row r="2650" spans="4:4" x14ac:dyDescent="0.25">
      <c r="D2650" s="190"/>
    </row>
    <row r="2651" spans="4:4" x14ac:dyDescent="0.25">
      <c r="D2651" s="190"/>
    </row>
    <row r="2652" spans="4:4" x14ac:dyDescent="0.25">
      <c r="D2652" s="190"/>
    </row>
    <row r="2653" spans="4:4" x14ac:dyDescent="0.25">
      <c r="D2653" s="190"/>
    </row>
    <row r="2654" spans="4:4" x14ac:dyDescent="0.25">
      <c r="D2654" s="190"/>
    </row>
    <row r="2655" spans="4:4" x14ac:dyDescent="0.25">
      <c r="D2655" s="190"/>
    </row>
    <row r="2656" spans="4:4" x14ac:dyDescent="0.25">
      <c r="D2656" s="190"/>
    </row>
    <row r="2657" spans="4:4" x14ac:dyDescent="0.25">
      <c r="D2657" s="190"/>
    </row>
    <row r="2658" spans="4:4" x14ac:dyDescent="0.25">
      <c r="D2658" s="190"/>
    </row>
    <row r="2659" spans="4:4" x14ac:dyDescent="0.25">
      <c r="D2659" s="190"/>
    </row>
    <row r="2660" spans="4:4" x14ac:dyDescent="0.25">
      <c r="D2660" s="190"/>
    </row>
    <row r="2661" spans="4:4" x14ac:dyDescent="0.25">
      <c r="D2661" s="190"/>
    </row>
    <row r="2662" spans="4:4" x14ac:dyDescent="0.25">
      <c r="D2662" s="190"/>
    </row>
    <row r="2663" spans="4:4" x14ac:dyDescent="0.25">
      <c r="D2663" s="190"/>
    </row>
    <row r="2664" spans="4:4" x14ac:dyDescent="0.25">
      <c r="D2664" s="190"/>
    </row>
    <row r="2665" spans="4:4" x14ac:dyDescent="0.25">
      <c r="D2665" s="190"/>
    </row>
    <row r="2666" spans="4:4" x14ac:dyDescent="0.25">
      <c r="D2666" s="190"/>
    </row>
    <row r="2667" spans="4:4" x14ac:dyDescent="0.25">
      <c r="D2667" s="190"/>
    </row>
    <row r="2668" spans="4:4" x14ac:dyDescent="0.25">
      <c r="D2668" s="190"/>
    </row>
    <row r="2669" spans="4:4" x14ac:dyDescent="0.25">
      <c r="D2669" s="190"/>
    </row>
    <row r="2670" spans="4:4" x14ac:dyDescent="0.25">
      <c r="D2670" s="190"/>
    </row>
    <row r="2671" spans="4:4" x14ac:dyDescent="0.25">
      <c r="D2671" s="190"/>
    </row>
    <row r="2672" spans="4:4" x14ac:dyDescent="0.25">
      <c r="D2672" s="190"/>
    </row>
    <row r="2673" spans="4:4" x14ac:dyDescent="0.25">
      <c r="D2673" s="190"/>
    </row>
    <row r="2674" spans="4:4" x14ac:dyDescent="0.25">
      <c r="D2674" s="190"/>
    </row>
    <row r="2675" spans="4:4" x14ac:dyDescent="0.25">
      <c r="D2675" s="190"/>
    </row>
    <row r="2676" spans="4:4" x14ac:dyDescent="0.25">
      <c r="D2676" s="190"/>
    </row>
    <row r="2677" spans="4:4" x14ac:dyDescent="0.25">
      <c r="D2677" s="190"/>
    </row>
    <row r="2678" spans="4:4" x14ac:dyDescent="0.25">
      <c r="D2678" s="190"/>
    </row>
    <row r="2679" spans="4:4" x14ac:dyDescent="0.25">
      <c r="D2679" s="190"/>
    </row>
    <row r="2680" spans="4:4" x14ac:dyDescent="0.25">
      <c r="D2680" s="190"/>
    </row>
    <row r="2681" spans="4:4" x14ac:dyDescent="0.25">
      <c r="D2681" s="190"/>
    </row>
    <row r="2682" spans="4:4" x14ac:dyDescent="0.25">
      <c r="D2682" s="190"/>
    </row>
    <row r="2683" spans="4:4" x14ac:dyDescent="0.25">
      <c r="D2683" s="190"/>
    </row>
    <row r="2684" spans="4:4" x14ac:dyDescent="0.25">
      <c r="D2684" s="190"/>
    </row>
    <row r="2685" spans="4:4" x14ac:dyDescent="0.25">
      <c r="D2685" s="190"/>
    </row>
    <row r="2686" spans="4:4" x14ac:dyDescent="0.25">
      <c r="D2686" s="190"/>
    </row>
    <row r="2687" spans="4:4" x14ac:dyDescent="0.25">
      <c r="D2687" s="190"/>
    </row>
    <row r="2688" spans="4:4" x14ac:dyDescent="0.25">
      <c r="D2688" s="190"/>
    </row>
    <row r="2689" spans="4:4" x14ac:dyDescent="0.25">
      <c r="D2689" s="190"/>
    </row>
    <row r="2690" spans="4:4" x14ac:dyDescent="0.25">
      <c r="D2690" s="190"/>
    </row>
    <row r="2691" spans="4:4" x14ac:dyDescent="0.25">
      <c r="D2691" s="190"/>
    </row>
    <row r="2692" spans="4:4" x14ac:dyDescent="0.25">
      <c r="D2692" s="190"/>
    </row>
    <row r="2693" spans="4:4" x14ac:dyDescent="0.25">
      <c r="D2693" s="190"/>
    </row>
    <row r="2694" spans="4:4" x14ac:dyDescent="0.25">
      <c r="D2694" s="190"/>
    </row>
    <row r="2695" spans="4:4" x14ac:dyDescent="0.25">
      <c r="D2695" s="190"/>
    </row>
    <row r="2696" spans="4:4" x14ac:dyDescent="0.25">
      <c r="D2696" s="190"/>
    </row>
    <row r="2697" spans="4:4" x14ac:dyDescent="0.25">
      <c r="D2697" s="190"/>
    </row>
    <row r="2698" spans="4:4" x14ac:dyDescent="0.25">
      <c r="D2698" s="190"/>
    </row>
    <row r="2699" spans="4:4" x14ac:dyDescent="0.25">
      <c r="D2699" s="190"/>
    </row>
    <row r="2700" spans="4:4" x14ac:dyDescent="0.25">
      <c r="D2700" s="190"/>
    </row>
    <row r="2701" spans="4:4" x14ac:dyDescent="0.25">
      <c r="D2701" s="190"/>
    </row>
    <row r="2702" spans="4:4" x14ac:dyDescent="0.25">
      <c r="D2702" s="190"/>
    </row>
    <row r="2703" spans="4:4" x14ac:dyDescent="0.25">
      <c r="D2703" s="190"/>
    </row>
    <row r="2704" spans="4:4" x14ac:dyDescent="0.25">
      <c r="D2704" s="190"/>
    </row>
    <row r="2705" spans="4:4" x14ac:dyDescent="0.25">
      <c r="D2705" s="190"/>
    </row>
    <row r="2706" spans="4:4" x14ac:dyDescent="0.25">
      <c r="D2706" s="190"/>
    </row>
    <row r="2707" spans="4:4" x14ac:dyDescent="0.25">
      <c r="D2707" s="190"/>
    </row>
    <row r="2708" spans="4:4" x14ac:dyDescent="0.25">
      <c r="D2708" s="190"/>
    </row>
    <row r="2709" spans="4:4" x14ac:dyDescent="0.25">
      <c r="D2709" s="190"/>
    </row>
    <row r="2710" spans="4:4" x14ac:dyDescent="0.25">
      <c r="D2710" s="190"/>
    </row>
    <row r="2711" spans="4:4" x14ac:dyDescent="0.25">
      <c r="D2711" s="190"/>
    </row>
    <row r="2712" spans="4:4" x14ac:dyDescent="0.25">
      <c r="D2712" s="190"/>
    </row>
    <row r="2713" spans="4:4" x14ac:dyDescent="0.25">
      <c r="D2713" s="190"/>
    </row>
    <row r="2714" spans="4:4" x14ac:dyDescent="0.25">
      <c r="D2714" s="190"/>
    </row>
    <row r="2715" spans="4:4" x14ac:dyDescent="0.25">
      <c r="D2715" s="190"/>
    </row>
    <row r="2716" spans="4:4" x14ac:dyDescent="0.25">
      <c r="D2716" s="190"/>
    </row>
    <row r="2717" spans="4:4" x14ac:dyDescent="0.25">
      <c r="D2717" s="190"/>
    </row>
    <row r="2718" spans="4:4" x14ac:dyDescent="0.25">
      <c r="D2718" s="190"/>
    </row>
    <row r="2719" spans="4:4" x14ac:dyDescent="0.25">
      <c r="D2719" s="190"/>
    </row>
    <row r="2720" spans="4:4" x14ac:dyDescent="0.25">
      <c r="D2720" s="190"/>
    </row>
    <row r="2721" spans="4:4" x14ac:dyDescent="0.25">
      <c r="D2721" s="190"/>
    </row>
    <row r="2722" spans="4:4" x14ac:dyDescent="0.25">
      <c r="D2722" s="190"/>
    </row>
    <row r="2723" spans="4:4" x14ac:dyDescent="0.25">
      <c r="D2723" s="190"/>
    </row>
    <row r="2724" spans="4:4" x14ac:dyDescent="0.25">
      <c r="D2724" s="190"/>
    </row>
    <row r="2725" spans="4:4" x14ac:dyDescent="0.25">
      <c r="D2725" s="190"/>
    </row>
    <row r="2726" spans="4:4" x14ac:dyDescent="0.25">
      <c r="D2726" s="190"/>
    </row>
    <row r="2727" spans="4:4" x14ac:dyDescent="0.25">
      <c r="D2727" s="190"/>
    </row>
    <row r="2728" spans="4:4" x14ac:dyDescent="0.25">
      <c r="D2728" s="190"/>
    </row>
    <row r="2729" spans="4:4" x14ac:dyDescent="0.25">
      <c r="D2729" s="190"/>
    </row>
    <row r="2730" spans="4:4" x14ac:dyDescent="0.25">
      <c r="D2730" s="190"/>
    </row>
    <row r="2731" spans="4:4" x14ac:dyDescent="0.25">
      <c r="D2731" s="190"/>
    </row>
    <row r="2732" spans="4:4" x14ac:dyDescent="0.25">
      <c r="D2732" s="190"/>
    </row>
    <row r="2733" spans="4:4" x14ac:dyDescent="0.25">
      <c r="D2733" s="190"/>
    </row>
    <row r="2734" spans="4:4" x14ac:dyDescent="0.25">
      <c r="D2734" s="190"/>
    </row>
    <row r="2735" spans="4:4" x14ac:dyDescent="0.25">
      <c r="D2735" s="190"/>
    </row>
    <row r="2736" spans="4:4" x14ac:dyDescent="0.25">
      <c r="D2736" s="190"/>
    </row>
    <row r="2737" spans="4:4" x14ac:dyDescent="0.25">
      <c r="D2737" s="190"/>
    </row>
    <row r="2738" spans="4:4" x14ac:dyDescent="0.25">
      <c r="D2738" s="190"/>
    </row>
    <row r="2739" spans="4:4" x14ac:dyDescent="0.25">
      <c r="D2739" s="190"/>
    </row>
    <row r="2740" spans="4:4" x14ac:dyDescent="0.25">
      <c r="D2740" s="190"/>
    </row>
    <row r="2741" spans="4:4" x14ac:dyDescent="0.25">
      <c r="D2741" s="190"/>
    </row>
    <row r="2742" spans="4:4" x14ac:dyDescent="0.25">
      <c r="D2742" s="190"/>
    </row>
    <row r="2743" spans="4:4" x14ac:dyDescent="0.25">
      <c r="D2743" s="190"/>
    </row>
    <row r="2744" spans="4:4" x14ac:dyDescent="0.25">
      <c r="D2744" s="190"/>
    </row>
    <row r="2745" spans="4:4" x14ac:dyDescent="0.25">
      <c r="D2745" s="190"/>
    </row>
    <row r="2746" spans="4:4" x14ac:dyDescent="0.25">
      <c r="D2746" s="190"/>
    </row>
    <row r="2747" spans="4:4" x14ac:dyDescent="0.25">
      <c r="D2747" s="190"/>
    </row>
    <row r="2748" spans="4:4" x14ac:dyDescent="0.25">
      <c r="D2748" s="190"/>
    </row>
    <row r="2749" spans="4:4" x14ac:dyDescent="0.25">
      <c r="D2749" s="190"/>
    </row>
    <row r="2750" spans="4:4" x14ac:dyDescent="0.25">
      <c r="D2750" s="190"/>
    </row>
    <row r="2751" spans="4:4" x14ac:dyDescent="0.25">
      <c r="D2751" s="190"/>
    </row>
    <row r="2752" spans="4:4" x14ac:dyDescent="0.25">
      <c r="D2752" s="190"/>
    </row>
    <row r="2753" spans="4:4" x14ac:dyDescent="0.25">
      <c r="D2753" s="190"/>
    </row>
    <row r="2754" spans="4:4" x14ac:dyDescent="0.25">
      <c r="D2754" s="190"/>
    </row>
    <row r="2755" spans="4:4" x14ac:dyDescent="0.25">
      <c r="D2755" s="190"/>
    </row>
    <row r="2756" spans="4:4" x14ac:dyDescent="0.25">
      <c r="D2756" s="190"/>
    </row>
    <row r="2757" spans="4:4" x14ac:dyDescent="0.25">
      <c r="D2757" s="190"/>
    </row>
    <row r="2758" spans="4:4" x14ac:dyDescent="0.25">
      <c r="D2758" s="190"/>
    </row>
    <row r="2759" spans="4:4" x14ac:dyDescent="0.25">
      <c r="D2759" s="190"/>
    </row>
    <row r="2760" spans="4:4" x14ac:dyDescent="0.25">
      <c r="D2760" s="190"/>
    </row>
    <row r="2761" spans="4:4" x14ac:dyDescent="0.25">
      <c r="D2761" s="190"/>
    </row>
    <row r="2762" spans="4:4" x14ac:dyDescent="0.25">
      <c r="D2762" s="190"/>
    </row>
    <row r="2763" spans="4:4" x14ac:dyDescent="0.25">
      <c r="D2763" s="190"/>
    </row>
    <row r="2764" spans="4:4" x14ac:dyDescent="0.25">
      <c r="D2764" s="190"/>
    </row>
    <row r="2765" spans="4:4" x14ac:dyDescent="0.25">
      <c r="D2765" s="190"/>
    </row>
    <row r="2766" spans="4:4" x14ac:dyDescent="0.25">
      <c r="D2766" s="190"/>
    </row>
    <row r="2767" spans="4:4" x14ac:dyDescent="0.25">
      <c r="D2767" s="190"/>
    </row>
    <row r="2768" spans="4:4" x14ac:dyDescent="0.25">
      <c r="D2768" s="190"/>
    </row>
    <row r="2769" spans="4:4" x14ac:dyDescent="0.25">
      <c r="D2769" s="190"/>
    </row>
    <row r="2770" spans="4:4" x14ac:dyDescent="0.25">
      <c r="D2770" s="190"/>
    </row>
    <row r="2771" spans="4:4" x14ac:dyDescent="0.25">
      <c r="D2771" s="190"/>
    </row>
    <row r="2772" spans="4:4" x14ac:dyDescent="0.25">
      <c r="D2772" s="190"/>
    </row>
    <row r="2773" spans="4:4" x14ac:dyDescent="0.25">
      <c r="D2773" s="190"/>
    </row>
    <row r="2774" spans="4:4" x14ac:dyDescent="0.25">
      <c r="D2774" s="190"/>
    </row>
    <row r="2775" spans="4:4" x14ac:dyDescent="0.25">
      <c r="D2775" s="190"/>
    </row>
    <row r="2776" spans="4:4" x14ac:dyDescent="0.25">
      <c r="D2776" s="190"/>
    </row>
    <row r="2777" spans="4:4" x14ac:dyDescent="0.25">
      <c r="D2777" s="190"/>
    </row>
    <row r="2778" spans="4:4" x14ac:dyDescent="0.25">
      <c r="D2778" s="190"/>
    </row>
    <row r="2779" spans="4:4" x14ac:dyDescent="0.25">
      <c r="D2779" s="190"/>
    </row>
    <row r="2780" spans="4:4" x14ac:dyDescent="0.25">
      <c r="D2780" s="190"/>
    </row>
    <row r="2781" spans="4:4" x14ac:dyDescent="0.25">
      <c r="D2781" s="190"/>
    </row>
    <row r="2782" spans="4:4" x14ac:dyDescent="0.25">
      <c r="D2782" s="190"/>
    </row>
    <row r="2783" spans="4:4" x14ac:dyDescent="0.25">
      <c r="D2783" s="190"/>
    </row>
    <row r="2784" spans="4:4" x14ac:dyDescent="0.25">
      <c r="D2784" s="190"/>
    </row>
    <row r="2785" spans="4:4" x14ac:dyDescent="0.25">
      <c r="D2785" s="190"/>
    </row>
    <row r="2786" spans="4:4" x14ac:dyDescent="0.25">
      <c r="D2786" s="190"/>
    </row>
    <row r="2787" spans="4:4" x14ac:dyDescent="0.25">
      <c r="D2787" s="190"/>
    </row>
    <row r="2788" spans="4:4" x14ac:dyDescent="0.25">
      <c r="D2788" s="190"/>
    </row>
    <row r="2789" spans="4:4" x14ac:dyDescent="0.25">
      <c r="D2789" s="190"/>
    </row>
    <row r="2790" spans="4:4" x14ac:dyDescent="0.25">
      <c r="D2790" s="190"/>
    </row>
    <row r="2791" spans="4:4" x14ac:dyDescent="0.25">
      <c r="D2791" s="190"/>
    </row>
    <row r="2792" spans="4:4" x14ac:dyDescent="0.25">
      <c r="D2792" s="190"/>
    </row>
    <row r="2793" spans="4:4" x14ac:dyDescent="0.25">
      <c r="D2793" s="190"/>
    </row>
    <row r="2794" spans="4:4" x14ac:dyDescent="0.25">
      <c r="D2794" s="190"/>
    </row>
    <row r="2795" spans="4:4" x14ac:dyDescent="0.25">
      <c r="D2795" s="190"/>
    </row>
    <row r="2796" spans="4:4" x14ac:dyDescent="0.25">
      <c r="D2796" s="190"/>
    </row>
    <row r="2797" spans="4:4" x14ac:dyDescent="0.25">
      <c r="D2797" s="190"/>
    </row>
    <row r="2798" spans="4:4" x14ac:dyDescent="0.25">
      <c r="D2798" s="190"/>
    </row>
    <row r="2799" spans="4:4" x14ac:dyDescent="0.25">
      <c r="D2799" s="190"/>
    </row>
    <row r="2800" spans="4:4" x14ac:dyDescent="0.25">
      <c r="D2800" s="190"/>
    </row>
    <row r="2801" spans="4:4" x14ac:dyDescent="0.25">
      <c r="D2801" s="190"/>
    </row>
    <row r="2802" spans="4:4" x14ac:dyDescent="0.25">
      <c r="D2802" s="190"/>
    </row>
    <row r="2803" spans="4:4" x14ac:dyDescent="0.25">
      <c r="D2803" s="190"/>
    </row>
    <row r="2804" spans="4:4" x14ac:dyDescent="0.25">
      <c r="D2804" s="190"/>
    </row>
    <row r="2805" spans="4:4" x14ac:dyDescent="0.25">
      <c r="D2805" s="190"/>
    </row>
    <row r="2806" spans="4:4" x14ac:dyDescent="0.25">
      <c r="D2806" s="190"/>
    </row>
    <row r="2807" spans="4:4" x14ac:dyDescent="0.25">
      <c r="D2807" s="190"/>
    </row>
    <row r="2808" spans="4:4" x14ac:dyDescent="0.25">
      <c r="D2808" s="190"/>
    </row>
    <row r="2809" spans="4:4" x14ac:dyDescent="0.25">
      <c r="D2809" s="190"/>
    </row>
    <row r="2810" spans="4:4" x14ac:dyDescent="0.25">
      <c r="D2810" s="190"/>
    </row>
    <row r="2811" spans="4:4" x14ac:dyDescent="0.25">
      <c r="D2811" s="190"/>
    </row>
    <row r="2812" spans="4:4" x14ac:dyDescent="0.25">
      <c r="D2812" s="190"/>
    </row>
    <row r="2813" spans="4:4" x14ac:dyDescent="0.25">
      <c r="D2813" s="190"/>
    </row>
    <row r="2814" spans="4:4" x14ac:dyDescent="0.25">
      <c r="D2814" s="190"/>
    </row>
    <row r="2815" spans="4:4" x14ac:dyDescent="0.25">
      <c r="D2815" s="190"/>
    </row>
    <row r="2816" spans="4:4" x14ac:dyDescent="0.25">
      <c r="D2816" s="190"/>
    </row>
    <row r="2817" spans="4:4" x14ac:dyDescent="0.25">
      <c r="D2817" s="190"/>
    </row>
    <row r="2818" spans="4:4" x14ac:dyDescent="0.25">
      <c r="D2818" s="190"/>
    </row>
    <row r="2819" spans="4:4" x14ac:dyDescent="0.25">
      <c r="D2819" s="190"/>
    </row>
    <row r="2820" spans="4:4" x14ac:dyDescent="0.25">
      <c r="D2820" s="190"/>
    </row>
    <row r="2821" spans="4:4" x14ac:dyDescent="0.25">
      <c r="D2821" s="190"/>
    </row>
    <row r="2822" spans="4:4" x14ac:dyDescent="0.25">
      <c r="D2822" s="190"/>
    </row>
    <row r="2823" spans="4:4" x14ac:dyDescent="0.25">
      <c r="D2823" s="190"/>
    </row>
    <row r="2824" spans="4:4" x14ac:dyDescent="0.25">
      <c r="D2824" s="190"/>
    </row>
    <row r="2825" spans="4:4" x14ac:dyDescent="0.25">
      <c r="D2825" s="190"/>
    </row>
    <row r="2826" spans="4:4" x14ac:dyDescent="0.25">
      <c r="D2826" s="190"/>
    </row>
    <row r="2827" spans="4:4" x14ac:dyDescent="0.25">
      <c r="D2827" s="190"/>
    </row>
    <row r="2828" spans="4:4" x14ac:dyDescent="0.25">
      <c r="D2828" s="190"/>
    </row>
    <row r="2829" spans="4:4" x14ac:dyDescent="0.25">
      <c r="D2829" s="190"/>
    </row>
    <row r="2830" spans="4:4" x14ac:dyDescent="0.25">
      <c r="D2830" s="190"/>
    </row>
    <row r="2831" spans="4:4" x14ac:dyDescent="0.25">
      <c r="D2831" s="190"/>
    </row>
    <row r="2832" spans="4:4" x14ac:dyDescent="0.25">
      <c r="D2832" s="190"/>
    </row>
    <row r="2833" spans="4:4" x14ac:dyDescent="0.25">
      <c r="D2833" s="190"/>
    </row>
    <row r="2834" spans="4:4" x14ac:dyDescent="0.25">
      <c r="D2834" s="190"/>
    </row>
    <row r="2835" spans="4:4" x14ac:dyDescent="0.25">
      <c r="D2835" s="190"/>
    </row>
    <row r="2836" spans="4:4" x14ac:dyDescent="0.25">
      <c r="D2836" s="190"/>
    </row>
    <row r="2837" spans="4:4" x14ac:dyDescent="0.25">
      <c r="D2837" s="190"/>
    </row>
    <row r="2838" spans="4:4" x14ac:dyDescent="0.25">
      <c r="D2838" s="190"/>
    </row>
    <row r="2839" spans="4:4" x14ac:dyDescent="0.25">
      <c r="D2839" s="190"/>
    </row>
    <row r="2840" spans="4:4" x14ac:dyDescent="0.25">
      <c r="D2840" s="190"/>
    </row>
    <row r="2841" spans="4:4" x14ac:dyDescent="0.25">
      <c r="D2841" s="190"/>
    </row>
    <row r="2842" spans="4:4" x14ac:dyDescent="0.25">
      <c r="D2842" s="190"/>
    </row>
    <row r="2843" spans="4:4" x14ac:dyDescent="0.25">
      <c r="D2843" s="190"/>
    </row>
    <row r="2844" spans="4:4" x14ac:dyDescent="0.25">
      <c r="D2844" s="190"/>
    </row>
    <row r="2845" spans="4:4" x14ac:dyDescent="0.25">
      <c r="D2845" s="190"/>
    </row>
    <row r="2846" spans="4:4" x14ac:dyDescent="0.25">
      <c r="D2846" s="190"/>
    </row>
    <row r="2847" spans="4:4" x14ac:dyDescent="0.25">
      <c r="D2847" s="190"/>
    </row>
    <row r="2848" spans="4:4" x14ac:dyDescent="0.25">
      <c r="D2848" s="190"/>
    </row>
    <row r="2849" spans="4:4" x14ac:dyDescent="0.25">
      <c r="D2849" s="190"/>
    </row>
    <row r="2850" spans="4:4" x14ac:dyDescent="0.25">
      <c r="D2850" s="190"/>
    </row>
    <row r="2851" spans="4:4" x14ac:dyDescent="0.25">
      <c r="D2851" s="190"/>
    </row>
    <row r="2852" spans="4:4" x14ac:dyDescent="0.25">
      <c r="D2852" s="190"/>
    </row>
    <row r="2853" spans="4:4" x14ac:dyDescent="0.25">
      <c r="D2853" s="190"/>
    </row>
    <row r="2854" spans="4:4" x14ac:dyDescent="0.25">
      <c r="D2854" s="190"/>
    </row>
    <row r="2855" spans="4:4" x14ac:dyDescent="0.25">
      <c r="D2855" s="190"/>
    </row>
    <row r="2856" spans="4:4" x14ac:dyDescent="0.25">
      <c r="D2856" s="190"/>
    </row>
    <row r="2857" spans="4:4" x14ac:dyDescent="0.25">
      <c r="D2857" s="190"/>
    </row>
    <row r="2858" spans="4:4" x14ac:dyDescent="0.25">
      <c r="D2858" s="190"/>
    </row>
    <row r="2859" spans="4:4" x14ac:dyDescent="0.25">
      <c r="D2859" s="190"/>
    </row>
    <row r="2860" spans="4:4" x14ac:dyDescent="0.25">
      <c r="D2860" s="190"/>
    </row>
    <row r="2861" spans="4:4" x14ac:dyDescent="0.25">
      <c r="D2861" s="190"/>
    </row>
    <row r="2862" spans="4:4" x14ac:dyDescent="0.25">
      <c r="D2862" s="190"/>
    </row>
    <row r="2863" spans="4:4" x14ac:dyDescent="0.25">
      <c r="D2863" s="190"/>
    </row>
    <row r="2864" spans="4:4" x14ac:dyDescent="0.25">
      <c r="D2864" s="190"/>
    </row>
    <row r="2865" spans="4:4" x14ac:dyDescent="0.25">
      <c r="D2865" s="190"/>
    </row>
    <row r="2866" spans="4:4" x14ac:dyDescent="0.25">
      <c r="D2866" s="190"/>
    </row>
    <row r="2867" spans="4:4" x14ac:dyDescent="0.25">
      <c r="D2867" s="190"/>
    </row>
    <row r="2868" spans="4:4" x14ac:dyDescent="0.25">
      <c r="D2868" s="190"/>
    </row>
    <row r="2869" spans="4:4" x14ac:dyDescent="0.25">
      <c r="D2869" s="190"/>
    </row>
    <row r="2870" spans="4:4" x14ac:dyDescent="0.25">
      <c r="D2870" s="190"/>
    </row>
    <row r="2871" spans="4:4" x14ac:dyDescent="0.25">
      <c r="D2871" s="190"/>
    </row>
    <row r="2872" spans="4:4" x14ac:dyDescent="0.25">
      <c r="D2872" s="190"/>
    </row>
    <row r="2873" spans="4:4" x14ac:dyDescent="0.25">
      <c r="D2873" s="190"/>
    </row>
    <row r="2874" spans="4:4" x14ac:dyDescent="0.25">
      <c r="D2874" s="190"/>
    </row>
    <row r="2875" spans="4:4" x14ac:dyDescent="0.25">
      <c r="D2875" s="190"/>
    </row>
    <row r="2876" spans="4:4" x14ac:dyDescent="0.25">
      <c r="D2876" s="190"/>
    </row>
    <row r="2877" spans="4:4" x14ac:dyDescent="0.25">
      <c r="D2877" s="190"/>
    </row>
    <row r="2878" spans="4:4" x14ac:dyDescent="0.25">
      <c r="D2878" s="190"/>
    </row>
    <row r="2879" spans="4:4" x14ac:dyDescent="0.25">
      <c r="D2879" s="190"/>
    </row>
    <row r="2880" spans="4:4" x14ac:dyDescent="0.25">
      <c r="D2880" s="190"/>
    </row>
    <row r="2881" spans="4:4" x14ac:dyDescent="0.25">
      <c r="D2881" s="190"/>
    </row>
    <row r="2882" spans="4:4" x14ac:dyDescent="0.25">
      <c r="D2882" s="190"/>
    </row>
    <row r="2883" spans="4:4" x14ac:dyDescent="0.25">
      <c r="D2883" s="190"/>
    </row>
    <row r="2884" spans="4:4" x14ac:dyDescent="0.25">
      <c r="D2884" s="190"/>
    </row>
    <row r="2885" spans="4:4" x14ac:dyDescent="0.25">
      <c r="D2885" s="190"/>
    </row>
    <row r="2886" spans="4:4" x14ac:dyDescent="0.25">
      <c r="D2886" s="190"/>
    </row>
    <row r="2887" spans="4:4" x14ac:dyDescent="0.25">
      <c r="D2887" s="190"/>
    </row>
    <row r="2888" spans="4:4" x14ac:dyDescent="0.25">
      <c r="D2888" s="190"/>
    </row>
    <row r="2889" spans="4:4" x14ac:dyDescent="0.25">
      <c r="D2889" s="190"/>
    </row>
    <row r="2890" spans="4:4" x14ac:dyDescent="0.25">
      <c r="D2890" s="190"/>
    </row>
    <row r="2891" spans="4:4" x14ac:dyDescent="0.25">
      <c r="D2891" s="190"/>
    </row>
    <row r="2892" spans="4:4" x14ac:dyDescent="0.25">
      <c r="D2892" s="190"/>
    </row>
    <row r="2893" spans="4:4" x14ac:dyDescent="0.25">
      <c r="D2893" s="190"/>
    </row>
    <row r="2894" spans="4:4" x14ac:dyDescent="0.25">
      <c r="D2894" s="190"/>
    </row>
    <row r="2895" spans="4:4" x14ac:dyDescent="0.25">
      <c r="D2895" s="190"/>
    </row>
    <row r="2896" spans="4:4" x14ac:dyDescent="0.25">
      <c r="D2896" s="190"/>
    </row>
    <row r="2897" spans="4:4" x14ac:dyDescent="0.25">
      <c r="D2897" s="190"/>
    </row>
    <row r="2898" spans="4:4" x14ac:dyDescent="0.25">
      <c r="D2898" s="190"/>
    </row>
    <row r="2899" spans="4:4" x14ac:dyDescent="0.25">
      <c r="D2899" s="190"/>
    </row>
    <row r="2900" spans="4:4" x14ac:dyDescent="0.25">
      <c r="D2900" s="190"/>
    </row>
    <row r="2901" spans="4:4" x14ac:dyDescent="0.25">
      <c r="D2901" s="190"/>
    </row>
    <row r="2902" spans="4:4" x14ac:dyDescent="0.25">
      <c r="D2902" s="190"/>
    </row>
    <row r="2903" spans="4:4" x14ac:dyDescent="0.25">
      <c r="D2903" s="190"/>
    </row>
    <row r="2904" spans="4:4" x14ac:dyDescent="0.25">
      <c r="D2904" s="190"/>
    </row>
    <row r="2905" spans="4:4" x14ac:dyDescent="0.25">
      <c r="D2905" s="190"/>
    </row>
    <row r="2906" spans="4:4" x14ac:dyDescent="0.25">
      <c r="D2906" s="190"/>
    </row>
    <row r="2907" spans="4:4" x14ac:dyDescent="0.25">
      <c r="D2907" s="190"/>
    </row>
    <row r="2908" spans="4:4" x14ac:dyDescent="0.25">
      <c r="D2908" s="190"/>
    </row>
    <row r="2909" spans="4:4" x14ac:dyDescent="0.25">
      <c r="D2909" s="190"/>
    </row>
    <row r="2910" spans="4:4" x14ac:dyDescent="0.25">
      <c r="D2910" s="190"/>
    </row>
    <row r="2911" spans="4:4" x14ac:dyDescent="0.25">
      <c r="D2911" s="190"/>
    </row>
    <row r="2912" spans="4:4" x14ac:dyDescent="0.25">
      <c r="D2912" s="190"/>
    </row>
    <row r="2913" spans="4:4" x14ac:dyDescent="0.25">
      <c r="D2913" s="190"/>
    </row>
    <row r="2914" spans="4:4" x14ac:dyDescent="0.25">
      <c r="D2914" s="190"/>
    </row>
    <row r="2915" spans="4:4" x14ac:dyDescent="0.25">
      <c r="D2915" s="190"/>
    </row>
    <row r="2916" spans="4:4" x14ac:dyDescent="0.25">
      <c r="D2916" s="190"/>
    </row>
    <row r="2917" spans="4:4" x14ac:dyDescent="0.25">
      <c r="D2917" s="190"/>
    </row>
    <row r="2918" spans="4:4" x14ac:dyDescent="0.25">
      <c r="D2918" s="190"/>
    </row>
    <row r="2919" spans="4:4" x14ac:dyDescent="0.25">
      <c r="D2919" s="190"/>
    </row>
    <row r="2920" spans="4:4" x14ac:dyDescent="0.25">
      <c r="D2920" s="190"/>
    </row>
    <row r="2921" spans="4:4" x14ac:dyDescent="0.25">
      <c r="D2921" s="190"/>
    </row>
    <row r="2922" spans="4:4" x14ac:dyDescent="0.25">
      <c r="D2922" s="190"/>
    </row>
    <row r="2923" spans="4:4" x14ac:dyDescent="0.25">
      <c r="D2923" s="190"/>
    </row>
    <row r="2924" spans="4:4" x14ac:dyDescent="0.25">
      <c r="D2924" s="190"/>
    </row>
    <row r="2925" spans="4:4" x14ac:dyDescent="0.25">
      <c r="D2925" s="190"/>
    </row>
    <row r="2926" spans="4:4" x14ac:dyDescent="0.25">
      <c r="D2926" s="190"/>
    </row>
    <row r="2927" spans="4:4" x14ac:dyDescent="0.25">
      <c r="D2927" s="190"/>
    </row>
    <row r="2928" spans="4:4" x14ac:dyDescent="0.25">
      <c r="D2928" s="190"/>
    </row>
    <row r="2929" spans="4:4" x14ac:dyDescent="0.25">
      <c r="D2929" s="190"/>
    </row>
    <row r="2930" spans="4:4" x14ac:dyDescent="0.25">
      <c r="D2930" s="190"/>
    </row>
    <row r="2931" spans="4:4" x14ac:dyDescent="0.25">
      <c r="D2931" s="190"/>
    </row>
    <row r="2932" spans="4:4" x14ac:dyDescent="0.25">
      <c r="D2932" s="190"/>
    </row>
    <row r="2933" spans="4:4" x14ac:dyDescent="0.25">
      <c r="D2933" s="190"/>
    </row>
    <row r="2934" spans="4:4" x14ac:dyDescent="0.25">
      <c r="D2934" s="190"/>
    </row>
    <row r="2935" spans="4:4" x14ac:dyDescent="0.25">
      <c r="D2935" s="190"/>
    </row>
    <row r="2936" spans="4:4" x14ac:dyDescent="0.25">
      <c r="D2936" s="190"/>
    </row>
    <row r="2937" spans="4:4" x14ac:dyDescent="0.25">
      <c r="D2937" s="190"/>
    </row>
    <row r="2938" spans="4:4" x14ac:dyDescent="0.25">
      <c r="D2938" s="190"/>
    </row>
    <row r="2939" spans="4:4" x14ac:dyDescent="0.25">
      <c r="D2939" s="190"/>
    </row>
    <row r="2940" spans="4:4" x14ac:dyDescent="0.25">
      <c r="D2940" s="190"/>
    </row>
    <row r="2941" spans="4:4" x14ac:dyDescent="0.25">
      <c r="D2941" s="190"/>
    </row>
    <row r="2942" spans="4:4" x14ac:dyDescent="0.25">
      <c r="D2942" s="190"/>
    </row>
    <row r="2943" spans="4:4" x14ac:dyDescent="0.25">
      <c r="D2943" s="190"/>
    </row>
    <row r="2944" spans="4:4" x14ac:dyDescent="0.25">
      <c r="D2944" s="190"/>
    </row>
    <row r="2945" spans="4:4" x14ac:dyDescent="0.25">
      <c r="D2945" s="190"/>
    </row>
    <row r="2946" spans="4:4" x14ac:dyDescent="0.25">
      <c r="D2946" s="190"/>
    </row>
    <row r="2947" spans="4:4" x14ac:dyDescent="0.25">
      <c r="D2947" s="190"/>
    </row>
    <row r="2948" spans="4:4" x14ac:dyDescent="0.25">
      <c r="D2948" s="190"/>
    </row>
    <row r="2949" spans="4:4" x14ac:dyDescent="0.25">
      <c r="D2949" s="190"/>
    </row>
    <row r="2950" spans="4:4" x14ac:dyDescent="0.25">
      <c r="D2950" s="190"/>
    </row>
    <row r="2951" spans="4:4" x14ac:dyDescent="0.25">
      <c r="D2951" s="190"/>
    </row>
    <row r="2952" spans="4:4" x14ac:dyDescent="0.25">
      <c r="D2952" s="190"/>
    </row>
    <row r="2953" spans="4:4" x14ac:dyDescent="0.25">
      <c r="D2953" s="190"/>
    </row>
    <row r="2954" spans="4:4" x14ac:dyDescent="0.25">
      <c r="D2954" s="190"/>
    </row>
    <row r="2955" spans="4:4" x14ac:dyDescent="0.25">
      <c r="D2955" s="190"/>
    </row>
    <row r="2956" spans="4:4" x14ac:dyDescent="0.25">
      <c r="D2956" s="190"/>
    </row>
    <row r="2957" spans="4:4" x14ac:dyDescent="0.25">
      <c r="D2957" s="190"/>
    </row>
    <row r="2958" spans="4:4" x14ac:dyDescent="0.25">
      <c r="D2958" s="190"/>
    </row>
    <row r="2959" spans="4:4" x14ac:dyDescent="0.25">
      <c r="D2959" s="190"/>
    </row>
    <row r="2960" spans="4:4" x14ac:dyDescent="0.25">
      <c r="D2960" s="190"/>
    </row>
    <row r="2961" spans="4:4" x14ac:dyDescent="0.25">
      <c r="D2961" s="190"/>
    </row>
    <row r="2962" spans="4:4" x14ac:dyDescent="0.25">
      <c r="D2962" s="190"/>
    </row>
    <row r="2963" spans="4:4" x14ac:dyDescent="0.25">
      <c r="D2963" s="190"/>
    </row>
    <row r="2964" spans="4:4" x14ac:dyDescent="0.25">
      <c r="D2964" s="190"/>
    </row>
    <row r="2965" spans="4:4" x14ac:dyDescent="0.25">
      <c r="D2965" s="190"/>
    </row>
    <row r="2966" spans="4:4" x14ac:dyDescent="0.25">
      <c r="D2966" s="190"/>
    </row>
    <row r="2967" spans="4:4" x14ac:dyDescent="0.25">
      <c r="D2967" s="190"/>
    </row>
    <row r="2968" spans="4:4" x14ac:dyDescent="0.25">
      <c r="D2968" s="190"/>
    </row>
    <row r="2969" spans="4:4" x14ac:dyDescent="0.25">
      <c r="D2969" s="190"/>
    </row>
    <row r="2970" spans="4:4" x14ac:dyDescent="0.25">
      <c r="D2970" s="190"/>
    </row>
    <row r="2971" spans="4:4" x14ac:dyDescent="0.25">
      <c r="D2971" s="190"/>
    </row>
    <row r="2972" spans="4:4" x14ac:dyDescent="0.25">
      <c r="D2972" s="190"/>
    </row>
    <row r="2973" spans="4:4" x14ac:dyDescent="0.25">
      <c r="D2973" s="190"/>
    </row>
    <row r="2974" spans="4:4" x14ac:dyDescent="0.25">
      <c r="D2974" s="190"/>
    </row>
    <row r="2975" spans="4:4" x14ac:dyDescent="0.25">
      <c r="D2975" s="190"/>
    </row>
    <row r="2976" spans="4:4" x14ac:dyDescent="0.25">
      <c r="D2976" s="190"/>
    </row>
    <row r="2977" spans="4:4" x14ac:dyDescent="0.25">
      <c r="D2977" s="190"/>
    </row>
    <row r="2978" spans="4:4" x14ac:dyDescent="0.25">
      <c r="D2978" s="190"/>
    </row>
    <row r="2979" spans="4:4" x14ac:dyDescent="0.25">
      <c r="D2979" s="190"/>
    </row>
    <row r="2980" spans="4:4" x14ac:dyDescent="0.25">
      <c r="D2980" s="190"/>
    </row>
    <row r="2981" spans="4:4" x14ac:dyDescent="0.25">
      <c r="D2981" s="190"/>
    </row>
    <row r="2982" spans="4:4" x14ac:dyDescent="0.25">
      <c r="D2982" s="190"/>
    </row>
    <row r="2983" spans="4:4" x14ac:dyDescent="0.25">
      <c r="D2983" s="190"/>
    </row>
    <row r="2984" spans="4:4" x14ac:dyDescent="0.25">
      <c r="D2984" s="190"/>
    </row>
    <row r="2985" spans="4:4" x14ac:dyDescent="0.25">
      <c r="D2985" s="190"/>
    </row>
    <row r="2986" spans="4:4" x14ac:dyDescent="0.25">
      <c r="D2986" s="190"/>
    </row>
    <row r="2987" spans="4:4" x14ac:dyDescent="0.25">
      <c r="D2987" s="190"/>
    </row>
    <row r="2988" spans="4:4" x14ac:dyDescent="0.25">
      <c r="D2988" s="190"/>
    </row>
    <row r="2989" spans="4:4" x14ac:dyDescent="0.25">
      <c r="D2989" s="190"/>
    </row>
    <row r="2990" spans="4:4" x14ac:dyDescent="0.25">
      <c r="D2990" s="190"/>
    </row>
    <row r="2991" spans="4:4" x14ac:dyDescent="0.25">
      <c r="D2991" s="190"/>
    </row>
    <row r="2992" spans="4:4" x14ac:dyDescent="0.25">
      <c r="D2992" s="190"/>
    </row>
    <row r="2993" spans="4:4" x14ac:dyDescent="0.25">
      <c r="D2993" s="190"/>
    </row>
    <row r="2994" spans="4:4" x14ac:dyDescent="0.25">
      <c r="D2994" s="190"/>
    </row>
    <row r="2995" spans="4:4" x14ac:dyDescent="0.25">
      <c r="D2995" s="190"/>
    </row>
    <row r="2996" spans="4:4" x14ac:dyDescent="0.25">
      <c r="D2996" s="190"/>
    </row>
    <row r="2997" spans="4:4" x14ac:dyDescent="0.25">
      <c r="D2997" s="190"/>
    </row>
    <row r="2998" spans="4:4" x14ac:dyDescent="0.25">
      <c r="D2998" s="190"/>
    </row>
    <row r="2999" spans="4:4" x14ac:dyDescent="0.25">
      <c r="D2999" s="190"/>
    </row>
    <row r="3000" spans="4:4" x14ac:dyDescent="0.25">
      <c r="D3000" s="190"/>
    </row>
    <row r="3001" spans="4:4" x14ac:dyDescent="0.25">
      <c r="D3001" s="190"/>
    </row>
    <row r="3002" spans="4:4" x14ac:dyDescent="0.25">
      <c r="D3002" s="190"/>
    </row>
    <row r="3003" spans="4:4" x14ac:dyDescent="0.25">
      <c r="D3003" s="190"/>
    </row>
    <row r="3004" spans="4:4" x14ac:dyDescent="0.25">
      <c r="D3004" s="190"/>
    </row>
    <row r="3005" spans="4:4" x14ac:dyDescent="0.25">
      <c r="D3005" s="190"/>
    </row>
    <row r="3006" spans="4:4" x14ac:dyDescent="0.25">
      <c r="D3006" s="190"/>
    </row>
    <row r="3007" spans="4:4" x14ac:dyDescent="0.25">
      <c r="D3007" s="190"/>
    </row>
    <row r="3008" spans="4:4" x14ac:dyDescent="0.25">
      <c r="D3008" s="190"/>
    </row>
    <row r="3009" spans="4:4" x14ac:dyDescent="0.25">
      <c r="D3009" s="190"/>
    </row>
    <row r="3010" spans="4:4" x14ac:dyDescent="0.25">
      <c r="D3010" s="190"/>
    </row>
    <row r="3011" spans="4:4" x14ac:dyDescent="0.25">
      <c r="D3011" s="190"/>
    </row>
    <row r="3012" spans="4:4" x14ac:dyDescent="0.25">
      <c r="D3012" s="190"/>
    </row>
    <row r="3013" spans="4:4" x14ac:dyDescent="0.25">
      <c r="D3013" s="190"/>
    </row>
    <row r="3014" spans="4:4" x14ac:dyDescent="0.25">
      <c r="D3014" s="190"/>
    </row>
    <row r="3015" spans="4:4" x14ac:dyDescent="0.25">
      <c r="D3015" s="190"/>
    </row>
    <row r="3016" spans="4:4" x14ac:dyDescent="0.25">
      <c r="D3016" s="190"/>
    </row>
    <row r="3017" spans="4:4" x14ac:dyDescent="0.25">
      <c r="D3017" s="190"/>
    </row>
    <row r="3018" spans="4:4" x14ac:dyDescent="0.25">
      <c r="D3018" s="190"/>
    </row>
    <row r="3019" spans="4:4" x14ac:dyDescent="0.25">
      <c r="D3019" s="190"/>
    </row>
    <row r="3020" spans="4:4" x14ac:dyDescent="0.25">
      <c r="D3020" s="190"/>
    </row>
    <row r="3021" spans="4:4" x14ac:dyDescent="0.25">
      <c r="D3021" s="190"/>
    </row>
    <row r="3022" spans="4:4" x14ac:dyDescent="0.25">
      <c r="D3022" s="190"/>
    </row>
    <row r="3023" spans="4:4" x14ac:dyDescent="0.25">
      <c r="D3023" s="190"/>
    </row>
    <row r="3024" spans="4:4" x14ac:dyDescent="0.25">
      <c r="D3024" s="190"/>
    </row>
    <row r="3025" spans="4:4" x14ac:dyDescent="0.25">
      <c r="D3025" s="190"/>
    </row>
    <row r="3026" spans="4:4" x14ac:dyDescent="0.25">
      <c r="D3026" s="190"/>
    </row>
    <row r="3027" spans="4:4" x14ac:dyDescent="0.25">
      <c r="D3027" s="190"/>
    </row>
    <row r="3028" spans="4:4" x14ac:dyDescent="0.25">
      <c r="D3028" s="190"/>
    </row>
    <row r="3029" spans="4:4" x14ac:dyDescent="0.25">
      <c r="D3029" s="190"/>
    </row>
    <row r="3030" spans="4:4" x14ac:dyDescent="0.25">
      <c r="D3030" s="190"/>
    </row>
    <row r="3031" spans="4:4" x14ac:dyDescent="0.25">
      <c r="D3031" s="190"/>
    </row>
    <row r="3032" spans="4:4" x14ac:dyDescent="0.25">
      <c r="D3032" s="190"/>
    </row>
    <row r="3033" spans="4:4" x14ac:dyDescent="0.25">
      <c r="D3033" s="190"/>
    </row>
    <row r="3034" spans="4:4" x14ac:dyDescent="0.25">
      <c r="D3034" s="190"/>
    </row>
    <row r="3035" spans="4:4" x14ac:dyDescent="0.25">
      <c r="D3035" s="190"/>
    </row>
    <row r="3036" spans="4:4" x14ac:dyDescent="0.25">
      <c r="D3036" s="190"/>
    </row>
    <row r="3037" spans="4:4" x14ac:dyDescent="0.25">
      <c r="D3037" s="190"/>
    </row>
    <row r="3038" spans="4:4" x14ac:dyDescent="0.25">
      <c r="D3038" s="190"/>
    </row>
    <row r="3039" spans="4:4" x14ac:dyDescent="0.25">
      <c r="D3039" s="190"/>
    </row>
    <row r="3040" spans="4:4" x14ac:dyDescent="0.25">
      <c r="D3040" s="190"/>
    </row>
    <row r="3041" spans="4:4" x14ac:dyDescent="0.25">
      <c r="D3041" s="190"/>
    </row>
    <row r="3042" spans="4:4" x14ac:dyDescent="0.25">
      <c r="D3042" s="190"/>
    </row>
    <row r="3043" spans="4:4" x14ac:dyDescent="0.25">
      <c r="D3043" s="190"/>
    </row>
    <row r="3044" spans="4:4" x14ac:dyDescent="0.25">
      <c r="D3044" s="190"/>
    </row>
    <row r="3045" spans="4:4" x14ac:dyDescent="0.25">
      <c r="D3045" s="190"/>
    </row>
    <row r="3046" spans="4:4" x14ac:dyDescent="0.25">
      <c r="D3046" s="190"/>
    </row>
    <row r="3047" spans="4:4" x14ac:dyDescent="0.25">
      <c r="D3047" s="190"/>
    </row>
    <row r="3048" spans="4:4" x14ac:dyDescent="0.25">
      <c r="D3048" s="190"/>
    </row>
    <row r="3049" spans="4:4" x14ac:dyDescent="0.25">
      <c r="D3049" s="190"/>
    </row>
    <row r="3050" spans="4:4" x14ac:dyDescent="0.25">
      <c r="D3050" s="190"/>
    </row>
    <row r="3051" spans="4:4" x14ac:dyDescent="0.25">
      <c r="D3051" s="190"/>
    </row>
    <row r="3052" spans="4:4" x14ac:dyDescent="0.25">
      <c r="D3052" s="190"/>
    </row>
    <row r="3053" spans="4:4" x14ac:dyDescent="0.25">
      <c r="D3053" s="190"/>
    </row>
    <row r="3054" spans="4:4" x14ac:dyDescent="0.25">
      <c r="D3054" s="190"/>
    </row>
    <row r="3055" spans="4:4" x14ac:dyDescent="0.25">
      <c r="D3055" s="190"/>
    </row>
    <row r="3056" spans="4:4" x14ac:dyDescent="0.25">
      <c r="D3056" s="190"/>
    </row>
    <row r="3057" spans="4:4" x14ac:dyDescent="0.25">
      <c r="D3057" s="190"/>
    </row>
    <row r="3058" spans="4:4" x14ac:dyDescent="0.25">
      <c r="D3058" s="190"/>
    </row>
    <row r="3059" spans="4:4" x14ac:dyDescent="0.25">
      <c r="D3059" s="190"/>
    </row>
    <row r="3060" spans="4:4" x14ac:dyDescent="0.25">
      <c r="D3060" s="190"/>
    </row>
    <row r="3061" spans="4:4" x14ac:dyDescent="0.25">
      <c r="D3061" s="190"/>
    </row>
    <row r="3062" spans="4:4" x14ac:dyDescent="0.25">
      <c r="D3062" s="190"/>
    </row>
    <row r="3063" spans="4:4" x14ac:dyDescent="0.25">
      <c r="D3063" s="190"/>
    </row>
    <row r="3064" spans="4:4" x14ac:dyDescent="0.25">
      <c r="D3064" s="190"/>
    </row>
    <row r="3065" spans="4:4" x14ac:dyDescent="0.25">
      <c r="D3065" s="190"/>
    </row>
    <row r="3066" spans="4:4" x14ac:dyDescent="0.25">
      <c r="D3066" s="190"/>
    </row>
    <row r="3067" spans="4:4" x14ac:dyDescent="0.25">
      <c r="D3067" s="190"/>
    </row>
    <row r="3068" spans="4:4" x14ac:dyDescent="0.25">
      <c r="D3068" s="190"/>
    </row>
    <row r="3069" spans="4:4" x14ac:dyDescent="0.25">
      <c r="D3069" s="190"/>
    </row>
    <row r="3070" spans="4:4" x14ac:dyDescent="0.25">
      <c r="D3070" s="190"/>
    </row>
    <row r="3071" spans="4:4" x14ac:dyDescent="0.25">
      <c r="D3071" s="190"/>
    </row>
    <row r="3072" spans="4:4" x14ac:dyDescent="0.25">
      <c r="D3072" s="190"/>
    </row>
    <row r="3073" spans="4:4" x14ac:dyDescent="0.25">
      <c r="D3073" s="190"/>
    </row>
    <row r="3074" spans="4:4" x14ac:dyDescent="0.25">
      <c r="D3074" s="190"/>
    </row>
    <row r="3075" spans="4:4" x14ac:dyDescent="0.25">
      <c r="D3075" s="190"/>
    </row>
    <row r="3076" spans="4:4" x14ac:dyDescent="0.25">
      <c r="D3076" s="190"/>
    </row>
    <row r="3077" spans="4:4" x14ac:dyDescent="0.25">
      <c r="D3077" s="190"/>
    </row>
    <row r="3078" spans="4:4" x14ac:dyDescent="0.25">
      <c r="D3078" s="190"/>
    </row>
    <row r="3079" spans="4:4" x14ac:dyDescent="0.25">
      <c r="D3079" s="190"/>
    </row>
    <row r="3080" spans="4:4" x14ac:dyDescent="0.25">
      <c r="D3080" s="190"/>
    </row>
    <row r="3081" spans="4:4" x14ac:dyDescent="0.25">
      <c r="D3081" s="190"/>
    </row>
    <row r="3082" spans="4:4" x14ac:dyDescent="0.25">
      <c r="D3082" s="190"/>
    </row>
    <row r="3083" spans="4:4" x14ac:dyDescent="0.25">
      <c r="D3083" s="190"/>
    </row>
    <row r="3084" spans="4:4" x14ac:dyDescent="0.25">
      <c r="D3084" s="190"/>
    </row>
    <row r="3085" spans="4:4" x14ac:dyDescent="0.25">
      <c r="D3085" s="190"/>
    </row>
    <row r="3086" spans="4:4" x14ac:dyDescent="0.25">
      <c r="D3086" s="190"/>
    </row>
    <row r="3087" spans="4:4" x14ac:dyDescent="0.25">
      <c r="D3087" s="190"/>
    </row>
    <row r="3088" spans="4:4" x14ac:dyDescent="0.25">
      <c r="D3088" s="190"/>
    </row>
    <row r="3089" spans="4:4" x14ac:dyDescent="0.25">
      <c r="D3089" s="190"/>
    </row>
    <row r="3090" spans="4:4" x14ac:dyDescent="0.25">
      <c r="D3090" s="190"/>
    </row>
    <row r="3091" spans="4:4" x14ac:dyDescent="0.25">
      <c r="D3091" s="190"/>
    </row>
    <row r="3092" spans="4:4" x14ac:dyDescent="0.25">
      <c r="D3092" s="190"/>
    </row>
    <row r="3093" spans="4:4" x14ac:dyDescent="0.25">
      <c r="D3093" s="190"/>
    </row>
    <row r="3094" spans="4:4" x14ac:dyDescent="0.25">
      <c r="D3094" s="190"/>
    </row>
    <row r="3095" spans="4:4" x14ac:dyDescent="0.25">
      <c r="D3095" s="190"/>
    </row>
    <row r="3096" spans="4:4" x14ac:dyDescent="0.25">
      <c r="D3096" s="190"/>
    </row>
    <row r="3097" spans="4:4" x14ac:dyDescent="0.25">
      <c r="D3097" s="190"/>
    </row>
    <row r="3098" spans="4:4" x14ac:dyDescent="0.25">
      <c r="D3098" s="190"/>
    </row>
    <row r="3099" spans="4:4" x14ac:dyDescent="0.25">
      <c r="D3099" s="190"/>
    </row>
    <row r="3100" spans="4:4" x14ac:dyDescent="0.25">
      <c r="D3100" s="190"/>
    </row>
    <row r="3101" spans="4:4" x14ac:dyDescent="0.25">
      <c r="D3101" s="190"/>
    </row>
    <row r="3102" spans="4:4" x14ac:dyDescent="0.25">
      <c r="D3102" s="190"/>
    </row>
    <row r="3103" spans="4:4" x14ac:dyDescent="0.25">
      <c r="D3103" s="190"/>
    </row>
    <row r="3104" spans="4:4" x14ac:dyDescent="0.25">
      <c r="D3104" s="190"/>
    </row>
    <row r="3105" spans="4:4" x14ac:dyDescent="0.25">
      <c r="D3105" s="190"/>
    </row>
    <row r="3106" spans="4:4" x14ac:dyDescent="0.25">
      <c r="D3106" s="190"/>
    </row>
    <row r="3107" spans="4:4" x14ac:dyDescent="0.25">
      <c r="D3107" s="190"/>
    </row>
    <row r="3108" spans="4:4" x14ac:dyDescent="0.25">
      <c r="D3108" s="190"/>
    </row>
    <row r="3109" spans="4:4" x14ac:dyDescent="0.25">
      <c r="D3109" s="190"/>
    </row>
    <row r="3110" spans="4:4" x14ac:dyDescent="0.25">
      <c r="D3110" s="190"/>
    </row>
    <row r="3111" spans="4:4" x14ac:dyDescent="0.25">
      <c r="D3111" s="190"/>
    </row>
    <row r="3112" spans="4:4" x14ac:dyDescent="0.25">
      <c r="D3112" s="190"/>
    </row>
    <row r="3113" spans="4:4" x14ac:dyDescent="0.25">
      <c r="D3113" s="190"/>
    </row>
    <row r="3114" spans="4:4" x14ac:dyDescent="0.25">
      <c r="D3114" s="190"/>
    </row>
    <row r="3115" spans="4:4" x14ac:dyDescent="0.25">
      <c r="D3115" s="190"/>
    </row>
    <row r="3116" spans="4:4" x14ac:dyDescent="0.25">
      <c r="D3116" s="190"/>
    </row>
    <row r="3117" spans="4:4" x14ac:dyDescent="0.25">
      <c r="D3117" s="190"/>
    </row>
    <row r="3118" spans="4:4" x14ac:dyDescent="0.25">
      <c r="D3118" s="190"/>
    </row>
    <row r="3119" spans="4:4" x14ac:dyDescent="0.25">
      <c r="D3119" s="190"/>
    </row>
    <row r="3120" spans="4:4" x14ac:dyDescent="0.25">
      <c r="D3120" s="190"/>
    </row>
    <row r="3121" spans="4:4" x14ac:dyDescent="0.25">
      <c r="D3121" s="190"/>
    </row>
    <row r="3122" spans="4:4" x14ac:dyDescent="0.25">
      <c r="D3122" s="190"/>
    </row>
    <row r="3123" spans="4:4" x14ac:dyDescent="0.25">
      <c r="D3123" s="190"/>
    </row>
    <row r="3124" spans="4:4" x14ac:dyDescent="0.25">
      <c r="D3124" s="190"/>
    </row>
    <row r="3125" spans="4:4" x14ac:dyDescent="0.25">
      <c r="D3125" s="190"/>
    </row>
    <row r="3126" spans="4:4" x14ac:dyDescent="0.25">
      <c r="D3126" s="190"/>
    </row>
    <row r="3127" spans="4:4" x14ac:dyDescent="0.25">
      <c r="D3127" s="190"/>
    </row>
    <row r="3128" spans="4:4" x14ac:dyDescent="0.25">
      <c r="D3128" s="190"/>
    </row>
    <row r="3129" spans="4:4" x14ac:dyDescent="0.25">
      <c r="D3129" s="190"/>
    </row>
    <row r="3130" spans="4:4" x14ac:dyDescent="0.25">
      <c r="D3130" s="190"/>
    </row>
    <row r="3131" spans="4:4" x14ac:dyDescent="0.25">
      <c r="D3131" s="190"/>
    </row>
    <row r="3132" spans="4:4" x14ac:dyDescent="0.25">
      <c r="D3132" s="190"/>
    </row>
    <row r="3133" spans="4:4" x14ac:dyDescent="0.25">
      <c r="D3133" s="190"/>
    </row>
    <row r="3134" spans="4:4" x14ac:dyDescent="0.25">
      <c r="D3134" s="190"/>
    </row>
    <row r="3135" spans="4:4" x14ac:dyDescent="0.25">
      <c r="D3135" s="190"/>
    </row>
    <row r="3136" spans="4:4" x14ac:dyDescent="0.25">
      <c r="D3136" s="190"/>
    </row>
    <row r="3137" spans="4:4" x14ac:dyDescent="0.25">
      <c r="D3137" s="190"/>
    </row>
    <row r="3138" spans="4:4" x14ac:dyDescent="0.25">
      <c r="D3138" s="190"/>
    </row>
    <row r="3139" spans="4:4" x14ac:dyDescent="0.25">
      <c r="D3139" s="190"/>
    </row>
    <row r="3140" spans="4:4" x14ac:dyDescent="0.25">
      <c r="D3140" s="190"/>
    </row>
    <row r="3141" spans="4:4" x14ac:dyDescent="0.25">
      <c r="D3141" s="190"/>
    </row>
    <row r="3142" spans="4:4" x14ac:dyDescent="0.25">
      <c r="D3142" s="190"/>
    </row>
    <row r="3143" spans="4:4" x14ac:dyDescent="0.25">
      <c r="D3143" s="190"/>
    </row>
    <row r="3144" spans="4:4" x14ac:dyDescent="0.25">
      <c r="D3144" s="190"/>
    </row>
    <row r="3145" spans="4:4" x14ac:dyDescent="0.25">
      <c r="D3145" s="190"/>
    </row>
    <row r="3146" spans="4:4" x14ac:dyDescent="0.25">
      <c r="D3146" s="190"/>
    </row>
    <row r="3147" spans="4:4" x14ac:dyDescent="0.25">
      <c r="D3147" s="190"/>
    </row>
    <row r="3148" spans="4:4" x14ac:dyDescent="0.25">
      <c r="D3148" s="190"/>
    </row>
    <row r="3149" spans="4:4" x14ac:dyDescent="0.25">
      <c r="D3149" s="190"/>
    </row>
    <row r="3150" spans="4:4" x14ac:dyDescent="0.25">
      <c r="D3150" s="190"/>
    </row>
    <row r="3151" spans="4:4" x14ac:dyDescent="0.25">
      <c r="D3151" s="190"/>
    </row>
    <row r="3152" spans="4:4" x14ac:dyDescent="0.25">
      <c r="D3152" s="190"/>
    </row>
    <row r="3153" spans="4:4" x14ac:dyDescent="0.25">
      <c r="D3153" s="190"/>
    </row>
    <row r="3154" spans="4:4" x14ac:dyDescent="0.25">
      <c r="D3154" s="190"/>
    </row>
    <row r="3155" spans="4:4" x14ac:dyDescent="0.25">
      <c r="D3155" s="190"/>
    </row>
    <row r="3156" spans="4:4" x14ac:dyDescent="0.25">
      <c r="D3156" s="190"/>
    </row>
    <row r="3157" spans="4:4" x14ac:dyDescent="0.25">
      <c r="D3157" s="190"/>
    </row>
    <row r="3158" spans="4:4" x14ac:dyDescent="0.25">
      <c r="D3158" s="190"/>
    </row>
    <row r="3159" spans="4:4" x14ac:dyDescent="0.25">
      <c r="D3159" s="190"/>
    </row>
    <row r="3160" spans="4:4" x14ac:dyDescent="0.25">
      <c r="D3160" s="190"/>
    </row>
    <row r="3161" spans="4:4" x14ac:dyDescent="0.25">
      <c r="D3161" s="190"/>
    </row>
    <row r="3162" spans="4:4" x14ac:dyDescent="0.25">
      <c r="D3162" s="190"/>
    </row>
    <row r="3163" spans="4:4" x14ac:dyDescent="0.25">
      <c r="D3163" s="190"/>
    </row>
    <row r="3164" spans="4:4" x14ac:dyDescent="0.25">
      <c r="D3164" s="190"/>
    </row>
    <row r="3165" spans="4:4" x14ac:dyDescent="0.25">
      <c r="D3165" s="190"/>
    </row>
    <row r="3166" spans="4:4" x14ac:dyDescent="0.25">
      <c r="D3166" s="190"/>
    </row>
    <row r="3167" spans="4:4" x14ac:dyDescent="0.25">
      <c r="D3167" s="190"/>
    </row>
    <row r="3168" spans="4:4" x14ac:dyDescent="0.25">
      <c r="D3168" s="190"/>
    </row>
    <row r="3169" spans="4:4" x14ac:dyDescent="0.25">
      <c r="D3169" s="190"/>
    </row>
    <row r="3170" spans="4:4" x14ac:dyDescent="0.25">
      <c r="D3170" s="190"/>
    </row>
    <row r="3171" spans="4:4" x14ac:dyDescent="0.25">
      <c r="D3171" s="190"/>
    </row>
    <row r="3172" spans="4:4" x14ac:dyDescent="0.25">
      <c r="D3172" s="190"/>
    </row>
    <row r="3173" spans="4:4" x14ac:dyDescent="0.25">
      <c r="D3173" s="190"/>
    </row>
    <row r="3174" spans="4:4" x14ac:dyDescent="0.25">
      <c r="D3174" s="190"/>
    </row>
    <row r="3175" spans="4:4" x14ac:dyDescent="0.25">
      <c r="D3175" s="190"/>
    </row>
    <row r="3176" spans="4:4" x14ac:dyDescent="0.25">
      <c r="D3176" s="190"/>
    </row>
    <row r="3177" spans="4:4" x14ac:dyDescent="0.25">
      <c r="D3177" s="190"/>
    </row>
    <row r="3178" spans="4:4" x14ac:dyDescent="0.25">
      <c r="D3178" s="190"/>
    </row>
    <row r="3179" spans="4:4" x14ac:dyDescent="0.25">
      <c r="D3179" s="190"/>
    </row>
    <row r="3180" spans="4:4" x14ac:dyDescent="0.25">
      <c r="D3180" s="190"/>
    </row>
    <row r="3181" spans="4:4" x14ac:dyDescent="0.25">
      <c r="D3181" s="190"/>
    </row>
    <row r="3182" spans="4:4" x14ac:dyDescent="0.25">
      <c r="D3182" s="190"/>
    </row>
    <row r="3183" spans="4:4" x14ac:dyDescent="0.25">
      <c r="D3183" s="190"/>
    </row>
    <row r="3184" spans="4:4" x14ac:dyDescent="0.25">
      <c r="D3184" s="190"/>
    </row>
    <row r="3185" spans="4:4" x14ac:dyDescent="0.25">
      <c r="D3185" s="190"/>
    </row>
    <row r="3186" spans="4:4" x14ac:dyDescent="0.25">
      <c r="D3186" s="190"/>
    </row>
    <row r="3187" spans="4:4" x14ac:dyDescent="0.25">
      <c r="D3187" s="190"/>
    </row>
    <row r="3188" spans="4:4" x14ac:dyDescent="0.25">
      <c r="D3188" s="190"/>
    </row>
    <row r="3189" spans="4:4" x14ac:dyDescent="0.25">
      <c r="D3189" s="190"/>
    </row>
    <row r="3190" spans="4:4" x14ac:dyDescent="0.25">
      <c r="D3190" s="190"/>
    </row>
    <row r="3191" spans="4:4" x14ac:dyDescent="0.25">
      <c r="D3191" s="190"/>
    </row>
    <row r="3192" spans="4:4" x14ac:dyDescent="0.25">
      <c r="D3192" s="190"/>
    </row>
    <row r="3193" spans="4:4" x14ac:dyDescent="0.25">
      <c r="D3193" s="190"/>
    </row>
    <row r="3194" spans="4:4" x14ac:dyDescent="0.25">
      <c r="D3194" s="190"/>
    </row>
    <row r="3195" spans="4:4" x14ac:dyDescent="0.25">
      <c r="D3195" s="190"/>
    </row>
    <row r="3196" spans="4:4" x14ac:dyDescent="0.25">
      <c r="D3196" s="190"/>
    </row>
    <row r="3197" spans="4:4" x14ac:dyDescent="0.25">
      <c r="D3197" s="190"/>
    </row>
    <row r="3198" spans="4:4" x14ac:dyDescent="0.25">
      <c r="D3198" s="190"/>
    </row>
    <row r="3199" spans="4:4" x14ac:dyDescent="0.25">
      <c r="D3199" s="190"/>
    </row>
    <row r="3200" spans="4:4" x14ac:dyDescent="0.25">
      <c r="D3200" s="190"/>
    </row>
    <row r="3201" spans="4:4" x14ac:dyDescent="0.25">
      <c r="D3201" s="190"/>
    </row>
    <row r="3202" spans="4:4" x14ac:dyDescent="0.25">
      <c r="D3202" s="190"/>
    </row>
    <row r="3203" spans="4:4" x14ac:dyDescent="0.25">
      <c r="D3203" s="190"/>
    </row>
    <row r="3204" spans="4:4" x14ac:dyDescent="0.25">
      <c r="D3204" s="190"/>
    </row>
    <row r="3205" spans="4:4" x14ac:dyDescent="0.25">
      <c r="D3205" s="190"/>
    </row>
    <row r="3206" spans="4:4" x14ac:dyDescent="0.25">
      <c r="D3206" s="190"/>
    </row>
    <row r="3207" spans="4:4" x14ac:dyDescent="0.25">
      <c r="D3207" s="190"/>
    </row>
    <row r="3208" spans="4:4" x14ac:dyDescent="0.25">
      <c r="D3208" s="190"/>
    </row>
    <row r="3209" spans="4:4" x14ac:dyDescent="0.25">
      <c r="D3209" s="190"/>
    </row>
    <row r="3210" spans="4:4" x14ac:dyDescent="0.25">
      <c r="D3210" s="190"/>
    </row>
    <row r="3211" spans="4:4" x14ac:dyDescent="0.25">
      <c r="D3211" s="190"/>
    </row>
    <row r="3212" spans="4:4" x14ac:dyDescent="0.25">
      <c r="D3212" s="190"/>
    </row>
    <row r="3213" spans="4:4" x14ac:dyDescent="0.25">
      <c r="D3213" s="190"/>
    </row>
    <row r="3214" spans="4:4" x14ac:dyDescent="0.25">
      <c r="D3214" s="190"/>
    </row>
    <row r="3215" spans="4:4" x14ac:dyDescent="0.25">
      <c r="D3215" s="190"/>
    </row>
    <row r="3216" spans="4:4" x14ac:dyDescent="0.25">
      <c r="D3216" s="190"/>
    </row>
    <row r="3217" spans="4:4" x14ac:dyDescent="0.25">
      <c r="D3217" s="190"/>
    </row>
    <row r="3218" spans="4:4" x14ac:dyDescent="0.25">
      <c r="D3218" s="190"/>
    </row>
    <row r="3219" spans="4:4" x14ac:dyDescent="0.25">
      <c r="D3219" s="190"/>
    </row>
    <row r="3220" spans="4:4" x14ac:dyDescent="0.25">
      <c r="D3220" s="190"/>
    </row>
    <row r="3221" spans="4:4" x14ac:dyDescent="0.25">
      <c r="D3221" s="190"/>
    </row>
    <row r="3222" spans="4:4" x14ac:dyDescent="0.25">
      <c r="D3222" s="190"/>
    </row>
    <row r="3223" spans="4:4" x14ac:dyDescent="0.25">
      <c r="D3223" s="190"/>
    </row>
    <row r="3224" spans="4:4" x14ac:dyDescent="0.25">
      <c r="D3224" s="190"/>
    </row>
    <row r="3225" spans="4:4" x14ac:dyDescent="0.25">
      <c r="D3225" s="190"/>
    </row>
    <row r="3226" spans="4:4" x14ac:dyDescent="0.25">
      <c r="D3226" s="190"/>
    </row>
    <row r="3227" spans="4:4" x14ac:dyDescent="0.25">
      <c r="D3227" s="190"/>
    </row>
    <row r="3228" spans="4:4" x14ac:dyDescent="0.25">
      <c r="D3228" s="190"/>
    </row>
    <row r="3229" spans="4:4" x14ac:dyDescent="0.25">
      <c r="D3229" s="190"/>
    </row>
    <row r="3230" spans="4:4" x14ac:dyDescent="0.25">
      <c r="D3230" s="190"/>
    </row>
    <row r="3231" spans="4:4" x14ac:dyDescent="0.25">
      <c r="D3231" s="190"/>
    </row>
    <row r="3232" spans="4:4" x14ac:dyDescent="0.25">
      <c r="D3232" s="190"/>
    </row>
    <row r="3233" spans="4:4" x14ac:dyDescent="0.25">
      <c r="D3233" s="190"/>
    </row>
    <row r="3234" spans="4:4" x14ac:dyDescent="0.25">
      <c r="D3234" s="190"/>
    </row>
    <row r="3235" spans="4:4" x14ac:dyDescent="0.25">
      <c r="D3235" s="190"/>
    </row>
    <row r="3236" spans="4:4" x14ac:dyDescent="0.25">
      <c r="D3236" s="190"/>
    </row>
    <row r="3237" spans="4:4" x14ac:dyDescent="0.25">
      <c r="D3237" s="190"/>
    </row>
    <row r="3238" spans="4:4" x14ac:dyDescent="0.25">
      <c r="D3238" s="190"/>
    </row>
    <row r="3239" spans="4:4" x14ac:dyDescent="0.25">
      <c r="D3239" s="190"/>
    </row>
    <row r="3240" spans="4:4" x14ac:dyDescent="0.25">
      <c r="D3240" s="190"/>
    </row>
    <row r="3241" spans="4:4" x14ac:dyDescent="0.25">
      <c r="D3241" s="190"/>
    </row>
    <row r="3242" spans="4:4" x14ac:dyDescent="0.25">
      <c r="D3242" s="190"/>
    </row>
    <row r="3243" spans="4:4" x14ac:dyDescent="0.25">
      <c r="D3243" s="190"/>
    </row>
    <row r="3244" spans="4:4" x14ac:dyDescent="0.25">
      <c r="D3244" s="190"/>
    </row>
    <row r="3245" spans="4:4" x14ac:dyDescent="0.25">
      <c r="D3245" s="190"/>
    </row>
    <row r="3246" spans="4:4" x14ac:dyDescent="0.25">
      <c r="D3246" s="190"/>
    </row>
    <row r="3247" spans="4:4" x14ac:dyDescent="0.25">
      <c r="D3247" s="190"/>
    </row>
    <row r="3248" spans="4:4" x14ac:dyDescent="0.25">
      <c r="D3248" s="190"/>
    </row>
    <row r="3249" spans="4:4" x14ac:dyDescent="0.25">
      <c r="D3249" s="190"/>
    </row>
    <row r="3250" spans="4:4" x14ac:dyDescent="0.25">
      <c r="D3250" s="190"/>
    </row>
    <row r="3251" spans="4:4" x14ac:dyDescent="0.25">
      <c r="D3251" s="190"/>
    </row>
    <row r="3252" spans="4:4" x14ac:dyDescent="0.25">
      <c r="D3252" s="190"/>
    </row>
    <row r="3253" spans="4:4" x14ac:dyDescent="0.25">
      <c r="D3253" s="190"/>
    </row>
    <row r="3254" spans="4:4" x14ac:dyDescent="0.25">
      <c r="D3254" s="190"/>
    </row>
    <row r="3255" spans="4:4" x14ac:dyDescent="0.25">
      <c r="D3255" s="190"/>
    </row>
    <row r="3256" spans="4:4" x14ac:dyDescent="0.25">
      <c r="D3256" s="190"/>
    </row>
    <row r="3257" spans="4:4" x14ac:dyDescent="0.25">
      <c r="D3257" s="190"/>
    </row>
    <row r="3258" spans="4:4" x14ac:dyDescent="0.25">
      <c r="D3258" s="190"/>
    </row>
    <row r="3259" spans="4:4" x14ac:dyDescent="0.25">
      <c r="D3259" s="190"/>
    </row>
    <row r="3260" spans="4:4" x14ac:dyDescent="0.25">
      <c r="D3260" s="190"/>
    </row>
    <row r="3261" spans="4:4" x14ac:dyDescent="0.25">
      <c r="D3261" s="190"/>
    </row>
    <row r="3262" spans="4:4" x14ac:dyDescent="0.25">
      <c r="D3262" s="190"/>
    </row>
    <row r="3263" spans="4:4" x14ac:dyDescent="0.25">
      <c r="D3263" s="190"/>
    </row>
    <row r="3264" spans="4:4" x14ac:dyDescent="0.25">
      <c r="D3264" s="190"/>
    </row>
    <row r="3265" spans="4:4" x14ac:dyDescent="0.25">
      <c r="D3265" s="190"/>
    </row>
    <row r="3266" spans="4:4" x14ac:dyDescent="0.25">
      <c r="D3266" s="190"/>
    </row>
    <row r="3267" spans="4:4" x14ac:dyDescent="0.25">
      <c r="D3267" s="190"/>
    </row>
    <row r="3268" spans="4:4" x14ac:dyDescent="0.25">
      <c r="D3268" s="190"/>
    </row>
    <row r="3269" spans="4:4" x14ac:dyDescent="0.25">
      <c r="D3269" s="190"/>
    </row>
    <row r="3270" spans="4:4" x14ac:dyDescent="0.25">
      <c r="D3270" s="190"/>
    </row>
    <row r="3271" spans="4:4" x14ac:dyDescent="0.25">
      <c r="D3271" s="190"/>
    </row>
    <row r="3272" spans="4:4" x14ac:dyDescent="0.25">
      <c r="D3272" s="190"/>
    </row>
    <row r="3273" spans="4:4" x14ac:dyDescent="0.25">
      <c r="D3273" s="190"/>
    </row>
    <row r="3274" spans="4:4" x14ac:dyDescent="0.25">
      <c r="D3274" s="190"/>
    </row>
    <row r="3275" spans="4:4" x14ac:dyDescent="0.25">
      <c r="D3275" s="190"/>
    </row>
    <row r="3276" spans="4:4" x14ac:dyDescent="0.25">
      <c r="D3276" s="190"/>
    </row>
    <row r="3277" spans="4:4" x14ac:dyDescent="0.25">
      <c r="D3277" s="190"/>
    </row>
    <row r="3278" spans="4:4" x14ac:dyDescent="0.25">
      <c r="D3278" s="190"/>
    </row>
    <row r="3279" spans="4:4" x14ac:dyDescent="0.25">
      <c r="D3279" s="190"/>
    </row>
    <row r="3280" spans="4:4" x14ac:dyDescent="0.25">
      <c r="D3280" s="190"/>
    </row>
    <row r="3281" spans="4:4" x14ac:dyDescent="0.25">
      <c r="D3281" s="190"/>
    </row>
    <row r="3282" spans="4:4" x14ac:dyDescent="0.25">
      <c r="D3282" s="190"/>
    </row>
    <row r="3283" spans="4:4" x14ac:dyDescent="0.25">
      <c r="D3283" s="190"/>
    </row>
    <row r="3284" spans="4:4" x14ac:dyDescent="0.25">
      <c r="D3284" s="190"/>
    </row>
    <row r="3285" spans="4:4" x14ac:dyDescent="0.25">
      <c r="D3285" s="190"/>
    </row>
    <row r="3286" spans="4:4" x14ac:dyDescent="0.25">
      <c r="D3286" s="190"/>
    </row>
    <row r="3287" spans="4:4" x14ac:dyDescent="0.25">
      <c r="D3287" s="190"/>
    </row>
    <row r="3288" spans="4:4" x14ac:dyDescent="0.25">
      <c r="D3288" s="190"/>
    </row>
    <row r="3289" spans="4:4" x14ac:dyDescent="0.25">
      <c r="D3289" s="190"/>
    </row>
    <row r="3290" spans="4:4" x14ac:dyDescent="0.25">
      <c r="D3290" s="190"/>
    </row>
    <row r="3291" spans="4:4" x14ac:dyDescent="0.25">
      <c r="D3291" s="190"/>
    </row>
    <row r="3292" spans="4:4" x14ac:dyDescent="0.25">
      <c r="D3292" s="190"/>
    </row>
    <row r="3293" spans="4:4" x14ac:dyDescent="0.25">
      <c r="D3293" s="190"/>
    </row>
    <row r="3294" spans="4:4" x14ac:dyDescent="0.25">
      <c r="D3294" s="190"/>
    </row>
    <row r="3295" spans="4:4" x14ac:dyDescent="0.25">
      <c r="D3295" s="190"/>
    </row>
    <row r="3296" spans="4:4" x14ac:dyDescent="0.25">
      <c r="D3296" s="190"/>
    </row>
    <row r="3297" spans="4:4" x14ac:dyDescent="0.25">
      <c r="D3297" s="190"/>
    </row>
    <row r="3298" spans="4:4" x14ac:dyDescent="0.25">
      <c r="D3298" s="190"/>
    </row>
    <row r="3299" spans="4:4" x14ac:dyDescent="0.25">
      <c r="D3299" s="190"/>
    </row>
    <row r="3300" spans="4:4" x14ac:dyDescent="0.25">
      <c r="D3300" s="190"/>
    </row>
    <row r="3301" spans="4:4" x14ac:dyDescent="0.25">
      <c r="D3301" s="190"/>
    </row>
    <row r="3302" spans="4:4" x14ac:dyDescent="0.25">
      <c r="D3302" s="190"/>
    </row>
    <row r="3303" spans="4:4" x14ac:dyDescent="0.25">
      <c r="D3303" s="190"/>
    </row>
    <row r="3304" spans="4:4" x14ac:dyDescent="0.25">
      <c r="D3304" s="190"/>
    </row>
    <row r="3305" spans="4:4" x14ac:dyDescent="0.25">
      <c r="D3305" s="190"/>
    </row>
    <row r="3306" spans="4:4" x14ac:dyDescent="0.25">
      <c r="D3306" s="190"/>
    </row>
    <row r="3307" spans="4:4" x14ac:dyDescent="0.25">
      <c r="D3307" s="190"/>
    </row>
    <row r="3308" spans="4:4" x14ac:dyDescent="0.25">
      <c r="D3308" s="190"/>
    </row>
    <row r="3309" spans="4:4" x14ac:dyDescent="0.25">
      <c r="D3309" s="190"/>
    </row>
    <row r="3310" spans="4:4" x14ac:dyDescent="0.25">
      <c r="D3310" s="190"/>
    </row>
    <row r="3311" spans="4:4" x14ac:dyDescent="0.25">
      <c r="D3311" s="190"/>
    </row>
    <row r="3312" spans="4:4" x14ac:dyDescent="0.25">
      <c r="D3312" s="190"/>
    </row>
    <row r="3313" spans="4:4" x14ac:dyDescent="0.25">
      <c r="D3313" s="190"/>
    </row>
    <row r="3314" spans="4:4" x14ac:dyDescent="0.25">
      <c r="D3314" s="190"/>
    </row>
    <row r="3315" spans="4:4" x14ac:dyDescent="0.25">
      <c r="D3315" s="190"/>
    </row>
    <row r="3316" spans="4:4" x14ac:dyDescent="0.25">
      <c r="D3316" s="190"/>
    </row>
    <row r="3317" spans="4:4" x14ac:dyDescent="0.25">
      <c r="D3317" s="190"/>
    </row>
    <row r="3318" spans="4:4" x14ac:dyDescent="0.25">
      <c r="D3318" s="190"/>
    </row>
    <row r="3319" spans="4:4" x14ac:dyDescent="0.25">
      <c r="D3319" s="190"/>
    </row>
    <row r="3320" spans="4:4" x14ac:dyDescent="0.25">
      <c r="D3320" s="190"/>
    </row>
    <row r="3321" spans="4:4" x14ac:dyDescent="0.25">
      <c r="D3321" s="190"/>
    </row>
    <row r="3322" spans="4:4" x14ac:dyDescent="0.25">
      <c r="D3322" s="190"/>
    </row>
    <row r="3323" spans="4:4" x14ac:dyDescent="0.25">
      <c r="D3323" s="190"/>
    </row>
    <row r="3324" spans="4:4" x14ac:dyDescent="0.25">
      <c r="D3324" s="190"/>
    </row>
    <row r="3325" spans="4:4" x14ac:dyDescent="0.25">
      <c r="D3325" s="190"/>
    </row>
    <row r="3326" spans="4:4" x14ac:dyDescent="0.25">
      <c r="D3326" s="190"/>
    </row>
    <row r="3327" spans="4:4" x14ac:dyDescent="0.25">
      <c r="D3327" s="190"/>
    </row>
    <row r="3328" spans="4:4" x14ac:dyDescent="0.25">
      <c r="D3328" s="190"/>
    </row>
    <row r="3329" spans="4:4" x14ac:dyDescent="0.25">
      <c r="D3329" s="190"/>
    </row>
    <row r="3330" spans="4:4" x14ac:dyDescent="0.25">
      <c r="D3330" s="190"/>
    </row>
    <row r="3331" spans="4:4" x14ac:dyDescent="0.25">
      <c r="D3331" s="190"/>
    </row>
    <row r="3332" spans="4:4" x14ac:dyDescent="0.25">
      <c r="D3332" s="190"/>
    </row>
    <row r="3333" spans="4:4" x14ac:dyDescent="0.25">
      <c r="D3333" s="190"/>
    </row>
    <row r="3334" spans="4:4" x14ac:dyDescent="0.25">
      <c r="D3334" s="190"/>
    </row>
    <row r="3335" spans="4:4" x14ac:dyDescent="0.25">
      <c r="D3335" s="190"/>
    </row>
    <row r="3336" spans="4:4" x14ac:dyDescent="0.25">
      <c r="D3336" s="190"/>
    </row>
    <row r="3337" spans="4:4" x14ac:dyDescent="0.25">
      <c r="D3337" s="190"/>
    </row>
    <row r="3338" spans="4:4" x14ac:dyDescent="0.25">
      <c r="D3338" s="190"/>
    </row>
    <row r="3339" spans="4:4" x14ac:dyDescent="0.25">
      <c r="D3339" s="190"/>
    </row>
    <row r="3340" spans="4:4" x14ac:dyDescent="0.25">
      <c r="D3340" s="190"/>
    </row>
    <row r="3341" spans="4:4" x14ac:dyDescent="0.25">
      <c r="D3341" s="190"/>
    </row>
    <row r="3342" spans="4:4" x14ac:dyDescent="0.25">
      <c r="D3342" s="190"/>
    </row>
    <row r="3343" spans="4:4" x14ac:dyDescent="0.25">
      <c r="D3343" s="190"/>
    </row>
    <row r="3344" spans="4:4" x14ac:dyDescent="0.25">
      <c r="D3344" s="190"/>
    </row>
    <row r="3345" spans="4:4" x14ac:dyDescent="0.25">
      <c r="D3345" s="190"/>
    </row>
    <row r="3346" spans="4:4" x14ac:dyDescent="0.25">
      <c r="D3346" s="190"/>
    </row>
    <row r="3347" spans="4:4" x14ac:dyDescent="0.25">
      <c r="D3347" s="190"/>
    </row>
    <row r="3348" spans="4:4" x14ac:dyDescent="0.25">
      <c r="D3348" s="190"/>
    </row>
    <row r="3349" spans="4:4" x14ac:dyDescent="0.25">
      <c r="D3349" s="190"/>
    </row>
    <row r="3350" spans="4:4" x14ac:dyDescent="0.25">
      <c r="D3350" s="190"/>
    </row>
    <row r="3351" spans="4:4" x14ac:dyDescent="0.25">
      <c r="D3351" s="190"/>
    </row>
    <row r="3352" spans="4:4" x14ac:dyDescent="0.25">
      <c r="D3352" s="190"/>
    </row>
    <row r="3353" spans="4:4" x14ac:dyDescent="0.25">
      <c r="D3353" s="190"/>
    </row>
    <row r="3354" spans="4:4" x14ac:dyDescent="0.25">
      <c r="D3354" s="190"/>
    </row>
    <row r="3355" spans="4:4" x14ac:dyDescent="0.25">
      <c r="D3355" s="190"/>
    </row>
    <row r="3356" spans="4:4" x14ac:dyDescent="0.25">
      <c r="D3356" s="190"/>
    </row>
    <row r="3357" spans="4:4" x14ac:dyDescent="0.25">
      <c r="D3357" s="190"/>
    </row>
    <row r="3358" spans="4:4" x14ac:dyDescent="0.25">
      <c r="D3358" s="190"/>
    </row>
    <row r="3359" spans="4:4" x14ac:dyDescent="0.25">
      <c r="D3359" s="190"/>
    </row>
    <row r="3360" spans="4:4" x14ac:dyDescent="0.25">
      <c r="D3360" s="190"/>
    </row>
    <row r="3361" spans="4:4" x14ac:dyDescent="0.25">
      <c r="D3361" s="190"/>
    </row>
    <row r="3362" spans="4:4" x14ac:dyDescent="0.25">
      <c r="D3362" s="190"/>
    </row>
    <row r="3363" spans="4:4" x14ac:dyDescent="0.25">
      <c r="D3363" s="190"/>
    </row>
    <row r="3364" spans="4:4" x14ac:dyDescent="0.25">
      <c r="D3364" s="190"/>
    </row>
    <row r="3365" spans="4:4" x14ac:dyDescent="0.25">
      <c r="D3365" s="190"/>
    </row>
    <row r="3366" spans="4:4" x14ac:dyDescent="0.25">
      <c r="D3366" s="190"/>
    </row>
    <row r="3367" spans="4:4" x14ac:dyDescent="0.25">
      <c r="D3367" s="190"/>
    </row>
    <row r="3368" spans="4:4" x14ac:dyDescent="0.25">
      <c r="D3368" s="190"/>
    </row>
    <row r="3369" spans="4:4" x14ac:dyDescent="0.25">
      <c r="D3369" s="190"/>
    </row>
    <row r="3370" spans="4:4" x14ac:dyDescent="0.25">
      <c r="D3370" s="190"/>
    </row>
    <row r="3371" spans="4:4" x14ac:dyDescent="0.25">
      <c r="D3371" s="190"/>
    </row>
    <row r="3372" spans="4:4" x14ac:dyDescent="0.25">
      <c r="D3372" s="190"/>
    </row>
    <row r="3373" spans="4:4" x14ac:dyDescent="0.25">
      <c r="D3373" s="190"/>
    </row>
    <row r="3374" spans="4:4" x14ac:dyDescent="0.25">
      <c r="D3374" s="190"/>
    </row>
    <row r="3375" spans="4:4" x14ac:dyDescent="0.25">
      <c r="D3375" s="190"/>
    </row>
    <row r="3376" spans="4:4" x14ac:dyDescent="0.25">
      <c r="D3376" s="190"/>
    </row>
    <row r="3377" spans="4:4" x14ac:dyDescent="0.25">
      <c r="D3377" s="190"/>
    </row>
    <row r="3378" spans="4:4" x14ac:dyDescent="0.25">
      <c r="D3378" s="190"/>
    </row>
    <row r="3379" spans="4:4" x14ac:dyDescent="0.25">
      <c r="D3379" s="190"/>
    </row>
    <row r="3380" spans="4:4" x14ac:dyDescent="0.25">
      <c r="D3380" s="190"/>
    </row>
    <row r="3381" spans="4:4" x14ac:dyDescent="0.25">
      <c r="D3381" s="190"/>
    </row>
    <row r="3382" spans="4:4" x14ac:dyDescent="0.25">
      <c r="D3382" s="190"/>
    </row>
    <row r="3383" spans="4:4" x14ac:dyDescent="0.25">
      <c r="D3383" s="190"/>
    </row>
    <row r="3384" spans="4:4" x14ac:dyDescent="0.25">
      <c r="D3384" s="190"/>
    </row>
    <row r="3385" spans="4:4" x14ac:dyDescent="0.25">
      <c r="D3385" s="190"/>
    </row>
    <row r="3386" spans="4:4" x14ac:dyDescent="0.25">
      <c r="D3386" s="190"/>
    </row>
    <row r="3387" spans="4:4" x14ac:dyDescent="0.25">
      <c r="D3387" s="190"/>
    </row>
    <row r="3388" spans="4:4" x14ac:dyDescent="0.25">
      <c r="D3388" s="190"/>
    </row>
    <row r="3389" spans="4:4" x14ac:dyDescent="0.25">
      <c r="D3389" s="190"/>
    </row>
    <row r="3390" spans="4:4" x14ac:dyDescent="0.25">
      <c r="D3390" s="190"/>
    </row>
    <row r="3391" spans="4:4" x14ac:dyDescent="0.25">
      <c r="D3391" s="190"/>
    </row>
    <row r="3392" spans="4:4" x14ac:dyDescent="0.25">
      <c r="D3392" s="190"/>
    </row>
    <row r="3393" spans="4:4" x14ac:dyDescent="0.25">
      <c r="D3393" s="190"/>
    </row>
    <row r="3394" spans="4:4" x14ac:dyDescent="0.25">
      <c r="D3394" s="190"/>
    </row>
    <row r="3395" spans="4:4" x14ac:dyDescent="0.25">
      <c r="D3395" s="190"/>
    </row>
    <row r="3396" spans="4:4" x14ac:dyDescent="0.25">
      <c r="D3396" s="190"/>
    </row>
    <row r="3397" spans="4:4" x14ac:dyDescent="0.25">
      <c r="D3397" s="190"/>
    </row>
    <row r="3398" spans="4:4" x14ac:dyDescent="0.25">
      <c r="D3398" s="190"/>
    </row>
    <row r="3399" spans="4:4" x14ac:dyDescent="0.25">
      <c r="D3399" s="190"/>
    </row>
    <row r="3400" spans="4:4" x14ac:dyDescent="0.25">
      <c r="D3400" s="190"/>
    </row>
    <row r="3401" spans="4:4" x14ac:dyDescent="0.25">
      <c r="D3401" s="190"/>
    </row>
    <row r="3402" spans="4:4" x14ac:dyDescent="0.25">
      <c r="D3402" s="190"/>
    </row>
    <row r="3403" spans="4:4" x14ac:dyDescent="0.25">
      <c r="D3403" s="190"/>
    </row>
    <row r="3404" spans="4:4" x14ac:dyDescent="0.25">
      <c r="D3404" s="190"/>
    </row>
    <row r="3405" spans="4:4" x14ac:dyDescent="0.25">
      <c r="D3405" s="190"/>
    </row>
    <row r="3406" spans="4:4" x14ac:dyDescent="0.25">
      <c r="D3406" s="190"/>
    </row>
    <row r="3407" spans="4:4" x14ac:dyDescent="0.25">
      <c r="D3407" s="190"/>
    </row>
    <row r="3408" spans="4:4" x14ac:dyDescent="0.25">
      <c r="D3408" s="190"/>
    </row>
    <row r="3409" spans="4:4" x14ac:dyDescent="0.25">
      <c r="D3409" s="190"/>
    </row>
    <row r="3410" spans="4:4" x14ac:dyDescent="0.25">
      <c r="D3410" s="190"/>
    </row>
    <row r="3411" spans="4:4" x14ac:dyDescent="0.25">
      <c r="D3411" s="190"/>
    </row>
    <row r="3412" spans="4:4" x14ac:dyDescent="0.25">
      <c r="D3412" s="190"/>
    </row>
    <row r="3413" spans="4:4" x14ac:dyDescent="0.25">
      <c r="D3413" s="190"/>
    </row>
    <row r="3414" spans="4:4" x14ac:dyDescent="0.25">
      <c r="D3414" s="190"/>
    </row>
    <row r="3415" spans="4:4" x14ac:dyDescent="0.25">
      <c r="D3415" s="190"/>
    </row>
    <row r="3416" spans="4:4" x14ac:dyDescent="0.25">
      <c r="D3416" s="190"/>
    </row>
    <row r="3417" spans="4:4" x14ac:dyDescent="0.25">
      <c r="D3417" s="190"/>
    </row>
    <row r="3418" spans="4:4" x14ac:dyDescent="0.25">
      <c r="D3418" s="190"/>
    </row>
    <row r="3419" spans="4:4" x14ac:dyDescent="0.25">
      <c r="D3419" s="190"/>
    </row>
    <row r="3420" spans="4:4" x14ac:dyDescent="0.25">
      <c r="D3420" s="190"/>
    </row>
    <row r="3421" spans="4:4" x14ac:dyDescent="0.25">
      <c r="D3421" s="190"/>
    </row>
    <row r="3422" spans="4:4" x14ac:dyDescent="0.25">
      <c r="D3422" s="190"/>
    </row>
    <row r="3423" spans="4:4" x14ac:dyDescent="0.25">
      <c r="D3423" s="190"/>
    </row>
    <row r="3424" spans="4:4" x14ac:dyDescent="0.25">
      <c r="D3424" s="190"/>
    </row>
    <row r="3425" spans="4:4" x14ac:dyDescent="0.25">
      <c r="D3425" s="190"/>
    </row>
    <row r="3426" spans="4:4" x14ac:dyDescent="0.25">
      <c r="D3426" s="190"/>
    </row>
    <row r="3427" spans="4:4" x14ac:dyDescent="0.25">
      <c r="D3427" s="190"/>
    </row>
    <row r="3428" spans="4:4" x14ac:dyDescent="0.25">
      <c r="D3428" s="190"/>
    </row>
    <row r="3429" spans="4:4" x14ac:dyDescent="0.25">
      <c r="D3429" s="190"/>
    </row>
    <row r="3430" spans="4:4" x14ac:dyDescent="0.25">
      <c r="D3430" s="190"/>
    </row>
    <row r="3431" spans="4:4" x14ac:dyDescent="0.25">
      <c r="D3431" s="190"/>
    </row>
    <row r="3432" spans="4:4" x14ac:dyDescent="0.25">
      <c r="D3432" s="190"/>
    </row>
    <row r="3433" spans="4:4" x14ac:dyDescent="0.25">
      <c r="D3433" s="190"/>
    </row>
    <row r="3434" spans="4:4" x14ac:dyDescent="0.25">
      <c r="D3434" s="190"/>
    </row>
    <row r="3435" spans="4:4" x14ac:dyDescent="0.25">
      <c r="D3435" s="190"/>
    </row>
    <row r="3436" spans="4:4" x14ac:dyDescent="0.25">
      <c r="D3436" s="190"/>
    </row>
    <row r="3437" spans="4:4" x14ac:dyDescent="0.25">
      <c r="D3437" s="190"/>
    </row>
    <row r="3438" spans="4:4" x14ac:dyDescent="0.25">
      <c r="D3438" s="190"/>
    </row>
    <row r="3439" spans="4:4" x14ac:dyDescent="0.25">
      <c r="D3439" s="190"/>
    </row>
    <row r="3440" spans="4:4" x14ac:dyDescent="0.25">
      <c r="D3440" s="190"/>
    </row>
    <row r="3441" spans="4:4" x14ac:dyDescent="0.25">
      <c r="D3441" s="190"/>
    </row>
    <row r="3442" spans="4:4" x14ac:dyDescent="0.25">
      <c r="D3442" s="190"/>
    </row>
    <row r="3443" spans="4:4" x14ac:dyDescent="0.25">
      <c r="D3443" s="190"/>
    </row>
    <row r="3444" spans="4:4" x14ac:dyDescent="0.25">
      <c r="D3444" s="190"/>
    </row>
    <row r="3445" spans="4:4" x14ac:dyDescent="0.25">
      <c r="D3445" s="190"/>
    </row>
    <row r="3446" spans="4:4" x14ac:dyDescent="0.25">
      <c r="D3446" s="190"/>
    </row>
    <row r="3447" spans="4:4" x14ac:dyDescent="0.25">
      <c r="D3447" s="190"/>
    </row>
    <row r="3448" spans="4:4" x14ac:dyDescent="0.25">
      <c r="D3448" s="190"/>
    </row>
    <row r="3449" spans="4:4" x14ac:dyDescent="0.25">
      <c r="D3449" s="190"/>
    </row>
    <row r="3450" spans="4:4" x14ac:dyDescent="0.25">
      <c r="D3450" s="190"/>
    </row>
    <row r="3451" spans="4:4" x14ac:dyDescent="0.25">
      <c r="D3451" s="190"/>
    </row>
    <row r="3452" spans="4:4" x14ac:dyDescent="0.25">
      <c r="D3452" s="190"/>
    </row>
    <row r="3453" spans="4:4" x14ac:dyDescent="0.25">
      <c r="D3453" s="190"/>
    </row>
    <row r="3454" spans="4:4" x14ac:dyDescent="0.25">
      <c r="D3454" s="190"/>
    </row>
    <row r="3455" spans="4:4" x14ac:dyDescent="0.25">
      <c r="D3455" s="190"/>
    </row>
    <row r="3456" spans="4:4" x14ac:dyDescent="0.25">
      <c r="D3456" s="190"/>
    </row>
    <row r="3457" spans="4:4" x14ac:dyDescent="0.25">
      <c r="D3457" s="190"/>
    </row>
    <row r="3458" spans="4:4" x14ac:dyDescent="0.25">
      <c r="D3458" s="190"/>
    </row>
    <row r="3459" spans="4:4" x14ac:dyDescent="0.25">
      <c r="D3459" s="190"/>
    </row>
    <row r="3460" spans="4:4" x14ac:dyDescent="0.25">
      <c r="D3460" s="190"/>
    </row>
    <row r="3461" spans="4:4" x14ac:dyDescent="0.25">
      <c r="D3461" s="190"/>
    </row>
    <row r="3462" spans="4:4" x14ac:dyDescent="0.25">
      <c r="D3462" s="190"/>
    </row>
    <row r="3463" spans="4:4" x14ac:dyDescent="0.25">
      <c r="D3463" s="190"/>
    </row>
    <row r="3464" spans="4:4" x14ac:dyDescent="0.25">
      <c r="D3464" s="190"/>
    </row>
    <row r="3465" spans="4:4" x14ac:dyDescent="0.25">
      <c r="D3465" s="190"/>
    </row>
    <row r="3466" spans="4:4" x14ac:dyDescent="0.25">
      <c r="D3466" s="190"/>
    </row>
    <row r="3467" spans="4:4" x14ac:dyDescent="0.25">
      <c r="D3467" s="190"/>
    </row>
    <row r="3468" spans="4:4" x14ac:dyDescent="0.25">
      <c r="D3468" s="190"/>
    </row>
    <row r="3469" spans="4:4" x14ac:dyDescent="0.25">
      <c r="D3469" s="190"/>
    </row>
    <row r="3470" spans="4:4" x14ac:dyDescent="0.25">
      <c r="D3470" s="190"/>
    </row>
    <row r="3471" spans="4:4" x14ac:dyDescent="0.25">
      <c r="D3471" s="190"/>
    </row>
    <row r="3472" spans="4:4" x14ac:dyDescent="0.25">
      <c r="D3472" s="190"/>
    </row>
    <row r="3473" spans="4:4" x14ac:dyDescent="0.25">
      <c r="D3473" s="190"/>
    </row>
    <row r="3474" spans="4:4" x14ac:dyDescent="0.25">
      <c r="D3474" s="190"/>
    </row>
    <row r="3475" spans="4:4" x14ac:dyDescent="0.25">
      <c r="D3475" s="190"/>
    </row>
    <row r="3476" spans="4:4" x14ac:dyDescent="0.25">
      <c r="D3476" s="190"/>
    </row>
    <row r="3477" spans="4:4" x14ac:dyDescent="0.25">
      <c r="D3477" s="190"/>
    </row>
    <row r="3478" spans="4:4" x14ac:dyDescent="0.25">
      <c r="D3478" s="190"/>
    </row>
    <row r="3479" spans="4:4" x14ac:dyDescent="0.25">
      <c r="D3479" s="190"/>
    </row>
    <row r="3480" spans="4:4" x14ac:dyDescent="0.25">
      <c r="D3480" s="190"/>
    </row>
    <row r="3481" spans="4:4" x14ac:dyDescent="0.25">
      <c r="D3481" s="190"/>
    </row>
    <row r="3482" spans="4:4" x14ac:dyDescent="0.25">
      <c r="D3482" s="190"/>
    </row>
    <row r="3483" spans="4:4" x14ac:dyDescent="0.25">
      <c r="D3483" s="190"/>
    </row>
    <row r="3484" spans="4:4" x14ac:dyDescent="0.25">
      <c r="D3484" s="190"/>
    </row>
    <row r="3485" spans="4:4" x14ac:dyDescent="0.25">
      <c r="D3485" s="190"/>
    </row>
    <row r="3486" spans="4:4" x14ac:dyDescent="0.25">
      <c r="D3486" s="190"/>
    </row>
    <row r="3487" spans="4:4" x14ac:dyDescent="0.25">
      <c r="D3487" s="190"/>
    </row>
    <row r="3488" spans="4:4" x14ac:dyDescent="0.25">
      <c r="D3488" s="190"/>
    </row>
    <row r="3489" spans="4:4" x14ac:dyDescent="0.25">
      <c r="D3489" s="190"/>
    </row>
    <row r="3490" spans="4:4" x14ac:dyDescent="0.25">
      <c r="D3490" s="190"/>
    </row>
    <row r="3491" spans="4:4" x14ac:dyDescent="0.25">
      <c r="D3491" s="190"/>
    </row>
    <row r="3492" spans="4:4" x14ac:dyDescent="0.25">
      <c r="D3492" s="190"/>
    </row>
    <row r="3493" spans="4:4" x14ac:dyDescent="0.25">
      <c r="D3493" s="190"/>
    </row>
    <row r="3494" spans="4:4" x14ac:dyDescent="0.25">
      <c r="D3494" s="190"/>
    </row>
    <row r="3495" spans="4:4" x14ac:dyDescent="0.25">
      <c r="D3495" s="190"/>
    </row>
    <row r="3496" spans="4:4" x14ac:dyDescent="0.25">
      <c r="D3496" s="190"/>
    </row>
    <row r="3497" spans="4:4" x14ac:dyDescent="0.25">
      <c r="D3497" s="190"/>
    </row>
    <row r="3498" spans="4:4" x14ac:dyDescent="0.25">
      <c r="D3498" s="190"/>
    </row>
    <row r="3499" spans="4:4" x14ac:dyDescent="0.25">
      <c r="D3499" s="190"/>
    </row>
    <row r="3500" spans="4:4" x14ac:dyDescent="0.25">
      <c r="D3500" s="190"/>
    </row>
    <row r="3501" spans="4:4" x14ac:dyDescent="0.25">
      <c r="D3501" s="190"/>
    </row>
    <row r="3502" spans="4:4" x14ac:dyDescent="0.25">
      <c r="D3502" s="190"/>
    </row>
    <row r="3503" spans="4:4" x14ac:dyDescent="0.25">
      <c r="D3503" s="190"/>
    </row>
    <row r="3504" spans="4:4" x14ac:dyDescent="0.25">
      <c r="D3504" s="190"/>
    </row>
    <row r="3505" spans="4:4" x14ac:dyDescent="0.25">
      <c r="D3505" s="190"/>
    </row>
    <row r="3506" spans="4:4" x14ac:dyDescent="0.25">
      <c r="D3506" s="190"/>
    </row>
    <row r="3507" spans="4:4" x14ac:dyDescent="0.25">
      <c r="D3507" s="190"/>
    </row>
    <row r="3508" spans="4:4" x14ac:dyDescent="0.25">
      <c r="D3508" s="190"/>
    </row>
    <row r="3509" spans="4:4" x14ac:dyDescent="0.25">
      <c r="D3509" s="190"/>
    </row>
    <row r="3510" spans="4:4" x14ac:dyDescent="0.25">
      <c r="D3510" s="190"/>
    </row>
    <row r="3511" spans="4:4" x14ac:dyDescent="0.25">
      <c r="D3511" s="190"/>
    </row>
    <row r="3512" spans="4:4" x14ac:dyDescent="0.25">
      <c r="D3512" s="190"/>
    </row>
    <row r="3513" spans="4:4" x14ac:dyDescent="0.25">
      <c r="D3513" s="190"/>
    </row>
    <row r="3514" spans="4:4" x14ac:dyDescent="0.25">
      <c r="D3514" s="190"/>
    </row>
    <row r="3515" spans="4:4" x14ac:dyDescent="0.25">
      <c r="D3515" s="190"/>
    </row>
    <row r="3516" spans="4:4" x14ac:dyDescent="0.25">
      <c r="D3516" s="190"/>
    </row>
    <row r="3517" spans="4:4" x14ac:dyDescent="0.25">
      <c r="D3517" s="190"/>
    </row>
    <row r="3518" spans="4:4" x14ac:dyDescent="0.25">
      <c r="D3518" s="190"/>
    </row>
    <row r="3519" spans="4:4" x14ac:dyDescent="0.25">
      <c r="D3519" s="190"/>
    </row>
    <row r="3520" spans="4:4" x14ac:dyDescent="0.25">
      <c r="D3520" s="190"/>
    </row>
    <row r="3521" spans="4:4" x14ac:dyDescent="0.25">
      <c r="D3521" s="190"/>
    </row>
    <row r="3522" spans="4:4" x14ac:dyDescent="0.25">
      <c r="D3522" s="190"/>
    </row>
    <row r="3523" spans="4:4" x14ac:dyDescent="0.25">
      <c r="D3523" s="190"/>
    </row>
    <row r="3524" spans="4:4" x14ac:dyDescent="0.25">
      <c r="D3524" s="190"/>
    </row>
    <row r="3525" spans="4:4" x14ac:dyDescent="0.25">
      <c r="D3525" s="190"/>
    </row>
    <row r="3526" spans="4:4" x14ac:dyDescent="0.25">
      <c r="D3526" s="190"/>
    </row>
    <row r="3527" spans="4:4" x14ac:dyDescent="0.25">
      <c r="D3527" s="190"/>
    </row>
    <row r="3528" spans="4:4" x14ac:dyDescent="0.25">
      <c r="D3528" s="190"/>
    </row>
    <row r="3529" spans="4:4" x14ac:dyDescent="0.25">
      <c r="D3529" s="190"/>
    </row>
    <row r="3530" spans="4:4" x14ac:dyDescent="0.25">
      <c r="D3530" s="190"/>
    </row>
    <row r="3531" spans="4:4" x14ac:dyDescent="0.25">
      <c r="D3531" s="190"/>
    </row>
    <row r="3532" spans="4:4" x14ac:dyDescent="0.25">
      <c r="D3532" s="190"/>
    </row>
    <row r="3533" spans="4:4" x14ac:dyDescent="0.25">
      <c r="D3533" s="190"/>
    </row>
    <row r="3534" spans="4:4" x14ac:dyDescent="0.25">
      <c r="D3534" s="190"/>
    </row>
    <row r="3535" spans="4:4" x14ac:dyDescent="0.25">
      <c r="D3535" s="190"/>
    </row>
    <row r="3536" spans="4:4" x14ac:dyDescent="0.25">
      <c r="D3536" s="190"/>
    </row>
    <row r="3537" spans="4:4" x14ac:dyDescent="0.25">
      <c r="D3537" s="190"/>
    </row>
    <row r="3538" spans="4:4" x14ac:dyDescent="0.25">
      <c r="D3538" s="190"/>
    </row>
    <row r="3539" spans="4:4" x14ac:dyDescent="0.25">
      <c r="D3539" s="190"/>
    </row>
    <row r="3540" spans="4:4" x14ac:dyDescent="0.25">
      <c r="D3540" s="190"/>
    </row>
    <row r="3541" spans="4:4" x14ac:dyDescent="0.25">
      <c r="D3541" s="190"/>
    </row>
    <row r="3542" spans="4:4" x14ac:dyDescent="0.25">
      <c r="D3542" s="190"/>
    </row>
    <row r="3543" spans="4:4" x14ac:dyDescent="0.25">
      <c r="D3543" s="190"/>
    </row>
    <row r="3544" spans="4:4" x14ac:dyDescent="0.25">
      <c r="D3544" s="190"/>
    </row>
    <row r="3545" spans="4:4" x14ac:dyDescent="0.25">
      <c r="D3545" s="190"/>
    </row>
    <row r="3546" spans="4:4" x14ac:dyDescent="0.25">
      <c r="D3546" s="190"/>
    </row>
    <row r="3547" spans="4:4" x14ac:dyDescent="0.25">
      <c r="D3547" s="190"/>
    </row>
    <row r="3548" spans="4:4" x14ac:dyDescent="0.25">
      <c r="D3548" s="190"/>
    </row>
    <row r="3549" spans="4:4" x14ac:dyDescent="0.25">
      <c r="D3549" s="190"/>
    </row>
    <row r="3550" spans="4:4" x14ac:dyDescent="0.25">
      <c r="D3550" s="190"/>
    </row>
    <row r="3551" spans="4:4" x14ac:dyDescent="0.25">
      <c r="D3551" s="190"/>
    </row>
    <row r="3552" spans="4:4" x14ac:dyDescent="0.25">
      <c r="D3552" s="190"/>
    </row>
    <row r="3553" spans="4:4" x14ac:dyDescent="0.25">
      <c r="D3553" s="190"/>
    </row>
    <row r="3554" spans="4:4" x14ac:dyDescent="0.25">
      <c r="D3554" s="190"/>
    </row>
    <row r="3555" spans="4:4" x14ac:dyDescent="0.25">
      <c r="D3555" s="190"/>
    </row>
    <row r="3556" spans="4:4" x14ac:dyDescent="0.25">
      <c r="D3556" s="190"/>
    </row>
    <row r="3557" spans="4:4" x14ac:dyDescent="0.25">
      <c r="D3557" s="190"/>
    </row>
    <row r="3558" spans="4:4" x14ac:dyDescent="0.25">
      <c r="D3558" s="190"/>
    </row>
    <row r="3559" spans="4:4" x14ac:dyDescent="0.25">
      <c r="D3559" s="190"/>
    </row>
    <row r="3560" spans="4:4" x14ac:dyDescent="0.25">
      <c r="D3560" s="190"/>
    </row>
    <row r="3561" spans="4:4" x14ac:dyDescent="0.25">
      <c r="D3561" s="190"/>
    </row>
    <row r="3562" spans="4:4" x14ac:dyDescent="0.25">
      <c r="D3562" s="190"/>
    </row>
    <row r="3563" spans="4:4" x14ac:dyDescent="0.25">
      <c r="D3563" s="190"/>
    </row>
    <row r="3564" spans="4:4" x14ac:dyDescent="0.25">
      <c r="D3564" s="190"/>
    </row>
    <row r="3565" spans="4:4" x14ac:dyDescent="0.25">
      <c r="D3565" s="190"/>
    </row>
    <row r="3566" spans="4:4" x14ac:dyDescent="0.25">
      <c r="D3566" s="190"/>
    </row>
    <row r="3567" spans="4:4" x14ac:dyDescent="0.25">
      <c r="D3567" s="190"/>
    </row>
    <row r="3568" spans="4:4" x14ac:dyDescent="0.25">
      <c r="D3568" s="190"/>
    </row>
    <row r="3569" spans="4:4" x14ac:dyDescent="0.25">
      <c r="D3569" s="190"/>
    </row>
    <row r="3570" spans="4:4" x14ac:dyDescent="0.25">
      <c r="D3570" s="190"/>
    </row>
    <row r="3571" spans="4:4" x14ac:dyDescent="0.25">
      <c r="D3571" s="190"/>
    </row>
    <row r="3572" spans="4:4" x14ac:dyDescent="0.25">
      <c r="D3572" s="190"/>
    </row>
    <row r="3573" spans="4:4" x14ac:dyDescent="0.25">
      <c r="D3573" s="190"/>
    </row>
    <row r="3574" spans="4:4" x14ac:dyDescent="0.25">
      <c r="D3574" s="190"/>
    </row>
    <row r="3575" spans="4:4" x14ac:dyDescent="0.25">
      <c r="D3575" s="190"/>
    </row>
    <row r="3576" spans="4:4" x14ac:dyDescent="0.25">
      <c r="D3576" s="190"/>
    </row>
    <row r="3577" spans="4:4" x14ac:dyDescent="0.25">
      <c r="D3577" s="190"/>
    </row>
    <row r="3578" spans="4:4" x14ac:dyDescent="0.25">
      <c r="D3578" s="190"/>
    </row>
    <row r="3579" spans="4:4" x14ac:dyDescent="0.25">
      <c r="D3579" s="190"/>
    </row>
    <row r="3580" spans="4:4" x14ac:dyDescent="0.25">
      <c r="D3580" s="190"/>
    </row>
    <row r="3581" spans="4:4" x14ac:dyDescent="0.25">
      <c r="D3581" s="190"/>
    </row>
    <row r="3582" spans="4:4" x14ac:dyDescent="0.25">
      <c r="D3582" s="190"/>
    </row>
    <row r="3583" spans="4:4" x14ac:dyDescent="0.25">
      <c r="D3583" s="190"/>
    </row>
    <row r="3584" spans="4:4" x14ac:dyDescent="0.25">
      <c r="D3584" s="190"/>
    </row>
    <row r="3585" spans="4:4" x14ac:dyDescent="0.25">
      <c r="D3585" s="190"/>
    </row>
    <row r="3586" spans="4:4" x14ac:dyDescent="0.25">
      <c r="D3586" s="190"/>
    </row>
    <row r="3587" spans="4:4" x14ac:dyDescent="0.25">
      <c r="D3587" s="190"/>
    </row>
    <row r="3588" spans="4:4" x14ac:dyDescent="0.25">
      <c r="D3588" s="190"/>
    </row>
    <row r="3589" spans="4:4" x14ac:dyDescent="0.25">
      <c r="D3589" s="190"/>
    </row>
    <row r="3590" spans="4:4" x14ac:dyDescent="0.25">
      <c r="D3590" s="190"/>
    </row>
    <row r="3591" spans="4:4" x14ac:dyDescent="0.25">
      <c r="D3591" s="190"/>
    </row>
    <row r="3592" spans="4:4" x14ac:dyDescent="0.25">
      <c r="D3592" s="190"/>
    </row>
    <row r="3593" spans="4:4" x14ac:dyDescent="0.25">
      <c r="D3593" s="190"/>
    </row>
    <row r="3594" spans="4:4" x14ac:dyDescent="0.25">
      <c r="D3594" s="190"/>
    </row>
    <row r="3595" spans="4:4" x14ac:dyDescent="0.25">
      <c r="D3595" s="190"/>
    </row>
    <row r="3596" spans="4:4" x14ac:dyDescent="0.25">
      <c r="D3596" s="190"/>
    </row>
    <row r="3597" spans="4:4" x14ac:dyDescent="0.25">
      <c r="D3597" s="190"/>
    </row>
    <row r="3598" spans="4:4" x14ac:dyDescent="0.25">
      <c r="D3598" s="190"/>
    </row>
    <row r="3599" spans="4:4" x14ac:dyDescent="0.25">
      <c r="D3599" s="190"/>
    </row>
    <row r="3600" spans="4:4" x14ac:dyDescent="0.25">
      <c r="D3600" s="190"/>
    </row>
    <row r="3601" spans="4:4" x14ac:dyDescent="0.25">
      <c r="D3601" s="190"/>
    </row>
    <row r="3602" spans="4:4" x14ac:dyDescent="0.25">
      <c r="D3602" s="190"/>
    </row>
    <row r="3603" spans="4:4" x14ac:dyDescent="0.25">
      <c r="D3603" s="190"/>
    </row>
    <row r="3604" spans="4:4" x14ac:dyDescent="0.25">
      <c r="D3604" s="190"/>
    </row>
    <row r="3605" spans="4:4" x14ac:dyDescent="0.25">
      <c r="D3605" s="190"/>
    </row>
    <row r="3606" spans="4:4" x14ac:dyDescent="0.25">
      <c r="D3606" s="190"/>
    </row>
    <row r="3607" spans="4:4" x14ac:dyDescent="0.25">
      <c r="D3607" s="190"/>
    </row>
    <row r="3608" spans="4:4" x14ac:dyDescent="0.25">
      <c r="D3608" s="190"/>
    </row>
    <row r="3609" spans="4:4" x14ac:dyDescent="0.25">
      <c r="D3609" s="190"/>
    </row>
    <row r="3610" spans="4:4" x14ac:dyDescent="0.25">
      <c r="D3610" s="190"/>
    </row>
    <row r="3611" spans="4:4" x14ac:dyDescent="0.25">
      <c r="D3611" s="190"/>
    </row>
    <row r="3612" spans="4:4" x14ac:dyDescent="0.25">
      <c r="D3612" s="190"/>
    </row>
    <row r="3613" spans="4:4" x14ac:dyDescent="0.25">
      <c r="D3613" s="190"/>
    </row>
    <row r="3614" spans="4:4" x14ac:dyDescent="0.25">
      <c r="D3614" s="190"/>
    </row>
    <row r="3615" spans="4:4" x14ac:dyDescent="0.25">
      <c r="D3615" s="190"/>
    </row>
    <row r="3616" spans="4:4" x14ac:dyDescent="0.25">
      <c r="D3616" s="190"/>
    </row>
    <row r="3617" spans="4:4" x14ac:dyDescent="0.25">
      <c r="D3617" s="190"/>
    </row>
    <row r="3618" spans="4:4" x14ac:dyDescent="0.25">
      <c r="D3618" s="190"/>
    </row>
    <row r="3619" spans="4:4" x14ac:dyDescent="0.25">
      <c r="D3619" s="190"/>
    </row>
    <row r="3620" spans="4:4" x14ac:dyDescent="0.25">
      <c r="D3620" s="190"/>
    </row>
    <row r="3621" spans="4:4" x14ac:dyDescent="0.25">
      <c r="D3621" s="190"/>
    </row>
    <row r="3622" spans="4:4" x14ac:dyDescent="0.25">
      <c r="D3622" s="190"/>
    </row>
    <row r="3623" spans="4:4" x14ac:dyDescent="0.25">
      <c r="D3623" s="190"/>
    </row>
    <row r="3624" spans="4:4" x14ac:dyDescent="0.25">
      <c r="D3624" s="190"/>
    </row>
    <row r="3625" spans="4:4" x14ac:dyDescent="0.25">
      <c r="D3625" s="190"/>
    </row>
    <row r="3626" spans="4:4" x14ac:dyDescent="0.25">
      <c r="D3626" s="190"/>
    </row>
    <row r="3627" spans="4:4" x14ac:dyDescent="0.25">
      <c r="D3627" s="190"/>
    </row>
    <row r="3628" spans="4:4" x14ac:dyDescent="0.25">
      <c r="D3628" s="190"/>
    </row>
    <row r="3629" spans="4:4" x14ac:dyDescent="0.25">
      <c r="D3629" s="190"/>
    </row>
    <row r="3630" spans="4:4" x14ac:dyDescent="0.25">
      <c r="D3630" s="190"/>
    </row>
    <row r="3631" spans="4:4" x14ac:dyDescent="0.25">
      <c r="D3631" s="190"/>
    </row>
    <row r="3632" spans="4:4" x14ac:dyDescent="0.25">
      <c r="D3632" s="190"/>
    </row>
    <row r="3633" spans="4:4" x14ac:dyDescent="0.25">
      <c r="D3633" s="190"/>
    </row>
    <row r="3634" spans="4:4" x14ac:dyDescent="0.25">
      <c r="D3634" s="190"/>
    </row>
    <row r="3635" spans="4:4" x14ac:dyDescent="0.25">
      <c r="D3635" s="190"/>
    </row>
    <row r="3636" spans="4:4" x14ac:dyDescent="0.25">
      <c r="D3636" s="190"/>
    </row>
    <row r="3637" spans="4:4" x14ac:dyDescent="0.25">
      <c r="D3637" s="190"/>
    </row>
    <row r="3638" spans="4:4" x14ac:dyDescent="0.25">
      <c r="D3638" s="190"/>
    </row>
    <row r="3639" spans="4:4" x14ac:dyDescent="0.25">
      <c r="D3639" s="190"/>
    </row>
    <row r="3640" spans="4:4" x14ac:dyDescent="0.25">
      <c r="D3640" s="190"/>
    </row>
    <row r="3641" spans="4:4" x14ac:dyDescent="0.25">
      <c r="D3641" s="190"/>
    </row>
    <row r="3642" spans="4:4" x14ac:dyDescent="0.25">
      <c r="D3642" s="190"/>
    </row>
    <row r="3643" spans="4:4" x14ac:dyDescent="0.25">
      <c r="D3643" s="190"/>
    </row>
    <row r="3644" spans="4:4" x14ac:dyDescent="0.25">
      <c r="D3644" s="190"/>
    </row>
    <row r="3645" spans="4:4" x14ac:dyDescent="0.25">
      <c r="D3645" s="190"/>
    </row>
    <row r="3646" spans="4:4" x14ac:dyDescent="0.25">
      <c r="D3646" s="190"/>
    </row>
    <row r="3647" spans="4:4" x14ac:dyDescent="0.25">
      <c r="D3647" s="190"/>
    </row>
    <row r="3648" spans="4:4" x14ac:dyDescent="0.25">
      <c r="D3648" s="190"/>
    </row>
    <row r="3649" spans="4:4" x14ac:dyDescent="0.25">
      <c r="D3649" s="190"/>
    </row>
    <row r="3650" spans="4:4" x14ac:dyDescent="0.25">
      <c r="D3650" s="190"/>
    </row>
    <row r="3651" spans="4:4" x14ac:dyDescent="0.25">
      <c r="D3651" s="190"/>
    </row>
    <row r="3652" spans="4:4" x14ac:dyDescent="0.25">
      <c r="D3652" s="190"/>
    </row>
    <row r="3653" spans="4:4" x14ac:dyDescent="0.25">
      <c r="D3653" s="190"/>
    </row>
    <row r="3654" spans="4:4" x14ac:dyDescent="0.25">
      <c r="D3654" s="190"/>
    </row>
    <row r="3655" spans="4:4" x14ac:dyDescent="0.25">
      <c r="D3655" s="190"/>
    </row>
    <row r="3656" spans="4:4" x14ac:dyDescent="0.25">
      <c r="D3656" s="190"/>
    </row>
    <row r="3657" spans="4:4" x14ac:dyDescent="0.25">
      <c r="D3657" s="190"/>
    </row>
    <row r="3658" spans="4:4" x14ac:dyDescent="0.25">
      <c r="D3658" s="190"/>
    </row>
    <row r="3659" spans="4:4" x14ac:dyDescent="0.25">
      <c r="D3659" s="190"/>
    </row>
    <row r="3660" spans="4:4" x14ac:dyDescent="0.25">
      <c r="D3660" s="190"/>
    </row>
    <row r="3661" spans="4:4" x14ac:dyDescent="0.25">
      <c r="D3661" s="190"/>
    </row>
    <row r="3662" spans="4:4" x14ac:dyDescent="0.25">
      <c r="D3662" s="190"/>
    </row>
    <row r="3663" spans="4:4" x14ac:dyDescent="0.25">
      <c r="D3663" s="190"/>
    </row>
    <row r="3664" spans="4:4" x14ac:dyDescent="0.25">
      <c r="D3664" s="190"/>
    </row>
    <row r="3665" spans="4:4" x14ac:dyDescent="0.25">
      <c r="D3665" s="190"/>
    </row>
    <row r="3666" spans="4:4" x14ac:dyDescent="0.25">
      <c r="D3666" s="190"/>
    </row>
    <row r="3667" spans="4:4" x14ac:dyDescent="0.25">
      <c r="D3667" s="190"/>
    </row>
    <row r="3668" spans="4:4" x14ac:dyDescent="0.25">
      <c r="D3668" s="190"/>
    </row>
    <row r="3669" spans="4:4" x14ac:dyDescent="0.25">
      <c r="D3669" s="190"/>
    </row>
    <row r="3670" spans="4:4" x14ac:dyDescent="0.25">
      <c r="D3670" s="190"/>
    </row>
    <row r="3671" spans="4:4" x14ac:dyDescent="0.25">
      <c r="D3671" s="190"/>
    </row>
    <row r="3672" spans="4:4" x14ac:dyDescent="0.25">
      <c r="D3672" s="190"/>
    </row>
    <row r="3673" spans="4:4" x14ac:dyDescent="0.25">
      <c r="D3673" s="190"/>
    </row>
    <row r="3674" spans="4:4" x14ac:dyDescent="0.25">
      <c r="D3674" s="190"/>
    </row>
    <row r="3675" spans="4:4" x14ac:dyDescent="0.25">
      <c r="D3675" s="190"/>
    </row>
    <row r="3676" spans="4:4" x14ac:dyDescent="0.25">
      <c r="D3676" s="190"/>
    </row>
    <row r="3677" spans="4:4" x14ac:dyDescent="0.25">
      <c r="D3677" s="190"/>
    </row>
    <row r="3678" spans="4:4" x14ac:dyDescent="0.25">
      <c r="D3678" s="190"/>
    </row>
    <row r="3679" spans="4:4" x14ac:dyDescent="0.25">
      <c r="D3679" s="190"/>
    </row>
    <row r="3680" spans="4:4" x14ac:dyDescent="0.25">
      <c r="D3680" s="190"/>
    </row>
    <row r="3681" spans="4:4" x14ac:dyDescent="0.25">
      <c r="D3681" s="190"/>
    </row>
    <row r="3682" spans="4:4" x14ac:dyDescent="0.25">
      <c r="D3682" s="190"/>
    </row>
    <row r="3683" spans="4:4" x14ac:dyDescent="0.25">
      <c r="D3683" s="190"/>
    </row>
    <row r="3684" spans="4:4" x14ac:dyDescent="0.25">
      <c r="D3684" s="190"/>
    </row>
    <row r="3685" spans="4:4" x14ac:dyDescent="0.25">
      <c r="D3685" s="190"/>
    </row>
    <row r="3686" spans="4:4" x14ac:dyDescent="0.25">
      <c r="D3686" s="190"/>
    </row>
    <row r="3687" spans="4:4" x14ac:dyDescent="0.25">
      <c r="D3687" s="190"/>
    </row>
    <row r="3688" spans="4:4" x14ac:dyDescent="0.25">
      <c r="D3688" s="190"/>
    </row>
    <row r="3689" spans="4:4" x14ac:dyDescent="0.25">
      <c r="D3689" s="190"/>
    </row>
    <row r="3690" spans="4:4" x14ac:dyDescent="0.25">
      <c r="D3690" s="190"/>
    </row>
    <row r="3691" spans="4:4" x14ac:dyDescent="0.25">
      <c r="D3691" s="190"/>
    </row>
    <row r="3692" spans="4:4" x14ac:dyDescent="0.25">
      <c r="D3692" s="190"/>
    </row>
    <row r="3693" spans="4:4" x14ac:dyDescent="0.25">
      <c r="D3693" s="190"/>
    </row>
    <row r="3694" spans="4:4" x14ac:dyDescent="0.25">
      <c r="D3694" s="190"/>
    </row>
    <row r="3695" spans="4:4" x14ac:dyDescent="0.25">
      <c r="D3695" s="190"/>
    </row>
    <row r="3696" spans="4:4" x14ac:dyDescent="0.25">
      <c r="D3696" s="190"/>
    </row>
    <row r="3697" spans="4:4" x14ac:dyDescent="0.25">
      <c r="D3697" s="190"/>
    </row>
    <row r="3698" spans="4:4" x14ac:dyDescent="0.25">
      <c r="D3698" s="190"/>
    </row>
    <row r="3699" spans="4:4" x14ac:dyDescent="0.25">
      <c r="D3699" s="190"/>
    </row>
    <row r="3700" spans="4:4" x14ac:dyDescent="0.25">
      <c r="D3700" s="190"/>
    </row>
    <row r="3701" spans="4:4" x14ac:dyDescent="0.25">
      <c r="D3701" s="190"/>
    </row>
    <row r="3702" spans="4:4" x14ac:dyDescent="0.25">
      <c r="D3702" s="190"/>
    </row>
    <row r="3703" spans="4:4" x14ac:dyDescent="0.25">
      <c r="D3703" s="190"/>
    </row>
    <row r="3704" spans="4:4" x14ac:dyDescent="0.25">
      <c r="D3704" s="190"/>
    </row>
    <row r="3705" spans="4:4" x14ac:dyDescent="0.25">
      <c r="D3705" s="190"/>
    </row>
    <row r="3706" spans="4:4" x14ac:dyDescent="0.25">
      <c r="D3706" s="190"/>
    </row>
    <row r="3707" spans="4:4" x14ac:dyDescent="0.25">
      <c r="D3707" s="190"/>
    </row>
    <row r="3708" spans="4:4" x14ac:dyDescent="0.25">
      <c r="D3708" s="190"/>
    </row>
    <row r="3709" spans="4:4" x14ac:dyDescent="0.25">
      <c r="D3709" s="190"/>
    </row>
    <row r="3710" spans="4:4" x14ac:dyDescent="0.25">
      <c r="D3710" s="190"/>
    </row>
    <row r="3711" spans="4:4" x14ac:dyDescent="0.25">
      <c r="D3711" s="190"/>
    </row>
    <row r="3712" spans="4:4" x14ac:dyDescent="0.25">
      <c r="D3712" s="190"/>
    </row>
    <row r="3713" spans="4:4" x14ac:dyDescent="0.25">
      <c r="D3713" s="190"/>
    </row>
    <row r="3714" spans="4:4" x14ac:dyDescent="0.25">
      <c r="D3714" s="190"/>
    </row>
    <row r="3715" spans="4:4" x14ac:dyDescent="0.25">
      <c r="D3715" s="190"/>
    </row>
    <row r="3716" spans="4:4" x14ac:dyDescent="0.25">
      <c r="D3716" s="190"/>
    </row>
    <row r="3717" spans="4:4" x14ac:dyDescent="0.25">
      <c r="D3717" s="190"/>
    </row>
    <row r="3718" spans="4:4" x14ac:dyDescent="0.25">
      <c r="D3718" s="190"/>
    </row>
    <row r="3719" spans="4:4" x14ac:dyDescent="0.25">
      <c r="D3719" s="190"/>
    </row>
    <row r="3720" spans="4:4" x14ac:dyDescent="0.25">
      <c r="D3720" s="190"/>
    </row>
    <row r="3721" spans="4:4" x14ac:dyDescent="0.25">
      <c r="D3721" s="190"/>
    </row>
    <row r="3722" spans="4:4" x14ac:dyDescent="0.25">
      <c r="D3722" s="190"/>
    </row>
    <row r="3723" spans="4:4" x14ac:dyDescent="0.25">
      <c r="D3723" s="190"/>
    </row>
    <row r="3724" spans="4:4" x14ac:dyDescent="0.25">
      <c r="D3724" s="190"/>
    </row>
    <row r="3725" spans="4:4" x14ac:dyDescent="0.25">
      <c r="D3725" s="190"/>
    </row>
    <row r="3726" spans="4:4" x14ac:dyDescent="0.25">
      <c r="D3726" s="190"/>
    </row>
    <row r="3727" spans="4:4" x14ac:dyDescent="0.25">
      <c r="D3727" s="190"/>
    </row>
    <row r="3728" spans="4:4" x14ac:dyDescent="0.25">
      <c r="D3728" s="190"/>
    </row>
    <row r="3729" spans="4:4" x14ac:dyDescent="0.25">
      <c r="D3729" s="190"/>
    </row>
    <row r="3730" spans="4:4" x14ac:dyDescent="0.25">
      <c r="D3730" s="190"/>
    </row>
    <row r="3731" spans="4:4" x14ac:dyDescent="0.25">
      <c r="D3731" s="190"/>
    </row>
    <row r="3732" spans="4:4" x14ac:dyDescent="0.25">
      <c r="D3732" s="190"/>
    </row>
    <row r="3733" spans="4:4" x14ac:dyDescent="0.25">
      <c r="D3733" s="190"/>
    </row>
    <row r="3734" spans="4:4" x14ac:dyDescent="0.25">
      <c r="D3734" s="190"/>
    </row>
    <row r="3735" spans="4:4" x14ac:dyDescent="0.25">
      <c r="D3735" s="190"/>
    </row>
    <row r="3736" spans="4:4" x14ac:dyDescent="0.25">
      <c r="D3736" s="190"/>
    </row>
    <row r="3737" spans="4:4" x14ac:dyDescent="0.25">
      <c r="D3737" s="190"/>
    </row>
    <row r="3738" spans="4:4" x14ac:dyDescent="0.25">
      <c r="D3738" s="190"/>
    </row>
    <row r="3739" spans="4:4" x14ac:dyDescent="0.25">
      <c r="D3739" s="190"/>
    </row>
    <row r="3740" spans="4:4" x14ac:dyDescent="0.25">
      <c r="D3740" s="190"/>
    </row>
    <row r="3741" spans="4:4" x14ac:dyDescent="0.25">
      <c r="D3741" s="190"/>
    </row>
    <row r="3742" spans="4:4" x14ac:dyDescent="0.25">
      <c r="D3742" s="190"/>
    </row>
    <row r="3743" spans="4:4" x14ac:dyDescent="0.25">
      <c r="D3743" s="190"/>
    </row>
    <row r="3744" spans="4:4" x14ac:dyDescent="0.25">
      <c r="D3744" s="190"/>
    </row>
    <row r="3745" spans="4:4" x14ac:dyDescent="0.25">
      <c r="D3745" s="190"/>
    </row>
    <row r="3746" spans="4:4" x14ac:dyDescent="0.25">
      <c r="D3746" s="190"/>
    </row>
    <row r="3747" spans="4:4" x14ac:dyDescent="0.25">
      <c r="D3747" s="190"/>
    </row>
    <row r="3748" spans="4:4" x14ac:dyDescent="0.25">
      <c r="D3748" s="190"/>
    </row>
    <row r="3749" spans="4:4" x14ac:dyDescent="0.25">
      <c r="D3749" s="190"/>
    </row>
    <row r="3750" spans="4:4" x14ac:dyDescent="0.25">
      <c r="D3750" s="190"/>
    </row>
    <row r="3751" spans="4:4" x14ac:dyDescent="0.25">
      <c r="D3751" s="190"/>
    </row>
    <row r="3752" spans="4:4" x14ac:dyDescent="0.25">
      <c r="D3752" s="190"/>
    </row>
    <row r="3753" spans="4:4" x14ac:dyDescent="0.25">
      <c r="D3753" s="190"/>
    </row>
    <row r="3754" spans="4:4" x14ac:dyDescent="0.25">
      <c r="D3754" s="190"/>
    </row>
    <row r="3755" spans="4:4" x14ac:dyDescent="0.25">
      <c r="D3755" s="190"/>
    </row>
    <row r="3756" spans="4:4" x14ac:dyDescent="0.25">
      <c r="D3756" s="190"/>
    </row>
    <row r="3757" spans="4:4" x14ac:dyDescent="0.25">
      <c r="D3757" s="190"/>
    </row>
    <row r="3758" spans="4:4" x14ac:dyDescent="0.25">
      <c r="D3758" s="190"/>
    </row>
    <row r="3759" spans="4:4" x14ac:dyDescent="0.25">
      <c r="D3759" s="190"/>
    </row>
    <row r="3760" spans="4:4" x14ac:dyDescent="0.25">
      <c r="D3760" s="190"/>
    </row>
    <row r="3761" spans="4:4" x14ac:dyDescent="0.25">
      <c r="D3761" s="190"/>
    </row>
    <row r="3762" spans="4:4" x14ac:dyDescent="0.25">
      <c r="D3762" s="190"/>
    </row>
    <row r="3763" spans="4:4" x14ac:dyDescent="0.25">
      <c r="D3763" s="190"/>
    </row>
    <row r="3764" spans="4:4" x14ac:dyDescent="0.25">
      <c r="D3764" s="190"/>
    </row>
    <row r="3765" spans="4:4" x14ac:dyDescent="0.25">
      <c r="D3765" s="190"/>
    </row>
    <row r="3766" spans="4:4" x14ac:dyDescent="0.25">
      <c r="D3766" s="190"/>
    </row>
    <row r="3767" spans="4:4" x14ac:dyDescent="0.25">
      <c r="D3767" s="190"/>
    </row>
    <row r="3768" spans="4:4" x14ac:dyDescent="0.25">
      <c r="D3768" s="190"/>
    </row>
    <row r="3769" spans="4:4" x14ac:dyDescent="0.25">
      <c r="D3769" s="190"/>
    </row>
    <row r="3770" spans="4:4" x14ac:dyDescent="0.25">
      <c r="D3770" s="190"/>
    </row>
    <row r="3771" spans="4:4" x14ac:dyDescent="0.25">
      <c r="D3771" s="190"/>
    </row>
    <row r="3772" spans="4:4" x14ac:dyDescent="0.25">
      <c r="D3772" s="190"/>
    </row>
    <row r="3773" spans="4:4" x14ac:dyDescent="0.25">
      <c r="D3773" s="190"/>
    </row>
    <row r="3774" spans="4:4" x14ac:dyDescent="0.25">
      <c r="D3774" s="190"/>
    </row>
    <row r="3775" spans="4:4" x14ac:dyDescent="0.25">
      <c r="D3775" s="190"/>
    </row>
    <row r="3776" spans="4:4" x14ac:dyDescent="0.25">
      <c r="D3776" s="190"/>
    </row>
    <row r="3777" spans="4:4" x14ac:dyDescent="0.25">
      <c r="D3777" s="190"/>
    </row>
    <row r="3778" spans="4:4" x14ac:dyDescent="0.25">
      <c r="D3778" s="190"/>
    </row>
    <row r="3779" spans="4:4" x14ac:dyDescent="0.25">
      <c r="D3779" s="190"/>
    </row>
    <row r="3780" spans="4:4" x14ac:dyDescent="0.25">
      <c r="D3780" s="190"/>
    </row>
    <row r="3781" spans="4:4" x14ac:dyDescent="0.25">
      <c r="D3781" s="190"/>
    </row>
    <row r="3782" spans="4:4" x14ac:dyDescent="0.25">
      <c r="D3782" s="190"/>
    </row>
    <row r="3783" spans="4:4" x14ac:dyDescent="0.25">
      <c r="D3783" s="190"/>
    </row>
    <row r="3784" spans="4:4" x14ac:dyDescent="0.25">
      <c r="D3784" s="190"/>
    </row>
    <row r="3785" spans="4:4" x14ac:dyDescent="0.25">
      <c r="D3785" s="190"/>
    </row>
    <row r="3786" spans="4:4" x14ac:dyDescent="0.25">
      <c r="D3786" s="190"/>
    </row>
    <row r="3787" spans="4:4" x14ac:dyDescent="0.25">
      <c r="D3787" s="190"/>
    </row>
    <row r="3788" spans="4:4" x14ac:dyDescent="0.25">
      <c r="D3788" s="190"/>
    </row>
    <row r="3789" spans="4:4" x14ac:dyDescent="0.25">
      <c r="D3789" s="190"/>
    </row>
    <row r="3790" spans="4:4" x14ac:dyDescent="0.25">
      <c r="D3790" s="190"/>
    </row>
    <row r="3791" spans="4:4" x14ac:dyDescent="0.25">
      <c r="D3791" s="190"/>
    </row>
    <row r="3792" spans="4:4" x14ac:dyDescent="0.25">
      <c r="D3792" s="190"/>
    </row>
    <row r="3793" spans="4:4" x14ac:dyDescent="0.25">
      <c r="D3793" s="190"/>
    </row>
    <row r="3794" spans="4:4" x14ac:dyDescent="0.25">
      <c r="D3794" s="190"/>
    </row>
    <row r="3795" spans="4:4" x14ac:dyDescent="0.25">
      <c r="D3795" s="190"/>
    </row>
    <row r="3796" spans="4:4" x14ac:dyDescent="0.25">
      <c r="D3796" s="190"/>
    </row>
    <row r="3797" spans="4:4" x14ac:dyDescent="0.25">
      <c r="D3797" s="190"/>
    </row>
    <row r="3798" spans="4:4" x14ac:dyDescent="0.25">
      <c r="D3798" s="190"/>
    </row>
    <row r="3799" spans="4:4" x14ac:dyDescent="0.25">
      <c r="D3799" s="190"/>
    </row>
    <row r="3800" spans="4:4" x14ac:dyDescent="0.25">
      <c r="D3800" s="190"/>
    </row>
    <row r="3801" spans="4:4" x14ac:dyDescent="0.25">
      <c r="D3801" s="190"/>
    </row>
    <row r="3802" spans="4:4" x14ac:dyDescent="0.25">
      <c r="D3802" s="190"/>
    </row>
    <row r="3803" spans="4:4" x14ac:dyDescent="0.25">
      <c r="D3803" s="190"/>
    </row>
    <row r="3804" spans="4:4" x14ac:dyDescent="0.25">
      <c r="D3804" s="190"/>
    </row>
    <row r="3805" spans="4:4" x14ac:dyDescent="0.25">
      <c r="D3805" s="190"/>
    </row>
    <row r="3806" spans="4:4" x14ac:dyDescent="0.25">
      <c r="D3806" s="190"/>
    </row>
    <row r="3807" spans="4:4" x14ac:dyDescent="0.25">
      <c r="D3807" s="190"/>
    </row>
    <row r="3808" spans="4:4" x14ac:dyDescent="0.25">
      <c r="D3808" s="190"/>
    </row>
    <row r="3809" spans="4:4" x14ac:dyDescent="0.25">
      <c r="D3809" s="190"/>
    </row>
    <row r="3810" spans="4:4" x14ac:dyDescent="0.25">
      <c r="D3810" s="190"/>
    </row>
    <row r="3811" spans="4:4" x14ac:dyDescent="0.25">
      <c r="D3811" s="190"/>
    </row>
    <row r="3812" spans="4:4" x14ac:dyDescent="0.25">
      <c r="D3812" s="190"/>
    </row>
    <row r="3813" spans="4:4" x14ac:dyDescent="0.25">
      <c r="D3813" s="190"/>
    </row>
    <row r="3814" spans="4:4" x14ac:dyDescent="0.25">
      <c r="D3814" s="190"/>
    </row>
    <row r="3815" spans="4:4" x14ac:dyDescent="0.25">
      <c r="D3815" s="190"/>
    </row>
    <row r="3816" spans="4:4" x14ac:dyDescent="0.25">
      <c r="D3816" s="190"/>
    </row>
    <row r="3817" spans="4:4" x14ac:dyDescent="0.25">
      <c r="D3817" s="190"/>
    </row>
    <row r="3818" spans="4:4" x14ac:dyDescent="0.25">
      <c r="D3818" s="190"/>
    </row>
    <row r="3819" spans="4:4" x14ac:dyDescent="0.25">
      <c r="D3819" s="190"/>
    </row>
    <row r="3820" spans="4:4" x14ac:dyDescent="0.25">
      <c r="D3820" s="190"/>
    </row>
    <row r="3821" spans="4:4" x14ac:dyDescent="0.25">
      <c r="D3821" s="190"/>
    </row>
    <row r="3822" spans="4:4" x14ac:dyDescent="0.25">
      <c r="D3822" s="190"/>
    </row>
    <row r="3823" spans="4:4" x14ac:dyDescent="0.25">
      <c r="D3823" s="190"/>
    </row>
    <row r="3824" spans="4:4" x14ac:dyDescent="0.25">
      <c r="D3824" s="190"/>
    </row>
    <row r="3825" spans="4:4" x14ac:dyDescent="0.25">
      <c r="D3825" s="190"/>
    </row>
    <row r="3826" spans="4:4" x14ac:dyDescent="0.25">
      <c r="D3826" s="190"/>
    </row>
    <row r="3827" spans="4:4" x14ac:dyDescent="0.25">
      <c r="D3827" s="190"/>
    </row>
    <row r="3828" spans="4:4" x14ac:dyDescent="0.25">
      <c r="D3828" s="190"/>
    </row>
    <row r="3829" spans="4:4" x14ac:dyDescent="0.25">
      <c r="D3829" s="190"/>
    </row>
    <row r="3830" spans="4:4" x14ac:dyDescent="0.25">
      <c r="D3830" s="190"/>
    </row>
    <row r="3831" spans="4:4" x14ac:dyDescent="0.25">
      <c r="D3831" s="190"/>
    </row>
    <row r="3832" spans="4:4" x14ac:dyDescent="0.25">
      <c r="D3832" s="190"/>
    </row>
    <row r="3833" spans="4:4" x14ac:dyDescent="0.25">
      <c r="D3833" s="190"/>
    </row>
    <row r="3834" spans="4:4" x14ac:dyDescent="0.25">
      <c r="D3834" s="190"/>
    </row>
    <row r="3835" spans="4:4" x14ac:dyDescent="0.25">
      <c r="D3835" s="190"/>
    </row>
    <row r="3836" spans="4:4" x14ac:dyDescent="0.25">
      <c r="D3836" s="190"/>
    </row>
    <row r="3837" spans="4:4" x14ac:dyDescent="0.25">
      <c r="D3837" s="190"/>
    </row>
    <row r="3838" spans="4:4" x14ac:dyDescent="0.25">
      <c r="D3838" s="190"/>
    </row>
    <row r="3839" spans="4:4" x14ac:dyDescent="0.25">
      <c r="D3839" s="190"/>
    </row>
    <row r="3840" spans="4:4" x14ac:dyDescent="0.25">
      <c r="D3840" s="190"/>
    </row>
    <row r="3841" spans="4:4" x14ac:dyDescent="0.25">
      <c r="D3841" s="190"/>
    </row>
    <row r="3842" spans="4:4" x14ac:dyDescent="0.25">
      <c r="D3842" s="190"/>
    </row>
    <row r="3843" spans="4:4" x14ac:dyDescent="0.25">
      <c r="D3843" s="190"/>
    </row>
    <row r="3844" spans="4:4" x14ac:dyDescent="0.25">
      <c r="D3844" s="190"/>
    </row>
    <row r="3845" spans="4:4" x14ac:dyDescent="0.25">
      <c r="D3845" s="190"/>
    </row>
    <row r="3846" spans="4:4" x14ac:dyDescent="0.25">
      <c r="D3846" s="190"/>
    </row>
    <row r="3847" spans="4:4" x14ac:dyDescent="0.25">
      <c r="D3847" s="190"/>
    </row>
    <row r="3848" spans="4:4" x14ac:dyDescent="0.25">
      <c r="D3848" s="190"/>
    </row>
    <row r="3849" spans="4:4" x14ac:dyDescent="0.25">
      <c r="D3849" s="190"/>
    </row>
    <row r="3850" spans="4:4" x14ac:dyDescent="0.25">
      <c r="D3850" s="190"/>
    </row>
    <row r="3851" spans="4:4" x14ac:dyDescent="0.25">
      <c r="D3851" s="190"/>
    </row>
    <row r="3852" spans="4:4" x14ac:dyDescent="0.25">
      <c r="D3852" s="190"/>
    </row>
    <row r="3853" spans="4:4" x14ac:dyDescent="0.25">
      <c r="D3853" s="190"/>
    </row>
    <row r="3854" spans="4:4" x14ac:dyDescent="0.25">
      <c r="D3854" s="190"/>
    </row>
    <row r="3855" spans="4:4" x14ac:dyDescent="0.25">
      <c r="D3855" s="190"/>
    </row>
    <row r="3856" spans="4:4" x14ac:dyDescent="0.25">
      <c r="D3856" s="190"/>
    </row>
    <row r="3857" spans="4:4" x14ac:dyDescent="0.25">
      <c r="D3857" s="190"/>
    </row>
    <row r="3858" spans="4:4" x14ac:dyDescent="0.25">
      <c r="D3858" s="190"/>
    </row>
    <row r="3859" spans="4:4" x14ac:dyDescent="0.25">
      <c r="D3859" s="190"/>
    </row>
    <row r="3860" spans="4:4" x14ac:dyDescent="0.25">
      <c r="D3860" s="190"/>
    </row>
    <row r="3861" spans="4:4" x14ac:dyDescent="0.25">
      <c r="D3861" s="190"/>
    </row>
    <row r="3862" spans="4:4" x14ac:dyDescent="0.25">
      <c r="D3862" s="190"/>
    </row>
    <row r="3863" spans="4:4" x14ac:dyDescent="0.25">
      <c r="D3863" s="190"/>
    </row>
    <row r="3864" spans="4:4" x14ac:dyDescent="0.25">
      <c r="D3864" s="190"/>
    </row>
    <row r="3865" spans="4:4" x14ac:dyDescent="0.25">
      <c r="D3865" s="190"/>
    </row>
    <row r="3866" spans="4:4" x14ac:dyDescent="0.25">
      <c r="D3866" s="190"/>
    </row>
    <row r="3867" spans="4:4" x14ac:dyDescent="0.25">
      <c r="D3867" s="190"/>
    </row>
    <row r="3868" spans="4:4" x14ac:dyDescent="0.25">
      <c r="D3868" s="190"/>
    </row>
    <row r="3869" spans="4:4" x14ac:dyDescent="0.25">
      <c r="D3869" s="190"/>
    </row>
    <row r="3870" spans="4:4" x14ac:dyDescent="0.25">
      <c r="D3870" s="190"/>
    </row>
    <row r="3871" spans="4:4" x14ac:dyDescent="0.25">
      <c r="D3871" s="190"/>
    </row>
    <row r="3872" spans="4:4" x14ac:dyDescent="0.25">
      <c r="D3872" s="190"/>
    </row>
    <row r="3873" spans="4:4" x14ac:dyDescent="0.25">
      <c r="D3873" s="190"/>
    </row>
    <row r="3874" spans="4:4" x14ac:dyDescent="0.25">
      <c r="D3874" s="190"/>
    </row>
    <row r="3875" spans="4:4" x14ac:dyDescent="0.25">
      <c r="D3875" s="190"/>
    </row>
    <row r="3876" spans="4:4" x14ac:dyDescent="0.25">
      <c r="D3876" s="190"/>
    </row>
    <row r="3877" spans="4:4" x14ac:dyDescent="0.25">
      <c r="D3877" s="190"/>
    </row>
    <row r="3878" spans="4:4" x14ac:dyDescent="0.25">
      <c r="D3878" s="190"/>
    </row>
    <row r="3879" spans="4:4" x14ac:dyDescent="0.25">
      <c r="D3879" s="190"/>
    </row>
    <row r="3880" spans="4:4" x14ac:dyDescent="0.25">
      <c r="D3880" s="190"/>
    </row>
    <row r="3881" spans="4:4" x14ac:dyDescent="0.25">
      <c r="D3881" s="190"/>
    </row>
    <row r="3882" spans="4:4" x14ac:dyDescent="0.25">
      <c r="D3882" s="190"/>
    </row>
    <row r="3883" spans="4:4" x14ac:dyDescent="0.25">
      <c r="D3883" s="190"/>
    </row>
    <row r="3884" spans="4:4" x14ac:dyDescent="0.25">
      <c r="D3884" s="190"/>
    </row>
    <row r="3885" spans="4:4" x14ac:dyDescent="0.25">
      <c r="D3885" s="190"/>
    </row>
    <row r="3886" spans="4:4" x14ac:dyDescent="0.25">
      <c r="D3886" s="190"/>
    </row>
    <row r="3887" spans="4:4" x14ac:dyDescent="0.25">
      <c r="D3887" s="190"/>
    </row>
    <row r="3888" spans="4:4" x14ac:dyDescent="0.25">
      <c r="D3888" s="190"/>
    </row>
    <row r="3889" spans="4:4" x14ac:dyDescent="0.25">
      <c r="D3889" s="190"/>
    </row>
    <row r="3890" spans="4:4" x14ac:dyDescent="0.25">
      <c r="D3890" s="190"/>
    </row>
    <row r="3891" spans="4:4" x14ac:dyDescent="0.25">
      <c r="D3891" s="190"/>
    </row>
    <row r="3892" spans="4:4" x14ac:dyDescent="0.25">
      <c r="D3892" s="190"/>
    </row>
    <row r="3893" spans="4:4" x14ac:dyDescent="0.25">
      <c r="D3893" s="190"/>
    </row>
    <row r="3894" spans="4:4" x14ac:dyDescent="0.25">
      <c r="D3894" s="190"/>
    </row>
    <row r="3895" spans="4:4" x14ac:dyDescent="0.25">
      <c r="D3895" s="190"/>
    </row>
    <row r="3896" spans="4:4" x14ac:dyDescent="0.25">
      <c r="D3896" s="190"/>
    </row>
    <row r="3897" spans="4:4" x14ac:dyDescent="0.25">
      <c r="D3897" s="190"/>
    </row>
    <row r="3898" spans="4:4" x14ac:dyDescent="0.25">
      <c r="D3898" s="190"/>
    </row>
    <row r="3899" spans="4:4" x14ac:dyDescent="0.25">
      <c r="D3899" s="190"/>
    </row>
    <row r="3900" spans="4:4" x14ac:dyDescent="0.25">
      <c r="D3900" s="190"/>
    </row>
    <row r="3901" spans="4:4" x14ac:dyDescent="0.25">
      <c r="D3901" s="190"/>
    </row>
    <row r="3902" spans="4:4" x14ac:dyDescent="0.25">
      <c r="D3902" s="190"/>
    </row>
    <row r="3903" spans="4:4" x14ac:dyDescent="0.25">
      <c r="D3903" s="190"/>
    </row>
    <row r="3904" spans="4:4" x14ac:dyDescent="0.25">
      <c r="D3904" s="190"/>
    </row>
    <row r="3905" spans="4:4" x14ac:dyDescent="0.25">
      <c r="D3905" s="190"/>
    </row>
    <row r="3906" spans="4:4" x14ac:dyDescent="0.25">
      <c r="D3906" s="190"/>
    </row>
    <row r="3907" spans="4:4" x14ac:dyDescent="0.25">
      <c r="D3907" s="190"/>
    </row>
    <row r="3908" spans="4:4" x14ac:dyDescent="0.25">
      <c r="D3908" s="190"/>
    </row>
    <row r="3909" spans="4:4" x14ac:dyDescent="0.25">
      <c r="D3909" s="190"/>
    </row>
    <row r="3910" spans="4:4" x14ac:dyDescent="0.25">
      <c r="D3910" s="190"/>
    </row>
    <row r="3911" spans="4:4" x14ac:dyDescent="0.25">
      <c r="D3911" s="190"/>
    </row>
    <row r="3912" spans="4:4" x14ac:dyDescent="0.25">
      <c r="D3912" s="190"/>
    </row>
    <row r="3913" spans="4:4" x14ac:dyDescent="0.25">
      <c r="D3913" s="190"/>
    </row>
    <row r="3914" spans="4:4" x14ac:dyDescent="0.25">
      <c r="D3914" s="190"/>
    </row>
    <row r="3915" spans="4:4" x14ac:dyDescent="0.25">
      <c r="D3915" s="190"/>
    </row>
    <row r="3916" spans="4:4" x14ac:dyDescent="0.25">
      <c r="D3916" s="190"/>
    </row>
    <row r="3917" spans="4:4" x14ac:dyDescent="0.25">
      <c r="D3917" s="190"/>
    </row>
    <row r="3918" spans="4:4" x14ac:dyDescent="0.25">
      <c r="D3918" s="190"/>
    </row>
    <row r="3919" spans="4:4" x14ac:dyDescent="0.25">
      <c r="D3919" s="190"/>
    </row>
    <row r="3920" spans="4:4" x14ac:dyDescent="0.25">
      <c r="D3920" s="190"/>
    </row>
    <row r="3921" spans="4:4" x14ac:dyDescent="0.25">
      <c r="D3921" s="190"/>
    </row>
    <row r="3922" spans="4:4" x14ac:dyDescent="0.25">
      <c r="D3922" s="190"/>
    </row>
    <row r="3923" spans="4:4" x14ac:dyDescent="0.25">
      <c r="D3923" s="190"/>
    </row>
    <row r="3924" spans="4:4" x14ac:dyDescent="0.25">
      <c r="D3924" s="190"/>
    </row>
    <row r="3925" spans="4:4" x14ac:dyDescent="0.25">
      <c r="D3925" s="190"/>
    </row>
    <row r="3926" spans="4:4" x14ac:dyDescent="0.25">
      <c r="D3926" s="190"/>
    </row>
    <row r="3927" spans="4:4" x14ac:dyDescent="0.25">
      <c r="D3927" s="190"/>
    </row>
    <row r="3928" spans="4:4" x14ac:dyDescent="0.25">
      <c r="D3928" s="190"/>
    </row>
    <row r="3929" spans="4:4" x14ac:dyDescent="0.25">
      <c r="D3929" s="190"/>
    </row>
    <row r="3930" spans="4:4" x14ac:dyDescent="0.25">
      <c r="D3930" s="190"/>
    </row>
    <row r="3931" spans="4:4" x14ac:dyDescent="0.25">
      <c r="D3931" s="190"/>
    </row>
    <row r="3932" spans="4:4" x14ac:dyDescent="0.25">
      <c r="D3932" s="190"/>
    </row>
    <row r="3933" spans="4:4" x14ac:dyDescent="0.25">
      <c r="D3933" s="190"/>
    </row>
    <row r="3934" spans="4:4" x14ac:dyDescent="0.25">
      <c r="D3934" s="190"/>
    </row>
    <row r="3935" spans="4:4" x14ac:dyDescent="0.25">
      <c r="D3935" s="190"/>
    </row>
    <row r="3936" spans="4:4" x14ac:dyDescent="0.25">
      <c r="D3936" s="190"/>
    </row>
    <row r="3937" spans="4:4" x14ac:dyDescent="0.25">
      <c r="D3937" s="190"/>
    </row>
    <row r="3938" spans="4:4" x14ac:dyDescent="0.25">
      <c r="D3938" s="190"/>
    </row>
    <row r="3939" spans="4:4" x14ac:dyDescent="0.25">
      <c r="D3939" s="190"/>
    </row>
    <row r="3940" spans="4:4" x14ac:dyDescent="0.25">
      <c r="D3940" s="190"/>
    </row>
    <row r="3941" spans="4:4" x14ac:dyDescent="0.25">
      <c r="D3941" s="190"/>
    </row>
    <row r="3942" spans="4:4" x14ac:dyDescent="0.25">
      <c r="D3942" s="190"/>
    </row>
    <row r="3943" spans="4:4" x14ac:dyDescent="0.25">
      <c r="D3943" s="190"/>
    </row>
    <row r="3944" spans="4:4" x14ac:dyDescent="0.25">
      <c r="D3944" s="190"/>
    </row>
    <row r="3945" spans="4:4" x14ac:dyDescent="0.25">
      <c r="D3945" s="190"/>
    </row>
    <row r="3946" spans="4:4" x14ac:dyDescent="0.25">
      <c r="D3946" s="190"/>
    </row>
    <row r="3947" spans="4:4" x14ac:dyDescent="0.25">
      <c r="D3947" s="190"/>
    </row>
    <row r="3948" spans="4:4" x14ac:dyDescent="0.25">
      <c r="D3948" s="190"/>
    </row>
    <row r="3949" spans="4:4" x14ac:dyDescent="0.25">
      <c r="D3949" s="190"/>
    </row>
    <row r="3950" spans="4:4" x14ac:dyDescent="0.25">
      <c r="D3950" s="190"/>
    </row>
    <row r="3951" spans="4:4" x14ac:dyDescent="0.25">
      <c r="D3951" s="190"/>
    </row>
    <row r="3952" spans="4:4" x14ac:dyDescent="0.25">
      <c r="D3952" s="190"/>
    </row>
    <row r="3953" spans="4:4" x14ac:dyDescent="0.25">
      <c r="D3953" s="190"/>
    </row>
    <row r="3954" spans="4:4" x14ac:dyDescent="0.25">
      <c r="D3954" s="190"/>
    </row>
    <row r="3955" spans="4:4" x14ac:dyDescent="0.25">
      <c r="D3955" s="190"/>
    </row>
    <row r="3956" spans="4:4" x14ac:dyDescent="0.25">
      <c r="D3956" s="190"/>
    </row>
    <row r="3957" spans="4:4" x14ac:dyDescent="0.25">
      <c r="D3957" s="190"/>
    </row>
    <row r="3958" spans="4:4" x14ac:dyDescent="0.25">
      <c r="D3958" s="190"/>
    </row>
    <row r="3959" spans="4:4" x14ac:dyDescent="0.25">
      <c r="D3959" s="190"/>
    </row>
    <row r="3960" spans="4:4" x14ac:dyDescent="0.25">
      <c r="D3960" s="190"/>
    </row>
    <row r="3961" spans="4:4" x14ac:dyDescent="0.25">
      <c r="D3961" s="190"/>
    </row>
    <row r="3962" spans="4:4" x14ac:dyDescent="0.25">
      <c r="D3962" s="190"/>
    </row>
    <row r="3963" spans="4:4" x14ac:dyDescent="0.25">
      <c r="D3963" s="190"/>
    </row>
    <row r="3964" spans="4:4" x14ac:dyDescent="0.25">
      <c r="D3964" s="190"/>
    </row>
    <row r="3965" spans="4:4" x14ac:dyDescent="0.25">
      <c r="D3965" s="190"/>
    </row>
    <row r="3966" spans="4:4" x14ac:dyDescent="0.25">
      <c r="D3966" s="190"/>
    </row>
    <row r="3967" spans="4:4" x14ac:dyDescent="0.25">
      <c r="D3967" s="190"/>
    </row>
    <row r="3968" spans="4:4" x14ac:dyDescent="0.25">
      <c r="D3968" s="190"/>
    </row>
    <row r="3969" spans="4:4" x14ac:dyDescent="0.25">
      <c r="D3969" s="190"/>
    </row>
    <row r="3970" spans="4:4" x14ac:dyDescent="0.25">
      <c r="D3970" s="190"/>
    </row>
    <row r="3971" spans="4:4" x14ac:dyDescent="0.25">
      <c r="D3971" s="190"/>
    </row>
    <row r="3972" spans="4:4" x14ac:dyDescent="0.25">
      <c r="D3972" s="190"/>
    </row>
    <row r="3973" spans="4:4" x14ac:dyDescent="0.25">
      <c r="D3973" s="190"/>
    </row>
    <row r="3974" spans="4:4" x14ac:dyDescent="0.25">
      <c r="D3974" s="190"/>
    </row>
    <row r="3975" spans="4:4" x14ac:dyDescent="0.25">
      <c r="D3975" s="190"/>
    </row>
    <row r="3976" spans="4:4" x14ac:dyDescent="0.25">
      <c r="D3976" s="190"/>
    </row>
    <row r="3977" spans="4:4" x14ac:dyDescent="0.25">
      <c r="D3977" s="190"/>
    </row>
    <row r="3978" spans="4:4" x14ac:dyDescent="0.25">
      <c r="D3978" s="190"/>
    </row>
    <row r="3979" spans="4:4" x14ac:dyDescent="0.25">
      <c r="D3979" s="190"/>
    </row>
    <row r="3980" spans="4:4" x14ac:dyDescent="0.25">
      <c r="D3980" s="190"/>
    </row>
    <row r="3981" spans="4:4" x14ac:dyDescent="0.25">
      <c r="D3981" s="190"/>
    </row>
    <row r="3982" spans="4:4" x14ac:dyDescent="0.25">
      <c r="D3982" s="190"/>
    </row>
    <row r="3983" spans="4:4" x14ac:dyDescent="0.25">
      <c r="D3983" s="190"/>
    </row>
    <row r="3984" spans="4:4" x14ac:dyDescent="0.25">
      <c r="D3984" s="190"/>
    </row>
    <row r="3985" spans="4:4" x14ac:dyDescent="0.25">
      <c r="D3985" s="190"/>
    </row>
    <row r="3986" spans="4:4" x14ac:dyDescent="0.25">
      <c r="D3986" s="190"/>
    </row>
    <row r="3987" spans="4:4" x14ac:dyDescent="0.25">
      <c r="D3987" s="190"/>
    </row>
    <row r="3988" spans="4:4" x14ac:dyDescent="0.25">
      <c r="D3988" s="190"/>
    </row>
    <row r="3989" spans="4:4" x14ac:dyDescent="0.25">
      <c r="D3989" s="190"/>
    </row>
    <row r="3990" spans="4:4" x14ac:dyDescent="0.25">
      <c r="D3990" s="190"/>
    </row>
    <row r="3991" spans="4:4" x14ac:dyDescent="0.25">
      <c r="D3991" s="190"/>
    </row>
    <row r="3992" spans="4:4" x14ac:dyDescent="0.25">
      <c r="D3992" s="190"/>
    </row>
    <row r="3993" spans="4:4" x14ac:dyDescent="0.25">
      <c r="D3993" s="190"/>
    </row>
    <row r="3994" spans="4:4" x14ac:dyDescent="0.25">
      <c r="D3994" s="190"/>
    </row>
    <row r="3995" spans="4:4" x14ac:dyDescent="0.25">
      <c r="D3995" s="190"/>
    </row>
    <row r="3996" spans="4:4" x14ac:dyDescent="0.25">
      <c r="D3996" s="190"/>
    </row>
    <row r="3997" spans="4:4" x14ac:dyDescent="0.25">
      <c r="D3997" s="190"/>
    </row>
    <row r="3998" spans="4:4" x14ac:dyDescent="0.25">
      <c r="D3998" s="190"/>
    </row>
    <row r="3999" spans="4:4" x14ac:dyDescent="0.25">
      <c r="D3999" s="190"/>
    </row>
    <row r="4000" spans="4:4" x14ac:dyDescent="0.25">
      <c r="D4000" s="190"/>
    </row>
    <row r="4001" spans="4:4" x14ac:dyDescent="0.25">
      <c r="D4001" s="190"/>
    </row>
    <row r="4002" spans="4:4" x14ac:dyDescent="0.25">
      <c r="D4002" s="190"/>
    </row>
    <row r="4003" spans="4:4" x14ac:dyDescent="0.25">
      <c r="D4003" s="190"/>
    </row>
    <row r="4004" spans="4:4" x14ac:dyDescent="0.25">
      <c r="D4004" s="190"/>
    </row>
    <row r="4005" spans="4:4" x14ac:dyDescent="0.25">
      <c r="D4005" s="190"/>
    </row>
    <row r="4006" spans="4:4" x14ac:dyDescent="0.25">
      <c r="D4006" s="190"/>
    </row>
    <row r="4007" spans="4:4" x14ac:dyDescent="0.25">
      <c r="D4007" s="190"/>
    </row>
    <row r="4008" spans="4:4" x14ac:dyDescent="0.25">
      <c r="D4008" s="190"/>
    </row>
    <row r="4009" spans="4:4" x14ac:dyDescent="0.25">
      <c r="D4009" s="190"/>
    </row>
    <row r="4010" spans="4:4" x14ac:dyDescent="0.25">
      <c r="D4010" s="190"/>
    </row>
    <row r="4011" spans="4:4" x14ac:dyDescent="0.25">
      <c r="D4011" s="190"/>
    </row>
    <row r="4012" spans="4:4" x14ac:dyDescent="0.25">
      <c r="D4012" s="190"/>
    </row>
    <row r="4013" spans="4:4" x14ac:dyDescent="0.25">
      <c r="D4013" s="190"/>
    </row>
    <row r="4014" spans="4:4" x14ac:dyDescent="0.25">
      <c r="D4014" s="190"/>
    </row>
    <row r="4015" spans="4:4" x14ac:dyDescent="0.25">
      <c r="D4015" s="190"/>
    </row>
    <row r="4016" spans="4:4" x14ac:dyDescent="0.25">
      <c r="D4016" s="190"/>
    </row>
    <row r="4017" spans="4:4" x14ac:dyDescent="0.25">
      <c r="D4017" s="190"/>
    </row>
    <row r="4018" spans="4:4" x14ac:dyDescent="0.25">
      <c r="D4018" s="190"/>
    </row>
    <row r="4019" spans="4:4" x14ac:dyDescent="0.25">
      <c r="D4019" s="190"/>
    </row>
    <row r="4020" spans="4:4" x14ac:dyDescent="0.25">
      <c r="D4020" s="190"/>
    </row>
    <row r="4021" spans="4:4" x14ac:dyDescent="0.25">
      <c r="D4021" s="190"/>
    </row>
    <row r="4022" spans="4:4" x14ac:dyDescent="0.25">
      <c r="D4022" s="190"/>
    </row>
    <row r="4023" spans="4:4" x14ac:dyDescent="0.25">
      <c r="D4023" s="190"/>
    </row>
    <row r="4024" spans="4:4" x14ac:dyDescent="0.25">
      <c r="D4024" s="190"/>
    </row>
    <row r="4025" spans="4:4" x14ac:dyDescent="0.25">
      <c r="D4025" s="190"/>
    </row>
    <row r="4026" spans="4:4" x14ac:dyDescent="0.25">
      <c r="D4026" s="190"/>
    </row>
    <row r="4027" spans="4:4" x14ac:dyDescent="0.25">
      <c r="D4027" s="190"/>
    </row>
    <row r="4028" spans="4:4" x14ac:dyDescent="0.25">
      <c r="D4028" s="190"/>
    </row>
    <row r="4029" spans="4:4" x14ac:dyDescent="0.25">
      <c r="D4029" s="190"/>
    </row>
    <row r="4030" spans="4:4" x14ac:dyDescent="0.25">
      <c r="D4030" s="190"/>
    </row>
    <row r="4031" spans="4:4" x14ac:dyDescent="0.25">
      <c r="D4031" s="190"/>
    </row>
    <row r="4032" spans="4:4" x14ac:dyDescent="0.25">
      <c r="D4032" s="190"/>
    </row>
    <row r="4033" spans="4:4" x14ac:dyDescent="0.25">
      <c r="D4033" s="190"/>
    </row>
    <row r="4034" spans="4:4" x14ac:dyDescent="0.25">
      <c r="D4034" s="190"/>
    </row>
    <row r="4035" spans="4:4" x14ac:dyDescent="0.25">
      <c r="D4035" s="190"/>
    </row>
    <row r="4036" spans="4:4" x14ac:dyDescent="0.25">
      <c r="D4036" s="190"/>
    </row>
    <row r="4037" spans="4:4" x14ac:dyDescent="0.25">
      <c r="D4037" s="190"/>
    </row>
    <row r="4038" spans="4:4" x14ac:dyDescent="0.25">
      <c r="D4038" s="190"/>
    </row>
    <row r="4039" spans="4:4" x14ac:dyDescent="0.25">
      <c r="D4039" s="190"/>
    </row>
    <row r="4040" spans="4:4" x14ac:dyDescent="0.25">
      <c r="D4040" s="190"/>
    </row>
    <row r="4041" spans="4:4" x14ac:dyDescent="0.25">
      <c r="D4041" s="190"/>
    </row>
    <row r="4042" spans="4:4" x14ac:dyDescent="0.25">
      <c r="D4042" s="190"/>
    </row>
    <row r="4043" spans="4:4" x14ac:dyDescent="0.25">
      <c r="D4043" s="190"/>
    </row>
    <row r="4044" spans="4:4" x14ac:dyDescent="0.25">
      <c r="D4044" s="190"/>
    </row>
    <row r="4045" spans="4:4" x14ac:dyDescent="0.25">
      <c r="D4045" s="190"/>
    </row>
    <row r="4046" spans="4:4" x14ac:dyDescent="0.25">
      <c r="D4046" s="190"/>
    </row>
    <row r="4047" spans="4:4" x14ac:dyDescent="0.25">
      <c r="D4047" s="190"/>
    </row>
    <row r="4048" spans="4:4" x14ac:dyDescent="0.25">
      <c r="D4048" s="190"/>
    </row>
    <row r="4049" spans="4:4" x14ac:dyDescent="0.25">
      <c r="D4049" s="190"/>
    </row>
    <row r="4050" spans="4:4" x14ac:dyDescent="0.25">
      <c r="D4050" s="190"/>
    </row>
    <row r="4051" spans="4:4" x14ac:dyDescent="0.25">
      <c r="D4051" s="190"/>
    </row>
    <row r="4052" spans="4:4" x14ac:dyDescent="0.25">
      <c r="D4052" s="190"/>
    </row>
    <row r="4053" spans="4:4" x14ac:dyDescent="0.25">
      <c r="D4053" s="190"/>
    </row>
    <row r="4054" spans="4:4" x14ac:dyDescent="0.25">
      <c r="D4054" s="190"/>
    </row>
    <row r="4055" spans="4:4" x14ac:dyDescent="0.25">
      <c r="D4055" s="190"/>
    </row>
    <row r="4056" spans="4:4" x14ac:dyDescent="0.25">
      <c r="D4056" s="190"/>
    </row>
    <row r="4057" spans="4:4" x14ac:dyDescent="0.25">
      <c r="D4057" s="190"/>
    </row>
    <row r="4058" spans="4:4" x14ac:dyDescent="0.25">
      <c r="D4058" s="190"/>
    </row>
    <row r="4059" spans="4:4" x14ac:dyDescent="0.25">
      <c r="D4059" s="190"/>
    </row>
    <row r="4060" spans="4:4" x14ac:dyDescent="0.25">
      <c r="D4060" s="190"/>
    </row>
    <row r="4061" spans="4:4" x14ac:dyDescent="0.25">
      <c r="D4061" s="190"/>
    </row>
    <row r="4062" spans="4:4" x14ac:dyDescent="0.25">
      <c r="D4062" s="190"/>
    </row>
    <row r="4063" spans="4:4" x14ac:dyDescent="0.25">
      <c r="D4063" s="190"/>
    </row>
    <row r="4064" spans="4:4" x14ac:dyDescent="0.25">
      <c r="D4064" s="190"/>
    </row>
    <row r="4065" spans="4:4" x14ac:dyDescent="0.25">
      <c r="D4065" s="190"/>
    </row>
    <row r="4066" spans="4:4" x14ac:dyDescent="0.25">
      <c r="D4066" s="190"/>
    </row>
    <row r="4067" spans="4:4" x14ac:dyDescent="0.25">
      <c r="D4067" s="190"/>
    </row>
    <row r="4068" spans="4:4" x14ac:dyDescent="0.25">
      <c r="D4068" s="190"/>
    </row>
    <row r="4069" spans="4:4" x14ac:dyDescent="0.25">
      <c r="D4069" s="190"/>
    </row>
    <row r="4070" spans="4:4" x14ac:dyDescent="0.25">
      <c r="D4070" s="190"/>
    </row>
    <row r="4071" spans="4:4" x14ac:dyDescent="0.25">
      <c r="D4071" s="190"/>
    </row>
    <row r="4072" spans="4:4" x14ac:dyDescent="0.25">
      <c r="D4072" s="190"/>
    </row>
    <row r="4073" spans="4:4" x14ac:dyDescent="0.25">
      <c r="D4073" s="190"/>
    </row>
    <row r="4074" spans="4:4" x14ac:dyDescent="0.25">
      <c r="D4074" s="190"/>
    </row>
    <row r="4075" spans="4:4" x14ac:dyDescent="0.25">
      <c r="D4075" s="190"/>
    </row>
    <row r="4076" spans="4:4" x14ac:dyDescent="0.25">
      <c r="D4076" s="190"/>
    </row>
    <row r="4077" spans="4:4" x14ac:dyDescent="0.25">
      <c r="D4077" s="190"/>
    </row>
    <row r="4078" spans="4:4" x14ac:dyDescent="0.25">
      <c r="D4078" s="190"/>
    </row>
    <row r="4079" spans="4:4" x14ac:dyDescent="0.25">
      <c r="D4079" s="190"/>
    </row>
    <row r="4080" spans="4:4" x14ac:dyDescent="0.25">
      <c r="D4080" s="190"/>
    </row>
    <row r="4081" spans="4:4" x14ac:dyDescent="0.25">
      <c r="D4081" s="190"/>
    </row>
    <row r="4082" spans="4:4" x14ac:dyDescent="0.25">
      <c r="D4082" s="190"/>
    </row>
    <row r="4083" spans="4:4" x14ac:dyDescent="0.25">
      <c r="D4083" s="190"/>
    </row>
    <row r="4084" spans="4:4" x14ac:dyDescent="0.25">
      <c r="D4084" s="190"/>
    </row>
    <row r="4085" spans="4:4" x14ac:dyDescent="0.25">
      <c r="D4085" s="190"/>
    </row>
    <row r="4086" spans="4:4" x14ac:dyDescent="0.25">
      <c r="D4086" s="190"/>
    </row>
    <row r="4087" spans="4:4" x14ac:dyDescent="0.25">
      <c r="D4087" s="190"/>
    </row>
    <row r="4088" spans="4:4" x14ac:dyDescent="0.25">
      <c r="D4088" s="190"/>
    </row>
    <row r="4089" spans="4:4" x14ac:dyDescent="0.25">
      <c r="D4089" s="190"/>
    </row>
    <row r="4090" spans="4:4" x14ac:dyDescent="0.25">
      <c r="D4090" s="190"/>
    </row>
    <row r="4091" spans="4:4" x14ac:dyDescent="0.25">
      <c r="D4091" s="190"/>
    </row>
    <row r="4092" spans="4:4" x14ac:dyDescent="0.25">
      <c r="D4092" s="190"/>
    </row>
    <row r="4093" spans="4:4" x14ac:dyDescent="0.25">
      <c r="D4093" s="190"/>
    </row>
    <row r="4094" spans="4:4" x14ac:dyDescent="0.25">
      <c r="D4094" s="190"/>
    </row>
    <row r="4095" spans="4:4" x14ac:dyDescent="0.25">
      <c r="D4095" s="190"/>
    </row>
    <row r="4096" spans="4:4" x14ac:dyDescent="0.25">
      <c r="D4096" s="190"/>
    </row>
    <row r="4097" spans="4:4" x14ac:dyDescent="0.25">
      <c r="D4097" s="190"/>
    </row>
    <row r="4098" spans="4:4" x14ac:dyDescent="0.25">
      <c r="D4098" s="190"/>
    </row>
    <row r="4099" spans="4:4" x14ac:dyDescent="0.25">
      <c r="D4099" s="190"/>
    </row>
    <row r="4100" spans="4:4" x14ac:dyDescent="0.25">
      <c r="D4100" s="190"/>
    </row>
    <row r="4101" spans="4:4" x14ac:dyDescent="0.25">
      <c r="D4101" s="190"/>
    </row>
    <row r="4102" spans="4:4" x14ac:dyDescent="0.25">
      <c r="D4102" s="190"/>
    </row>
    <row r="4103" spans="4:4" x14ac:dyDescent="0.25">
      <c r="D4103" s="190"/>
    </row>
    <row r="4104" spans="4:4" x14ac:dyDescent="0.25">
      <c r="D4104" s="190"/>
    </row>
    <row r="4105" spans="4:4" x14ac:dyDescent="0.25">
      <c r="D4105" s="190"/>
    </row>
    <row r="4106" spans="4:4" x14ac:dyDescent="0.25">
      <c r="D4106" s="190"/>
    </row>
    <row r="4107" spans="4:4" x14ac:dyDescent="0.25">
      <c r="D4107" s="190"/>
    </row>
    <row r="4108" spans="4:4" x14ac:dyDescent="0.25">
      <c r="D4108" s="190"/>
    </row>
    <row r="4109" spans="4:4" x14ac:dyDescent="0.25">
      <c r="D4109" s="190"/>
    </row>
    <row r="4110" spans="4:4" x14ac:dyDescent="0.25">
      <c r="D4110" s="190"/>
    </row>
    <row r="4111" spans="4:4" x14ac:dyDescent="0.25">
      <c r="D4111" s="190"/>
    </row>
    <row r="4112" spans="4:4" x14ac:dyDescent="0.25">
      <c r="D4112" s="190"/>
    </row>
    <row r="4113" spans="4:4" x14ac:dyDescent="0.25">
      <c r="D4113" s="190"/>
    </row>
    <row r="4114" spans="4:4" x14ac:dyDescent="0.25">
      <c r="D4114" s="190"/>
    </row>
    <row r="4115" spans="4:4" x14ac:dyDescent="0.25">
      <c r="D4115" s="190"/>
    </row>
    <row r="4116" spans="4:4" x14ac:dyDescent="0.25">
      <c r="D4116" s="190"/>
    </row>
    <row r="4117" spans="4:4" x14ac:dyDescent="0.25">
      <c r="D4117" s="190"/>
    </row>
    <row r="4118" spans="4:4" x14ac:dyDescent="0.25">
      <c r="D4118" s="190"/>
    </row>
    <row r="4119" spans="4:4" x14ac:dyDescent="0.25">
      <c r="D4119" s="190"/>
    </row>
    <row r="4120" spans="4:4" x14ac:dyDescent="0.25">
      <c r="D4120" s="190"/>
    </row>
    <row r="4121" spans="4:4" x14ac:dyDescent="0.25">
      <c r="D4121" s="190"/>
    </row>
    <row r="4122" spans="4:4" x14ac:dyDescent="0.25">
      <c r="D4122" s="190"/>
    </row>
    <row r="4123" spans="4:4" x14ac:dyDescent="0.25">
      <c r="D4123" s="190"/>
    </row>
    <row r="4124" spans="4:4" x14ac:dyDescent="0.25">
      <c r="D4124" s="190"/>
    </row>
    <row r="4125" spans="4:4" x14ac:dyDescent="0.25">
      <c r="D4125" s="190"/>
    </row>
    <row r="4126" spans="4:4" x14ac:dyDescent="0.25">
      <c r="D4126" s="190"/>
    </row>
    <row r="4127" spans="4:4" x14ac:dyDescent="0.25">
      <c r="D4127" s="190"/>
    </row>
    <row r="4128" spans="4:4" x14ac:dyDescent="0.25">
      <c r="D4128" s="190"/>
    </row>
    <row r="4129" spans="4:4" x14ac:dyDescent="0.25">
      <c r="D4129" s="190"/>
    </row>
    <row r="4130" spans="4:4" x14ac:dyDescent="0.25">
      <c r="D4130" s="190"/>
    </row>
    <row r="4131" spans="4:4" x14ac:dyDescent="0.25">
      <c r="D4131" s="190"/>
    </row>
    <row r="4132" spans="4:4" x14ac:dyDescent="0.25">
      <c r="D4132" s="190"/>
    </row>
    <row r="4133" spans="4:4" x14ac:dyDescent="0.25">
      <c r="D4133" s="190"/>
    </row>
    <row r="4134" spans="4:4" x14ac:dyDescent="0.25">
      <c r="D4134" s="190"/>
    </row>
    <row r="4135" spans="4:4" x14ac:dyDescent="0.25">
      <c r="D4135" s="190"/>
    </row>
    <row r="4136" spans="4:4" x14ac:dyDescent="0.25">
      <c r="D4136" s="190"/>
    </row>
    <row r="4137" spans="4:4" x14ac:dyDescent="0.25">
      <c r="D4137" s="190"/>
    </row>
    <row r="4138" spans="4:4" x14ac:dyDescent="0.25">
      <c r="D4138" s="190"/>
    </row>
    <row r="4139" spans="4:4" x14ac:dyDescent="0.25">
      <c r="D4139" s="190"/>
    </row>
    <row r="4140" spans="4:4" x14ac:dyDescent="0.25">
      <c r="D4140" s="190"/>
    </row>
    <row r="4141" spans="4:4" x14ac:dyDescent="0.25">
      <c r="D4141" s="190"/>
    </row>
    <row r="4142" spans="4:4" x14ac:dyDescent="0.25">
      <c r="D4142" s="190"/>
    </row>
    <row r="4143" spans="4:4" x14ac:dyDescent="0.25">
      <c r="D4143" s="190"/>
    </row>
    <row r="4144" spans="4:4" x14ac:dyDescent="0.25">
      <c r="D4144" s="190"/>
    </row>
    <row r="4145" spans="4:4" x14ac:dyDescent="0.25">
      <c r="D4145" s="190"/>
    </row>
    <row r="4146" spans="4:4" x14ac:dyDescent="0.25">
      <c r="D4146" s="190"/>
    </row>
    <row r="4147" spans="4:4" x14ac:dyDescent="0.25">
      <c r="D4147" s="190"/>
    </row>
    <row r="4148" spans="4:4" x14ac:dyDescent="0.25">
      <c r="D4148" s="190"/>
    </row>
    <row r="4149" spans="4:4" x14ac:dyDescent="0.25">
      <c r="D4149" s="190"/>
    </row>
    <row r="4150" spans="4:4" x14ac:dyDescent="0.25">
      <c r="D4150" s="190"/>
    </row>
    <row r="4151" spans="4:4" x14ac:dyDescent="0.25">
      <c r="D4151" s="190"/>
    </row>
    <row r="4152" spans="4:4" x14ac:dyDescent="0.25">
      <c r="D4152" s="190"/>
    </row>
    <row r="4153" spans="4:4" x14ac:dyDescent="0.25">
      <c r="D4153" s="190"/>
    </row>
    <row r="4154" spans="4:4" x14ac:dyDescent="0.25">
      <c r="D4154" s="190"/>
    </row>
    <row r="4155" spans="4:4" x14ac:dyDescent="0.25">
      <c r="D4155" s="190"/>
    </row>
    <row r="4156" spans="4:4" x14ac:dyDescent="0.25">
      <c r="D4156" s="190"/>
    </row>
    <row r="4157" spans="4:4" x14ac:dyDescent="0.25">
      <c r="D4157" s="190"/>
    </row>
    <row r="4158" spans="4:4" x14ac:dyDescent="0.25">
      <c r="D4158" s="190"/>
    </row>
    <row r="4159" spans="4:4" x14ac:dyDescent="0.25">
      <c r="D4159" s="190"/>
    </row>
    <row r="4160" spans="4:4" x14ac:dyDescent="0.25">
      <c r="D4160" s="190"/>
    </row>
    <row r="4161" spans="4:4" x14ac:dyDescent="0.25">
      <c r="D4161" s="190"/>
    </row>
    <row r="4162" spans="4:4" x14ac:dyDescent="0.25">
      <c r="D4162" s="190"/>
    </row>
    <row r="4163" spans="4:4" x14ac:dyDescent="0.25">
      <c r="D4163" s="190"/>
    </row>
    <row r="4164" spans="4:4" x14ac:dyDescent="0.25">
      <c r="D4164" s="190"/>
    </row>
    <row r="4165" spans="4:4" x14ac:dyDescent="0.25">
      <c r="D4165" s="190"/>
    </row>
    <row r="4166" spans="4:4" x14ac:dyDescent="0.25">
      <c r="D4166" s="190"/>
    </row>
    <row r="4167" spans="4:4" x14ac:dyDescent="0.25">
      <c r="D4167" s="190"/>
    </row>
    <row r="4168" spans="4:4" x14ac:dyDescent="0.25">
      <c r="D4168" s="190"/>
    </row>
    <row r="4169" spans="4:4" x14ac:dyDescent="0.25">
      <c r="D4169" s="190"/>
    </row>
    <row r="4170" spans="4:4" x14ac:dyDescent="0.25">
      <c r="D4170" s="190"/>
    </row>
    <row r="4171" spans="4:4" x14ac:dyDescent="0.25">
      <c r="D4171" s="190"/>
    </row>
    <row r="4172" spans="4:4" x14ac:dyDescent="0.25">
      <c r="D4172" s="190"/>
    </row>
    <row r="4173" spans="4:4" x14ac:dyDescent="0.25">
      <c r="D4173" s="190"/>
    </row>
    <row r="4174" spans="4:4" x14ac:dyDescent="0.25">
      <c r="D4174" s="190"/>
    </row>
    <row r="4175" spans="4:4" x14ac:dyDescent="0.25">
      <c r="D4175" s="190"/>
    </row>
    <row r="4176" spans="4:4" x14ac:dyDescent="0.25">
      <c r="D4176" s="190"/>
    </row>
    <row r="4177" spans="4:4" x14ac:dyDescent="0.25">
      <c r="D4177" s="190"/>
    </row>
    <row r="4178" spans="4:4" x14ac:dyDescent="0.25">
      <c r="D4178" s="190"/>
    </row>
    <row r="4179" spans="4:4" x14ac:dyDescent="0.25">
      <c r="D4179" s="190"/>
    </row>
    <row r="4180" spans="4:4" x14ac:dyDescent="0.25">
      <c r="D4180" s="190"/>
    </row>
    <row r="4181" spans="4:4" x14ac:dyDescent="0.25">
      <c r="D4181" s="190"/>
    </row>
    <row r="4182" spans="4:4" x14ac:dyDescent="0.25">
      <c r="D4182" s="190"/>
    </row>
    <row r="4183" spans="4:4" x14ac:dyDescent="0.25">
      <c r="D4183" s="190"/>
    </row>
    <row r="4184" spans="4:4" x14ac:dyDescent="0.25">
      <c r="D4184" s="190"/>
    </row>
    <row r="4185" spans="4:4" x14ac:dyDescent="0.25">
      <c r="D4185" s="190"/>
    </row>
    <row r="4186" spans="4:4" x14ac:dyDescent="0.25">
      <c r="D4186" s="190"/>
    </row>
    <row r="4187" spans="4:4" x14ac:dyDescent="0.25">
      <c r="D4187" s="190"/>
    </row>
    <row r="4188" spans="4:4" x14ac:dyDescent="0.25">
      <c r="D4188" s="190"/>
    </row>
    <row r="4189" spans="4:4" x14ac:dyDescent="0.25">
      <c r="D4189" s="190"/>
    </row>
    <row r="4190" spans="4:4" x14ac:dyDescent="0.25">
      <c r="D4190" s="190"/>
    </row>
    <row r="4191" spans="4:4" x14ac:dyDescent="0.25">
      <c r="D4191" s="190"/>
    </row>
    <row r="4192" spans="4:4" x14ac:dyDescent="0.25">
      <c r="D4192" s="190"/>
    </row>
    <row r="4193" spans="4:4" x14ac:dyDescent="0.25">
      <c r="D4193" s="190"/>
    </row>
    <row r="4194" spans="4:4" x14ac:dyDescent="0.25">
      <c r="D4194" s="190"/>
    </row>
    <row r="4195" spans="4:4" x14ac:dyDescent="0.25">
      <c r="D4195" s="190"/>
    </row>
    <row r="4196" spans="4:4" x14ac:dyDescent="0.25">
      <c r="D4196" s="190"/>
    </row>
    <row r="4197" spans="4:4" x14ac:dyDescent="0.25">
      <c r="D4197" s="190"/>
    </row>
    <row r="4198" spans="4:4" x14ac:dyDescent="0.25">
      <c r="D4198" s="190"/>
    </row>
    <row r="4199" spans="4:4" x14ac:dyDescent="0.25">
      <c r="D4199" s="190"/>
    </row>
    <row r="4200" spans="4:4" x14ac:dyDescent="0.25">
      <c r="D4200" s="190"/>
    </row>
    <row r="4201" spans="4:4" x14ac:dyDescent="0.25">
      <c r="D4201" s="190"/>
    </row>
    <row r="4202" spans="4:4" x14ac:dyDescent="0.25">
      <c r="D4202" s="190"/>
    </row>
    <row r="4203" spans="4:4" x14ac:dyDescent="0.25">
      <c r="D4203" s="190"/>
    </row>
    <row r="4204" spans="4:4" x14ac:dyDescent="0.25">
      <c r="D4204" s="190"/>
    </row>
    <row r="4205" spans="4:4" x14ac:dyDescent="0.25">
      <c r="D4205" s="190"/>
    </row>
    <row r="4206" spans="4:4" x14ac:dyDescent="0.25">
      <c r="D4206" s="190"/>
    </row>
    <row r="4207" spans="4:4" x14ac:dyDescent="0.25">
      <c r="D4207" s="190"/>
    </row>
    <row r="4208" spans="4:4" x14ac:dyDescent="0.25">
      <c r="D4208" s="190"/>
    </row>
    <row r="4209" spans="4:4" x14ac:dyDescent="0.25">
      <c r="D4209" s="190"/>
    </row>
    <row r="4210" spans="4:4" x14ac:dyDescent="0.25">
      <c r="D4210" s="190"/>
    </row>
    <row r="4211" spans="4:4" x14ac:dyDescent="0.25">
      <c r="D4211" s="190"/>
    </row>
    <row r="4212" spans="4:4" x14ac:dyDescent="0.25">
      <c r="D4212" s="190"/>
    </row>
    <row r="4213" spans="4:4" x14ac:dyDescent="0.25">
      <c r="D4213" s="190"/>
    </row>
    <row r="4214" spans="4:4" x14ac:dyDescent="0.25">
      <c r="D4214" s="190"/>
    </row>
    <row r="4215" spans="4:4" x14ac:dyDescent="0.25">
      <c r="D4215" s="190"/>
    </row>
    <row r="4216" spans="4:4" x14ac:dyDescent="0.25">
      <c r="D4216" s="190"/>
    </row>
    <row r="4217" spans="4:4" x14ac:dyDescent="0.25">
      <c r="D4217" s="190"/>
    </row>
    <row r="4218" spans="4:4" x14ac:dyDescent="0.25">
      <c r="D4218" s="190"/>
    </row>
    <row r="4219" spans="4:4" x14ac:dyDescent="0.25">
      <c r="D4219" s="190"/>
    </row>
    <row r="4220" spans="4:4" x14ac:dyDescent="0.25">
      <c r="D4220" s="190"/>
    </row>
    <row r="4221" spans="4:4" x14ac:dyDescent="0.25">
      <c r="D4221" s="190"/>
    </row>
    <row r="4222" spans="4:4" x14ac:dyDescent="0.25">
      <c r="D4222" s="190"/>
    </row>
    <row r="4223" spans="4:4" x14ac:dyDescent="0.25">
      <c r="D4223" s="190"/>
    </row>
    <row r="4224" spans="4:4" x14ac:dyDescent="0.25">
      <c r="D4224" s="190"/>
    </row>
    <row r="4225" spans="4:4" x14ac:dyDescent="0.25">
      <c r="D4225" s="190"/>
    </row>
    <row r="4226" spans="4:4" x14ac:dyDescent="0.25">
      <c r="D4226" s="190"/>
    </row>
    <row r="4227" spans="4:4" x14ac:dyDescent="0.25">
      <c r="D4227" s="190"/>
    </row>
    <row r="4228" spans="4:4" x14ac:dyDescent="0.25">
      <c r="D4228" s="190"/>
    </row>
    <row r="4229" spans="4:4" x14ac:dyDescent="0.25">
      <c r="D4229" s="190"/>
    </row>
    <row r="4230" spans="4:4" x14ac:dyDescent="0.25">
      <c r="D4230" s="190"/>
    </row>
    <row r="4231" spans="4:4" x14ac:dyDescent="0.25">
      <c r="D4231" s="190"/>
    </row>
    <row r="4232" spans="4:4" x14ac:dyDescent="0.25">
      <c r="D4232" s="190"/>
    </row>
    <row r="4233" spans="4:4" x14ac:dyDescent="0.25">
      <c r="D4233" s="190"/>
    </row>
    <row r="4234" spans="4:4" x14ac:dyDescent="0.25">
      <c r="D4234" s="190"/>
    </row>
    <row r="4235" spans="4:4" x14ac:dyDescent="0.25">
      <c r="D4235" s="190"/>
    </row>
    <row r="4236" spans="4:4" x14ac:dyDescent="0.25">
      <c r="D4236" s="190"/>
    </row>
    <row r="4237" spans="4:4" x14ac:dyDescent="0.25">
      <c r="D4237" s="190"/>
    </row>
    <row r="4238" spans="4:4" x14ac:dyDescent="0.25">
      <c r="D4238" s="190"/>
    </row>
    <row r="4239" spans="4:4" x14ac:dyDescent="0.25">
      <c r="D4239" s="190"/>
    </row>
    <row r="4240" spans="4:4" x14ac:dyDescent="0.25">
      <c r="D4240" s="190"/>
    </row>
    <row r="4241" spans="4:4" x14ac:dyDescent="0.25">
      <c r="D4241" s="190"/>
    </row>
    <row r="4242" spans="4:4" x14ac:dyDescent="0.25">
      <c r="D4242" s="190"/>
    </row>
    <row r="4243" spans="4:4" x14ac:dyDescent="0.25">
      <c r="D4243" s="190"/>
    </row>
    <row r="4244" spans="4:4" x14ac:dyDescent="0.25">
      <c r="D4244" s="190"/>
    </row>
    <row r="4245" spans="4:4" x14ac:dyDescent="0.25">
      <c r="D4245" s="190"/>
    </row>
    <row r="4246" spans="4:4" x14ac:dyDescent="0.25">
      <c r="D4246" s="190"/>
    </row>
    <row r="4247" spans="4:4" x14ac:dyDescent="0.25">
      <c r="D4247" s="190"/>
    </row>
    <row r="4248" spans="4:4" x14ac:dyDescent="0.25">
      <c r="D4248" s="190"/>
    </row>
    <row r="4249" spans="4:4" x14ac:dyDescent="0.25">
      <c r="D4249" s="190"/>
    </row>
    <row r="4250" spans="4:4" x14ac:dyDescent="0.25">
      <c r="D4250" s="190"/>
    </row>
    <row r="4251" spans="4:4" x14ac:dyDescent="0.25">
      <c r="D4251" s="190"/>
    </row>
    <row r="4252" spans="4:4" x14ac:dyDescent="0.25">
      <c r="D4252" s="190"/>
    </row>
    <row r="4253" spans="4:4" x14ac:dyDescent="0.25">
      <c r="D4253" s="190"/>
    </row>
    <row r="4254" spans="4:4" x14ac:dyDescent="0.25">
      <c r="D4254" s="190"/>
    </row>
    <row r="4255" spans="4:4" x14ac:dyDescent="0.25">
      <c r="D4255" s="190"/>
    </row>
    <row r="4256" spans="4:4" x14ac:dyDescent="0.25">
      <c r="D4256" s="190"/>
    </row>
    <row r="4257" spans="4:4" x14ac:dyDescent="0.25">
      <c r="D4257" s="190"/>
    </row>
    <row r="4258" spans="4:4" x14ac:dyDescent="0.25">
      <c r="D4258" s="190"/>
    </row>
    <row r="4259" spans="4:4" x14ac:dyDescent="0.25">
      <c r="D4259" s="190"/>
    </row>
    <row r="4260" spans="4:4" x14ac:dyDescent="0.25">
      <c r="D4260" s="190"/>
    </row>
    <row r="4261" spans="4:4" x14ac:dyDescent="0.25">
      <c r="D4261" s="190"/>
    </row>
    <row r="4262" spans="4:4" x14ac:dyDescent="0.25">
      <c r="D4262" s="190"/>
    </row>
    <row r="4263" spans="4:4" x14ac:dyDescent="0.25">
      <c r="D4263" s="190"/>
    </row>
    <row r="4264" spans="4:4" x14ac:dyDescent="0.25">
      <c r="D4264" s="190"/>
    </row>
    <row r="4265" spans="4:4" x14ac:dyDescent="0.25">
      <c r="D4265" s="190"/>
    </row>
    <row r="4266" spans="4:4" x14ac:dyDescent="0.25">
      <c r="D4266" s="190"/>
    </row>
    <row r="4267" spans="4:4" x14ac:dyDescent="0.25">
      <c r="D4267" s="190"/>
    </row>
    <row r="4268" spans="4:4" x14ac:dyDescent="0.25">
      <c r="D4268" s="190"/>
    </row>
    <row r="4269" spans="4:4" x14ac:dyDescent="0.25">
      <c r="D4269" s="190"/>
    </row>
    <row r="4270" spans="4:4" x14ac:dyDescent="0.25">
      <c r="D4270" s="190"/>
    </row>
    <row r="4271" spans="4:4" x14ac:dyDescent="0.25">
      <c r="D4271" s="190"/>
    </row>
    <row r="4272" spans="4:4" x14ac:dyDescent="0.25">
      <c r="D4272" s="190"/>
    </row>
    <row r="4273" spans="4:4" x14ac:dyDescent="0.25">
      <c r="D4273" s="190"/>
    </row>
    <row r="4274" spans="4:4" x14ac:dyDescent="0.25">
      <c r="D4274" s="190"/>
    </row>
    <row r="4275" spans="4:4" x14ac:dyDescent="0.25">
      <c r="D4275" s="190"/>
    </row>
    <row r="4276" spans="4:4" x14ac:dyDescent="0.25">
      <c r="D4276" s="190"/>
    </row>
    <row r="4277" spans="4:4" x14ac:dyDescent="0.25">
      <c r="D4277" s="190"/>
    </row>
    <row r="4278" spans="4:4" x14ac:dyDescent="0.25">
      <c r="D4278" s="190"/>
    </row>
    <row r="4279" spans="4:4" x14ac:dyDescent="0.25">
      <c r="D4279" s="190"/>
    </row>
    <row r="4280" spans="4:4" x14ac:dyDescent="0.25">
      <c r="D4280" s="190"/>
    </row>
    <row r="4281" spans="4:4" x14ac:dyDescent="0.25">
      <c r="D4281" s="190"/>
    </row>
    <row r="4282" spans="4:4" x14ac:dyDescent="0.25">
      <c r="D4282" s="190"/>
    </row>
    <row r="4283" spans="4:4" x14ac:dyDescent="0.25">
      <c r="D4283" s="190"/>
    </row>
    <row r="4284" spans="4:4" x14ac:dyDescent="0.25">
      <c r="D4284" s="190"/>
    </row>
    <row r="4285" spans="4:4" x14ac:dyDescent="0.25">
      <c r="D4285" s="190"/>
    </row>
    <row r="4286" spans="4:4" x14ac:dyDescent="0.25">
      <c r="D4286" s="190"/>
    </row>
    <row r="4287" spans="4:4" x14ac:dyDescent="0.25">
      <c r="D4287" s="190"/>
    </row>
    <row r="4288" spans="4:4" x14ac:dyDescent="0.25">
      <c r="D4288" s="190"/>
    </row>
    <row r="4289" spans="4:4" x14ac:dyDescent="0.25">
      <c r="D4289" s="190"/>
    </row>
    <row r="4290" spans="4:4" x14ac:dyDescent="0.25">
      <c r="D4290" s="190"/>
    </row>
    <row r="4291" spans="4:4" x14ac:dyDescent="0.25">
      <c r="D4291" s="190"/>
    </row>
    <row r="4292" spans="4:4" x14ac:dyDescent="0.25">
      <c r="D4292" s="190"/>
    </row>
    <row r="4293" spans="4:4" x14ac:dyDescent="0.25">
      <c r="D4293" s="190"/>
    </row>
    <row r="4294" spans="4:4" x14ac:dyDescent="0.25">
      <c r="D4294" s="190"/>
    </row>
    <row r="4295" spans="4:4" x14ac:dyDescent="0.25">
      <c r="D4295" s="190"/>
    </row>
    <row r="4296" spans="4:4" x14ac:dyDescent="0.25">
      <c r="D4296" s="190"/>
    </row>
    <row r="4297" spans="4:4" x14ac:dyDescent="0.25">
      <c r="D4297" s="190"/>
    </row>
    <row r="4298" spans="4:4" x14ac:dyDescent="0.25">
      <c r="D4298" s="190"/>
    </row>
    <row r="4299" spans="4:4" x14ac:dyDescent="0.25">
      <c r="D4299" s="190"/>
    </row>
    <row r="4300" spans="4:4" x14ac:dyDescent="0.25">
      <c r="D4300" s="190"/>
    </row>
    <row r="4301" spans="4:4" x14ac:dyDescent="0.25">
      <c r="D4301" s="190"/>
    </row>
    <row r="4302" spans="4:4" x14ac:dyDescent="0.25">
      <c r="D4302" s="190"/>
    </row>
    <row r="4303" spans="4:4" x14ac:dyDescent="0.25">
      <c r="D4303" s="190"/>
    </row>
    <row r="4304" spans="4:4" x14ac:dyDescent="0.25">
      <c r="D4304" s="190"/>
    </row>
    <row r="4305" spans="4:4" x14ac:dyDescent="0.25">
      <c r="D4305" s="190"/>
    </row>
    <row r="4306" spans="4:4" x14ac:dyDescent="0.25">
      <c r="D4306" s="190"/>
    </row>
    <row r="4307" spans="4:4" x14ac:dyDescent="0.25">
      <c r="D4307" s="190"/>
    </row>
    <row r="4308" spans="4:4" x14ac:dyDescent="0.25">
      <c r="D4308" s="190"/>
    </row>
    <row r="4309" spans="4:4" x14ac:dyDescent="0.25">
      <c r="D4309" s="190"/>
    </row>
    <row r="4310" spans="4:4" x14ac:dyDescent="0.25">
      <c r="D4310" s="190"/>
    </row>
    <row r="4311" spans="4:4" x14ac:dyDescent="0.25">
      <c r="D4311" s="190"/>
    </row>
    <row r="4312" spans="4:4" x14ac:dyDescent="0.25">
      <c r="D4312" s="190"/>
    </row>
    <row r="4313" spans="4:4" x14ac:dyDescent="0.25">
      <c r="D4313" s="190"/>
    </row>
    <row r="4314" spans="4:4" x14ac:dyDescent="0.25">
      <c r="D4314" s="190"/>
    </row>
    <row r="4315" spans="4:4" x14ac:dyDescent="0.25">
      <c r="D4315" s="190"/>
    </row>
    <row r="4316" spans="4:4" x14ac:dyDescent="0.25">
      <c r="D4316" s="190"/>
    </row>
    <row r="4317" spans="4:4" x14ac:dyDescent="0.25">
      <c r="D4317" s="190"/>
    </row>
    <row r="4318" spans="4:4" x14ac:dyDescent="0.25">
      <c r="D4318" s="190"/>
    </row>
    <row r="4319" spans="4:4" x14ac:dyDescent="0.25">
      <c r="D4319" s="190"/>
    </row>
    <row r="4320" spans="4:4" x14ac:dyDescent="0.25">
      <c r="D4320" s="190"/>
    </row>
    <row r="4321" spans="4:4" x14ac:dyDescent="0.25">
      <c r="D4321" s="190"/>
    </row>
    <row r="4322" spans="4:4" x14ac:dyDescent="0.25">
      <c r="D4322" s="190"/>
    </row>
    <row r="4323" spans="4:4" x14ac:dyDescent="0.25">
      <c r="D4323" s="190"/>
    </row>
    <row r="4324" spans="4:4" x14ac:dyDescent="0.25">
      <c r="D4324" s="190"/>
    </row>
    <row r="4325" spans="4:4" x14ac:dyDescent="0.25">
      <c r="D4325" s="190"/>
    </row>
    <row r="4326" spans="4:4" x14ac:dyDescent="0.25">
      <c r="D4326" s="190"/>
    </row>
    <row r="4327" spans="4:4" x14ac:dyDescent="0.25">
      <c r="D4327" s="190"/>
    </row>
    <row r="4328" spans="4:4" x14ac:dyDescent="0.25">
      <c r="D4328" s="190"/>
    </row>
    <row r="4329" spans="4:4" x14ac:dyDescent="0.25">
      <c r="D4329" s="190"/>
    </row>
    <row r="4330" spans="4:4" x14ac:dyDescent="0.25">
      <c r="D4330" s="190"/>
    </row>
    <row r="4331" spans="4:4" x14ac:dyDescent="0.25">
      <c r="D4331" s="190"/>
    </row>
    <row r="4332" spans="4:4" x14ac:dyDescent="0.25">
      <c r="D4332" s="190"/>
    </row>
    <row r="4333" spans="4:4" x14ac:dyDescent="0.25">
      <c r="D4333" s="190"/>
    </row>
    <row r="4334" spans="4:4" x14ac:dyDescent="0.25">
      <c r="D4334" s="190"/>
    </row>
    <row r="4335" spans="4:4" x14ac:dyDescent="0.25">
      <c r="D4335" s="190"/>
    </row>
    <row r="4336" spans="4:4" x14ac:dyDescent="0.25">
      <c r="D4336" s="190"/>
    </row>
    <row r="4337" spans="4:4" x14ac:dyDescent="0.25">
      <c r="D4337" s="190"/>
    </row>
    <row r="4338" spans="4:4" x14ac:dyDescent="0.25">
      <c r="D4338" s="190"/>
    </row>
    <row r="4339" spans="4:4" x14ac:dyDescent="0.25">
      <c r="D4339" s="190"/>
    </row>
    <row r="4340" spans="4:4" x14ac:dyDescent="0.25">
      <c r="D4340" s="190"/>
    </row>
    <row r="4341" spans="4:4" x14ac:dyDescent="0.25">
      <c r="D4341" s="190"/>
    </row>
    <row r="4342" spans="4:4" x14ac:dyDescent="0.25">
      <c r="D4342" s="190"/>
    </row>
    <row r="4343" spans="4:4" x14ac:dyDescent="0.25">
      <c r="D4343" s="190"/>
    </row>
    <row r="4344" spans="4:4" x14ac:dyDescent="0.25">
      <c r="D4344" s="190"/>
    </row>
    <row r="4345" spans="4:4" x14ac:dyDescent="0.25">
      <c r="D4345" s="190"/>
    </row>
    <row r="4346" spans="4:4" x14ac:dyDescent="0.25">
      <c r="D4346" s="190"/>
    </row>
    <row r="4347" spans="4:4" x14ac:dyDescent="0.25">
      <c r="D4347" s="190"/>
    </row>
    <row r="4348" spans="4:4" x14ac:dyDescent="0.25">
      <c r="D4348" s="190"/>
    </row>
    <row r="4349" spans="4:4" x14ac:dyDescent="0.25">
      <c r="D4349" s="190"/>
    </row>
    <row r="4350" spans="4:4" x14ac:dyDescent="0.25">
      <c r="D4350" s="190"/>
    </row>
    <row r="4351" spans="4:4" x14ac:dyDescent="0.25">
      <c r="D4351" s="190"/>
    </row>
    <row r="4352" spans="4:4" x14ac:dyDescent="0.25">
      <c r="D4352" s="190"/>
    </row>
    <row r="4353" spans="4:4" x14ac:dyDescent="0.25">
      <c r="D4353" s="190"/>
    </row>
    <row r="4354" spans="4:4" x14ac:dyDescent="0.25">
      <c r="D4354" s="190"/>
    </row>
    <row r="4355" spans="4:4" x14ac:dyDescent="0.25">
      <c r="D4355" s="190"/>
    </row>
    <row r="4356" spans="4:4" x14ac:dyDescent="0.25">
      <c r="D4356" s="190"/>
    </row>
    <row r="4357" spans="4:4" x14ac:dyDescent="0.25">
      <c r="D4357" s="190"/>
    </row>
    <row r="4358" spans="4:4" x14ac:dyDescent="0.25">
      <c r="D4358" s="190"/>
    </row>
    <row r="4359" spans="4:4" x14ac:dyDescent="0.25">
      <c r="D4359" s="190"/>
    </row>
    <row r="4360" spans="4:4" x14ac:dyDescent="0.25">
      <c r="D4360" s="190"/>
    </row>
    <row r="4361" spans="4:4" x14ac:dyDescent="0.25">
      <c r="D4361" s="190"/>
    </row>
    <row r="4362" spans="4:4" x14ac:dyDescent="0.25">
      <c r="D4362" s="190"/>
    </row>
    <row r="4363" spans="4:4" x14ac:dyDescent="0.25">
      <c r="D4363" s="190"/>
    </row>
    <row r="4364" spans="4:4" x14ac:dyDescent="0.25">
      <c r="D4364" s="190"/>
    </row>
    <row r="4365" spans="4:4" x14ac:dyDescent="0.25">
      <c r="D4365" s="190"/>
    </row>
    <row r="4366" spans="4:4" x14ac:dyDescent="0.25">
      <c r="D4366" s="190"/>
    </row>
    <row r="4367" spans="4:4" x14ac:dyDescent="0.25">
      <c r="D4367" s="190"/>
    </row>
    <row r="4368" spans="4:4" x14ac:dyDescent="0.25">
      <c r="D4368" s="190"/>
    </row>
    <row r="4369" spans="4:4" x14ac:dyDescent="0.25">
      <c r="D4369" s="190"/>
    </row>
    <row r="4370" spans="4:4" x14ac:dyDescent="0.25">
      <c r="D4370" s="190"/>
    </row>
    <row r="4371" spans="4:4" x14ac:dyDescent="0.25">
      <c r="D4371" s="190"/>
    </row>
    <row r="4372" spans="4:4" x14ac:dyDescent="0.25">
      <c r="D4372" s="190"/>
    </row>
    <row r="4373" spans="4:4" x14ac:dyDescent="0.25">
      <c r="D4373" s="190"/>
    </row>
    <row r="4374" spans="4:4" x14ac:dyDescent="0.25">
      <c r="D4374" s="190"/>
    </row>
    <row r="4375" spans="4:4" x14ac:dyDescent="0.25">
      <c r="D4375" s="190"/>
    </row>
    <row r="4376" spans="4:4" x14ac:dyDescent="0.25">
      <c r="D4376" s="190"/>
    </row>
    <row r="4377" spans="4:4" x14ac:dyDescent="0.25">
      <c r="D4377" s="190"/>
    </row>
    <row r="4378" spans="4:4" x14ac:dyDescent="0.25">
      <c r="D4378" s="190"/>
    </row>
    <row r="4379" spans="4:4" x14ac:dyDescent="0.25">
      <c r="D4379" s="190"/>
    </row>
    <row r="4380" spans="4:4" x14ac:dyDescent="0.25">
      <c r="D4380" s="190"/>
    </row>
    <row r="4381" spans="4:4" x14ac:dyDescent="0.25">
      <c r="D4381" s="190"/>
    </row>
    <row r="4382" spans="4:4" x14ac:dyDescent="0.25">
      <c r="D4382" s="190"/>
    </row>
    <row r="4383" spans="4:4" x14ac:dyDescent="0.25">
      <c r="D4383" s="190"/>
    </row>
    <row r="4384" spans="4:4" x14ac:dyDescent="0.25">
      <c r="D4384" s="190"/>
    </row>
    <row r="4385" spans="4:4" x14ac:dyDescent="0.25">
      <c r="D4385" s="190"/>
    </row>
    <row r="4386" spans="4:4" x14ac:dyDescent="0.25">
      <c r="D4386" s="190"/>
    </row>
    <row r="4387" spans="4:4" x14ac:dyDescent="0.25">
      <c r="D4387" s="190"/>
    </row>
    <row r="4388" spans="4:4" x14ac:dyDescent="0.25">
      <c r="D4388" s="190"/>
    </row>
    <row r="4389" spans="4:4" x14ac:dyDescent="0.25">
      <c r="D4389" s="190"/>
    </row>
    <row r="4390" spans="4:4" x14ac:dyDescent="0.25">
      <c r="D4390" s="190"/>
    </row>
    <row r="4391" spans="4:4" x14ac:dyDescent="0.25">
      <c r="D4391" s="190"/>
    </row>
    <row r="4392" spans="4:4" x14ac:dyDescent="0.25">
      <c r="D4392" s="190"/>
    </row>
    <row r="4393" spans="4:4" x14ac:dyDescent="0.25">
      <c r="D4393" s="190"/>
    </row>
    <row r="4394" spans="4:4" x14ac:dyDescent="0.25">
      <c r="D4394" s="190"/>
    </row>
    <row r="4395" spans="4:4" x14ac:dyDescent="0.25">
      <c r="D4395" s="190"/>
    </row>
    <row r="4396" spans="4:4" x14ac:dyDescent="0.25">
      <c r="D4396" s="190"/>
    </row>
    <row r="4397" spans="4:4" x14ac:dyDescent="0.25">
      <c r="D4397" s="190"/>
    </row>
    <row r="4398" spans="4:4" x14ac:dyDescent="0.25">
      <c r="D4398" s="190"/>
    </row>
    <row r="4399" spans="4:4" x14ac:dyDescent="0.25">
      <c r="D4399" s="190"/>
    </row>
    <row r="4400" spans="4:4" x14ac:dyDescent="0.25">
      <c r="D4400" s="190"/>
    </row>
    <row r="4401" spans="4:4" x14ac:dyDescent="0.25">
      <c r="D4401" s="190"/>
    </row>
    <row r="4402" spans="4:4" x14ac:dyDescent="0.25">
      <c r="D4402" s="190"/>
    </row>
    <row r="4403" spans="4:4" x14ac:dyDescent="0.25">
      <c r="D4403" s="190"/>
    </row>
    <row r="4404" spans="4:4" x14ac:dyDescent="0.25">
      <c r="D4404" s="190"/>
    </row>
    <row r="4405" spans="4:4" x14ac:dyDescent="0.25">
      <c r="D4405" s="190"/>
    </row>
    <row r="4406" spans="4:4" x14ac:dyDescent="0.25">
      <c r="D4406" s="190"/>
    </row>
    <row r="4407" spans="4:4" x14ac:dyDescent="0.25">
      <c r="D4407" s="190"/>
    </row>
    <row r="4408" spans="4:4" x14ac:dyDescent="0.25">
      <c r="D4408" s="190"/>
    </row>
    <row r="4409" spans="4:4" x14ac:dyDescent="0.25">
      <c r="D4409" s="190"/>
    </row>
    <row r="4410" spans="4:4" x14ac:dyDescent="0.25">
      <c r="D4410" s="190"/>
    </row>
    <row r="4411" spans="4:4" x14ac:dyDescent="0.25">
      <c r="D4411" s="190"/>
    </row>
    <row r="4412" spans="4:4" x14ac:dyDescent="0.25">
      <c r="D4412" s="190"/>
    </row>
    <row r="4413" spans="4:4" x14ac:dyDescent="0.25">
      <c r="D4413" s="190"/>
    </row>
    <row r="4414" spans="4:4" x14ac:dyDescent="0.25">
      <c r="D4414" s="190"/>
    </row>
    <row r="4415" spans="4:4" x14ac:dyDescent="0.25">
      <c r="D4415" s="190"/>
    </row>
    <row r="4416" spans="4:4" x14ac:dyDescent="0.25">
      <c r="D4416" s="190"/>
    </row>
    <row r="4417" spans="4:4" x14ac:dyDescent="0.25">
      <c r="D4417" s="190"/>
    </row>
    <row r="4418" spans="4:4" x14ac:dyDescent="0.25">
      <c r="D4418" s="190"/>
    </row>
    <row r="4419" spans="4:4" x14ac:dyDescent="0.25">
      <c r="D4419" s="190"/>
    </row>
    <row r="4420" spans="4:4" x14ac:dyDescent="0.25">
      <c r="D4420" s="190"/>
    </row>
    <row r="4421" spans="4:4" x14ac:dyDescent="0.25">
      <c r="D4421" s="190"/>
    </row>
    <row r="4422" spans="4:4" x14ac:dyDescent="0.25">
      <c r="D4422" s="190"/>
    </row>
    <row r="4423" spans="4:4" x14ac:dyDescent="0.25">
      <c r="D4423" s="190"/>
    </row>
    <row r="4424" spans="4:4" x14ac:dyDescent="0.25">
      <c r="D4424" s="190"/>
    </row>
    <row r="4425" spans="4:4" x14ac:dyDescent="0.25">
      <c r="D4425" s="190"/>
    </row>
    <row r="4426" spans="4:4" x14ac:dyDescent="0.25">
      <c r="D4426" s="190"/>
    </row>
    <row r="4427" spans="4:4" x14ac:dyDescent="0.25">
      <c r="D4427" s="190"/>
    </row>
    <row r="4428" spans="4:4" x14ac:dyDescent="0.25">
      <c r="D4428" s="190"/>
    </row>
    <row r="4429" spans="4:4" x14ac:dyDescent="0.25">
      <c r="D4429" s="190"/>
    </row>
    <row r="4430" spans="4:4" x14ac:dyDescent="0.25">
      <c r="D4430" s="190"/>
    </row>
    <row r="4431" spans="4:4" x14ac:dyDescent="0.25">
      <c r="D4431" s="190"/>
    </row>
    <row r="4432" spans="4:4" x14ac:dyDescent="0.25">
      <c r="D4432" s="190"/>
    </row>
    <row r="4433" spans="4:4" x14ac:dyDescent="0.25">
      <c r="D4433" s="190"/>
    </row>
    <row r="4434" spans="4:4" x14ac:dyDescent="0.25">
      <c r="D4434" s="190"/>
    </row>
    <row r="4435" spans="4:4" x14ac:dyDescent="0.25">
      <c r="D4435" s="190"/>
    </row>
    <row r="4436" spans="4:4" x14ac:dyDescent="0.25">
      <c r="D4436" s="190"/>
    </row>
    <row r="4437" spans="4:4" x14ac:dyDescent="0.25">
      <c r="D4437" s="190"/>
    </row>
    <row r="4438" spans="4:4" x14ac:dyDescent="0.25">
      <c r="D4438" s="190"/>
    </row>
    <row r="4439" spans="4:4" x14ac:dyDescent="0.25">
      <c r="D4439" s="190"/>
    </row>
    <row r="4440" spans="4:4" x14ac:dyDescent="0.25">
      <c r="D4440" s="190"/>
    </row>
    <row r="4441" spans="4:4" x14ac:dyDescent="0.25">
      <c r="D4441" s="190"/>
    </row>
    <row r="4442" spans="4:4" x14ac:dyDescent="0.25">
      <c r="D4442" s="190"/>
    </row>
    <row r="4443" spans="4:4" x14ac:dyDescent="0.25">
      <c r="D4443" s="190"/>
    </row>
    <row r="4444" spans="4:4" x14ac:dyDescent="0.25">
      <c r="D4444" s="190"/>
    </row>
    <row r="4445" spans="4:4" x14ac:dyDescent="0.25">
      <c r="D4445" s="190"/>
    </row>
    <row r="4446" spans="4:4" x14ac:dyDescent="0.25">
      <c r="D4446" s="190"/>
    </row>
    <row r="4447" spans="4:4" x14ac:dyDescent="0.25">
      <c r="D4447" s="190"/>
    </row>
    <row r="4448" spans="4:4" x14ac:dyDescent="0.25">
      <c r="D4448" s="190"/>
    </row>
    <row r="4449" spans="4:4" x14ac:dyDescent="0.25">
      <c r="D4449" s="190"/>
    </row>
    <row r="4450" spans="4:4" x14ac:dyDescent="0.25">
      <c r="D4450" s="190"/>
    </row>
    <row r="4451" spans="4:4" x14ac:dyDescent="0.25">
      <c r="D4451" s="190"/>
    </row>
    <row r="4452" spans="4:4" x14ac:dyDescent="0.25">
      <c r="D4452" s="190"/>
    </row>
    <row r="4453" spans="4:4" x14ac:dyDescent="0.25">
      <c r="D4453" s="190"/>
    </row>
    <row r="4454" spans="4:4" x14ac:dyDescent="0.25">
      <c r="D4454" s="190"/>
    </row>
    <row r="4455" spans="4:4" x14ac:dyDescent="0.25">
      <c r="D4455" s="190"/>
    </row>
    <row r="4456" spans="4:4" x14ac:dyDescent="0.25">
      <c r="D4456" s="190"/>
    </row>
    <row r="4457" spans="4:4" x14ac:dyDescent="0.25">
      <c r="D4457" s="190"/>
    </row>
    <row r="4458" spans="4:4" x14ac:dyDescent="0.25">
      <c r="D4458" s="190"/>
    </row>
    <row r="4459" spans="4:4" x14ac:dyDescent="0.25">
      <c r="D4459" s="190"/>
    </row>
    <row r="4460" spans="4:4" x14ac:dyDescent="0.25">
      <c r="D4460" s="190"/>
    </row>
    <row r="4461" spans="4:4" x14ac:dyDescent="0.25">
      <c r="D4461" s="190"/>
    </row>
    <row r="4462" spans="4:4" x14ac:dyDescent="0.25">
      <c r="D4462" s="190"/>
    </row>
    <row r="4463" spans="4:4" x14ac:dyDescent="0.25">
      <c r="D4463" s="190"/>
    </row>
    <row r="4464" spans="4:4" x14ac:dyDescent="0.25">
      <c r="D4464" s="190"/>
    </row>
    <row r="4465" spans="4:4" x14ac:dyDescent="0.25">
      <c r="D4465" s="190"/>
    </row>
    <row r="4466" spans="4:4" x14ac:dyDescent="0.25">
      <c r="D4466" s="190"/>
    </row>
    <row r="4467" spans="4:4" x14ac:dyDescent="0.25">
      <c r="D4467" s="190"/>
    </row>
    <row r="4468" spans="4:4" x14ac:dyDescent="0.25">
      <c r="D4468" s="190"/>
    </row>
    <row r="4469" spans="4:4" x14ac:dyDescent="0.25">
      <c r="D4469" s="190"/>
    </row>
    <row r="4470" spans="4:4" x14ac:dyDescent="0.25">
      <c r="D4470" s="190"/>
    </row>
    <row r="4471" spans="4:4" x14ac:dyDescent="0.25">
      <c r="D4471" s="190"/>
    </row>
    <row r="4472" spans="4:4" x14ac:dyDescent="0.25">
      <c r="D4472" s="190"/>
    </row>
    <row r="4473" spans="4:4" x14ac:dyDescent="0.25">
      <c r="D4473" s="190"/>
    </row>
    <row r="4474" spans="4:4" x14ac:dyDescent="0.25">
      <c r="D4474" s="190"/>
    </row>
    <row r="4475" spans="4:4" x14ac:dyDescent="0.25">
      <c r="D4475" s="190"/>
    </row>
    <row r="4476" spans="4:4" x14ac:dyDescent="0.25">
      <c r="D4476" s="190"/>
    </row>
    <row r="4477" spans="4:4" x14ac:dyDescent="0.25">
      <c r="D4477" s="190"/>
    </row>
    <row r="4478" spans="4:4" x14ac:dyDescent="0.25">
      <c r="D4478" s="190"/>
    </row>
    <row r="4479" spans="4:4" x14ac:dyDescent="0.25">
      <c r="D4479" s="190"/>
    </row>
    <row r="4480" spans="4:4" x14ac:dyDescent="0.25">
      <c r="D4480" s="190"/>
    </row>
    <row r="4481" spans="4:4" x14ac:dyDescent="0.25">
      <c r="D4481" s="190"/>
    </row>
    <row r="4482" spans="4:4" x14ac:dyDescent="0.25">
      <c r="D4482" s="190"/>
    </row>
    <row r="4483" spans="4:4" x14ac:dyDescent="0.25">
      <c r="D4483" s="190"/>
    </row>
    <row r="4484" spans="4:4" x14ac:dyDescent="0.25">
      <c r="D4484" s="190"/>
    </row>
    <row r="4485" spans="4:4" x14ac:dyDescent="0.25">
      <c r="D4485" s="190"/>
    </row>
    <row r="4486" spans="4:4" x14ac:dyDescent="0.25">
      <c r="D4486" s="190"/>
    </row>
    <row r="4487" spans="4:4" x14ac:dyDescent="0.25">
      <c r="D4487" s="190"/>
    </row>
    <row r="4488" spans="4:4" x14ac:dyDescent="0.25">
      <c r="D4488" s="190"/>
    </row>
    <row r="4489" spans="4:4" x14ac:dyDescent="0.25">
      <c r="D4489" s="190"/>
    </row>
    <row r="4490" spans="4:4" x14ac:dyDescent="0.25">
      <c r="D4490" s="190"/>
    </row>
    <row r="4491" spans="4:4" x14ac:dyDescent="0.25">
      <c r="D4491" s="190"/>
    </row>
    <row r="4492" spans="4:4" x14ac:dyDescent="0.25">
      <c r="D4492" s="190"/>
    </row>
    <row r="4493" spans="4:4" x14ac:dyDescent="0.25">
      <c r="D4493" s="190"/>
    </row>
    <row r="4494" spans="4:4" x14ac:dyDescent="0.25">
      <c r="D4494" s="190"/>
    </row>
    <row r="4495" spans="4:4" x14ac:dyDescent="0.25">
      <c r="D4495" s="190"/>
    </row>
    <row r="4496" spans="4:4" x14ac:dyDescent="0.25">
      <c r="D4496" s="190"/>
    </row>
    <row r="4497" spans="4:4" x14ac:dyDescent="0.25">
      <c r="D4497" s="190"/>
    </row>
    <row r="4498" spans="4:4" x14ac:dyDescent="0.25">
      <c r="D4498" s="190"/>
    </row>
    <row r="4499" spans="4:4" x14ac:dyDescent="0.25">
      <c r="D4499" s="190"/>
    </row>
    <row r="4500" spans="4:4" x14ac:dyDescent="0.25">
      <c r="D4500" s="190"/>
    </row>
    <row r="4501" spans="4:4" x14ac:dyDescent="0.25">
      <c r="D4501" s="190"/>
    </row>
    <row r="4502" spans="4:4" x14ac:dyDescent="0.25">
      <c r="D4502" s="190"/>
    </row>
    <row r="4503" spans="4:4" x14ac:dyDescent="0.25">
      <c r="D4503" s="190"/>
    </row>
    <row r="4504" spans="4:4" x14ac:dyDescent="0.25">
      <c r="D4504" s="190"/>
    </row>
    <row r="4505" spans="4:4" x14ac:dyDescent="0.25">
      <c r="D4505" s="190"/>
    </row>
    <row r="4506" spans="4:4" x14ac:dyDescent="0.25">
      <c r="D4506" s="190"/>
    </row>
    <row r="4507" spans="4:4" x14ac:dyDescent="0.25">
      <c r="D4507" s="190"/>
    </row>
    <row r="4508" spans="4:4" x14ac:dyDescent="0.25">
      <c r="D4508" s="190"/>
    </row>
    <row r="4509" spans="4:4" x14ac:dyDescent="0.25">
      <c r="D4509" s="190"/>
    </row>
    <row r="4510" spans="4:4" x14ac:dyDescent="0.25">
      <c r="D4510" s="190"/>
    </row>
    <row r="4511" spans="4:4" x14ac:dyDescent="0.25">
      <c r="D4511" s="190"/>
    </row>
    <row r="4512" spans="4:4" x14ac:dyDescent="0.25">
      <c r="D4512" s="190"/>
    </row>
    <row r="4513" spans="4:4" x14ac:dyDescent="0.25">
      <c r="D4513" s="190"/>
    </row>
    <row r="4514" spans="4:4" x14ac:dyDescent="0.25">
      <c r="D4514" s="190"/>
    </row>
    <row r="4515" spans="4:4" x14ac:dyDescent="0.25">
      <c r="D4515" s="190"/>
    </row>
    <row r="4516" spans="4:4" x14ac:dyDescent="0.25">
      <c r="D4516" s="190"/>
    </row>
    <row r="4517" spans="4:4" x14ac:dyDescent="0.25">
      <c r="D4517" s="190"/>
    </row>
    <row r="4518" spans="4:4" x14ac:dyDescent="0.25">
      <c r="D4518" s="190"/>
    </row>
    <row r="4519" spans="4:4" x14ac:dyDescent="0.25">
      <c r="D4519" s="190"/>
    </row>
    <row r="4520" spans="4:4" x14ac:dyDescent="0.25">
      <c r="D4520" s="190"/>
    </row>
    <row r="4521" spans="4:4" x14ac:dyDescent="0.25">
      <c r="D4521" s="190"/>
    </row>
    <row r="4522" spans="4:4" x14ac:dyDescent="0.25">
      <c r="D4522" s="190"/>
    </row>
    <row r="4523" spans="4:4" x14ac:dyDescent="0.25">
      <c r="D4523" s="190"/>
    </row>
    <row r="4524" spans="4:4" x14ac:dyDescent="0.25">
      <c r="D4524" s="190"/>
    </row>
    <row r="4525" spans="4:4" x14ac:dyDescent="0.25">
      <c r="D4525" s="190"/>
    </row>
    <row r="4526" spans="4:4" x14ac:dyDescent="0.25">
      <c r="D4526" s="190"/>
    </row>
    <row r="4527" spans="4:4" x14ac:dyDescent="0.25">
      <c r="D4527" s="190"/>
    </row>
    <row r="4528" spans="4:4" x14ac:dyDescent="0.25">
      <c r="D4528" s="190"/>
    </row>
    <row r="4529" spans="4:4" x14ac:dyDescent="0.25">
      <c r="D4529" s="190"/>
    </row>
    <row r="4530" spans="4:4" x14ac:dyDescent="0.25">
      <c r="D4530" s="190"/>
    </row>
    <row r="4531" spans="4:4" x14ac:dyDescent="0.25">
      <c r="D4531" s="190"/>
    </row>
    <row r="4532" spans="4:4" x14ac:dyDescent="0.25">
      <c r="D4532" s="190"/>
    </row>
    <row r="4533" spans="4:4" x14ac:dyDescent="0.25">
      <c r="D4533" s="190"/>
    </row>
    <row r="4534" spans="4:4" x14ac:dyDescent="0.25">
      <c r="D4534" s="190"/>
    </row>
    <row r="4535" spans="4:4" x14ac:dyDescent="0.25">
      <c r="D4535" s="190"/>
    </row>
    <row r="4536" spans="4:4" x14ac:dyDescent="0.25">
      <c r="D4536" s="190"/>
    </row>
    <row r="4537" spans="4:4" x14ac:dyDescent="0.25">
      <c r="D4537" s="190"/>
    </row>
    <row r="4538" spans="4:4" x14ac:dyDescent="0.25">
      <c r="D4538" s="190"/>
    </row>
    <row r="4539" spans="4:4" x14ac:dyDescent="0.25">
      <c r="D4539" s="190"/>
    </row>
    <row r="4540" spans="4:4" x14ac:dyDescent="0.25">
      <c r="D4540" s="190"/>
    </row>
    <row r="4541" spans="4:4" x14ac:dyDescent="0.25">
      <c r="D4541" s="190"/>
    </row>
    <row r="4542" spans="4:4" x14ac:dyDescent="0.25">
      <c r="D4542" s="190"/>
    </row>
    <row r="4543" spans="4:4" x14ac:dyDescent="0.25">
      <c r="D4543" s="190"/>
    </row>
    <row r="4544" spans="4:4" x14ac:dyDescent="0.25">
      <c r="D4544" s="190"/>
    </row>
    <row r="4545" spans="4:4" x14ac:dyDescent="0.25">
      <c r="D4545" s="190"/>
    </row>
    <row r="4546" spans="4:4" x14ac:dyDescent="0.25">
      <c r="D4546" s="190"/>
    </row>
    <row r="4547" spans="4:4" x14ac:dyDescent="0.25">
      <c r="D4547" s="190"/>
    </row>
    <row r="4548" spans="4:4" x14ac:dyDescent="0.25">
      <c r="D4548" s="190"/>
    </row>
    <row r="4549" spans="4:4" x14ac:dyDescent="0.25">
      <c r="D4549" s="190"/>
    </row>
    <row r="4550" spans="4:4" x14ac:dyDescent="0.25">
      <c r="D4550" s="190"/>
    </row>
    <row r="4551" spans="4:4" x14ac:dyDescent="0.25">
      <c r="D4551" s="190"/>
    </row>
    <row r="4552" spans="4:4" x14ac:dyDescent="0.25">
      <c r="D4552" s="190"/>
    </row>
    <row r="4553" spans="4:4" x14ac:dyDescent="0.25">
      <c r="D4553" s="190"/>
    </row>
    <row r="4554" spans="4:4" x14ac:dyDescent="0.25">
      <c r="D4554" s="190"/>
    </row>
    <row r="4555" spans="4:4" x14ac:dyDescent="0.25">
      <c r="D4555" s="190"/>
    </row>
    <row r="4556" spans="4:4" x14ac:dyDescent="0.25">
      <c r="D4556" s="190"/>
    </row>
    <row r="4557" spans="4:4" x14ac:dyDescent="0.25">
      <c r="D4557" s="190"/>
    </row>
    <row r="4558" spans="4:4" x14ac:dyDescent="0.25">
      <c r="D4558" s="190"/>
    </row>
    <row r="4559" spans="4:4" x14ac:dyDescent="0.25">
      <c r="D4559" s="190"/>
    </row>
    <row r="4560" spans="4:4" x14ac:dyDescent="0.25">
      <c r="D4560" s="190"/>
    </row>
    <row r="4561" spans="4:4" x14ac:dyDescent="0.25">
      <c r="D4561" s="190"/>
    </row>
    <row r="4562" spans="4:4" x14ac:dyDescent="0.25">
      <c r="D4562" s="190"/>
    </row>
    <row r="4563" spans="4:4" x14ac:dyDescent="0.25">
      <c r="D4563" s="190"/>
    </row>
    <row r="4564" spans="4:4" x14ac:dyDescent="0.25">
      <c r="D4564" s="190"/>
    </row>
    <row r="4565" spans="4:4" x14ac:dyDescent="0.25">
      <c r="D4565" s="190"/>
    </row>
    <row r="4566" spans="4:4" x14ac:dyDescent="0.25">
      <c r="D4566" s="190"/>
    </row>
    <row r="4567" spans="4:4" x14ac:dyDescent="0.25">
      <c r="D4567" s="190"/>
    </row>
    <row r="4568" spans="4:4" x14ac:dyDescent="0.25">
      <c r="D4568" s="190"/>
    </row>
    <row r="4569" spans="4:4" x14ac:dyDescent="0.25">
      <c r="D4569" s="190"/>
    </row>
    <row r="4570" spans="4:4" x14ac:dyDescent="0.25">
      <c r="D4570" s="190"/>
    </row>
    <row r="4571" spans="4:4" x14ac:dyDescent="0.25">
      <c r="D4571" s="190"/>
    </row>
    <row r="4572" spans="4:4" x14ac:dyDescent="0.25">
      <c r="D4572" s="190"/>
    </row>
    <row r="4573" spans="4:4" x14ac:dyDescent="0.25">
      <c r="D4573" s="190"/>
    </row>
    <row r="4574" spans="4:4" x14ac:dyDescent="0.25">
      <c r="D4574" s="190"/>
    </row>
    <row r="4575" spans="4:4" x14ac:dyDescent="0.25">
      <c r="D4575" s="190"/>
    </row>
    <row r="4576" spans="4:4" x14ac:dyDescent="0.25">
      <c r="D4576" s="190"/>
    </row>
    <row r="4577" spans="4:4" x14ac:dyDescent="0.25">
      <c r="D4577" s="190"/>
    </row>
    <row r="4578" spans="4:4" x14ac:dyDescent="0.25">
      <c r="D4578" s="190"/>
    </row>
    <row r="4579" spans="4:4" x14ac:dyDescent="0.25">
      <c r="D4579" s="190"/>
    </row>
    <row r="4580" spans="4:4" x14ac:dyDescent="0.25">
      <c r="D4580" s="190"/>
    </row>
    <row r="4581" spans="4:4" x14ac:dyDescent="0.25">
      <c r="D4581" s="190"/>
    </row>
    <row r="4582" spans="4:4" x14ac:dyDescent="0.25">
      <c r="D4582" s="190"/>
    </row>
    <row r="4583" spans="4:4" x14ac:dyDescent="0.25">
      <c r="D4583" s="190"/>
    </row>
    <row r="4584" spans="4:4" x14ac:dyDescent="0.25">
      <c r="D4584" s="190"/>
    </row>
    <row r="4585" spans="4:4" x14ac:dyDescent="0.25">
      <c r="D4585" s="190"/>
    </row>
    <row r="4586" spans="4:4" x14ac:dyDescent="0.25">
      <c r="D4586" s="190"/>
    </row>
    <row r="4587" spans="4:4" x14ac:dyDescent="0.25">
      <c r="D4587" s="190"/>
    </row>
    <row r="4588" spans="4:4" x14ac:dyDescent="0.25">
      <c r="D4588" s="190"/>
    </row>
    <row r="4589" spans="4:4" x14ac:dyDescent="0.25">
      <c r="D4589" s="190"/>
    </row>
    <row r="4590" spans="4:4" x14ac:dyDescent="0.25">
      <c r="D4590" s="190"/>
    </row>
    <row r="4591" spans="4:4" x14ac:dyDescent="0.25">
      <c r="D4591" s="190"/>
    </row>
    <row r="4592" spans="4:4" x14ac:dyDescent="0.25">
      <c r="D4592" s="190"/>
    </row>
    <row r="4593" spans="4:4" x14ac:dyDescent="0.25">
      <c r="D4593" s="190"/>
    </row>
    <row r="4594" spans="4:4" x14ac:dyDescent="0.25">
      <c r="D4594" s="190"/>
    </row>
    <row r="4595" spans="4:4" x14ac:dyDescent="0.25">
      <c r="D4595" s="190"/>
    </row>
    <row r="4596" spans="4:4" x14ac:dyDescent="0.25">
      <c r="D4596" s="190"/>
    </row>
    <row r="4597" spans="4:4" x14ac:dyDescent="0.25">
      <c r="D4597" s="190"/>
    </row>
    <row r="4598" spans="4:4" x14ac:dyDescent="0.25">
      <c r="D4598" s="190"/>
    </row>
    <row r="4599" spans="4:4" x14ac:dyDescent="0.25">
      <c r="D4599" s="190"/>
    </row>
    <row r="4600" spans="4:4" x14ac:dyDescent="0.25">
      <c r="D4600" s="190"/>
    </row>
    <row r="4601" spans="4:4" x14ac:dyDescent="0.25">
      <c r="D4601" s="190"/>
    </row>
    <row r="4602" spans="4:4" x14ac:dyDescent="0.25">
      <c r="D4602" s="190"/>
    </row>
    <row r="4603" spans="4:4" x14ac:dyDescent="0.25">
      <c r="D4603" s="190"/>
    </row>
    <row r="4604" spans="4:4" x14ac:dyDescent="0.25">
      <c r="D4604" s="190"/>
    </row>
    <row r="4605" spans="4:4" x14ac:dyDescent="0.25">
      <c r="D4605" s="190"/>
    </row>
    <row r="4606" spans="4:4" x14ac:dyDescent="0.25">
      <c r="D4606" s="190"/>
    </row>
    <row r="4607" spans="4:4" x14ac:dyDescent="0.25">
      <c r="D4607" s="190"/>
    </row>
    <row r="4608" spans="4:4" x14ac:dyDescent="0.25">
      <c r="D4608" s="190"/>
    </row>
    <row r="4609" spans="4:4" x14ac:dyDescent="0.25">
      <c r="D4609" s="190"/>
    </row>
    <row r="4610" spans="4:4" x14ac:dyDescent="0.25">
      <c r="D4610" s="190"/>
    </row>
    <row r="4611" spans="4:4" x14ac:dyDescent="0.25">
      <c r="D4611" s="190"/>
    </row>
    <row r="4612" spans="4:4" x14ac:dyDescent="0.25">
      <c r="D4612" s="190"/>
    </row>
    <row r="4613" spans="4:4" x14ac:dyDescent="0.25">
      <c r="D4613" s="190"/>
    </row>
    <row r="4614" spans="4:4" x14ac:dyDescent="0.25">
      <c r="D4614" s="190"/>
    </row>
    <row r="4615" spans="4:4" x14ac:dyDescent="0.25">
      <c r="D4615" s="190"/>
    </row>
    <row r="4616" spans="4:4" x14ac:dyDescent="0.25">
      <c r="D4616" s="190"/>
    </row>
    <row r="4617" spans="4:4" x14ac:dyDescent="0.25">
      <c r="D4617" s="190"/>
    </row>
    <row r="4618" spans="4:4" x14ac:dyDescent="0.25">
      <c r="D4618" s="190"/>
    </row>
    <row r="4619" spans="4:4" x14ac:dyDescent="0.25">
      <c r="D4619" s="190"/>
    </row>
    <row r="4620" spans="4:4" x14ac:dyDescent="0.25">
      <c r="D4620" s="190"/>
    </row>
    <row r="4621" spans="4:4" x14ac:dyDescent="0.25">
      <c r="D4621" s="190"/>
    </row>
    <row r="4622" spans="4:4" x14ac:dyDescent="0.25">
      <c r="D4622" s="190"/>
    </row>
    <row r="4623" spans="4:4" x14ac:dyDescent="0.25">
      <c r="D4623" s="190"/>
    </row>
    <row r="4624" spans="4:4" x14ac:dyDescent="0.25">
      <c r="D4624" s="190"/>
    </row>
    <row r="4625" spans="4:4" x14ac:dyDescent="0.25">
      <c r="D4625" s="190"/>
    </row>
    <row r="4626" spans="4:4" x14ac:dyDescent="0.25">
      <c r="D4626" s="190"/>
    </row>
    <row r="4627" spans="4:4" x14ac:dyDescent="0.25">
      <c r="D4627" s="190"/>
    </row>
    <row r="4628" spans="4:4" x14ac:dyDescent="0.25">
      <c r="D4628" s="190"/>
    </row>
    <row r="4629" spans="4:4" x14ac:dyDescent="0.25">
      <c r="D4629" s="190"/>
    </row>
    <row r="4630" spans="4:4" x14ac:dyDescent="0.25">
      <c r="D4630" s="190"/>
    </row>
    <row r="4631" spans="4:4" x14ac:dyDescent="0.25">
      <c r="D4631" s="190"/>
    </row>
    <row r="4632" spans="4:4" x14ac:dyDescent="0.25">
      <c r="D4632" s="190"/>
    </row>
    <row r="4633" spans="4:4" x14ac:dyDescent="0.25">
      <c r="D4633" s="190"/>
    </row>
    <row r="4634" spans="4:4" x14ac:dyDescent="0.25">
      <c r="D4634" s="190"/>
    </row>
    <row r="4635" spans="4:4" x14ac:dyDescent="0.25">
      <c r="D4635" s="190"/>
    </row>
    <row r="4636" spans="4:4" x14ac:dyDescent="0.25">
      <c r="D4636" s="190"/>
    </row>
    <row r="4637" spans="4:4" x14ac:dyDescent="0.25">
      <c r="D4637" s="190"/>
    </row>
    <row r="4638" spans="4:4" x14ac:dyDescent="0.25">
      <c r="D4638" s="190"/>
    </row>
    <row r="4639" spans="4:4" x14ac:dyDescent="0.25">
      <c r="D4639" s="190"/>
    </row>
    <row r="4640" spans="4:4" x14ac:dyDescent="0.25">
      <c r="D4640" s="190"/>
    </row>
    <row r="4641" spans="4:4" x14ac:dyDescent="0.25">
      <c r="D4641" s="190"/>
    </row>
    <row r="4642" spans="4:4" x14ac:dyDescent="0.25">
      <c r="D4642" s="190"/>
    </row>
    <row r="4643" spans="4:4" x14ac:dyDescent="0.25">
      <c r="D4643" s="190"/>
    </row>
    <row r="4644" spans="4:4" x14ac:dyDescent="0.25">
      <c r="D4644" s="190"/>
    </row>
    <row r="4645" spans="4:4" x14ac:dyDescent="0.25">
      <c r="D4645" s="190"/>
    </row>
    <row r="4646" spans="4:4" x14ac:dyDescent="0.25">
      <c r="D4646" s="190"/>
    </row>
    <row r="4647" spans="4:4" x14ac:dyDescent="0.25">
      <c r="D4647" s="190"/>
    </row>
    <row r="4648" spans="4:4" x14ac:dyDescent="0.25">
      <c r="D4648" s="190"/>
    </row>
    <row r="4649" spans="4:4" x14ac:dyDescent="0.25">
      <c r="D4649" s="190"/>
    </row>
    <row r="4650" spans="4:4" x14ac:dyDescent="0.25">
      <c r="D4650" s="190"/>
    </row>
    <row r="4651" spans="4:4" x14ac:dyDescent="0.25">
      <c r="D4651" s="190"/>
    </row>
    <row r="4652" spans="4:4" x14ac:dyDescent="0.25">
      <c r="D4652" s="190"/>
    </row>
    <row r="4653" spans="4:4" x14ac:dyDescent="0.25">
      <c r="D4653" s="190"/>
    </row>
    <row r="4654" spans="4:4" x14ac:dyDescent="0.25">
      <c r="D4654" s="190"/>
    </row>
    <row r="4655" spans="4:4" x14ac:dyDescent="0.25">
      <c r="D4655" s="190"/>
    </row>
    <row r="4656" spans="4:4" x14ac:dyDescent="0.25">
      <c r="D4656" s="190"/>
    </row>
    <row r="4657" spans="4:4" x14ac:dyDescent="0.25">
      <c r="D4657" s="190"/>
    </row>
    <row r="4658" spans="4:4" x14ac:dyDescent="0.25">
      <c r="D4658" s="190"/>
    </row>
    <row r="4659" spans="4:4" x14ac:dyDescent="0.25">
      <c r="D4659" s="190"/>
    </row>
    <row r="4660" spans="4:4" x14ac:dyDescent="0.25">
      <c r="D4660" s="190"/>
    </row>
    <row r="4661" spans="4:4" x14ac:dyDescent="0.25">
      <c r="D4661" s="190"/>
    </row>
    <row r="4662" spans="4:4" x14ac:dyDescent="0.25">
      <c r="D4662" s="190"/>
    </row>
    <row r="4663" spans="4:4" x14ac:dyDescent="0.25">
      <c r="D4663" s="190"/>
    </row>
    <row r="4664" spans="4:4" x14ac:dyDescent="0.25">
      <c r="D4664" s="190"/>
    </row>
    <row r="4665" spans="4:4" x14ac:dyDescent="0.25">
      <c r="D4665" s="190"/>
    </row>
    <row r="4666" spans="4:4" x14ac:dyDescent="0.25">
      <c r="D4666" s="190"/>
    </row>
    <row r="4667" spans="4:4" x14ac:dyDescent="0.25">
      <c r="D4667" s="190"/>
    </row>
    <row r="4668" spans="4:4" x14ac:dyDescent="0.25">
      <c r="D4668" s="190"/>
    </row>
    <row r="4669" spans="4:4" x14ac:dyDescent="0.25">
      <c r="D4669" s="190"/>
    </row>
    <row r="4670" spans="4:4" x14ac:dyDescent="0.25">
      <c r="D4670" s="190"/>
    </row>
    <row r="4671" spans="4:4" x14ac:dyDescent="0.25">
      <c r="D4671" s="190"/>
    </row>
    <row r="4672" spans="4:4" x14ac:dyDescent="0.25">
      <c r="D4672" s="190"/>
    </row>
    <row r="4673" spans="4:4" x14ac:dyDescent="0.25">
      <c r="D4673" s="190"/>
    </row>
    <row r="4674" spans="4:4" x14ac:dyDescent="0.25">
      <c r="D4674" s="190"/>
    </row>
    <row r="4675" spans="4:4" x14ac:dyDescent="0.25">
      <c r="D4675" s="190"/>
    </row>
    <row r="4676" spans="4:4" x14ac:dyDescent="0.25">
      <c r="D4676" s="190"/>
    </row>
    <row r="4677" spans="4:4" x14ac:dyDescent="0.25">
      <c r="D4677" s="190"/>
    </row>
    <row r="4678" spans="4:4" x14ac:dyDescent="0.25">
      <c r="D4678" s="190"/>
    </row>
    <row r="4679" spans="4:4" x14ac:dyDescent="0.25">
      <c r="D4679" s="190"/>
    </row>
    <row r="4680" spans="4:4" x14ac:dyDescent="0.25">
      <c r="D4680" s="190"/>
    </row>
    <row r="4681" spans="4:4" x14ac:dyDescent="0.25">
      <c r="D4681" s="190"/>
    </row>
    <row r="4682" spans="4:4" x14ac:dyDescent="0.25">
      <c r="D4682" s="190"/>
    </row>
    <row r="4683" spans="4:4" x14ac:dyDescent="0.25">
      <c r="D4683" s="190"/>
    </row>
    <row r="4684" spans="4:4" x14ac:dyDescent="0.25">
      <c r="D4684" s="190"/>
    </row>
    <row r="4685" spans="4:4" x14ac:dyDescent="0.25">
      <c r="D4685" s="190"/>
    </row>
    <row r="4686" spans="4:4" x14ac:dyDescent="0.25">
      <c r="D4686" s="190"/>
    </row>
    <row r="4687" spans="4:4" x14ac:dyDescent="0.25">
      <c r="D4687" s="190"/>
    </row>
    <row r="4688" spans="4:4" x14ac:dyDescent="0.25">
      <c r="D4688" s="190"/>
    </row>
    <row r="4689" spans="4:4" x14ac:dyDescent="0.25">
      <c r="D4689" s="190"/>
    </row>
    <row r="4690" spans="4:4" x14ac:dyDescent="0.25">
      <c r="D4690" s="190"/>
    </row>
    <row r="4691" spans="4:4" x14ac:dyDescent="0.25">
      <c r="D4691" s="190"/>
    </row>
    <row r="4692" spans="4:4" x14ac:dyDescent="0.25">
      <c r="D4692" s="190"/>
    </row>
    <row r="4693" spans="4:4" x14ac:dyDescent="0.25">
      <c r="D4693" s="190"/>
    </row>
    <row r="4694" spans="4:4" x14ac:dyDescent="0.25">
      <c r="D4694" s="190"/>
    </row>
    <row r="4695" spans="4:4" x14ac:dyDescent="0.25">
      <c r="D4695" s="190"/>
    </row>
    <row r="4696" spans="4:4" x14ac:dyDescent="0.25">
      <c r="D4696" s="190"/>
    </row>
    <row r="4697" spans="4:4" x14ac:dyDescent="0.25">
      <c r="D4697" s="190"/>
    </row>
    <row r="4698" spans="4:4" x14ac:dyDescent="0.25">
      <c r="D4698" s="190"/>
    </row>
    <row r="4699" spans="4:4" x14ac:dyDescent="0.25">
      <c r="D4699" s="190"/>
    </row>
    <row r="4700" spans="4:4" x14ac:dyDescent="0.25">
      <c r="D4700" s="190"/>
    </row>
    <row r="4701" spans="4:4" x14ac:dyDescent="0.25">
      <c r="D4701" s="190"/>
    </row>
    <row r="4702" spans="4:4" x14ac:dyDescent="0.25">
      <c r="D4702" s="190"/>
    </row>
    <row r="4703" spans="4:4" x14ac:dyDescent="0.25">
      <c r="D4703" s="190"/>
    </row>
    <row r="4704" spans="4:4" x14ac:dyDescent="0.25">
      <c r="D4704" s="190"/>
    </row>
    <row r="4705" spans="4:4" x14ac:dyDescent="0.25">
      <c r="D4705" s="190"/>
    </row>
    <row r="4706" spans="4:4" x14ac:dyDescent="0.25">
      <c r="D4706" s="190"/>
    </row>
    <row r="4707" spans="4:4" x14ac:dyDescent="0.25">
      <c r="D4707" s="190"/>
    </row>
    <row r="4708" spans="4:4" x14ac:dyDescent="0.25">
      <c r="D4708" s="190"/>
    </row>
    <row r="4709" spans="4:4" x14ac:dyDescent="0.25">
      <c r="D4709" s="190"/>
    </row>
    <row r="4710" spans="4:4" x14ac:dyDescent="0.25">
      <c r="D4710" s="190"/>
    </row>
    <row r="4711" spans="4:4" x14ac:dyDescent="0.25">
      <c r="D4711" s="190"/>
    </row>
    <row r="4712" spans="4:4" x14ac:dyDescent="0.25">
      <c r="D4712" s="190"/>
    </row>
    <row r="4713" spans="4:4" x14ac:dyDescent="0.25">
      <c r="D4713" s="190"/>
    </row>
    <row r="4714" spans="4:4" x14ac:dyDescent="0.25">
      <c r="D4714" s="190"/>
    </row>
    <row r="4715" spans="4:4" x14ac:dyDescent="0.25">
      <c r="D4715" s="190"/>
    </row>
    <row r="4716" spans="4:4" x14ac:dyDescent="0.25">
      <c r="D4716" s="190"/>
    </row>
    <row r="4717" spans="4:4" x14ac:dyDescent="0.25">
      <c r="D4717" s="190"/>
    </row>
    <row r="4718" spans="4:4" x14ac:dyDescent="0.25">
      <c r="D4718" s="190"/>
    </row>
    <row r="4719" spans="4:4" x14ac:dyDescent="0.25">
      <c r="D4719" s="190"/>
    </row>
    <row r="4720" spans="4:4" x14ac:dyDescent="0.25">
      <c r="D4720" s="190"/>
    </row>
    <row r="4721" spans="4:4" x14ac:dyDescent="0.25">
      <c r="D4721" s="190"/>
    </row>
    <row r="4722" spans="4:4" x14ac:dyDescent="0.25">
      <c r="D4722" s="190"/>
    </row>
    <row r="4723" spans="4:4" x14ac:dyDescent="0.25">
      <c r="D4723" s="190"/>
    </row>
    <row r="4724" spans="4:4" x14ac:dyDescent="0.25">
      <c r="D4724" s="190"/>
    </row>
    <row r="4725" spans="4:4" x14ac:dyDescent="0.25">
      <c r="D4725" s="190"/>
    </row>
    <row r="4726" spans="4:4" x14ac:dyDescent="0.25">
      <c r="D4726" s="190"/>
    </row>
    <row r="4727" spans="4:4" x14ac:dyDescent="0.25">
      <c r="D4727" s="190"/>
    </row>
    <row r="4728" spans="4:4" x14ac:dyDescent="0.25">
      <c r="D4728" s="190"/>
    </row>
    <row r="4729" spans="4:4" x14ac:dyDescent="0.25">
      <c r="D4729" s="190"/>
    </row>
    <row r="4730" spans="4:4" x14ac:dyDescent="0.25">
      <c r="D4730" s="190"/>
    </row>
    <row r="4731" spans="4:4" x14ac:dyDescent="0.25">
      <c r="D4731" s="190"/>
    </row>
    <row r="4732" spans="4:4" x14ac:dyDescent="0.25">
      <c r="D4732" s="190"/>
    </row>
    <row r="4733" spans="4:4" x14ac:dyDescent="0.25">
      <c r="D4733" s="190"/>
    </row>
    <row r="4734" spans="4:4" x14ac:dyDescent="0.25">
      <c r="D4734" s="190"/>
    </row>
    <row r="4735" spans="4:4" x14ac:dyDescent="0.25">
      <c r="D4735" s="190"/>
    </row>
    <row r="4736" spans="4:4" x14ac:dyDescent="0.25">
      <c r="D4736" s="190"/>
    </row>
    <row r="4737" spans="4:4" x14ac:dyDescent="0.25">
      <c r="D4737" s="190"/>
    </row>
    <row r="4738" spans="4:4" x14ac:dyDescent="0.25">
      <c r="D4738" s="190"/>
    </row>
    <row r="4739" spans="4:4" x14ac:dyDescent="0.25">
      <c r="D4739" s="190"/>
    </row>
    <row r="4740" spans="4:4" x14ac:dyDescent="0.25">
      <c r="D4740" s="190"/>
    </row>
    <row r="4741" spans="4:4" x14ac:dyDescent="0.25">
      <c r="D4741" s="190"/>
    </row>
    <row r="4742" spans="4:4" x14ac:dyDescent="0.25">
      <c r="D4742" s="190"/>
    </row>
    <row r="4743" spans="4:4" x14ac:dyDescent="0.25">
      <c r="D4743" s="190"/>
    </row>
    <row r="4744" spans="4:4" x14ac:dyDescent="0.25">
      <c r="D4744" s="190"/>
    </row>
    <row r="4745" spans="4:4" x14ac:dyDescent="0.25">
      <c r="D4745" s="190"/>
    </row>
    <row r="4746" spans="4:4" x14ac:dyDescent="0.25">
      <c r="D4746" s="190"/>
    </row>
    <row r="4747" spans="4:4" x14ac:dyDescent="0.25">
      <c r="D4747" s="190"/>
    </row>
    <row r="4748" spans="4:4" x14ac:dyDescent="0.25">
      <c r="D4748" s="190"/>
    </row>
    <row r="4749" spans="4:4" x14ac:dyDescent="0.25">
      <c r="D4749" s="190"/>
    </row>
    <row r="4750" spans="4:4" x14ac:dyDescent="0.25">
      <c r="D4750" s="190"/>
    </row>
    <row r="4751" spans="4:4" x14ac:dyDescent="0.25">
      <c r="D4751" s="190"/>
    </row>
    <row r="4752" spans="4:4" x14ac:dyDescent="0.25">
      <c r="D4752" s="190"/>
    </row>
    <row r="4753" spans="4:4" x14ac:dyDescent="0.25">
      <c r="D4753" s="190"/>
    </row>
    <row r="4754" spans="4:4" x14ac:dyDescent="0.25">
      <c r="D4754" s="190"/>
    </row>
    <row r="4755" spans="4:4" x14ac:dyDescent="0.25">
      <c r="D4755" s="190"/>
    </row>
    <row r="4756" spans="4:4" x14ac:dyDescent="0.25">
      <c r="D4756" s="190"/>
    </row>
    <row r="4757" spans="4:4" x14ac:dyDescent="0.25">
      <c r="D4757" s="190"/>
    </row>
    <row r="4758" spans="4:4" x14ac:dyDescent="0.25">
      <c r="D4758" s="190"/>
    </row>
    <row r="4759" spans="4:4" x14ac:dyDescent="0.25">
      <c r="D4759" s="190"/>
    </row>
    <row r="4760" spans="4:4" x14ac:dyDescent="0.25">
      <c r="D4760" s="190"/>
    </row>
    <row r="4761" spans="4:4" x14ac:dyDescent="0.25">
      <c r="D4761" s="190"/>
    </row>
    <row r="4762" spans="4:4" x14ac:dyDescent="0.25">
      <c r="D4762" s="190"/>
    </row>
    <row r="4763" spans="4:4" x14ac:dyDescent="0.25">
      <c r="D4763" s="190"/>
    </row>
    <row r="4764" spans="4:4" x14ac:dyDescent="0.25">
      <c r="D4764" s="190"/>
    </row>
    <row r="4765" spans="4:4" x14ac:dyDescent="0.25">
      <c r="D4765" s="190"/>
    </row>
    <row r="4766" spans="4:4" x14ac:dyDescent="0.25">
      <c r="D4766" s="190"/>
    </row>
    <row r="4767" spans="4:4" x14ac:dyDescent="0.25">
      <c r="D4767" s="190"/>
    </row>
    <row r="4768" spans="4:4" x14ac:dyDescent="0.25">
      <c r="D4768" s="190"/>
    </row>
    <row r="4769" spans="4:4" x14ac:dyDescent="0.25">
      <c r="D4769" s="190"/>
    </row>
    <row r="4770" spans="4:4" x14ac:dyDescent="0.25">
      <c r="D4770" s="190"/>
    </row>
    <row r="4771" spans="4:4" x14ac:dyDescent="0.25">
      <c r="D4771" s="190"/>
    </row>
    <row r="4772" spans="4:4" x14ac:dyDescent="0.25">
      <c r="D4772" s="190"/>
    </row>
    <row r="4773" spans="4:4" x14ac:dyDescent="0.25">
      <c r="D4773" s="190"/>
    </row>
    <row r="4774" spans="4:4" x14ac:dyDescent="0.25">
      <c r="D4774" s="190"/>
    </row>
    <row r="4775" spans="4:4" x14ac:dyDescent="0.25">
      <c r="D4775" s="190"/>
    </row>
    <row r="4776" spans="4:4" x14ac:dyDescent="0.25">
      <c r="D4776" s="190"/>
    </row>
    <row r="4777" spans="4:4" x14ac:dyDescent="0.25">
      <c r="D4777" s="190"/>
    </row>
    <row r="4778" spans="4:4" x14ac:dyDescent="0.25">
      <c r="D4778" s="190"/>
    </row>
    <row r="4779" spans="4:4" x14ac:dyDescent="0.25">
      <c r="D4779" s="190"/>
    </row>
    <row r="4780" spans="4:4" x14ac:dyDescent="0.25">
      <c r="D4780" s="190"/>
    </row>
    <row r="4781" spans="4:4" x14ac:dyDescent="0.25">
      <c r="D4781" s="190"/>
    </row>
    <row r="4782" spans="4:4" x14ac:dyDescent="0.25">
      <c r="D4782" s="190"/>
    </row>
    <row r="4783" spans="4:4" x14ac:dyDescent="0.25">
      <c r="D4783" s="190"/>
    </row>
    <row r="4784" spans="4:4" x14ac:dyDescent="0.25">
      <c r="D4784" s="190"/>
    </row>
    <row r="4785" spans="4:4" x14ac:dyDescent="0.25">
      <c r="D4785" s="190"/>
    </row>
    <row r="4786" spans="4:4" x14ac:dyDescent="0.25">
      <c r="D4786" s="190"/>
    </row>
    <row r="4787" spans="4:4" x14ac:dyDescent="0.25">
      <c r="D4787" s="190"/>
    </row>
    <row r="4788" spans="4:4" x14ac:dyDescent="0.25">
      <c r="D4788" s="190"/>
    </row>
    <row r="4789" spans="4:4" x14ac:dyDescent="0.25">
      <c r="D4789" s="190"/>
    </row>
    <row r="4790" spans="4:4" x14ac:dyDescent="0.25">
      <c r="D4790" s="190"/>
    </row>
    <row r="4791" spans="4:4" x14ac:dyDescent="0.25">
      <c r="D4791" s="190"/>
    </row>
    <row r="4792" spans="4:4" x14ac:dyDescent="0.25">
      <c r="D4792" s="190"/>
    </row>
    <row r="4793" spans="4:4" x14ac:dyDescent="0.25">
      <c r="D4793" s="190"/>
    </row>
    <row r="4794" spans="4:4" x14ac:dyDescent="0.25">
      <c r="D4794" s="190"/>
    </row>
    <row r="4795" spans="4:4" x14ac:dyDescent="0.25">
      <c r="D4795" s="190"/>
    </row>
    <row r="4796" spans="4:4" x14ac:dyDescent="0.25">
      <c r="D4796" s="190"/>
    </row>
    <row r="4797" spans="4:4" x14ac:dyDescent="0.25">
      <c r="D4797" s="190"/>
    </row>
    <row r="4798" spans="4:4" x14ac:dyDescent="0.25">
      <c r="D4798" s="190"/>
    </row>
    <row r="4799" spans="4:4" x14ac:dyDescent="0.25">
      <c r="D4799" s="190"/>
    </row>
    <row r="4800" spans="4:4" x14ac:dyDescent="0.25">
      <c r="D4800" s="190"/>
    </row>
    <row r="4801" spans="4:4" x14ac:dyDescent="0.25">
      <c r="D4801" s="190"/>
    </row>
    <row r="4802" spans="4:4" x14ac:dyDescent="0.25">
      <c r="D4802" s="190"/>
    </row>
    <row r="4803" spans="4:4" x14ac:dyDescent="0.25">
      <c r="D4803" s="190"/>
    </row>
    <row r="4804" spans="4:4" x14ac:dyDescent="0.25">
      <c r="D4804" s="190"/>
    </row>
    <row r="4805" spans="4:4" x14ac:dyDescent="0.25">
      <c r="D4805" s="190"/>
    </row>
    <row r="4806" spans="4:4" x14ac:dyDescent="0.25">
      <c r="D4806" s="190"/>
    </row>
    <row r="4807" spans="4:4" x14ac:dyDescent="0.25">
      <c r="D4807" s="190"/>
    </row>
    <row r="4808" spans="4:4" x14ac:dyDescent="0.25">
      <c r="D4808" s="190"/>
    </row>
    <row r="4809" spans="4:4" x14ac:dyDescent="0.25">
      <c r="D4809" s="190"/>
    </row>
    <row r="4810" spans="4:4" x14ac:dyDescent="0.25">
      <c r="D4810" s="190"/>
    </row>
    <row r="4811" spans="4:4" x14ac:dyDescent="0.25">
      <c r="D4811" s="190"/>
    </row>
    <row r="4812" spans="4:4" x14ac:dyDescent="0.25">
      <c r="D4812" s="190"/>
    </row>
    <row r="4813" spans="4:4" x14ac:dyDescent="0.25">
      <c r="D4813" s="190"/>
    </row>
    <row r="4814" spans="4:4" x14ac:dyDescent="0.25">
      <c r="D4814" s="190"/>
    </row>
    <row r="4815" spans="4:4" x14ac:dyDescent="0.25">
      <c r="D4815" s="190"/>
    </row>
    <row r="4816" spans="4:4" x14ac:dyDescent="0.25">
      <c r="D4816" s="190"/>
    </row>
    <row r="4817" spans="4:4" x14ac:dyDescent="0.25">
      <c r="D4817" s="190"/>
    </row>
    <row r="4818" spans="4:4" x14ac:dyDescent="0.25">
      <c r="D4818" s="190"/>
    </row>
    <row r="4819" spans="4:4" x14ac:dyDescent="0.25">
      <c r="D4819" s="190"/>
    </row>
    <row r="4820" spans="4:4" x14ac:dyDescent="0.25">
      <c r="D4820" s="190"/>
    </row>
    <row r="4821" spans="4:4" x14ac:dyDescent="0.25">
      <c r="D4821" s="190"/>
    </row>
    <row r="4822" spans="4:4" x14ac:dyDescent="0.25">
      <c r="D4822" s="190"/>
    </row>
    <row r="4823" spans="4:4" x14ac:dyDescent="0.25">
      <c r="D4823" s="190"/>
    </row>
    <row r="4824" spans="4:4" x14ac:dyDescent="0.25">
      <c r="D4824" s="190"/>
    </row>
    <row r="4825" spans="4:4" x14ac:dyDescent="0.25">
      <c r="D4825" s="190"/>
    </row>
    <row r="4826" spans="4:4" x14ac:dyDescent="0.25">
      <c r="D4826" s="190"/>
    </row>
    <row r="4827" spans="4:4" x14ac:dyDescent="0.25">
      <c r="D4827" s="190"/>
    </row>
    <row r="4828" spans="4:4" x14ac:dyDescent="0.25">
      <c r="D4828" s="190"/>
    </row>
    <row r="4829" spans="4:4" x14ac:dyDescent="0.25">
      <c r="D4829" s="190"/>
    </row>
    <row r="4830" spans="4:4" x14ac:dyDescent="0.25">
      <c r="D4830" s="190"/>
    </row>
    <row r="4831" spans="4:4" x14ac:dyDescent="0.25">
      <c r="D4831" s="190"/>
    </row>
    <row r="4832" spans="4:4" x14ac:dyDescent="0.25">
      <c r="D4832" s="190"/>
    </row>
    <row r="4833" spans="4:4" x14ac:dyDescent="0.25">
      <c r="D4833" s="190"/>
    </row>
    <row r="4834" spans="4:4" x14ac:dyDescent="0.25">
      <c r="D4834" s="190"/>
    </row>
    <row r="4835" spans="4:4" x14ac:dyDescent="0.25">
      <c r="D4835" s="190"/>
    </row>
    <row r="4836" spans="4:4" x14ac:dyDescent="0.25">
      <c r="D4836" s="190"/>
    </row>
    <row r="4837" spans="4:4" x14ac:dyDescent="0.25">
      <c r="D4837" s="190"/>
    </row>
    <row r="4838" spans="4:4" x14ac:dyDescent="0.25">
      <c r="D4838" s="190"/>
    </row>
    <row r="4839" spans="4:4" x14ac:dyDescent="0.25">
      <c r="D4839" s="190"/>
    </row>
    <row r="4840" spans="4:4" x14ac:dyDescent="0.25">
      <c r="D4840" s="190"/>
    </row>
    <row r="4841" spans="4:4" x14ac:dyDescent="0.25">
      <c r="D4841" s="190"/>
    </row>
    <row r="4842" spans="4:4" x14ac:dyDescent="0.25">
      <c r="D4842" s="190"/>
    </row>
    <row r="4843" spans="4:4" x14ac:dyDescent="0.25">
      <c r="D4843" s="190"/>
    </row>
    <row r="4844" spans="4:4" x14ac:dyDescent="0.25">
      <c r="D4844" s="190"/>
    </row>
    <row r="4845" spans="4:4" x14ac:dyDescent="0.25">
      <c r="D4845" s="190"/>
    </row>
    <row r="4846" spans="4:4" x14ac:dyDescent="0.25">
      <c r="D4846" s="190"/>
    </row>
    <row r="4847" spans="4:4" x14ac:dyDescent="0.25">
      <c r="D4847" s="190"/>
    </row>
    <row r="4848" spans="4:4" x14ac:dyDescent="0.25">
      <c r="D4848" s="190"/>
    </row>
    <row r="4849" spans="4:4" x14ac:dyDescent="0.25">
      <c r="D4849" s="190"/>
    </row>
    <row r="4850" spans="4:4" x14ac:dyDescent="0.25">
      <c r="D4850" s="190"/>
    </row>
    <row r="4851" spans="4:4" x14ac:dyDescent="0.25">
      <c r="D4851" s="190"/>
    </row>
    <row r="4852" spans="4:4" x14ac:dyDescent="0.25">
      <c r="D4852" s="190"/>
    </row>
    <row r="4853" spans="4:4" x14ac:dyDescent="0.25">
      <c r="D4853" s="190"/>
    </row>
    <row r="4854" spans="4:4" x14ac:dyDescent="0.25">
      <c r="D4854" s="190"/>
    </row>
    <row r="4855" spans="4:4" x14ac:dyDescent="0.25">
      <c r="D4855" s="190"/>
    </row>
    <row r="4856" spans="4:4" x14ac:dyDescent="0.25">
      <c r="D4856" s="190"/>
    </row>
    <row r="4857" spans="4:4" x14ac:dyDescent="0.25">
      <c r="D4857" s="190"/>
    </row>
    <row r="4858" spans="4:4" x14ac:dyDescent="0.25">
      <c r="D4858" s="190"/>
    </row>
    <row r="4859" spans="4:4" x14ac:dyDescent="0.25">
      <c r="D4859" s="190"/>
    </row>
    <row r="4860" spans="4:4" x14ac:dyDescent="0.25">
      <c r="D4860" s="190"/>
    </row>
    <row r="4861" spans="4:4" x14ac:dyDescent="0.25">
      <c r="D4861" s="190"/>
    </row>
    <row r="4862" spans="4:4" x14ac:dyDescent="0.25">
      <c r="D4862" s="190"/>
    </row>
    <row r="4863" spans="4:4" x14ac:dyDescent="0.25">
      <c r="D4863" s="190"/>
    </row>
    <row r="4864" spans="4:4" x14ac:dyDescent="0.25">
      <c r="D4864" s="190"/>
    </row>
    <row r="4865" spans="4:4" x14ac:dyDescent="0.25">
      <c r="D4865" s="190"/>
    </row>
    <row r="4866" spans="4:4" x14ac:dyDescent="0.25">
      <c r="D4866" s="190"/>
    </row>
    <row r="4867" spans="4:4" x14ac:dyDescent="0.25">
      <c r="D4867" s="190"/>
    </row>
    <row r="4868" spans="4:4" x14ac:dyDescent="0.25">
      <c r="D4868" s="190"/>
    </row>
    <row r="4869" spans="4:4" x14ac:dyDescent="0.25">
      <c r="D4869" s="190"/>
    </row>
    <row r="4870" spans="4:4" x14ac:dyDescent="0.25">
      <c r="D4870" s="190"/>
    </row>
    <row r="4871" spans="4:4" x14ac:dyDescent="0.25">
      <c r="D4871" s="190"/>
    </row>
    <row r="4872" spans="4:4" x14ac:dyDescent="0.25">
      <c r="D4872" s="190"/>
    </row>
    <row r="4873" spans="4:4" x14ac:dyDescent="0.25">
      <c r="D4873" s="190"/>
    </row>
    <row r="4874" spans="4:4" x14ac:dyDescent="0.25">
      <c r="D4874" s="190"/>
    </row>
    <row r="4875" spans="4:4" x14ac:dyDescent="0.25">
      <c r="D4875" s="190"/>
    </row>
    <row r="4876" spans="4:4" x14ac:dyDescent="0.25">
      <c r="D4876" s="190"/>
    </row>
    <row r="4877" spans="4:4" x14ac:dyDescent="0.25">
      <c r="D4877" s="190"/>
    </row>
    <row r="4878" spans="4:4" x14ac:dyDescent="0.25">
      <c r="D4878" s="190"/>
    </row>
    <row r="4879" spans="4:4" x14ac:dyDescent="0.25">
      <c r="D4879" s="190"/>
    </row>
    <row r="4880" spans="4:4" x14ac:dyDescent="0.25">
      <c r="D4880" s="190"/>
    </row>
    <row r="4881" spans="4:4" x14ac:dyDescent="0.25">
      <c r="D4881" s="190"/>
    </row>
    <row r="4882" spans="4:4" x14ac:dyDescent="0.25">
      <c r="D4882" s="190"/>
    </row>
    <row r="4883" spans="4:4" x14ac:dyDescent="0.25">
      <c r="D4883" s="190"/>
    </row>
    <row r="4884" spans="4:4" x14ac:dyDescent="0.25">
      <c r="D4884" s="190"/>
    </row>
    <row r="4885" spans="4:4" x14ac:dyDescent="0.25">
      <c r="D4885" s="190"/>
    </row>
    <row r="4886" spans="4:4" x14ac:dyDescent="0.25">
      <c r="D4886" s="190"/>
    </row>
    <row r="4887" spans="4:4" x14ac:dyDescent="0.25">
      <c r="D4887" s="190"/>
    </row>
    <row r="4888" spans="4:4" x14ac:dyDescent="0.25">
      <c r="D4888" s="190"/>
    </row>
    <row r="4889" spans="4:4" x14ac:dyDescent="0.25">
      <c r="D4889" s="190"/>
    </row>
    <row r="4890" spans="4:4" x14ac:dyDescent="0.25">
      <c r="D4890" s="190"/>
    </row>
    <row r="4891" spans="4:4" x14ac:dyDescent="0.25">
      <c r="D4891" s="190"/>
    </row>
    <row r="4892" spans="4:4" x14ac:dyDescent="0.25">
      <c r="D4892" s="190"/>
    </row>
    <row r="4893" spans="4:4" x14ac:dyDescent="0.25">
      <c r="D4893" s="190"/>
    </row>
    <row r="4894" spans="4:4" x14ac:dyDescent="0.25">
      <c r="D4894" s="190"/>
    </row>
    <row r="4895" spans="4:4" x14ac:dyDescent="0.25">
      <c r="D4895" s="190"/>
    </row>
    <row r="4896" spans="4:4" x14ac:dyDescent="0.25">
      <c r="D4896" s="190"/>
    </row>
    <row r="4897" spans="4:4" x14ac:dyDescent="0.25">
      <c r="D4897" s="190"/>
    </row>
    <row r="4898" spans="4:4" x14ac:dyDescent="0.25">
      <c r="D4898" s="190"/>
    </row>
    <row r="4899" spans="4:4" x14ac:dyDescent="0.25">
      <c r="D4899" s="190"/>
    </row>
    <row r="4900" spans="4:4" x14ac:dyDescent="0.25">
      <c r="D4900" s="190"/>
    </row>
    <row r="4901" spans="4:4" x14ac:dyDescent="0.25">
      <c r="D4901" s="190"/>
    </row>
    <row r="4902" spans="4:4" x14ac:dyDescent="0.25">
      <c r="D4902" s="190"/>
    </row>
    <row r="4903" spans="4:4" x14ac:dyDescent="0.25">
      <c r="D4903" s="190"/>
    </row>
    <row r="4904" spans="4:4" x14ac:dyDescent="0.25">
      <c r="D4904" s="190"/>
    </row>
    <row r="4905" spans="4:4" x14ac:dyDescent="0.25">
      <c r="D4905" s="190"/>
    </row>
    <row r="4906" spans="4:4" x14ac:dyDescent="0.25">
      <c r="D4906" s="190"/>
    </row>
    <row r="4907" spans="4:4" x14ac:dyDescent="0.25">
      <c r="D4907" s="190"/>
    </row>
    <row r="4908" spans="4:4" x14ac:dyDescent="0.25">
      <c r="D4908" s="190"/>
    </row>
    <row r="4909" spans="4:4" x14ac:dyDescent="0.25">
      <c r="D4909" s="190"/>
    </row>
    <row r="4910" spans="4:4" x14ac:dyDescent="0.25">
      <c r="D4910" s="190"/>
    </row>
    <row r="4911" spans="4:4" x14ac:dyDescent="0.25">
      <c r="D4911" s="190"/>
    </row>
    <row r="4912" spans="4:4" x14ac:dyDescent="0.25">
      <c r="D4912" s="190"/>
    </row>
    <row r="4913" spans="4:4" x14ac:dyDescent="0.25">
      <c r="D4913" s="190"/>
    </row>
    <row r="4914" spans="4:4" x14ac:dyDescent="0.25">
      <c r="D4914" s="190"/>
    </row>
    <row r="4915" spans="4:4" x14ac:dyDescent="0.25">
      <c r="D4915" s="190"/>
    </row>
    <row r="4916" spans="4:4" x14ac:dyDescent="0.25">
      <c r="D4916" s="190"/>
    </row>
    <row r="4917" spans="4:4" x14ac:dyDescent="0.25">
      <c r="D4917" s="190"/>
    </row>
    <row r="4918" spans="4:4" x14ac:dyDescent="0.25">
      <c r="D4918" s="190"/>
    </row>
    <row r="4919" spans="4:4" x14ac:dyDescent="0.25">
      <c r="D4919" s="190"/>
    </row>
    <row r="4920" spans="4:4" x14ac:dyDescent="0.25">
      <c r="D4920" s="190"/>
    </row>
    <row r="4921" spans="4:4" x14ac:dyDescent="0.25">
      <c r="D4921" s="190"/>
    </row>
    <row r="4922" spans="4:4" x14ac:dyDescent="0.25">
      <c r="D4922" s="190"/>
    </row>
    <row r="4923" spans="4:4" x14ac:dyDescent="0.25">
      <c r="D4923" s="190"/>
    </row>
    <row r="4924" spans="4:4" x14ac:dyDescent="0.25">
      <c r="D4924" s="190"/>
    </row>
    <row r="4925" spans="4:4" x14ac:dyDescent="0.25">
      <c r="D4925" s="190"/>
    </row>
    <row r="4926" spans="4:4" x14ac:dyDescent="0.25">
      <c r="D4926" s="190"/>
    </row>
    <row r="4927" spans="4:4" x14ac:dyDescent="0.25">
      <c r="D4927" s="190"/>
    </row>
    <row r="4928" spans="4:4" x14ac:dyDescent="0.25">
      <c r="D4928" s="190"/>
    </row>
    <row r="4929" spans="4:4" x14ac:dyDescent="0.25">
      <c r="D4929" s="190"/>
    </row>
    <row r="4930" spans="4:4" x14ac:dyDescent="0.25">
      <c r="D4930" s="190"/>
    </row>
    <row r="4931" spans="4:4" x14ac:dyDescent="0.25">
      <c r="D4931" s="190"/>
    </row>
    <row r="4932" spans="4:4" x14ac:dyDescent="0.25">
      <c r="D4932" s="190"/>
    </row>
    <row r="4933" spans="4:4" x14ac:dyDescent="0.25">
      <c r="D4933" s="190"/>
    </row>
    <row r="4934" spans="4:4" x14ac:dyDescent="0.25">
      <c r="D4934" s="190"/>
    </row>
    <row r="4935" spans="4:4" x14ac:dyDescent="0.25">
      <c r="D4935" s="190"/>
    </row>
    <row r="4936" spans="4:4" x14ac:dyDescent="0.25">
      <c r="D4936" s="190"/>
    </row>
    <row r="4937" spans="4:4" x14ac:dyDescent="0.25">
      <c r="D4937" s="190"/>
    </row>
    <row r="4938" spans="4:4" x14ac:dyDescent="0.25">
      <c r="D4938" s="190"/>
    </row>
    <row r="4939" spans="4:4" x14ac:dyDescent="0.25">
      <c r="D4939" s="190"/>
    </row>
    <row r="4940" spans="4:4" x14ac:dyDescent="0.25">
      <c r="D4940" s="190"/>
    </row>
    <row r="4941" spans="4:4" x14ac:dyDescent="0.25">
      <c r="D4941" s="190"/>
    </row>
    <row r="4942" spans="4:4" x14ac:dyDescent="0.25">
      <c r="D4942" s="190"/>
    </row>
    <row r="4943" spans="4:4" x14ac:dyDescent="0.25">
      <c r="D4943" s="190"/>
    </row>
    <row r="4944" spans="4:4" x14ac:dyDescent="0.25">
      <c r="D4944" s="190"/>
    </row>
    <row r="4945" spans="4:4" x14ac:dyDescent="0.25">
      <c r="D4945" s="190"/>
    </row>
    <row r="4946" spans="4:4" x14ac:dyDescent="0.25">
      <c r="D4946" s="190"/>
    </row>
    <row r="4947" spans="4:4" x14ac:dyDescent="0.25">
      <c r="D4947" s="190"/>
    </row>
    <row r="4948" spans="4:4" x14ac:dyDescent="0.25">
      <c r="D4948" s="190"/>
    </row>
    <row r="4949" spans="4:4" x14ac:dyDescent="0.25">
      <c r="D4949" s="190"/>
    </row>
    <row r="4950" spans="4:4" x14ac:dyDescent="0.25">
      <c r="D4950" s="190"/>
    </row>
    <row r="4951" spans="4:4" x14ac:dyDescent="0.25">
      <c r="D4951" s="190"/>
    </row>
    <row r="4952" spans="4:4" x14ac:dyDescent="0.25">
      <c r="D4952" s="190"/>
    </row>
    <row r="4953" spans="4:4" x14ac:dyDescent="0.25">
      <c r="D4953" s="190"/>
    </row>
    <row r="4954" spans="4:4" x14ac:dyDescent="0.25">
      <c r="D4954" s="190"/>
    </row>
    <row r="4955" spans="4:4" x14ac:dyDescent="0.25">
      <c r="D4955" s="190"/>
    </row>
    <row r="4956" spans="4:4" x14ac:dyDescent="0.25">
      <c r="D4956" s="190"/>
    </row>
    <row r="4957" spans="4:4" x14ac:dyDescent="0.25">
      <c r="D4957" s="190"/>
    </row>
    <row r="4958" spans="4:4" x14ac:dyDescent="0.25">
      <c r="D4958" s="190"/>
    </row>
    <row r="4959" spans="4:4" x14ac:dyDescent="0.25">
      <c r="D4959" s="190"/>
    </row>
    <row r="4960" spans="4:4" x14ac:dyDescent="0.25">
      <c r="D4960" s="190"/>
    </row>
    <row r="4961" spans="4:4" x14ac:dyDescent="0.25">
      <c r="D4961" s="190"/>
    </row>
    <row r="4962" spans="4:4" x14ac:dyDescent="0.25">
      <c r="D4962" s="190"/>
    </row>
    <row r="4963" spans="4:4" x14ac:dyDescent="0.25">
      <c r="D4963" s="190"/>
    </row>
    <row r="4964" spans="4:4" x14ac:dyDescent="0.25">
      <c r="D4964" s="190"/>
    </row>
    <row r="4965" spans="4:4" x14ac:dyDescent="0.25">
      <c r="D4965" s="190"/>
    </row>
    <row r="4966" spans="4:4" x14ac:dyDescent="0.25">
      <c r="D4966" s="190"/>
    </row>
    <row r="4967" spans="4:4" x14ac:dyDescent="0.25">
      <c r="D4967" s="190"/>
    </row>
    <row r="4968" spans="4:4" x14ac:dyDescent="0.25">
      <c r="D4968" s="190"/>
    </row>
    <row r="4969" spans="4:4" x14ac:dyDescent="0.25">
      <c r="D4969" s="190"/>
    </row>
    <row r="4970" spans="4:4" x14ac:dyDescent="0.25">
      <c r="D4970" s="190"/>
    </row>
    <row r="4971" spans="4:4" x14ac:dyDescent="0.25">
      <c r="D4971" s="190"/>
    </row>
    <row r="4972" spans="4:4" x14ac:dyDescent="0.25">
      <c r="D4972" s="190"/>
    </row>
    <row r="4973" spans="4:4" x14ac:dyDescent="0.25">
      <c r="D4973" s="190"/>
    </row>
    <row r="4974" spans="4:4" x14ac:dyDescent="0.25">
      <c r="D4974" s="190"/>
    </row>
    <row r="4975" spans="4:4" x14ac:dyDescent="0.25">
      <c r="D4975" s="190"/>
    </row>
    <row r="4976" spans="4:4" x14ac:dyDescent="0.25">
      <c r="D4976" s="190"/>
    </row>
    <row r="4977" spans="4:4" x14ac:dyDescent="0.25">
      <c r="D4977" s="190"/>
    </row>
    <row r="4978" spans="4:4" x14ac:dyDescent="0.25">
      <c r="D4978" s="190"/>
    </row>
    <row r="4979" spans="4:4" x14ac:dyDescent="0.25">
      <c r="D4979" s="190"/>
    </row>
    <row r="4980" spans="4:4" x14ac:dyDescent="0.25">
      <c r="D4980" s="190"/>
    </row>
    <row r="4981" spans="4:4" x14ac:dyDescent="0.25">
      <c r="D4981" s="190"/>
    </row>
    <row r="4982" spans="4:4" x14ac:dyDescent="0.25">
      <c r="D4982" s="190"/>
    </row>
    <row r="4983" spans="4:4" x14ac:dyDescent="0.25">
      <c r="D4983" s="190"/>
    </row>
    <row r="4984" spans="4:4" x14ac:dyDescent="0.25">
      <c r="D4984" s="190"/>
    </row>
    <row r="4985" spans="4:4" x14ac:dyDescent="0.25">
      <c r="D4985" s="190"/>
    </row>
    <row r="4986" spans="4:4" x14ac:dyDescent="0.25">
      <c r="D4986" s="190"/>
    </row>
    <row r="4987" spans="4:4" x14ac:dyDescent="0.25">
      <c r="D4987" s="190"/>
    </row>
    <row r="4988" spans="4:4" x14ac:dyDescent="0.25">
      <c r="D4988" s="190"/>
    </row>
    <row r="4989" spans="4:4" x14ac:dyDescent="0.25">
      <c r="D4989" s="190"/>
    </row>
    <row r="4990" spans="4:4" x14ac:dyDescent="0.25">
      <c r="D4990" s="190"/>
    </row>
    <row r="4991" spans="4:4" x14ac:dyDescent="0.25">
      <c r="D4991" s="190"/>
    </row>
    <row r="4992" spans="4:4" x14ac:dyDescent="0.25">
      <c r="D4992" s="190"/>
    </row>
    <row r="4993" spans="4:4" x14ac:dyDescent="0.25">
      <c r="D4993" s="190"/>
    </row>
    <row r="4994" spans="4:4" x14ac:dyDescent="0.25">
      <c r="D4994" s="190"/>
    </row>
    <row r="4995" spans="4:4" x14ac:dyDescent="0.25">
      <c r="D4995" s="190"/>
    </row>
    <row r="4996" spans="4:4" x14ac:dyDescent="0.25">
      <c r="D4996" s="190"/>
    </row>
    <row r="4997" spans="4:4" x14ac:dyDescent="0.25">
      <c r="D4997" s="190"/>
    </row>
    <row r="4998" spans="4:4" x14ac:dyDescent="0.25">
      <c r="D4998" s="190"/>
    </row>
    <row r="4999" spans="4:4" x14ac:dyDescent="0.25">
      <c r="D4999" s="190"/>
    </row>
    <row r="5000" spans="4:4" x14ac:dyDescent="0.25">
      <c r="D5000" s="190"/>
    </row>
  </sheetData>
  <sheetProtection algorithmName="SHA-512" hashValue="cQX5gTQPQ+b6doX9+MuGwRIiQwyIbfxppPYFgQSuzkjGO2gqMIucnoZaY2PmDcUcDMmXs8dqeix9FfYW3jndAw==" saltValue="dGGRQPMtDQi4NAVDCd/A4w==" spinCount="100000" sheet="1"/>
  <mergeCells count="6">
    <mergeCell ref="A1:G1"/>
    <mergeCell ref="C2:G2"/>
    <mergeCell ref="C3:G3"/>
    <mergeCell ref="C4:G4"/>
    <mergeCell ref="A155:C155"/>
    <mergeCell ref="A156:G160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3.2" outlineLevelRow="1" x14ac:dyDescent="0.25"/>
  <cols>
    <col min="1" max="1" width="3.44140625" customWidth="1"/>
    <col min="2" max="2" width="12.6640625" style="125" customWidth="1"/>
    <col min="3" max="3" width="38.33203125" style="125" customWidth="1"/>
    <col min="4" max="4" width="4.88671875" customWidth="1"/>
    <col min="5" max="5" width="10.6640625" customWidth="1"/>
    <col min="6" max="6" width="9.88671875" customWidth="1"/>
    <col min="7" max="7" width="12.77734375" customWidth="1"/>
    <col min="12" max="13" width="0" hidden="1" customWidth="1"/>
    <col min="18" max="23" width="0" hidden="1" customWidth="1"/>
    <col min="29" max="29" width="0" hidden="1" customWidth="1"/>
    <col min="31" max="41" width="0" hidden="1" customWidth="1"/>
  </cols>
  <sheetData>
    <row r="1" spans="1:60" ht="15.75" customHeight="1" x14ac:dyDescent="0.3">
      <c r="A1" s="191" t="s">
        <v>7</v>
      </c>
      <c r="B1" s="191"/>
      <c r="C1" s="191"/>
      <c r="D1" s="191"/>
      <c r="E1" s="191"/>
      <c r="F1" s="191"/>
      <c r="G1" s="191"/>
      <c r="AG1" t="s">
        <v>247</v>
      </c>
    </row>
    <row r="2" spans="1:60" ht="25.05" customHeight="1" x14ac:dyDescent="0.25">
      <c r="A2" s="192" t="s">
        <v>8</v>
      </c>
      <c r="B2" s="77" t="s">
        <v>43</v>
      </c>
      <c r="C2" s="195" t="s">
        <v>44</v>
      </c>
      <c r="D2" s="193"/>
      <c r="E2" s="193"/>
      <c r="F2" s="193"/>
      <c r="G2" s="194"/>
      <c r="AG2" t="s">
        <v>248</v>
      </c>
    </row>
    <row r="3" spans="1:60" ht="25.05" customHeight="1" x14ac:dyDescent="0.25">
      <c r="A3" s="192" t="s">
        <v>9</v>
      </c>
      <c r="B3" s="77" t="s">
        <v>46</v>
      </c>
      <c r="C3" s="195" t="s">
        <v>47</v>
      </c>
      <c r="D3" s="193"/>
      <c r="E3" s="193"/>
      <c r="F3" s="193"/>
      <c r="G3" s="194"/>
      <c r="AC3" s="125" t="s">
        <v>248</v>
      </c>
      <c r="AG3" t="s">
        <v>249</v>
      </c>
    </row>
    <row r="4" spans="1:60" ht="25.05" customHeight="1" x14ac:dyDescent="0.25">
      <c r="A4" s="196" t="s">
        <v>10</v>
      </c>
      <c r="B4" s="197" t="s">
        <v>62</v>
      </c>
      <c r="C4" s="198" t="s">
        <v>63</v>
      </c>
      <c r="D4" s="199"/>
      <c r="E4" s="199"/>
      <c r="F4" s="199"/>
      <c r="G4" s="200"/>
      <c r="AG4" t="s">
        <v>250</v>
      </c>
    </row>
    <row r="5" spans="1:60" x14ac:dyDescent="0.25">
      <c r="D5" s="190"/>
    </row>
    <row r="6" spans="1:60" ht="39.6" x14ac:dyDescent="0.25">
      <c r="A6" s="202" t="s">
        <v>251</v>
      </c>
      <c r="B6" s="204" t="s">
        <v>252</v>
      </c>
      <c r="C6" s="204" t="s">
        <v>253</v>
      </c>
      <c r="D6" s="203" t="s">
        <v>254</v>
      </c>
      <c r="E6" s="202" t="s">
        <v>255</v>
      </c>
      <c r="F6" s="201" t="s">
        <v>256</v>
      </c>
      <c r="G6" s="202" t="s">
        <v>31</v>
      </c>
      <c r="H6" s="205" t="s">
        <v>32</v>
      </c>
      <c r="I6" s="205" t="s">
        <v>257</v>
      </c>
      <c r="J6" s="205" t="s">
        <v>33</v>
      </c>
      <c r="K6" s="205" t="s">
        <v>258</v>
      </c>
      <c r="L6" s="205" t="s">
        <v>259</v>
      </c>
      <c r="M6" s="205" t="s">
        <v>260</v>
      </c>
      <c r="N6" s="205" t="s">
        <v>261</v>
      </c>
      <c r="O6" s="205" t="s">
        <v>262</v>
      </c>
      <c r="P6" s="205" t="s">
        <v>263</v>
      </c>
      <c r="Q6" s="205" t="s">
        <v>264</v>
      </c>
      <c r="R6" s="205" t="s">
        <v>265</v>
      </c>
      <c r="S6" s="205" t="s">
        <v>266</v>
      </c>
      <c r="T6" s="205" t="s">
        <v>267</v>
      </c>
      <c r="U6" s="205" t="s">
        <v>268</v>
      </c>
      <c r="V6" s="205" t="s">
        <v>269</v>
      </c>
      <c r="W6" s="205" t="s">
        <v>270</v>
      </c>
    </row>
    <row r="7" spans="1:60" hidden="1" x14ac:dyDescent="0.25">
      <c r="A7" s="5"/>
      <c r="B7" s="6"/>
      <c r="C7" s="6"/>
      <c r="D7" s="8"/>
      <c r="E7" s="207"/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8"/>
      <c r="R7" s="208"/>
      <c r="S7" s="208"/>
      <c r="T7" s="208"/>
      <c r="U7" s="208"/>
      <c r="V7" s="208"/>
      <c r="W7" s="208"/>
    </row>
    <row r="8" spans="1:60" ht="26.4" x14ac:dyDescent="0.25">
      <c r="A8" s="231" t="s">
        <v>271</v>
      </c>
      <c r="B8" s="232" t="s">
        <v>240</v>
      </c>
      <c r="C8" s="252" t="s">
        <v>241</v>
      </c>
      <c r="D8" s="233"/>
      <c r="E8" s="234"/>
      <c r="F8" s="235"/>
      <c r="G8" s="235">
        <f>SUMIF(AG9:AG9,"&lt;&gt;NOR",G9:G9)</f>
        <v>0</v>
      </c>
      <c r="H8" s="235"/>
      <c r="I8" s="235">
        <f>SUM(I9:I9)</f>
        <v>0</v>
      </c>
      <c r="J8" s="235"/>
      <c r="K8" s="235">
        <f>SUM(K9:K9)</f>
        <v>0</v>
      </c>
      <c r="L8" s="235"/>
      <c r="M8" s="235">
        <f>SUM(M9:M9)</f>
        <v>0</v>
      </c>
      <c r="N8" s="235"/>
      <c r="O8" s="235">
        <f>SUM(O9:O9)</f>
        <v>0</v>
      </c>
      <c r="P8" s="235"/>
      <c r="Q8" s="236">
        <f>SUM(Q9:Q9)</f>
        <v>0</v>
      </c>
      <c r="R8" s="230"/>
      <c r="S8" s="230"/>
      <c r="T8" s="230"/>
      <c r="U8" s="230"/>
      <c r="V8" s="230">
        <f>SUM(V9:V9)</f>
        <v>0</v>
      </c>
      <c r="W8" s="230"/>
      <c r="AG8" t="s">
        <v>272</v>
      </c>
    </row>
    <row r="9" spans="1:60" ht="20.399999999999999" outlineLevel="1" x14ac:dyDescent="0.25">
      <c r="A9" s="244">
        <v>1</v>
      </c>
      <c r="B9" s="245" t="s">
        <v>1636</v>
      </c>
      <c r="C9" s="255" t="s">
        <v>1637</v>
      </c>
      <c r="D9" s="246" t="s">
        <v>1638</v>
      </c>
      <c r="E9" s="247">
        <v>1</v>
      </c>
      <c r="F9" s="248"/>
      <c r="G9" s="249">
        <f>ROUND(E9*F9,2)</f>
        <v>0</v>
      </c>
      <c r="H9" s="248"/>
      <c r="I9" s="249">
        <f>ROUND(E9*H9,2)</f>
        <v>0</v>
      </c>
      <c r="J9" s="248"/>
      <c r="K9" s="249">
        <f>ROUND(E9*J9,2)</f>
        <v>0</v>
      </c>
      <c r="L9" s="249">
        <v>21</v>
      </c>
      <c r="M9" s="249">
        <f>G9*(1+L9/100)</f>
        <v>0</v>
      </c>
      <c r="N9" s="249">
        <v>0</v>
      </c>
      <c r="O9" s="249">
        <f>ROUND(E9*N9,2)</f>
        <v>0</v>
      </c>
      <c r="P9" s="249">
        <v>0</v>
      </c>
      <c r="Q9" s="250">
        <f>ROUND(E9*P9,2)</f>
        <v>0</v>
      </c>
      <c r="R9" s="225"/>
      <c r="S9" s="225" t="s">
        <v>289</v>
      </c>
      <c r="T9" s="225" t="s">
        <v>277</v>
      </c>
      <c r="U9" s="225">
        <v>0</v>
      </c>
      <c r="V9" s="225">
        <f>ROUND(E9*U9,2)</f>
        <v>0</v>
      </c>
      <c r="W9" s="225"/>
      <c r="X9" s="206"/>
      <c r="Y9" s="206"/>
      <c r="Z9" s="206"/>
      <c r="AA9" s="206"/>
      <c r="AB9" s="206"/>
      <c r="AC9" s="206"/>
      <c r="AD9" s="206"/>
      <c r="AE9" s="206"/>
      <c r="AF9" s="206"/>
      <c r="AG9" s="206" t="s">
        <v>278</v>
      </c>
      <c r="AH9" s="206"/>
      <c r="AI9" s="206"/>
      <c r="AJ9" s="206"/>
      <c r="AK9" s="206"/>
      <c r="AL9" s="206"/>
      <c r="AM9" s="206"/>
      <c r="AN9" s="206"/>
      <c r="AO9" s="206"/>
      <c r="AP9" s="206"/>
      <c r="AQ9" s="206"/>
      <c r="AR9" s="206"/>
      <c r="AS9" s="206"/>
      <c r="AT9" s="206"/>
      <c r="AU9" s="206"/>
      <c r="AV9" s="206"/>
      <c r="AW9" s="206"/>
      <c r="AX9" s="206"/>
      <c r="AY9" s="206"/>
      <c r="AZ9" s="206"/>
      <c r="BA9" s="206"/>
      <c r="BB9" s="206"/>
      <c r="BC9" s="206"/>
      <c r="BD9" s="206"/>
      <c r="BE9" s="206"/>
      <c r="BF9" s="206"/>
      <c r="BG9" s="206"/>
      <c r="BH9" s="206"/>
    </row>
    <row r="10" spans="1:60" x14ac:dyDescent="0.25">
      <c r="A10" s="231" t="s">
        <v>271</v>
      </c>
      <c r="B10" s="232" t="s">
        <v>245</v>
      </c>
      <c r="C10" s="252" t="s">
        <v>29</v>
      </c>
      <c r="D10" s="233"/>
      <c r="E10" s="234"/>
      <c r="F10" s="235"/>
      <c r="G10" s="235">
        <f>SUMIF(AG11:AG17,"&lt;&gt;NOR",G11:G17)</f>
        <v>0</v>
      </c>
      <c r="H10" s="235"/>
      <c r="I10" s="235">
        <f>SUM(I11:I17)</f>
        <v>0</v>
      </c>
      <c r="J10" s="235"/>
      <c r="K10" s="235">
        <f>SUM(K11:K17)</f>
        <v>0</v>
      </c>
      <c r="L10" s="235"/>
      <c r="M10" s="235">
        <f>SUM(M11:M17)</f>
        <v>0</v>
      </c>
      <c r="N10" s="235"/>
      <c r="O10" s="235">
        <f>SUM(O11:O17)</f>
        <v>0</v>
      </c>
      <c r="P10" s="235"/>
      <c r="Q10" s="236">
        <f>SUM(Q11:Q17)</f>
        <v>0</v>
      </c>
      <c r="R10" s="230"/>
      <c r="S10" s="230"/>
      <c r="T10" s="230"/>
      <c r="U10" s="230"/>
      <c r="V10" s="230">
        <f>SUM(V11:V17)</f>
        <v>0</v>
      </c>
      <c r="W10" s="230"/>
      <c r="AG10" t="s">
        <v>272</v>
      </c>
    </row>
    <row r="11" spans="1:60" outlineLevel="1" x14ac:dyDescent="0.25">
      <c r="A11" s="244">
        <v>2</v>
      </c>
      <c r="B11" s="245" t="s">
        <v>900</v>
      </c>
      <c r="C11" s="255" t="s">
        <v>901</v>
      </c>
      <c r="D11" s="246" t="s">
        <v>902</v>
      </c>
      <c r="E11" s="247">
        <v>1</v>
      </c>
      <c r="F11" s="248"/>
      <c r="G11" s="249">
        <f>ROUND(E11*F11,2)</f>
        <v>0</v>
      </c>
      <c r="H11" s="248"/>
      <c r="I11" s="249">
        <f>ROUND(E11*H11,2)</f>
        <v>0</v>
      </c>
      <c r="J11" s="248"/>
      <c r="K11" s="249">
        <f>ROUND(E11*J11,2)</f>
        <v>0</v>
      </c>
      <c r="L11" s="249">
        <v>21</v>
      </c>
      <c r="M11" s="249">
        <f>G11*(1+L11/100)</f>
        <v>0</v>
      </c>
      <c r="N11" s="249">
        <v>0</v>
      </c>
      <c r="O11" s="249">
        <f>ROUND(E11*N11,2)</f>
        <v>0</v>
      </c>
      <c r="P11" s="249">
        <v>0</v>
      </c>
      <c r="Q11" s="250">
        <f>ROUND(E11*P11,2)</f>
        <v>0</v>
      </c>
      <c r="R11" s="225"/>
      <c r="S11" s="225" t="s">
        <v>276</v>
      </c>
      <c r="T11" s="225" t="s">
        <v>277</v>
      </c>
      <c r="U11" s="225">
        <v>0</v>
      </c>
      <c r="V11" s="225">
        <f>ROUND(E11*U11,2)</f>
        <v>0</v>
      </c>
      <c r="W11" s="225"/>
      <c r="X11" s="206"/>
      <c r="Y11" s="206"/>
      <c r="Z11" s="206"/>
      <c r="AA11" s="206"/>
      <c r="AB11" s="206"/>
      <c r="AC11" s="206"/>
      <c r="AD11" s="206"/>
      <c r="AE11" s="206"/>
      <c r="AF11" s="206"/>
      <c r="AG11" s="206" t="s">
        <v>903</v>
      </c>
      <c r="AH11" s="206"/>
      <c r="AI11" s="206"/>
      <c r="AJ11" s="206"/>
      <c r="AK11" s="206"/>
      <c r="AL11" s="206"/>
      <c r="AM11" s="206"/>
      <c r="AN11" s="206"/>
      <c r="AO11" s="206"/>
      <c r="AP11" s="206"/>
      <c r="AQ11" s="206"/>
      <c r="AR11" s="206"/>
      <c r="AS11" s="206"/>
      <c r="AT11" s="206"/>
      <c r="AU11" s="206"/>
      <c r="AV11" s="206"/>
      <c r="AW11" s="206"/>
      <c r="AX11" s="206"/>
      <c r="AY11" s="206"/>
      <c r="AZ11" s="206"/>
      <c r="BA11" s="206"/>
      <c r="BB11" s="206"/>
      <c r="BC11" s="206"/>
      <c r="BD11" s="206"/>
      <c r="BE11" s="206"/>
      <c r="BF11" s="206"/>
      <c r="BG11" s="206"/>
      <c r="BH11" s="206"/>
    </row>
    <row r="12" spans="1:60" outlineLevel="1" x14ac:dyDescent="0.25">
      <c r="A12" s="244">
        <v>3</v>
      </c>
      <c r="B12" s="245" t="s">
        <v>904</v>
      </c>
      <c r="C12" s="255" t="s">
        <v>905</v>
      </c>
      <c r="D12" s="246" t="s">
        <v>902</v>
      </c>
      <c r="E12" s="247">
        <v>1</v>
      </c>
      <c r="F12" s="248"/>
      <c r="G12" s="249">
        <f>ROUND(E12*F12,2)</f>
        <v>0</v>
      </c>
      <c r="H12" s="248"/>
      <c r="I12" s="249">
        <f>ROUND(E12*H12,2)</f>
        <v>0</v>
      </c>
      <c r="J12" s="248"/>
      <c r="K12" s="249">
        <f>ROUND(E12*J12,2)</f>
        <v>0</v>
      </c>
      <c r="L12" s="249">
        <v>21</v>
      </c>
      <c r="M12" s="249">
        <f>G12*(1+L12/100)</f>
        <v>0</v>
      </c>
      <c r="N12" s="249">
        <v>0</v>
      </c>
      <c r="O12" s="249">
        <f>ROUND(E12*N12,2)</f>
        <v>0</v>
      </c>
      <c r="P12" s="249">
        <v>0</v>
      </c>
      <c r="Q12" s="250">
        <f>ROUND(E12*P12,2)</f>
        <v>0</v>
      </c>
      <c r="R12" s="225"/>
      <c r="S12" s="225" t="s">
        <v>289</v>
      </c>
      <c r="T12" s="225" t="s">
        <v>277</v>
      </c>
      <c r="U12" s="225">
        <v>0</v>
      </c>
      <c r="V12" s="225">
        <f>ROUND(E12*U12,2)</f>
        <v>0</v>
      </c>
      <c r="W12" s="225"/>
      <c r="X12" s="206"/>
      <c r="Y12" s="206"/>
      <c r="Z12" s="206"/>
      <c r="AA12" s="206"/>
      <c r="AB12" s="206"/>
      <c r="AC12" s="206"/>
      <c r="AD12" s="206"/>
      <c r="AE12" s="206"/>
      <c r="AF12" s="206"/>
      <c r="AG12" s="206" t="s">
        <v>903</v>
      </c>
      <c r="AH12" s="206"/>
      <c r="AI12" s="206"/>
      <c r="AJ12" s="206"/>
      <c r="AK12" s="206"/>
      <c r="AL12" s="206"/>
      <c r="AM12" s="206"/>
      <c r="AN12" s="206"/>
      <c r="AO12" s="206"/>
      <c r="AP12" s="206"/>
      <c r="AQ12" s="206"/>
      <c r="AR12" s="206"/>
      <c r="AS12" s="206"/>
      <c r="AT12" s="206"/>
      <c r="AU12" s="206"/>
      <c r="AV12" s="206"/>
      <c r="AW12" s="206"/>
      <c r="AX12" s="206"/>
      <c r="AY12" s="206"/>
      <c r="AZ12" s="206"/>
      <c r="BA12" s="206"/>
      <c r="BB12" s="206"/>
      <c r="BC12" s="206"/>
      <c r="BD12" s="206"/>
      <c r="BE12" s="206"/>
      <c r="BF12" s="206"/>
      <c r="BG12" s="206"/>
      <c r="BH12" s="206"/>
    </row>
    <row r="13" spans="1:60" ht="30.6" outlineLevel="1" x14ac:dyDescent="0.25">
      <c r="A13" s="244">
        <v>4</v>
      </c>
      <c r="B13" s="245" t="s">
        <v>906</v>
      </c>
      <c r="C13" s="255" t="s">
        <v>907</v>
      </c>
      <c r="D13" s="246" t="s">
        <v>902</v>
      </c>
      <c r="E13" s="247">
        <v>1</v>
      </c>
      <c r="F13" s="248"/>
      <c r="G13" s="249">
        <f>ROUND(E13*F13,2)</f>
        <v>0</v>
      </c>
      <c r="H13" s="248"/>
      <c r="I13" s="249">
        <f>ROUND(E13*H13,2)</f>
        <v>0</v>
      </c>
      <c r="J13" s="248"/>
      <c r="K13" s="249">
        <f>ROUND(E13*J13,2)</f>
        <v>0</v>
      </c>
      <c r="L13" s="249">
        <v>21</v>
      </c>
      <c r="M13" s="249">
        <f>G13*(1+L13/100)</f>
        <v>0</v>
      </c>
      <c r="N13" s="249">
        <v>0</v>
      </c>
      <c r="O13" s="249">
        <f>ROUND(E13*N13,2)</f>
        <v>0</v>
      </c>
      <c r="P13" s="249">
        <v>0</v>
      </c>
      <c r="Q13" s="250">
        <f>ROUND(E13*P13,2)</f>
        <v>0</v>
      </c>
      <c r="R13" s="225"/>
      <c r="S13" s="225" t="s">
        <v>289</v>
      </c>
      <c r="T13" s="225" t="s">
        <v>277</v>
      </c>
      <c r="U13" s="225">
        <v>0</v>
      </c>
      <c r="V13" s="225">
        <f>ROUND(E13*U13,2)</f>
        <v>0</v>
      </c>
      <c r="W13" s="225"/>
      <c r="X13" s="206"/>
      <c r="Y13" s="206"/>
      <c r="Z13" s="206"/>
      <c r="AA13" s="206"/>
      <c r="AB13" s="206"/>
      <c r="AC13" s="206"/>
      <c r="AD13" s="206"/>
      <c r="AE13" s="206"/>
      <c r="AF13" s="206"/>
      <c r="AG13" s="206" t="s">
        <v>903</v>
      </c>
      <c r="AH13" s="206"/>
      <c r="AI13" s="206"/>
      <c r="AJ13" s="206"/>
      <c r="AK13" s="206"/>
      <c r="AL13" s="206"/>
      <c r="AM13" s="206"/>
      <c r="AN13" s="206"/>
      <c r="AO13" s="206"/>
      <c r="AP13" s="206"/>
      <c r="AQ13" s="206"/>
      <c r="AR13" s="206"/>
      <c r="AS13" s="206"/>
      <c r="AT13" s="206"/>
      <c r="AU13" s="206"/>
      <c r="AV13" s="206"/>
      <c r="AW13" s="206"/>
      <c r="AX13" s="206"/>
      <c r="AY13" s="206"/>
      <c r="AZ13" s="206"/>
      <c r="BA13" s="206"/>
      <c r="BB13" s="206"/>
      <c r="BC13" s="206"/>
      <c r="BD13" s="206"/>
      <c r="BE13" s="206"/>
      <c r="BF13" s="206"/>
      <c r="BG13" s="206"/>
      <c r="BH13" s="206"/>
    </row>
    <row r="14" spans="1:60" outlineLevel="1" x14ac:dyDescent="0.25">
      <c r="A14" s="244">
        <v>5</v>
      </c>
      <c r="B14" s="245" t="s">
        <v>908</v>
      </c>
      <c r="C14" s="255" t="s">
        <v>909</v>
      </c>
      <c r="D14" s="246" t="s">
        <v>902</v>
      </c>
      <c r="E14" s="247">
        <v>1</v>
      </c>
      <c r="F14" s="248"/>
      <c r="G14" s="249">
        <f>ROUND(E14*F14,2)</f>
        <v>0</v>
      </c>
      <c r="H14" s="248"/>
      <c r="I14" s="249">
        <f>ROUND(E14*H14,2)</f>
        <v>0</v>
      </c>
      <c r="J14" s="248"/>
      <c r="K14" s="249">
        <f>ROUND(E14*J14,2)</f>
        <v>0</v>
      </c>
      <c r="L14" s="249">
        <v>21</v>
      </c>
      <c r="M14" s="249">
        <f>G14*(1+L14/100)</f>
        <v>0</v>
      </c>
      <c r="N14" s="249">
        <v>0</v>
      </c>
      <c r="O14" s="249">
        <f>ROUND(E14*N14,2)</f>
        <v>0</v>
      </c>
      <c r="P14" s="249">
        <v>0</v>
      </c>
      <c r="Q14" s="250">
        <f>ROUND(E14*P14,2)</f>
        <v>0</v>
      </c>
      <c r="R14" s="225"/>
      <c r="S14" s="225" t="s">
        <v>289</v>
      </c>
      <c r="T14" s="225" t="s">
        <v>277</v>
      </c>
      <c r="U14" s="225">
        <v>0</v>
      </c>
      <c r="V14" s="225">
        <f>ROUND(E14*U14,2)</f>
        <v>0</v>
      </c>
      <c r="W14" s="225"/>
      <c r="X14" s="206"/>
      <c r="Y14" s="206"/>
      <c r="Z14" s="206"/>
      <c r="AA14" s="206"/>
      <c r="AB14" s="206"/>
      <c r="AC14" s="206"/>
      <c r="AD14" s="206"/>
      <c r="AE14" s="206"/>
      <c r="AF14" s="206"/>
      <c r="AG14" s="206" t="s">
        <v>903</v>
      </c>
      <c r="AH14" s="206"/>
      <c r="AI14" s="206"/>
      <c r="AJ14" s="206"/>
      <c r="AK14" s="206"/>
      <c r="AL14" s="206"/>
      <c r="AM14" s="206"/>
      <c r="AN14" s="206"/>
      <c r="AO14" s="206"/>
      <c r="AP14" s="206"/>
      <c r="AQ14" s="206"/>
      <c r="AR14" s="206"/>
      <c r="AS14" s="206"/>
      <c r="AT14" s="206"/>
      <c r="AU14" s="206"/>
      <c r="AV14" s="206"/>
      <c r="AW14" s="206"/>
      <c r="AX14" s="206"/>
      <c r="AY14" s="206"/>
      <c r="AZ14" s="206"/>
      <c r="BA14" s="206"/>
      <c r="BB14" s="206"/>
      <c r="BC14" s="206"/>
      <c r="BD14" s="206"/>
      <c r="BE14" s="206"/>
      <c r="BF14" s="206"/>
      <c r="BG14" s="206"/>
      <c r="BH14" s="206"/>
    </row>
    <row r="15" spans="1:60" outlineLevel="1" x14ac:dyDescent="0.25">
      <c r="A15" s="244">
        <v>6</v>
      </c>
      <c r="B15" s="245" t="s">
        <v>910</v>
      </c>
      <c r="C15" s="255" t="s">
        <v>911</v>
      </c>
      <c r="D15" s="246" t="s">
        <v>902</v>
      </c>
      <c r="E15" s="247">
        <v>1</v>
      </c>
      <c r="F15" s="248"/>
      <c r="G15" s="249">
        <f>ROUND(E15*F15,2)</f>
        <v>0</v>
      </c>
      <c r="H15" s="248"/>
      <c r="I15" s="249">
        <f>ROUND(E15*H15,2)</f>
        <v>0</v>
      </c>
      <c r="J15" s="248"/>
      <c r="K15" s="249">
        <f>ROUND(E15*J15,2)</f>
        <v>0</v>
      </c>
      <c r="L15" s="249">
        <v>21</v>
      </c>
      <c r="M15" s="249">
        <f>G15*(1+L15/100)</f>
        <v>0</v>
      </c>
      <c r="N15" s="249">
        <v>0</v>
      </c>
      <c r="O15" s="249">
        <f>ROUND(E15*N15,2)</f>
        <v>0</v>
      </c>
      <c r="P15" s="249">
        <v>0</v>
      </c>
      <c r="Q15" s="250">
        <f>ROUND(E15*P15,2)</f>
        <v>0</v>
      </c>
      <c r="R15" s="225"/>
      <c r="S15" s="225" t="s">
        <v>289</v>
      </c>
      <c r="T15" s="225" t="s">
        <v>277</v>
      </c>
      <c r="U15" s="225">
        <v>0</v>
      </c>
      <c r="V15" s="225">
        <f>ROUND(E15*U15,2)</f>
        <v>0</v>
      </c>
      <c r="W15" s="225"/>
      <c r="X15" s="206"/>
      <c r="Y15" s="206"/>
      <c r="Z15" s="206"/>
      <c r="AA15" s="206"/>
      <c r="AB15" s="206"/>
      <c r="AC15" s="206"/>
      <c r="AD15" s="206"/>
      <c r="AE15" s="206"/>
      <c r="AF15" s="206"/>
      <c r="AG15" s="206" t="s">
        <v>903</v>
      </c>
      <c r="AH15" s="206"/>
      <c r="AI15" s="206"/>
      <c r="AJ15" s="206"/>
      <c r="AK15" s="206"/>
      <c r="AL15" s="206"/>
      <c r="AM15" s="206"/>
      <c r="AN15" s="206"/>
      <c r="AO15" s="206"/>
      <c r="AP15" s="206"/>
      <c r="AQ15" s="206"/>
      <c r="AR15" s="206"/>
      <c r="AS15" s="206"/>
      <c r="AT15" s="206"/>
      <c r="AU15" s="206"/>
      <c r="AV15" s="206"/>
      <c r="AW15" s="206"/>
      <c r="AX15" s="206"/>
      <c r="AY15" s="206"/>
      <c r="AZ15" s="206"/>
      <c r="BA15" s="206"/>
      <c r="BB15" s="206"/>
      <c r="BC15" s="206"/>
      <c r="BD15" s="206"/>
      <c r="BE15" s="206"/>
      <c r="BF15" s="206"/>
      <c r="BG15" s="206"/>
      <c r="BH15" s="206"/>
    </row>
    <row r="16" spans="1:60" ht="20.399999999999999" outlineLevel="1" x14ac:dyDescent="0.25">
      <c r="A16" s="244">
        <v>7</v>
      </c>
      <c r="B16" s="245" t="s">
        <v>912</v>
      </c>
      <c r="C16" s="255" t="s">
        <v>913</v>
      </c>
      <c r="D16" s="246" t="s">
        <v>902</v>
      </c>
      <c r="E16" s="247">
        <v>1</v>
      </c>
      <c r="F16" s="248"/>
      <c r="G16" s="249">
        <f>ROUND(E16*F16,2)</f>
        <v>0</v>
      </c>
      <c r="H16" s="248"/>
      <c r="I16" s="249">
        <f>ROUND(E16*H16,2)</f>
        <v>0</v>
      </c>
      <c r="J16" s="248"/>
      <c r="K16" s="249">
        <f>ROUND(E16*J16,2)</f>
        <v>0</v>
      </c>
      <c r="L16" s="249">
        <v>21</v>
      </c>
      <c r="M16" s="249">
        <f>G16*(1+L16/100)</f>
        <v>0</v>
      </c>
      <c r="N16" s="249">
        <v>0</v>
      </c>
      <c r="O16" s="249">
        <f>ROUND(E16*N16,2)</f>
        <v>0</v>
      </c>
      <c r="P16" s="249">
        <v>0</v>
      </c>
      <c r="Q16" s="250">
        <f>ROUND(E16*P16,2)</f>
        <v>0</v>
      </c>
      <c r="R16" s="225"/>
      <c r="S16" s="225" t="s">
        <v>289</v>
      </c>
      <c r="T16" s="225" t="s">
        <v>277</v>
      </c>
      <c r="U16" s="225">
        <v>0</v>
      </c>
      <c r="V16" s="225">
        <f>ROUND(E16*U16,2)</f>
        <v>0</v>
      </c>
      <c r="W16" s="225"/>
      <c r="X16" s="206"/>
      <c r="Y16" s="206"/>
      <c r="Z16" s="206"/>
      <c r="AA16" s="206"/>
      <c r="AB16" s="206"/>
      <c r="AC16" s="206"/>
      <c r="AD16" s="206"/>
      <c r="AE16" s="206"/>
      <c r="AF16" s="206"/>
      <c r="AG16" s="206" t="s">
        <v>903</v>
      </c>
      <c r="AH16" s="206"/>
      <c r="AI16" s="206"/>
      <c r="AJ16" s="206"/>
      <c r="AK16" s="206"/>
      <c r="AL16" s="206"/>
      <c r="AM16" s="206"/>
      <c r="AN16" s="206"/>
      <c r="AO16" s="206"/>
      <c r="AP16" s="206"/>
      <c r="AQ16" s="206"/>
      <c r="AR16" s="206"/>
      <c r="AS16" s="206"/>
      <c r="AT16" s="206"/>
      <c r="AU16" s="206"/>
      <c r="AV16" s="206"/>
      <c r="AW16" s="206"/>
      <c r="AX16" s="206"/>
      <c r="AY16" s="206"/>
      <c r="AZ16" s="206"/>
      <c r="BA16" s="206"/>
      <c r="BB16" s="206"/>
      <c r="BC16" s="206"/>
      <c r="BD16" s="206"/>
      <c r="BE16" s="206"/>
      <c r="BF16" s="206"/>
      <c r="BG16" s="206"/>
      <c r="BH16" s="206"/>
    </row>
    <row r="17" spans="1:60" outlineLevel="1" x14ac:dyDescent="0.25">
      <c r="A17" s="237">
        <v>8</v>
      </c>
      <c r="B17" s="238" t="s">
        <v>914</v>
      </c>
      <c r="C17" s="253" t="s">
        <v>915</v>
      </c>
      <c r="D17" s="239" t="s">
        <v>902</v>
      </c>
      <c r="E17" s="240">
        <v>1</v>
      </c>
      <c r="F17" s="241"/>
      <c r="G17" s="242">
        <f>ROUND(E17*F17,2)</f>
        <v>0</v>
      </c>
      <c r="H17" s="241"/>
      <c r="I17" s="242">
        <f>ROUND(E17*H17,2)</f>
        <v>0</v>
      </c>
      <c r="J17" s="241"/>
      <c r="K17" s="242">
        <f>ROUND(E17*J17,2)</f>
        <v>0</v>
      </c>
      <c r="L17" s="242">
        <v>21</v>
      </c>
      <c r="M17" s="242">
        <f>G17*(1+L17/100)</f>
        <v>0</v>
      </c>
      <c r="N17" s="242">
        <v>0</v>
      </c>
      <c r="O17" s="242">
        <f>ROUND(E17*N17,2)</f>
        <v>0</v>
      </c>
      <c r="P17" s="242">
        <v>0</v>
      </c>
      <c r="Q17" s="243">
        <f>ROUND(E17*P17,2)</f>
        <v>0</v>
      </c>
      <c r="R17" s="225"/>
      <c r="S17" s="225" t="s">
        <v>289</v>
      </c>
      <c r="T17" s="225" t="s">
        <v>277</v>
      </c>
      <c r="U17" s="225">
        <v>0</v>
      </c>
      <c r="V17" s="225">
        <f>ROUND(E17*U17,2)</f>
        <v>0</v>
      </c>
      <c r="W17" s="225"/>
      <c r="X17" s="206"/>
      <c r="Y17" s="206"/>
      <c r="Z17" s="206"/>
      <c r="AA17" s="206"/>
      <c r="AB17" s="206"/>
      <c r="AC17" s="206"/>
      <c r="AD17" s="206"/>
      <c r="AE17" s="206"/>
      <c r="AF17" s="206"/>
      <c r="AG17" s="206" t="s">
        <v>903</v>
      </c>
      <c r="AH17" s="206"/>
      <c r="AI17" s="206"/>
      <c r="AJ17" s="206"/>
      <c r="AK17" s="206"/>
      <c r="AL17" s="206"/>
      <c r="AM17" s="206"/>
      <c r="AN17" s="206"/>
      <c r="AO17" s="206"/>
      <c r="AP17" s="206"/>
      <c r="AQ17" s="206"/>
      <c r="AR17" s="206"/>
      <c r="AS17" s="206"/>
      <c r="AT17" s="206"/>
      <c r="AU17" s="206"/>
      <c r="AV17" s="206"/>
      <c r="AW17" s="206"/>
      <c r="AX17" s="206"/>
      <c r="AY17" s="206"/>
      <c r="AZ17" s="206"/>
      <c r="BA17" s="206"/>
      <c r="BB17" s="206"/>
      <c r="BC17" s="206"/>
      <c r="BD17" s="206"/>
      <c r="BE17" s="206"/>
      <c r="BF17" s="206"/>
      <c r="BG17" s="206"/>
      <c r="BH17" s="206"/>
    </row>
    <row r="18" spans="1:60" x14ac:dyDescent="0.25">
      <c r="A18" s="5"/>
      <c r="B18" s="6"/>
      <c r="C18" s="258"/>
      <c r="D18" s="8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AE18">
        <v>15</v>
      </c>
      <c r="AF18">
        <v>21</v>
      </c>
    </row>
    <row r="19" spans="1:60" x14ac:dyDescent="0.25">
      <c r="A19" s="209"/>
      <c r="B19" s="210" t="s">
        <v>31</v>
      </c>
      <c r="C19" s="259"/>
      <c r="D19" s="211"/>
      <c r="E19" s="212"/>
      <c r="F19" s="212"/>
      <c r="G19" s="251">
        <f>G8+G10</f>
        <v>0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AE19">
        <f>SUMIF(L7:L17,AE18,G7:G17)</f>
        <v>0</v>
      </c>
      <c r="AF19">
        <f>SUMIF(L7:L17,AF18,G7:G17)</f>
        <v>0</v>
      </c>
      <c r="AG19" t="s">
        <v>916</v>
      </c>
    </row>
    <row r="20" spans="1:60" x14ac:dyDescent="0.25">
      <c r="A20" s="5"/>
      <c r="B20" s="6"/>
      <c r="C20" s="258"/>
      <c r="D20" s="8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</row>
    <row r="21" spans="1:60" x14ac:dyDescent="0.25">
      <c r="A21" s="5"/>
      <c r="B21" s="6"/>
      <c r="C21" s="258"/>
      <c r="D21" s="8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</row>
    <row r="22" spans="1:60" x14ac:dyDescent="0.25">
      <c r="A22" s="213" t="s">
        <v>917</v>
      </c>
      <c r="B22" s="213"/>
      <c r="C22" s="260"/>
      <c r="D22" s="8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</row>
    <row r="23" spans="1:60" x14ac:dyDescent="0.25">
      <c r="A23" s="214"/>
      <c r="B23" s="215"/>
      <c r="C23" s="261"/>
      <c r="D23" s="215"/>
      <c r="E23" s="215"/>
      <c r="F23" s="215"/>
      <c r="G23" s="216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AG23" t="s">
        <v>918</v>
      </c>
    </row>
    <row r="24" spans="1:60" x14ac:dyDescent="0.25">
      <c r="A24" s="217"/>
      <c r="B24" s="218"/>
      <c r="C24" s="262"/>
      <c r="D24" s="218"/>
      <c r="E24" s="218"/>
      <c r="F24" s="218"/>
      <c r="G24" s="219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</row>
    <row r="25" spans="1:60" x14ac:dyDescent="0.25">
      <c r="A25" s="217"/>
      <c r="B25" s="218"/>
      <c r="C25" s="262"/>
      <c r="D25" s="218"/>
      <c r="E25" s="218"/>
      <c r="F25" s="218"/>
      <c r="G25" s="219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</row>
    <row r="26" spans="1:60" x14ac:dyDescent="0.25">
      <c r="A26" s="217"/>
      <c r="B26" s="218"/>
      <c r="C26" s="262"/>
      <c r="D26" s="218"/>
      <c r="E26" s="218"/>
      <c r="F26" s="218"/>
      <c r="G26" s="219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</row>
    <row r="27" spans="1:60" x14ac:dyDescent="0.25">
      <c r="A27" s="220"/>
      <c r="B27" s="221"/>
      <c r="C27" s="263"/>
      <c r="D27" s="221"/>
      <c r="E27" s="221"/>
      <c r="F27" s="221"/>
      <c r="G27" s="222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</row>
    <row r="28" spans="1:60" x14ac:dyDescent="0.25">
      <c r="A28" s="5"/>
      <c r="B28" s="6"/>
      <c r="C28" s="258"/>
      <c r="D28" s="8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</row>
    <row r="29" spans="1:60" x14ac:dyDescent="0.25">
      <c r="C29" s="264"/>
      <c r="D29" s="190"/>
      <c r="AG29" t="s">
        <v>919</v>
      </c>
    </row>
    <row r="30" spans="1:60" x14ac:dyDescent="0.25">
      <c r="D30" s="190"/>
    </row>
    <row r="31" spans="1:60" x14ac:dyDescent="0.25">
      <c r="D31" s="190"/>
    </row>
    <row r="32" spans="1:60" x14ac:dyDescent="0.25">
      <c r="D32" s="190"/>
    </row>
    <row r="33" spans="4:4" x14ac:dyDescent="0.25">
      <c r="D33" s="190"/>
    </row>
    <row r="34" spans="4:4" x14ac:dyDescent="0.25">
      <c r="D34" s="190"/>
    </row>
    <row r="35" spans="4:4" x14ac:dyDescent="0.25">
      <c r="D35" s="190"/>
    </row>
    <row r="36" spans="4:4" x14ac:dyDescent="0.25">
      <c r="D36" s="190"/>
    </row>
    <row r="37" spans="4:4" x14ac:dyDescent="0.25">
      <c r="D37" s="190"/>
    </row>
    <row r="38" spans="4:4" x14ac:dyDescent="0.25">
      <c r="D38" s="190"/>
    </row>
    <row r="39" spans="4:4" x14ac:dyDescent="0.25">
      <c r="D39" s="190"/>
    </row>
    <row r="40" spans="4:4" x14ac:dyDescent="0.25">
      <c r="D40" s="190"/>
    </row>
    <row r="41" spans="4:4" x14ac:dyDescent="0.25">
      <c r="D41" s="190"/>
    </row>
    <row r="42" spans="4:4" x14ac:dyDescent="0.25">
      <c r="D42" s="190"/>
    </row>
    <row r="43" spans="4:4" x14ac:dyDescent="0.25">
      <c r="D43" s="190"/>
    </row>
    <row r="44" spans="4:4" x14ac:dyDescent="0.25">
      <c r="D44" s="190"/>
    </row>
    <row r="45" spans="4:4" x14ac:dyDescent="0.25">
      <c r="D45" s="190"/>
    </row>
    <row r="46" spans="4:4" x14ac:dyDescent="0.25">
      <c r="D46" s="190"/>
    </row>
    <row r="47" spans="4:4" x14ac:dyDescent="0.25">
      <c r="D47" s="190"/>
    </row>
    <row r="48" spans="4:4" x14ac:dyDescent="0.25">
      <c r="D48" s="190"/>
    </row>
    <row r="49" spans="4:4" x14ac:dyDescent="0.25">
      <c r="D49" s="190"/>
    </row>
    <row r="50" spans="4:4" x14ac:dyDescent="0.25">
      <c r="D50" s="190"/>
    </row>
    <row r="51" spans="4:4" x14ac:dyDescent="0.25">
      <c r="D51" s="190"/>
    </row>
    <row r="52" spans="4:4" x14ac:dyDescent="0.25">
      <c r="D52" s="190"/>
    </row>
    <row r="53" spans="4:4" x14ac:dyDescent="0.25">
      <c r="D53" s="190"/>
    </row>
    <row r="54" spans="4:4" x14ac:dyDescent="0.25">
      <c r="D54" s="190"/>
    </row>
    <row r="55" spans="4:4" x14ac:dyDescent="0.25">
      <c r="D55" s="190"/>
    </row>
    <row r="56" spans="4:4" x14ac:dyDescent="0.25">
      <c r="D56" s="190"/>
    </row>
    <row r="57" spans="4:4" x14ac:dyDescent="0.25">
      <c r="D57" s="190"/>
    </row>
    <row r="58" spans="4:4" x14ac:dyDescent="0.25">
      <c r="D58" s="190"/>
    </row>
    <row r="59" spans="4:4" x14ac:dyDescent="0.25">
      <c r="D59" s="190"/>
    </row>
    <row r="60" spans="4:4" x14ac:dyDescent="0.25">
      <c r="D60" s="190"/>
    </row>
    <row r="61" spans="4:4" x14ac:dyDescent="0.25">
      <c r="D61" s="190"/>
    </row>
    <row r="62" spans="4:4" x14ac:dyDescent="0.25">
      <c r="D62" s="190"/>
    </row>
    <row r="63" spans="4:4" x14ac:dyDescent="0.25">
      <c r="D63" s="190"/>
    </row>
    <row r="64" spans="4:4" x14ac:dyDescent="0.25">
      <c r="D64" s="190"/>
    </row>
    <row r="65" spans="4:4" x14ac:dyDescent="0.25">
      <c r="D65" s="190"/>
    </row>
    <row r="66" spans="4:4" x14ac:dyDescent="0.25">
      <c r="D66" s="190"/>
    </row>
    <row r="67" spans="4:4" x14ac:dyDescent="0.25">
      <c r="D67" s="190"/>
    </row>
    <row r="68" spans="4:4" x14ac:dyDescent="0.25">
      <c r="D68" s="190"/>
    </row>
    <row r="69" spans="4:4" x14ac:dyDescent="0.25">
      <c r="D69" s="190"/>
    </row>
    <row r="70" spans="4:4" x14ac:dyDescent="0.25">
      <c r="D70" s="190"/>
    </row>
    <row r="71" spans="4:4" x14ac:dyDescent="0.25">
      <c r="D71" s="190"/>
    </row>
    <row r="72" spans="4:4" x14ac:dyDescent="0.25">
      <c r="D72" s="190"/>
    </row>
    <row r="73" spans="4:4" x14ac:dyDescent="0.25">
      <c r="D73" s="190"/>
    </row>
    <row r="74" spans="4:4" x14ac:dyDescent="0.25">
      <c r="D74" s="190"/>
    </row>
    <row r="75" spans="4:4" x14ac:dyDescent="0.25">
      <c r="D75" s="190"/>
    </row>
    <row r="76" spans="4:4" x14ac:dyDescent="0.25">
      <c r="D76" s="190"/>
    </row>
    <row r="77" spans="4:4" x14ac:dyDescent="0.25">
      <c r="D77" s="190"/>
    </row>
    <row r="78" spans="4:4" x14ac:dyDescent="0.25">
      <c r="D78" s="190"/>
    </row>
    <row r="79" spans="4:4" x14ac:dyDescent="0.25">
      <c r="D79" s="190"/>
    </row>
    <row r="80" spans="4:4" x14ac:dyDescent="0.25">
      <c r="D80" s="190"/>
    </row>
    <row r="81" spans="4:4" x14ac:dyDescent="0.25">
      <c r="D81" s="190"/>
    </row>
    <row r="82" spans="4:4" x14ac:dyDescent="0.25">
      <c r="D82" s="190"/>
    </row>
    <row r="83" spans="4:4" x14ac:dyDescent="0.25">
      <c r="D83" s="190"/>
    </row>
    <row r="84" spans="4:4" x14ac:dyDescent="0.25">
      <c r="D84" s="190"/>
    </row>
    <row r="85" spans="4:4" x14ac:dyDescent="0.25">
      <c r="D85" s="190"/>
    </row>
    <row r="86" spans="4:4" x14ac:dyDescent="0.25">
      <c r="D86" s="190"/>
    </row>
    <row r="87" spans="4:4" x14ac:dyDescent="0.25">
      <c r="D87" s="190"/>
    </row>
    <row r="88" spans="4:4" x14ac:dyDescent="0.25">
      <c r="D88" s="190"/>
    </row>
    <row r="89" spans="4:4" x14ac:dyDescent="0.25">
      <c r="D89" s="190"/>
    </row>
    <row r="90" spans="4:4" x14ac:dyDescent="0.25">
      <c r="D90" s="190"/>
    </row>
    <row r="91" spans="4:4" x14ac:dyDescent="0.25">
      <c r="D91" s="190"/>
    </row>
    <row r="92" spans="4:4" x14ac:dyDescent="0.25">
      <c r="D92" s="190"/>
    </row>
    <row r="93" spans="4:4" x14ac:dyDescent="0.25">
      <c r="D93" s="190"/>
    </row>
    <row r="94" spans="4:4" x14ac:dyDescent="0.25">
      <c r="D94" s="190"/>
    </row>
    <row r="95" spans="4:4" x14ac:dyDescent="0.25">
      <c r="D95" s="190"/>
    </row>
    <row r="96" spans="4:4" x14ac:dyDescent="0.25">
      <c r="D96" s="190"/>
    </row>
    <row r="97" spans="4:4" x14ac:dyDescent="0.25">
      <c r="D97" s="190"/>
    </row>
    <row r="98" spans="4:4" x14ac:dyDescent="0.25">
      <c r="D98" s="190"/>
    </row>
    <row r="99" spans="4:4" x14ac:dyDescent="0.25">
      <c r="D99" s="190"/>
    </row>
    <row r="100" spans="4:4" x14ac:dyDescent="0.25">
      <c r="D100" s="190"/>
    </row>
    <row r="101" spans="4:4" x14ac:dyDescent="0.25">
      <c r="D101" s="190"/>
    </row>
    <row r="102" spans="4:4" x14ac:dyDescent="0.25">
      <c r="D102" s="190"/>
    </row>
    <row r="103" spans="4:4" x14ac:dyDescent="0.25">
      <c r="D103" s="190"/>
    </row>
    <row r="104" spans="4:4" x14ac:dyDescent="0.25">
      <c r="D104" s="190"/>
    </row>
    <row r="105" spans="4:4" x14ac:dyDescent="0.25">
      <c r="D105" s="190"/>
    </row>
    <row r="106" spans="4:4" x14ac:dyDescent="0.25">
      <c r="D106" s="190"/>
    </row>
    <row r="107" spans="4:4" x14ac:dyDescent="0.25">
      <c r="D107" s="190"/>
    </row>
    <row r="108" spans="4:4" x14ac:dyDescent="0.25">
      <c r="D108" s="190"/>
    </row>
    <row r="109" spans="4:4" x14ac:dyDescent="0.25">
      <c r="D109" s="190"/>
    </row>
    <row r="110" spans="4:4" x14ac:dyDescent="0.25">
      <c r="D110" s="190"/>
    </row>
    <row r="111" spans="4:4" x14ac:dyDescent="0.25">
      <c r="D111" s="190"/>
    </row>
    <row r="112" spans="4:4" x14ac:dyDescent="0.25">
      <c r="D112" s="190"/>
    </row>
    <row r="113" spans="4:4" x14ac:dyDescent="0.25">
      <c r="D113" s="190"/>
    </row>
    <row r="114" spans="4:4" x14ac:dyDescent="0.25">
      <c r="D114" s="190"/>
    </row>
    <row r="115" spans="4:4" x14ac:dyDescent="0.25">
      <c r="D115" s="190"/>
    </row>
    <row r="116" spans="4:4" x14ac:dyDescent="0.25">
      <c r="D116" s="190"/>
    </row>
    <row r="117" spans="4:4" x14ac:dyDescent="0.25">
      <c r="D117" s="190"/>
    </row>
    <row r="118" spans="4:4" x14ac:dyDescent="0.25">
      <c r="D118" s="190"/>
    </row>
    <row r="119" spans="4:4" x14ac:dyDescent="0.25">
      <c r="D119" s="190"/>
    </row>
    <row r="120" spans="4:4" x14ac:dyDescent="0.25">
      <c r="D120" s="190"/>
    </row>
    <row r="121" spans="4:4" x14ac:dyDescent="0.25">
      <c r="D121" s="190"/>
    </row>
    <row r="122" spans="4:4" x14ac:dyDescent="0.25">
      <c r="D122" s="190"/>
    </row>
    <row r="123" spans="4:4" x14ac:dyDescent="0.25">
      <c r="D123" s="190"/>
    </row>
    <row r="124" spans="4:4" x14ac:dyDescent="0.25">
      <c r="D124" s="190"/>
    </row>
    <row r="125" spans="4:4" x14ac:dyDescent="0.25">
      <c r="D125" s="190"/>
    </row>
    <row r="126" spans="4:4" x14ac:dyDescent="0.25">
      <c r="D126" s="190"/>
    </row>
    <row r="127" spans="4:4" x14ac:dyDescent="0.25">
      <c r="D127" s="190"/>
    </row>
    <row r="128" spans="4:4" x14ac:dyDescent="0.25">
      <c r="D128" s="190"/>
    </row>
    <row r="129" spans="4:4" x14ac:dyDescent="0.25">
      <c r="D129" s="190"/>
    </row>
    <row r="130" spans="4:4" x14ac:dyDescent="0.25">
      <c r="D130" s="190"/>
    </row>
    <row r="131" spans="4:4" x14ac:dyDescent="0.25">
      <c r="D131" s="190"/>
    </row>
    <row r="132" spans="4:4" x14ac:dyDescent="0.25">
      <c r="D132" s="190"/>
    </row>
    <row r="133" spans="4:4" x14ac:dyDescent="0.25">
      <c r="D133" s="190"/>
    </row>
    <row r="134" spans="4:4" x14ac:dyDescent="0.25">
      <c r="D134" s="190"/>
    </row>
    <row r="135" spans="4:4" x14ac:dyDescent="0.25">
      <c r="D135" s="190"/>
    </row>
    <row r="136" spans="4:4" x14ac:dyDescent="0.25">
      <c r="D136" s="190"/>
    </row>
    <row r="137" spans="4:4" x14ac:dyDescent="0.25">
      <c r="D137" s="190"/>
    </row>
    <row r="138" spans="4:4" x14ac:dyDescent="0.25">
      <c r="D138" s="190"/>
    </row>
    <row r="139" spans="4:4" x14ac:dyDescent="0.25">
      <c r="D139" s="190"/>
    </row>
    <row r="140" spans="4:4" x14ac:dyDescent="0.25">
      <c r="D140" s="190"/>
    </row>
    <row r="141" spans="4:4" x14ac:dyDescent="0.25">
      <c r="D141" s="190"/>
    </row>
    <row r="142" spans="4:4" x14ac:dyDescent="0.25">
      <c r="D142" s="190"/>
    </row>
    <row r="143" spans="4:4" x14ac:dyDescent="0.25">
      <c r="D143" s="190"/>
    </row>
    <row r="144" spans="4:4" x14ac:dyDescent="0.25">
      <c r="D144" s="190"/>
    </row>
    <row r="145" spans="4:4" x14ac:dyDescent="0.25">
      <c r="D145" s="190"/>
    </row>
    <row r="146" spans="4:4" x14ac:dyDescent="0.25">
      <c r="D146" s="190"/>
    </row>
    <row r="147" spans="4:4" x14ac:dyDescent="0.25">
      <c r="D147" s="190"/>
    </row>
    <row r="148" spans="4:4" x14ac:dyDescent="0.25">
      <c r="D148" s="190"/>
    </row>
    <row r="149" spans="4:4" x14ac:dyDescent="0.25">
      <c r="D149" s="190"/>
    </row>
    <row r="150" spans="4:4" x14ac:dyDescent="0.25">
      <c r="D150" s="190"/>
    </row>
    <row r="151" spans="4:4" x14ac:dyDescent="0.25">
      <c r="D151" s="190"/>
    </row>
    <row r="152" spans="4:4" x14ac:dyDescent="0.25">
      <c r="D152" s="190"/>
    </row>
    <row r="153" spans="4:4" x14ac:dyDescent="0.25">
      <c r="D153" s="190"/>
    </row>
    <row r="154" spans="4:4" x14ac:dyDescent="0.25">
      <c r="D154" s="190"/>
    </row>
    <row r="155" spans="4:4" x14ac:dyDescent="0.25">
      <c r="D155" s="190"/>
    </row>
    <row r="156" spans="4:4" x14ac:dyDescent="0.25">
      <c r="D156" s="190"/>
    </row>
    <row r="157" spans="4:4" x14ac:dyDescent="0.25">
      <c r="D157" s="190"/>
    </row>
    <row r="158" spans="4:4" x14ac:dyDescent="0.25">
      <c r="D158" s="190"/>
    </row>
    <row r="159" spans="4:4" x14ac:dyDescent="0.25">
      <c r="D159" s="190"/>
    </row>
    <row r="160" spans="4:4" x14ac:dyDescent="0.25">
      <c r="D160" s="190"/>
    </row>
    <row r="161" spans="4:4" x14ac:dyDescent="0.25">
      <c r="D161" s="190"/>
    </row>
    <row r="162" spans="4:4" x14ac:dyDescent="0.25">
      <c r="D162" s="190"/>
    </row>
    <row r="163" spans="4:4" x14ac:dyDescent="0.25">
      <c r="D163" s="190"/>
    </row>
    <row r="164" spans="4:4" x14ac:dyDescent="0.25">
      <c r="D164" s="190"/>
    </row>
    <row r="165" spans="4:4" x14ac:dyDescent="0.25">
      <c r="D165" s="190"/>
    </row>
    <row r="166" spans="4:4" x14ac:dyDescent="0.25">
      <c r="D166" s="190"/>
    </row>
    <row r="167" spans="4:4" x14ac:dyDescent="0.25">
      <c r="D167" s="190"/>
    </row>
    <row r="168" spans="4:4" x14ac:dyDescent="0.25">
      <c r="D168" s="190"/>
    </row>
    <row r="169" spans="4:4" x14ac:dyDescent="0.25">
      <c r="D169" s="190"/>
    </row>
    <row r="170" spans="4:4" x14ac:dyDescent="0.25">
      <c r="D170" s="190"/>
    </row>
    <row r="171" spans="4:4" x14ac:dyDescent="0.25">
      <c r="D171" s="190"/>
    </row>
    <row r="172" spans="4:4" x14ac:dyDescent="0.25">
      <c r="D172" s="190"/>
    </row>
    <row r="173" spans="4:4" x14ac:dyDescent="0.25">
      <c r="D173" s="190"/>
    </row>
    <row r="174" spans="4:4" x14ac:dyDescent="0.25">
      <c r="D174" s="190"/>
    </row>
    <row r="175" spans="4:4" x14ac:dyDescent="0.25">
      <c r="D175" s="190"/>
    </row>
    <row r="176" spans="4:4" x14ac:dyDescent="0.25">
      <c r="D176" s="190"/>
    </row>
    <row r="177" spans="4:4" x14ac:dyDescent="0.25">
      <c r="D177" s="190"/>
    </row>
    <row r="178" spans="4:4" x14ac:dyDescent="0.25">
      <c r="D178" s="190"/>
    </row>
    <row r="179" spans="4:4" x14ac:dyDescent="0.25">
      <c r="D179" s="190"/>
    </row>
    <row r="180" spans="4:4" x14ac:dyDescent="0.25">
      <c r="D180" s="190"/>
    </row>
    <row r="181" spans="4:4" x14ac:dyDescent="0.25">
      <c r="D181" s="190"/>
    </row>
    <row r="182" spans="4:4" x14ac:dyDescent="0.25">
      <c r="D182" s="190"/>
    </row>
    <row r="183" spans="4:4" x14ac:dyDescent="0.25">
      <c r="D183" s="190"/>
    </row>
    <row r="184" spans="4:4" x14ac:dyDescent="0.25">
      <c r="D184" s="190"/>
    </row>
    <row r="185" spans="4:4" x14ac:dyDescent="0.25">
      <c r="D185" s="190"/>
    </row>
    <row r="186" spans="4:4" x14ac:dyDescent="0.25">
      <c r="D186" s="190"/>
    </row>
    <row r="187" spans="4:4" x14ac:dyDescent="0.25">
      <c r="D187" s="190"/>
    </row>
    <row r="188" spans="4:4" x14ac:dyDescent="0.25">
      <c r="D188" s="190"/>
    </row>
    <row r="189" spans="4:4" x14ac:dyDescent="0.25">
      <c r="D189" s="190"/>
    </row>
    <row r="190" spans="4:4" x14ac:dyDescent="0.25">
      <c r="D190" s="190"/>
    </row>
    <row r="191" spans="4:4" x14ac:dyDescent="0.25">
      <c r="D191" s="190"/>
    </row>
    <row r="192" spans="4:4" x14ac:dyDescent="0.25">
      <c r="D192" s="190"/>
    </row>
    <row r="193" spans="4:4" x14ac:dyDescent="0.25">
      <c r="D193" s="190"/>
    </row>
    <row r="194" spans="4:4" x14ac:dyDescent="0.25">
      <c r="D194" s="190"/>
    </row>
    <row r="195" spans="4:4" x14ac:dyDescent="0.25">
      <c r="D195" s="190"/>
    </row>
    <row r="196" spans="4:4" x14ac:dyDescent="0.25">
      <c r="D196" s="190"/>
    </row>
    <row r="197" spans="4:4" x14ac:dyDescent="0.25">
      <c r="D197" s="190"/>
    </row>
    <row r="198" spans="4:4" x14ac:dyDescent="0.25">
      <c r="D198" s="190"/>
    </row>
    <row r="199" spans="4:4" x14ac:dyDescent="0.25">
      <c r="D199" s="190"/>
    </row>
    <row r="200" spans="4:4" x14ac:dyDescent="0.25">
      <c r="D200" s="190"/>
    </row>
    <row r="201" spans="4:4" x14ac:dyDescent="0.25">
      <c r="D201" s="190"/>
    </row>
    <row r="202" spans="4:4" x14ac:dyDescent="0.25">
      <c r="D202" s="190"/>
    </row>
    <row r="203" spans="4:4" x14ac:dyDescent="0.25">
      <c r="D203" s="190"/>
    </row>
    <row r="204" spans="4:4" x14ac:dyDescent="0.25">
      <c r="D204" s="190"/>
    </row>
    <row r="205" spans="4:4" x14ac:dyDescent="0.25">
      <c r="D205" s="190"/>
    </row>
    <row r="206" spans="4:4" x14ac:dyDescent="0.25">
      <c r="D206" s="190"/>
    </row>
    <row r="207" spans="4:4" x14ac:dyDescent="0.25">
      <c r="D207" s="190"/>
    </row>
    <row r="208" spans="4:4" x14ac:dyDescent="0.25">
      <c r="D208" s="190"/>
    </row>
    <row r="209" spans="4:4" x14ac:dyDescent="0.25">
      <c r="D209" s="190"/>
    </row>
    <row r="210" spans="4:4" x14ac:dyDescent="0.25">
      <c r="D210" s="190"/>
    </row>
    <row r="211" spans="4:4" x14ac:dyDescent="0.25">
      <c r="D211" s="190"/>
    </row>
    <row r="212" spans="4:4" x14ac:dyDescent="0.25">
      <c r="D212" s="190"/>
    </row>
    <row r="213" spans="4:4" x14ac:dyDescent="0.25">
      <c r="D213" s="190"/>
    </row>
    <row r="214" spans="4:4" x14ac:dyDescent="0.25">
      <c r="D214" s="190"/>
    </row>
    <row r="215" spans="4:4" x14ac:dyDescent="0.25">
      <c r="D215" s="190"/>
    </row>
    <row r="216" spans="4:4" x14ac:dyDescent="0.25">
      <c r="D216" s="190"/>
    </row>
    <row r="217" spans="4:4" x14ac:dyDescent="0.25">
      <c r="D217" s="190"/>
    </row>
    <row r="218" spans="4:4" x14ac:dyDescent="0.25">
      <c r="D218" s="190"/>
    </row>
    <row r="219" spans="4:4" x14ac:dyDescent="0.25">
      <c r="D219" s="190"/>
    </row>
    <row r="220" spans="4:4" x14ac:dyDescent="0.25">
      <c r="D220" s="190"/>
    </row>
    <row r="221" spans="4:4" x14ac:dyDescent="0.25">
      <c r="D221" s="190"/>
    </row>
    <row r="222" spans="4:4" x14ac:dyDescent="0.25">
      <c r="D222" s="190"/>
    </row>
    <row r="223" spans="4:4" x14ac:dyDescent="0.25">
      <c r="D223" s="190"/>
    </row>
    <row r="224" spans="4:4" x14ac:dyDescent="0.25">
      <c r="D224" s="190"/>
    </row>
    <row r="225" spans="4:4" x14ac:dyDescent="0.25">
      <c r="D225" s="190"/>
    </row>
    <row r="226" spans="4:4" x14ac:dyDescent="0.25">
      <c r="D226" s="190"/>
    </row>
    <row r="227" spans="4:4" x14ac:dyDescent="0.25">
      <c r="D227" s="190"/>
    </row>
    <row r="228" spans="4:4" x14ac:dyDescent="0.25">
      <c r="D228" s="190"/>
    </row>
    <row r="229" spans="4:4" x14ac:dyDescent="0.25">
      <c r="D229" s="190"/>
    </row>
    <row r="230" spans="4:4" x14ac:dyDescent="0.25">
      <c r="D230" s="190"/>
    </row>
    <row r="231" spans="4:4" x14ac:dyDescent="0.25">
      <c r="D231" s="190"/>
    </row>
    <row r="232" spans="4:4" x14ac:dyDescent="0.25">
      <c r="D232" s="190"/>
    </row>
    <row r="233" spans="4:4" x14ac:dyDescent="0.25">
      <c r="D233" s="190"/>
    </row>
    <row r="234" spans="4:4" x14ac:dyDescent="0.25">
      <c r="D234" s="190"/>
    </row>
    <row r="235" spans="4:4" x14ac:dyDescent="0.25">
      <c r="D235" s="190"/>
    </row>
    <row r="236" spans="4:4" x14ac:dyDescent="0.25">
      <c r="D236" s="190"/>
    </row>
    <row r="237" spans="4:4" x14ac:dyDescent="0.25">
      <c r="D237" s="190"/>
    </row>
    <row r="238" spans="4:4" x14ac:dyDescent="0.25">
      <c r="D238" s="190"/>
    </row>
    <row r="239" spans="4:4" x14ac:dyDescent="0.25">
      <c r="D239" s="190"/>
    </row>
    <row r="240" spans="4:4" x14ac:dyDescent="0.25">
      <c r="D240" s="190"/>
    </row>
    <row r="241" spans="4:4" x14ac:dyDescent="0.25">
      <c r="D241" s="190"/>
    </row>
    <row r="242" spans="4:4" x14ac:dyDescent="0.25">
      <c r="D242" s="190"/>
    </row>
    <row r="243" spans="4:4" x14ac:dyDescent="0.25">
      <c r="D243" s="190"/>
    </row>
    <row r="244" spans="4:4" x14ac:dyDescent="0.25">
      <c r="D244" s="190"/>
    </row>
    <row r="245" spans="4:4" x14ac:dyDescent="0.25">
      <c r="D245" s="190"/>
    </row>
    <row r="246" spans="4:4" x14ac:dyDescent="0.25">
      <c r="D246" s="190"/>
    </row>
    <row r="247" spans="4:4" x14ac:dyDescent="0.25">
      <c r="D247" s="190"/>
    </row>
    <row r="248" spans="4:4" x14ac:dyDescent="0.25">
      <c r="D248" s="190"/>
    </row>
    <row r="249" spans="4:4" x14ac:dyDescent="0.25">
      <c r="D249" s="190"/>
    </row>
    <row r="250" spans="4:4" x14ac:dyDescent="0.25">
      <c r="D250" s="190"/>
    </row>
    <row r="251" spans="4:4" x14ac:dyDescent="0.25">
      <c r="D251" s="190"/>
    </row>
    <row r="252" spans="4:4" x14ac:dyDescent="0.25">
      <c r="D252" s="190"/>
    </row>
    <row r="253" spans="4:4" x14ac:dyDescent="0.25">
      <c r="D253" s="190"/>
    </row>
    <row r="254" spans="4:4" x14ac:dyDescent="0.25">
      <c r="D254" s="190"/>
    </row>
    <row r="255" spans="4:4" x14ac:dyDescent="0.25">
      <c r="D255" s="190"/>
    </row>
    <row r="256" spans="4:4" x14ac:dyDescent="0.25">
      <c r="D256" s="190"/>
    </row>
    <row r="257" spans="4:4" x14ac:dyDescent="0.25">
      <c r="D257" s="190"/>
    </row>
    <row r="258" spans="4:4" x14ac:dyDescent="0.25">
      <c r="D258" s="190"/>
    </row>
    <row r="259" spans="4:4" x14ac:dyDescent="0.25">
      <c r="D259" s="190"/>
    </row>
    <row r="260" spans="4:4" x14ac:dyDescent="0.25">
      <c r="D260" s="190"/>
    </row>
    <row r="261" spans="4:4" x14ac:dyDescent="0.25">
      <c r="D261" s="190"/>
    </row>
    <row r="262" spans="4:4" x14ac:dyDescent="0.25">
      <c r="D262" s="190"/>
    </row>
    <row r="263" spans="4:4" x14ac:dyDescent="0.25">
      <c r="D263" s="190"/>
    </row>
    <row r="264" spans="4:4" x14ac:dyDescent="0.25">
      <c r="D264" s="190"/>
    </row>
    <row r="265" spans="4:4" x14ac:dyDescent="0.25">
      <c r="D265" s="190"/>
    </row>
    <row r="266" spans="4:4" x14ac:dyDescent="0.25">
      <c r="D266" s="190"/>
    </row>
    <row r="267" spans="4:4" x14ac:dyDescent="0.25">
      <c r="D267" s="190"/>
    </row>
    <row r="268" spans="4:4" x14ac:dyDescent="0.25">
      <c r="D268" s="190"/>
    </row>
    <row r="269" spans="4:4" x14ac:dyDescent="0.25">
      <c r="D269" s="190"/>
    </row>
    <row r="270" spans="4:4" x14ac:dyDescent="0.25">
      <c r="D270" s="190"/>
    </row>
    <row r="271" spans="4:4" x14ac:dyDescent="0.25">
      <c r="D271" s="190"/>
    </row>
    <row r="272" spans="4:4" x14ac:dyDescent="0.25">
      <c r="D272" s="190"/>
    </row>
    <row r="273" spans="4:4" x14ac:dyDescent="0.25">
      <c r="D273" s="190"/>
    </row>
    <row r="274" spans="4:4" x14ac:dyDescent="0.25">
      <c r="D274" s="190"/>
    </row>
    <row r="275" spans="4:4" x14ac:dyDescent="0.25">
      <c r="D275" s="190"/>
    </row>
    <row r="276" spans="4:4" x14ac:dyDescent="0.25">
      <c r="D276" s="190"/>
    </row>
    <row r="277" spans="4:4" x14ac:dyDescent="0.25">
      <c r="D277" s="190"/>
    </row>
    <row r="278" spans="4:4" x14ac:dyDescent="0.25">
      <c r="D278" s="190"/>
    </row>
    <row r="279" spans="4:4" x14ac:dyDescent="0.25">
      <c r="D279" s="190"/>
    </row>
    <row r="280" spans="4:4" x14ac:dyDescent="0.25">
      <c r="D280" s="190"/>
    </row>
    <row r="281" spans="4:4" x14ac:dyDescent="0.25">
      <c r="D281" s="190"/>
    </row>
    <row r="282" spans="4:4" x14ac:dyDescent="0.25">
      <c r="D282" s="190"/>
    </row>
    <row r="283" spans="4:4" x14ac:dyDescent="0.25">
      <c r="D283" s="190"/>
    </row>
    <row r="284" spans="4:4" x14ac:dyDescent="0.25">
      <c r="D284" s="190"/>
    </row>
    <row r="285" spans="4:4" x14ac:dyDescent="0.25">
      <c r="D285" s="190"/>
    </row>
    <row r="286" spans="4:4" x14ac:dyDescent="0.25">
      <c r="D286" s="190"/>
    </row>
    <row r="287" spans="4:4" x14ac:dyDescent="0.25">
      <c r="D287" s="190"/>
    </row>
    <row r="288" spans="4:4" x14ac:dyDescent="0.25">
      <c r="D288" s="190"/>
    </row>
    <row r="289" spans="4:4" x14ac:dyDescent="0.25">
      <c r="D289" s="190"/>
    </row>
    <row r="290" spans="4:4" x14ac:dyDescent="0.25">
      <c r="D290" s="190"/>
    </row>
    <row r="291" spans="4:4" x14ac:dyDescent="0.25">
      <c r="D291" s="190"/>
    </row>
    <row r="292" spans="4:4" x14ac:dyDescent="0.25">
      <c r="D292" s="190"/>
    </row>
    <row r="293" spans="4:4" x14ac:dyDescent="0.25">
      <c r="D293" s="190"/>
    </row>
    <row r="294" spans="4:4" x14ac:dyDescent="0.25">
      <c r="D294" s="190"/>
    </row>
    <row r="295" spans="4:4" x14ac:dyDescent="0.25">
      <c r="D295" s="190"/>
    </row>
    <row r="296" spans="4:4" x14ac:dyDescent="0.25">
      <c r="D296" s="190"/>
    </row>
    <row r="297" spans="4:4" x14ac:dyDescent="0.25">
      <c r="D297" s="190"/>
    </row>
    <row r="298" spans="4:4" x14ac:dyDescent="0.25">
      <c r="D298" s="190"/>
    </row>
    <row r="299" spans="4:4" x14ac:dyDescent="0.25">
      <c r="D299" s="190"/>
    </row>
    <row r="300" spans="4:4" x14ac:dyDescent="0.25">
      <c r="D300" s="190"/>
    </row>
    <row r="301" spans="4:4" x14ac:dyDescent="0.25">
      <c r="D301" s="190"/>
    </row>
    <row r="302" spans="4:4" x14ac:dyDescent="0.25">
      <c r="D302" s="190"/>
    </row>
    <row r="303" spans="4:4" x14ac:dyDescent="0.25">
      <c r="D303" s="190"/>
    </row>
    <row r="304" spans="4:4" x14ac:dyDescent="0.25">
      <c r="D304" s="190"/>
    </row>
    <row r="305" spans="4:4" x14ac:dyDescent="0.25">
      <c r="D305" s="190"/>
    </row>
    <row r="306" spans="4:4" x14ac:dyDescent="0.25">
      <c r="D306" s="190"/>
    </row>
    <row r="307" spans="4:4" x14ac:dyDescent="0.25">
      <c r="D307" s="190"/>
    </row>
    <row r="308" spans="4:4" x14ac:dyDescent="0.25">
      <c r="D308" s="190"/>
    </row>
    <row r="309" spans="4:4" x14ac:dyDescent="0.25">
      <c r="D309" s="190"/>
    </row>
    <row r="310" spans="4:4" x14ac:dyDescent="0.25">
      <c r="D310" s="190"/>
    </row>
    <row r="311" spans="4:4" x14ac:dyDescent="0.25">
      <c r="D311" s="190"/>
    </row>
    <row r="312" spans="4:4" x14ac:dyDescent="0.25">
      <c r="D312" s="190"/>
    </row>
    <row r="313" spans="4:4" x14ac:dyDescent="0.25">
      <c r="D313" s="190"/>
    </row>
    <row r="314" spans="4:4" x14ac:dyDescent="0.25">
      <c r="D314" s="190"/>
    </row>
    <row r="315" spans="4:4" x14ac:dyDescent="0.25">
      <c r="D315" s="190"/>
    </row>
    <row r="316" spans="4:4" x14ac:dyDescent="0.25">
      <c r="D316" s="190"/>
    </row>
    <row r="317" spans="4:4" x14ac:dyDescent="0.25">
      <c r="D317" s="190"/>
    </row>
    <row r="318" spans="4:4" x14ac:dyDescent="0.25">
      <c r="D318" s="190"/>
    </row>
    <row r="319" spans="4:4" x14ac:dyDescent="0.25">
      <c r="D319" s="190"/>
    </row>
    <row r="320" spans="4:4" x14ac:dyDescent="0.25">
      <c r="D320" s="190"/>
    </row>
    <row r="321" spans="4:4" x14ac:dyDescent="0.25">
      <c r="D321" s="190"/>
    </row>
    <row r="322" spans="4:4" x14ac:dyDescent="0.25">
      <c r="D322" s="190"/>
    </row>
    <row r="323" spans="4:4" x14ac:dyDescent="0.25">
      <c r="D323" s="190"/>
    </row>
    <row r="324" spans="4:4" x14ac:dyDescent="0.25">
      <c r="D324" s="190"/>
    </row>
    <row r="325" spans="4:4" x14ac:dyDescent="0.25">
      <c r="D325" s="190"/>
    </row>
    <row r="326" spans="4:4" x14ac:dyDescent="0.25">
      <c r="D326" s="190"/>
    </row>
    <row r="327" spans="4:4" x14ac:dyDescent="0.25">
      <c r="D327" s="190"/>
    </row>
    <row r="328" spans="4:4" x14ac:dyDescent="0.25">
      <c r="D328" s="190"/>
    </row>
    <row r="329" spans="4:4" x14ac:dyDescent="0.25">
      <c r="D329" s="190"/>
    </row>
    <row r="330" spans="4:4" x14ac:dyDescent="0.25">
      <c r="D330" s="190"/>
    </row>
    <row r="331" spans="4:4" x14ac:dyDescent="0.25">
      <c r="D331" s="190"/>
    </row>
    <row r="332" spans="4:4" x14ac:dyDescent="0.25">
      <c r="D332" s="190"/>
    </row>
    <row r="333" spans="4:4" x14ac:dyDescent="0.25">
      <c r="D333" s="190"/>
    </row>
    <row r="334" spans="4:4" x14ac:dyDescent="0.25">
      <c r="D334" s="190"/>
    </row>
    <row r="335" spans="4:4" x14ac:dyDescent="0.25">
      <c r="D335" s="190"/>
    </row>
    <row r="336" spans="4:4" x14ac:dyDescent="0.25">
      <c r="D336" s="190"/>
    </row>
    <row r="337" spans="4:4" x14ac:dyDescent="0.25">
      <c r="D337" s="190"/>
    </row>
    <row r="338" spans="4:4" x14ac:dyDescent="0.25">
      <c r="D338" s="190"/>
    </row>
    <row r="339" spans="4:4" x14ac:dyDescent="0.25">
      <c r="D339" s="190"/>
    </row>
    <row r="340" spans="4:4" x14ac:dyDescent="0.25">
      <c r="D340" s="190"/>
    </row>
    <row r="341" spans="4:4" x14ac:dyDescent="0.25">
      <c r="D341" s="190"/>
    </row>
    <row r="342" spans="4:4" x14ac:dyDescent="0.25">
      <c r="D342" s="190"/>
    </row>
    <row r="343" spans="4:4" x14ac:dyDescent="0.25">
      <c r="D343" s="190"/>
    </row>
    <row r="344" spans="4:4" x14ac:dyDescent="0.25">
      <c r="D344" s="190"/>
    </row>
    <row r="345" spans="4:4" x14ac:dyDescent="0.25">
      <c r="D345" s="190"/>
    </row>
    <row r="346" spans="4:4" x14ac:dyDescent="0.25">
      <c r="D346" s="190"/>
    </row>
    <row r="347" spans="4:4" x14ac:dyDescent="0.25">
      <c r="D347" s="190"/>
    </row>
    <row r="348" spans="4:4" x14ac:dyDescent="0.25">
      <c r="D348" s="190"/>
    </row>
    <row r="349" spans="4:4" x14ac:dyDescent="0.25">
      <c r="D349" s="190"/>
    </row>
    <row r="350" spans="4:4" x14ac:dyDescent="0.25">
      <c r="D350" s="190"/>
    </row>
    <row r="351" spans="4:4" x14ac:dyDescent="0.25">
      <c r="D351" s="190"/>
    </row>
    <row r="352" spans="4:4" x14ac:dyDescent="0.25">
      <c r="D352" s="190"/>
    </row>
    <row r="353" spans="4:4" x14ac:dyDescent="0.25">
      <c r="D353" s="190"/>
    </row>
    <row r="354" spans="4:4" x14ac:dyDescent="0.25">
      <c r="D354" s="190"/>
    </row>
    <row r="355" spans="4:4" x14ac:dyDescent="0.25">
      <c r="D355" s="190"/>
    </row>
    <row r="356" spans="4:4" x14ac:dyDescent="0.25">
      <c r="D356" s="190"/>
    </row>
    <row r="357" spans="4:4" x14ac:dyDescent="0.25">
      <c r="D357" s="190"/>
    </row>
    <row r="358" spans="4:4" x14ac:dyDescent="0.25">
      <c r="D358" s="190"/>
    </row>
    <row r="359" spans="4:4" x14ac:dyDescent="0.25">
      <c r="D359" s="190"/>
    </row>
    <row r="360" spans="4:4" x14ac:dyDescent="0.25">
      <c r="D360" s="190"/>
    </row>
    <row r="361" spans="4:4" x14ac:dyDescent="0.25">
      <c r="D361" s="190"/>
    </row>
    <row r="362" spans="4:4" x14ac:dyDescent="0.25">
      <c r="D362" s="190"/>
    </row>
    <row r="363" spans="4:4" x14ac:dyDescent="0.25">
      <c r="D363" s="190"/>
    </row>
    <row r="364" spans="4:4" x14ac:dyDescent="0.25">
      <c r="D364" s="190"/>
    </row>
    <row r="365" spans="4:4" x14ac:dyDescent="0.25">
      <c r="D365" s="190"/>
    </row>
    <row r="366" spans="4:4" x14ac:dyDescent="0.25">
      <c r="D366" s="190"/>
    </row>
    <row r="367" spans="4:4" x14ac:dyDescent="0.25">
      <c r="D367" s="190"/>
    </row>
    <row r="368" spans="4:4" x14ac:dyDescent="0.25">
      <c r="D368" s="190"/>
    </row>
    <row r="369" spans="4:4" x14ac:dyDescent="0.25">
      <c r="D369" s="190"/>
    </row>
    <row r="370" spans="4:4" x14ac:dyDescent="0.25">
      <c r="D370" s="190"/>
    </row>
    <row r="371" spans="4:4" x14ac:dyDescent="0.25">
      <c r="D371" s="190"/>
    </row>
    <row r="372" spans="4:4" x14ac:dyDescent="0.25">
      <c r="D372" s="190"/>
    </row>
    <row r="373" spans="4:4" x14ac:dyDescent="0.25">
      <c r="D373" s="190"/>
    </row>
    <row r="374" spans="4:4" x14ac:dyDescent="0.25">
      <c r="D374" s="190"/>
    </row>
    <row r="375" spans="4:4" x14ac:dyDescent="0.25">
      <c r="D375" s="190"/>
    </row>
    <row r="376" spans="4:4" x14ac:dyDescent="0.25">
      <c r="D376" s="190"/>
    </row>
    <row r="377" spans="4:4" x14ac:dyDescent="0.25">
      <c r="D377" s="190"/>
    </row>
    <row r="378" spans="4:4" x14ac:dyDescent="0.25">
      <c r="D378" s="190"/>
    </row>
    <row r="379" spans="4:4" x14ac:dyDescent="0.25">
      <c r="D379" s="190"/>
    </row>
    <row r="380" spans="4:4" x14ac:dyDescent="0.25">
      <c r="D380" s="190"/>
    </row>
    <row r="381" spans="4:4" x14ac:dyDescent="0.25">
      <c r="D381" s="190"/>
    </row>
    <row r="382" spans="4:4" x14ac:dyDescent="0.25">
      <c r="D382" s="190"/>
    </row>
    <row r="383" spans="4:4" x14ac:dyDescent="0.25">
      <c r="D383" s="190"/>
    </row>
    <row r="384" spans="4:4" x14ac:dyDescent="0.25">
      <c r="D384" s="190"/>
    </row>
    <row r="385" spans="4:4" x14ac:dyDescent="0.25">
      <c r="D385" s="190"/>
    </row>
    <row r="386" spans="4:4" x14ac:dyDescent="0.25">
      <c r="D386" s="190"/>
    </row>
    <row r="387" spans="4:4" x14ac:dyDescent="0.25">
      <c r="D387" s="190"/>
    </row>
    <row r="388" spans="4:4" x14ac:dyDescent="0.25">
      <c r="D388" s="190"/>
    </row>
    <row r="389" spans="4:4" x14ac:dyDescent="0.25">
      <c r="D389" s="190"/>
    </row>
    <row r="390" spans="4:4" x14ac:dyDescent="0.25">
      <c r="D390" s="190"/>
    </row>
    <row r="391" spans="4:4" x14ac:dyDescent="0.25">
      <c r="D391" s="190"/>
    </row>
    <row r="392" spans="4:4" x14ac:dyDescent="0.25">
      <c r="D392" s="190"/>
    </row>
    <row r="393" spans="4:4" x14ac:dyDescent="0.25">
      <c r="D393" s="190"/>
    </row>
    <row r="394" spans="4:4" x14ac:dyDescent="0.25">
      <c r="D394" s="190"/>
    </row>
    <row r="395" spans="4:4" x14ac:dyDescent="0.25">
      <c r="D395" s="190"/>
    </row>
    <row r="396" spans="4:4" x14ac:dyDescent="0.25">
      <c r="D396" s="190"/>
    </row>
    <row r="397" spans="4:4" x14ac:dyDescent="0.25">
      <c r="D397" s="190"/>
    </row>
    <row r="398" spans="4:4" x14ac:dyDescent="0.25">
      <c r="D398" s="190"/>
    </row>
    <row r="399" spans="4:4" x14ac:dyDescent="0.25">
      <c r="D399" s="190"/>
    </row>
    <row r="400" spans="4:4" x14ac:dyDescent="0.25">
      <c r="D400" s="190"/>
    </row>
    <row r="401" spans="4:4" x14ac:dyDescent="0.25">
      <c r="D401" s="190"/>
    </row>
    <row r="402" spans="4:4" x14ac:dyDescent="0.25">
      <c r="D402" s="190"/>
    </row>
    <row r="403" spans="4:4" x14ac:dyDescent="0.25">
      <c r="D403" s="190"/>
    </row>
    <row r="404" spans="4:4" x14ac:dyDescent="0.25">
      <c r="D404" s="190"/>
    </row>
    <row r="405" spans="4:4" x14ac:dyDescent="0.25">
      <c r="D405" s="190"/>
    </row>
    <row r="406" spans="4:4" x14ac:dyDescent="0.25">
      <c r="D406" s="190"/>
    </row>
    <row r="407" spans="4:4" x14ac:dyDescent="0.25">
      <c r="D407" s="190"/>
    </row>
    <row r="408" spans="4:4" x14ac:dyDescent="0.25">
      <c r="D408" s="190"/>
    </row>
    <row r="409" spans="4:4" x14ac:dyDescent="0.25">
      <c r="D409" s="190"/>
    </row>
    <row r="410" spans="4:4" x14ac:dyDescent="0.25">
      <c r="D410" s="190"/>
    </row>
    <row r="411" spans="4:4" x14ac:dyDescent="0.25">
      <c r="D411" s="190"/>
    </row>
    <row r="412" spans="4:4" x14ac:dyDescent="0.25">
      <c r="D412" s="190"/>
    </row>
    <row r="413" spans="4:4" x14ac:dyDescent="0.25">
      <c r="D413" s="190"/>
    </row>
    <row r="414" spans="4:4" x14ac:dyDescent="0.25">
      <c r="D414" s="190"/>
    </row>
    <row r="415" spans="4:4" x14ac:dyDescent="0.25">
      <c r="D415" s="190"/>
    </row>
    <row r="416" spans="4:4" x14ac:dyDescent="0.25">
      <c r="D416" s="190"/>
    </row>
    <row r="417" spans="4:4" x14ac:dyDescent="0.25">
      <c r="D417" s="190"/>
    </row>
    <row r="418" spans="4:4" x14ac:dyDescent="0.25">
      <c r="D418" s="190"/>
    </row>
    <row r="419" spans="4:4" x14ac:dyDescent="0.25">
      <c r="D419" s="190"/>
    </row>
    <row r="420" spans="4:4" x14ac:dyDescent="0.25">
      <c r="D420" s="190"/>
    </row>
    <row r="421" spans="4:4" x14ac:dyDescent="0.25">
      <c r="D421" s="190"/>
    </row>
    <row r="422" spans="4:4" x14ac:dyDescent="0.25">
      <c r="D422" s="190"/>
    </row>
    <row r="423" spans="4:4" x14ac:dyDescent="0.25">
      <c r="D423" s="190"/>
    </row>
    <row r="424" spans="4:4" x14ac:dyDescent="0.25">
      <c r="D424" s="190"/>
    </row>
    <row r="425" spans="4:4" x14ac:dyDescent="0.25">
      <c r="D425" s="190"/>
    </row>
    <row r="426" spans="4:4" x14ac:dyDescent="0.25">
      <c r="D426" s="190"/>
    </row>
    <row r="427" spans="4:4" x14ac:dyDescent="0.25">
      <c r="D427" s="190"/>
    </row>
    <row r="428" spans="4:4" x14ac:dyDescent="0.25">
      <c r="D428" s="190"/>
    </row>
    <row r="429" spans="4:4" x14ac:dyDescent="0.25">
      <c r="D429" s="190"/>
    </row>
    <row r="430" spans="4:4" x14ac:dyDescent="0.25">
      <c r="D430" s="190"/>
    </row>
    <row r="431" spans="4:4" x14ac:dyDescent="0.25">
      <c r="D431" s="190"/>
    </row>
    <row r="432" spans="4:4" x14ac:dyDescent="0.25">
      <c r="D432" s="190"/>
    </row>
    <row r="433" spans="4:4" x14ac:dyDescent="0.25">
      <c r="D433" s="190"/>
    </row>
    <row r="434" spans="4:4" x14ac:dyDescent="0.25">
      <c r="D434" s="190"/>
    </row>
    <row r="435" spans="4:4" x14ac:dyDescent="0.25">
      <c r="D435" s="190"/>
    </row>
    <row r="436" spans="4:4" x14ac:dyDescent="0.25">
      <c r="D436" s="190"/>
    </row>
    <row r="437" spans="4:4" x14ac:dyDescent="0.25">
      <c r="D437" s="190"/>
    </row>
    <row r="438" spans="4:4" x14ac:dyDescent="0.25">
      <c r="D438" s="190"/>
    </row>
    <row r="439" spans="4:4" x14ac:dyDescent="0.25">
      <c r="D439" s="190"/>
    </row>
    <row r="440" spans="4:4" x14ac:dyDescent="0.25">
      <c r="D440" s="190"/>
    </row>
    <row r="441" spans="4:4" x14ac:dyDescent="0.25">
      <c r="D441" s="190"/>
    </row>
    <row r="442" spans="4:4" x14ac:dyDescent="0.25">
      <c r="D442" s="190"/>
    </row>
    <row r="443" spans="4:4" x14ac:dyDescent="0.25">
      <c r="D443" s="190"/>
    </row>
    <row r="444" spans="4:4" x14ac:dyDescent="0.25">
      <c r="D444" s="190"/>
    </row>
    <row r="445" spans="4:4" x14ac:dyDescent="0.25">
      <c r="D445" s="190"/>
    </row>
    <row r="446" spans="4:4" x14ac:dyDescent="0.25">
      <c r="D446" s="190"/>
    </row>
    <row r="447" spans="4:4" x14ac:dyDescent="0.25">
      <c r="D447" s="190"/>
    </row>
    <row r="448" spans="4:4" x14ac:dyDescent="0.25">
      <c r="D448" s="190"/>
    </row>
    <row r="449" spans="4:4" x14ac:dyDescent="0.25">
      <c r="D449" s="190"/>
    </row>
    <row r="450" spans="4:4" x14ac:dyDescent="0.25">
      <c r="D450" s="190"/>
    </row>
    <row r="451" spans="4:4" x14ac:dyDescent="0.25">
      <c r="D451" s="190"/>
    </row>
    <row r="452" spans="4:4" x14ac:dyDescent="0.25">
      <c r="D452" s="190"/>
    </row>
    <row r="453" spans="4:4" x14ac:dyDescent="0.25">
      <c r="D453" s="190"/>
    </row>
    <row r="454" spans="4:4" x14ac:dyDescent="0.25">
      <c r="D454" s="190"/>
    </row>
    <row r="455" spans="4:4" x14ac:dyDescent="0.25">
      <c r="D455" s="190"/>
    </row>
    <row r="456" spans="4:4" x14ac:dyDescent="0.25">
      <c r="D456" s="190"/>
    </row>
    <row r="457" spans="4:4" x14ac:dyDescent="0.25">
      <c r="D457" s="190"/>
    </row>
    <row r="458" spans="4:4" x14ac:dyDescent="0.25">
      <c r="D458" s="190"/>
    </row>
    <row r="459" spans="4:4" x14ac:dyDescent="0.25">
      <c r="D459" s="190"/>
    </row>
    <row r="460" spans="4:4" x14ac:dyDescent="0.25">
      <c r="D460" s="190"/>
    </row>
    <row r="461" spans="4:4" x14ac:dyDescent="0.25">
      <c r="D461" s="190"/>
    </row>
    <row r="462" spans="4:4" x14ac:dyDescent="0.25">
      <c r="D462" s="190"/>
    </row>
    <row r="463" spans="4:4" x14ac:dyDescent="0.25">
      <c r="D463" s="190"/>
    </row>
    <row r="464" spans="4:4" x14ac:dyDescent="0.25">
      <c r="D464" s="190"/>
    </row>
    <row r="465" spans="4:4" x14ac:dyDescent="0.25">
      <c r="D465" s="190"/>
    </row>
    <row r="466" spans="4:4" x14ac:dyDescent="0.25">
      <c r="D466" s="190"/>
    </row>
    <row r="467" spans="4:4" x14ac:dyDescent="0.25">
      <c r="D467" s="190"/>
    </row>
    <row r="468" spans="4:4" x14ac:dyDescent="0.25">
      <c r="D468" s="190"/>
    </row>
    <row r="469" spans="4:4" x14ac:dyDescent="0.25">
      <c r="D469" s="190"/>
    </row>
    <row r="470" spans="4:4" x14ac:dyDescent="0.25">
      <c r="D470" s="190"/>
    </row>
    <row r="471" spans="4:4" x14ac:dyDescent="0.25">
      <c r="D471" s="190"/>
    </row>
    <row r="472" spans="4:4" x14ac:dyDescent="0.25">
      <c r="D472" s="190"/>
    </row>
    <row r="473" spans="4:4" x14ac:dyDescent="0.25">
      <c r="D473" s="190"/>
    </row>
    <row r="474" spans="4:4" x14ac:dyDescent="0.25">
      <c r="D474" s="190"/>
    </row>
    <row r="475" spans="4:4" x14ac:dyDescent="0.25">
      <c r="D475" s="190"/>
    </row>
    <row r="476" spans="4:4" x14ac:dyDescent="0.25">
      <c r="D476" s="190"/>
    </row>
    <row r="477" spans="4:4" x14ac:dyDescent="0.25">
      <c r="D477" s="190"/>
    </row>
    <row r="478" spans="4:4" x14ac:dyDescent="0.25">
      <c r="D478" s="190"/>
    </row>
    <row r="479" spans="4:4" x14ac:dyDescent="0.25">
      <c r="D479" s="190"/>
    </row>
    <row r="480" spans="4:4" x14ac:dyDescent="0.25">
      <c r="D480" s="190"/>
    </row>
    <row r="481" spans="4:4" x14ac:dyDescent="0.25">
      <c r="D481" s="190"/>
    </row>
    <row r="482" spans="4:4" x14ac:dyDescent="0.25">
      <c r="D482" s="190"/>
    </row>
    <row r="483" spans="4:4" x14ac:dyDescent="0.25">
      <c r="D483" s="190"/>
    </row>
    <row r="484" spans="4:4" x14ac:dyDescent="0.25">
      <c r="D484" s="190"/>
    </row>
    <row r="485" spans="4:4" x14ac:dyDescent="0.25">
      <c r="D485" s="190"/>
    </row>
    <row r="486" spans="4:4" x14ac:dyDescent="0.25">
      <c r="D486" s="190"/>
    </row>
    <row r="487" spans="4:4" x14ac:dyDescent="0.25">
      <c r="D487" s="190"/>
    </row>
    <row r="488" spans="4:4" x14ac:dyDescent="0.25">
      <c r="D488" s="190"/>
    </row>
    <row r="489" spans="4:4" x14ac:dyDescent="0.25">
      <c r="D489" s="190"/>
    </row>
    <row r="490" spans="4:4" x14ac:dyDescent="0.25">
      <c r="D490" s="190"/>
    </row>
    <row r="491" spans="4:4" x14ac:dyDescent="0.25">
      <c r="D491" s="190"/>
    </row>
    <row r="492" spans="4:4" x14ac:dyDescent="0.25">
      <c r="D492" s="190"/>
    </row>
    <row r="493" spans="4:4" x14ac:dyDescent="0.25">
      <c r="D493" s="190"/>
    </row>
    <row r="494" spans="4:4" x14ac:dyDescent="0.25">
      <c r="D494" s="190"/>
    </row>
    <row r="495" spans="4:4" x14ac:dyDescent="0.25">
      <c r="D495" s="190"/>
    </row>
    <row r="496" spans="4:4" x14ac:dyDescent="0.25">
      <c r="D496" s="190"/>
    </row>
    <row r="497" spans="4:4" x14ac:dyDescent="0.25">
      <c r="D497" s="190"/>
    </row>
    <row r="498" spans="4:4" x14ac:dyDescent="0.25">
      <c r="D498" s="190"/>
    </row>
    <row r="499" spans="4:4" x14ac:dyDescent="0.25">
      <c r="D499" s="190"/>
    </row>
    <row r="500" spans="4:4" x14ac:dyDescent="0.25">
      <c r="D500" s="190"/>
    </row>
    <row r="501" spans="4:4" x14ac:dyDescent="0.25">
      <c r="D501" s="190"/>
    </row>
    <row r="502" spans="4:4" x14ac:dyDescent="0.25">
      <c r="D502" s="190"/>
    </row>
    <row r="503" spans="4:4" x14ac:dyDescent="0.25">
      <c r="D503" s="190"/>
    </row>
    <row r="504" spans="4:4" x14ac:dyDescent="0.25">
      <c r="D504" s="190"/>
    </row>
    <row r="505" spans="4:4" x14ac:dyDescent="0.25">
      <c r="D505" s="190"/>
    </row>
    <row r="506" spans="4:4" x14ac:dyDescent="0.25">
      <c r="D506" s="190"/>
    </row>
    <row r="507" spans="4:4" x14ac:dyDescent="0.25">
      <c r="D507" s="190"/>
    </row>
    <row r="508" spans="4:4" x14ac:dyDescent="0.25">
      <c r="D508" s="190"/>
    </row>
    <row r="509" spans="4:4" x14ac:dyDescent="0.25">
      <c r="D509" s="190"/>
    </row>
    <row r="510" spans="4:4" x14ac:dyDescent="0.25">
      <c r="D510" s="190"/>
    </row>
    <row r="511" spans="4:4" x14ac:dyDescent="0.25">
      <c r="D511" s="190"/>
    </row>
    <row r="512" spans="4:4" x14ac:dyDescent="0.25">
      <c r="D512" s="190"/>
    </row>
    <row r="513" spans="4:4" x14ac:dyDescent="0.25">
      <c r="D513" s="190"/>
    </row>
    <row r="514" spans="4:4" x14ac:dyDescent="0.25">
      <c r="D514" s="190"/>
    </row>
    <row r="515" spans="4:4" x14ac:dyDescent="0.25">
      <c r="D515" s="190"/>
    </row>
    <row r="516" spans="4:4" x14ac:dyDescent="0.25">
      <c r="D516" s="190"/>
    </row>
    <row r="517" spans="4:4" x14ac:dyDescent="0.25">
      <c r="D517" s="190"/>
    </row>
    <row r="518" spans="4:4" x14ac:dyDescent="0.25">
      <c r="D518" s="190"/>
    </row>
    <row r="519" spans="4:4" x14ac:dyDescent="0.25">
      <c r="D519" s="190"/>
    </row>
    <row r="520" spans="4:4" x14ac:dyDescent="0.25">
      <c r="D520" s="190"/>
    </row>
    <row r="521" spans="4:4" x14ac:dyDescent="0.25">
      <c r="D521" s="190"/>
    </row>
    <row r="522" spans="4:4" x14ac:dyDescent="0.25">
      <c r="D522" s="190"/>
    </row>
    <row r="523" spans="4:4" x14ac:dyDescent="0.25">
      <c r="D523" s="190"/>
    </row>
    <row r="524" spans="4:4" x14ac:dyDescent="0.25">
      <c r="D524" s="190"/>
    </row>
    <row r="525" spans="4:4" x14ac:dyDescent="0.25">
      <c r="D525" s="190"/>
    </row>
    <row r="526" spans="4:4" x14ac:dyDescent="0.25">
      <c r="D526" s="190"/>
    </row>
    <row r="527" spans="4:4" x14ac:dyDescent="0.25">
      <c r="D527" s="190"/>
    </row>
    <row r="528" spans="4:4" x14ac:dyDescent="0.25">
      <c r="D528" s="190"/>
    </row>
    <row r="529" spans="4:4" x14ac:dyDescent="0.25">
      <c r="D529" s="190"/>
    </row>
    <row r="530" spans="4:4" x14ac:dyDescent="0.25">
      <c r="D530" s="190"/>
    </row>
    <row r="531" spans="4:4" x14ac:dyDescent="0.25">
      <c r="D531" s="190"/>
    </row>
    <row r="532" spans="4:4" x14ac:dyDescent="0.25">
      <c r="D532" s="190"/>
    </row>
    <row r="533" spans="4:4" x14ac:dyDescent="0.25">
      <c r="D533" s="190"/>
    </row>
    <row r="534" spans="4:4" x14ac:dyDescent="0.25">
      <c r="D534" s="190"/>
    </row>
    <row r="535" spans="4:4" x14ac:dyDescent="0.25">
      <c r="D535" s="190"/>
    </row>
    <row r="536" spans="4:4" x14ac:dyDescent="0.25">
      <c r="D536" s="190"/>
    </row>
    <row r="537" spans="4:4" x14ac:dyDescent="0.25">
      <c r="D537" s="190"/>
    </row>
    <row r="538" spans="4:4" x14ac:dyDescent="0.25">
      <c r="D538" s="190"/>
    </row>
    <row r="539" spans="4:4" x14ac:dyDescent="0.25">
      <c r="D539" s="190"/>
    </row>
    <row r="540" spans="4:4" x14ac:dyDescent="0.25">
      <c r="D540" s="190"/>
    </row>
    <row r="541" spans="4:4" x14ac:dyDescent="0.25">
      <c r="D541" s="190"/>
    </row>
    <row r="542" spans="4:4" x14ac:dyDescent="0.25">
      <c r="D542" s="190"/>
    </row>
    <row r="543" spans="4:4" x14ac:dyDescent="0.25">
      <c r="D543" s="190"/>
    </row>
    <row r="544" spans="4:4" x14ac:dyDescent="0.25">
      <c r="D544" s="190"/>
    </row>
    <row r="545" spans="4:4" x14ac:dyDescent="0.25">
      <c r="D545" s="190"/>
    </row>
    <row r="546" spans="4:4" x14ac:dyDescent="0.25">
      <c r="D546" s="190"/>
    </row>
    <row r="547" spans="4:4" x14ac:dyDescent="0.25">
      <c r="D547" s="190"/>
    </row>
    <row r="548" spans="4:4" x14ac:dyDescent="0.25">
      <c r="D548" s="190"/>
    </row>
    <row r="549" spans="4:4" x14ac:dyDescent="0.25">
      <c r="D549" s="190"/>
    </row>
    <row r="550" spans="4:4" x14ac:dyDescent="0.25">
      <c r="D550" s="190"/>
    </row>
    <row r="551" spans="4:4" x14ac:dyDescent="0.25">
      <c r="D551" s="190"/>
    </row>
    <row r="552" spans="4:4" x14ac:dyDescent="0.25">
      <c r="D552" s="190"/>
    </row>
    <row r="553" spans="4:4" x14ac:dyDescent="0.25">
      <c r="D553" s="190"/>
    </row>
    <row r="554" spans="4:4" x14ac:dyDescent="0.25">
      <c r="D554" s="190"/>
    </row>
    <row r="555" spans="4:4" x14ac:dyDescent="0.25">
      <c r="D555" s="190"/>
    </row>
    <row r="556" spans="4:4" x14ac:dyDescent="0.25">
      <c r="D556" s="190"/>
    </row>
    <row r="557" spans="4:4" x14ac:dyDescent="0.25">
      <c r="D557" s="190"/>
    </row>
    <row r="558" spans="4:4" x14ac:dyDescent="0.25">
      <c r="D558" s="190"/>
    </row>
    <row r="559" spans="4:4" x14ac:dyDescent="0.25">
      <c r="D559" s="190"/>
    </row>
    <row r="560" spans="4:4" x14ac:dyDescent="0.25">
      <c r="D560" s="190"/>
    </row>
    <row r="561" spans="4:4" x14ac:dyDescent="0.25">
      <c r="D561" s="190"/>
    </row>
    <row r="562" spans="4:4" x14ac:dyDescent="0.25">
      <c r="D562" s="190"/>
    </row>
    <row r="563" spans="4:4" x14ac:dyDescent="0.25">
      <c r="D563" s="190"/>
    </row>
    <row r="564" spans="4:4" x14ac:dyDescent="0.25">
      <c r="D564" s="190"/>
    </row>
    <row r="565" spans="4:4" x14ac:dyDescent="0.25">
      <c r="D565" s="190"/>
    </row>
    <row r="566" spans="4:4" x14ac:dyDescent="0.25">
      <c r="D566" s="190"/>
    </row>
    <row r="567" spans="4:4" x14ac:dyDescent="0.25">
      <c r="D567" s="190"/>
    </row>
    <row r="568" spans="4:4" x14ac:dyDescent="0.25">
      <c r="D568" s="190"/>
    </row>
    <row r="569" spans="4:4" x14ac:dyDescent="0.25">
      <c r="D569" s="190"/>
    </row>
    <row r="570" spans="4:4" x14ac:dyDescent="0.25">
      <c r="D570" s="190"/>
    </row>
    <row r="571" spans="4:4" x14ac:dyDescent="0.25">
      <c r="D571" s="190"/>
    </row>
    <row r="572" spans="4:4" x14ac:dyDescent="0.25">
      <c r="D572" s="190"/>
    </row>
    <row r="573" spans="4:4" x14ac:dyDescent="0.25">
      <c r="D573" s="190"/>
    </row>
    <row r="574" spans="4:4" x14ac:dyDescent="0.25">
      <c r="D574" s="190"/>
    </row>
    <row r="575" spans="4:4" x14ac:dyDescent="0.25">
      <c r="D575" s="190"/>
    </row>
    <row r="576" spans="4:4" x14ac:dyDescent="0.25">
      <c r="D576" s="190"/>
    </row>
    <row r="577" spans="4:4" x14ac:dyDescent="0.25">
      <c r="D577" s="190"/>
    </row>
    <row r="578" spans="4:4" x14ac:dyDescent="0.25">
      <c r="D578" s="190"/>
    </row>
    <row r="579" spans="4:4" x14ac:dyDescent="0.25">
      <c r="D579" s="190"/>
    </row>
    <row r="580" spans="4:4" x14ac:dyDescent="0.25">
      <c r="D580" s="190"/>
    </row>
    <row r="581" spans="4:4" x14ac:dyDescent="0.25">
      <c r="D581" s="190"/>
    </row>
    <row r="582" spans="4:4" x14ac:dyDescent="0.25">
      <c r="D582" s="190"/>
    </row>
    <row r="583" spans="4:4" x14ac:dyDescent="0.25">
      <c r="D583" s="190"/>
    </row>
    <row r="584" spans="4:4" x14ac:dyDescent="0.25">
      <c r="D584" s="190"/>
    </row>
    <row r="585" spans="4:4" x14ac:dyDescent="0.25">
      <c r="D585" s="190"/>
    </row>
    <row r="586" spans="4:4" x14ac:dyDescent="0.25">
      <c r="D586" s="190"/>
    </row>
    <row r="587" spans="4:4" x14ac:dyDescent="0.25">
      <c r="D587" s="190"/>
    </row>
    <row r="588" spans="4:4" x14ac:dyDescent="0.25">
      <c r="D588" s="190"/>
    </row>
    <row r="589" spans="4:4" x14ac:dyDescent="0.25">
      <c r="D589" s="190"/>
    </row>
    <row r="590" spans="4:4" x14ac:dyDescent="0.25">
      <c r="D590" s="190"/>
    </row>
    <row r="591" spans="4:4" x14ac:dyDescent="0.25">
      <c r="D591" s="190"/>
    </row>
    <row r="592" spans="4:4" x14ac:dyDescent="0.25">
      <c r="D592" s="190"/>
    </row>
    <row r="593" spans="4:4" x14ac:dyDescent="0.25">
      <c r="D593" s="190"/>
    </row>
    <row r="594" spans="4:4" x14ac:dyDescent="0.25">
      <c r="D594" s="190"/>
    </row>
    <row r="595" spans="4:4" x14ac:dyDescent="0.25">
      <c r="D595" s="190"/>
    </row>
    <row r="596" spans="4:4" x14ac:dyDescent="0.25">
      <c r="D596" s="190"/>
    </row>
    <row r="597" spans="4:4" x14ac:dyDescent="0.25">
      <c r="D597" s="190"/>
    </row>
    <row r="598" spans="4:4" x14ac:dyDescent="0.25">
      <c r="D598" s="190"/>
    </row>
    <row r="599" spans="4:4" x14ac:dyDescent="0.25">
      <c r="D599" s="190"/>
    </row>
    <row r="600" spans="4:4" x14ac:dyDescent="0.25">
      <c r="D600" s="190"/>
    </row>
    <row r="601" spans="4:4" x14ac:dyDescent="0.25">
      <c r="D601" s="190"/>
    </row>
    <row r="602" spans="4:4" x14ac:dyDescent="0.25">
      <c r="D602" s="190"/>
    </row>
    <row r="603" spans="4:4" x14ac:dyDescent="0.25">
      <c r="D603" s="190"/>
    </row>
    <row r="604" spans="4:4" x14ac:dyDescent="0.25">
      <c r="D604" s="190"/>
    </row>
    <row r="605" spans="4:4" x14ac:dyDescent="0.25">
      <c r="D605" s="190"/>
    </row>
    <row r="606" spans="4:4" x14ac:dyDescent="0.25">
      <c r="D606" s="190"/>
    </row>
    <row r="607" spans="4:4" x14ac:dyDescent="0.25">
      <c r="D607" s="190"/>
    </row>
    <row r="608" spans="4:4" x14ac:dyDescent="0.25">
      <c r="D608" s="190"/>
    </row>
    <row r="609" spans="4:4" x14ac:dyDescent="0.25">
      <c r="D609" s="190"/>
    </row>
    <row r="610" spans="4:4" x14ac:dyDescent="0.25">
      <c r="D610" s="190"/>
    </row>
    <row r="611" spans="4:4" x14ac:dyDescent="0.25">
      <c r="D611" s="190"/>
    </row>
    <row r="612" spans="4:4" x14ac:dyDescent="0.25">
      <c r="D612" s="190"/>
    </row>
    <row r="613" spans="4:4" x14ac:dyDescent="0.25">
      <c r="D613" s="190"/>
    </row>
    <row r="614" spans="4:4" x14ac:dyDescent="0.25">
      <c r="D614" s="190"/>
    </row>
    <row r="615" spans="4:4" x14ac:dyDescent="0.25">
      <c r="D615" s="190"/>
    </row>
    <row r="616" spans="4:4" x14ac:dyDescent="0.25">
      <c r="D616" s="190"/>
    </row>
    <row r="617" spans="4:4" x14ac:dyDescent="0.25">
      <c r="D617" s="190"/>
    </row>
    <row r="618" spans="4:4" x14ac:dyDescent="0.25">
      <c r="D618" s="190"/>
    </row>
    <row r="619" spans="4:4" x14ac:dyDescent="0.25">
      <c r="D619" s="190"/>
    </row>
    <row r="620" spans="4:4" x14ac:dyDescent="0.25">
      <c r="D620" s="190"/>
    </row>
    <row r="621" spans="4:4" x14ac:dyDescent="0.25">
      <c r="D621" s="190"/>
    </row>
    <row r="622" spans="4:4" x14ac:dyDescent="0.25">
      <c r="D622" s="190"/>
    </row>
    <row r="623" spans="4:4" x14ac:dyDescent="0.25">
      <c r="D623" s="190"/>
    </row>
    <row r="624" spans="4:4" x14ac:dyDescent="0.25">
      <c r="D624" s="190"/>
    </row>
    <row r="625" spans="4:4" x14ac:dyDescent="0.25">
      <c r="D625" s="190"/>
    </row>
    <row r="626" spans="4:4" x14ac:dyDescent="0.25">
      <c r="D626" s="190"/>
    </row>
    <row r="627" spans="4:4" x14ac:dyDescent="0.25">
      <c r="D627" s="190"/>
    </row>
    <row r="628" spans="4:4" x14ac:dyDescent="0.25">
      <c r="D628" s="190"/>
    </row>
    <row r="629" spans="4:4" x14ac:dyDescent="0.25">
      <c r="D629" s="190"/>
    </row>
    <row r="630" spans="4:4" x14ac:dyDescent="0.25">
      <c r="D630" s="190"/>
    </row>
    <row r="631" spans="4:4" x14ac:dyDescent="0.25">
      <c r="D631" s="190"/>
    </row>
    <row r="632" spans="4:4" x14ac:dyDescent="0.25">
      <c r="D632" s="190"/>
    </row>
    <row r="633" spans="4:4" x14ac:dyDescent="0.25">
      <c r="D633" s="190"/>
    </row>
    <row r="634" spans="4:4" x14ac:dyDescent="0.25">
      <c r="D634" s="190"/>
    </row>
    <row r="635" spans="4:4" x14ac:dyDescent="0.25">
      <c r="D635" s="190"/>
    </row>
    <row r="636" spans="4:4" x14ac:dyDescent="0.25">
      <c r="D636" s="190"/>
    </row>
    <row r="637" spans="4:4" x14ac:dyDescent="0.25">
      <c r="D637" s="190"/>
    </row>
    <row r="638" spans="4:4" x14ac:dyDescent="0.25">
      <c r="D638" s="190"/>
    </row>
    <row r="639" spans="4:4" x14ac:dyDescent="0.25">
      <c r="D639" s="190"/>
    </row>
    <row r="640" spans="4:4" x14ac:dyDescent="0.25">
      <c r="D640" s="190"/>
    </row>
    <row r="641" spans="4:4" x14ac:dyDescent="0.25">
      <c r="D641" s="190"/>
    </row>
    <row r="642" spans="4:4" x14ac:dyDescent="0.25">
      <c r="D642" s="190"/>
    </row>
    <row r="643" spans="4:4" x14ac:dyDescent="0.25">
      <c r="D643" s="190"/>
    </row>
    <row r="644" spans="4:4" x14ac:dyDescent="0.25">
      <c r="D644" s="190"/>
    </row>
    <row r="645" spans="4:4" x14ac:dyDescent="0.25">
      <c r="D645" s="190"/>
    </row>
    <row r="646" spans="4:4" x14ac:dyDescent="0.25">
      <c r="D646" s="190"/>
    </row>
    <row r="647" spans="4:4" x14ac:dyDescent="0.25">
      <c r="D647" s="190"/>
    </row>
    <row r="648" spans="4:4" x14ac:dyDescent="0.25">
      <c r="D648" s="190"/>
    </row>
    <row r="649" spans="4:4" x14ac:dyDescent="0.25">
      <c r="D649" s="190"/>
    </row>
    <row r="650" spans="4:4" x14ac:dyDescent="0.25">
      <c r="D650" s="190"/>
    </row>
    <row r="651" spans="4:4" x14ac:dyDescent="0.25">
      <c r="D651" s="190"/>
    </row>
    <row r="652" spans="4:4" x14ac:dyDescent="0.25">
      <c r="D652" s="190"/>
    </row>
    <row r="653" spans="4:4" x14ac:dyDescent="0.25">
      <c r="D653" s="190"/>
    </row>
    <row r="654" spans="4:4" x14ac:dyDescent="0.25">
      <c r="D654" s="190"/>
    </row>
    <row r="655" spans="4:4" x14ac:dyDescent="0.25">
      <c r="D655" s="190"/>
    </row>
    <row r="656" spans="4:4" x14ac:dyDescent="0.25">
      <c r="D656" s="190"/>
    </row>
    <row r="657" spans="4:4" x14ac:dyDescent="0.25">
      <c r="D657" s="190"/>
    </row>
    <row r="658" spans="4:4" x14ac:dyDescent="0.25">
      <c r="D658" s="190"/>
    </row>
    <row r="659" spans="4:4" x14ac:dyDescent="0.25">
      <c r="D659" s="190"/>
    </row>
    <row r="660" spans="4:4" x14ac:dyDescent="0.25">
      <c r="D660" s="190"/>
    </row>
    <row r="661" spans="4:4" x14ac:dyDescent="0.25">
      <c r="D661" s="190"/>
    </row>
    <row r="662" spans="4:4" x14ac:dyDescent="0.25">
      <c r="D662" s="190"/>
    </row>
    <row r="663" spans="4:4" x14ac:dyDescent="0.25">
      <c r="D663" s="190"/>
    </row>
    <row r="664" spans="4:4" x14ac:dyDescent="0.25">
      <c r="D664" s="190"/>
    </row>
    <row r="665" spans="4:4" x14ac:dyDescent="0.25">
      <c r="D665" s="190"/>
    </row>
    <row r="666" spans="4:4" x14ac:dyDescent="0.25">
      <c r="D666" s="190"/>
    </row>
    <row r="667" spans="4:4" x14ac:dyDescent="0.25">
      <c r="D667" s="190"/>
    </row>
    <row r="668" spans="4:4" x14ac:dyDescent="0.25">
      <c r="D668" s="190"/>
    </row>
    <row r="669" spans="4:4" x14ac:dyDescent="0.25">
      <c r="D669" s="190"/>
    </row>
    <row r="670" spans="4:4" x14ac:dyDescent="0.25">
      <c r="D670" s="190"/>
    </row>
    <row r="671" spans="4:4" x14ac:dyDescent="0.25">
      <c r="D671" s="190"/>
    </row>
    <row r="672" spans="4:4" x14ac:dyDescent="0.25">
      <c r="D672" s="190"/>
    </row>
    <row r="673" spans="4:4" x14ac:dyDescent="0.25">
      <c r="D673" s="190"/>
    </row>
    <row r="674" spans="4:4" x14ac:dyDescent="0.25">
      <c r="D674" s="190"/>
    </row>
    <row r="675" spans="4:4" x14ac:dyDescent="0.25">
      <c r="D675" s="190"/>
    </row>
    <row r="676" spans="4:4" x14ac:dyDescent="0.25">
      <c r="D676" s="190"/>
    </row>
    <row r="677" spans="4:4" x14ac:dyDescent="0.25">
      <c r="D677" s="190"/>
    </row>
    <row r="678" spans="4:4" x14ac:dyDescent="0.25">
      <c r="D678" s="190"/>
    </row>
    <row r="679" spans="4:4" x14ac:dyDescent="0.25">
      <c r="D679" s="190"/>
    </row>
    <row r="680" spans="4:4" x14ac:dyDescent="0.25">
      <c r="D680" s="190"/>
    </row>
    <row r="681" spans="4:4" x14ac:dyDescent="0.25">
      <c r="D681" s="190"/>
    </row>
    <row r="682" spans="4:4" x14ac:dyDescent="0.25">
      <c r="D682" s="190"/>
    </row>
    <row r="683" spans="4:4" x14ac:dyDescent="0.25">
      <c r="D683" s="190"/>
    </row>
    <row r="684" spans="4:4" x14ac:dyDescent="0.25">
      <c r="D684" s="190"/>
    </row>
    <row r="685" spans="4:4" x14ac:dyDescent="0.25">
      <c r="D685" s="190"/>
    </row>
    <row r="686" spans="4:4" x14ac:dyDescent="0.25">
      <c r="D686" s="190"/>
    </row>
    <row r="687" spans="4:4" x14ac:dyDescent="0.25">
      <c r="D687" s="190"/>
    </row>
    <row r="688" spans="4:4" x14ac:dyDescent="0.25">
      <c r="D688" s="190"/>
    </row>
    <row r="689" spans="4:4" x14ac:dyDescent="0.25">
      <c r="D689" s="190"/>
    </row>
    <row r="690" spans="4:4" x14ac:dyDescent="0.25">
      <c r="D690" s="190"/>
    </row>
    <row r="691" spans="4:4" x14ac:dyDescent="0.25">
      <c r="D691" s="190"/>
    </row>
    <row r="692" spans="4:4" x14ac:dyDescent="0.25">
      <c r="D692" s="190"/>
    </row>
    <row r="693" spans="4:4" x14ac:dyDescent="0.25">
      <c r="D693" s="190"/>
    </row>
    <row r="694" spans="4:4" x14ac:dyDescent="0.25">
      <c r="D694" s="190"/>
    </row>
    <row r="695" spans="4:4" x14ac:dyDescent="0.25">
      <c r="D695" s="190"/>
    </row>
    <row r="696" spans="4:4" x14ac:dyDescent="0.25">
      <c r="D696" s="190"/>
    </row>
    <row r="697" spans="4:4" x14ac:dyDescent="0.25">
      <c r="D697" s="190"/>
    </row>
    <row r="698" spans="4:4" x14ac:dyDescent="0.25">
      <c r="D698" s="190"/>
    </row>
    <row r="699" spans="4:4" x14ac:dyDescent="0.25">
      <c r="D699" s="190"/>
    </row>
    <row r="700" spans="4:4" x14ac:dyDescent="0.25">
      <c r="D700" s="190"/>
    </row>
    <row r="701" spans="4:4" x14ac:dyDescent="0.25">
      <c r="D701" s="190"/>
    </row>
    <row r="702" spans="4:4" x14ac:dyDescent="0.25">
      <c r="D702" s="190"/>
    </row>
    <row r="703" spans="4:4" x14ac:dyDescent="0.25">
      <c r="D703" s="190"/>
    </row>
    <row r="704" spans="4:4" x14ac:dyDescent="0.25">
      <c r="D704" s="190"/>
    </row>
    <row r="705" spans="4:4" x14ac:dyDescent="0.25">
      <c r="D705" s="190"/>
    </row>
    <row r="706" spans="4:4" x14ac:dyDescent="0.25">
      <c r="D706" s="190"/>
    </row>
    <row r="707" spans="4:4" x14ac:dyDescent="0.25">
      <c r="D707" s="190"/>
    </row>
    <row r="708" spans="4:4" x14ac:dyDescent="0.25">
      <c r="D708" s="190"/>
    </row>
    <row r="709" spans="4:4" x14ac:dyDescent="0.25">
      <c r="D709" s="190"/>
    </row>
    <row r="710" spans="4:4" x14ac:dyDescent="0.25">
      <c r="D710" s="190"/>
    </row>
    <row r="711" spans="4:4" x14ac:dyDescent="0.25">
      <c r="D711" s="190"/>
    </row>
    <row r="712" spans="4:4" x14ac:dyDescent="0.25">
      <c r="D712" s="190"/>
    </row>
    <row r="713" spans="4:4" x14ac:dyDescent="0.25">
      <c r="D713" s="190"/>
    </row>
    <row r="714" spans="4:4" x14ac:dyDescent="0.25">
      <c r="D714" s="190"/>
    </row>
    <row r="715" spans="4:4" x14ac:dyDescent="0.25">
      <c r="D715" s="190"/>
    </row>
    <row r="716" spans="4:4" x14ac:dyDescent="0.25">
      <c r="D716" s="190"/>
    </row>
    <row r="717" spans="4:4" x14ac:dyDescent="0.25">
      <c r="D717" s="190"/>
    </row>
    <row r="718" spans="4:4" x14ac:dyDescent="0.25">
      <c r="D718" s="190"/>
    </row>
    <row r="719" spans="4:4" x14ac:dyDescent="0.25">
      <c r="D719" s="190"/>
    </row>
    <row r="720" spans="4:4" x14ac:dyDescent="0.25">
      <c r="D720" s="190"/>
    </row>
    <row r="721" spans="4:4" x14ac:dyDescent="0.25">
      <c r="D721" s="190"/>
    </row>
    <row r="722" spans="4:4" x14ac:dyDescent="0.25">
      <c r="D722" s="190"/>
    </row>
    <row r="723" spans="4:4" x14ac:dyDescent="0.25">
      <c r="D723" s="190"/>
    </row>
    <row r="724" spans="4:4" x14ac:dyDescent="0.25">
      <c r="D724" s="190"/>
    </row>
    <row r="725" spans="4:4" x14ac:dyDescent="0.25">
      <c r="D725" s="190"/>
    </row>
    <row r="726" spans="4:4" x14ac:dyDescent="0.25">
      <c r="D726" s="190"/>
    </row>
    <row r="727" spans="4:4" x14ac:dyDescent="0.25">
      <c r="D727" s="190"/>
    </row>
    <row r="728" spans="4:4" x14ac:dyDescent="0.25">
      <c r="D728" s="190"/>
    </row>
    <row r="729" spans="4:4" x14ac:dyDescent="0.25">
      <c r="D729" s="190"/>
    </row>
    <row r="730" spans="4:4" x14ac:dyDescent="0.25">
      <c r="D730" s="190"/>
    </row>
    <row r="731" spans="4:4" x14ac:dyDescent="0.25">
      <c r="D731" s="190"/>
    </row>
    <row r="732" spans="4:4" x14ac:dyDescent="0.25">
      <c r="D732" s="190"/>
    </row>
    <row r="733" spans="4:4" x14ac:dyDescent="0.25">
      <c r="D733" s="190"/>
    </row>
    <row r="734" spans="4:4" x14ac:dyDescent="0.25">
      <c r="D734" s="190"/>
    </row>
    <row r="735" spans="4:4" x14ac:dyDescent="0.25">
      <c r="D735" s="190"/>
    </row>
    <row r="736" spans="4:4" x14ac:dyDescent="0.25">
      <c r="D736" s="190"/>
    </row>
    <row r="737" spans="4:4" x14ac:dyDescent="0.25">
      <c r="D737" s="190"/>
    </row>
    <row r="738" spans="4:4" x14ac:dyDescent="0.25">
      <c r="D738" s="190"/>
    </row>
    <row r="739" spans="4:4" x14ac:dyDescent="0.25">
      <c r="D739" s="190"/>
    </row>
    <row r="740" spans="4:4" x14ac:dyDescent="0.25">
      <c r="D740" s="190"/>
    </row>
    <row r="741" spans="4:4" x14ac:dyDescent="0.25">
      <c r="D741" s="190"/>
    </row>
    <row r="742" spans="4:4" x14ac:dyDescent="0.25">
      <c r="D742" s="190"/>
    </row>
    <row r="743" spans="4:4" x14ac:dyDescent="0.25">
      <c r="D743" s="190"/>
    </row>
    <row r="744" spans="4:4" x14ac:dyDescent="0.25">
      <c r="D744" s="190"/>
    </row>
    <row r="745" spans="4:4" x14ac:dyDescent="0.25">
      <c r="D745" s="190"/>
    </row>
    <row r="746" spans="4:4" x14ac:dyDescent="0.25">
      <c r="D746" s="190"/>
    </row>
    <row r="747" spans="4:4" x14ac:dyDescent="0.25">
      <c r="D747" s="190"/>
    </row>
    <row r="748" spans="4:4" x14ac:dyDescent="0.25">
      <c r="D748" s="190"/>
    </row>
    <row r="749" spans="4:4" x14ac:dyDescent="0.25">
      <c r="D749" s="190"/>
    </row>
    <row r="750" spans="4:4" x14ac:dyDescent="0.25">
      <c r="D750" s="190"/>
    </row>
    <row r="751" spans="4:4" x14ac:dyDescent="0.25">
      <c r="D751" s="190"/>
    </row>
    <row r="752" spans="4:4" x14ac:dyDescent="0.25">
      <c r="D752" s="190"/>
    </row>
    <row r="753" spans="4:4" x14ac:dyDescent="0.25">
      <c r="D753" s="190"/>
    </row>
    <row r="754" spans="4:4" x14ac:dyDescent="0.25">
      <c r="D754" s="190"/>
    </row>
    <row r="755" spans="4:4" x14ac:dyDescent="0.25">
      <c r="D755" s="190"/>
    </row>
    <row r="756" spans="4:4" x14ac:dyDescent="0.25">
      <c r="D756" s="190"/>
    </row>
    <row r="757" spans="4:4" x14ac:dyDescent="0.25">
      <c r="D757" s="190"/>
    </row>
    <row r="758" spans="4:4" x14ac:dyDescent="0.25">
      <c r="D758" s="190"/>
    </row>
    <row r="759" spans="4:4" x14ac:dyDescent="0.25">
      <c r="D759" s="190"/>
    </row>
    <row r="760" spans="4:4" x14ac:dyDescent="0.25">
      <c r="D760" s="190"/>
    </row>
    <row r="761" spans="4:4" x14ac:dyDescent="0.25">
      <c r="D761" s="190"/>
    </row>
    <row r="762" spans="4:4" x14ac:dyDescent="0.25">
      <c r="D762" s="190"/>
    </row>
    <row r="763" spans="4:4" x14ac:dyDescent="0.25">
      <c r="D763" s="190"/>
    </row>
    <row r="764" spans="4:4" x14ac:dyDescent="0.25">
      <c r="D764" s="190"/>
    </row>
    <row r="765" spans="4:4" x14ac:dyDescent="0.25">
      <c r="D765" s="190"/>
    </row>
    <row r="766" spans="4:4" x14ac:dyDescent="0.25">
      <c r="D766" s="190"/>
    </row>
    <row r="767" spans="4:4" x14ac:dyDescent="0.25">
      <c r="D767" s="190"/>
    </row>
    <row r="768" spans="4:4" x14ac:dyDescent="0.25">
      <c r="D768" s="190"/>
    </row>
    <row r="769" spans="4:4" x14ac:dyDescent="0.25">
      <c r="D769" s="190"/>
    </row>
    <row r="770" spans="4:4" x14ac:dyDescent="0.25">
      <c r="D770" s="190"/>
    </row>
    <row r="771" spans="4:4" x14ac:dyDescent="0.25">
      <c r="D771" s="190"/>
    </row>
    <row r="772" spans="4:4" x14ac:dyDescent="0.25">
      <c r="D772" s="190"/>
    </row>
    <row r="773" spans="4:4" x14ac:dyDescent="0.25">
      <c r="D773" s="190"/>
    </row>
    <row r="774" spans="4:4" x14ac:dyDescent="0.25">
      <c r="D774" s="190"/>
    </row>
    <row r="775" spans="4:4" x14ac:dyDescent="0.25">
      <c r="D775" s="190"/>
    </row>
    <row r="776" spans="4:4" x14ac:dyDescent="0.25">
      <c r="D776" s="190"/>
    </row>
    <row r="777" spans="4:4" x14ac:dyDescent="0.25">
      <c r="D777" s="190"/>
    </row>
    <row r="778" spans="4:4" x14ac:dyDescent="0.25">
      <c r="D778" s="190"/>
    </row>
    <row r="779" spans="4:4" x14ac:dyDescent="0.25">
      <c r="D779" s="190"/>
    </row>
    <row r="780" spans="4:4" x14ac:dyDescent="0.25">
      <c r="D780" s="190"/>
    </row>
    <row r="781" spans="4:4" x14ac:dyDescent="0.25">
      <c r="D781" s="190"/>
    </row>
    <row r="782" spans="4:4" x14ac:dyDescent="0.25">
      <c r="D782" s="190"/>
    </row>
    <row r="783" spans="4:4" x14ac:dyDescent="0.25">
      <c r="D783" s="190"/>
    </row>
    <row r="784" spans="4:4" x14ac:dyDescent="0.25">
      <c r="D784" s="190"/>
    </row>
    <row r="785" spans="4:4" x14ac:dyDescent="0.25">
      <c r="D785" s="190"/>
    </row>
    <row r="786" spans="4:4" x14ac:dyDescent="0.25">
      <c r="D786" s="190"/>
    </row>
    <row r="787" spans="4:4" x14ac:dyDescent="0.25">
      <c r="D787" s="190"/>
    </row>
    <row r="788" spans="4:4" x14ac:dyDescent="0.25">
      <c r="D788" s="190"/>
    </row>
    <row r="789" spans="4:4" x14ac:dyDescent="0.25">
      <c r="D789" s="190"/>
    </row>
    <row r="790" spans="4:4" x14ac:dyDescent="0.25">
      <c r="D790" s="190"/>
    </row>
    <row r="791" spans="4:4" x14ac:dyDescent="0.25">
      <c r="D791" s="190"/>
    </row>
    <row r="792" spans="4:4" x14ac:dyDescent="0.25">
      <c r="D792" s="190"/>
    </row>
    <row r="793" spans="4:4" x14ac:dyDescent="0.25">
      <c r="D793" s="190"/>
    </row>
    <row r="794" spans="4:4" x14ac:dyDescent="0.25">
      <c r="D794" s="190"/>
    </row>
    <row r="795" spans="4:4" x14ac:dyDescent="0.25">
      <c r="D795" s="190"/>
    </row>
    <row r="796" spans="4:4" x14ac:dyDescent="0.25">
      <c r="D796" s="190"/>
    </row>
    <row r="797" spans="4:4" x14ac:dyDescent="0.25">
      <c r="D797" s="190"/>
    </row>
    <row r="798" spans="4:4" x14ac:dyDescent="0.25">
      <c r="D798" s="190"/>
    </row>
    <row r="799" spans="4:4" x14ac:dyDescent="0.25">
      <c r="D799" s="190"/>
    </row>
    <row r="800" spans="4:4" x14ac:dyDescent="0.25">
      <c r="D800" s="190"/>
    </row>
    <row r="801" spans="4:4" x14ac:dyDescent="0.25">
      <c r="D801" s="190"/>
    </row>
    <row r="802" spans="4:4" x14ac:dyDescent="0.25">
      <c r="D802" s="190"/>
    </row>
    <row r="803" spans="4:4" x14ac:dyDescent="0.25">
      <c r="D803" s="190"/>
    </row>
    <row r="804" spans="4:4" x14ac:dyDescent="0.25">
      <c r="D804" s="190"/>
    </row>
    <row r="805" spans="4:4" x14ac:dyDescent="0.25">
      <c r="D805" s="190"/>
    </row>
    <row r="806" spans="4:4" x14ac:dyDescent="0.25">
      <c r="D806" s="190"/>
    </row>
    <row r="807" spans="4:4" x14ac:dyDescent="0.25">
      <c r="D807" s="190"/>
    </row>
    <row r="808" spans="4:4" x14ac:dyDescent="0.25">
      <c r="D808" s="190"/>
    </row>
    <row r="809" spans="4:4" x14ac:dyDescent="0.25">
      <c r="D809" s="190"/>
    </row>
    <row r="810" spans="4:4" x14ac:dyDescent="0.25">
      <c r="D810" s="190"/>
    </row>
    <row r="811" spans="4:4" x14ac:dyDescent="0.25">
      <c r="D811" s="190"/>
    </row>
    <row r="812" spans="4:4" x14ac:dyDescent="0.25">
      <c r="D812" s="190"/>
    </row>
    <row r="813" spans="4:4" x14ac:dyDescent="0.25">
      <c r="D813" s="190"/>
    </row>
    <row r="814" spans="4:4" x14ac:dyDescent="0.25">
      <c r="D814" s="190"/>
    </row>
    <row r="815" spans="4:4" x14ac:dyDescent="0.25">
      <c r="D815" s="190"/>
    </row>
    <row r="816" spans="4:4" x14ac:dyDescent="0.25">
      <c r="D816" s="190"/>
    </row>
    <row r="817" spans="4:4" x14ac:dyDescent="0.25">
      <c r="D817" s="190"/>
    </row>
    <row r="818" spans="4:4" x14ac:dyDescent="0.25">
      <c r="D818" s="190"/>
    </row>
    <row r="819" spans="4:4" x14ac:dyDescent="0.25">
      <c r="D819" s="190"/>
    </row>
    <row r="820" spans="4:4" x14ac:dyDescent="0.25">
      <c r="D820" s="190"/>
    </row>
    <row r="821" spans="4:4" x14ac:dyDescent="0.25">
      <c r="D821" s="190"/>
    </row>
    <row r="822" spans="4:4" x14ac:dyDescent="0.25">
      <c r="D822" s="190"/>
    </row>
    <row r="823" spans="4:4" x14ac:dyDescent="0.25">
      <c r="D823" s="190"/>
    </row>
    <row r="824" spans="4:4" x14ac:dyDescent="0.25">
      <c r="D824" s="190"/>
    </row>
    <row r="825" spans="4:4" x14ac:dyDescent="0.25">
      <c r="D825" s="190"/>
    </row>
    <row r="826" spans="4:4" x14ac:dyDescent="0.25">
      <c r="D826" s="190"/>
    </row>
    <row r="827" spans="4:4" x14ac:dyDescent="0.25">
      <c r="D827" s="190"/>
    </row>
    <row r="828" spans="4:4" x14ac:dyDescent="0.25">
      <c r="D828" s="190"/>
    </row>
    <row r="829" spans="4:4" x14ac:dyDescent="0.25">
      <c r="D829" s="190"/>
    </row>
    <row r="830" spans="4:4" x14ac:dyDescent="0.25">
      <c r="D830" s="190"/>
    </row>
    <row r="831" spans="4:4" x14ac:dyDescent="0.25">
      <c r="D831" s="190"/>
    </row>
    <row r="832" spans="4:4" x14ac:dyDescent="0.25">
      <c r="D832" s="190"/>
    </row>
    <row r="833" spans="4:4" x14ac:dyDescent="0.25">
      <c r="D833" s="190"/>
    </row>
    <row r="834" spans="4:4" x14ac:dyDescent="0.25">
      <c r="D834" s="190"/>
    </row>
    <row r="835" spans="4:4" x14ac:dyDescent="0.25">
      <c r="D835" s="190"/>
    </row>
    <row r="836" spans="4:4" x14ac:dyDescent="0.25">
      <c r="D836" s="190"/>
    </row>
    <row r="837" spans="4:4" x14ac:dyDescent="0.25">
      <c r="D837" s="190"/>
    </row>
    <row r="838" spans="4:4" x14ac:dyDescent="0.25">
      <c r="D838" s="190"/>
    </row>
    <row r="839" spans="4:4" x14ac:dyDescent="0.25">
      <c r="D839" s="190"/>
    </row>
    <row r="840" spans="4:4" x14ac:dyDescent="0.25">
      <c r="D840" s="190"/>
    </row>
    <row r="841" spans="4:4" x14ac:dyDescent="0.25">
      <c r="D841" s="190"/>
    </row>
    <row r="842" spans="4:4" x14ac:dyDescent="0.25">
      <c r="D842" s="190"/>
    </row>
    <row r="843" spans="4:4" x14ac:dyDescent="0.25">
      <c r="D843" s="190"/>
    </row>
    <row r="844" spans="4:4" x14ac:dyDescent="0.25">
      <c r="D844" s="190"/>
    </row>
    <row r="845" spans="4:4" x14ac:dyDescent="0.25">
      <c r="D845" s="190"/>
    </row>
    <row r="846" spans="4:4" x14ac:dyDescent="0.25">
      <c r="D846" s="190"/>
    </row>
    <row r="847" spans="4:4" x14ac:dyDescent="0.25">
      <c r="D847" s="190"/>
    </row>
    <row r="848" spans="4:4" x14ac:dyDescent="0.25">
      <c r="D848" s="190"/>
    </row>
    <row r="849" spans="4:4" x14ac:dyDescent="0.25">
      <c r="D849" s="190"/>
    </row>
    <row r="850" spans="4:4" x14ac:dyDescent="0.25">
      <c r="D850" s="190"/>
    </row>
    <row r="851" spans="4:4" x14ac:dyDescent="0.25">
      <c r="D851" s="190"/>
    </row>
    <row r="852" spans="4:4" x14ac:dyDescent="0.25">
      <c r="D852" s="190"/>
    </row>
    <row r="853" spans="4:4" x14ac:dyDescent="0.25">
      <c r="D853" s="190"/>
    </row>
    <row r="854" spans="4:4" x14ac:dyDescent="0.25">
      <c r="D854" s="190"/>
    </row>
    <row r="855" spans="4:4" x14ac:dyDescent="0.25">
      <c r="D855" s="190"/>
    </row>
    <row r="856" spans="4:4" x14ac:dyDescent="0.25">
      <c r="D856" s="190"/>
    </row>
    <row r="857" spans="4:4" x14ac:dyDescent="0.25">
      <c r="D857" s="190"/>
    </row>
    <row r="858" spans="4:4" x14ac:dyDescent="0.25">
      <c r="D858" s="190"/>
    </row>
    <row r="859" spans="4:4" x14ac:dyDescent="0.25">
      <c r="D859" s="190"/>
    </row>
    <row r="860" spans="4:4" x14ac:dyDescent="0.25">
      <c r="D860" s="190"/>
    </row>
    <row r="861" spans="4:4" x14ac:dyDescent="0.25">
      <c r="D861" s="190"/>
    </row>
    <row r="862" spans="4:4" x14ac:dyDescent="0.25">
      <c r="D862" s="190"/>
    </row>
    <row r="863" spans="4:4" x14ac:dyDescent="0.25">
      <c r="D863" s="190"/>
    </row>
    <row r="864" spans="4:4" x14ac:dyDescent="0.25">
      <c r="D864" s="190"/>
    </row>
    <row r="865" spans="4:4" x14ac:dyDescent="0.25">
      <c r="D865" s="190"/>
    </row>
    <row r="866" spans="4:4" x14ac:dyDescent="0.25">
      <c r="D866" s="190"/>
    </row>
    <row r="867" spans="4:4" x14ac:dyDescent="0.25">
      <c r="D867" s="190"/>
    </row>
    <row r="868" spans="4:4" x14ac:dyDescent="0.25">
      <c r="D868" s="190"/>
    </row>
    <row r="869" spans="4:4" x14ac:dyDescent="0.25">
      <c r="D869" s="190"/>
    </row>
    <row r="870" spans="4:4" x14ac:dyDescent="0.25">
      <c r="D870" s="190"/>
    </row>
    <row r="871" spans="4:4" x14ac:dyDescent="0.25">
      <c r="D871" s="190"/>
    </row>
    <row r="872" spans="4:4" x14ac:dyDescent="0.25">
      <c r="D872" s="190"/>
    </row>
    <row r="873" spans="4:4" x14ac:dyDescent="0.25">
      <c r="D873" s="190"/>
    </row>
    <row r="874" spans="4:4" x14ac:dyDescent="0.25">
      <c r="D874" s="190"/>
    </row>
    <row r="875" spans="4:4" x14ac:dyDescent="0.25">
      <c r="D875" s="190"/>
    </row>
    <row r="876" spans="4:4" x14ac:dyDescent="0.25">
      <c r="D876" s="190"/>
    </row>
    <row r="877" spans="4:4" x14ac:dyDescent="0.25">
      <c r="D877" s="190"/>
    </row>
    <row r="878" spans="4:4" x14ac:dyDescent="0.25">
      <c r="D878" s="190"/>
    </row>
    <row r="879" spans="4:4" x14ac:dyDescent="0.25">
      <c r="D879" s="190"/>
    </row>
    <row r="880" spans="4:4" x14ac:dyDescent="0.25">
      <c r="D880" s="190"/>
    </row>
    <row r="881" spans="4:4" x14ac:dyDescent="0.25">
      <c r="D881" s="190"/>
    </row>
    <row r="882" spans="4:4" x14ac:dyDescent="0.25">
      <c r="D882" s="190"/>
    </row>
    <row r="883" spans="4:4" x14ac:dyDescent="0.25">
      <c r="D883" s="190"/>
    </row>
    <row r="884" spans="4:4" x14ac:dyDescent="0.25">
      <c r="D884" s="190"/>
    </row>
    <row r="885" spans="4:4" x14ac:dyDescent="0.25">
      <c r="D885" s="190"/>
    </row>
    <row r="886" spans="4:4" x14ac:dyDescent="0.25">
      <c r="D886" s="190"/>
    </row>
    <row r="887" spans="4:4" x14ac:dyDescent="0.25">
      <c r="D887" s="190"/>
    </row>
    <row r="888" spans="4:4" x14ac:dyDescent="0.25">
      <c r="D888" s="190"/>
    </row>
    <row r="889" spans="4:4" x14ac:dyDescent="0.25">
      <c r="D889" s="190"/>
    </row>
    <row r="890" spans="4:4" x14ac:dyDescent="0.25">
      <c r="D890" s="190"/>
    </row>
    <row r="891" spans="4:4" x14ac:dyDescent="0.25">
      <c r="D891" s="190"/>
    </row>
    <row r="892" spans="4:4" x14ac:dyDescent="0.25">
      <c r="D892" s="190"/>
    </row>
    <row r="893" spans="4:4" x14ac:dyDescent="0.25">
      <c r="D893" s="190"/>
    </row>
    <row r="894" spans="4:4" x14ac:dyDescent="0.25">
      <c r="D894" s="190"/>
    </row>
    <row r="895" spans="4:4" x14ac:dyDescent="0.25">
      <c r="D895" s="190"/>
    </row>
    <row r="896" spans="4:4" x14ac:dyDescent="0.25">
      <c r="D896" s="190"/>
    </row>
    <row r="897" spans="4:4" x14ac:dyDescent="0.25">
      <c r="D897" s="190"/>
    </row>
    <row r="898" spans="4:4" x14ac:dyDescent="0.25">
      <c r="D898" s="190"/>
    </row>
    <row r="899" spans="4:4" x14ac:dyDescent="0.25">
      <c r="D899" s="190"/>
    </row>
    <row r="900" spans="4:4" x14ac:dyDescent="0.25">
      <c r="D900" s="190"/>
    </row>
    <row r="901" spans="4:4" x14ac:dyDescent="0.25">
      <c r="D901" s="190"/>
    </row>
    <row r="902" spans="4:4" x14ac:dyDescent="0.25">
      <c r="D902" s="190"/>
    </row>
    <row r="903" spans="4:4" x14ac:dyDescent="0.25">
      <c r="D903" s="190"/>
    </row>
    <row r="904" spans="4:4" x14ac:dyDescent="0.25">
      <c r="D904" s="190"/>
    </row>
    <row r="905" spans="4:4" x14ac:dyDescent="0.25">
      <c r="D905" s="190"/>
    </row>
    <row r="906" spans="4:4" x14ac:dyDescent="0.25">
      <c r="D906" s="190"/>
    </row>
    <row r="907" spans="4:4" x14ac:dyDescent="0.25">
      <c r="D907" s="190"/>
    </row>
    <row r="908" spans="4:4" x14ac:dyDescent="0.25">
      <c r="D908" s="190"/>
    </row>
    <row r="909" spans="4:4" x14ac:dyDescent="0.25">
      <c r="D909" s="190"/>
    </row>
    <row r="910" spans="4:4" x14ac:dyDescent="0.25">
      <c r="D910" s="190"/>
    </row>
    <row r="911" spans="4:4" x14ac:dyDescent="0.25">
      <c r="D911" s="190"/>
    </row>
    <row r="912" spans="4:4" x14ac:dyDescent="0.25">
      <c r="D912" s="190"/>
    </row>
    <row r="913" spans="4:4" x14ac:dyDescent="0.25">
      <c r="D913" s="190"/>
    </row>
    <row r="914" spans="4:4" x14ac:dyDescent="0.25">
      <c r="D914" s="190"/>
    </row>
    <row r="915" spans="4:4" x14ac:dyDescent="0.25">
      <c r="D915" s="190"/>
    </row>
    <row r="916" spans="4:4" x14ac:dyDescent="0.25">
      <c r="D916" s="190"/>
    </row>
    <row r="917" spans="4:4" x14ac:dyDescent="0.25">
      <c r="D917" s="190"/>
    </row>
    <row r="918" spans="4:4" x14ac:dyDescent="0.25">
      <c r="D918" s="190"/>
    </row>
    <row r="919" spans="4:4" x14ac:dyDescent="0.25">
      <c r="D919" s="190"/>
    </row>
    <row r="920" spans="4:4" x14ac:dyDescent="0.25">
      <c r="D920" s="190"/>
    </row>
    <row r="921" spans="4:4" x14ac:dyDescent="0.25">
      <c r="D921" s="190"/>
    </row>
    <row r="922" spans="4:4" x14ac:dyDescent="0.25">
      <c r="D922" s="190"/>
    </row>
    <row r="923" spans="4:4" x14ac:dyDescent="0.25">
      <c r="D923" s="190"/>
    </row>
    <row r="924" spans="4:4" x14ac:dyDescent="0.25">
      <c r="D924" s="190"/>
    </row>
    <row r="925" spans="4:4" x14ac:dyDescent="0.25">
      <c r="D925" s="190"/>
    </row>
    <row r="926" spans="4:4" x14ac:dyDescent="0.25">
      <c r="D926" s="190"/>
    </row>
    <row r="927" spans="4:4" x14ac:dyDescent="0.25">
      <c r="D927" s="190"/>
    </row>
    <row r="928" spans="4:4" x14ac:dyDescent="0.25">
      <c r="D928" s="190"/>
    </row>
    <row r="929" spans="4:4" x14ac:dyDescent="0.25">
      <c r="D929" s="190"/>
    </row>
    <row r="930" spans="4:4" x14ac:dyDescent="0.25">
      <c r="D930" s="190"/>
    </row>
    <row r="931" spans="4:4" x14ac:dyDescent="0.25">
      <c r="D931" s="190"/>
    </row>
    <row r="932" spans="4:4" x14ac:dyDescent="0.25">
      <c r="D932" s="190"/>
    </row>
    <row r="933" spans="4:4" x14ac:dyDescent="0.25">
      <c r="D933" s="190"/>
    </row>
    <row r="934" spans="4:4" x14ac:dyDescent="0.25">
      <c r="D934" s="190"/>
    </row>
    <row r="935" spans="4:4" x14ac:dyDescent="0.25">
      <c r="D935" s="190"/>
    </row>
    <row r="936" spans="4:4" x14ac:dyDescent="0.25">
      <c r="D936" s="190"/>
    </row>
    <row r="937" spans="4:4" x14ac:dyDescent="0.25">
      <c r="D937" s="190"/>
    </row>
    <row r="938" spans="4:4" x14ac:dyDescent="0.25">
      <c r="D938" s="190"/>
    </row>
    <row r="939" spans="4:4" x14ac:dyDescent="0.25">
      <c r="D939" s="190"/>
    </row>
    <row r="940" spans="4:4" x14ac:dyDescent="0.25">
      <c r="D940" s="190"/>
    </row>
    <row r="941" spans="4:4" x14ac:dyDescent="0.25">
      <c r="D941" s="190"/>
    </row>
    <row r="942" spans="4:4" x14ac:dyDescent="0.25">
      <c r="D942" s="190"/>
    </row>
    <row r="943" spans="4:4" x14ac:dyDescent="0.25">
      <c r="D943" s="190"/>
    </row>
    <row r="944" spans="4:4" x14ac:dyDescent="0.25">
      <c r="D944" s="190"/>
    </row>
    <row r="945" spans="4:4" x14ac:dyDescent="0.25">
      <c r="D945" s="190"/>
    </row>
    <row r="946" spans="4:4" x14ac:dyDescent="0.25">
      <c r="D946" s="190"/>
    </row>
    <row r="947" spans="4:4" x14ac:dyDescent="0.25">
      <c r="D947" s="190"/>
    </row>
    <row r="948" spans="4:4" x14ac:dyDescent="0.25">
      <c r="D948" s="190"/>
    </row>
    <row r="949" spans="4:4" x14ac:dyDescent="0.25">
      <c r="D949" s="190"/>
    </row>
    <row r="950" spans="4:4" x14ac:dyDescent="0.25">
      <c r="D950" s="190"/>
    </row>
    <row r="951" spans="4:4" x14ac:dyDescent="0.25">
      <c r="D951" s="190"/>
    </row>
    <row r="952" spans="4:4" x14ac:dyDescent="0.25">
      <c r="D952" s="190"/>
    </row>
    <row r="953" spans="4:4" x14ac:dyDescent="0.25">
      <c r="D953" s="190"/>
    </row>
    <row r="954" spans="4:4" x14ac:dyDescent="0.25">
      <c r="D954" s="190"/>
    </row>
    <row r="955" spans="4:4" x14ac:dyDescent="0.25">
      <c r="D955" s="190"/>
    </row>
    <row r="956" spans="4:4" x14ac:dyDescent="0.25">
      <c r="D956" s="190"/>
    </row>
    <row r="957" spans="4:4" x14ac:dyDescent="0.25">
      <c r="D957" s="190"/>
    </row>
    <row r="958" spans="4:4" x14ac:dyDescent="0.25">
      <c r="D958" s="190"/>
    </row>
    <row r="959" spans="4:4" x14ac:dyDescent="0.25">
      <c r="D959" s="190"/>
    </row>
    <row r="960" spans="4:4" x14ac:dyDescent="0.25">
      <c r="D960" s="190"/>
    </row>
    <row r="961" spans="4:4" x14ac:dyDescent="0.25">
      <c r="D961" s="190"/>
    </row>
    <row r="962" spans="4:4" x14ac:dyDescent="0.25">
      <c r="D962" s="190"/>
    </row>
    <row r="963" spans="4:4" x14ac:dyDescent="0.25">
      <c r="D963" s="190"/>
    </row>
    <row r="964" spans="4:4" x14ac:dyDescent="0.25">
      <c r="D964" s="190"/>
    </row>
    <row r="965" spans="4:4" x14ac:dyDescent="0.25">
      <c r="D965" s="190"/>
    </row>
    <row r="966" spans="4:4" x14ac:dyDescent="0.25">
      <c r="D966" s="190"/>
    </row>
    <row r="967" spans="4:4" x14ac:dyDescent="0.25">
      <c r="D967" s="190"/>
    </row>
    <row r="968" spans="4:4" x14ac:dyDescent="0.25">
      <c r="D968" s="190"/>
    </row>
    <row r="969" spans="4:4" x14ac:dyDescent="0.25">
      <c r="D969" s="190"/>
    </row>
    <row r="970" spans="4:4" x14ac:dyDescent="0.25">
      <c r="D970" s="190"/>
    </row>
    <row r="971" spans="4:4" x14ac:dyDescent="0.25">
      <c r="D971" s="190"/>
    </row>
    <row r="972" spans="4:4" x14ac:dyDescent="0.25">
      <c r="D972" s="190"/>
    </row>
    <row r="973" spans="4:4" x14ac:dyDescent="0.25">
      <c r="D973" s="190"/>
    </row>
    <row r="974" spans="4:4" x14ac:dyDescent="0.25">
      <c r="D974" s="190"/>
    </row>
    <row r="975" spans="4:4" x14ac:dyDescent="0.25">
      <c r="D975" s="190"/>
    </row>
    <row r="976" spans="4:4" x14ac:dyDescent="0.25">
      <c r="D976" s="190"/>
    </row>
    <row r="977" spans="4:4" x14ac:dyDescent="0.25">
      <c r="D977" s="190"/>
    </row>
    <row r="978" spans="4:4" x14ac:dyDescent="0.25">
      <c r="D978" s="190"/>
    </row>
    <row r="979" spans="4:4" x14ac:dyDescent="0.25">
      <c r="D979" s="190"/>
    </row>
    <row r="980" spans="4:4" x14ac:dyDescent="0.25">
      <c r="D980" s="190"/>
    </row>
    <row r="981" spans="4:4" x14ac:dyDescent="0.25">
      <c r="D981" s="190"/>
    </row>
    <row r="982" spans="4:4" x14ac:dyDescent="0.25">
      <c r="D982" s="190"/>
    </row>
    <row r="983" spans="4:4" x14ac:dyDescent="0.25">
      <c r="D983" s="190"/>
    </row>
    <row r="984" spans="4:4" x14ac:dyDescent="0.25">
      <c r="D984" s="190"/>
    </row>
    <row r="985" spans="4:4" x14ac:dyDescent="0.25">
      <c r="D985" s="190"/>
    </row>
    <row r="986" spans="4:4" x14ac:dyDescent="0.25">
      <c r="D986" s="190"/>
    </row>
    <row r="987" spans="4:4" x14ac:dyDescent="0.25">
      <c r="D987" s="190"/>
    </row>
    <row r="988" spans="4:4" x14ac:dyDescent="0.25">
      <c r="D988" s="190"/>
    </row>
    <row r="989" spans="4:4" x14ac:dyDescent="0.25">
      <c r="D989" s="190"/>
    </row>
    <row r="990" spans="4:4" x14ac:dyDescent="0.25">
      <c r="D990" s="190"/>
    </row>
    <row r="991" spans="4:4" x14ac:dyDescent="0.25">
      <c r="D991" s="190"/>
    </row>
    <row r="992" spans="4:4" x14ac:dyDescent="0.25">
      <c r="D992" s="190"/>
    </row>
    <row r="993" spans="4:4" x14ac:dyDescent="0.25">
      <c r="D993" s="190"/>
    </row>
    <row r="994" spans="4:4" x14ac:dyDescent="0.25">
      <c r="D994" s="190"/>
    </row>
    <row r="995" spans="4:4" x14ac:dyDescent="0.25">
      <c r="D995" s="190"/>
    </row>
    <row r="996" spans="4:4" x14ac:dyDescent="0.25">
      <c r="D996" s="190"/>
    </row>
    <row r="997" spans="4:4" x14ac:dyDescent="0.25">
      <c r="D997" s="190"/>
    </row>
    <row r="998" spans="4:4" x14ac:dyDescent="0.25">
      <c r="D998" s="190"/>
    </row>
    <row r="999" spans="4:4" x14ac:dyDescent="0.25">
      <c r="D999" s="190"/>
    </row>
    <row r="1000" spans="4:4" x14ac:dyDescent="0.25">
      <c r="D1000" s="190"/>
    </row>
    <row r="1001" spans="4:4" x14ac:dyDescent="0.25">
      <c r="D1001" s="190"/>
    </row>
    <row r="1002" spans="4:4" x14ac:dyDescent="0.25">
      <c r="D1002" s="190"/>
    </row>
    <row r="1003" spans="4:4" x14ac:dyDescent="0.25">
      <c r="D1003" s="190"/>
    </row>
    <row r="1004" spans="4:4" x14ac:dyDescent="0.25">
      <c r="D1004" s="190"/>
    </row>
    <row r="1005" spans="4:4" x14ac:dyDescent="0.25">
      <c r="D1005" s="190"/>
    </row>
    <row r="1006" spans="4:4" x14ac:dyDescent="0.25">
      <c r="D1006" s="190"/>
    </row>
    <row r="1007" spans="4:4" x14ac:dyDescent="0.25">
      <c r="D1007" s="190"/>
    </row>
    <row r="1008" spans="4:4" x14ac:dyDescent="0.25">
      <c r="D1008" s="190"/>
    </row>
    <row r="1009" spans="4:4" x14ac:dyDescent="0.25">
      <c r="D1009" s="190"/>
    </row>
    <row r="1010" spans="4:4" x14ac:dyDescent="0.25">
      <c r="D1010" s="190"/>
    </row>
    <row r="1011" spans="4:4" x14ac:dyDescent="0.25">
      <c r="D1011" s="190"/>
    </row>
    <row r="1012" spans="4:4" x14ac:dyDescent="0.25">
      <c r="D1012" s="190"/>
    </row>
    <row r="1013" spans="4:4" x14ac:dyDescent="0.25">
      <c r="D1013" s="190"/>
    </row>
    <row r="1014" spans="4:4" x14ac:dyDescent="0.25">
      <c r="D1014" s="190"/>
    </row>
    <row r="1015" spans="4:4" x14ac:dyDescent="0.25">
      <c r="D1015" s="190"/>
    </row>
    <row r="1016" spans="4:4" x14ac:dyDescent="0.25">
      <c r="D1016" s="190"/>
    </row>
    <row r="1017" spans="4:4" x14ac:dyDescent="0.25">
      <c r="D1017" s="190"/>
    </row>
    <row r="1018" spans="4:4" x14ac:dyDescent="0.25">
      <c r="D1018" s="190"/>
    </row>
    <row r="1019" spans="4:4" x14ac:dyDescent="0.25">
      <c r="D1019" s="190"/>
    </row>
    <row r="1020" spans="4:4" x14ac:dyDescent="0.25">
      <c r="D1020" s="190"/>
    </row>
    <row r="1021" spans="4:4" x14ac:dyDescent="0.25">
      <c r="D1021" s="190"/>
    </row>
    <row r="1022" spans="4:4" x14ac:dyDescent="0.25">
      <c r="D1022" s="190"/>
    </row>
    <row r="1023" spans="4:4" x14ac:dyDescent="0.25">
      <c r="D1023" s="190"/>
    </row>
    <row r="1024" spans="4:4" x14ac:dyDescent="0.25">
      <c r="D1024" s="190"/>
    </row>
    <row r="1025" spans="4:4" x14ac:dyDescent="0.25">
      <c r="D1025" s="190"/>
    </row>
    <row r="1026" spans="4:4" x14ac:dyDescent="0.25">
      <c r="D1026" s="190"/>
    </row>
    <row r="1027" spans="4:4" x14ac:dyDescent="0.25">
      <c r="D1027" s="190"/>
    </row>
    <row r="1028" spans="4:4" x14ac:dyDescent="0.25">
      <c r="D1028" s="190"/>
    </row>
    <row r="1029" spans="4:4" x14ac:dyDescent="0.25">
      <c r="D1029" s="190"/>
    </row>
    <row r="1030" spans="4:4" x14ac:dyDescent="0.25">
      <c r="D1030" s="190"/>
    </row>
    <row r="1031" spans="4:4" x14ac:dyDescent="0.25">
      <c r="D1031" s="190"/>
    </row>
    <row r="1032" spans="4:4" x14ac:dyDescent="0.25">
      <c r="D1032" s="190"/>
    </row>
    <row r="1033" spans="4:4" x14ac:dyDescent="0.25">
      <c r="D1033" s="190"/>
    </row>
    <row r="1034" spans="4:4" x14ac:dyDescent="0.25">
      <c r="D1034" s="190"/>
    </row>
    <row r="1035" spans="4:4" x14ac:dyDescent="0.25">
      <c r="D1035" s="190"/>
    </row>
    <row r="1036" spans="4:4" x14ac:dyDescent="0.25">
      <c r="D1036" s="190"/>
    </row>
    <row r="1037" spans="4:4" x14ac:dyDescent="0.25">
      <c r="D1037" s="190"/>
    </row>
    <row r="1038" spans="4:4" x14ac:dyDescent="0.25">
      <c r="D1038" s="190"/>
    </row>
    <row r="1039" spans="4:4" x14ac:dyDescent="0.25">
      <c r="D1039" s="190"/>
    </row>
    <row r="1040" spans="4:4" x14ac:dyDescent="0.25">
      <c r="D1040" s="190"/>
    </row>
    <row r="1041" spans="4:4" x14ac:dyDescent="0.25">
      <c r="D1041" s="190"/>
    </row>
    <row r="1042" spans="4:4" x14ac:dyDescent="0.25">
      <c r="D1042" s="190"/>
    </row>
    <row r="1043" spans="4:4" x14ac:dyDescent="0.25">
      <c r="D1043" s="190"/>
    </row>
    <row r="1044" spans="4:4" x14ac:dyDescent="0.25">
      <c r="D1044" s="190"/>
    </row>
    <row r="1045" spans="4:4" x14ac:dyDescent="0.25">
      <c r="D1045" s="190"/>
    </row>
    <row r="1046" spans="4:4" x14ac:dyDescent="0.25">
      <c r="D1046" s="190"/>
    </row>
    <row r="1047" spans="4:4" x14ac:dyDescent="0.25">
      <c r="D1047" s="190"/>
    </row>
    <row r="1048" spans="4:4" x14ac:dyDescent="0.25">
      <c r="D1048" s="190"/>
    </row>
    <row r="1049" spans="4:4" x14ac:dyDescent="0.25">
      <c r="D1049" s="190"/>
    </row>
    <row r="1050" spans="4:4" x14ac:dyDescent="0.25">
      <c r="D1050" s="190"/>
    </row>
    <row r="1051" spans="4:4" x14ac:dyDescent="0.25">
      <c r="D1051" s="190"/>
    </row>
    <row r="1052" spans="4:4" x14ac:dyDescent="0.25">
      <c r="D1052" s="190"/>
    </row>
    <row r="1053" spans="4:4" x14ac:dyDescent="0.25">
      <c r="D1053" s="190"/>
    </row>
    <row r="1054" spans="4:4" x14ac:dyDescent="0.25">
      <c r="D1054" s="190"/>
    </row>
    <row r="1055" spans="4:4" x14ac:dyDescent="0.25">
      <c r="D1055" s="190"/>
    </row>
    <row r="1056" spans="4:4" x14ac:dyDescent="0.25">
      <c r="D1056" s="190"/>
    </row>
    <row r="1057" spans="4:4" x14ac:dyDescent="0.25">
      <c r="D1057" s="190"/>
    </row>
    <row r="1058" spans="4:4" x14ac:dyDescent="0.25">
      <c r="D1058" s="190"/>
    </row>
    <row r="1059" spans="4:4" x14ac:dyDescent="0.25">
      <c r="D1059" s="190"/>
    </row>
    <row r="1060" spans="4:4" x14ac:dyDescent="0.25">
      <c r="D1060" s="190"/>
    </row>
    <row r="1061" spans="4:4" x14ac:dyDescent="0.25">
      <c r="D1061" s="190"/>
    </row>
    <row r="1062" spans="4:4" x14ac:dyDescent="0.25">
      <c r="D1062" s="190"/>
    </row>
    <row r="1063" spans="4:4" x14ac:dyDescent="0.25">
      <c r="D1063" s="190"/>
    </row>
    <row r="1064" spans="4:4" x14ac:dyDescent="0.25">
      <c r="D1064" s="190"/>
    </row>
    <row r="1065" spans="4:4" x14ac:dyDescent="0.25">
      <c r="D1065" s="190"/>
    </row>
    <row r="1066" spans="4:4" x14ac:dyDescent="0.25">
      <c r="D1066" s="190"/>
    </row>
    <row r="1067" spans="4:4" x14ac:dyDescent="0.25">
      <c r="D1067" s="190"/>
    </row>
    <row r="1068" spans="4:4" x14ac:dyDescent="0.25">
      <c r="D1068" s="190"/>
    </row>
    <row r="1069" spans="4:4" x14ac:dyDescent="0.25">
      <c r="D1069" s="190"/>
    </row>
    <row r="1070" spans="4:4" x14ac:dyDescent="0.25">
      <c r="D1070" s="190"/>
    </row>
    <row r="1071" spans="4:4" x14ac:dyDescent="0.25">
      <c r="D1071" s="190"/>
    </row>
    <row r="1072" spans="4:4" x14ac:dyDescent="0.25">
      <c r="D1072" s="190"/>
    </row>
    <row r="1073" spans="4:4" x14ac:dyDescent="0.25">
      <c r="D1073" s="190"/>
    </row>
    <row r="1074" spans="4:4" x14ac:dyDescent="0.25">
      <c r="D1074" s="190"/>
    </row>
    <row r="1075" spans="4:4" x14ac:dyDescent="0.25">
      <c r="D1075" s="190"/>
    </row>
    <row r="1076" spans="4:4" x14ac:dyDescent="0.25">
      <c r="D1076" s="190"/>
    </row>
    <row r="1077" spans="4:4" x14ac:dyDescent="0.25">
      <c r="D1077" s="190"/>
    </row>
    <row r="1078" spans="4:4" x14ac:dyDescent="0.25">
      <c r="D1078" s="190"/>
    </row>
    <row r="1079" spans="4:4" x14ac:dyDescent="0.25">
      <c r="D1079" s="190"/>
    </row>
    <row r="1080" spans="4:4" x14ac:dyDescent="0.25">
      <c r="D1080" s="190"/>
    </row>
    <row r="1081" spans="4:4" x14ac:dyDescent="0.25">
      <c r="D1081" s="190"/>
    </row>
    <row r="1082" spans="4:4" x14ac:dyDescent="0.25">
      <c r="D1082" s="190"/>
    </row>
    <row r="1083" spans="4:4" x14ac:dyDescent="0.25">
      <c r="D1083" s="190"/>
    </row>
    <row r="1084" spans="4:4" x14ac:dyDescent="0.25">
      <c r="D1084" s="190"/>
    </row>
    <row r="1085" spans="4:4" x14ac:dyDescent="0.25">
      <c r="D1085" s="190"/>
    </row>
    <row r="1086" spans="4:4" x14ac:dyDescent="0.25">
      <c r="D1086" s="190"/>
    </row>
    <row r="1087" spans="4:4" x14ac:dyDescent="0.25">
      <c r="D1087" s="190"/>
    </row>
    <row r="1088" spans="4:4" x14ac:dyDescent="0.25">
      <c r="D1088" s="190"/>
    </row>
    <row r="1089" spans="4:4" x14ac:dyDescent="0.25">
      <c r="D1089" s="190"/>
    </row>
    <row r="1090" spans="4:4" x14ac:dyDescent="0.25">
      <c r="D1090" s="190"/>
    </row>
    <row r="1091" spans="4:4" x14ac:dyDescent="0.25">
      <c r="D1091" s="190"/>
    </row>
    <row r="1092" spans="4:4" x14ac:dyDescent="0.25">
      <c r="D1092" s="190"/>
    </row>
    <row r="1093" spans="4:4" x14ac:dyDescent="0.25">
      <c r="D1093" s="190"/>
    </row>
    <row r="1094" spans="4:4" x14ac:dyDescent="0.25">
      <c r="D1094" s="190"/>
    </row>
    <row r="1095" spans="4:4" x14ac:dyDescent="0.25">
      <c r="D1095" s="190"/>
    </row>
    <row r="1096" spans="4:4" x14ac:dyDescent="0.25">
      <c r="D1096" s="190"/>
    </row>
    <row r="1097" spans="4:4" x14ac:dyDescent="0.25">
      <c r="D1097" s="190"/>
    </row>
    <row r="1098" spans="4:4" x14ac:dyDescent="0.25">
      <c r="D1098" s="190"/>
    </row>
    <row r="1099" spans="4:4" x14ac:dyDescent="0.25">
      <c r="D1099" s="190"/>
    </row>
    <row r="1100" spans="4:4" x14ac:dyDescent="0.25">
      <c r="D1100" s="190"/>
    </row>
    <row r="1101" spans="4:4" x14ac:dyDescent="0.25">
      <c r="D1101" s="190"/>
    </row>
    <row r="1102" spans="4:4" x14ac:dyDescent="0.25">
      <c r="D1102" s="190"/>
    </row>
    <row r="1103" spans="4:4" x14ac:dyDescent="0.25">
      <c r="D1103" s="190"/>
    </row>
    <row r="1104" spans="4:4" x14ac:dyDescent="0.25">
      <c r="D1104" s="190"/>
    </row>
    <row r="1105" spans="4:4" x14ac:dyDescent="0.25">
      <c r="D1105" s="190"/>
    </row>
    <row r="1106" spans="4:4" x14ac:dyDescent="0.25">
      <c r="D1106" s="190"/>
    </row>
    <row r="1107" spans="4:4" x14ac:dyDescent="0.25">
      <c r="D1107" s="190"/>
    </row>
    <row r="1108" spans="4:4" x14ac:dyDescent="0.25">
      <c r="D1108" s="190"/>
    </row>
    <row r="1109" spans="4:4" x14ac:dyDescent="0.25">
      <c r="D1109" s="190"/>
    </row>
    <row r="1110" spans="4:4" x14ac:dyDescent="0.25">
      <c r="D1110" s="190"/>
    </row>
    <row r="1111" spans="4:4" x14ac:dyDescent="0.25">
      <c r="D1111" s="190"/>
    </row>
    <row r="1112" spans="4:4" x14ac:dyDescent="0.25">
      <c r="D1112" s="190"/>
    </row>
    <row r="1113" spans="4:4" x14ac:dyDescent="0.25">
      <c r="D1113" s="190"/>
    </row>
    <row r="1114" spans="4:4" x14ac:dyDescent="0.25">
      <c r="D1114" s="190"/>
    </row>
    <row r="1115" spans="4:4" x14ac:dyDescent="0.25">
      <c r="D1115" s="190"/>
    </row>
    <row r="1116" spans="4:4" x14ac:dyDescent="0.25">
      <c r="D1116" s="190"/>
    </row>
    <row r="1117" spans="4:4" x14ac:dyDescent="0.25">
      <c r="D1117" s="190"/>
    </row>
    <row r="1118" spans="4:4" x14ac:dyDescent="0.25">
      <c r="D1118" s="190"/>
    </row>
    <row r="1119" spans="4:4" x14ac:dyDescent="0.25">
      <c r="D1119" s="190"/>
    </row>
    <row r="1120" spans="4:4" x14ac:dyDescent="0.25">
      <c r="D1120" s="190"/>
    </row>
    <row r="1121" spans="4:4" x14ac:dyDescent="0.25">
      <c r="D1121" s="190"/>
    </row>
    <row r="1122" spans="4:4" x14ac:dyDescent="0.25">
      <c r="D1122" s="190"/>
    </row>
    <row r="1123" spans="4:4" x14ac:dyDescent="0.25">
      <c r="D1123" s="190"/>
    </row>
    <row r="1124" spans="4:4" x14ac:dyDescent="0.25">
      <c r="D1124" s="190"/>
    </row>
    <row r="1125" spans="4:4" x14ac:dyDescent="0.25">
      <c r="D1125" s="190"/>
    </row>
    <row r="1126" spans="4:4" x14ac:dyDescent="0.25">
      <c r="D1126" s="190"/>
    </row>
    <row r="1127" spans="4:4" x14ac:dyDescent="0.25">
      <c r="D1127" s="190"/>
    </row>
    <row r="1128" spans="4:4" x14ac:dyDescent="0.25">
      <c r="D1128" s="190"/>
    </row>
    <row r="1129" spans="4:4" x14ac:dyDescent="0.25">
      <c r="D1129" s="190"/>
    </row>
    <row r="1130" spans="4:4" x14ac:dyDescent="0.25">
      <c r="D1130" s="190"/>
    </row>
    <row r="1131" spans="4:4" x14ac:dyDescent="0.25">
      <c r="D1131" s="190"/>
    </row>
    <row r="1132" spans="4:4" x14ac:dyDescent="0.25">
      <c r="D1132" s="190"/>
    </row>
    <row r="1133" spans="4:4" x14ac:dyDescent="0.25">
      <c r="D1133" s="190"/>
    </row>
    <row r="1134" spans="4:4" x14ac:dyDescent="0.25">
      <c r="D1134" s="190"/>
    </row>
    <row r="1135" spans="4:4" x14ac:dyDescent="0.25">
      <c r="D1135" s="190"/>
    </row>
    <row r="1136" spans="4:4" x14ac:dyDescent="0.25">
      <c r="D1136" s="190"/>
    </row>
    <row r="1137" spans="4:4" x14ac:dyDescent="0.25">
      <c r="D1137" s="190"/>
    </row>
    <row r="1138" spans="4:4" x14ac:dyDescent="0.25">
      <c r="D1138" s="190"/>
    </row>
    <row r="1139" spans="4:4" x14ac:dyDescent="0.25">
      <c r="D1139" s="190"/>
    </row>
    <row r="1140" spans="4:4" x14ac:dyDescent="0.25">
      <c r="D1140" s="190"/>
    </row>
    <row r="1141" spans="4:4" x14ac:dyDescent="0.25">
      <c r="D1141" s="190"/>
    </row>
    <row r="1142" spans="4:4" x14ac:dyDescent="0.25">
      <c r="D1142" s="190"/>
    </row>
    <row r="1143" spans="4:4" x14ac:dyDescent="0.25">
      <c r="D1143" s="190"/>
    </row>
    <row r="1144" spans="4:4" x14ac:dyDescent="0.25">
      <c r="D1144" s="190"/>
    </row>
    <row r="1145" spans="4:4" x14ac:dyDescent="0.25">
      <c r="D1145" s="190"/>
    </row>
    <row r="1146" spans="4:4" x14ac:dyDescent="0.25">
      <c r="D1146" s="190"/>
    </row>
    <row r="1147" spans="4:4" x14ac:dyDescent="0.25">
      <c r="D1147" s="190"/>
    </row>
    <row r="1148" spans="4:4" x14ac:dyDescent="0.25">
      <c r="D1148" s="190"/>
    </row>
    <row r="1149" spans="4:4" x14ac:dyDescent="0.25">
      <c r="D1149" s="190"/>
    </row>
    <row r="1150" spans="4:4" x14ac:dyDescent="0.25">
      <c r="D1150" s="190"/>
    </row>
    <row r="1151" spans="4:4" x14ac:dyDescent="0.25">
      <c r="D1151" s="190"/>
    </row>
    <row r="1152" spans="4:4" x14ac:dyDescent="0.25">
      <c r="D1152" s="190"/>
    </row>
    <row r="1153" spans="4:4" x14ac:dyDescent="0.25">
      <c r="D1153" s="190"/>
    </row>
    <row r="1154" spans="4:4" x14ac:dyDescent="0.25">
      <c r="D1154" s="190"/>
    </row>
    <row r="1155" spans="4:4" x14ac:dyDescent="0.25">
      <c r="D1155" s="190"/>
    </row>
    <row r="1156" spans="4:4" x14ac:dyDescent="0.25">
      <c r="D1156" s="190"/>
    </row>
    <row r="1157" spans="4:4" x14ac:dyDescent="0.25">
      <c r="D1157" s="190"/>
    </row>
    <row r="1158" spans="4:4" x14ac:dyDescent="0.25">
      <c r="D1158" s="190"/>
    </row>
    <row r="1159" spans="4:4" x14ac:dyDescent="0.25">
      <c r="D1159" s="190"/>
    </row>
    <row r="1160" spans="4:4" x14ac:dyDescent="0.25">
      <c r="D1160" s="190"/>
    </row>
    <row r="1161" spans="4:4" x14ac:dyDescent="0.25">
      <c r="D1161" s="190"/>
    </row>
    <row r="1162" spans="4:4" x14ac:dyDescent="0.25">
      <c r="D1162" s="190"/>
    </row>
    <row r="1163" spans="4:4" x14ac:dyDescent="0.25">
      <c r="D1163" s="190"/>
    </row>
    <row r="1164" spans="4:4" x14ac:dyDescent="0.25">
      <c r="D1164" s="190"/>
    </row>
    <row r="1165" spans="4:4" x14ac:dyDescent="0.25">
      <c r="D1165" s="190"/>
    </row>
    <row r="1166" spans="4:4" x14ac:dyDescent="0.25">
      <c r="D1166" s="190"/>
    </row>
    <row r="1167" spans="4:4" x14ac:dyDescent="0.25">
      <c r="D1167" s="190"/>
    </row>
    <row r="1168" spans="4:4" x14ac:dyDescent="0.25">
      <c r="D1168" s="190"/>
    </row>
    <row r="1169" spans="4:4" x14ac:dyDescent="0.25">
      <c r="D1169" s="190"/>
    </row>
    <row r="1170" spans="4:4" x14ac:dyDescent="0.25">
      <c r="D1170" s="190"/>
    </row>
    <row r="1171" spans="4:4" x14ac:dyDescent="0.25">
      <c r="D1171" s="190"/>
    </row>
    <row r="1172" spans="4:4" x14ac:dyDescent="0.25">
      <c r="D1172" s="190"/>
    </row>
    <row r="1173" spans="4:4" x14ac:dyDescent="0.25">
      <c r="D1173" s="190"/>
    </row>
    <row r="1174" spans="4:4" x14ac:dyDescent="0.25">
      <c r="D1174" s="190"/>
    </row>
    <row r="1175" spans="4:4" x14ac:dyDescent="0.25">
      <c r="D1175" s="190"/>
    </row>
    <row r="1176" spans="4:4" x14ac:dyDescent="0.25">
      <c r="D1176" s="190"/>
    </row>
    <row r="1177" spans="4:4" x14ac:dyDescent="0.25">
      <c r="D1177" s="190"/>
    </row>
    <row r="1178" spans="4:4" x14ac:dyDescent="0.25">
      <c r="D1178" s="190"/>
    </row>
    <row r="1179" spans="4:4" x14ac:dyDescent="0.25">
      <c r="D1179" s="190"/>
    </row>
    <row r="1180" spans="4:4" x14ac:dyDescent="0.25">
      <c r="D1180" s="190"/>
    </row>
    <row r="1181" spans="4:4" x14ac:dyDescent="0.25">
      <c r="D1181" s="190"/>
    </row>
    <row r="1182" spans="4:4" x14ac:dyDescent="0.25">
      <c r="D1182" s="190"/>
    </row>
    <row r="1183" spans="4:4" x14ac:dyDescent="0.25">
      <c r="D1183" s="190"/>
    </row>
    <row r="1184" spans="4:4" x14ac:dyDescent="0.25">
      <c r="D1184" s="190"/>
    </row>
    <row r="1185" spans="4:4" x14ac:dyDescent="0.25">
      <c r="D1185" s="190"/>
    </row>
    <row r="1186" spans="4:4" x14ac:dyDescent="0.25">
      <c r="D1186" s="190"/>
    </row>
    <row r="1187" spans="4:4" x14ac:dyDescent="0.25">
      <c r="D1187" s="190"/>
    </row>
    <row r="1188" spans="4:4" x14ac:dyDescent="0.25">
      <c r="D1188" s="190"/>
    </row>
    <row r="1189" spans="4:4" x14ac:dyDescent="0.25">
      <c r="D1189" s="190"/>
    </row>
    <row r="1190" spans="4:4" x14ac:dyDescent="0.25">
      <c r="D1190" s="190"/>
    </row>
    <row r="1191" spans="4:4" x14ac:dyDescent="0.25">
      <c r="D1191" s="190"/>
    </row>
    <row r="1192" spans="4:4" x14ac:dyDescent="0.25">
      <c r="D1192" s="190"/>
    </row>
    <row r="1193" spans="4:4" x14ac:dyDescent="0.25">
      <c r="D1193" s="190"/>
    </row>
    <row r="1194" spans="4:4" x14ac:dyDescent="0.25">
      <c r="D1194" s="190"/>
    </row>
    <row r="1195" spans="4:4" x14ac:dyDescent="0.25">
      <c r="D1195" s="190"/>
    </row>
    <row r="1196" spans="4:4" x14ac:dyDescent="0.25">
      <c r="D1196" s="190"/>
    </row>
    <row r="1197" spans="4:4" x14ac:dyDescent="0.25">
      <c r="D1197" s="190"/>
    </row>
    <row r="1198" spans="4:4" x14ac:dyDescent="0.25">
      <c r="D1198" s="190"/>
    </row>
    <row r="1199" spans="4:4" x14ac:dyDescent="0.25">
      <c r="D1199" s="190"/>
    </row>
    <row r="1200" spans="4:4" x14ac:dyDescent="0.25">
      <c r="D1200" s="190"/>
    </row>
    <row r="1201" spans="4:4" x14ac:dyDescent="0.25">
      <c r="D1201" s="190"/>
    </row>
    <row r="1202" spans="4:4" x14ac:dyDescent="0.25">
      <c r="D1202" s="190"/>
    </row>
    <row r="1203" spans="4:4" x14ac:dyDescent="0.25">
      <c r="D1203" s="190"/>
    </row>
    <row r="1204" spans="4:4" x14ac:dyDescent="0.25">
      <c r="D1204" s="190"/>
    </row>
    <row r="1205" spans="4:4" x14ac:dyDescent="0.25">
      <c r="D1205" s="190"/>
    </row>
    <row r="1206" spans="4:4" x14ac:dyDescent="0.25">
      <c r="D1206" s="190"/>
    </row>
    <row r="1207" spans="4:4" x14ac:dyDescent="0.25">
      <c r="D1207" s="190"/>
    </row>
    <row r="1208" spans="4:4" x14ac:dyDescent="0.25">
      <c r="D1208" s="190"/>
    </row>
    <row r="1209" spans="4:4" x14ac:dyDescent="0.25">
      <c r="D1209" s="190"/>
    </row>
    <row r="1210" spans="4:4" x14ac:dyDescent="0.25">
      <c r="D1210" s="190"/>
    </row>
    <row r="1211" spans="4:4" x14ac:dyDescent="0.25">
      <c r="D1211" s="190"/>
    </row>
    <row r="1212" spans="4:4" x14ac:dyDescent="0.25">
      <c r="D1212" s="190"/>
    </row>
    <row r="1213" spans="4:4" x14ac:dyDescent="0.25">
      <c r="D1213" s="190"/>
    </row>
    <row r="1214" spans="4:4" x14ac:dyDescent="0.25">
      <c r="D1214" s="190"/>
    </row>
    <row r="1215" spans="4:4" x14ac:dyDescent="0.25">
      <c r="D1215" s="190"/>
    </row>
    <row r="1216" spans="4:4" x14ac:dyDescent="0.25">
      <c r="D1216" s="190"/>
    </row>
    <row r="1217" spans="4:4" x14ac:dyDescent="0.25">
      <c r="D1217" s="190"/>
    </row>
    <row r="1218" spans="4:4" x14ac:dyDescent="0.25">
      <c r="D1218" s="190"/>
    </row>
    <row r="1219" spans="4:4" x14ac:dyDescent="0.25">
      <c r="D1219" s="190"/>
    </row>
    <row r="1220" spans="4:4" x14ac:dyDescent="0.25">
      <c r="D1220" s="190"/>
    </row>
    <row r="1221" spans="4:4" x14ac:dyDescent="0.25">
      <c r="D1221" s="190"/>
    </row>
    <row r="1222" spans="4:4" x14ac:dyDescent="0.25">
      <c r="D1222" s="190"/>
    </row>
    <row r="1223" spans="4:4" x14ac:dyDescent="0.25">
      <c r="D1223" s="190"/>
    </row>
    <row r="1224" spans="4:4" x14ac:dyDescent="0.25">
      <c r="D1224" s="190"/>
    </row>
    <row r="1225" spans="4:4" x14ac:dyDescent="0.25">
      <c r="D1225" s="190"/>
    </row>
    <row r="1226" spans="4:4" x14ac:dyDescent="0.25">
      <c r="D1226" s="190"/>
    </row>
    <row r="1227" spans="4:4" x14ac:dyDescent="0.25">
      <c r="D1227" s="190"/>
    </row>
    <row r="1228" spans="4:4" x14ac:dyDescent="0.25">
      <c r="D1228" s="190"/>
    </row>
    <row r="1229" spans="4:4" x14ac:dyDescent="0.25">
      <c r="D1229" s="190"/>
    </row>
    <row r="1230" spans="4:4" x14ac:dyDescent="0.25">
      <c r="D1230" s="190"/>
    </row>
    <row r="1231" spans="4:4" x14ac:dyDescent="0.25">
      <c r="D1231" s="190"/>
    </row>
    <row r="1232" spans="4:4" x14ac:dyDescent="0.25">
      <c r="D1232" s="190"/>
    </row>
    <row r="1233" spans="4:4" x14ac:dyDescent="0.25">
      <c r="D1233" s="190"/>
    </row>
    <row r="1234" spans="4:4" x14ac:dyDescent="0.25">
      <c r="D1234" s="190"/>
    </row>
    <row r="1235" spans="4:4" x14ac:dyDescent="0.25">
      <c r="D1235" s="190"/>
    </row>
    <row r="1236" spans="4:4" x14ac:dyDescent="0.25">
      <c r="D1236" s="190"/>
    </row>
    <row r="1237" spans="4:4" x14ac:dyDescent="0.25">
      <c r="D1237" s="190"/>
    </row>
    <row r="1238" spans="4:4" x14ac:dyDescent="0.25">
      <c r="D1238" s="190"/>
    </row>
    <row r="1239" spans="4:4" x14ac:dyDescent="0.25">
      <c r="D1239" s="190"/>
    </row>
    <row r="1240" spans="4:4" x14ac:dyDescent="0.25">
      <c r="D1240" s="190"/>
    </row>
    <row r="1241" spans="4:4" x14ac:dyDescent="0.25">
      <c r="D1241" s="190"/>
    </row>
    <row r="1242" spans="4:4" x14ac:dyDescent="0.25">
      <c r="D1242" s="190"/>
    </row>
    <row r="1243" spans="4:4" x14ac:dyDescent="0.25">
      <c r="D1243" s="190"/>
    </row>
    <row r="1244" spans="4:4" x14ac:dyDescent="0.25">
      <c r="D1244" s="190"/>
    </row>
    <row r="1245" spans="4:4" x14ac:dyDescent="0.25">
      <c r="D1245" s="190"/>
    </row>
    <row r="1246" spans="4:4" x14ac:dyDescent="0.25">
      <c r="D1246" s="190"/>
    </row>
    <row r="1247" spans="4:4" x14ac:dyDescent="0.25">
      <c r="D1247" s="190"/>
    </row>
    <row r="1248" spans="4:4" x14ac:dyDescent="0.25">
      <c r="D1248" s="190"/>
    </row>
    <row r="1249" spans="4:4" x14ac:dyDescent="0.25">
      <c r="D1249" s="190"/>
    </row>
    <row r="1250" spans="4:4" x14ac:dyDescent="0.25">
      <c r="D1250" s="190"/>
    </row>
    <row r="1251" spans="4:4" x14ac:dyDescent="0.25">
      <c r="D1251" s="190"/>
    </row>
    <row r="1252" spans="4:4" x14ac:dyDescent="0.25">
      <c r="D1252" s="190"/>
    </row>
    <row r="1253" spans="4:4" x14ac:dyDescent="0.25">
      <c r="D1253" s="190"/>
    </row>
    <row r="1254" spans="4:4" x14ac:dyDescent="0.25">
      <c r="D1254" s="190"/>
    </row>
    <row r="1255" spans="4:4" x14ac:dyDescent="0.25">
      <c r="D1255" s="190"/>
    </row>
    <row r="1256" spans="4:4" x14ac:dyDescent="0.25">
      <c r="D1256" s="190"/>
    </row>
    <row r="1257" spans="4:4" x14ac:dyDescent="0.25">
      <c r="D1257" s="190"/>
    </row>
    <row r="1258" spans="4:4" x14ac:dyDescent="0.25">
      <c r="D1258" s="190"/>
    </row>
    <row r="1259" spans="4:4" x14ac:dyDescent="0.25">
      <c r="D1259" s="190"/>
    </row>
    <row r="1260" spans="4:4" x14ac:dyDescent="0.25">
      <c r="D1260" s="190"/>
    </row>
    <row r="1261" spans="4:4" x14ac:dyDescent="0.25">
      <c r="D1261" s="190"/>
    </row>
    <row r="1262" spans="4:4" x14ac:dyDescent="0.25">
      <c r="D1262" s="190"/>
    </row>
    <row r="1263" spans="4:4" x14ac:dyDescent="0.25">
      <c r="D1263" s="190"/>
    </row>
    <row r="1264" spans="4:4" x14ac:dyDescent="0.25">
      <c r="D1264" s="190"/>
    </row>
    <row r="1265" spans="4:4" x14ac:dyDescent="0.25">
      <c r="D1265" s="190"/>
    </row>
    <row r="1266" spans="4:4" x14ac:dyDescent="0.25">
      <c r="D1266" s="190"/>
    </row>
    <row r="1267" spans="4:4" x14ac:dyDescent="0.25">
      <c r="D1267" s="190"/>
    </row>
    <row r="1268" spans="4:4" x14ac:dyDescent="0.25">
      <c r="D1268" s="190"/>
    </row>
    <row r="1269" spans="4:4" x14ac:dyDescent="0.25">
      <c r="D1269" s="190"/>
    </row>
    <row r="1270" spans="4:4" x14ac:dyDescent="0.25">
      <c r="D1270" s="190"/>
    </row>
    <row r="1271" spans="4:4" x14ac:dyDescent="0.25">
      <c r="D1271" s="190"/>
    </row>
    <row r="1272" spans="4:4" x14ac:dyDescent="0.25">
      <c r="D1272" s="190"/>
    </row>
    <row r="1273" spans="4:4" x14ac:dyDescent="0.25">
      <c r="D1273" s="190"/>
    </row>
    <row r="1274" spans="4:4" x14ac:dyDescent="0.25">
      <c r="D1274" s="190"/>
    </row>
    <row r="1275" spans="4:4" x14ac:dyDescent="0.25">
      <c r="D1275" s="190"/>
    </row>
    <row r="1276" spans="4:4" x14ac:dyDescent="0.25">
      <c r="D1276" s="190"/>
    </row>
    <row r="1277" spans="4:4" x14ac:dyDescent="0.25">
      <c r="D1277" s="190"/>
    </row>
    <row r="1278" spans="4:4" x14ac:dyDescent="0.25">
      <c r="D1278" s="190"/>
    </row>
    <row r="1279" spans="4:4" x14ac:dyDescent="0.25">
      <c r="D1279" s="190"/>
    </row>
    <row r="1280" spans="4:4" x14ac:dyDescent="0.25">
      <c r="D1280" s="190"/>
    </row>
    <row r="1281" spans="4:4" x14ac:dyDescent="0.25">
      <c r="D1281" s="190"/>
    </row>
    <row r="1282" spans="4:4" x14ac:dyDescent="0.25">
      <c r="D1282" s="190"/>
    </row>
    <row r="1283" spans="4:4" x14ac:dyDescent="0.25">
      <c r="D1283" s="190"/>
    </row>
    <row r="1284" spans="4:4" x14ac:dyDescent="0.25">
      <c r="D1284" s="190"/>
    </row>
    <row r="1285" spans="4:4" x14ac:dyDescent="0.25">
      <c r="D1285" s="190"/>
    </row>
    <row r="1286" spans="4:4" x14ac:dyDescent="0.25">
      <c r="D1286" s="190"/>
    </row>
    <row r="1287" spans="4:4" x14ac:dyDescent="0.25">
      <c r="D1287" s="190"/>
    </row>
    <row r="1288" spans="4:4" x14ac:dyDescent="0.25">
      <c r="D1288" s="190"/>
    </row>
    <row r="1289" spans="4:4" x14ac:dyDescent="0.25">
      <c r="D1289" s="190"/>
    </row>
    <row r="1290" spans="4:4" x14ac:dyDescent="0.25">
      <c r="D1290" s="190"/>
    </row>
    <row r="1291" spans="4:4" x14ac:dyDescent="0.25">
      <c r="D1291" s="190"/>
    </row>
    <row r="1292" spans="4:4" x14ac:dyDescent="0.25">
      <c r="D1292" s="190"/>
    </row>
    <row r="1293" spans="4:4" x14ac:dyDescent="0.25">
      <c r="D1293" s="190"/>
    </row>
    <row r="1294" spans="4:4" x14ac:dyDescent="0.25">
      <c r="D1294" s="190"/>
    </row>
    <row r="1295" spans="4:4" x14ac:dyDescent="0.25">
      <c r="D1295" s="190"/>
    </row>
    <row r="1296" spans="4:4" x14ac:dyDescent="0.25">
      <c r="D1296" s="190"/>
    </row>
    <row r="1297" spans="4:4" x14ac:dyDescent="0.25">
      <c r="D1297" s="190"/>
    </row>
    <row r="1298" spans="4:4" x14ac:dyDescent="0.25">
      <c r="D1298" s="190"/>
    </row>
    <row r="1299" spans="4:4" x14ac:dyDescent="0.25">
      <c r="D1299" s="190"/>
    </row>
    <row r="1300" spans="4:4" x14ac:dyDescent="0.25">
      <c r="D1300" s="190"/>
    </row>
    <row r="1301" spans="4:4" x14ac:dyDescent="0.25">
      <c r="D1301" s="190"/>
    </row>
    <row r="1302" spans="4:4" x14ac:dyDescent="0.25">
      <c r="D1302" s="190"/>
    </row>
    <row r="1303" spans="4:4" x14ac:dyDescent="0.25">
      <c r="D1303" s="190"/>
    </row>
    <row r="1304" spans="4:4" x14ac:dyDescent="0.25">
      <c r="D1304" s="190"/>
    </row>
    <row r="1305" spans="4:4" x14ac:dyDescent="0.25">
      <c r="D1305" s="190"/>
    </row>
    <row r="1306" spans="4:4" x14ac:dyDescent="0.25">
      <c r="D1306" s="190"/>
    </row>
    <row r="1307" spans="4:4" x14ac:dyDescent="0.25">
      <c r="D1307" s="190"/>
    </row>
    <row r="1308" spans="4:4" x14ac:dyDescent="0.25">
      <c r="D1308" s="190"/>
    </row>
    <row r="1309" spans="4:4" x14ac:dyDescent="0.25">
      <c r="D1309" s="190"/>
    </row>
    <row r="1310" spans="4:4" x14ac:dyDescent="0.25">
      <c r="D1310" s="190"/>
    </row>
    <row r="1311" spans="4:4" x14ac:dyDescent="0.25">
      <c r="D1311" s="190"/>
    </row>
    <row r="1312" spans="4:4" x14ac:dyDescent="0.25">
      <c r="D1312" s="190"/>
    </row>
    <row r="1313" spans="4:4" x14ac:dyDescent="0.25">
      <c r="D1313" s="190"/>
    </row>
    <row r="1314" spans="4:4" x14ac:dyDescent="0.25">
      <c r="D1314" s="190"/>
    </row>
    <row r="1315" spans="4:4" x14ac:dyDescent="0.25">
      <c r="D1315" s="190"/>
    </row>
    <row r="1316" spans="4:4" x14ac:dyDescent="0.25">
      <c r="D1316" s="190"/>
    </row>
    <row r="1317" spans="4:4" x14ac:dyDescent="0.25">
      <c r="D1317" s="190"/>
    </row>
    <row r="1318" spans="4:4" x14ac:dyDescent="0.25">
      <c r="D1318" s="190"/>
    </row>
    <row r="1319" spans="4:4" x14ac:dyDescent="0.25">
      <c r="D1319" s="190"/>
    </row>
    <row r="1320" spans="4:4" x14ac:dyDescent="0.25">
      <c r="D1320" s="190"/>
    </row>
    <row r="1321" spans="4:4" x14ac:dyDescent="0.25">
      <c r="D1321" s="190"/>
    </row>
    <row r="1322" spans="4:4" x14ac:dyDescent="0.25">
      <c r="D1322" s="190"/>
    </row>
    <row r="1323" spans="4:4" x14ac:dyDescent="0.25">
      <c r="D1323" s="190"/>
    </row>
    <row r="1324" spans="4:4" x14ac:dyDescent="0.25">
      <c r="D1324" s="190"/>
    </row>
    <row r="1325" spans="4:4" x14ac:dyDescent="0.25">
      <c r="D1325" s="190"/>
    </row>
    <row r="1326" spans="4:4" x14ac:dyDescent="0.25">
      <c r="D1326" s="190"/>
    </row>
    <row r="1327" spans="4:4" x14ac:dyDescent="0.25">
      <c r="D1327" s="190"/>
    </row>
    <row r="1328" spans="4:4" x14ac:dyDescent="0.25">
      <c r="D1328" s="190"/>
    </row>
    <row r="1329" spans="4:4" x14ac:dyDescent="0.25">
      <c r="D1329" s="190"/>
    </row>
    <row r="1330" spans="4:4" x14ac:dyDescent="0.25">
      <c r="D1330" s="190"/>
    </row>
    <row r="1331" spans="4:4" x14ac:dyDescent="0.25">
      <c r="D1331" s="190"/>
    </row>
    <row r="1332" spans="4:4" x14ac:dyDescent="0.25">
      <c r="D1332" s="190"/>
    </row>
    <row r="1333" spans="4:4" x14ac:dyDescent="0.25">
      <c r="D1333" s="190"/>
    </row>
    <row r="1334" spans="4:4" x14ac:dyDescent="0.25">
      <c r="D1334" s="190"/>
    </row>
    <row r="1335" spans="4:4" x14ac:dyDescent="0.25">
      <c r="D1335" s="190"/>
    </row>
    <row r="1336" spans="4:4" x14ac:dyDescent="0.25">
      <c r="D1336" s="190"/>
    </row>
    <row r="1337" spans="4:4" x14ac:dyDescent="0.25">
      <c r="D1337" s="190"/>
    </row>
    <row r="1338" spans="4:4" x14ac:dyDescent="0.25">
      <c r="D1338" s="190"/>
    </row>
    <row r="1339" spans="4:4" x14ac:dyDescent="0.25">
      <c r="D1339" s="190"/>
    </row>
    <row r="1340" spans="4:4" x14ac:dyDescent="0.25">
      <c r="D1340" s="190"/>
    </row>
    <row r="1341" spans="4:4" x14ac:dyDescent="0.25">
      <c r="D1341" s="190"/>
    </row>
    <row r="1342" spans="4:4" x14ac:dyDescent="0.25">
      <c r="D1342" s="190"/>
    </row>
    <row r="1343" spans="4:4" x14ac:dyDescent="0.25">
      <c r="D1343" s="190"/>
    </row>
    <row r="1344" spans="4:4" x14ac:dyDescent="0.25">
      <c r="D1344" s="190"/>
    </row>
    <row r="1345" spans="4:4" x14ac:dyDescent="0.25">
      <c r="D1345" s="190"/>
    </row>
    <row r="1346" spans="4:4" x14ac:dyDescent="0.25">
      <c r="D1346" s="190"/>
    </row>
    <row r="1347" spans="4:4" x14ac:dyDescent="0.25">
      <c r="D1347" s="190"/>
    </row>
    <row r="1348" spans="4:4" x14ac:dyDescent="0.25">
      <c r="D1348" s="190"/>
    </row>
    <row r="1349" spans="4:4" x14ac:dyDescent="0.25">
      <c r="D1349" s="190"/>
    </row>
    <row r="1350" spans="4:4" x14ac:dyDescent="0.25">
      <c r="D1350" s="190"/>
    </row>
    <row r="1351" spans="4:4" x14ac:dyDescent="0.25">
      <c r="D1351" s="190"/>
    </row>
    <row r="1352" spans="4:4" x14ac:dyDescent="0.25">
      <c r="D1352" s="190"/>
    </row>
    <row r="1353" spans="4:4" x14ac:dyDescent="0.25">
      <c r="D1353" s="190"/>
    </row>
    <row r="1354" spans="4:4" x14ac:dyDescent="0.25">
      <c r="D1354" s="190"/>
    </row>
    <row r="1355" spans="4:4" x14ac:dyDescent="0.25">
      <c r="D1355" s="190"/>
    </row>
    <row r="1356" spans="4:4" x14ac:dyDescent="0.25">
      <c r="D1356" s="190"/>
    </row>
    <row r="1357" spans="4:4" x14ac:dyDescent="0.25">
      <c r="D1357" s="190"/>
    </row>
    <row r="1358" spans="4:4" x14ac:dyDescent="0.25">
      <c r="D1358" s="190"/>
    </row>
    <row r="1359" spans="4:4" x14ac:dyDescent="0.25">
      <c r="D1359" s="190"/>
    </row>
    <row r="1360" spans="4:4" x14ac:dyDescent="0.25">
      <c r="D1360" s="190"/>
    </row>
    <row r="1361" spans="4:4" x14ac:dyDescent="0.25">
      <c r="D1361" s="190"/>
    </row>
    <row r="1362" spans="4:4" x14ac:dyDescent="0.25">
      <c r="D1362" s="190"/>
    </row>
    <row r="1363" spans="4:4" x14ac:dyDescent="0.25">
      <c r="D1363" s="190"/>
    </row>
    <row r="1364" spans="4:4" x14ac:dyDescent="0.25">
      <c r="D1364" s="190"/>
    </row>
    <row r="1365" spans="4:4" x14ac:dyDescent="0.25">
      <c r="D1365" s="190"/>
    </row>
    <row r="1366" spans="4:4" x14ac:dyDescent="0.25">
      <c r="D1366" s="190"/>
    </row>
    <row r="1367" spans="4:4" x14ac:dyDescent="0.25">
      <c r="D1367" s="190"/>
    </row>
    <row r="1368" spans="4:4" x14ac:dyDescent="0.25">
      <c r="D1368" s="190"/>
    </row>
    <row r="1369" spans="4:4" x14ac:dyDescent="0.25">
      <c r="D1369" s="190"/>
    </row>
    <row r="1370" spans="4:4" x14ac:dyDescent="0.25">
      <c r="D1370" s="190"/>
    </row>
    <row r="1371" spans="4:4" x14ac:dyDescent="0.25">
      <c r="D1371" s="190"/>
    </row>
    <row r="1372" spans="4:4" x14ac:dyDescent="0.25">
      <c r="D1372" s="190"/>
    </row>
    <row r="1373" spans="4:4" x14ac:dyDescent="0.25">
      <c r="D1373" s="190"/>
    </row>
    <row r="1374" spans="4:4" x14ac:dyDescent="0.25">
      <c r="D1374" s="190"/>
    </row>
    <row r="1375" spans="4:4" x14ac:dyDescent="0.25">
      <c r="D1375" s="190"/>
    </row>
    <row r="1376" spans="4:4" x14ac:dyDescent="0.25">
      <c r="D1376" s="190"/>
    </row>
    <row r="1377" spans="4:4" x14ac:dyDescent="0.25">
      <c r="D1377" s="190"/>
    </row>
    <row r="1378" spans="4:4" x14ac:dyDescent="0.25">
      <c r="D1378" s="190"/>
    </row>
    <row r="1379" spans="4:4" x14ac:dyDescent="0.25">
      <c r="D1379" s="190"/>
    </row>
    <row r="1380" spans="4:4" x14ac:dyDescent="0.25">
      <c r="D1380" s="190"/>
    </row>
    <row r="1381" spans="4:4" x14ac:dyDescent="0.25">
      <c r="D1381" s="190"/>
    </row>
    <row r="1382" spans="4:4" x14ac:dyDescent="0.25">
      <c r="D1382" s="190"/>
    </row>
    <row r="1383" spans="4:4" x14ac:dyDescent="0.25">
      <c r="D1383" s="190"/>
    </row>
    <row r="1384" spans="4:4" x14ac:dyDescent="0.25">
      <c r="D1384" s="190"/>
    </row>
    <row r="1385" spans="4:4" x14ac:dyDescent="0.25">
      <c r="D1385" s="190"/>
    </row>
    <row r="1386" spans="4:4" x14ac:dyDescent="0.25">
      <c r="D1386" s="190"/>
    </row>
    <row r="1387" spans="4:4" x14ac:dyDescent="0.25">
      <c r="D1387" s="190"/>
    </row>
    <row r="1388" spans="4:4" x14ac:dyDescent="0.25">
      <c r="D1388" s="190"/>
    </row>
    <row r="1389" spans="4:4" x14ac:dyDescent="0.25">
      <c r="D1389" s="190"/>
    </row>
    <row r="1390" spans="4:4" x14ac:dyDescent="0.25">
      <c r="D1390" s="190"/>
    </row>
    <row r="1391" spans="4:4" x14ac:dyDescent="0.25">
      <c r="D1391" s="190"/>
    </row>
    <row r="1392" spans="4:4" x14ac:dyDescent="0.25">
      <c r="D1392" s="190"/>
    </row>
    <row r="1393" spans="4:4" x14ac:dyDescent="0.25">
      <c r="D1393" s="190"/>
    </row>
    <row r="1394" spans="4:4" x14ac:dyDescent="0.25">
      <c r="D1394" s="190"/>
    </row>
    <row r="1395" spans="4:4" x14ac:dyDescent="0.25">
      <c r="D1395" s="190"/>
    </row>
    <row r="1396" spans="4:4" x14ac:dyDescent="0.25">
      <c r="D1396" s="190"/>
    </row>
    <row r="1397" spans="4:4" x14ac:dyDescent="0.25">
      <c r="D1397" s="190"/>
    </row>
    <row r="1398" spans="4:4" x14ac:dyDescent="0.25">
      <c r="D1398" s="190"/>
    </row>
    <row r="1399" spans="4:4" x14ac:dyDescent="0.25">
      <c r="D1399" s="190"/>
    </row>
    <row r="1400" spans="4:4" x14ac:dyDescent="0.25">
      <c r="D1400" s="190"/>
    </row>
    <row r="1401" spans="4:4" x14ac:dyDescent="0.25">
      <c r="D1401" s="190"/>
    </row>
    <row r="1402" spans="4:4" x14ac:dyDescent="0.25">
      <c r="D1402" s="190"/>
    </row>
    <row r="1403" spans="4:4" x14ac:dyDescent="0.25">
      <c r="D1403" s="190"/>
    </row>
    <row r="1404" spans="4:4" x14ac:dyDescent="0.25">
      <c r="D1404" s="190"/>
    </row>
    <row r="1405" spans="4:4" x14ac:dyDescent="0.25">
      <c r="D1405" s="190"/>
    </row>
    <row r="1406" spans="4:4" x14ac:dyDescent="0.25">
      <c r="D1406" s="190"/>
    </row>
    <row r="1407" spans="4:4" x14ac:dyDescent="0.25">
      <c r="D1407" s="190"/>
    </row>
    <row r="1408" spans="4:4" x14ac:dyDescent="0.25">
      <c r="D1408" s="190"/>
    </row>
    <row r="1409" spans="4:4" x14ac:dyDescent="0.25">
      <c r="D1409" s="190"/>
    </row>
    <row r="1410" spans="4:4" x14ac:dyDescent="0.25">
      <c r="D1410" s="190"/>
    </row>
    <row r="1411" spans="4:4" x14ac:dyDescent="0.25">
      <c r="D1411" s="190"/>
    </row>
    <row r="1412" spans="4:4" x14ac:dyDescent="0.25">
      <c r="D1412" s="190"/>
    </row>
    <row r="1413" spans="4:4" x14ac:dyDescent="0.25">
      <c r="D1413" s="190"/>
    </row>
    <row r="1414" spans="4:4" x14ac:dyDescent="0.25">
      <c r="D1414" s="190"/>
    </row>
    <row r="1415" spans="4:4" x14ac:dyDescent="0.25">
      <c r="D1415" s="190"/>
    </row>
    <row r="1416" spans="4:4" x14ac:dyDescent="0.25">
      <c r="D1416" s="190"/>
    </row>
    <row r="1417" spans="4:4" x14ac:dyDescent="0.25">
      <c r="D1417" s="190"/>
    </row>
    <row r="1418" spans="4:4" x14ac:dyDescent="0.25">
      <c r="D1418" s="190"/>
    </row>
    <row r="1419" spans="4:4" x14ac:dyDescent="0.25">
      <c r="D1419" s="190"/>
    </row>
    <row r="1420" spans="4:4" x14ac:dyDescent="0.25">
      <c r="D1420" s="190"/>
    </row>
    <row r="1421" spans="4:4" x14ac:dyDescent="0.25">
      <c r="D1421" s="190"/>
    </row>
    <row r="1422" spans="4:4" x14ac:dyDescent="0.25">
      <c r="D1422" s="190"/>
    </row>
    <row r="1423" spans="4:4" x14ac:dyDescent="0.25">
      <c r="D1423" s="190"/>
    </row>
    <row r="1424" spans="4:4" x14ac:dyDescent="0.25">
      <c r="D1424" s="190"/>
    </row>
    <row r="1425" spans="4:4" x14ac:dyDescent="0.25">
      <c r="D1425" s="190"/>
    </row>
    <row r="1426" spans="4:4" x14ac:dyDescent="0.25">
      <c r="D1426" s="190"/>
    </row>
    <row r="1427" spans="4:4" x14ac:dyDescent="0.25">
      <c r="D1427" s="190"/>
    </row>
    <row r="1428" spans="4:4" x14ac:dyDescent="0.25">
      <c r="D1428" s="190"/>
    </row>
    <row r="1429" spans="4:4" x14ac:dyDescent="0.25">
      <c r="D1429" s="190"/>
    </row>
    <row r="1430" spans="4:4" x14ac:dyDescent="0.25">
      <c r="D1430" s="190"/>
    </row>
    <row r="1431" spans="4:4" x14ac:dyDescent="0.25">
      <c r="D1431" s="190"/>
    </row>
    <row r="1432" spans="4:4" x14ac:dyDescent="0.25">
      <c r="D1432" s="190"/>
    </row>
    <row r="1433" spans="4:4" x14ac:dyDescent="0.25">
      <c r="D1433" s="190"/>
    </row>
    <row r="1434" spans="4:4" x14ac:dyDescent="0.25">
      <c r="D1434" s="190"/>
    </row>
    <row r="1435" spans="4:4" x14ac:dyDescent="0.25">
      <c r="D1435" s="190"/>
    </row>
    <row r="1436" spans="4:4" x14ac:dyDescent="0.25">
      <c r="D1436" s="190"/>
    </row>
    <row r="1437" spans="4:4" x14ac:dyDescent="0.25">
      <c r="D1437" s="190"/>
    </row>
    <row r="1438" spans="4:4" x14ac:dyDescent="0.25">
      <c r="D1438" s="190"/>
    </row>
    <row r="1439" spans="4:4" x14ac:dyDescent="0.25">
      <c r="D1439" s="190"/>
    </row>
    <row r="1440" spans="4:4" x14ac:dyDescent="0.25">
      <c r="D1440" s="190"/>
    </row>
    <row r="1441" spans="4:4" x14ac:dyDescent="0.25">
      <c r="D1441" s="190"/>
    </row>
    <row r="1442" spans="4:4" x14ac:dyDescent="0.25">
      <c r="D1442" s="190"/>
    </row>
    <row r="1443" spans="4:4" x14ac:dyDescent="0.25">
      <c r="D1443" s="190"/>
    </row>
    <row r="1444" spans="4:4" x14ac:dyDescent="0.25">
      <c r="D1444" s="190"/>
    </row>
    <row r="1445" spans="4:4" x14ac:dyDescent="0.25">
      <c r="D1445" s="190"/>
    </row>
    <row r="1446" spans="4:4" x14ac:dyDescent="0.25">
      <c r="D1446" s="190"/>
    </row>
    <row r="1447" spans="4:4" x14ac:dyDescent="0.25">
      <c r="D1447" s="190"/>
    </row>
    <row r="1448" spans="4:4" x14ac:dyDescent="0.25">
      <c r="D1448" s="190"/>
    </row>
    <row r="1449" spans="4:4" x14ac:dyDescent="0.25">
      <c r="D1449" s="190"/>
    </row>
    <row r="1450" spans="4:4" x14ac:dyDescent="0.25">
      <c r="D1450" s="190"/>
    </row>
    <row r="1451" spans="4:4" x14ac:dyDescent="0.25">
      <c r="D1451" s="190"/>
    </row>
    <row r="1452" spans="4:4" x14ac:dyDescent="0.25">
      <c r="D1452" s="190"/>
    </row>
    <row r="1453" spans="4:4" x14ac:dyDescent="0.25">
      <c r="D1453" s="190"/>
    </row>
    <row r="1454" spans="4:4" x14ac:dyDescent="0.25">
      <c r="D1454" s="190"/>
    </row>
    <row r="1455" spans="4:4" x14ac:dyDescent="0.25">
      <c r="D1455" s="190"/>
    </row>
    <row r="1456" spans="4:4" x14ac:dyDescent="0.25">
      <c r="D1456" s="190"/>
    </row>
    <row r="1457" spans="4:4" x14ac:dyDescent="0.25">
      <c r="D1457" s="190"/>
    </row>
    <row r="1458" spans="4:4" x14ac:dyDescent="0.25">
      <c r="D1458" s="190"/>
    </row>
    <row r="1459" spans="4:4" x14ac:dyDescent="0.25">
      <c r="D1459" s="190"/>
    </row>
    <row r="1460" spans="4:4" x14ac:dyDescent="0.25">
      <c r="D1460" s="190"/>
    </row>
    <row r="1461" spans="4:4" x14ac:dyDescent="0.25">
      <c r="D1461" s="190"/>
    </row>
    <row r="1462" spans="4:4" x14ac:dyDescent="0.25">
      <c r="D1462" s="190"/>
    </row>
    <row r="1463" spans="4:4" x14ac:dyDescent="0.25">
      <c r="D1463" s="190"/>
    </row>
    <row r="1464" spans="4:4" x14ac:dyDescent="0.25">
      <c r="D1464" s="190"/>
    </row>
    <row r="1465" spans="4:4" x14ac:dyDescent="0.25">
      <c r="D1465" s="190"/>
    </row>
    <row r="1466" spans="4:4" x14ac:dyDescent="0.25">
      <c r="D1466" s="190"/>
    </row>
    <row r="1467" spans="4:4" x14ac:dyDescent="0.25">
      <c r="D1467" s="190"/>
    </row>
    <row r="1468" spans="4:4" x14ac:dyDescent="0.25">
      <c r="D1468" s="190"/>
    </row>
    <row r="1469" spans="4:4" x14ac:dyDescent="0.25">
      <c r="D1469" s="190"/>
    </row>
    <row r="1470" spans="4:4" x14ac:dyDescent="0.25">
      <c r="D1470" s="190"/>
    </row>
    <row r="1471" spans="4:4" x14ac:dyDescent="0.25">
      <c r="D1471" s="190"/>
    </row>
    <row r="1472" spans="4:4" x14ac:dyDescent="0.25">
      <c r="D1472" s="190"/>
    </row>
    <row r="1473" spans="4:4" x14ac:dyDescent="0.25">
      <c r="D1473" s="190"/>
    </row>
    <row r="1474" spans="4:4" x14ac:dyDescent="0.25">
      <c r="D1474" s="190"/>
    </row>
    <row r="1475" spans="4:4" x14ac:dyDescent="0.25">
      <c r="D1475" s="190"/>
    </row>
    <row r="1476" spans="4:4" x14ac:dyDescent="0.25">
      <c r="D1476" s="190"/>
    </row>
    <row r="1477" spans="4:4" x14ac:dyDescent="0.25">
      <c r="D1477" s="190"/>
    </row>
    <row r="1478" spans="4:4" x14ac:dyDescent="0.25">
      <c r="D1478" s="190"/>
    </row>
    <row r="1479" spans="4:4" x14ac:dyDescent="0.25">
      <c r="D1479" s="190"/>
    </row>
    <row r="1480" spans="4:4" x14ac:dyDescent="0.25">
      <c r="D1480" s="190"/>
    </row>
    <row r="1481" spans="4:4" x14ac:dyDescent="0.25">
      <c r="D1481" s="190"/>
    </row>
    <row r="1482" spans="4:4" x14ac:dyDescent="0.25">
      <c r="D1482" s="190"/>
    </row>
    <row r="1483" spans="4:4" x14ac:dyDescent="0.25">
      <c r="D1483" s="190"/>
    </row>
    <row r="1484" spans="4:4" x14ac:dyDescent="0.25">
      <c r="D1484" s="190"/>
    </row>
    <row r="1485" spans="4:4" x14ac:dyDescent="0.25">
      <c r="D1485" s="190"/>
    </row>
    <row r="1486" spans="4:4" x14ac:dyDescent="0.25">
      <c r="D1486" s="190"/>
    </row>
    <row r="1487" spans="4:4" x14ac:dyDescent="0.25">
      <c r="D1487" s="190"/>
    </row>
    <row r="1488" spans="4:4" x14ac:dyDescent="0.25">
      <c r="D1488" s="190"/>
    </row>
    <row r="1489" spans="4:4" x14ac:dyDescent="0.25">
      <c r="D1489" s="190"/>
    </row>
    <row r="1490" spans="4:4" x14ac:dyDescent="0.25">
      <c r="D1490" s="190"/>
    </row>
    <row r="1491" spans="4:4" x14ac:dyDescent="0.25">
      <c r="D1491" s="190"/>
    </row>
    <row r="1492" spans="4:4" x14ac:dyDescent="0.25">
      <c r="D1492" s="190"/>
    </row>
    <row r="1493" spans="4:4" x14ac:dyDescent="0.25">
      <c r="D1493" s="190"/>
    </row>
    <row r="1494" spans="4:4" x14ac:dyDescent="0.25">
      <c r="D1494" s="190"/>
    </row>
    <row r="1495" spans="4:4" x14ac:dyDescent="0.25">
      <c r="D1495" s="190"/>
    </row>
    <row r="1496" spans="4:4" x14ac:dyDescent="0.25">
      <c r="D1496" s="190"/>
    </row>
    <row r="1497" spans="4:4" x14ac:dyDescent="0.25">
      <c r="D1497" s="190"/>
    </row>
    <row r="1498" spans="4:4" x14ac:dyDescent="0.25">
      <c r="D1498" s="190"/>
    </row>
    <row r="1499" spans="4:4" x14ac:dyDescent="0.25">
      <c r="D1499" s="190"/>
    </row>
    <row r="1500" spans="4:4" x14ac:dyDescent="0.25">
      <c r="D1500" s="190"/>
    </row>
    <row r="1501" spans="4:4" x14ac:dyDescent="0.25">
      <c r="D1501" s="190"/>
    </row>
    <row r="1502" spans="4:4" x14ac:dyDescent="0.25">
      <c r="D1502" s="190"/>
    </row>
    <row r="1503" spans="4:4" x14ac:dyDescent="0.25">
      <c r="D1503" s="190"/>
    </row>
    <row r="1504" spans="4:4" x14ac:dyDescent="0.25">
      <c r="D1504" s="190"/>
    </row>
    <row r="1505" spans="4:4" x14ac:dyDescent="0.25">
      <c r="D1505" s="190"/>
    </row>
    <row r="1506" spans="4:4" x14ac:dyDescent="0.25">
      <c r="D1506" s="190"/>
    </row>
    <row r="1507" spans="4:4" x14ac:dyDescent="0.25">
      <c r="D1507" s="190"/>
    </row>
    <row r="1508" spans="4:4" x14ac:dyDescent="0.25">
      <c r="D1508" s="190"/>
    </row>
    <row r="1509" spans="4:4" x14ac:dyDescent="0.25">
      <c r="D1509" s="190"/>
    </row>
    <row r="1510" spans="4:4" x14ac:dyDescent="0.25">
      <c r="D1510" s="190"/>
    </row>
    <row r="1511" spans="4:4" x14ac:dyDescent="0.25">
      <c r="D1511" s="190"/>
    </row>
    <row r="1512" spans="4:4" x14ac:dyDescent="0.25">
      <c r="D1512" s="190"/>
    </row>
    <row r="1513" spans="4:4" x14ac:dyDescent="0.25">
      <c r="D1513" s="190"/>
    </row>
    <row r="1514" spans="4:4" x14ac:dyDescent="0.25">
      <c r="D1514" s="190"/>
    </row>
    <row r="1515" spans="4:4" x14ac:dyDescent="0.25">
      <c r="D1515" s="190"/>
    </row>
    <row r="1516" spans="4:4" x14ac:dyDescent="0.25">
      <c r="D1516" s="190"/>
    </row>
    <row r="1517" spans="4:4" x14ac:dyDescent="0.25">
      <c r="D1517" s="190"/>
    </row>
    <row r="1518" spans="4:4" x14ac:dyDescent="0.25">
      <c r="D1518" s="190"/>
    </row>
    <row r="1519" spans="4:4" x14ac:dyDescent="0.25">
      <c r="D1519" s="190"/>
    </row>
    <row r="1520" spans="4:4" x14ac:dyDescent="0.25">
      <c r="D1520" s="190"/>
    </row>
    <row r="1521" spans="4:4" x14ac:dyDescent="0.25">
      <c r="D1521" s="190"/>
    </row>
    <row r="1522" spans="4:4" x14ac:dyDescent="0.25">
      <c r="D1522" s="190"/>
    </row>
    <row r="1523" spans="4:4" x14ac:dyDescent="0.25">
      <c r="D1523" s="190"/>
    </row>
    <row r="1524" spans="4:4" x14ac:dyDescent="0.25">
      <c r="D1524" s="190"/>
    </row>
    <row r="1525" spans="4:4" x14ac:dyDescent="0.25">
      <c r="D1525" s="190"/>
    </row>
    <row r="1526" spans="4:4" x14ac:dyDescent="0.25">
      <c r="D1526" s="190"/>
    </row>
    <row r="1527" spans="4:4" x14ac:dyDescent="0.25">
      <c r="D1527" s="190"/>
    </row>
    <row r="1528" spans="4:4" x14ac:dyDescent="0.25">
      <c r="D1528" s="190"/>
    </row>
    <row r="1529" spans="4:4" x14ac:dyDescent="0.25">
      <c r="D1529" s="190"/>
    </row>
    <row r="1530" spans="4:4" x14ac:dyDescent="0.25">
      <c r="D1530" s="190"/>
    </row>
    <row r="1531" spans="4:4" x14ac:dyDescent="0.25">
      <c r="D1531" s="190"/>
    </row>
    <row r="1532" spans="4:4" x14ac:dyDescent="0.25">
      <c r="D1532" s="190"/>
    </row>
    <row r="1533" spans="4:4" x14ac:dyDescent="0.25">
      <c r="D1533" s="190"/>
    </row>
    <row r="1534" spans="4:4" x14ac:dyDescent="0.25">
      <c r="D1534" s="190"/>
    </row>
    <row r="1535" spans="4:4" x14ac:dyDescent="0.25">
      <c r="D1535" s="190"/>
    </row>
    <row r="1536" spans="4:4" x14ac:dyDescent="0.25">
      <c r="D1536" s="190"/>
    </row>
    <row r="1537" spans="4:4" x14ac:dyDescent="0.25">
      <c r="D1537" s="190"/>
    </row>
    <row r="1538" spans="4:4" x14ac:dyDescent="0.25">
      <c r="D1538" s="190"/>
    </row>
    <row r="1539" spans="4:4" x14ac:dyDescent="0.25">
      <c r="D1539" s="190"/>
    </row>
    <row r="1540" spans="4:4" x14ac:dyDescent="0.25">
      <c r="D1540" s="190"/>
    </row>
    <row r="1541" spans="4:4" x14ac:dyDescent="0.25">
      <c r="D1541" s="190"/>
    </row>
    <row r="1542" spans="4:4" x14ac:dyDescent="0.25">
      <c r="D1542" s="190"/>
    </row>
    <row r="1543" spans="4:4" x14ac:dyDescent="0.25">
      <c r="D1543" s="190"/>
    </row>
    <row r="1544" spans="4:4" x14ac:dyDescent="0.25">
      <c r="D1544" s="190"/>
    </row>
    <row r="1545" spans="4:4" x14ac:dyDescent="0.25">
      <c r="D1545" s="190"/>
    </row>
    <row r="1546" spans="4:4" x14ac:dyDescent="0.25">
      <c r="D1546" s="190"/>
    </row>
    <row r="1547" spans="4:4" x14ac:dyDescent="0.25">
      <c r="D1547" s="190"/>
    </row>
    <row r="1548" spans="4:4" x14ac:dyDescent="0.25">
      <c r="D1548" s="190"/>
    </row>
    <row r="1549" spans="4:4" x14ac:dyDescent="0.25">
      <c r="D1549" s="190"/>
    </row>
    <row r="1550" spans="4:4" x14ac:dyDescent="0.25">
      <c r="D1550" s="190"/>
    </row>
    <row r="1551" spans="4:4" x14ac:dyDescent="0.25">
      <c r="D1551" s="190"/>
    </row>
    <row r="1552" spans="4:4" x14ac:dyDescent="0.25">
      <c r="D1552" s="190"/>
    </row>
    <row r="1553" spans="4:4" x14ac:dyDescent="0.25">
      <c r="D1553" s="190"/>
    </row>
    <row r="1554" spans="4:4" x14ac:dyDescent="0.25">
      <c r="D1554" s="190"/>
    </row>
    <row r="1555" spans="4:4" x14ac:dyDescent="0.25">
      <c r="D1555" s="190"/>
    </row>
    <row r="1556" spans="4:4" x14ac:dyDescent="0.25">
      <c r="D1556" s="190"/>
    </row>
    <row r="1557" spans="4:4" x14ac:dyDescent="0.25">
      <c r="D1557" s="190"/>
    </row>
    <row r="1558" spans="4:4" x14ac:dyDescent="0.25">
      <c r="D1558" s="190"/>
    </row>
    <row r="1559" spans="4:4" x14ac:dyDescent="0.25">
      <c r="D1559" s="190"/>
    </row>
    <row r="1560" spans="4:4" x14ac:dyDescent="0.25">
      <c r="D1560" s="190"/>
    </row>
    <row r="1561" spans="4:4" x14ac:dyDescent="0.25">
      <c r="D1561" s="190"/>
    </row>
    <row r="1562" spans="4:4" x14ac:dyDescent="0.25">
      <c r="D1562" s="190"/>
    </row>
    <row r="1563" spans="4:4" x14ac:dyDescent="0.25">
      <c r="D1563" s="190"/>
    </row>
    <row r="1564" spans="4:4" x14ac:dyDescent="0.25">
      <c r="D1564" s="190"/>
    </row>
    <row r="1565" spans="4:4" x14ac:dyDescent="0.25">
      <c r="D1565" s="190"/>
    </row>
    <row r="1566" spans="4:4" x14ac:dyDescent="0.25">
      <c r="D1566" s="190"/>
    </row>
    <row r="1567" spans="4:4" x14ac:dyDescent="0.25">
      <c r="D1567" s="190"/>
    </row>
    <row r="1568" spans="4:4" x14ac:dyDescent="0.25">
      <c r="D1568" s="190"/>
    </row>
    <row r="1569" spans="4:4" x14ac:dyDescent="0.25">
      <c r="D1569" s="190"/>
    </row>
    <row r="1570" spans="4:4" x14ac:dyDescent="0.25">
      <c r="D1570" s="190"/>
    </row>
    <row r="1571" spans="4:4" x14ac:dyDescent="0.25">
      <c r="D1571" s="190"/>
    </row>
    <row r="1572" spans="4:4" x14ac:dyDescent="0.25">
      <c r="D1572" s="190"/>
    </row>
    <row r="1573" spans="4:4" x14ac:dyDescent="0.25">
      <c r="D1573" s="190"/>
    </row>
    <row r="1574" spans="4:4" x14ac:dyDescent="0.25">
      <c r="D1574" s="190"/>
    </row>
    <row r="1575" spans="4:4" x14ac:dyDescent="0.25">
      <c r="D1575" s="190"/>
    </row>
    <row r="1576" spans="4:4" x14ac:dyDescent="0.25">
      <c r="D1576" s="190"/>
    </row>
    <row r="1577" spans="4:4" x14ac:dyDescent="0.25">
      <c r="D1577" s="190"/>
    </row>
    <row r="1578" spans="4:4" x14ac:dyDescent="0.25">
      <c r="D1578" s="190"/>
    </row>
    <row r="1579" spans="4:4" x14ac:dyDescent="0.25">
      <c r="D1579" s="190"/>
    </row>
    <row r="1580" spans="4:4" x14ac:dyDescent="0.25">
      <c r="D1580" s="190"/>
    </row>
    <row r="1581" spans="4:4" x14ac:dyDescent="0.25">
      <c r="D1581" s="190"/>
    </row>
    <row r="1582" spans="4:4" x14ac:dyDescent="0.25">
      <c r="D1582" s="190"/>
    </row>
    <row r="1583" spans="4:4" x14ac:dyDescent="0.25">
      <c r="D1583" s="190"/>
    </row>
    <row r="1584" spans="4:4" x14ac:dyDescent="0.25">
      <c r="D1584" s="190"/>
    </row>
    <row r="1585" spans="4:4" x14ac:dyDescent="0.25">
      <c r="D1585" s="190"/>
    </row>
    <row r="1586" spans="4:4" x14ac:dyDescent="0.25">
      <c r="D1586" s="190"/>
    </row>
    <row r="1587" spans="4:4" x14ac:dyDescent="0.25">
      <c r="D1587" s="190"/>
    </row>
    <row r="1588" spans="4:4" x14ac:dyDescent="0.25">
      <c r="D1588" s="190"/>
    </row>
    <row r="1589" spans="4:4" x14ac:dyDescent="0.25">
      <c r="D1589" s="190"/>
    </row>
    <row r="1590" spans="4:4" x14ac:dyDescent="0.25">
      <c r="D1590" s="190"/>
    </row>
    <row r="1591" spans="4:4" x14ac:dyDescent="0.25">
      <c r="D1591" s="190"/>
    </row>
    <row r="1592" spans="4:4" x14ac:dyDescent="0.25">
      <c r="D1592" s="190"/>
    </row>
    <row r="1593" spans="4:4" x14ac:dyDescent="0.25">
      <c r="D1593" s="190"/>
    </row>
    <row r="1594" spans="4:4" x14ac:dyDescent="0.25">
      <c r="D1594" s="190"/>
    </row>
    <row r="1595" spans="4:4" x14ac:dyDescent="0.25">
      <c r="D1595" s="190"/>
    </row>
    <row r="1596" spans="4:4" x14ac:dyDescent="0.25">
      <c r="D1596" s="190"/>
    </row>
    <row r="1597" spans="4:4" x14ac:dyDescent="0.25">
      <c r="D1597" s="190"/>
    </row>
    <row r="1598" spans="4:4" x14ac:dyDescent="0.25">
      <c r="D1598" s="190"/>
    </row>
    <row r="1599" spans="4:4" x14ac:dyDescent="0.25">
      <c r="D1599" s="190"/>
    </row>
    <row r="1600" spans="4:4" x14ac:dyDescent="0.25">
      <c r="D1600" s="190"/>
    </row>
    <row r="1601" spans="4:4" x14ac:dyDescent="0.25">
      <c r="D1601" s="190"/>
    </row>
    <row r="1602" spans="4:4" x14ac:dyDescent="0.25">
      <c r="D1602" s="190"/>
    </row>
    <row r="1603" spans="4:4" x14ac:dyDescent="0.25">
      <c r="D1603" s="190"/>
    </row>
    <row r="1604" spans="4:4" x14ac:dyDescent="0.25">
      <c r="D1604" s="190"/>
    </row>
    <row r="1605" spans="4:4" x14ac:dyDescent="0.25">
      <c r="D1605" s="190"/>
    </row>
    <row r="1606" spans="4:4" x14ac:dyDescent="0.25">
      <c r="D1606" s="190"/>
    </row>
    <row r="1607" spans="4:4" x14ac:dyDescent="0.25">
      <c r="D1607" s="190"/>
    </row>
    <row r="1608" spans="4:4" x14ac:dyDescent="0.25">
      <c r="D1608" s="190"/>
    </row>
    <row r="1609" spans="4:4" x14ac:dyDescent="0.25">
      <c r="D1609" s="190"/>
    </row>
    <row r="1610" spans="4:4" x14ac:dyDescent="0.25">
      <c r="D1610" s="190"/>
    </row>
    <row r="1611" spans="4:4" x14ac:dyDescent="0.25">
      <c r="D1611" s="190"/>
    </row>
    <row r="1612" spans="4:4" x14ac:dyDescent="0.25">
      <c r="D1612" s="190"/>
    </row>
    <row r="1613" spans="4:4" x14ac:dyDescent="0.25">
      <c r="D1613" s="190"/>
    </row>
    <row r="1614" spans="4:4" x14ac:dyDescent="0.25">
      <c r="D1614" s="190"/>
    </row>
    <row r="1615" spans="4:4" x14ac:dyDescent="0.25">
      <c r="D1615" s="190"/>
    </row>
    <row r="1616" spans="4:4" x14ac:dyDescent="0.25">
      <c r="D1616" s="190"/>
    </row>
    <row r="1617" spans="4:4" x14ac:dyDescent="0.25">
      <c r="D1617" s="190"/>
    </row>
    <row r="1618" spans="4:4" x14ac:dyDescent="0.25">
      <c r="D1618" s="190"/>
    </row>
    <row r="1619" spans="4:4" x14ac:dyDescent="0.25">
      <c r="D1619" s="190"/>
    </row>
    <row r="1620" spans="4:4" x14ac:dyDescent="0.25">
      <c r="D1620" s="190"/>
    </row>
    <row r="1621" spans="4:4" x14ac:dyDescent="0.25">
      <c r="D1621" s="190"/>
    </row>
    <row r="1622" spans="4:4" x14ac:dyDescent="0.25">
      <c r="D1622" s="190"/>
    </row>
    <row r="1623" spans="4:4" x14ac:dyDescent="0.25">
      <c r="D1623" s="190"/>
    </row>
    <row r="1624" spans="4:4" x14ac:dyDescent="0.25">
      <c r="D1624" s="190"/>
    </row>
    <row r="1625" spans="4:4" x14ac:dyDescent="0.25">
      <c r="D1625" s="190"/>
    </row>
    <row r="1626" spans="4:4" x14ac:dyDescent="0.25">
      <c r="D1626" s="190"/>
    </row>
    <row r="1627" spans="4:4" x14ac:dyDescent="0.25">
      <c r="D1627" s="190"/>
    </row>
    <row r="1628" spans="4:4" x14ac:dyDescent="0.25">
      <c r="D1628" s="190"/>
    </row>
    <row r="1629" spans="4:4" x14ac:dyDescent="0.25">
      <c r="D1629" s="190"/>
    </row>
    <row r="1630" spans="4:4" x14ac:dyDescent="0.25">
      <c r="D1630" s="190"/>
    </row>
    <row r="1631" spans="4:4" x14ac:dyDescent="0.25">
      <c r="D1631" s="190"/>
    </row>
    <row r="1632" spans="4:4" x14ac:dyDescent="0.25">
      <c r="D1632" s="190"/>
    </row>
    <row r="1633" spans="4:4" x14ac:dyDescent="0.25">
      <c r="D1633" s="190"/>
    </row>
    <row r="1634" spans="4:4" x14ac:dyDescent="0.25">
      <c r="D1634" s="190"/>
    </row>
    <row r="1635" spans="4:4" x14ac:dyDescent="0.25">
      <c r="D1635" s="190"/>
    </row>
    <row r="1636" spans="4:4" x14ac:dyDescent="0.25">
      <c r="D1636" s="190"/>
    </row>
    <row r="1637" spans="4:4" x14ac:dyDescent="0.25">
      <c r="D1637" s="190"/>
    </row>
    <row r="1638" spans="4:4" x14ac:dyDescent="0.25">
      <c r="D1638" s="190"/>
    </row>
    <row r="1639" spans="4:4" x14ac:dyDescent="0.25">
      <c r="D1639" s="190"/>
    </row>
    <row r="1640" spans="4:4" x14ac:dyDescent="0.25">
      <c r="D1640" s="190"/>
    </row>
    <row r="1641" spans="4:4" x14ac:dyDescent="0.25">
      <c r="D1641" s="190"/>
    </row>
    <row r="1642" spans="4:4" x14ac:dyDescent="0.25">
      <c r="D1642" s="190"/>
    </row>
    <row r="1643" spans="4:4" x14ac:dyDescent="0.25">
      <c r="D1643" s="190"/>
    </row>
    <row r="1644" spans="4:4" x14ac:dyDescent="0.25">
      <c r="D1644" s="190"/>
    </row>
    <row r="1645" spans="4:4" x14ac:dyDescent="0.25">
      <c r="D1645" s="190"/>
    </row>
    <row r="1646" spans="4:4" x14ac:dyDescent="0.25">
      <c r="D1646" s="190"/>
    </row>
    <row r="1647" spans="4:4" x14ac:dyDescent="0.25">
      <c r="D1647" s="190"/>
    </row>
    <row r="1648" spans="4:4" x14ac:dyDescent="0.25">
      <c r="D1648" s="190"/>
    </row>
    <row r="1649" spans="4:4" x14ac:dyDescent="0.25">
      <c r="D1649" s="190"/>
    </row>
    <row r="1650" spans="4:4" x14ac:dyDescent="0.25">
      <c r="D1650" s="190"/>
    </row>
    <row r="1651" spans="4:4" x14ac:dyDescent="0.25">
      <c r="D1651" s="190"/>
    </row>
    <row r="1652" spans="4:4" x14ac:dyDescent="0.25">
      <c r="D1652" s="190"/>
    </row>
    <row r="1653" spans="4:4" x14ac:dyDescent="0.25">
      <c r="D1653" s="190"/>
    </row>
    <row r="1654" spans="4:4" x14ac:dyDescent="0.25">
      <c r="D1654" s="190"/>
    </row>
    <row r="1655" spans="4:4" x14ac:dyDescent="0.25">
      <c r="D1655" s="190"/>
    </row>
    <row r="1656" spans="4:4" x14ac:dyDescent="0.25">
      <c r="D1656" s="190"/>
    </row>
    <row r="1657" spans="4:4" x14ac:dyDescent="0.25">
      <c r="D1657" s="190"/>
    </row>
    <row r="1658" spans="4:4" x14ac:dyDescent="0.25">
      <c r="D1658" s="190"/>
    </row>
    <row r="1659" spans="4:4" x14ac:dyDescent="0.25">
      <c r="D1659" s="190"/>
    </row>
    <row r="1660" spans="4:4" x14ac:dyDescent="0.25">
      <c r="D1660" s="190"/>
    </row>
    <row r="1661" spans="4:4" x14ac:dyDescent="0.25">
      <c r="D1661" s="190"/>
    </row>
    <row r="1662" spans="4:4" x14ac:dyDescent="0.25">
      <c r="D1662" s="190"/>
    </row>
    <row r="1663" spans="4:4" x14ac:dyDescent="0.25">
      <c r="D1663" s="190"/>
    </row>
    <row r="1664" spans="4:4" x14ac:dyDescent="0.25">
      <c r="D1664" s="190"/>
    </row>
    <row r="1665" spans="4:4" x14ac:dyDescent="0.25">
      <c r="D1665" s="190"/>
    </row>
    <row r="1666" spans="4:4" x14ac:dyDescent="0.25">
      <c r="D1666" s="190"/>
    </row>
    <row r="1667" spans="4:4" x14ac:dyDescent="0.25">
      <c r="D1667" s="190"/>
    </row>
    <row r="1668" spans="4:4" x14ac:dyDescent="0.25">
      <c r="D1668" s="190"/>
    </row>
    <row r="1669" spans="4:4" x14ac:dyDescent="0.25">
      <c r="D1669" s="190"/>
    </row>
    <row r="1670" spans="4:4" x14ac:dyDescent="0.25">
      <c r="D1670" s="190"/>
    </row>
    <row r="1671" spans="4:4" x14ac:dyDescent="0.25">
      <c r="D1671" s="190"/>
    </row>
    <row r="1672" spans="4:4" x14ac:dyDescent="0.25">
      <c r="D1672" s="190"/>
    </row>
    <row r="1673" spans="4:4" x14ac:dyDescent="0.25">
      <c r="D1673" s="190"/>
    </row>
    <row r="1674" spans="4:4" x14ac:dyDescent="0.25">
      <c r="D1674" s="190"/>
    </row>
    <row r="1675" spans="4:4" x14ac:dyDescent="0.25">
      <c r="D1675" s="190"/>
    </row>
    <row r="1676" spans="4:4" x14ac:dyDescent="0.25">
      <c r="D1676" s="190"/>
    </row>
    <row r="1677" spans="4:4" x14ac:dyDescent="0.25">
      <c r="D1677" s="190"/>
    </row>
    <row r="1678" spans="4:4" x14ac:dyDescent="0.25">
      <c r="D1678" s="190"/>
    </row>
    <row r="1679" spans="4:4" x14ac:dyDescent="0.25">
      <c r="D1679" s="190"/>
    </row>
    <row r="1680" spans="4:4" x14ac:dyDescent="0.25">
      <c r="D1680" s="190"/>
    </row>
    <row r="1681" spans="4:4" x14ac:dyDescent="0.25">
      <c r="D1681" s="190"/>
    </row>
    <row r="1682" spans="4:4" x14ac:dyDescent="0.25">
      <c r="D1682" s="190"/>
    </row>
    <row r="1683" spans="4:4" x14ac:dyDescent="0.25">
      <c r="D1683" s="190"/>
    </row>
    <row r="1684" spans="4:4" x14ac:dyDescent="0.25">
      <c r="D1684" s="190"/>
    </row>
    <row r="1685" spans="4:4" x14ac:dyDescent="0.25">
      <c r="D1685" s="190"/>
    </row>
    <row r="1686" spans="4:4" x14ac:dyDescent="0.25">
      <c r="D1686" s="190"/>
    </row>
    <row r="1687" spans="4:4" x14ac:dyDescent="0.25">
      <c r="D1687" s="190"/>
    </row>
    <row r="1688" spans="4:4" x14ac:dyDescent="0.25">
      <c r="D1688" s="190"/>
    </row>
    <row r="1689" spans="4:4" x14ac:dyDescent="0.25">
      <c r="D1689" s="190"/>
    </row>
    <row r="1690" spans="4:4" x14ac:dyDescent="0.25">
      <c r="D1690" s="190"/>
    </row>
    <row r="1691" spans="4:4" x14ac:dyDescent="0.25">
      <c r="D1691" s="190"/>
    </row>
    <row r="1692" spans="4:4" x14ac:dyDescent="0.25">
      <c r="D1692" s="190"/>
    </row>
    <row r="1693" spans="4:4" x14ac:dyDescent="0.25">
      <c r="D1693" s="190"/>
    </row>
    <row r="1694" spans="4:4" x14ac:dyDescent="0.25">
      <c r="D1694" s="190"/>
    </row>
    <row r="1695" spans="4:4" x14ac:dyDescent="0.25">
      <c r="D1695" s="190"/>
    </row>
    <row r="1696" spans="4:4" x14ac:dyDescent="0.25">
      <c r="D1696" s="190"/>
    </row>
    <row r="1697" spans="4:4" x14ac:dyDescent="0.25">
      <c r="D1697" s="190"/>
    </row>
    <row r="1698" spans="4:4" x14ac:dyDescent="0.25">
      <c r="D1698" s="190"/>
    </row>
    <row r="1699" spans="4:4" x14ac:dyDescent="0.25">
      <c r="D1699" s="190"/>
    </row>
    <row r="1700" spans="4:4" x14ac:dyDescent="0.25">
      <c r="D1700" s="190"/>
    </row>
    <row r="1701" spans="4:4" x14ac:dyDescent="0.25">
      <c r="D1701" s="190"/>
    </row>
    <row r="1702" spans="4:4" x14ac:dyDescent="0.25">
      <c r="D1702" s="190"/>
    </row>
    <row r="1703" spans="4:4" x14ac:dyDescent="0.25">
      <c r="D1703" s="190"/>
    </row>
    <row r="1704" spans="4:4" x14ac:dyDescent="0.25">
      <c r="D1704" s="190"/>
    </row>
    <row r="1705" spans="4:4" x14ac:dyDescent="0.25">
      <c r="D1705" s="190"/>
    </row>
    <row r="1706" spans="4:4" x14ac:dyDescent="0.25">
      <c r="D1706" s="190"/>
    </row>
    <row r="1707" spans="4:4" x14ac:dyDescent="0.25">
      <c r="D1707" s="190"/>
    </row>
    <row r="1708" spans="4:4" x14ac:dyDescent="0.25">
      <c r="D1708" s="190"/>
    </row>
    <row r="1709" spans="4:4" x14ac:dyDescent="0.25">
      <c r="D1709" s="190"/>
    </row>
    <row r="1710" spans="4:4" x14ac:dyDescent="0.25">
      <c r="D1710" s="190"/>
    </row>
    <row r="1711" spans="4:4" x14ac:dyDescent="0.25">
      <c r="D1711" s="190"/>
    </row>
    <row r="1712" spans="4:4" x14ac:dyDescent="0.25">
      <c r="D1712" s="190"/>
    </row>
    <row r="1713" spans="4:4" x14ac:dyDescent="0.25">
      <c r="D1713" s="190"/>
    </row>
    <row r="1714" spans="4:4" x14ac:dyDescent="0.25">
      <c r="D1714" s="190"/>
    </row>
    <row r="1715" spans="4:4" x14ac:dyDescent="0.25">
      <c r="D1715" s="190"/>
    </row>
    <row r="1716" spans="4:4" x14ac:dyDescent="0.25">
      <c r="D1716" s="190"/>
    </row>
    <row r="1717" spans="4:4" x14ac:dyDescent="0.25">
      <c r="D1717" s="190"/>
    </row>
    <row r="1718" spans="4:4" x14ac:dyDescent="0.25">
      <c r="D1718" s="190"/>
    </row>
    <row r="1719" spans="4:4" x14ac:dyDescent="0.25">
      <c r="D1719" s="190"/>
    </row>
    <row r="1720" spans="4:4" x14ac:dyDescent="0.25">
      <c r="D1720" s="190"/>
    </row>
    <row r="1721" spans="4:4" x14ac:dyDescent="0.25">
      <c r="D1721" s="190"/>
    </row>
    <row r="1722" spans="4:4" x14ac:dyDescent="0.25">
      <c r="D1722" s="190"/>
    </row>
    <row r="1723" spans="4:4" x14ac:dyDescent="0.25">
      <c r="D1723" s="190"/>
    </row>
    <row r="1724" spans="4:4" x14ac:dyDescent="0.25">
      <c r="D1724" s="190"/>
    </row>
    <row r="1725" spans="4:4" x14ac:dyDescent="0.25">
      <c r="D1725" s="190"/>
    </row>
    <row r="1726" spans="4:4" x14ac:dyDescent="0.25">
      <c r="D1726" s="190"/>
    </row>
    <row r="1727" spans="4:4" x14ac:dyDescent="0.25">
      <c r="D1727" s="190"/>
    </row>
    <row r="1728" spans="4:4" x14ac:dyDescent="0.25">
      <c r="D1728" s="190"/>
    </row>
    <row r="1729" spans="4:4" x14ac:dyDescent="0.25">
      <c r="D1729" s="190"/>
    </row>
    <row r="1730" spans="4:4" x14ac:dyDescent="0.25">
      <c r="D1730" s="190"/>
    </row>
    <row r="1731" spans="4:4" x14ac:dyDescent="0.25">
      <c r="D1731" s="190"/>
    </row>
    <row r="1732" spans="4:4" x14ac:dyDescent="0.25">
      <c r="D1732" s="190"/>
    </row>
    <row r="1733" spans="4:4" x14ac:dyDescent="0.25">
      <c r="D1733" s="190"/>
    </row>
    <row r="1734" spans="4:4" x14ac:dyDescent="0.25">
      <c r="D1734" s="190"/>
    </row>
    <row r="1735" spans="4:4" x14ac:dyDescent="0.25">
      <c r="D1735" s="190"/>
    </row>
    <row r="1736" spans="4:4" x14ac:dyDescent="0.25">
      <c r="D1736" s="190"/>
    </row>
    <row r="1737" spans="4:4" x14ac:dyDescent="0.25">
      <c r="D1737" s="190"/>
    </row>
    <row r="1738" spans="4:4" x14ac:dyDescent="0.25">
      <c r="D1738" s="190"/>
    </row>
    <row r="1739" spans="4:4" x14ac:dyDescent="0.25">
      <c r="D1739" s="190"/>
    </row>
    <row r="1740" spans="4:4" x14ac:dyDescent="0.25">
      <c r="D1740" s="190"/>
    </row>
    <row r="1741" spans="4:4" x14ac:dyDescent="0.25">
      <c r="D1741" s="190"/>
    </row>
    <row r="1742" spans="4:4" x14ac:dyDescent="0.25">
      <c r="D1742" s="190"/>
    </row>
    <row r="1743" spans="4:4" x14ac:dyDescent="0.25">
      <c r="D1743" s="190"/>
    </row>
    <row r="1744" spans="4:4" x14ac:dyDescent="0.25">
      <c r="D1744" s="190"/>
    </row>
    <row r="1745" spans="4:4" x14ac:dyDescent="0.25">
      <c r="D1745" s="190"/>
    </row>
    <row r="1746" spans="4:4" x14ac:dyDescent="0.25">
      <c r="D1746" s="190"/>
    </row>
    <row r="1747" spans="4:4" x14ac:dyDescent="0.25">
      <c r="D1747" s="190"/>
    </row>
    <row r="1748" spans="4:4" x14ac:dyDescent="0.25">
      <c r="D1748" s="190"/>
    </row>
    <row r="1749" spans="4:4" x14ac:dyDescent="0.25">
      <c r="D1749" s="190"/>
    </row>
    <row r="1750" spans="4:4" x14ac:dyDescent="0.25">
      <c r="D1750" s="190"/>
    </row>
    <row r="1751" spans="4:4" x14ac:dyDescent="0.25">
      <c r="D1751" s="190"/>
    </row>
    <row r="1752" spans="4:4" x14ac:dyDescent="0.25">
      <c r="D1752" s="190"/>
    </row>
    <row r="1753" spans="4:4" x14ac:dyDescent="0.25">
      <c r="D1753" s="190"/>
    </row>
    <row r="1754" spans="4:4" x14ac:dyDescent="0.25">
      <c r="D1754" s="190"/>
    </row>
    <row r="1755" spans="4:4" x14ac:dyDescent="0.25">
      <c r="D1755" s="190"/>
    </row>
    <row r="1756" spans="4:4" x14ac:dyDescent="0.25">
      <c r="D1756" s="190"/>
    </row>
    <row r="1757" spans="4:4" x14ac:dyDescent="0.25">
      <c r="D1757" s="190"/>
    </row>
    <row r="1758" spans="4:4" x14ac:dyDescent="0.25">
      <c r="D1758" s="190"/>
    </row>
    <row r="1759" spans="4:4" x14ac:dyDescent="0.25">
      <c r="D1759" s="190"/>
    </row>
    <row r="1760" spans="4:4" x14ac:dyDescent="0.25">
      <c r="D1760" s="190"/>
    </row>
    <row r="1761" spans="4:4" x14ac:dyDescent="0.25">
      <c r="D1761" s="190"/>
    </row>
    <row r="1762" spans="4:4" x14ac:dyDescent="0.25">
      <c r="D1762" s="190"/>
    </row>
    <row r="1763" spans="4:4" x14ac:dyDescent="0.25">
      <c r="D1763" s="190"/>
    </row>
    <row r="1764" spans="4:4" x14ac:dyDescent="0.25">
      <c r="D1764" s="190"/>
    </row>
    <row r="1765" spans="4:4" x14ac:dyDescent="0.25">
      <c r="D1765" s="190"/>
    </row>
    <row r="1766" spans="4:4" x14ac:dyDescent="0.25">
      <c r="D1766" s="190"/>
    </row>
    <row r="1767" spans="4:4" x14ac:dyDescent="0.25">
      <c r="D1767" s="190"/>
    </row>
    <row r="1768" spans="4:4" x14ac:dyDescent="0.25">
      <c r="D1768" s="190"/>
    </row>
    <row r="1769" spans="4:4" x14ac:dyDescent="0.25">
      <c r="D1769" s="190"/>
    </row>
    <row r="1770" spans="4:4" x14ac:dyDescent="0.25">
      <c r="D1770" s="190"/>
    </row>
    <row r="1771" spans="4:4" x14ac:dyDescent="0.25">
      <c r="D1771" s="190"/>
    </row>
    <row r="1772" spans="4:4" x14ac:dyDescent="0.25">
      <c r="D1772" s="190"/>
    </row>
    <row r="1773" spans="4:4" x14ac:dyDescent="0.25">
      <c r="D1773" s="190"/>
    </row>
    <row r="1774" spans="4:4" x14ac:dyDescent="0.25">
      <c r="D1774" s="190"/>
    </row>
    <row r="1775" spans="4:4" x14ac:dyDescent="0.25">
      <c r="D1775" s="190"/>
    </row>
    <row r="1776" spans="4:4" x14ac:dyDescent="0.25">
      <c r="D1776" s="190"/>
    </row>
    <row r="1777" spans="4:4" x14ac:dyDescent="0.25">
      <c r="D1777" s="190"/>
    </row>
    <row r="1778" spans="4:4" x14ac:dyDescent="0.25">
      <c r="D1778" s="190"/>
    </row>
    <row r="1779" spans="4:4" x14ac:dyDescent="0.25">
      <c r="D1779" s="190"/>
    </row>
    <row r="1780" spans="4:4" x14ac:dyDescent="0.25">
      <c r="D1780" s="190"/>
    </row>
    <row r="1781" spans="4:4" x14ac:dyDescent="0.25">
      <c r="D1781" s="190"/>
    </row>
    <row r="1782" spans="4:4" x14ac:dyDescent="0.25">
      <c r="D1782" s="190"/>
    </row>
    <row r="1783" spans="4:4" x14ac:dyDescent="0.25">
      <c r="D1783" s="190"/>
    </row>
    <row r="1784" spans="4:4" x14ac:dyDescent="0.25">
      <c r="D1784" s="190"/>
    </row>
    <row r="1785" spans="4:4" x14ac:dyDescent="0.25">
      <c r="D1785" s="190"/>
    </row>
    <row r="1786" spans="4:4" x14ac:dyDescent="0.25">
      <c r="D1786" s="190"/>
    </row>
    <row r="1787" spans="4:4" x14ac:dyDescent="0.25">
      <c r="D1787" s="190"/>
    </row>
    <row r="1788" spans="4:4" x14ac:dyDescent="0.25">
      <c r="D1788" s="190"/>
    </row>
    <row r="1789" spans="4:4" x14ac:dyDescent="0.25">
      <c r="D1789" s="190"/>
    </row>
    <row r="1790" spans="4:4" x14ac:dyDescent="0.25">
      <c r="D1790" s="190"/>
    </row>
    <row r="1791" spans="4:4" x14ac:dyDescent="0.25">
      <c r="D1791" s="190"/>
    </row>
    <row r="1792" spans="4:4" x14ac:dyDescent="0.25">
      <c r="D1792" s="190"/>
    </row>
    <row r="1793" spans="4:4" x14ac:dyDescent="0.25">
      <c r="D1793" s="190"/>
    </row>
    <row r="1794" spans="4:4" x14ac:dyDescent="0.25">
      <c r="D1794" s="190"/>
    </row>
    <row r="1795" spans="4:4" x14ac:dyDescent="0.25">
      <c r="D1795" s="190"/>
    </row>
    <row r="1796" spans="4:4" x14ac:dyDescent="0.25">
      <c r="D1796" s="190"/>
    </row>
    <row r="1797" spans="4:4" x14ac:dyDescent="0.25">
      <c r="D1797" s="190"/>
    </row>
    <row r="1798" spans="4:4" x14ac:dyDescent="0.25">
      <c r="D1798" s="190"/>
    </row>
    <row r="1799" spans="4:4" x14ac:dyDescent="0.25">
      <c r="D1799" s="190"/>
    </row>
    <row r="1800" spans="4:4" x14ac:dyDescent="0.25">
      <c r="D1800" s="190"/>
    </row>
    <row r="1801" spans="4:4" x14ac:dyDescent="0.25">
      <c r="D1801" s="190"/>
    </row>
    <row r="1802" spans="4:4" x14ac:dyDescent="0.25">
      <c r="D1802" s="190"/>
    </row>
    <row r="1803" spans="4:4" x14ac:dyDescent="0.25">
      <c r="D1803" s="190"/>
    </row>
    <row r="1804" spans="4:4" x14ac:dyDescent="0.25">
      <c r="D1804" s="190"/>
    </row>
    <row r="1805" spans="4:4" x14ac:dyDescent="0.25">
      <c r="D1805" s="190"/>
    </row>
    <row r="1806" spans="4:4" x14ac:dyDescent="0.25">
      <c r="D1806" s="190"/>
    </row>
    <row r="1807" spans="4:4" x14ac:dyDescent="0.25">
      <c r="D1807" s="190"/>
    </row>
    <row r="1808" spans="4:4" x14ac:dyDescent="0.25">
      <c r="D1808" s="190"/>
    </row>
    <row r="1809" spans="4:4" x14ac:dyDescent="0.25">
      <c r="D1809" s="190"/>
    </row>
    <row r="1810" spans="4:4" x14ac:dyDescent="0.25">
      <c r="D1810" s="190"/>
    </row>
    <row r="1811" spans="4:4" x14ac:dyDescent="0.25">
      <c r="D1811" s="190"/>
    </row>
    <row r="1812" spans="4:4" x14ac:dyDescent="0.25">
      <c r="D1812" s="190"/>
    </row>
    <row r="1813" spans="4:4" x14ac:dyDescent="0.25">
      <c r="D1813" s="190"/>
    </row>
    <row r="1814" spans="4:4" x14ac:dyDescent="0.25">
      <c r="D1814" s="190"/>
    </row>
    <row r="1815" spans="4:4" x14ac:dyDescent="0.25">
      <c r="D1815" s="190"/>
    </row>
    <row r="1816" spans="4:4" x14ac:dyDescent="0.25">
      <c r="D1816" s="190"/>
    </row>
    <row r="1817" spans="4:4" x14ac:dyDescent="0.25">
      <c r="D1817" s="190"/>
    </row>
    <row r="1818" spans="4:4" x14ac:dyDescent="0.25">
      <c r="D1818" s="190"/>
    </row>
    <row r="1819" spans="4:4" x14ac:dyDescent="0.25">
      <c r="D1819" s="190"/>
    </row>
    <row r="1820" spans="4:4" x14ac:dyDescent="0.25">
      <c r="D1820" s="190"/>
    </row>
    <row r="1821" spans="4:4" x14ac:dyDescent="0.25">
      <c r="D1821" s="190"/>
    </row>
    <row r="1822" spans="4:4" x14ac:dyDescent="0.25">
      <c r="D1822" s="190"/>
    </row>
    <row r="1823" spans="4:4" x14ac:dyDescent="0.25">
      <c r="D1823" s="190"/>
    </row>
    <row r="1824" spans="4:4" x14ac:dyDescent="0.25">
      <c r="D1824" s="190"/>
    </row>
    <row r="1825" spans="4:4" x14ac:dyDescent="0.25">
      <c r="D1825" s="190"/>
    </row>
    <row r="1826" spans="4:4" x14ac:dyDescent="0.25">
      <c r="D1826" s="190"/>
    </row>
    <row r="1827" spans="4:4" x14ac:dyDescent="0.25">
      <c r="D1827" s="190"/>
    </row>
    <row r="1828" spans="4:4" x14ac:dyDescent="0.25">
      <c r="D1828" s="190"/>
    </row>
    <row r="1829" spans="4:4" x14ac:dyDescent="0.25">
      <c r="D1829" s="190"/>
    </row>
    <row r="1830" spans="4:4" x14ac:dyDescent="0.25">
      <c r="D1830" s="190"/>
    </row>
    <row r="1831" spans="4:4" x14ac:dyDescent="0.25">
      <c r="D1831" s="190"/>
    </row>
    <row r="1832" spans="4:4" x14ac:dyDescent="0.25">
      <c r="D1832" s="190"/>
    </row>
    <row r="1833" spans="4:4" x14ac:dyDescent="0.25">
      <c r="D1833" s="190"/>
    </row>
    <row r="1834" spans="4:4" x14ac:dyDescent="0.25">
      <c r="D1834" s="190"/>
    </row>
    <row r="1835" spans="4:4" x14ac:dyDescent="0.25">
      <c r="D1835" s="190"/>
    </row>
    <row r="1836" spans="4:4" x14ac:dyDescent="0.25">
      <c r="D1836" s="190"/>
    </row>
    <row r="1837" spans="4:4" x14ac:dyDescent="0.25">
      <c r="D1837" s="190"/>
    </row>
    <row r="1838" spans="4:4" x14ac:dyDescent="0.25">
      <c r="D1838" s="190"/>
    </row>
    <row r="1839" spans="4:4" x14ac:dyDescent="0.25">
      <c r="D1839" s="190"/>
    </row>
    <row r="1840" spans="4:4" x14ac:dyDescent="0.25">
      <c r="D1840" s="190"/>
    </row>
    <row r="1841" spans="4:4" x14ac:dyDescent="0.25">
      <c r="D1841" s="190"/>
    </row>
    <row r="1842" spans="4:4" x14ac:dyDescent="0.25">
      <c r="D1842" s="190"/>
    </row>
    <row r="1843" spans="4:4" x14ac:dyDescent="0.25">
      <c r="D1843" s="190"/>
    </row>
    <row r="1844" spans="4:4" x14ac:dyDescent="0.25">
      <c r="D1844" s="190"/>
    </row>
    <row r="1845" spans="4:4" x14ac:dyDescent="0.25">
      <c r="D1845" s="190"/>
    </row>
    <row r="1846" spans="4:4" x14ac:dyDescent="0.25">
      <c r="D1846" s="190"/>
    </row>
    <row r="1847" spans="4:4" x14ac:dyDescent="0.25">
      <c r="D1847" s="190"/>
    </row>
    <row r="1848" spans="4:4" x14ac:dyDescent="0.25">
      <c r="D1848" s="190"/>
    </row>
    <row r="1849" spans="4:4" x14ac:dyDescent="0.25">
      <c r="D1849" s="190"/>
    </row>
    <row r="1850" spans="4:4" x14ac:dyDescent="0.25">
      <c r="D1850" s="190"/>
    </row>
    <row r="1851" spans="4:4" x14ac:dyDescent="0.25">
      <c r="D1851" s="190"/>
    </row>
    <row r="1852" spans="4:4" x14ac:dyDescent="0.25">
      <c r="D1852" s="190"/>
    </row>
    <row r="1853" spans="4:4" x14ac:dyDescent="0.25">
      <c r="D1853" s="190"/>
    </row>
    <row r="1854" spans="4:4" x14ac:dyDescent="0.25">
      <c r="D1854" s="190"/>
    </row>
    <row r="1855" spans="4:4" x14ac:dyDescent="0.25">
      <c r="D1855" s="190"/>
    </row>
    <row r="1856" spans="4:4" x14ac:dyDescent="0.25">
      <c r="D1856" s="190"/>
    </row>
    <row r="1857" spans="4:4" x14ac:dyDescent="0.25">
      <c r="D1857" s="190"/>
    </row>
    <row r="1858" spans="4:4" x14ac:dyDescent="0.25">
      <c r="D1858" s="190"/>
    </row>
    <row r="1859" spans="4:4" x14ac:dyDescent="0.25">
      <c r="D1859" s="190"/>
    </row>
    <row r="1860" spans="4:4" x14ac:dyDescent="0.25">
      <c r="D1860" s="190"/>
    </row>
    <row r="1861" spans="4:4" x14ac:dyDescent="0.25">
      <c r="D1861" s="190"/>
    </row>
    <row r="1862" spans="4:4" x14ac:dyDescent="0.25">
      <c r="D1862" s="190"/>
    </row>
    <row r="1863" spans="4:4" x14ac:dyDescent="0.25">
      <c r="D1863" s="190"/>
    </row>
    <row r="1864" spans="4:4" x14ac:dyDescent="0.25">
      <c r="D1864" s="190"/>
    </row>
    <row r="1865" spans="4:4" x14ac:dyDescent="0.25">
      <c r="D1865" s="190"/>
    </row>
    <row r="1866" spans="4:4" x14ac:dyDescent="0.25">
      <c r="D1866" s="190"/>
    </row>
    <row r="1867" spans="4:4" x14ac:dyDescent="0.25">
      <c r="D1867" s="190"/>
    </row>
    <row r="1868" spans="4:4" x14ac:dyDescent="0.25">
      <c r="D1868" s="190"/>
    </row>
    <row r="1869" spans="4:4" x14ac:dyDescent="0.25">
      <c r="D1869" s="190"/>
    </row>
    <row r="1870" spans="4:4" x14ac:dyDescent="0.25">
      <c r="D1870" s="190"/>
    </row>
    <row r="1871" spans="4:4" x14ac:dyDescent="0.25">
      <c r="D1871" s="190"/>
    </row>
    <row r="1872" spans="4:4" x14ac:dyDescent="0.25">
      <c r="D1872" s="190"/>
    </row>
    <row r="1873" spans="4:4" x14ac:dyDescent="0.25">
      <c r="D1873" s="190"/>
    </row>
    <row r="1874" spans="4:4" x14ac:dyDescent="0.25">
      <c r="D1874" s="190"/>
    </row>
    <row r="1875" spans="4:4" x14ac:dyDescent="0.25">
      <c r="D1875" s="190"/>
    </row>
    <row r="1876" spans="4:4" x14ac:dyDescent="0.25">
      <c r="D1876" s="190"/>
    </row>
    <row r="1877" spans="4:4" x14ac:dyDescent="0.25">
      <c r="D1877" s="190"/>
    </row>
    <row r="1878" spans="4:4" x14ac:dyDescent="0.25">
      <c r="D1878" s="190"/>
    </row>
    <row r="1879" spans="4:4" x14ac:dyDescent="0.25">
      <c r="D1879" s="190"/>
    </row>
    <row r="1880" spans="4:4" x14ac:dyDescent="0.25">
      <c r="D1880" s="190"/>
    </row>
    <row r="1881" spans="4:4" x14ac:dyDescent="0.25">
      <c r="D1881" s="190"/>
    </row>
    <row r="1882" spans="4:4" x14ac:dyDescent="0.25">
      <c r="D1882" s="190"/>
    </row>
    <row r="1883" spans="4:4" x14ac:dyDescent="0.25">
      <c r="D1883" s="190"/>
    </row>
    <row r="1884" spans="4:4" x14ac:dyDescent="0.25">
      <c r="D1884" s="190"/>
    </row>
    <row r="1885" spans="4:4" x14ac:dyDescent="0.25">
      <c r="D1885" s="190"/>
    </row>
    <row r="1886" spans="4:4" x14ac:dyDescent="0.25">
      <c r="D1886" s="190"/>
    </row>
    <row r="1887" spans="4:4" x14ac:dyDescent="0.25">
      <c r="D1887" s="190"/>
    </row>
    <row r="1888" spans="4:4" x14ac:dyDescent="0.25">
      <c r="D1888" s="190"/>
    </row>
    <row r="1889" spans="4:4" x14ac:dyDescent="0.25">
      <c r="D1889" s="190"/>
    </row>
    <row r="1890" spans="4:4" x14ac:dyDescent="0.25">
      <c r="D1890" s="190"/>
    </row>
    <row r="1891" spans="4:4" x14ac:dyDescent="0.25">
      <c r="D1891" s="190"/>
    </row>
    <row r="1892" spans="4:4" x14ac:dyDescent="0.25">
      <c r="D1892" s="190"/>
    </row>
    <row r="1893" spans="4:4" x14ac:dyDescent="0.25">
      <c r="D1893" s="190"/>
    </row>
    <row r="1894" spans="4:4" x14ac:dyDescent="0.25">
      <c r="D1894" s="190"/>
    </row>
    <row r="1895" spans="4:4" x14ac:dyDescent="0.25">
      <c r="D1895" s="190"/>
    </row>
    <row r="1896" spans="4:4" x14ac:dyDescent="0.25">
      <c r="D1896" s="190"/>
    </row>
    <row r="1897" spans="4:4" x14ac:dyDescent="0.25">
      <c r="D1897" s="190"/>
    </row>
    <row r="1898" spans="4:4" x14ac:dyDescent="0.25">
      <c r="D1898" s="190"/>
    </row>
    <row r="1899" spans="4:4" x14ac:dyDescent="0.25">
      <c r="D1899" s="190"/>
    </row>
    <row r="1900" spans="4:4" x14ac:dyDescent="0.25">
      <c r="D1900" s="190"/>
    </row>
    <row r="1901" spans="4:4" x14ac:dyDescent="0.25">
      <c r="D1901" s="190"/>
    </row>
    <row r="1902" spans="4:4" x14ac:dyDescent="0.25">
      <c r="D1902" s="190"/>
    </row>
    <row r="1903" spans="4:4" x14ac:dyDescent="0.25">
      <c r="D1903" s="190"/>
    </row>
    <row r="1904" spans="4:4" x14ac:dyDescent="0.25">
      <c r="D1904" s="190"/>
    </row>
    <row r="1905" spans="4:4" x14ac:dyDescent="0.25">
      <c r="D1905" s="190"/>
    </row>
    <row r="1906" spans="4:4" x14ac:dyDescent="0.25">
      <c r="D1906" s="190"/>
    </row>
    <row r="1907" spans="4:4" x14ac:dyDescent="0.25">
      <c r="D1907" s="190"/>
    </row>
    <row r="1908" spans="4:4" x14ac:dyDescent="0.25">
      <c r="D1908" s="190"/>
    </row>
    <row r="1909" spans="4:4" x14ac:dyDescent="0.25">
      <c r="D1909" s="190"/>
    </row>
    <row r="1910" spans="4:4" x14ac:dyDescent="0.25">
      <c r="D1910" s="190"/>
    </row>
    <row r="1911" spans="4:4" x14ac:dyDescent="0.25">
      <c r="D1911" s="190"/>
    </row>
    <row r="1912" spans="4:4" x14ac:dyDescent="0.25">
      <c r="D1912" s="190"/>
    </row>
    <row r="1913" spans="4:4" x14ac:dyDescent="0.25">
      <c r="D1913" s="190"/>
    </row>
    <row r="1914" spans="4:4" x14ac:dyDescent="0.25">
      <c r="D1914" s="190"/>
    </row>
    <row r="1915" spans="4:4" x14ac:dyDescent="0.25">
      <c r="D1915" s="190"/>
    </row>
    <row r="1916" spans="4:4" x14ac:dyDescent="0.25">
      <c r="D1916" s="190"/>
    </row>
    <row r="1917" spans="4:4" x14ac:dyDescent="0.25">
      <c r="D1917" s="190"/>
    </row>
    <row r="1918" spans="4:4" x14ac:dyDescent="0.25">
      <c r="D1918" s="190"/>
    </row>
    <row r="1919" spans="4:4" x14ac:dyDescent="0.25">
      <c r="D1919" s="190"/>
    </row>
    <row r="1920" spans="4:4" x14ac:dyDescent="0.25">
      <c r="D1920" s="190"/>
    </row>
    <row r="1921" spans="4:4" x14ac:dyDescent="0.25">
      <c r="D1921" s="190"/>
    </row>
    <row r="1922" spans="4:4" x14ac:dyDescent="0.25">
      <c r="D1922" s="190"/>
    </row>
    <row r="1923" spans="4:4" x14ac:dyDescent="0.25">
      <c r="D1923" s="190"/>
    </row>
    <row r="1924" spans="4:4" x14ac:dyDescent="0.25">
      <c r="D1924" s="190"/>
    </row>
    <row r="1925" spans="4:4" x14ac:dyDescent="0.25">
      <c r="D1925" s="190"/>
    </row>
    <row r="1926" spans="4:4" x14ac:dyDescent="0.25">
      <c r="D1926" s="190"/>
    </row>
    <row r="1927" spans="4:4" x14ac:dyDescent="0.25">
      <c r="D1927" s="190"/>
    </row>
    <row r="1928" spans="4:4" x14ac:dyDescent="0.25">
      <c r="D1928" s="190"/>
    </row>
    <row r="1929" spans="4:4" x14ac:dyDescent="0.25">
      <c r="D1929" s="190"/>
    </row>
    <row r="1930" spans="4:4" x14ac:dyDescent="0.25">
      <c r="D1930" s="190"/>
    </row>
    <row r="1931" spans="4:4" x14ac:dyDescent="0.25">
      <c r="D1931" s="190"/>
    </row>
    <row r="1932" spans="4:4" x14ac:dyDescent="0.25">
      <c r="D1932" s="190"/>
    </row>
    <row r="1933" spans="4:4" x14ac:dyDescent="0.25">
      <c r="D1933" s="190"/>
    </row>
    <row r="1934" spans="4:4" x14ac:dyDescent="0.25">
      <c r="D1934" s="190"/>
    </row>
    <row r="1935" spans="4:4" x14ac:dyDescent="0.25">
      <c r="D1935" s="190"/>
    </row>
    <row r="1936" spans="4:4" x14ac:dyDescent="0.25">
      <c r="D1936" s="190"/>
    </row>
    <row r="1937" spans="4:4" x14ac:dyDescent="0.25">
      <c r="D1937" s="190"/>
    </row>
    <row r="1938" spans="4:4" x14ac:dyDescent="0.25">
      <c r="D1938" s="190"/>
    </row>
    <row r="1939" spans="4:4" x14ac:dyDescent="0.25">
      <c r="D1939" s="190"/>
    </row>
    <row r="1940" spans="4:4" x14ac:dyDescent="0.25">
      <c r="D1940" s="190"/>
    </row>
    <row r="1941" spans="4:4" x14ac:dyDescent="0.25">
      <c r="D1941" s="190"/>
    </row>
    <row r="1942" spans="4:4" x14ac:dyDescent="0.25">
      <c r="D1942" s="190"/>
    </row>
    <row r="1943" spans="4:4" x14ac:dyDescent="0.25">
      <c r="D1943" s="190"/>
    </row>
    <row r="1944" spans="4:4" x14ac:dyDescent="0.25">
      <c r="D1944" s="190"/>
    </row>
    <row r="1945" spans="4:4" x14ac:dyDescent="0.25">
      <c r="D1945" s="190"/>
    </row>
    <row r="1946" spans="4:4" x14ac:dyDescent="0.25">
      <c r="D1946" s="190"/>
    </row>
    <row r="1947" spans="4:4" x14ac:dyDescent="0.25">
      <c r="D1947" s="190"/>
    </row>
    <row r="1948" spans="4:4" x14ac:dyDescent="0.25">
      <c r="D1948" s="190"/>
    </row>
    <row r="1949" spans="4:4" x14ac:dyDescent="0.25">
      <c r="D1949" s="190"/>
    </row>
    <row r="1950" spans="4:4" x14ac:dyDescent="0.25">
      <c r="D1950" s="190"/>
    </row>
    <row r="1951" spans="4:4" x14ac:dyDescent="0.25">
      <c r="D1951" s="190"/>
    </row>
    <row r="1952" spans="4:4" x14ac:dyDescent="0.25">
      <c r="D1952" s="190"/>
    </row>
    <row r="1953" spans="4:4" x14ac:dyDescent="0.25">
      <c r="D1953" s="190"/>
    </row>
    <row r="1954" spans="4:4" x14ac:dyDescent="0.25">
      <c r="D1954" s="190"/>
    </row>
    <row r="1955" spans="4:4" x14ac:dyDescent="0.25">
      <c r="D1955" s="190"/>
    </row>
    <row r="1956" spans="4:4" x14ac:dyDescent="0.25">
      <c r="D1956" s="190"/>
    </row>
    <row r="1957" spans="4:4" x14ac:dyDescent="0.25">
      <c r="D1957" s="190"/>
    </row>
    <row r="1958" spans="4:4" x14ac:dyDescent="0.25">
      <c r="D1958" s="190"/>
    </row>
    <row r="1959" spans="4:4" x14ac:dyDescent="0.25">
      <c r="D1959" s="190"/>
    </row>
    <row r="1960" spans="4:4" x14ac:dyDescent="0.25">
      <c r="D1960" s="190"/>
    </row>
    <row r="1961" spans="4:4" x14ac:dyDescent="0.25">
      <c r="D1961" s="190"/>
    </row>
    <row r="1962" spans="4:4" x14ac:dyDescent="0.25">
      <c r="D1962" s="190"/>
    </row>
    <row r="1963" spans="4:4" x14ac:dyDescent="0.25">
      <c r="D1963" s="190"/>
    </row>
    <row r="1964" spans="4:4" x14ac:dyDescent="0.25">
      <c r="D1964" s="190"/>
    </row>
    <row r="1965" spans="4:4" x14ac:dyDescent="0.25">
      <c r="D1965" s="190"/>
    </row>
    <row r="1966" spans="4:4" x14ac:dyDescent="0.25">
      <c r="D1966" s="190"/>
    </row>
    <row r="1967" spans="4:4" x14ac:dyDescent="0.25">
      <c r="D1967" s="190"/>
    </row>
    <row r="1968" spans="4:4" x14ac:dyDescent="0.25">
      <c r="D1968" s="190"/>
    </row>
    <row r="1969" spans="4:4" x14ac:dyDescent="0.25">
      <c r="D1969" s="190"/>
    </row>
    <row r="1970" spans="4:4" x14ac:dyDescent="0.25">
      <c r="D1970" s="190"/>
    </row>
    <row r="1971" spans="4:4" x14ac:dyDescent="0.25">
      <c r="D1971" s="190"/>
    </row>
    <row r="1972" spans="4:4" x14ac:dyDescent="0.25">
      <c r="D1972" s="190"/>
    </row>
    <row r="1973" spans="4:4" x14ac:dyDescent="0.25">
      <c r="D1973" s="190"/>
    </row>
    <row r="1974" spans="4:4" x14ac:dyDescent="0.25">
      <c r="D1974" s="190"/>
    </row>
    <row r="1975" spans="4:4" x14ac:dyDescent="0.25">
      <c r="D1975" s="190"/>
    </row>
    <row r="1976" spans="4:4" x14ac:dyDescent="0.25">
      <c r="D1976" s="190"/>
    </row>
    <row r="1977" spans="4:4" x14ac:dyDescent="0.25">
      <c r="D1977" s="190"/>
    </row>
    <row r="1978" spans="4:4" x14ac:dyDescent="0.25">
      <c r="D1978" s="190"/>
    </row>
    <row r="1979" spans="4:4" x14ac:dyDescent="0.25">
      <c r="D1979" s="190"/>
    </row>
    <row r="1980" spans="4:4" x14ac:dyDescent="0.25">
      <c r="D1980" s="190"/>
    </row>
    <row r="1981" spans="4:4" x14ac:dyDescent="0.25">
      <c r="D1981" s="190"/>
    </row>
    <row r="1982" spans="4:4" x14ac:dyDescent="0.25">
      <c r="D1982" s="190"/>
    </row>
    <row r="1983" spans="4:4" x14ac:dyDescent="0.25">
      <c r="D1983" s="190"/>
    </row>
    <row r="1984" spans="4:4" x14ac:dyDescent="0.25">
      <c r="D1984" s="190"/>
    </row>
    <row r="1985" spans="4:4" x14ac:dyDescent="0.25">
      <c r="D1985" s="190"/>
    </row>
    <row r="1986" spans="4:4" x14ac:dyDescent="0.25">
      <c r="D1986" s="190"/>
    </row>
    <row r="1987" spans="4:4" x14ac:dyDescent="0.25">
      <c r="D1987" s="190"/>
    </row>
    <row r="1988" spans="4:4" x14ac:dyDescent="0.25">
      <c r="D1988" s="190"/>
    </row>
    <row r="1989" spans="4:4" x14ac:dyDescent="0.25">
      <c r="D1989" s="190"/>
    </row>
    <row r="1990" spans="4:4" x14ac:dyDescent="0.25">
      <c r="D1990" s="190"/>
    </row>
    <row r="1991" spans="4:4" x14ac:dyDescent="0.25">
      <c r="D1991" s="190"/>
    </row>
    <row r="1992" spans="4:4" x14ac:dyDescent="0.25">
      <c r="D1992" s="190"/>
    </row>
    <row r="1993" spans="4:4" x14ac:dyDescent="0.25">
      <c r="D1993" s="190"/>
    </row>
    <row r="1994" spans="4:4" x14ac:dyDescent="0.25">
      <c r="D1994" s="190"/>
    </row>
    <row r="1995" spans="4:4" x14ac:dyDescent="0.25">
      <c r="D1995" s="190"/>
    </row>
    <row r="1996" spans="4:4" x14ac:dyDescent="0.25">
      <c r="D1996" s="190"/>
    </row>
    <row r="1997" spans="4:4" x14ac:dyDescent="0.25">
      <c r="D1997" s="190"/>
    </row>
    <row r="1998" spans="4:4" x14ac:dyDescent="0.25">
      <c r="D1998" s="190"/>
    </row>
    <row r="1999" spans="4:4" x14ac:dyDescent="0.25">
      <c r="D1999" s="190"/>
    </row>
    <row r="2000" spans="4:4" x14ac:dyDescent="0.25">
      <c r="D2000" s="190"/>
    </row>
    <row r="2001" spans="4:4" x14ac:dyDescent="0.25">
      <c r="D2001" s="190"/>
    </row>
    <row r="2002" spans="4:4" x14ac:dyDescent="0.25">
      <c r="D2002" s="190"/>
    </row>
    <row r="2003" spans="4:4" x14ac:dyDescent="0.25">
      <c r="D2003" s="190"/>
    </row>
    <row r="2004" spans="4:4" x14ac:dyDescent="0.25">
      <c r="D2004" s="190"/>
    </row>
    <row r="2005" spans="4:4" x14ac:dyDescent="0.25">
      <c r="D2005" s="190"/>
    </row>
    <row r="2006" spans="4:4" x14ac:dyDescent="0.25">
      <c r="D2006" s="190"/>
    </row>
    <row r="2007" spans="4:4" x14ac:dyDescent="0.25">
      <c r="D2007" s="190"/>
    </row>
    <row r="2008" spans="4:4" x14ac:dyDescent="0.25">
      <c r="D2008" s="190"/>
    </row>
    <row r="2009" spans="4:4" x14ac:dyDescent="0.25">
      <c r="D2009" s="190"/>
    </row>
    <row r="2010" spans="4:4" x14ac:dyDescent="0.25">
      <c r="D2010" s="190"/>
    </row>
    <row r="2011" spans="4:4" x14ac:dyDescent="0.25">
      <c r="D2011" s="190"/>
    </row>
    <row r="2012" spans="4:4" x14ac:dyDescent="0.25">
      <c r="D2012" s="190"/>
    </row>
    <row r="2013" spans="4:4" x14ac:dyDescent="0.25">
      <c r="D2013" s="190"/>
    </row>
    <row r="2014" spans="4:4" x14ac:dyDescent="0.25">
      <c r="D2014" s="190"/>
    </row>
    <row r="2015" spans="4:4" x14ac:dyDescent="0.25">
      <c r="D2015" s="190"/>
    </row>
    <row r="2016" spans="4:4" x14ac:dyDescent="0.25">
      <c r="D2016" s="190"/>
    </row>
    <row r="2017" spans="4:4" x14ac:dyDescent="0.25">
      <c r="D2017" s="190"/>
    </row>
    <row r="2018" spans="4:4" x14ac:dyDescent="0.25">
      <c r="D2018" s="190"/>
    </row>
    <row r="2019" spans="4:4" x14ac:dyDescent="0.25">
      <c r="D2019" s="190"/>
    </row>
    <row r="2020" spans="4:4" x14ac:dyDescent="0.25">
      <c r="D2020" s="190"/>
    </row>
    <row r="2021" spans="4:4" x14ac:dyDescent="0.25">
      <c r="D2021" s="190"/>
    </row>
    <row r="2022" spans="4:4" x14ac:dyDescent="0.25">
      <c r="D2022" s="190"/>
    </row>
    <row r="2023" spans="4:4" x14ac:dyDescent="0.25">
      <c r="D2023" s="190"/>
    </row>
    <row r="2024" spans="4:4" x14ac:dyDescent="0.25">
      <c r="D2024" s="190"/>
    </row>
    <row r="2025" spans="4:4" x14ac:dyDescent="0.25">
      <c r="D2025" s="190"/>
    </row>
    <row r="2026" spans="4:4" x14ac:dyDescent="0.25">
      <c r="D2026" s="190"/>
    </row>
    <row r="2027" spans="4:4" x14ac:dyDescent="0.25">
      <c r="D2027" s="190"/>
    </row>
    <row r="2028" spans="4:4" x14ac:dyDescent="0.25">
      <c r="D2028" s="190"/>
    </row>
    <row r="2029" spans="4:4" x14ac:dyDescent="0.25">
      <c r="D2029" s="190"/>
    </row>
    <row r="2030" spans="4:4" x14ac:dyDescent="0.25">
      <c r="D2030" s="190"/>
    </row>
    <row r="2031" spans="4:4" x14ac:dyDescent="0.25">
      <c r="D2031" s="190"/>
    </row>
    <row r="2032" spans="4:4" x14ac:dyDescent="0.25">
      <c r="D2032" s="190"/>
    </row>
    <row r="2033" spans="4:4" x14ac:dyDescent="0.25">
      <c r="D2033" s="190"/>
    </row>
    <row r="2034" spans="4:4" x14ac:dyDescent="0.25">
      <c r="D2034" s="190"/>
    </row>
    <row r="2035" spans="4:4" x14ac:dyDescent="0.25">
      <c r="D2035" s="190"/>
    </row>
    <row r="2036" spans="4:4" x14ac:dyDescent="0.25">
      <c r="D2036" s="190"/>
    </row>
    <row r="2037" spans="4:4" x14ac:dyDescent="0.25">
      <c r="D2037" s="190"/>
    </row>
    <row r="2038" spans="4:4" x14ac:dyDescent="0.25">
      <c r="D2038" s="190"/>
    </row>
    <row r="2039" spans="4:4" x14ac:dyDescent="0.25">
      <c r="D2039" s="190"/>
    </row>
    <row r="2040" spans="4:4" x14ac:dyDescent="0.25">
      <c r="D2040" s="190"/>
    </row>
    <row r="2041" spans="4:4" x14ac:dyDescent="0.25">
      <c r="D2041" s="190"/>
    </row>
    <row r="2042" spans="4:4" x14ac:dyDescent="0.25">
      <c r="D2042" s="190"/>
    </row>
    <row r="2043" spans="4:4" x14ac:dyDescent="0.25">
      <c r="D2043" s="190"/>
    </row>
    <row r="2044" spans="4:4" x14ac:dyDescent="0.25">
      <c r="D2044" s="190"/>
    </row>
    <row r="2045" spans="4:4" x14ac:dyDescent="0.25">
      <c r="D2045" s="190"/>
    </row>
    <row r="2046" spans="4:4" x14ac:dyDescent="0.25">
      <c r="D2046" s="190"/>
    </row>
    <row r="2047" spans="4:4" x14ac:dyDescent="0.25">
      <c r="D2047" s="190"/>
    </row>
    <row r="2048" spans="4:4" x14ac:dyDescent="0.25">
      <c r="D2048" s="190"/>
    </row>
    <row r="2049" spans="4:4" x14ac:dyDescent="0.25">
      <c r="D2049" s="190"/>
    </row>
    <row r="2050" spans="4:4" x14ac:dyDescent="0.25">
      <c r="D2050" s="190"/>
    </row>
    <row r="2051" spans="4:4" x14ac:dyDescent="0.25">
      <c r="D2051" s="190"/>
    </row>
    <row r="2052" spans="4:4" x14ac:dyDescent="0.25">
      <c r="D2052" s="190"/>
    </row>
    <row r="2053" spans="4:4" x14ac:dyDescent="0.25">
      <c r="D2053" s="190"/>
    </row>
    <row r="2054" spans="4:4" x14ac:dyDescent="0.25">
      <c r="D2054" s="190"/>
    </row>
    <row r="2055" spans="4:4" x14ac:dyDescent="0.25">
      <c r="D2055" s="190"/>
    </row>
    <row r="2056" spans="4:4" x14ac:dyDescent="0.25">
      <c r="D2056" s="190"/>
    </row>
    <row r="2057" spans="4:4" x14ac:dyDescent="0.25">
      <c r="D2057" s="190"/>
    </row>
    <row r="2058" spans="4:4" x14ac:dyDescent="0.25">
      <c r="D2058" s="190"/>
    </row>
    <row r="2059" spans="4:4" x14ac:dyDescent="0.25">
      <c r="D2059" s="190"/>
    </row>
    <row r="2060" spans="4:4" x14ac:dyDescent="0.25">
      <c r="D2060" s="190"/>
    </row>
    <row r="2061" spans="4:4" x14ac:dyDescent="0.25">
      <c r="D2061" s="190"/>
    </row>
    <row r="2062" spans="4:4" x14ac:dyDescent="0.25">
      <c r="D2062" s="190"/>
    </row>
    <row r="2063" spans="4:4" x14ac:dyDescent="0.25">
      <c r="D2063" s="190"/>
    </row>
    <row r="2064" spans="4:4" x14ac:dyDescent="0.25">
      <c r="D2064" s="190"/>
    </row>
    <row r="2065" spans="4:4" x14ac:dyDescent="0.25">
      <c r="D2065" s="190"/>
    </row>
    <row r="2066" spans="4:4" x14ac:dyDescent="0.25">
      <c r="D2066" s="190"/>
    </row>
    <row r="2067" spans="4:4" x14ac:dyDescent="0.25">
      <c r="D2067" s="190"/>
    </row>
    <row r="2068" spans="4:4" x14ac:dyDescent="0.25">
      <c r="D2068" s="190"/>
    </row>
    <row r="2069" spans="4:4" x14ac:dyDescent="0.25">
      <c r="D2069" s="190"/>
    </row>
    <row r="2070" spans="4:4" x14ac:dyDescent="0.25">
      <c r="D2070" s="190"/>
    </row>
    <row r="2071" spans="4:4" x14ac:dyDescent="0.25">
      <c r="D2071" s="190"/>
    </row>
    <row r="2072" spans="4:4" x14ac:dyDescent="0.25">
      <c r="D2072" s="190"/>
    </row>
    <row r="2073" spans="4:4" x14ac:dyDescent="0.25">
      <c r="D2073" s="190"/>
    </row>
    <row r="2074" spans="4:4" x14ac:dyDescent="0.25">
      <c r="D2074" s="190"/>
    </row>
    <row r="2075" spans="4:4" x14ac:dyDescent="0.25">
      <c r="D2075" s="190"/>
    </row>
    <row r="2076" spans="4:4" x14ac:dyDescent="0.25">
      <c r="D2076" s="190"/>
    </row>
    <row r="2077" spans="4:4" x14ac:dyDescent="0.25">
      <c r="D2077" s="190"/>
    </row>
    <row r="2078" spans="4:4" x14ac:dyDescent="0.25">
      <c r="D2078" s="190"/>
    </row>
    <row r="2079" spans="4:4" x14ac:dyDescent="0.25">
      <c r="D2079" s="190"/>
    </row>
    <row r="2080" spans="4:4" x14ac:dyDescent="0.25">
      <c r="D2080" s="190"/>
    </row>
    <row r="2081" spans="4:4" x14ac:dyDescent="0.25">
      <c r="D2081" s="190"/>
    </row>
    <row r="2082" spans="4:4" x14ac:dyDescent="0.25">
      <c r="D2082" s="190"/>
    </row>
    <row r="2083" spans="4:4" x14ac:dyDescent="0.25">
      <c r="D2083" s="190"/>
    </row>
    <row r="2084" spans="4:4" x14ac:dyDescent="0.25">
      <c r="D2084" s="190"/>
    </row>
    <row r="2085" spans="4:4" x14ac:dyDescent="0.25">
      <c r="D2085" s="190"/>
    </row>
    <row r="2086" spans="4:4" x14ac:dyDescent="0.25">
      <c r="D2086" s="190"/>
    </row>
    <row r="2087" spans="4:4" x14ac:dyDescent="0.25">
      <c r="D2087" s="190"/>
    </row>
    <row r="2088" spans="4:4" x14ac:dyDescent="0.25">
      <c r="D2088" s="190"/>
    </row>
    <row r="2089" spans="4:4" x14ac:dyDescent="0.25">
      <c r="D2089" s="190"/>
    </row>
    <row r="2090" spans="4:4" x14ac:dyDescent="0.25">
      <c r="D2090" s="190"/>
    </row>
    <row r="2091" spans="4:4" x14ac:dyDescent="0.25">
      <c r="D2091" s="190"/>
    </row>
    <row r="2092" spans="4:4" x14ac:dyDescent="0.25">
      <c r="D2092" s="190"/>
    </row>
    <row r="2093" spans="4:4" x14ac:dyDescent="0.25">
      <c r="D2093" s="190"/>
    </row>
    <row r="2094" spans="4:4" x14ac:dyDescent="0.25">
      <c r="D2094" s="190"/>
    </row>
    <row r="2095" spans="4:4" x14ac:dyDescent="0.25">
      <c r="D2095" s="190"/>
    </row>
    <row r="2096" spans="4:4" x14ac:dyDescent="0.25">
      <c r="D2096" s="190"/>
    </row>
    <row r="2097" spans="4:4" x14ac:dyDescent="0.25">
      <c r="D2097" s="190"/>
    </row>
    <row r="2098" spans="4:4" x14ac:dyDescent="0.25">
      <c r="D2098" s="190"/>
    </row>
    <row r="2099" spans="4:4" x14ac:dyDescent="0.25">
      <c r="D2099" s="190"/>
    </row>
    <row r="2100" spans="4:4" x14ac:dyDescent="0.25">
      <c r="D2100" s="190"/>
    </row>
    <row r="2101" spans="4:4" x14ac:dyDescent="0.25">
      <c r="D2101" s="190"/>
    </row>
    <row r="2102" spans="4:4" x14ac:dyDescent="0.25">
      <c r="D2102" s="190"/>
    </row>
    <row r="2103" spans="4:4" x14ac:dyDescent="0.25">
      <c r="D2103" s="190"/>
    </row>
    <row r="2104" spans="4:4" x14ac:dyDescent="0.25">
      <c r="D2104" s="190"/>
    </row>
    <row r="2105" spans="4:4" x14ac:dyDescent="0.25">
      <c r="D2105" s="190"/>
    </row>
    <row r="2106" spans="4:4" x14ac:dyDescent="0.25">
      <c r="D2106" s="190"/>
    </row>
    <row r="2107" spans="4:4" x14ac:dyDescent="0.25">
      <c r="D2107" s="190"/>
    </row>
    <row r="2108" spans="4:4" x14ac:dyDescent="0.25">
      <c r="D2108" s="190"/>
    </row>
    <row r="2109" spans="4:4" x14ac:dyDescent="0.25">
      <c r="D2109" s="190"/>
    </row>
    <row r="2110" spans="4:4" x14ac:dyDescent="0.25">
      <c r="D2110" s="190"/>
    </row>
    <row r="2111" spans="4:4" x14ac:dyDescent="0.25">
      <c r="D2111" s="190"/>
    </row>
    <row r="2112" spans="4:4" x14ac:dyDescent="0.25">
      <c r="D2112" s="190"/>
    </row>
    <row r="2113" spans="4:4" x14ac:dyDescent="0.25">
      <c r="D2113" s="190"/>
    </row>
    <row r="2114" spans="4:4" x14ac:dyDescent="0.25">
      <c r="D2114" s="190"/>
    </row>
    <row r="2115" spans="4:4" x14ac:dyDescent="0.25">
      <c r="D2115" s="190"/>
    </row>
    <row r="2116" spans="4:4" x14ac:dyDescent="0.25">
      <c r="D2116" s="190"/>
    </row>
    <row r="2117" spans="4:4" x14ac:dyDescent="0.25">
      <c r="D2117" s="190"/>
    </row>
    <row r="2118" spans="4:4" x14ac:dyDescent="0.25">
      <c r="D2118" s="190"/>
    </row>
    <row r="2119" spans="4:4" x14ac:dyDescent="0.25">
      <c r="D2119" s="190"/>
    </row>
    <row r="2120" spans="4:4" x14ac:dyDescent="0.25">
      <c r="D2120" s="190"/>
    </row>
    <row r="2121" spans="4:4" x14ac:dyDescent="0.25">
      <c r="D2121" s="190"/>
    </row>
    <row r="2122" spans="4:4" x14ac:dyDescent="0.25">
      <c r="D2122" s="190"/>
    </row>
    <row r="2123" spans="4:4" x14ac:dyDescent="0.25">
      <c r="D2123" s="190"/>
    </row>
    <row r="2124" spans="4:4" x14ac:dyDescent="0.25">
      <c r="D2124" s="190"/>
    </row>
    <row r="2125" spans="4:4" x14ac:dyDescent="0.25">
      <c r="D2125" s="190"/>
    </row>
    <row r="2126" spans="4:4" x14ac:dyDescent="0.25">
      <c r="D2126" s="190"/>
    </row>
    <row r="2127" spans="4:4" x14ac:dyDescent="0.25">
      <c r="D2127" s="190"/>
    </row>
    <row r="2128" spans="4:4" x14ac:dyDescent="0.25">
      <c r="D2128" s="190"/>
    </row>
    <row r="2129" spans="4:4" x14ac:dyDescent="0.25">
      <c r="D2129" s="190"/>
    </row>
    <row r="2130" spans="4:4" x14ac:dyDescent="0.25">
      <c r="D2130" s="190"/>
    </row>
    <row r="2131" spans="4:4" x14ac:dyDescent="0.25">
      <c r="D2131" s="190"/>
    </row>
    <row r="2132" spans="4:4" x14ac:dyDescent="0.25">
      <c r="D2132" s="190"/>
    </row>
    <row r="2133" spans="4:4" x14ac:dyDescent="0.25">
      <c r="D2133" s="190"/>
    </row>
    <row r="2134" spans="4:4" x14ac:dyDescent="0.25">
      <c r="D2134" s="190"/>
    </row>
    <row r="2135" spans="4:4" x14ac:dyDescent="0.25">
      <c r="D2135" s="190"/>
    </row>
    <row r="2136" spans="4:4" x14ac:dyDescent="0.25">
      <c r="D2136" s="190"/>
    </row>
    <row r="2137" spans="4:4" x14ac:dyDescent="0.25">
      <c r="D2137" s="190"/>
    </row>
    <row r="2138" spans="4:4" x14ac:dyDescent="0.25">
      <c r="D2138" s="190"/>
    </row>
    <row r="2139" spans="4:4" x14ac:dyDescent="0.25">
      <c r="D2139" s="190"/>
    </row>
    <row r="2140" spans="4:4" x14ac:dyDescent="0.25">
      <c r="D2140" s="190"/>
    </row>
    <row r="2141" spans="4:4" x14ac:dyDescent="0.25">
      <c r="D2141" s="190"/>
    </row>
    <row r="2142" spans="4:4" x14ac:dyDescent="0.25">
      <c r="D2142" s="190"/>
    </row>
    <row r="2143" spans="4:4" x14ac:dyDescent="0.25">
      <c r="D2143" s="190"/>
    </row>
    <row r="2144" spans="4:4" x14ac:dyDescent="0.25">
      <c r="D2144" s="190"/>
    </row>
    <row r="2145" spans="4:4" x14ac:dyDescent="0.25">
      <c r="D2145" s="190"/>
    </row>
    <row r="2146" spans="4:4" x14ac:dyDescent="0.25">
      <c r="D2146" s="190"/>
    </row>
    <row r="2147" spans="4:4" x14ac:dyDescent="0.25">
      <c r="D2147" s="190"/>
    </row>
    <row r="2148" spans="4:4" x14ac:dyDescent="0.25">
      <c r="D2148" s="190"/>
    </row>
    <row r="2149" spans="4:4" x14ac:dyDescent="0.25">
      <c r="D2149" s="190"/>
    </row>
    <row r="2150" spans="4:4" x14ac:dyDescent="0.25">
      <c r="D2150" s="190"/>
    </row>
    <row r="2151" spans="4:4" x14ac:dyDescent="0.25">
      <c r="D2151" s="190"/>
    </row>
    <row r="2152" spans="4:4" x14ac:dyDescent="0.25">
      <c r="D2152" s="190"/>
    </row>
    <row r="2153" spans="4:4" x14ac:dyDescent="0.25">
      <c r="D2153" s="190"/>
    </row>
    <row r="2154" spans="4:4" x14ac:dyDescent="0.25">
      <c r="D2154" s="190"/>
    </row>
    <row r="2155" spans="4:4" x14ac:dyDescent="0.25">
      <c r="D2155" s="190"/>
    </row>
    <row r="2156" spans="4:4" x14ac:dyDescent="0.25">
      <c r="D2156" s="190"/>
    </row>
    <row r="2157" spans="4:4" x14ac:dyDescent="0.25">
      <c r="D2157" s="190"/>
    </row>
    <row r="2158" spans="4:4" x14ac:dyDescent="0.25">
      <c r="D2158" s="190"/>
    </row>
    <row r="2159" spans="4:4" x14ac:dyDescent="0.25">
      <c r="D2159" s="190"/>
    </row>
    <row r="2160" spans="4:4" x14ac:dyDescent="0.25">
      <c r="D2160" s="190"/>
    </row>
    <row r="2161" spans="4:4" x14ac:dyDescent="0.25">
      <c r="D2161" s="190"/>
    </row>
    <row r="2162" spans="4:4" x14ac:dyDescent="0.25">
      <c r="D2162" s="190"/>
    </row>
    <row r="2163" spans="4:4" x14ac:dyDescent="0.25">
      <c r="D2163" s="190"/>
    </row>
    <row r="2164" spans="4:4" x14ac:dyDescent="0.25">
      <c r="D2164" s="190"/>
    </row>
    <row r="2165" spans="4:4" x14ac:dyDescent="0.25">
      <c r="D2165" s="190"/>
    </row>
    <row r="2166" spans="4:4" x14ac:dyDescent="0.25">
      <c r="D2166" s="190"/>
    </row>
    <row r="2167" spans="4:4" x14ac:dyDescent="0.25">
      <c r="D2167" s="190"/>
    </row>
    <row r="2168" spans="4:4" x14ac:dyDescent="0.25">
      <c r="D2168" s="190"/>
    </row>
    <row r="2169" spans="4:4" x14ac:dyDescent="0.25">
      <c r="D2169" s="190"/>
    </row>
    <row r="2170" spans="4:4" x14ac:dyDescent="0.25">
      <c r="D2170" s="190"/>
    </row>
    <row r="2171" spans="4:4" x14ac:dyDescent="0.25">
      <c r="D2171" s="190"/>
    </row>
    <row r="2172" spans="4:4" x14ac:dyDescent="0.25">
      <c r="D2172" s="190"/>
    </row>
    <row r="2173" spans="4:4" x14ac:dyDescent="0.25">
      <c r="D2173" s="190"/>
    </row>
    <row r="2174" spans="4:4" x14ac:dyDescent="0.25">
      <c r="D2174" s="190"/>
    </row>
    <row r="2175" spans="4:4" x14ac:dyDescent="0.25">
      <c r="D2175" s="190"/>
    </row>
    <row r="2176" spans="4:4" x14ac:dyDescent="0.25">
      <c r="D2176" s="190"/>
    </row>
    <row r="2177" spans="4:4" x14ac:dyDescent="0.25">
      <c r="D2177" s="190"/>
    </row>
    <row r="2178" spans="4:4" x14ac:dyDescent="0.25">
      <c r="D2178" s="190"/>
    </row>
    <row r="2179" spans="4:4" x14ac:dyDescent="0.25">
      <c r="D2179" s="190"/>
    </row>
    <row r="2180" spans="4:4" x14ac:dyDescent="0.25">
      <c r="D2180" s="190"/>
    </row>
    <row r="2181" spans="4:4" x14ac:dyDescent="0.25">
      <c r="D2181" s="190"/>
    </row>
    <row r="2182" spans="4:4" x14ac:dyDescent="0.25">
      <c r="D2182" s="190"/>
    </row>
    <row r="2183" spans="4:4" x14ac:dyDescent="0.25">
      <c r="D2183" s="190"/>
    </row>
    <row r="2184" spans="4:4" x14ac:dyDescent="0.25">
      <c r="D2184" s="190"/>
    </row>
    <row r="2185" spans="4:4" x14ac:dyDescent="0.25">
      <c r="D2185" s="190"/>
    </row>
    <row r="2186" spans="4:4" x14ac:dyDescent="0.25">
      <c r="D2186" s="190"/>
    </row>
    <row r="2187" spans="4:4" x14ac:dyDescent="0.25">
      <c r="D2187" s="190"/>
    </row>
    <row r="2188" spans="4:4" x14ac:dyDescent="0.25">
      <c r="D2188" s="190"/>
    </row>
    <row r="2189" spans="4:4" x14ac:dyDescent="0.25">
      <c r="D2189" s="190"/>
    </row>
    <row r="2190" spans="4:4" x14ac:dyDescent="0.25">
      <c r="D2190" s="190"/>
    </row>
    <row r="2191" spans="4:4" x14ac:dyDescent="0.25">
      <c r="D2191" s="190"/>
    </row>
    <row r="2192" spans="4:4" x14ac:dyDescent="0.25">
      <c r="D2192" s="190"/>
    </row>
    <row r="2193" spans="4:4" x14ac:dyDescent="0.25">
      <c r="D2193" s="190"/>
    </row>
    <row r="2194" spans="4:4" x14ac:dyDescent="0.25">
      <c r="D2194" s="190"/>
    </row>
    <row r="2195" spans="4:4" x14ac:dyDescent="0.25">
      <c r="D2195" s="190"/>
    </row>
    <row r="2196" spans="4:4" x14ac:dyDescent="0.25">
      <c r="D2196" s="190"/>
    </row>
    <row r="2197" spans="4:4" x14ac:dyDescent="0.25">
      <c r="D2197" s="190"/>
    </row>
    <row r="2198" spans="4:4" x14ac:dyDescent="0.25">
      <c r="D2198" s="190"/>
    </row>
    <row r="2199" spans="4:4" x14ac:dyDescent="0.25">
      <c r="D2199" s="190"/>
    </row>
    <row r="2200" spans="4:4" x14ac:dyDescent="0.25">
      <c r="D2200" s="190"/>
    </row>
    <row r="2201" spans="4:4" x14ac:dyDescent="0.25">
      <c r="D2201" s="190"/>
    </row>
    <row r="2202" spans="4:4" x14ac:dyDescent="0.25">
      <c r="D2202" s="190"/>
    </row>
    <row r="2203" spans="4:4" x14ac:dyDescent="0.25">
      <c r="D2203" s="190"/>
    </row>
    <row r="2204" spans="4:4" x14ac:dyDescent="0.25">
      <c r="D2204" s="190"/>
    </row>
    <row r="2205" spans="4:4" x14ac:dyDescent="0.25">
      <c r="D2205" s="190"/>
    </row>
    <row r="2206" spans="4:4" x14ac:dyDescent="0.25">
      <c r="D2206" s="190"/>
    </row>
    <row r="2207" spans="4:4" x14ac:dyDescent="0.25">
      <c r="D2207" s="190"/>
    </row>
    <row r="2208" spans="4:4" x14ac:dyDescent="0.25">
      <c r="D2208" s="190"/>
    </row>
    <row r="2209" spans="4:4" x14ac:dyDescent="0.25">
      <c r="D2209" s="190"/>
    </row>
    <row r="2210" spans="4:4" x14ac:dyDescent="0.25">
      <c r="D2210" s="190"/>
    </row>
    <row r="2211" spans="4:4" x14ac:dyDescent="0.25">
      <c r="D2211" s="190"/>
    </row>
    <row r="2212" spans="4:4" x14ac:dyDescent="0.25">
      <c r="D2212" s="190"/>
    </row>
    <row r="2213" spans="4:4" x14ac:dyDescent="0.25">
      <c r="D2213" s="190"/>
    </row>
    <row r="2214" spans="4:4" x14ac:dyDescent="0.25">
      <c r="D2214" s="190"/>
    </row>
    <row r="2215" spans="4:4" x14ac:dyDescent="0.25">
      <c r="D2215" s="190"/>
    </row>
    <row r="2216" spans="4:4" x14ac:dyDescent="0.25">
      <c r="D2216" s="190"/>
    </row>
    <row r="2217" spans="4:4" x14ac:dyDescent="0.25">
      <c r="D2217" s="190"/>
    </row>
    <row r="2218" spans="4:4" x14ac:dyDescent="0.25">
      <c r="D2218" s="190"/>
    </row>
    <row r="2219" spans="4:4" x14ac:dyDescent="0.25">
      <c r="D2219" s="190"/>
    </row>
    <row r="2220" spans="4:4" x14ac:dyDescent="0.25">
      <c r="D2220" s="190"/>
    </row>
    <row r="2221" spans="4:4" x14ac:dyDescent="0.25">
      <c r="D2221" s="190"/>
    </row>
    <row r="2222" spans="4:4" x14ac:dyDescent="0.25">
      <c r="D2222" s="190"/>
    </row>
    <row r="2223" spans="4:4" x14ac:dyDescent="0.25">
      <c r="D2223" s="190"/>
    </row>
    <row r="2224" spans="4:4" x14ac:dyDescent="0.25">
      <c r="D2224" s="190"/>
    </row>
    <row r="2225" spans="4:4" x14ac:dyDescent="0.25">
      <c r="D2225" s="190"/>
    </row>
    <row r="2226" spans="4:4" x14ac:dyDescent="0.25">
      <c r="D2226" s="190"/>
    </row>
    <row r="2227" spans="4:4" x14ac:dyDescent="0.25">
      <c r="D2227" s="190"/>
    </row>
    <row r="2228" spans="4:4" x14ac:dyDescent="0.25">
      <c r="D2228" s="190"/>
    </row>
    <row r="2229" spans="4:4" x14ac:dyDescent="0.25">
      <c r="D2229" s="190"/>
    </row>
    <row r="2230" spans="4:4" x14ac:dyDescent="0.25">
      <c r="D2230" s="190"/>
    </row>
    <row r="2231" spans="4:4" x14ac:dyDescent="0.25">
      <c r="D2231" s="190"/>
    </row>
    <row r="2232" spans="4:4" x14ac:dyDescent="0.25">
      <c r="D2232" s="190"/>
    </row>
    <row r="2233" spans="4:4" x14ac:dyDescent="0.25">
      <c r="D2233" s="190"/>
    </row>
    <row r="2234" spans="4:4" x14ac:dyDescent="0.25">
      <c r="D2234" s="190"/>
    </row>
    <row r="2235" spans="4:4" x14ac:dyDescent="0.25">
      <c r="D2235" s="190"/>
    </row>
    <row r="2236" spans="4:4" x14ac:dyDescent="0.25">
      <c r="D2236" s="190"/>
    </row>
    <row r="2237" spans="4:4" x14ac:dyDescent="0.25">
      <c r="D2237" s="190"/>
    </row>
    <row r="2238" spans="4:4" x14ac:dyDescent="0.25">
      <c r="D2238" s="190"/>
    </row>
    <row r="2239" spans="4:4" x14ac:dyDescent="0.25">
      <c r="D2239" s="190"/>
    </row>
    <row r="2240" spans="4:4" x14ac:dyDescent="0.25">
      <c r="D2240" s="190"/>
    </row>
    <row r="2241" spans="4:4" x14ac:dyDescent="0.25">
      <c r="D2241" s="190"/>
    </row>
    <row r="2242" spans="4:4" x14ac:dyDescent="0.25">
      <c r="D2242" s="190"/>
    </row>
    <row r="2243" spans="4:4" x14ac:dyDescent="0.25">
      <c r="D2243" s="190"/>
    </row>
    <row r="2244" spans="4:4" x14ac:dyDescent="0.25">
      <c r="D2244" s="190"/>
    </row>
    <row r="2245" spans="4:4" x14ac:dyDescent="0.25">
      <c r="D2245" s="190"/>
    </row>
    <row r="2246" spans="4:4" x14ac:dyDescent="0.25">
      <c r="D2246" s="190"/>
    </row>
    <row r="2247" spans="4:4" x14ac:dyDescent="0.25">
      <c r="D2247" s="190"/>
    </row>
    <row r="2248" spans="4:4" x14ac:dyDescent="0.25">
      <c r="D2248" s="190"/>
    </row>
    <row r="2249" spans="4:4" x14ac:dyDescent="0.25">
      <c r="D2249" s="190"/>
    </row>
    <row r="2250" spans="4:4" x14ac:dyDescent="0.25">
      <c r="D2250" s="190"/>
    </row>
    <row r="2251" spans="4:4" x14ac:dyDescent="0.25">
      <c r="D2251" s="190"/>
    </row>
    <row r="2252" spans="4:4" x14ac:dyDescent="0.25">
      <c r="D2252" s="190"/>
    </row>
    <row r="2253" spans="4:4" x14ac:dyDescent="0.25">
      <c r="D2253" s="190"/>
    </row>
    <row r="2254" spans="4:4" x14ac:dyDescent="0.25">
      <c r="D2254" s="190"/>
    </row>
    <row r="2255" spans="4:4" x14ac:dyDescent="0.25">
      <c r="D2255" s="190"/>
    </row>
    <row r="2256" spans="4:4" x14ac:dyDescent="0.25">
      <c r="D2256" s="190"/>
    </row>
    <row r="2257" spans="4:4" x14ac:dyDescent="0.25">
      <c r="D2257" s="190"/>
    </row>
    <row r="2258" spans="4:4" x14ac:dyDescent="0.25">
      <c r="D2258" s="190"/>
    </row>
    <row r="2259" spans="4:4" x14ac:dyDescent="0.25">
      <c r="D2259" s="190"/>
    </row>
    <row r="2260" spans="4:4" x14ac:dyDescent="0.25">
      <c r="D2260" s="190"/>
    </row>
    <row r="2261" spans="4:4" x14ac:dyDescent="0.25">
      <c r="D2261" s="190"/>
    </row>
    <row r="2262" spans="4:4" x14ac:dyDescent="0.25">
      <c r="D2262" s="190"/>
    </row>
    <row r="2263" spans="4:4" x14ac:dyDescent="0.25">
      <c r="D2263" s="190"/>
    </row>
    <row r="2264" spans="4:4" x14ac:dyDescent="0.25">
      <c r="D2264" s="190"/>
    </row>
    <row r="2265" spans="4:4" x14ac:dyDescent="0.25">
      <c r="D2265" s="190"/>
    </row>
    <row r="2266" spans="4:4" x14ac:dyDescent="0.25">
      <c r="D2266" s="190"/>
    </row>
    <row r="2267" spans="4:4" x14ac:dyDescent="0.25">
      <c r="D2267" s="190"/>
    </row>
    <row r="2268" spans="4:4" x14ac:dyDescent="0.25">
      <c r="D2268" s="190"/>
    </row>
    <row r="2269" spans="4:4" x14ac:dyDescent="0.25">
      <c r="D2269" s="190"/>
    </row>
    <row r="2270" spans="4:4" x14ac:dyDescent="0.25">
      <c r="D2270" s="190"/>
    </row>
    <row r="2271" spans="4:4" x14ac:dyDescent="0.25">
      <c r="D2271" s="190"/>
    </row>
    <row r="2272" spans="4:4" x14ac:dyDescent="0.25">
      <c r="D2272" s="190"/>
    </row>
    <row r="2273" spans="4:4" x14ac:dyDescent="0.25">
      <c r="D2273" s="190"/>
    </row>
    <row r="2274" spans="4:4" x14ac:dyDescent="0.25">
      <c r="D2274" s="190"/>
    </row>
    <row r="2275" spans="4:4" x14ac:dyDescent="0.25">
      <c r="D2275" s="190"/>
    </row>
    <row r="2276" spans="4:4" x14ac:dyDescent="0.25">
      <c r="D2276" s="190"/>
    </row>
    <row r="2277" spans="4:4" x14ac:dyDescent="0.25">
      <c r="D2277" s="190"/>
    </row>
    <row r="2278" spans="4:4" x14ac:dyDescent="0.25">
      <c r="D2278" s="190"/>
    </row>
    <row r="2279" spans="4:4" x14ac:dyDescent="0.25">
      <c r="D2279" s="190"/>
    </row>
    <row r="2280" spans="4:4" x14ac:dyDescent="0.25">
      <c r="D2280" s="190"/>
    </row>
    <row r="2281" spans="4:4" x14ac:dyDescent="0.25">
      <c r="D2281" s="190"/>
    </row>
    <row r="2282" spans="4:4" x14ac:dyDescent="0.25">
      <c r="D2282" s="190"/>
    </row>
    <row r="2283" spans="4:4" x14ac:dyDescent="0.25">
      <c r="D2283" s="190"/>
    </row>
    <row r="2284" spans="4:4" x14ac:dyDescent="0.25">
      <c r="D2284" s="190"/>
    </row>
    <row r="2285" spans="4:4" x14ac:dyDescent="0.25">
      <c r="D2285" s="190"/>
    </row>
    <row r="2286" spans="4:4" x14ac:dyDescent="0.25">
      <c r="D2286" s="190"/>
    </row>
    <row r="2287" spans="4:4" x14ac:dyDescent="0.25">
      <c r="D2287" s="190"/>
    </row>
    <row r="2288" spans="4:4" x14ac:dyDescent="0.25">
      <c r="D2288" s="190"/>
    </row>
    <row r="2289" spans="4:4" x14ac:dyDescent="0.25">
      <c r="D2289" s="190"/>
    </row>
    <row r="2290" spans="4:4" x14ac:dyDescent="0.25">
      <c r="D2290" s="190"/>
    </row>
    <row r="2291" spans="4:4" x14ac:dyDescent="0.25">
      <c r="D2291" s="190"/>
    </row>
    <row r="2292" spans="4:4" x14ac:dyDescent="0.25">
      <c r="D2292" s="190"/>
    </row>
    <row r="2293" spans="4:4" x14ac:dyDescent="0.25">
      <c r="D2293" s="190"/>
    </row>
    <row r="2294" spans="4:4" x14ac:dyDescent="0.25">
      <c r="D2294" s="190"/>
    </row>
    <row r="2295" spans="4:4" x14ac:dyDescent="0.25">
      <c r="D2295" s="190"/>
    </row>
    <row r="2296" spans="4:4" x14ac:dyDescent="0.25">
      <c r="D2296" s="190"/>
    </row>
    <row r="2297" spans="4:4" x14ac:dyDescent="0.25">
      <c r="D2297" s="190"/>
    </row>
    <row r="2298" spans="4:4" x14ac:dyDescent="0.25">
      <c r="D2298" s="190"/>
    </row>
    <row r="2299" spans="4:4" x14ac:dyDescent="0.25">
      <c r="D2299" s="190"/>
    </row>
    <row r="2300" spans="4:4" x14ac:dyDescent="0.25">
      <c r="D2300" s="190"/>
    </row>
    <row r="2301" spans="4:4" x14ac:dyDescent="0.25">
      <c r="D2301" s="190"/>
    </row>
    <row r="2302" spans="4:4" x14ac:dyDescent="0.25">
      <c r="D2302" s="190"/>
    </row>
    <row r="2303" spans="4:4" x14ac:dyDescent="0.25">
      <c r="D2303" s="190"/>
    </row>
    <row r="2304" spans="4:4" x14ac:dyDescent="0.25">
      <c r="D2304" s="190"/>
    </row>
    <row r="2305" spans="4:4" x14ac:dyDescent="0.25">
      <c r="D2305" s="190"/>
    </row>
    <row r="2306" spans="4:4" x14ac:dyDescent="0.25">
      <c r="D2306" s="190"/>
    </row>
    <row r="2307" spans="4:4" x14ac:dyDescent="0.25">
      <c r="D2307" s="190"/>
    </row>
    <row r="2308" spans="4:4" x14ac:dyDescent="0.25">
      <c r="D2308" s="190"/>
    </row>
    <row r="2309" spans="4:4" x14ac:dyDescent="0.25">
      <c r="D2309" s="190"/>
    </row>
    <row r="2310" spans="4:4" x14ac:dyDescent="0.25">
      <c r="D2310" s="190"/>
    </row>
    <row r="2311" spans="4:4" x14ac:dyDescent="0.25">
      <c r="D2311" s="190"/>
    </row>
    <row r="2312" spans="4:4" x14ac:dyDescent="0.25">
      <c r="D2312" s="190"/>
    </row>
    <row r="2313" spans="4:4" x14ac:dyDescent="0.25">
      <c r="D2313" s="190"/>
    </row>
    <row r="2314" spans="4:4" x14ac:dyDescent="0.25">
      <c r="D2314" s="190"/>
    </row>
    <row r="2315" spans="4:4" x14ac:dyDescent="0.25">
      <c r="D2315" s="190"/>
    </row>
    <row r="2316" spans="4:4" x14ac:dyDescent="0.25">
      <c r="D2316" s="190"/>
    </row>
    <row r="2317" spans="4:4" x14ac:dyDescent="0.25">
      <c r="D2317" s="190"/>
    </row>
    <row r="2318" spans="4:4" x14ac:dyDescent="0.25">
      <c r="D2318" s="190"/>
    </row>
    <row r="2319" spans="4:4" x14ac:dyDescent="0.25">
      <c r="D2319" s="190"/>
    </row>
    <row r="2320" spans="4:4" x14ac:dyDescent="0.25">
      <c r="D2320" s="190"/>
    </row>
    <row r="2321" spans="4:4" x14ac:dyDescent="0.25">
      <c r="D2321" s="190"/>
    </row>
    <row r="2322" spans="4:4" x14ac:dyDescent="0.25">
      <c r="D2322" s="190"/>
    </row>
    <row r="2323" spans="4:4" x14ac:dyDescent="0.25">
      <c r="D2323" s="190"/>
    </row>
    <row r="2324" spans="4:4" x14ac:dyDescent="0.25">
      <c r="D2324" s="190"/>
    </row>
    <row r="2325" spans="4:4" x14ac:dyDescent="0.25">
      <c r="D2325" s="190"/>
    </row>
    <row r="2326" spans="4:4" x14ac:dyDescent="0.25">
      <c r="D2326" s="190"/>
    </row>
    <row r="2327" spans="4:4" x14ac:dyDescent="0.25">
      <c r="D2327" s="190"/>
    </row>
    <row r="2328" spans="4:4" x14ac:dyDescent="0.25">
      <c r="D2328" s="190"/>
    </row>
    <row r="2329" spans="4:4" x14ac:dyDescent="0.25">
      <c r="D2329" s="190"/>
    </row>
    <row r="2330" spans="4:4" x14ac:dyDescent="0.25">
      <c r="D2330" s="190"/>
    </row>
    <row r="2331" spans="4:4" x14ac:dyDescent="0.25">
      <c r="D2331" s="190"/>
    </row>
    <row r="2332" spans="4:4" x14ac:dyDescent="0.25">
      <c r="D2332" s="190"/>
    </row>
    <row r="2333" spans="4:4" x14ac:dyDescent="0.25">
      <c r="D2333" s="190"/>
    </row>
    <row r="2334" spans="4:4" x14ac:dyDescent="0.25">
      <c r="D2334" s="190"/>
    </row>
    <row r="2335" spans="4:4" x14ac:dyDescent="0.25">
      <c r="D2335" s="190"/>
    </row>
    <row r="2336" spans="4:4" x14ac:dyDescent="0.25">
      <c r="D2336" s="190"/>
    </row>
    <row r="2337" spans="4:4" x14ac:dyDescent="0.25">
      <c r="D2337" s="190"/>
    </row>
    <row r="2338" spans="4:4" x14ac:dyDescent="0.25">
      <c r="D2338" s="190"/>
    </row>
    <row r="2339" spans="4:4" x14ac:dyDescent="0.25">
      <c r="D2339" s="190"/>
    </row>
    <row r="2340" spans="4:4" x14ac:dyDescent="0.25">
      <c r="D2340" s="190"/>
    </row>
    <row r="2341" spans="4:4" x14ac:dyDescent="0.25">
      <c r="D2341" s="190"/>
    </row>
    <row r="2342" spans="4:4" x14ac:dyDescent="0.25">
      <c r="D2342" s="190"/>
    </row>
    <row r="2343" spans="4:4" x14ac:dyDescent="0.25">
      <c r="D2343" s="190"/>
    </row>
    <row r="2344" spans="4:4" x14ac:dyDescent="0.25">
      <c r="D2344" s="190"/>
    </row>
    <row r="2345" spans="4:4" x14ac:dyDescent="0.25">
      <c r="D2345" s="190"/>
    </row>
    <row r="2346" spans="4:4" x14ac:dyDescent="0.25">
      <c r="D2346" s="190"/>
    </row>
    <row r="2347" spans="4:4" x14ac:dyDescent="0.25">
      <c r="D2347" s="190"/>
    </row>
    <row r="2348" spans="4:4" x14ac:dyDescent="0.25">
      <c r="D2348" s="190"/>
    </row>
    <row r="2349" spans="4:4" x14ac:dyDescent="0.25">
      <c r="D2349" s="190"/>
    </row>
    <row r="2350" spans="4:4" x14ac:dyDescent="0.25">
      <c r="D2350" s="190"/>
    </row>
    <row r="2351" spans="4:4" x14ac:dyDescent="0.25">
      <c r="D2351" s="190"/>
    </row>
    <row r="2352" spans="4:4" x14ac:dyDescent="0.25">
      <c r="D2352" s="190"/>
    </row>
    <row r="2353" spans="4:4" x14ac:dyDescent="0.25">
      <c r="D2353" s="190"/>
    </row>
    <row r="2354" spans="4:4" x14ac:dyDescent="0.25">
      <c r="D2354" s="190"/>
    </row>
    <row r="2355" spans="4:4" x14ac:dyDescent="0.25">
      <c r="D2355" s="190"/>
    </row>
    <row r="2356" spans="4:4" x14ac:dyDescent="0.25">
      <c r="D2356" s="190"/>
    </row>
    <row r="2357" spans="4:4" x14ac:dyDescent="0.25">
      <c r="D2357" s="190"/>
    </row>
    <row r="2358" spans="4:4" x14ac:dyDescent="0.25">
      <c r="D2358" s="190"/>
    </row>
    <row r="2359" spans="4:4" x14ac:dyDescent="0.25">
      <c r="D2359" s="190"/>
    </row>
    <row r="2360" spans="4:4" x14ac:dyDescent="0.25">
      <c r="D2360" s="190"/>
    </row>
    <row r="2361" spans="4:4" x14ac:dyDescent="0.25">
      <c r="D2361" s="190"/>
    </row>
    <row r="2362" spans="4:4" x14ac:dyDescent="0.25">
      <c r="D2362" s="190"/>
    </row>
    <row r="2363" spans="4:4" x14ac:dyDescent="0.25">
      <c r="D2363" s="190"/>
    </row>
    <row r="2364" spans="4:4" x14ac:dyDescent="0.25">
      <c r="D2364" s="190"/>
    </row>
    <row r="2365" spans="4:4" x14ac:dyDescent="0.25">
      <c r="D2365" s="190"/>
    </row>
    <row r="2366" spans="4:4" x14ac:dyDescent="0.25">
      <c r="D2366" s="190"/>
    </row>
    <row r="2367" spans="4:4" x14ac:dyDescent="0.25">
      <c r="D2367" s="190"/>
    </row>
    <row r="2368" spans="4:4" x14ac:dyDescent="0.25">
      <c r="D2368" s="190"/>
    </row>
    <row r="2369" spans="4:4" x14ac:dyDescent="0.25">
      <c r="D2369" s="190"/>
    </row>
    <row r="2370" spans="4:4" x14ac:dyDescent="0.25">
      <c r="D2370" s="190"/>
    </row>
    <row r="2371" spans="4:4" x14ac:dyDescent="0.25">
      <c r="D2371" s="190"/>
    </row>
    <row r="2372" spans="4:4" x14ac:dyDescent="0.25">
      <c r="D2372" s="190"/>
    </row>
    <row r="2373" spans="4:4" x14ac:dyDescent="0.25">
      <c r="D2373" s="190"/>
    </row>
    <row r="2374" spans="4:4" x14ac:dyDescent="0.25">
      <c r="D2374" s="190"/>
    </row>
    <row r="2375" spans="4:4" x14ac:dyDescent="0.25">
      <c r="D2375" s="190"/>
    </row>
    <row r="2376" spans="4:4" x14ac:dyDescent="0.25">
      <c r="D2376" s="190"/>
    </row>
    <row r="2377" spans="4:4" x14ac:dyDescent="0.25">
      <c r="D2377" s="190"/>
    </row>
    <row r="2378" spans="4:4" x14ac:dyDescent="0.25">
      <c r="D2378" s="190"/>
    </row>
    <row r="2379" spans="4:4" x14ac:dyDescent="0.25">
      <c r="D2379" s="190"/>
    </row>
    <row r="2380" spans="4:4" x14ac:dyDescent="0.25">
      <c r="D2380" s="190"/>
    </row>
    <row r="2381" spans="4:4" x14ac:dyDescent="0.25">
      <c r="D2381" s="190"/>
    </row>
    <row r="2382" spans="4:4" x14ac:dyDescent="0.25">
      <c r="D2382" s="190"/>
    </row>
    <row r="2383" spans="4:4" x14ac:dyDescent="0.25">
      <c r="D2383" s="190"/>
    </row>
    <row r="2384" spans="4:4" x14ac:dyDescent="0.25">
      <c r="D2384" s="190"/>
    </row>
    <row r="2385" spans="4:4" x14ac:dyDescent="0.25">
      <c r="D2385" s="190"/>
    </row>
    <row r="2386" spans="4:4" x14ac:dyDescent="0.25">
      <c r="D2386" s="190"/>
    </row>
    <row r="2387" spans="4:4" x14ac:dyDescent="0.25">
      <c r="D2387" s="190"/>
    </row>
    <row r="2388" spans="4:4" x14ac:dyDescent="0.25">
      <c r="D2388" s="190"/>
    </row>
    <row r="2389" spans="4:4" x14ac:dyDescent="0.25">
      <c r="D2389" s="190"/>
    </row>
    <row r="2390" spans="4:4" x14ac:dyDescent="0.25">
      <c r="D2390" s="190"/>
    </row>
    <row r="2391" spans="4:4" x14ac:dyDescent="0.25">
      <c r="D2391" s="190"/>
    </row>
    <row r="2392" spans="4:4" x14ac:dyDescent="0.25">
      <c r="D2392" s="190"/>
    </row>
    <row r="2393" spans="4:4" x14ac:dyDescent="0.25">
      <c r="D2393" s="190"/>
    </row>
    <row r="2394" spans="4:4" x14ac:dyDescent="0.25">
      <c r="D2394" s="190"/>
    </row>
    <row r="2395" spans="4:4" x14ac:dyDescent="0.25">
      <c r="D2395" s="190"/>
    </row>
    <row r="2396" spans="4:4" x14ac:dyDescent="0.25">
      <c r="D2396" s="190"/>
    </row>
    <row r="2397" spans="4:4" x14ac:dyDescent="0.25">
      <c r="D2397" s="190"/>
    </row>
    <row r="2398" spans="4:4" x14ac:dyDescent="0.25">
      <c r="D2398" s="190"/>
    </row>
    <row r="2399" spans="4:4" x14ac:dyDescent="0.25">
      <c r="D2399" s="190"/>
    </row>
    <row r="2400" spans="4:4" x14ac:dyDescent="0.25">
      <c r="D2400" s="190"/>
    </row>
    <row r="2401" spans="4:4" x14ac:dyDescent="0.25">
      <c r="D2401" s="190"/>
    </row>
    <row r="2402" spans="4:4" x14ac:dyDescent="0.25">
      <c r="D2402" s="190"/>
    </row>
    <row r="2403" spans="4:4" x14ac:dyDescent="0.25">
      <c r="D2403" s="190"/>
    </row>
    <row r="2404" spans="4:4" x14ac:dyDescent="0.25">
      <c r="D2404" s="190"/>
    </row>
    <row r="2405" spans="4:4" x14ac:dyDescent="0.25">
      <c r="D2405" s="190"/>
    </row>
    <row r="2406" spans="4:4" x14ac:dyDescent="0.25">
      <c r="D2406" s="190"/>
    </row>
    <row r="2407" spans="4:4" x14ac:dyDescent="0.25">
      <c r="D2407" s="190"/>
    </row>
    <row r="2408" spans="4:4" x14ac:dyDescent="0.25">
      <c r="D2408" s="190"/>
    </row>
    <row r="2409" spans="4:4" x14ac:dyDescent="0.25">
      <c r="D2409" s="190"/>
    </row>
    <row r="2410" spans="4:4" x14ac:dyDescent="0.25">
      <c r="D2410" s="190"/>
    </row>
    <row r="2411" spans="4:4" x14ac:dyDescent="0.25">
      <c r="D2411" s="190"/>
    </row>
    <row r="2412" spans="4:4" x14ac:dyDescent="0.25">
      <c r="D2412" s="190"/>
    </row>
    <row r="2413" spans="4:4" x14ac:dyDescent="0.25">
      <c r="D2413" s="190"/>
    </row>
    <row r="2414" spans="4:4" x14ac:dyDescent="0.25">
      <c r="D2414" s="190"/>
    </row>
    <row r="2415" spans="4:4" x14ac:dyDescent="0.25">
      <c r="D2415" s="190"/>
    </row>
    <row r="2416" spans="4:4" x14ac:dyDescent="0.25">
      <c r="D2416" s="190"/>
    </row>
    <row r="2417" spans="4:4" x14ac:dyDescent="0.25">
      <c r="D2417" s="190"/>
    </row>
    <row r="2418" spans="4:4" x14ac:dyDescent="0.25">
      <c r="D2418" s="190"/>
    </row>
    <row r="2419" spans="4:4" x14ac:dyDescent="0.25">
      <c r="D2419" s="190"/>
    </row>
    <row r="2420" spans="4:4" x14ac:dyDescent="0.25">
      <c r="D2420" s="190"/>
    </row>
    <row r="2421" spans="4:4" x14ac:dyDescent="0.25">
      <c r="D2421" s="190"/>
    </row>
    <row r="2422" spans="4:4" x14ac:dyDescent="0.25">
      <c r="D2422" s="190"/>
    </row>
    <row r="2423" spans="4:4" x14ac:dyDescent="0.25">
      <c r="D2423" s="190"/>
    </row>
    <row r="2424" spans="4:4" x14ac:dyDescent="0.25">
      <c r="D2424" s="190"/>
    </row>
    <row r="2425" spans="4:4" x14ac:dyDescent="0.25">
      <c r="D2425" s="190"/>
    </row>
    <row r="2426" spans="4:4" x14ac:dyDescent="0.25">
      <c r="D2426" s="190"/>
    </row>
    <row r="2427" spans="4:4" x14ac:dyDescent="0.25">
      <c r="D2427" s="190"/>
    </row>
    <row r="2428" spans="4:4" x14ac:dyDescent="0.25">
      <c r="D2428" s="190"/>
    </row>
    <row r="2429" spans="4:4" x14ac:dyDescent="0.25">
      <c r="D2429" s="190"/>
    </row>
    <row r="2430" spans="4:4" x14ac:dyDescent="0.25">
      <c r="D2430" s="190"/>
    </row>
    <row r="2431" spans="4:4" x14ac:dyDescent="0.25">
      <c r="D2431" s="190"/>
    </row>
    <row r="2432" spans="4:4" x14ac:dyDescent="0.25">
      <c r="D2432" s="190"/>
    </row>
    <row r="2433" spans="4:4" x14ac:dyDescent="0.25">
      <c r="D2433" s="190"/>
    </row>
    <row r="2434" spans="4:4" x14ac:dyDescent="0.25">
      <c r="D2434" s="190"/>
    </row>
    <row r="2435" spans="4:4" x14ac:dyDescent="0.25">
      <c r="D2435" s="190"/>
    </row>
    <row r="2436" spans="4:4" x14ac:dyDescent="0.25">
      <c r="D2436" s="190"/>
    </row>
    <row r="2437" spans="4:4" x14ac:dyDescent="0.25">
      <c r="D2437" s="190"/>
    </row>
    <row r="2438" spans="4:4" x14ac:dyDescent="0.25">
      <c r="D2438" s="190"/>
    </row>
    <row r="2439" spans="4:4" x14ac:dyDescent="0.25">
      <c r="D2439" s="190"/>
    </row>
    <row r="2440" spans="4:4" x14ac:dyDescent="0.25">
      <c r="D2440" s="190"/>
    </row>
    <row r="2441" spans="4:4" x14ac:dyDescent="0.25">
      <c r="D2441" s="190"/>
    </row>
    <row r="2442" spans="4:4" x14ac:dyDescent="0.25">
      <c r="D2442" s="190"/>
    </row>
    <row r="2443" spans="4:4" x14ac:dyDescent="0.25">
      <c r="D2443" s="190"/>
    </row>
    <row r="2444" spans="4:4" x14ac:dyDescent="0.25">
      <c r="D2444" s="190"/>
    </row>
    <row r="2445" spans="4:4" x14ac:dyDescent="0.25">
      <c r="D2445" s="190"/>
    </row>
    <row r="2446" spans="4:4" x14ac:dyDescent="0.25">
      <c r="D2446" s="190"/>
    </row>
    <row r="2447" spans="4:4" x14ac:dyDescent="0.25">
      <c r="D2447" s="190"/>
    </row>
    <row r="2448" spans="4:4" x14ac:dyDescent="0.25">
      <c r="D2448" s="190"/>
    </row>
    <row r="2449" spans="4:4" x14ac:dyDescent="0.25">
      <c r="D2449" s="190"/>
    </row>
    <row r="2450" spans="4:4" x14ac:dyDescent="0.25">
      <c r="D2450" s="190"/>
    </row>
    <row r="2451" spans="4:4" x14ac:dyDescent="0.25">
      <c r="D2451" s="190"/>
    </row>
    <row r="2452" spans="4:4" x14ac:dyDescent="0.25">
      <c r="D2452" s="190"/>
    </row>
    <row r="2453" spans="4:4" x14ac:dyDescent="0.25">
      <c r="D2453" s="190"/>
    </row>
    <row r="2454" spans="4:4" x14ac:dyDescent="0.25">
      <c r="D2454" s="190"/>
    </row>
    <row r="2455" spans="4:4" x14ac:dyDescent="0.25">
      <c r="D2455" s="190"/>
    </row>
    <row r="2456" spans="4:4" x14ac:dyDescent="0.25">
      <c r="D2456" s="190"/>
    </row>
    <row r="2457" spans="4:4" x14ac:dyDescent="0.25">
      <c r="D2457" s="190"/>
    </row>
    <row r="2458" spans="4:4" x14ac:dyDescent="0.25">
      <c r="D2458" s="190"/>
    </row>
    <row r="2459" spans="4:4" x14ac:dyDescent="0.25">
      <c r="D2459" s="190"/>
    </row>
    <row r="2460" spans="4:4" x14ac:dyDescent="0.25">
      <c r="D2460" s="190"/>
    </row>
    <row r="2461" spans="4:4" x14ac:dyDescent="0.25">
      <c r="D2461" s="190"/>
    </row>
    <row r="2462" spans="4:4" x14ac:dyDescent="0.25">
      <c r="D2462" s="190"/>
    </row>
    <row r="2463" spans="4:4" x14ac:dyDescent="0.25">
      <c r="D2463" s="190"/>
    </row>
    <row r="2464" spans="4:4" x14ac:dyDescent="0.25">
      <c r="D2464" s="190"/>
    </row>
    <row r="2465" spans="4:4" x14ac:dyDescent="0.25">
      <c r="D2465" s="190"/>
    </row>
    <row r="2466" spans="4:4" x14ac:dyDescent="0.25">
      <c r="D2466" s="190"/>
    </row>
    <row r="2467" spans="4:4" x14ac:dyDescent="0.25">
      <c r="D2467" s="190"/>
    </row>
    <row r="2468" spans="4:4" x14ac:dyDescent="0.25">
      <c r="D2468" s="190"/>
    </row>
    <row r="2469" spans="4:4" x14ac:dyDescent="0.25">
      <c r="D2469" s="190"/>
    </row>
    <row r="2470" spans="4:4" x14ac:dyDescent="0.25">
      <c r="D2470" s="190"/>
    </row>
    <row r="2471" spans="4:4" x14ac:dyDescent="0.25">
      <c r="D2471" s="190"/>
    </row>
    <row r="2472" spans="4:4" x14ac:dyDescent="0.25">
      <c r="D2472" s="190"/>
    </row>
    <row r="2473" spans="4:4" x14ac:dyDescent="0.25">
      <c r="D2473" s="190"/>
    </row>
    <row r="2474" spans="4:4" x14ac:dyDescent="0.25">
      <c r="D2474" s="190"/>
    </row>
    <row r="2475" spans="4:4" x14ac:dyDescent="0.25">
      <c r="D2475" s="190"/>
    </row>
    <row r="2476" spans="4:4" x14ac:dyDescent="0.25">
      <c r="D2476" s="190"/>
    </row>
    <row r="2477" spans="4:4" x14ac:dyDescent="0.25">
      <c r="D2477" s="190"/>
    </row>
    <row r="2478" spans="4:4" x14ac:dyDescent="0.25">
      <c r="D2478" s="190"/>
    </row>
    <row r="2479" spans="4:4" x14ac:dyDescent="0.25">
      <c r="D2479" s="190"/>
    </row>
    <row r="2480" spans="4:4" x14ac:dyDescent="0.25">
      <c r="D2480" s="190"/>
    </row>
    <row r="2481" spans="4:4" x14ac:dyDescent="0.25">
      <c r="D2481" s="190"/>
    </row>
    <row r="2482" spans="4:4" x14ac:dyDescent="0.25">
      <c r="D2482" s="190"/>
    </row>
    <row r="2483" spans="4:4" x14ac:dyDescent="0.25">
      <c r="D2483" s="190"/>
    </row>
    <row r="2484" spans="4:4" x14ac:dyDescent="0.25">
      <c r="D2484" s="190"/>
    </row>
    <row r="2485" spans="4:4" x14ac:dyDescent="0.25">
      <c r="D2485" s="190"/>
    </row>
    <row r="2486" spans="4:4" x14ac:dyDescent="0.25">
      <c r="D2486" s="190"/>
    </row>
    <row r="2487" spans="4:4" x14ac:dyDescent="0.25">
      <c r="D2487" s="190"/>
    </row>
    <row r="2488" spans="4:4" x14ac:dyDescent="0.25">
      <c r="D2488" s="190"/>
    </row>
    <row r="2489" spans="4:4" x14ac:dyDescent="0.25">
      <c r="D2489" s="190"/>
    </row>
    <row r="2490" spans="4:4" x14ac:dyDescent="0.25">
      <c r="D2490" s="190"/>
    </row>
    <row r="2491" spans="4:4" x14ac:dyDescent="0.25">
      <c r="D2491" s="190"/>
    </row>
    <row r="2492" spans="4:4" x14ac:dyDescent="0.25">
      <c r="D2492" s="190"/>
    </row>
    <row r="2493" spans="4:4" x14ac:dyDescent="0.25">
      <c r="D2493" s="190"/>
    </row>
    <row r="2494" spans="4:4" x14ac:dyDescent="0.25">
      <c r="D2494" s="190"/>
    </row>
    <row r="2495" spans="4:4" x14ac:dyDescent="0.25">
      <c r="D2495" s="190"/>
    </row>
    <row r="2496" spans="4:4" x14ac:dyDescent="0.25">
      <c r="D2496" s="190"/>
    </row>
    <row r="2497" spans="4:4" x14ac:dyDescent="0.25">
      <c r="D2497" s="190"/>
    </row>
    <row r="2498" spans="4:4" x14ac:dyDescent="0.25">
      <c r="D2498" s="190"/>
    </row>
    <row r="2499" spans="4:4" x14ac:dyDescent="0.25">
      <c r="D2499" s="190"/>
    </row>
    <row r="2500" spans="4:4" x14ac:dyDescent="0.25">
      <c r="D2500" s="190"/>
    </row>
    <row r="2501" spans="4:4" x14ac:dyDescent="0.25">
      <c r="D2501" s="190"/>
    </row>
    <row r="2502" spans="4:4" x14ac:dyDescent="0.25">
      <c r="D2502" s="190"/>
    </row>
    <row r="2503" spans="4:4" x14ac:dyDescent="0.25">
      <c r="D2503" s="190"/>
    </row>
    <row r="2504" spans="4:4" x14ac:dyDescent="0.25">
      <c r="D2504" s="190"/>
    </row>
    <row r="2505" spans="4:4" x14ac:dyDescent="0.25">
      <c r="D2505" s="190"/>
    </row>
    <row r="2506" spans="4:4" x14ac:dyDescent="0.25">
      <c r="D2506" s="190"/>
    </row>
    <row r="2507" spans="4:4" x14ac:dyDescent="0.25">
      <c r="D2507" s="190"/>
    </row>
    <row r="2508" spans="4:4" x14ac:dyDescent="0.25">
      <c r="D2508" s="190"/>
    </row>
    <row r="2509" spans="4:4" x14ac:dyDescent="0.25">
      <c r="D2509" s="190"/>
    </row>
    <row r="2510" spans="4:4" x14ac:dyDescent="0.25">
      <c r="D2510" s="190"/>
    </row>
    <row r="2511" spans="4:4" x14ac:dyDescent="0.25">
      <c r="D2511" s="190"/>
    </row>
    <row r="2512" spans="4:4" x14ac:dyDescent="0.25">
      <c r="D2512" s="190"/>
    </row>
    <row r="2513" spans="4:4" x14ac:dyDescent="0.25">
      <c r="D2513" s="190"/>
    </row>
    <row r="2514" spans="4:4" x14ac:dyDescent="0.25">
      <c r="D2514" s="190"/>
    </row>
    <row r="2515" spans="4:4" x14ac:dyDescent="0.25">
      <c r="D2515" s="190"/>
    </row>
    <row r="2516" spans="4:4" x14ac:dyDescent="0.25">
      <c r="D2516" s="190"/>
    </row>
    <row r="2517" spans="4:4" x14ac:dyDescent="0.25">
      <c r="D2517" s="190"/>
    </row>
    <row r="2518" spans="4:4" x14ac:dyDescent="0.25">
      <c r="D2518" s="190"/>
    </row>
    <row r="2519" spans="4:4" x14ac:dyDescent="0.25">
      <c r="D2519" s="190"/>
    </row>
    <row r="2520" spans="4:4" x14ac:dyDescent="0.25">
      <c r="D2520" s="190"/>
    </row>
    <row r="2521" spans="4:4" x14ac:dyDescent="0.25">
      <c r="D2521" s="190"/>
    </row>
    <row r="2522" spans="4:4" x14ac:dyDescent="0.25">
      <c r="D2522" s="190"/>
    </row>
    <row r="2523" spans="4:4" x14ac:dyDescent="0.25">
      <c r="D2523" s="190"/>
    </row>
    <row r="2524" spans="4:4" x14ac:dyDescent="0.25">
      <c r="D2524" s="190"/>
    </row>
    <row r="2525" spans="4:4" x14ac:dyDescent="0.25">
      <c r="D2525" s="190"/>
    </row>
    <row r="2526" spans="4:4" x14ac:dyDescent="0.25">
      <c r="D2526" s="190"/>
    </row>
    <row r="2527" spans="4:4" x14ac:dyDescent="0.25">
      <c r="D2527" s="190"/>
    </row>
    <row r="2528" spans="4:4" x14ac:dyDescent="0.25">
      <c r="D2528" s="190"/>
    </row>
    <row r="2529" spans="4:4" x14ac:dyDescent="0.25">
      <c r="D2529" s="190"/>
    </row>
    <row r="2530" spans="4:4" x14ac:dyDescent="0.25">
      <c r="D2530" s="190"/>
    </row>
    <row r="2531" spans="4:4" x14ac:dyDescent="0.25">
      <c r="D2531" s="190"/>
    </row>
    <row r="2532" spans="4:4" x14ac:dyDescent="0.25">
      <c r="D2532" s="190"/>
    </row>
    <row r="2533" spans="4:4" x14ac:dyDescent="0.25">
      <c r="D2533" s="190"/>
    </row>
    <row r="2534" spans="4:4" x14ac:dyDescent="0.25">
      <c r="D2534" s="190"/>
    </row>
    <row r="2535" spans="4:4" x14ac:dyDescent="0.25">
      <c r="D2535" s="190"/>
    </row>
    <row r="2536" spans="4:4" x14ac:dyDescent="0.25">
      <c r="D2536" s="190"/>
    </row>
    <row r="2537" spans="4:4" x14ac:dyDescent="0.25">
      <c r="D2537" s="190"/>
    </row>
    <row r="2538" spans="4:4" x14ac:dyDescent="0.25">
      <c r="D2538" s="190"/>
    </row>
    <row r="2539" spans="4:4" x14ac:dyDescent="0.25">
      <c r="D2539" s="190"/>
    </row>
    <row r="2540" spans="4:4" x14ac:dyDescent="0.25">
      <c r="D2540" s="190"/>
    </row>
    <row r="2541" spans="4:4" x14ac:dyDescent="0.25">
      <c r="D2541" s="190"/>
    </row>
    <row r="2542" spans="4:4" x14ac:dyDescent="0.25">
      <c r="D2542" s="190"/>
    </row>
    <row r="2543" spans="4:4" x14ac:dyDescent="0.25">
      <c r="D2543" s="190"/>
    </row>
    <row r="2544" spans="4:4" x14ac:dyDescent="0.25">
      <c r="D2544" s="190"/>
    </row>
    <row r="2545" spans="4:4" x14ac:dyDescent="0.25">
      <c r="D2545" s="190"/>
    </row>
    <row r="2546" spans="4:4" x14ac:dyDescent="0.25">
      <c r="D2546" s="190"/>
    </row>
    <row r="2547" spans="4:4" x14ac:dyDescent="0.25">
      <c r="D2547" s="190"/>
    </row>
    <row r="2548" spans="4:4" x14ac:dyDescent="0.25">
      <c r="D2548" s="190"/>
    </row>
    <row r="2549" spans="4:4" x14ac:dyDescent="0.25">
      <c r="D2549" s="190"/>
    </row>
    <row r="2550" spans="4:4" x14ac:dyDescent="0.25">
      <c r="D2550" s="190"/>
    </row>
    <row r="2551" spans="4:4" x14ac:dyDescent="0.25">
      <c r="D2551" s="190"/>
    </row>
    <row r="2552" spans="4:4" x14ac:dyDescent="0.25">
      <c r="D2552" s="190"/>
    </row>
    <row r="2553" spans="4:4" x14ac:dyDescent="0.25">
      <c r="D2553" s="190"/>
    </row>
    <row r="2554" spans="4:4" x14ac:dyDescent="0.25">
      <c r="D2554" s="190"/>
    </row>
    <row r="2555" spans="4:4" x14ac:dyDescent="0.25">
      <c r="D2555" s="190"/>
    </row>
    <row r="2556" spans="4:4" x14ac:dyDescent="0.25">
      <c r="D2556" s="190"/>
    </row>
    <row r="2557" spans="4:4" x14ac:dyDescent="0.25">
      <c r="D2557" s="190"/>
    </row>
    <row r="2558" spans="4:4" x14ac:dyDescent="0.25">
      <c r="D2558" s="190"/>
    </row>
    <row r="2559" spans="4:4" x14ac:dyDescent="0.25">
      <c r="D2559" s="190"/>
    </row>
    <row r="2560" spans="4:4" x14ac:dyDescent="0.25">
      <c r="D2560" s="190"/>
    </row>
    <row r="2561" spans="4:4" x14ac:dyDescent="0.25">
      <c r="D2561" s="190"/>
    </row>
    <row r="2562" spans="4:4" x14ac:dyDescent="0.25">
      <c r="D2562" s="190"/>
    </row>
    <row r="2563" spans="4:4" x14ac:dyDescent="0.25">
      <c r="D2563" s="190"/>
    </row>
    <row r="2564" spans="4:4" x14ac:dyDescent="0.25">
      <c r="D2564" s="190"/>
    </row>
    <row r="2565" spans="4:4" x14ac:dyDescent="0.25">
      <c r="D2565" s="190"/>
    </row>
    <row r="2566" spans="4:4" x14ac:dyDescent="0.25">
      <c r="D2566" s="190"/>
    </row>
    <row r="2567" spans="4:4" x14ac:dyDescent="0.25">
      <c r="D2567" s="190"/>
    </row>
    <row r="2568" spans="4:4" x14ac:dyDescent="0.25">
      <c r="D2568" s="190"/>
    </row>
    <row r="2569" spans="4:4" x14ac:dyDescent="0.25">
      <c r="D2569" s="190"/>
    </row>
    <row r="2570" spans="4:4" x14ac:dyDescent="0.25">
      <c r="D2570" s="190"/>
    </row>
    <row r="2571" spans="4:4" x14ac:dyDescent="0.25">
      <c r="D2571" s="190"/>
    </row>
    <row r="2572" spans="4:4" x14ac:dyDescent="0.25">
      <c r="D2572" s="190"/>
    </row>
    <row r="2573" spans="4:4" x14ac:dyDescent="0.25">
      <c r="D2573" s="190"/>
    </row>
    <row r="2574" spans="4:4" x14ac:dyDescent="0.25">
      <c r="D2574" s="190"/>
    </row>
    <row r="2575" spans="4:4" x14ac:dyDescent="0.25">
      <c r="D2575" s="190"/>
    </row>
    <row r="2576" spans="4:4" x14ac:dyDescent="0.25">
      <c r="D2576" s="190"/>
    </row>
    <row r="2577" spans="4:4" x14ac:dyDescent="0.25">
      <c r="D2577" s="190"/>
    </row>
    <row r="2578" spans="4:4" x14ac:dyDescent="0.25">
      <c r="D2578" s="190"/>
    </row>
    <row r="2579" spans="4:4" x14ac:dyDescent="0.25">
      <c r="D2579" s="190"/>
    </row>
    <row r="2580" spans="4:4" x14ac:dyDescent="0.25">
      <c r="D2580" s="190"/>
    </row>
    <row r="2581" spans="4:4" x14ac:dyDescent="0.25">
      <c r="D2581" s="190"/>
    </row>
    <row r="2582" spans="4:4" x14ac:dyDescent="0.25">
      <c r="D2582" s="190"/>
    </row>
    <row r="2583" spans="4:4" x14ac:dyDescent="0.25">
      <c r="D2583" s="190"/>
    </row>
    <row r="2584" spans="4:4" x14ac:dyDescent="0.25">
      <c r="D2584" s="190"/>
    </row>
    <row r="2585" spans="4:4" x14ac:dyDescent="0.25">
      <c r="D2585" s="190"/>
    </row>
    <row r="2586" spans="4:4" x14ac:dyDescent="0.25">
      <c r="D2586" s="190"/>
    </row>
    <row r="2587" spans="4:4" x14ac:dyDescent="0.25">
      <c r="D2587" s="190"/>
    </row>
    <row r="2588" spans="4:4" x14ac:dyDescent="0.25">
      <c r="D2588" s="190"/>
    </row>
    <row r="2589" spans="4:4" x14ac:dyDescent="0.25">
      <c r="D2589" s="190"/>
    </row>
    <row r="2590" spans="4:4" x14ac:dyDescent="0.25">
      <c r="D2590" s="190"/>
    </row>
    <row r="2591" spans="4:4" x14ac:dyDescent="0.25">
      <c r="D2591" s="190"/>
    </row>
    <row r="2592" spans="4:4" x14ac:dyDescent="0.25">
      <c r="D2592" s="190"/>
    </row>
    <row r="2593" spans="4:4" x14ac:dyDescent="0.25">
      <c r="D2593" s="190"/>
    </row>
    <row r="2594" spans="4:4" x14ac:dyDescent="0.25">
      <c r="D2594" s="190"/>
    </row>
    <row r="2595" spans="4:4" x14ac:dyDescent="0.25">
      <c r="D2595" s="190"/>
    </row>
    <row r="2596" spans="4:4" x14ac:dyDescent="0.25">
      <c r="D2596" s="190"/>
    </row>
    <row r="2597" spans="4:4" x14ac:dyDescent="0.25">
      <c r="D2597" s="190"/>
    </row>
    <row r="2598" spans="4:4" x14ac:dyDescent="0.25">
      <c r="D2598" s="190"/>
    </row>
    <row r="2599" spans="4:4" x14ac:dyDescent="0.25">
      <c r="D2599" s="190"/>
    </row>
    <row r="2600" spans="4:4" x14ac:dyDescent="0.25">
      <c r="D2600" s="190"/>
    </row>
    <row r="2601" spans="4:4" x14ac:dyDescent="0.25">
      <c r="D2601" s="190"/>
    </row>
    <row r="2602" spans="4:4" x14ac:dyDescent="0.25">
      <c r="D2602" s="190"/>
    </row>
    <row r="2603" spans="4:4" x14ac:dyDescent="0.25">
      <c r="D2603" s="190"/>
    </row>
    <row r="2604" spans="4:4" x14ac:dyDescent="0.25">
      <c r="D2604" s="190"/>
    </row>
    <row r="2605" spans="4:4" x14ac:dyDescent="0.25">
      <c r="D2605" s="190"/>
    </row>
    <row r="2606" spans="4:4" x14ac:dyDescent="0.25">
      <c r="D2606" s="190"/>
    </row>
    <row r="2607" spans="4:4" x14ac:dyDescent="0.25">
      <c r="D2607" s="190"/>
    </row>
    <row r="2608" spans="4:4" x14ac:dyDescent="0.25">
      <c r="D2608" s="190"/>
    </row>
    <row r="2609" spans="4:4" x14ac:dyDescent="0.25">
      <c r="D2609" s="190"/>
    </row>
    <row r="2610" spans="4:4" x14ac:dyDescent="0.25">
      <c r="D2610" s="190"/>
    </row>
    <row r="2611" spans="4:4" x14ac:dyDescent="0.25">
      <c r="D2611" s="190"/>
    </row>
    <row r="2612" spans="4:4" x14ac:dyDescent="0.25">
      <c r="D2612" s="190"/>
    </row>
    <row r="2613" spans="4:4" x14ac:dyDescent="0.25">
      <c r="D2613" s="190"/>
    </row>
    <row r="2614" spans="4:4" x14ac:dyDescent="0.25">
      <c r="D2614" s="190"/>
    </row>
    <row r="2615" spans="4:4" x14ac:dyDescent="0.25">
      <c r="D2615" s="190"/>
    </row>
    <row r="2616" spans="4:4" x14ac:dyDescent="0.25">
      <c r="D2616" s="190"/>
    </row>
    <row r="2617" spans="4:4" x14ac:dyDescent="0.25">
      <c r="D2617" s="190"/>
    </row>
    <row r="2618" spans="4:4" x14ac:dyDescent="0.25">
      <c r="D2618" s="190"/>
    </row>
    <row r="2619" spans="4:4" x14ac:dyDescent="0.25">
      <c r="D2619" s="190"/>
    </row>
    <row r="2620" spans="4:4" x14ac:dyDescent="0.25">
      <c r="D2620" s="190"/>
    </row>
    <row r="2621" spans="4:4" x14ac:dyDescent="0.25">
      <c r="D2621" s="190"/>
    </row>
    <row r="2622" spans="4:4" x14ac:dyDescent="0.25">
      <c r="D2622" s="190"/>
    </row>
    <row r="2623" spans="4:4" x14ac:dyDescent="0.25">
      <c r="D2623" s="190"/>
    </row>
    <row r="2624" spans="4:4" x14ac:dyDescent="0.25">
      <c r="D2624" s="190"/>
    </row>
    <row r="2625" spans="4:4" x14ac:dyDescent="0.25">
      <c r="D2625" s="190"/>
    </row>
    <row r="2626" spans="4:4" x14ac:dyDescent="0.25">
      <c r="D2626" s="190"/>
    </row>
    <row r="2627" spans="4:4" x14ac:dyDescent="0.25">
      <c r="D2627" s="190"/>
    </row>
    <row r="2628" spans="4:4" x14ac:dyDescent="0.25">
      <c r="D2628" s="190"/>
    </row>
    <row r="2629" spans="4:4" x14ac:dyDescent="0.25">
      <c r="D2629" s="190"/>
    </row>
    <row r="2630" spans="4:4" x14ac:dyDescent="0.25">
      <c r="D2630" s="190"/>
    </row>
    <row r="2631" spans="4:4" x14ac:dyDescent="0.25">
      <c r="D2631" s="190"/>
    </row>
    <row r="2632" spans="4:4" x14ac:dyDescent="0.25">
      <c r="D2632" s="190"/>
    </row>
    <row r="2633" spans="4:4" x14ac:dyDescent="0.25">
      <c r="D2633" s="190"/>
    </row>
    <row r="2634" spans="4:4" x14ac:dyDescent="0.25">
      <c r="D2634" s="190"/>
    </row>
    <row r="2635" spans="4:4" x14ac:dyDescent="0.25">
      <c r="D2635" s="190"/>
    </row>
    <row r="2636" spans="4:4" x14ac:dyDescent="0.25">
      <c r="D2636" s="190"/>
    </row>
    <row r="2637" spans="4:4" x14ac:dyDescent="0.25">
      <c r="D2637" s="190"/>
    </row>
    <row r="2638" spans="4:4" x14ac:dyDescent="0.25">
      <c r="D2638" s="190"/>
    </row>
    <row r="2639" spans="4:4" x14ac:dyDescent="0.25">
      <c r="D2639" s="190"/>
    </row>
    <row r="2640" spans="4:4" x14ac:dyDescent="0.25">
      <c r="D2640" s="190"/>
    </row>
    <row r="2641" spans="4:4" x14ac:dyDescent="0.25">
      <c r="D2641" s="190"/>
    </row>
    <row r="2642" spans="4:4" x14ac:dyDescent="0.25">
      <c r="D2642" s="190"/>
    </row>
    <row r="2643" spans="4:4" x14ac:dyDescent="0.25">
      <c r="D2643" s="190"/>
    </row>
    <row r="2644" spans="4:4" x14ac:dyDescent="0.25">
      <c r="D2644" s="190"/>
    </row>
    <row r="2645" spans="4:4" x14ac:dyDescent="0.25">
      <c r="D2645" s="190"/>
    </row>
    <row r="2646" spans="4:4" x14ac:dyDescent="0.25">
      <c r="D2646" s="190"/>
    </row>
    <row r="2647" spans="4:4" x14ac:dyDescent="0.25">
      <c r="D2647" s="190"/>
    </row>
    <row r="2648" spans="4:4" x14ac:dyDescent="0.25">
      <c r="D2648" s="190"/>
    </row>
    <row r="2649" spans="4:4" x14ac:dyDescent="0.25">
      <c r="D2649" s="190"/>
    </row>
    <row r="2650" spans="4:4" x14ac:dyDescent="0.25">
      <c r="D2650" s="190"/>
    </row>
    <row r="2651" spans="4:4" x14ac:dyDescent="0.25">
      <c r="D2651" s="190"/>
    </row>
    <row r="2652" spans="4:4" x14ac:dyDescent="0.25">
      <c r="D2652" s="190"/>
    </row>
    <row r="2653" spans="4:4" x14ac:dyDescent="0.25">
      <c r="D2653" s="190"/>
    </row>
    <row r="2654" spans="4:4" x14ac:dyDescent="0.25">
      <c r="D2654" s="190"/>
    </row>
    <row r="2655" spans="4:4" x14ac:dyDescent="0.25">
      <c r="D2655" s="190"/>
    </row>
    <row r="2656" spans="4:4" x14ac:dyDescent="0.25">
      <c r="D2656" s="190"/>
    </row>
    <row r="2657" spans="4:4" x14ac:dyDescent="0.25">
      <c r="D2657" s="190"/>
    </row>
    <row r="2658" spans="4:4" x14ac:dyDescent="0.25">
      <c r="D2658" s="190"/>
    </row>
    <row r="2659" spans="4:4" x14ac:dyDescent="0.25">
      <c r="D2659" s="190"/>
    </row>
    <row r="2660" spans="4:4" x14ac:dyDescent="0.25">
      <c r="D2660" s="190"/>
    </row>
    <row r="2661" spans="4:4" x14ac:dyDescent="0.25">
      <c r="D2661" s="190"/>
    </row>
    <row r="2662" spans="4:4" x14ac:dyDescent="0.25">
      <c r="D2662" s="190"/>
    </row>
    <row r="2663" spans="4:4" x14ac:dyDescent="0.25">
      <c r="D2663" s="190"/>
    </row>
    <row r="2664" spans="4:4" x14ac:dyDescent="0.25">
      <c r="D2664" s="190"/>
    </row>
    <row r="2665" spans="4:4" x14ac:dyDescent="0.25">
      <c r="D2665" s="190"/>
    </row>
    <row r="2666" spans="4:4" x14ac:dyDescent="0.25">
      <c r="D2666" s="190"/>
    </row>
    <row r="2667" spans="4:4" x14ac:dyDescent="0.25">
      <c r="D2667" s="190"/>
    </row>
    <row r="2668" spans="4:4" x14ac:dyDescent="0.25">
      <c r="D2668" s="190"/>
    </row>
    <row r="2669" spans="4:4" x14ac:dyDescent="0.25">
      <c r="D2669" s="190"/>
    </row>
    <row r="2670" spans="4:4" x14ac:dyDescent="0.25">
      <c r="D2670" s="190"/>
    </row>
    <row r="2671" spans="4:4" x14ac:dyDescent="0.25">
      <c r="D2671" s="190"/>
    </row>
    <row r="2672" spans="4:4" x14ac:dyDescent="0.25">
      <c r="D2672" s="190"/>
    </row>
    <row r="2673" spans="4:4" x14ac:dyDescent="0.25">
      <c r="D2673" s="190"/>
    </row>
    <row r="2674" spans="4:4" x14ac:dyDescent="0.25">
      <c r="D2674" s="190"/>
    </row>
    <row r="2675" spans="4:4" x14ac:dyDescent="0.25">
      <c r="D2675" s="190"/>
    </row>
    <row r="2676" spans="4:4" x14ac:dyDescent="0.25">
      <c r="D2676" s="190"/>
    </row>
    <row r="2677" spans="4:4" x14ac:dyDescent="0.25">
      <c r="D2677" s="190"/>
    </row>
    <row r="2678" spans="4:4" x14ac:dyDescent="0.25">
      <c r="D2678" s="190"/>
    </row>
    <row r="2679" spans="4:4" x14ac:dyDescent="0.25">
      <c r="D2679" s="190"/>
    </row>
    <row r="2680" spans="4:4" x14ac:dyDescent="0.25">
      <c r="D2680" s="190"/>
    </row>
    <row r="2681" spans="4:4" x14ac:dyDescent="0.25">
      <c r="D2681" s="190"/>
    </row>
    <row r="2682" spans="4:4" x14ac:dyDescent="0.25">
      <c r="D2682" s="190"/>
    </row>
    <row r="2683" spans="4:4" x14ac:dyDescent="0.25">
      <c r="D2683" s="190"/>
    </row>
    <row r="2684" spans="4:4" x14ac:dyDescent="0.25">
      <c r="D2684" s="190"/>
    </row>
    <row r="2685" spans="4:4" x14ac:dyDescent="0.25">
      <c r="D2685" s="190"/>
    </row>
    <row r="2686" spans="4:4" x14ac:dyDescent="0.25">
      <c r="D2686" s="190"/>
    </row>
    <row r="2687" spans="4:4" x14ac:dyDescent="0.25">
      <c r="D2687" s="190"/>
    </row>
    <row r="2688" spans="4:4" x14ac:dyDescent="0.25">
      <c r="D2688" s="190"/>
    </row>
    <row r="2689" spans="4:4" x14ac:dyDescent="0.25">
      <c r="D2689" s="190"/>
    </row>
    <row r="2690" spans="4:4" x14ac:dyDescent="0.25">
      <c r="D2690" s="190"/>
    </row>
    <row r="2691" spans="4:4" x14ac:dyDescent="0.25">
      <c r="D2691" s="190"/>
    </row>
    <row r="2692" spans="4:4" x14ac:dyDescent="0.25">
      <c r="D2692" s="190"/>
    </row>
    <row r="2693" spans="4:4" x14ac:dyDescent="0.25">
      <c r="D2693" s="190"/>
    </row>
    <row r="2694" spans="4:4" x14ac:dyDescent="0.25">
      <c r="D2694" s="190"/>
    </row>
    <row r="2695" spans="4:4" x14ac:dyDescent="0.25">
      <c r="D2695" s="190"/>
    </row>
    <row r="2696" spans="4:4" x14ac:dyDescent="0.25">
      <c r="D2696" s="190"/>
    </row>
    <row r="2697" spans="4:4" x14ac:dyDescent="0.25">
      <c r="D2697" s="190"/>
    </row>
    <row r="2698" spans="4:4" x14ac:dyDescent="0.25">
      <c r="D2698" s="190"/>
    </row>
    <row r="2699" spans="4:4" x14ac:dyDescent="0.25">
      <c r="D2699" s="190"/>
    </row>
    <row r="2700" spans="4:4" x14ac:dyDescent="0.25">
      <c r="D2700" s="190"/>
    </row>
    <row r="2701" spans="4:4" x14ac:dyDescent="0.25">
      <c r="D2701" s="190"/>
    </row>
    <row r="2702" spans="4:4" x14ac:dyDescent="0.25">
      <c r="D2702" s="190"/>
    </row>
    <row r="2703" spans="4:4" x14ac:dyDescent="0.25">
      <c r="D2703" s="190"/>
    </row>
    <row r="2704" spans="4:4" x14ac:dyDescent="0.25">
      <c r="D2704" s="190"/>
    </row>
    <row r="2705" spans="4:4" x14ac:dyDescent="0.25">
      <c r="D2705" s="190"/>
    </row>
    <row r="2706" spans="4:4" x14ac:dyDescent="0.25">
      <c r="D2706" s="190"/>
    </row>
    <row r="2707" spans="4:4" x14ac:dyDescent="0.25">
      <c r="D2707" s="190"/>
    </row>
    <row r="2708" spans="4:4" x14ac:dyDescent="0.25">
      <c r="D2708" s="190"/>
    </row>
    <row r="2709" spans="4:4" x14ac:dyDescent="0.25">
      <c r="D2709" s="190"/>
    </row>
    <row r="2710" spans="4:4" x14ac:dyDescent="0.25">
      <c r="D2710" s="190"/>
    </row>
    <row r="2711" spans="4:4" x14ac:dyDescent="0.25">
      <c r="D2711" s="190"/>
    </row>
    <row r="2712" spans="4:4" x14ac:dyDescent="0.25">
      <c r="D2712" s="190"/>
    </row>
    <row r="2713" spans="4:4" x14ac:dyDescent="0.25">
      <c r="D2713" s="190"/>
    </row>
    <row r="2714" spans="4:4" x14ac:dyDescent="0.25">
      <c r="D2714" s="190"/>
    </row>
    <row r="2715" spans="4:4" x14ac:dyDescent="0.25">
      <c r="D2715" s="190"/>
    </row>
    <row r="2716" spans="4:4" x14ac:dyDescent="0.25">
      <c r="D2716" s="190"/>
    </row>
    <row r="2717" spans="4:4" x14ac:dyDescent="0.25">
      <c r="D2717" s="190"/>
    </row>
    <row r="2718" spans="4:4" x14ac:dyDescent="0.25">
      <c r="D2718" s="190"/>
    </row>
    <row r="2719" spans="4:4" x14ac:dyDescent="0.25">
      <c r="D2719" s="190"/>
    </row>
    <row r="2720" spans="4:4" x14ac:dyDescent="0.25">
      <c r="D2720" s="190"/>
    </row>
    <row r="2721" spans="4:4" x14ac:dyDescent="0.25">
      <c r="D2721" s="190"/>
    </row>
    <row r="2722" spans="4:4" x14ac:dyDescent="0.25">
      <c r="D2722" s="190"/>
    </row>
    <row r="2723" spans="4:4" x14ac:dyDescent="0.25">
      <c r="D2723" s="190"/>
    </row>
    <row r="2724" spans="4:4" x14ac:dyDescent="0.25">
      <c r="D2724" s="190"/>
    </row>
    <row r="2725" spans="4:4" x14ac:dyDescent="0.25">
      <c r="D2725" s="190"/>
    </row>
    <row r="2726" spans="4:4" x14ac:dyDescent="0.25">
      <c r="D2726" s="190"/>
    </row>
    <row r="2727" spans="4:4" x14ac:dyDescent="0.25">
      <c r="D2727" s="190"/>
    </row>
    <row r="2728" spans="4:4" x14ac:dyDescent="0.25">
      <c r="D2728" s="190"/>
    </row>
    <row r="2729" spans="4:4" x14ac:dyDescent="0.25">
      <c r="D2729" s="190"/>
    </row>
    <row r="2730" spans="4:4" x14ac:dyDescent="0.25">
      <c r="D2730" s="190"/>
    </row>
    <row r="2731" spans="4:4" x14ac:dyDescent="0.25">
      <c r="D2731" s="190"/>
    </row>
    <row r="2732" spans="4:4" x14ac:dyDescent="0.25">
      <c r="D2732" s="190"/>
    </row>
    <row r="2733" spans="4:4" x14ac:dyDescent="0.25">
      <c r="D2733" s="190"/>
    </row>
    <row r="2734" spans="4:4" x14ac:dyDescent="0.25">
      <c r="D2734" s="190"/>
    </row>
    <row r="2735" spans="4:4" x14ac:dyDescent="0.25">
      <c r="D2735" s="190"/>
    </row>
    <row r="2736" spans="4:4" x14ac:dyDescent="0.25">
      <c r="D2736" s="190"/>
    </row>
    <row r="2737" spans="4:4" x14ac:dyDescent="0.25">
      <c r="D2737" s="190"/>
    </row>
    <row r="2738" spans="4:4" x14ac:dyDescent="0.25">
      <c r="D2738" s="190"/>
    </row>
    <row r="2739" spans="4:4" x14ac:dyDescent="0.25">
      <c r="D2739" s="190"/>
    </row>
    <row r="2740" spans="4:4" x14ac:dyDescent="0.25">
      <c r="D2740" s="190"/>
    </row>
    <row r="2741" spans="4:4" x14ac:dyDescent="0.25">
      <c r="D2741" s="190"/>
    </row>
    <row r="2742" spans="4:4" x14ac:dyDescent="0.25">
      <c r="D2742" s="190"/>
    </row>
    <row r="2743" spans="4:4" x14ac:dyDescent="0.25">
      <c r="D2743" s="190"/>
    </row>
    <row r="2744" spans="4:4" x14ac:dyDescent="0.25">
      <c r="D2744" s="190"/>
    </row>
    <row r="2745" spans="4:4" x14ac:dyDescent="0.25">
      <c r="D2745" s="190"/>
    </row>
    <row r="2746" spans="4:4" x14ac:dyDescent="0.25">
      <c r="D2746" s="190"/>
    </row>
    <row r="2747" spans="4:4" x14ac:dyDescent="0.25">
      <c r="D2747" s="190"/>
    </row>
    <row r="2748" spans="4:4" x14ac:dyDescent="0.25">
      <c r="D2748" s="190"/>
    </row>
    <row r="2749" spans="4:4" x14ac:dyDescent="0.25">
      <c r="D2749" s="190"/>
    </row>
    <row r="2750" spans="4:4" x14ac:dyDescent="0.25">
      <c r="D2750" s="190"/>
    </row>
    <row r="2751" spans="4:4" x14ac:dyDescent="0.25">
      <c r="D2751" s="190"/>
    </row>
    <row r="2752" spans="4:4" x14ac:dyDescent="0.25">
      <c r="D2752" s="190"/>
    </row>
    <row r="2753" spans="4:4" x14ac:dyDescent="0.25">
      <c r="D2753" s="190"/>
    </row>
    <row r="2754" spans="4:4" x14ac:dyDescent="0.25">
      <c r="D2754" s="190"/>
    </row>
    <row r="2755" spans="4:4" x14ac:dyDescent="0.25">
      <c r="D2755" s="190"/>
    </row>
    <row r="2756" spans="4:4" x14ac:dyDescent="0.25">
      <c r="D2756" s="190"/>
    </row>
    <row r="2757" spans="4:4" x14ac:dyDescent="0.25">
      <c r="D2757" s="190"/>
    </row>
    <row r="2758" spans="4:4" x14ac:dyDescent="0.25">
      <c r="D2758" s="190"/>
    </row>
    <row r="2759" spans="4:4" x14ac:dyDescent="0.25">
      <c r="D2759" s="190"/>
    </row>
    <row r="2760" spans="4:4" x14ac:dyDescent="0.25">
      <c r="D2760" s="190"/>
    </row>
    <row r="2761" spans="4:4" x14ac:dyDescent="0.25">
      <c r="D2761" s="190"/>
    </row>
    <row r="2762" spans="4:4" x14ac:dyDescent="0.25">
      <c r="D2762" s="190"/>
    </row>
    <row r="2763" spans="4:4" x14ac:dyDescent="0.25">
      <c r="D2763" s="190"/>
    </row>
    <row r="2764" spans="4:4" x14ac:dyDescent="0.25">
      <c r="D2764" s="190"/>
    </row>
    <row r="2765" spans="4:4" x14ac:dyDescent="0.25">
      <c r="D2765" s="190"/>
    </row>
    <row r="2766" spans="4:4" x14ac:dyDescent="0.25">
      <c r="D2766" s="190"/>
    </row>
    <row r="2767" spans="4:4" x14ac:dyDescent="0.25">
      <c r="D2767" s="190"/>
    </row>
    <row r="2768" spans="4:4" x14ac:dyDescent="0.25">
      <c r="D2768" s="190"/>
    </row>
    <row r="2769" spans="4:4" x14ac:dyDescent="0.25">
      <c r="D2769" s="190"/>
    </row>
    <row r="2770" spans="4:4" x14ac:dyDescent="0.25">
      <c r="D2770" s="190"/>
    </row>
    <row r="2771" spans="4:4" x14ac:dyDescent="0.25">
      <c r="D2771" s="190"/>
    </row>
    <row r="2772" spans="4:4" x14ac:dyDescent="0.25">
      <c r="D2772" s="190"/>
    </row>
    <row r="2773" spans="4:4" x14ac:dyDescent="0.25">
      <c r="D2773" s="190"/>
    </row>
    <row r="2774" spans="4:4" x14ac:dyDescent="0.25">
      <c r="D2774" s="190"/>
    </row>
    <row r="2775" spans="4:4" x14ac:dyDescent="0.25">
      <c r="D2775" s="190"/>
    </row>
    <row r="2776" spans="4:4" x14ac:dyDescent="0.25">
      <c r="D2776" s="190"/>
    </row>
    <row r="2777" spans="4:4" x14ac:dyDescent="0.25">
      <c r="D2777" s="190"/>
    </row>
    <row r="2778" spans="4:4" x14ac:dyDescent="0.25">
      <c r="D2778" s="190"/>
    </row>
    <row r="2779" spans="4:4" x14ac:dyDescent="0.25">
      <c r="D2779" s="190"/>
    </row>
    <row r="2780" spans="4:4" x14ac:dyDescent="0.25">
      <c r="D2780" s="190"/>
    </row>
    <row r="2781" spans="4:4" x14ac:dyDescent="0.25">
      <c r="D2781" s="190"/>
    </row>
    <row r="2782" spans="4:4" x14ac:dyDescent="0.25">
      <c r="D2782" s="190"/>
    </row>
    <row r="2783" spans="4:4" x14ac:dyDescent="0.25">
      <c r="D2783" s="190"/>
    </row>
    <row r="2784" spans="4:4" x14ac:dyDescent="0.25">
      <c r="D2784" s="190"/>
    </row>
    <row r="2785" spans="4:4" x14ac:dyDescent="0.25">
      <c r="D2785" s="190"/>
    </row>
    <row r="2786" spans="4:4" x14ac:dyDescent="0.25">
      <c r="D2786" s="190"/>
    </row>
    <row r="2787" spans="4:4" x14ac:dyDescent="0.25">
      <c r="D2787" s="190"/>
    </row>
    <row r="2788" spans="4:4" x14ac:dyDescent="0.25">
      <c r="D2788" s="190"/>
    </row>
    <row r="2789" spans="4:4" x14ac:dyDescent="0.25">
      <c r="D2789" s="190"/>
    </row>
    <row r="2790" spans="4:4" x14ac:dyDescent="0.25">
      <c r="D2790" s="190"/>
    </row>
    <row r="2791" spans="4:4" x14ac:dyDescent="0.25">
      <c r="D2791" s="190"/>
    </row>
    <row r="2792" spans="4:4" x14ac:dyDescent="0.25">
      <c r="D2792" s="190"/>
    </row>
    <row r="2793" spans="4:4" x14ac:dyDescent="0.25">
      <c r="D2793" s="190"/>
    </row>
    <row r="2794" spans="4:4" x14ac:dyDescent="0.25">
      <c r="D2794" s="190"/>
    </row>
    <row r="2795" spans="4:4" x14ac:dyDescent="0.25">
      <c r="D2795" s="190"/>
    </row>
    <row r="2796" spans="4:4" x14ac:dyDescent="0.25">
      <c r="D2796" s="190"/>
    </row>
    <row r="2797" spans="4:4" x14ac:dyDescent="0.25">
      <c r="D2797" s="190"/>
    </row>
    <row r="2798" spans="4:4" x14ac:dyDescent="0.25">
      <c r="D2798" s="190"/>
    </row>
    <row r="2799" spans="4:4" x14ac:dyDescent="0.25">
      <c r="D2799" s="190"/>
    </row>
    <row r="2800" spans="4:4" x14ac:dyDescent="0.25">
      <c r="D2800" s="190"/>
    </row>
    <row r="2801" spans="4:4" x14ac:dyDescent="0.25">
      <c r="D2801" s="190"/>
    </row>
    <row r="2802" spans="4:4" x14ac:dyDescent="0.25">
      <c r="D2802" s="190"/>
    </row>
    <row r="2803" spans="4:4" x14ac:dyDescent="0.25">
      <c r="D2803" s="190"/>
    </row>
    <row r="2804" spans="4:4" x14ac:dyDescent="0.25">
      <c r="D2804" s="190"/>
    </row>
    <row r="2805" spans="4:4" x14ac:dyDescent="0.25">
      <c r="D2805" s="190"/>
    </row>
    <row r="2806" spans="4:4" x14ac:dyDescent="0.25">
      <c r="D2806" s="190"/>
    </row>
    <row r="2807" spans="4:4" x14ac:dyDescent="0.25">
      <c r="D2807" s="190"/>
    </row>
    <row r="2808" spans="4:4" x14ac:dyDescent="0.25">
      <c r="D2808" s="190"/>
    </row>
    <row r="2809" spans="4:4" x14ac:dyDescent="0.25">
      <c r="D2809" s="190"/>
    </row>
    <row r="2810" spans="4:4" x14ac:dyDescent="0.25">
      <c r="D2810" s="190"/>
    </row>
    <row r="2811" spans="4:4" x14ac:dyDescent="0.25">
      <c r="D2811" s="190"/>
    </row>
    <row r="2812" spans="4:4" x14ac:dyDescent="0.25">
      <c r="D2812" s="190"/>
    </row>
    <row r="2813" spans="4:4" x14ac:dyDescent="0.25">
      <c r="D2813" s="190"/>
    </row>
    <row r="2814" spans="4:4" x14ac:dyDescent="0.25">
      <c r="D2814" s="190"/>
    </row>
    <row r="2815" spans="4:4" x14ac:dyDescent="0.25">
      <c r="D2815" s="190"/>
    </row>
    <row r="2816" spans="4:4" x14ac:dyDescent="0.25">
      <c r="D2816" s="190"/>
    </row>
    <row r="2817" spans="4:4" x14ac:dyDescent="0.25">
      <c r="D2817" s="190"/>
    </row>
    <row r="2818" spans="4:4" x14ac:dyDescent="0.25">
      <c r="D2818" s="190"/>
    </row>
    <row r="2819" spans="4:4" x14ac:dyDescent="0.25">
      <c r="D2819" s="190"/>
    </row>
    <row r="2820" spans="4:4" x14ac:dyDescent="0.25">
      <c r="D2820" s="190"/>
    </row>
    <row r="2821" spans="4:4" x14ac:dyDescent="0.25">
      <c r="D2821" s="190"/>
    </row>
    <row r="2822" spans="4:4" x14ac:dyDescent="0.25">
      <c r="D2822" s="190"/>
    </row>
    <row r="2823" spans="4:4" x14ac:dyDescent="0.25">
      <c r="D2823" s="190"/>
    </row>
    <row r="2824" spans="4:4" x14ac:dyDescent="0.25">
      <c r="D2824" s="190"/>
    </row>
    <row r="2825" spans="4:4" x14ac:dyDescent="0.25">
      <c r="D2825" s="190"/>
    </row>
    <row r="2826" spans="4:4" x14ac:dyDescent="0.25">
      <c r="D2826" s="190"/>
    </row>
    <row r="2827" spans="4:4" x14ac:dyDescent="0.25">
      <c r="D2827" s="190"/>
    </row>
    <row r="2828" spans="4:4" x14ac:dyDescent="0.25">
      <c r="D2828" s="190"/>
    </row>
    <row r="2829" spans="4:4" x14ac:dyDescent="0.25">
      <c r="D2829" s="190"/>
    </row>
    <row r="2830" spans="4:4" x14ac:dyDescent="0.25">
      <c r="D2830" s="190"/>
    </row>
    <row r="2831" spans="4:4" x14ac:dyDescent="0.25">
      <c r="D2831" s="190"/>
    </row>
    <row r="2832" spans="4:4" x14ac:dyDescent="0.25">
      <c r="D2832" s="190"/>
    </row>
    <row r="2833" spans="4:4" x14ac:dyDescent="0.25">
      <c r="D2833" s="190"/>
    </row>
    <row r="2834" spans="4:4" x14ac:dyDescent="0.25">
      <c r="D2834" s="190"/>
    </row>
    <row r="2835" spans="4:4" x14ac:dyDescent="0.25">
      <c r="D2835" s="190"/>
    </row>
    <row r="2836" spans="4:4" x14ac:dyDescent="0.25">
      <c r="D2836" s="190"/>
    </row>
    <row r="2837" spans="4:4" x14ac:dyDescent="0.25">
      <c r="D2837" s="190"/>
    </row>
    <row r="2838" spans="4:4" x14ac:dyDescent="0.25">
      <c r="D2838" s="190"/>
    </row>
    <row r="2839" spans="4:4" x14ac:dyDescent="0.25">
      <c r="D2839" s="190"/>
    </row>
    <row r="2840" spans="4:4" x14ac:dyDescent="0.25">
      <c r="D2840" s="190"/>
    </row>
    <row r="2841" spans="4:4" x14ac:dyDescent="0.25">
      <c r="D2841" s="190"/>
    </row>
    <row r="2842" spans="4:4" x14ac:dyDescent="0.25">
      <c r="D2842" s="190"/>
    </row>
    <row r="2843" spans="4:4" x14ac:dyDescent="0.25">
      <c r="D2843" s="190"/>
    </row>
    <row r="2844" spans="4:4" x14ac:dyDescent="0.25">
      <c r="D2844" s="190"/>
    </row>
    <row r="2845" spans="4:4" x14ac:dyDescent="0.25">
      <c r="D2845" s="190"/>
    </row>
    <row r="2846" spans="4:4" x14ac:dyDescent="0.25">
      <c r="D2846" s="190"/>
    </row>
    <row r="2847" spans="4:4" x14ac:dyDescent="0.25">
      <c r="D2847" s="190"/>
    </row>
    <row r="2848" spans="4:4" x14ac:dyDescent="0.25">
      <c r="D2848" s="190"/>
    </row>
    <row r="2849" spans="4:4" x14ac:dyDescent="0.25">
      <c r="D2849" s="190"/>
    </row>
    <row r="2850" spans="4:4" x14ac:dyDescent="0.25">
      <c r="D2850" s="190"/>
    </row>
    <row r="2851" spans="4:4" x14ac:dyDescent="0.25">
      <c r="D2851" s="190"/>
    </row>
    <row r="2852" spans="4:4" x14ac:dyDescent="0.25">
      <c r="D2852" s="190"/>
    </row>
    <row r="2853" spans="4:4" x14ac:dyDescent="0.25">
      <c r="D2853" s="190"/>
    </row>
    <row r="2854" spans="4:4" x14ac:dyDescent="0.25">
      <c r="D2854" s="190"/>
    </row>
    <row r="2855" spans="4:4" x14ac:dyDescent="0.25">
      <c r="D2855" s="190"/>
    </row>
    <row r="2856" spans="4:4" x14ac:dyDescent="0.25">
      <c r="D2856" s="190"/>
    </row>
    <row r="2857" spans="4:4" x14ac:dyDescent="0.25">
      <c r="D2857" s="190"/>
    </row>
    <row r="2858" spans="4:4" x14ac:dyDescent="0.25">
      <c r="D2858" s="190"/>
    </row>
    <row r="2859" spans="4:4" x14ac:dyDescent="0.25">
      <c r="D2859" s="190"/>
    </row>
    <row r="2860" spans="4:4" x14ac:dyDescent="0.25">
      <c r="D2860" s="190"/>
    </row>
    <row r="2861" spans="4:4" x14ac:dyDescent="0.25">
      <c r="D2861" s="190"/>
    </row>
    <row r="2862" spans="4:4" x14ac:dyDescent="0.25">
      <c r="D2862" s="190"/>
    </row>
    <row r="2863" spans="4:4" x14ac:dyDescent="0.25">
      <c r="D2863" s="190"/>
    </row>
    <row r="2864" spans="4:4" x14ac:dyDescent="0.25">
      <c r="D2864" s="190"/>
    </row>
    <row r="2865" spans="4:4" x14ac:dyDescent="0.25">
      <c r="D2865" s="190"/>
    </row>
    <row r="2866" spans="4:4" x14ac:dyDescent="0.25">
      <c r="D2866" s="190"/>
    </row>
    <row r="2867" spans="4:4" x14ac:dyDescent="0.25">
      <c r="D2867" s="190"/>
    </row>
    <row r="2868" spans="4:4" x14ac:dyDescent="0.25">
      <c r="D2868" s="190"/>
    </row>
    <row r="2869" spans="4:4" x14ac:dyDescent="0.25">
      <c r="D2869" s="190"/>
    </row>
    <row r="2870" spans="4:4" x14ac:dyDescent="0.25">
      <c r="D2870" s="190"/>
    </row>
    <row r="2871" spans="4:4" x14ac:dyDescent="0.25">
      <c r="D2871" s="190"/>
    </row>
    <row r="2872" spans="4:4" x14ac:dyDescent="0.25">
      <c r="D2872" s="190"/>
    </row>
    <row r="2873" spans="4:4" x14ac:dyDescent="0.25">
      <c r="D2873" s="190"/>
    </row>
    <row r="2874" spans="4:4" x14ac:dyDescent="0.25">
      <c r="D2874" s="190"/>
    </row>
    <row r="2875" spans="4:4" x14ac:dyDescent="0.25">
      <c r="D2875" s="190"/>
    </row>
    <row r="2876" spans="4:4" x14ac:dyDescent="0.25">
      <c r="D2876" s="190"/>
    </row>
    <row r="2877" spans="4:4" x14ac:dyDescent="0.25">
      <c r="D2877" s="190"/>
    </row>
    <row r="2878" spans="4:4" x14ac:dyDescent="0.25">
      <c r="D2878" s="190"/>
    </row>
    <row r="2879" spans="4:4" x14ac:dyDescent="0.25">
      <c r="D2879" s="190"/>
    </row>
    <row r="2880" spans="4:4" x14ac:dyDescent="0.25">
      <c r="D2880" s="190"/>
    </row>
    <row r="2881" spans="4:4" x14ac:dyDescent="0.25">
      <c r="D2881" s="190"/>
    </row>
    <row r="2882" spans="4:4" x14ac:dyDescent="0.25">
      <c r="D2882" s="190"/>
    </row>
    <row r="2883" spans="4:4" x14ac:dyDescent="0.25">
      <c r="D2883" s="190"/>
    </row>
    <row r="2884" spans="4:4" x14ac:dyDescent="0.25">
      <c r="D2884" s="190"/>
    </row>
    <row r="2885" spans="4:4" x14ac:dyDescent="0.25">
      <c r="D2885" s="190"/>
    </row>
    <row r="2886" spans="4:4" x14ac:dyDescent="0.25">
      <c r="D2886" s="190"/>
    </row>
    <row r="2887" spans="4:4" x14ac:dyDescent="0.25">
      <c r="D2887" s="190"/>
    </row>
    <row r="2888" spans="4:4" x14ac:dyDescent="0.25">
      <c r="D2888" s="190"/>
    </row>
    <row r="2889" spans="4:4" x14ac:dyDescent="0.25">
      <c r="D2889" s="190"/>
    </row>
    <row r="2890" spans="4:4" x14ac:dyDescent="0.25">
      <c r="D2890" s="190"/>
    </row>
    <row r="2891" spans="4:4" x14ac:dyDescent="0.25">
      <c r="D2891" s="190"/>
    </row>
    <row r="2892" spans="4:4" x14ac:dyDescent="0.25">
      <c r="D2892" s="190"/>
    </row>
    <row r="2893" spans="4:4" x14ac:dyDescent="0.25">
      <c r="D2893" s="190"/>
    </row>
    <row r="2894" spans="4:4" x14ac:dyDescent="0.25">
      <c r="D2894" s="190"/>
    </row>
    <row r="2895" spans="4:4" x14ac:dyDescent="0.25">
      <c r="D2895" s="190"/>
    </row>
    <row r="2896" spans="4:4" x14ac:dyDescent="0.25">
      <c r="D2896" s="190"/>
    </row>
    <row r="2897" spans="4:4" x14ac:dyDescent="0.25">
      <c r="D2897" s="190"/>
    </row>
    <row r="2898" spans="4:4" x14ac:dyDescent="0.25">
      <c r="D2898" s="190"/>
    </row>
    <row r="2899" spans="4:4" x14ac:dyDescent="0.25">
      <c r="D2899" s="190"/>
    </row>
    <row r="2900" spans="4:4" x14ac:dyDescent="0.25">
      <c r="D2900" s="190"/>
    </row>
    <row r="2901" spans="4:4" x14ac:dyDescent="0.25">
      <c r="D2901" s="190"/>
    </row>
    <row r="2902" spans="4:4" x14ac:dyDescent="0.25">
      <c r="D2902" s="190"/>
    </row>
    <row r="2903" spans="4:4" x14ac:dyDescent="0.25">
      <c r="D2903" s="190"/>
    </row>
    <row r="2904" spans="4:4" x14ac:dyDescent="0.25">
      <c r="D2904" s="190"/>
    </row>
    <row r="2905" spans="4:4" x14ac:dyDescent="0.25">
      <c r="D2905" s="190"/>
    </row>
    <row r="2906" spans="4:4" x14ac:dyDescent="0.25">
      <c r="D2906" s="190"/>
    </row>
    <row r="2907" spans="4:4" x14ac:dyDescent="0.25">
      <c r="D2907" s="190"/>
    </row>
    <row r="2908" spans="4:4" x14ac:dyDescent="0.25">
      <c r="D2908" s="190"/>
    </row>
    <row r="2909" spans="4:4" x14ac:dyDescent="0.25">
      <c r="D2909" s="190"/>
    </row>
    <row r="2910" spans="4:4" x14ac:dyDescent="0.25">
      <c r="D2910" s="190"/>
    </row>
    <row r="2911" spans="4:4" x14ac:dyDescent="0.25">
      <c r="D2911" s="190"/>
    </row>
    <row r="2912" spans="4:4" x14ac:dyDescent="0.25">
      <c r="D2912" s="190"/>
    </row>
    <row r="2913" spans="4:4" x14ac:dyDescent="0.25">
      <c r="D2913" s="190"/>
    </row>
    <row r="2914" spans="4:4" x14ac:dyDescent="0.25">
      <c r="D2914" s="190"/>
    </row>
    <row r="2915" spans="4:4" x14ac:dyDescent="0.25">
      <c r="D2915" s="190"/>
    </row>
    <row r="2916" spans="4:4" x14ac:dyDescent="0.25">
      <c r="D2916" s="190"/>
    </row>
    <row r="2917" spans="4:4" x14ac:dyDescent="0.25">
      <c r="D2917" s="190"/>
    </row>
    <row r="2918" spans="4:4" x14ac:dyDescent="0.25">
      <c r="D2918" s="190"/>
    </row>
    <row r="2919" spans="4:4" x14ac:dyDescent="0.25">
      <c r="D2919" s="190"/>
    </row>
    <row r="2920" spans="4:4" x14ac:dyDescent="0.25">
      <c r="D2920" s="190"/>
    </row>
    <row r="2921" spans="4:4" x14ac:dyDescent="0.25">
      <c r="D2921" s="190"/>
    </row>
    <row r="2922" spans="4:4" x14ac:dyDescent="0.25">
      <c r="D2922" s="190"/>
    </row>
    <row r="2923" spans="4:4" x14ac:dyDescent="0.25">
      <c r="D2923" s="190"/>
    </row>
    <row r="2924" spans="4:4" x14ac:dyDescent="0.25">
      <c r="D2924" s="190"/>
    </row>
    <row r="2925" spans="4:4" x14ac:dyDescent="0.25">
      <c r="D2925" s="190"/>
    </row>
    <row r="2926" spans="4:4" x14ac:dyDescent="0.25">
      <c r="D2926" s="190"/>
    </row>
    <row r="2927" spans="4:4" x14ac:dyDescent="0.25">
      <c r="D2927" s="190"/>
    </row>
    <row r="2928" spans="4:4" x14ac:dyDescent="0.25">
      <c r="D2928" s="190"/>
    </row>
    <row r="2929" spans="4:4" x14ac:dyDescent="0.25">
      <c r="D2929" s="190"/>
    </row>
    <row r="2930" spans="4:4" x14ac:dyDescent="0.25">
      <c r="D2930" s="190"/>
    </row>
    <row r="2931" spans="4:4" x14ac:dyDescent="0.25">
      <c r="D2931" s="190"/>
    </row>
    <row r="2932" spans="4:4" x14ac:dyDescent="0.25">
      <c r="D2932" s="190"/>
    </row>
    <row r="2933" spans="4:4" x14ac:dyDescent="0.25">
      <c r="D2933" s="190"/>
    </row>
    <row r="2934" spans="4:4" x14ac:dyDescent="0.25">
      <c r="D2934" s="190"/>
    </row>
    <row r="2935" spans="4:4" x14ac:dyDescent="0.25">
      <c r="D2935" s="190"/>
    </row>
    <row r="2936" spans="4:4" x14ac:dyDescent="0.25">
      <c r="D2936" s="190"/>
    </row>
    <row r="2937" spans="4:4" x14ac:dyDescent="0.25">
      <c r="D2937" s="190"/>
    </row>
    <row r="2938" spans="4:4" x14ac:dyDescent="0.25">
      <c r="D2938" s="190"/>
    </row>
    <row r="2939" spans="4:4" x14ac:dyDescent="0.25">
      <c r="D2939" s="190"/>
    </row>
    <row r="2940" spans="4:4" x14ac:dyDescent="0.25">
      <c r="D2940" s="190"/>
    </row>
    <row r="2941" spans="4:4" x14ac:dyDescent="0.25">
      <c r="D2941" s="190"/>
    </row>
    <row r="2942" spans="4:4" x14ac:dyDescent="0.25">
      <c r="D2942" s="190"/>
    </row>
    <row r="2943" spans="4:4" x14ac:dyDescent="0.25">
      <c r="D2943" s="190"/>
    </row>
    <row r="2944" spans="4:4" x14ac:dyDescent="0.25">
      <c r="D2944" s="190"/>
    </row>
    <row r="2945" spans="4:4" x14ac:dyDescent="0.25">
      <c r="D2945" s="190"/>
    </row>
    <row r="2946" spans="4:4" x14ac:dyDescent="0.25">
      <c r="D2946" s="190"/>
    </row>
    <row r="2947" spans="4:4" x14ac:dyDescent="0.25">
      <c r="D2947" s="190"/>
    </row>
    <row r="2948" spans="4:4" x14ac:dyDescent="0.25">
      <c r="D2948" s="190"/>
    </row>
    <row r="2949" spans="4:4" x14ac:dyDescent="0.25">
      <c r="D2949" s="190"/>
    </row>
    <row r="2950" spans="4:4" x14ac:dyDescent="0.25">
      <c r="D2950" s="190"/>
    </row>
    <row r="2951" spans="4:4" x14ac:dyDescent="0.25">
      <c r="D2951" s="190"/>
    </row>
    <row r="2952" spans="4:4" x14ac:dyDescent="0.25">
      <c r="D2952" s="190"/>
    </row>
    <row r="2953" spans="4:4" x14ac:dyDescent="0.25">
      <c r="D2953" s="190"/>
    </row>
    <row r="2954" spans="4:4" x14ac:dyDescent="0.25">
      <c r="D2954" s="190"/>
    </row>
    <row r="2955" spans="4:4" x14ac:dyDescent="0.25">
      <c r="D2955" s="190"/>
    </row>
    <row r="2956" spans="4:4" x14ac:dyDescent="0.25">
      <c r="D2956" s="190"/>
    </row>
    <row r="2957" spans="4:4" x14ac:dyDescent="0.25">
      <c r="D2957" s="190"/>
    </row>
    <row r="2958" spans="4:4" x14ac:dyDescent="0.25">
      <c r="D2958" s="190"/>
    </row>
    <row r="2959" spans="4:4" x14ac:dyDescent="0.25">
      <c r="D2959" s="190"/>
    </row>
    <row r="2960" spans="4:4" x14ac:dyDescent="0.25">
      <c r="D2960" s="190"/>
    </row>
    <row r="2961" spans="4:4" x14ac:dyDescent="0.25">
      <c r="D2961" s="190"/>
    </row>
    <row r="2962" spans="4:4" x14ac:dyDescent="0.25">
      <c r="D2962" s="190"/>
    </row>
    <row r="2963" spans="4:4" x14ac:dyDescent="0.25">
      <c r="D2963" s="190"/>
    </row>
    <row r="2964" spans="4:4" x14ac:dyDescent="0.25">
      <c r="D2964" s="190"/>
    </row>
    <row r="2965" spans="4:4" x14ac:dyDescent="0.25">
      <c r="D2965" s="190"/>
    </row>
    <row r="2966" spans="4:4" x14ac:dyDescent="0.25">
      <c r="D2966" s="190"/>
    </row>
    <row r="2967" spans="4:4" x14ac:dyDescent="0.25">
      <c r="D2967" s="190"/>
    </row>
    <row r="2968" spans="4:4" x14ac:dyDescent="0.25">
      <c r="D2968" s="190"/>
    </row>
    <row r="2969" spans="4:4" x14ac:dyDescent="0.25">
      <c r="D2969" s="190"/>
    </row>
    <row r="2970" spans="4:4" x14ac:dyDescent="0.25">
      <c r="D2970" s="190"/>
    </row>
    <row r="2971" spans="4:4" x14ac:dyDescent="0.25">
      <c r="D2971" s="190"/>
    </row>
    <row r="2972" spans="4:4" x14ac:dyDescent="0.25">
      <c r="D2972" s="190"/>
    </row>
    <row r="2973" spans="4:4" x14ac:dyDescent="0.25">
      <c r="D2973" s="190"/>
    </row>
    <row r="2974" spans="4:4" x14ac:dyDescent="0.25">
      <c r="D2974" s="190"/>
    </row>
    <row r="2975" spans="4:4" x14ac:dyDescent="0.25">
      <c r="D2975" s="190"/>
    </row>
    <row r="2976" spans="4:4" x14ac:dyDescent="0.25">
      <c r="D2976" s="190"/>
    </row>
    <row r="2977" spans="4:4" x14ac:dyDescent="0.25">
      <c r="D2977" s="190"/>
    </row>
    <row r="2978" spans="4:4" x14ac:dyDescent="0.25">
      <c r="D2978" s="190"/>
    </row>
    <row r="2979" spans="4:4" x14ac:dyDescent="0.25">
      <c r="D2979" s="190"/>
    </row>
    <row r="2980" spans="4:4" x14ac:dyDescent="0.25">
      <c r="D2980" s="190"/>
    </row>
    <row r="2981" spans="4:4" x14ac:dyDescent="0.25">
      <c r="D2981" s="190"/>
    </row>
    <row r="2982" spans="4:4" x14ac:dyDescent="0.25">
      <c r="D2982" s="190"/>
    </row>
    <row r="2983" spans="4:4" x14ac:dyDescent="0.25">
      <c r="D2983" s="190"/>
    </row>
    <row r="2984" spans="4:4" x14ac:dyDescent="0.25">
      <c r="D2984" s="190"/>
    </row>
    <row r="2985" spans="4:4" x14ac:dyDescent="0.25">
      <c r="D2985" s="190"/>
    </row>
    <row r="2986" spans="4:4" x14ac:dyDescent="0.25">
      <c r="D2986" s="190"/>
    </row>
    <row r="2987" spans="4:4" x14ac:dyDescent="0.25">
      <c r="D2987" s="190"/>
    </row>
    <row r="2988" spans="4:4" x14ac:dyDescent="0.25">
      <c r="D2988" s="190"/>
    </row>
    <row r="2989" spans="4:4" x14ac:dyDescent="0.25">
      <c r="D2989" s="190"/>
    </row>
    <row r="2990" spans="4:4" x14ac:dyDescent="0.25">
      <c r="D2990" s="190"/>
    </row>
    <row r="2991" spans="4:4" x14ac:dyDescent="0.25">
      <c r="D2991" s="190"/>
    </row>
    <row r="2992" spans="4:4" x14ac:dyDescent="0.25">
      <c r="D2992" s="190"/>
    </row>
    <row r="2993" spans="4:4" x14ac:dyDescent="0.25">
      <c r="D2993" s="190"/>
    </row>
    <row r="2994" spans="4:4" x14ac:dyDescent="0.25">
      <c r="D2994" s="190"/>
    </row>
    <row r="2995" spans="4:4" x14ac:dyDescent="0.25">
      <c r="D2995" s="190"/>
    </row>
    <row r="2996" spans="4:4" x14ac:dyDescent="0.25">
      <c r="D2996" s="190"/>
    </row>
    <row r="2997" spans="4:4" x14ac:dyDescent="0.25">
      <c r="D2997" s="190"/>
    </row>
    <row r="2998" spans="4:4" x14ac:dyDescent="0.25">
      <c r="D2998" s="190"/>
    </row>
    <row r="2999" spans="4:4" x14ac:dyDescent="0.25">
      <c r="D2999" s="190"/>
    </row>
    <row r="3000" spans="4:4" x14ac:dyDescent="0.25">
      <c r="D3000" s="190"/>
    </row>
    <row r="3001" spans="4:4" x14ac:dyDescent="0.25">
      <c r="D3001" s="190"/>
    </row>
    <row r="3002" spans="4:4" x14ac:dyDescent="0.25">
      <c r="D3002" s="190"/>
    </row>
    <row r="3003" spans="4:4" x14ac:dyDescent="0.25">
      <c r="D3003" s="190"/>
    </row>
    <row r="3004" spans="4:4" x14ac:dyDescent="0.25">
      <c r="D3004" s="190"/>
    </row>
    <row r="3005" spans="4:4" x14ac:dyDescent="0.25">
      <c r="D3005" s="190"/>
    </row>
    <row r="3006" spans="4:4" x14ac:dyDescent="0.25">
      <c r="D3006" s="190"/>
    </row>
    <row r="3007" spans="4:4" x14ac:dyDescent="0.25">
      <c r="D3007" s="190"/>
    </row>
    <row r="3008" spans="4:4" x14ac:dyDescent="0.25">
      <c r="D3008" s="190"/>
    </row>
    <row r="3009" spans="4:4" x14ac:dyDescent="0.25">
      <c r="D3009" s="190"/>
    </row>
    <row r="3010" spans="4:4" x14ac:dyDescent="0.25">
      <c r="D3010" s="190"/>
    </row>
    <row r="3011" spans="4:4" x14ac:dyDescent="0.25">
      <c r="D3011" s="190"/>
    </row>
    <row r="3012" spans="4:4" x14ac:dyDescent="0.25">
      <c r="D3012" s="190"/>
    </row>
    <row r="3013" spans="4:4" x14ac:dyDescent="0.25">
      <c r="D3013" s="190"/>
    </row>
    <row r="3014" spans="4:4" x14ac:dyDescent="0.25">
      <c r="D3014" s="190"/>
    </row>
    <row r="3015" spans="4:4" x14ac:dyDescent="0.25">
      <c r="D3015" s="190"/>
    </row>
    <row r="3016" spans="4:4" x14ac:dyDescent="0.25">
      <c r="D3016" s="190"/>
    </row>
    <row r="3017" spans="4:4" x14ac:dyDescent="0.25">
      <c r="D3017" s="190"/>
    </row>
    <row r="3018" spans="4:4" x14ac:dyDescent="0.25">
      <c r="D3018" s="190"/>
    </row>
    <row r="3019" spans="4:4" x14ac:dyDescent="0.25">
      <c r="D3019" s="190"/>
    </row>
    <row r="3020" spans="4:4" x14ac:dyDescent="0.25">
      <c r="D3020" s="190"/>
    </row>
    <row r="3021" spans="4:4" x14ac:dyDescent="0.25">
      <c r="D3021" s="190"/>
    </row>
    <row r="3022" spans="4:4" x14ac:dyDescent="0.25">
      <c r="D3022" s="190"/>
    </row>
    <row r="3023" spans="4:4" x14ac:dyDescent="0.25">
      <c r="D3023" s="190"/>
    </row>
    <row r="3024" spans="4:4" x14ac:dyDescent="0.25">
      <c r="D3024" s="190"/>
    </row>
    <row r="3025" spans="4:4" x14ac:dyDescent="0.25">
      <c r="D3025" s="190"/>
    </row>
    <row r="3026" spans="4:4" x14ac:dyDescent="0.25">
      <c r="D3026" s="190"/>
    </row>
    <row r="3027" spans="4:4" x14ac:dyDescent="0.25">
      <c r="D3027" s="190"/>
    </row>
    <row r="3028" spans="4:4" x14ac:dyDescent="0.25">
      <c r="D3028" s="190"/>
    </row>
    <row r="3029" spans="4:4" x14ac:dyDescent="0.25">
      <c r="D3029" s="190"/>
    </row>
    <row r="3030" spans="4:4" x14ac:dyDescent="0.25">
      <c r="D3030" s="190"/>
    </row>
    <row r="3031" spans="4:4" x14ac:dyDescent="0.25">
      <c r="D3031" s="190"/>
    </row>
    <row r="3032" spans="4:4" x14ac:dyDescent="0.25">
      <c r="D3032" s="190"/>
    </row>
    <row r="3033" spans="4:4" x14ac:dyDescent="0.25">
      <c r="D3033" s="190"/>
    </row>
    <row r="3034" spans="4:4" x14ac:dyDescent="0.25">
      <c r="D3034" s="190"/>
    </row>
    <row r="3035" spans="4:4" x14ac:dyDescent="0.25">
      <c r="D3035" s="190"/>
    </row>
    <row r="3036" spans="4:4" x14ac:dyDescent="0.25">
      <c r="D3036" s="190"/>
    </row>
    <row r="3037" spans="4:4" x14ac:dyDescent="0.25">
      <c r="D3037" s="190"/>
    </row>
    <row r="3038" spans="4:4" x14ac:dyDescent="0.25">
      <c r="D3038" s="190"/>
    </row>
    <row r="3039" spans="4:4" x14ac:dyDescent="0.25">
      <c r="D3039" s="190"/>
    </row>
    <row r="3040" spans="4:4" x14ac:dyDescent="0.25">
      <c r="D3040" s="190"/>
    </row>
    <row r="3041" spans="4:4" x14ac:dyDescent="0.25">
      <c r="D3041" s="190"/>
    </row>
    <row r="3042" spans="4:4" x14ac:dyDescent="0.25">
      <c r="D3042" s="190"/>
    </row>
    <row r="3043" spans="4:4" x14ac:dyDescent="0.25">
      <c r="D3043" s="190"/>
    </row>
    <row r="3044" spans="4:4" x14ac:dyDescent="0.25">
      <c r="D3044" s="190"/>
    </row>
    <row r="3045" spans="4:4" x14ac:dyDescent="0.25">
      <c r="D3045" s="190"/>
    </row>
    <row r="3046" spans="4:4" x14ac:dyDescent="0.25">
      <c r="D3046" s="190"/>
    </row>
    <row r="3047" spans="4:4" x14ac:dyDescent="0.25">
      <c r="D3047" s="190"/>
    </row>
    <row r="3048" spans="4:4" x14ac:dyDescent="0.25">
      <c r="D3048" s="190"/>
    </row>
    <row r="3049" spans="4:4" x14ac:dyDescent="0.25">
      <c r="D3049" s="190"/>
    </row>
    <row r="3050" spans="4:4" x14ac:dyDescent="0.25">
      <c r="D3050" s="190"/>
    </row>
    <row r="3051" spans="4:4" x14ac:dyDescent="0.25">
      <c r="D3051" s="190"/>
    </row>
    <row r="3052" spans="4:4" x14ac:dyDescent="0.25">
      <c r="D3052" s="190"/>
    </row>
    <row r="3053" spans="4:4" x14ac:dyDescent="0.25">
      <c r="D3053" s="190"/>
    </row>
    <row r="3054" spans="4:4" x14ac:dyDescent="0.25">
      <c r="D3054" s="190"/>
    </row>
    <row r="3055" spans="4:4" x14ac:dyDescent="0.25">
      <c r="D3055" s="190"/>
    </row>
    <row r="3056" spans="4:4" x14ac:dyDescent="0.25">
      <c r="D3056" s="190"/>
    </row>
    <row r="3057" spans="4:4" x14ac:dyDescent="0.25">
      <c r="D3057" s="190"/>
    </row>
    <row r="3058" spans="4:4" x14ac:dyDescent="0.25">
      <c r="D3058" s="190"/>
    </row>
    <row r="3059" spans="4:4" x14ac:dyDescent="0.25">
      <c r="D3059" s="190"/>
    </row>
    <row r="3060" spans="4:4" x14ac:dyDescent="0.25">
      <c r="D3060" s="190"/>
    </row>
    <row r="3061" spans="4:4" x14ac:dyDescent="0.25">
      <c r="D3061" s="190"/>
    </row>
    <row r="3062" spans="4:4" x14ac:dyDescent="0.25">
      <c r="D3062" s="190"/>
    </row>
    <row r="3063" spans="4:4" x14ac:dyDescent="0.25">
      <c r="D3063" s="190"/>
    </row>
    <row r="3064" spans="4:4" x14ac:dyDescent="0.25">
      <c r="D3064" s="190"/>
    </row>
    <row r="3065" spans="4:4" x14ac:dyDescent="0.25">
      <c r="D3065" s="190"/>
    </row>
    <row r="3066" spans="4:4" x14ac:dyDescent="0.25">
      <c r="D3066" s="190"/>
    </row>
    <row r="3067" spans="4:4" x14ac:dyDescent="0.25">
      <c r="D3067" s="190"/>
    </row>
    <row r="3068" spans="4:4" x14ac:dyDescent="0.25">
      <c r="D3068" s="190"/>
    </row>
    <row r="3069" spans="4:4" x14ac:dyDescent="0.25">
      <c r="D3069" s="190"/>
    </row>
    <row r="3070" spans="4:4" x14ac:dyDescent="0.25">
      <c r="D3070" s="190"/>
    </row>
    <row r="3071" spans="4:4" x14ac:dyDescent="0.25">
      <c r="D3071" s="190"/>
    </row>
    <row r="3072" spans="4:4" x14ac:dyDescent="0.25">
      <c r="D3072" s="190"/>
    </row>
    <row r="3073" spans="4:4" x14ac:dyDescent="0.25">
      <c r="D3073" s="190"/>
    </row>
    <row r="3074" spans="4:4" x14ac:dyDescent="0.25">
      <c r="D3074" s="190"/>
    </row>
    <row r="3075" spans="4:4" x14ac:dyDescent="0.25">
      <c r="D3075" s="190"/>
    </row>
    <row r="3076" spans="4:4" x14ac:dyDescent="0.25">
      <c r="D3076" s="190"/>
    </row>
    <row r="3077" spans="4:4" x14ac:dyDescent="0.25">
      <c r="D3077" s="190"/>
    </row>
    <row r="3078" spans="4:4" x14ac:dyDescent="0.25">
      <c r="D3078" s="190"/>
    </row>
    <row r="3079" spans="4:4" x14ac:dyDescent="0.25">
      <c r="D3079" s="190"/>
    </row>
    <row r="3080" spans="4:4" x14ac:dyDescent="0.25">
      <c r="D3080" s="190"/>
    </row>
    <row r="3081" spans="4:4" x14ac:dyDescent="0.25">
      <c r="D3081" s="190"/>
    </row>
    <row r="3082" spans="4:4" x14ac:dyDescent="0.25">
      <c r="D3082" s="190"/>
    </row>
    <row r="3083" spans="4:4" x14ac:dyDescent="0.25">
      <c r="D3083" s="190"/>
    </row>
    <row r="3084" spans="4:4" x14ac:dyDescent="0.25">
      <c r="D3084" s="190"/>
    </row>
    <row r="3085" spans="4:4" x14ac:dyDescent="0.25">
      <c r="D3085" s="190"/>
    </row>
    <row r="3086" spans="4:4" x14ac:dyDescent="0.25">
      <c r="D3086" s="190"/>
    </row>
    <row r="3087" spans="4:4" x14ac:dyDescent="0.25">
      <c r="D3087" s="190"/>
    </row>
    <row r="3088" spans="4:4" x14ac:dyDescent="0.25">
      <c r="D3088" s="190"/>
    </row>
    <row r="3089" spans="4:4" x14ac:dyDescent="0.25">
      <c r="D3089" s="190"/>
    </row>
    <row r="3090" spans="4:4" x14ac:dyDescent="0.25">
      <c r="D3090" s="190"/>
    </row>
    <row r="3091" spans="4:4" x14ac:dyDescent="0.25">
      <c r="D3091" s="190"/>
    </row>
    <row r="3092" spans="4:4" x14ac:dyDescent="0.25">
      <c r="D3092" s="190"/>
    </row>
    <row r="3093" spans="4:4" x14ac:dyDescent="0.25">
      <c r="D3093" s="190"/>
    </row>
    <row r="3094" spans="4:4" x14ac:dyDescent="0.25">
      <c r="D3094" s="190"/>
    </row>
    <row r="3095" spans="4:4" x14ac:dyDescent="0.25">
      <c r="D3095" s="190"/>
    </row>
    <row r="3096" spans="4:4" x14ac:dyDescent="0.25">
      <c r="D3096" s="190"/>
    </row>
    <row r="3097" spans="4:4" x14ac:dyDescent="0.25">
      <c r="D3097" s="190"/>
    </row>
    <row r="3098" spans="4:4" x14ac:dyDescent="0.25">
      <c r="D3098" s="190"/>
    </row>
    <row r="3099" spans="4:4" x14ac:dyDescent="0.25">
      <c r="D3099" s="190"/>
    </row>
    <row r="3100" spans="4:4" x14ac:dyDescent="0.25">
      <c r="D3100" s="190"/>
    </row>
    <row r="3101" spans="4:4" x14ac:dyDescent="0.25">
      <c r="D3101" s="190"/>
    </row>
    <row r="3102" spans="4:4" x14ac:dyDescent="0.25">
      <c r="D3102" s="190"/>
    </row>
    <row r="3103" spans="4:4" x14ac:dyDescent="0.25">
      <c r="D3103" s="190"/>
    </row>
    <row r="3104" spans="4:4" x14ac:dyDescent="0.25">
      <c r="D3104" s="190"/>
    </row>
    <row r="3105" spans="4:4" x14ac:dyDescent="0.25">
      <c r="D3105" s="190"/>
    </row>
    <row r="3106" spans="4:4" x14ac:dyDescent="0.25">
      <c r="D3106" s="190"/>
    </row>
    <row r="3107" spans="4:4" x14ac:dyDescent="0.25">
      <c r="D3107" s="190"/>
    </row>
    <row r="3108" spans="4:4" x14ac:dyDescent="0.25">
      <c r="D3108" s="190"/>
    </row>
    <row r="3109" spans="4:4" x14ac:dyDescent="0.25">
      <c r="D3109" s="190"/>
    </row>
    <row r="3110" spans="4:4" x14ac:dyDescent="0.25">
      <c r="D3110" s="190"/>
    </row>
    <row r="3111" spans="4:4" x14ac:dyDescent="0.25">
      <c r="D3111" s="190"/>
    </row>
    <row r="3112" spans="4:4" x14ac:dyDescent="0.25">
      <c r="D3112" s="190"/>
    </row>
    <row r="3113" spans="4:4" x14ac:dyDescent="0.25">
      <c r="D3113" s="190"/>
    </row>
    <row r="3114" spans="4:4" x14ac:dyDescent="0.25">
      <c r="D3114" s="190"/>
    </row>
    <row r="3115" spans="4:4" x14ac:dyDescent="0.25">
      <c r="D3115" s="190"/>
    </row>
    <row r="3116" spans="4:4" x14ac:dyDescent="0.25">
      <c r="D3116" s="190"/>
    </row>
    <row r="3117" spans="4:4" x14ac:dyDescent="0.25">
      <c r="D3117" s="190"/>
    </row>
    <row r="3118" spans="4:4" x14ac:dyDescent="0.25">
      <c r="D3118" s="190"/>
    </row>
    <row r="3119" spans="4:4" x14ac:dyDescent="0.25">
      <c r="D3119" s="190"/>
    </row>
    <row r="3120" spans="4:4" x14ac:dyDescent="0.25">
      <c r="D3120" s="190"/>
    </row>
    <row r="3121" spans="4:4" x14ac:dyDescent="0.25">
      <c r="D3121" s="190"/>
    </row>
    <row r="3122" spans="4:4" x14ac:dyDescent="0.25">
      <c r="D3122" s="190"/>
    </row>
    <row r="3123" spans="4:4" x14ac:dyDescent="0.25">
      <c r="D3123" s="190"/>
    </row>
    <row r="3124" spans="4:4" x14ac:dyDescent="0.25">
      <c r="D3124" s="190"/>
    </row>
    <row r="3125" spans="4:4" x14ac:dyDescent="0.25">
      <c r="D3125" s="190"/>
    </row>
    <row r="3126" spans="4:4" x14ac:dyDescent="0.25">
      <c r="D3126" s="190"/>
    </row>
    <row r="3127" spans="4:4" x14ac:dyDescent="0.25">
      <c r="D3127" s="190"/>
    </row>
    <row r="3128" spans="4:4" x14ac:dyDescent="0.25">
      <c r="D3128" s="190"/>
    </row>
    <row r="3129" spans="4:4" x14ac:dyDescent="0.25">
      <c r="D3129" s="190"/>
    </row>
    <row r="3130" spans="4:4" x14ac:dyDescent="0.25">
      <c r="D3130" s="190"/>
    </row>
    <row r="3131" spans="4:4" x14ac:dyDescent="0.25">
      <c r="D3131" s="190"/>
    </row>
    <row r="3132" spans="4:4" x14ac:dyDescent="0.25">
      <c r="D3132" s="190"/>
    </row>
    <row r="3133" spans="4:4" x14ac:dyDescent="0.25">
      <c r="D3133" s="190"/>
    </row>
    <row r="3134" spans="4:4" x14ac:dyDescent="0.25">
      <c r="D3134" s="190"/>
    </row>
    <row r="3135" spans="4:4" x14ac:dyDescent="0.25">
      <c r="D3135" s="190"/>
    </row>
    <row r="3136" spans="4:4" x14ac:dyDescent="0.25">
      <c r="D3136" s="190"/>
    </row>
    <row r="3137" spans="4:4" x14ac:dyDescent="0.25">
      <c r="D3137" s="190"/>
    </row>
    <row r="3138" spans="4:4" x14ac:dyDescent="0.25">
      <c r="D3138" s="190"/>
    </row>
    <row r="3139" spans="4:4" x14ac:dyDescent="0.25">
      <c r="D3139" s="190"/>
    </row>
    <row r="3140" spans="4:4" x14ac:dyDescent="0.25">
      <c r="D3140" s="190"/>
    </row>
    <row r="3141" spans="4:4" x14ac:dyDescent="0.25">
      <c r="D3141" s="190"/>
    </row>
    <row r="3142" spans="4:4" x14ac:dyDescent="0.25">
      <c r="D3142" s="190"/>
    </row>
    <row r="3143" spans="4:4" x14ac:dyDescent="0.25">
      <c r="D3143" s="190"/>
    </row>
    <row r="3144" spans="4:4" x14ac:dyDescent="0.25">
      <c r="D3144" s="190"/>
    </row>
    <row r="3145" spans="4:4" x14ac:dyDescent="0.25">
      <c r="D3145" s="190"/>
    </row>
    <row r="3146" spans="4:4" x14ac:dyDescent="0.25">
      <c r="D3146" s="190"/>
    </row>
    <row r="3147" spans="4:4" x14ac:dyDescent="0.25">
      <c r="D3147" s="190"/>
    </row>
    <row r="3148" spans="4:4" x14ac:dyDescent="0.25">
      <c r="D3148" s="190"/>
    </row>
    <row r="3149" spans="4:4" x14ac:dyDescent="0.25">
      <c r="D3149" s="190"/>
    </row>
    <row r="3150" spans="4:4" x14ac:dyDescent="0.25">
      <c r="D3150" s="190"/>
    </row>
    <row r="3151" spans="4:4" x14ac:dyDescent="0.25">
      <c r="D3151" s="190"/>
    </row>
    <row r="3152" spans="4:4" x14ac:dyDescent="0.25">
      <c r="D3152" s="190"/>
    </row>
    <row r="3153" spans="4:4" x14ac:dyDescent="0.25">
      <c r="D3153" s="190"/>
    </row>
    <row r="3154" spans="4:4" x14ac:dyDescent="0.25">
      <c r="D3154" s="190"/>
    </row>
    <row r="3155" spans="4:4" x14ac:dyDescent="0.25">
      <c r="D3155" s="190"/>
    </row>
    <row r="3156" spans="4:4" x14ac:dyDescent="0.25">
      <c r="D3156" s="190"/>
    </row>
    <row r="3157" spans="4:4" x14ac:dyDescent="0.25">
      <c r="D3157" s="190"/>
    </row>
    <row r="3158" spans="4:4" x14ac:dyDescent="0.25">
      <c r="D3158" s="190"/>
    </row>
    <row r="3159" spans="4:4" x14ac:dyDescent="0.25">
      <c r="D3159" s="190"/>
    </row>
    <row r="3160" spans="4:4" x14ac:dyDescent="0.25">
      <c r="D3160" s="190"/>
    </row>
    <row r="3161" spans="4:4" x14ac:dyDescent="0.25">
      <c r="D3161" s="190"/>
    </row>
    <row r="3162" spans="4:4" x14ac:dyDescent="0.25">
      <c r="D3162" s="190"/>
    </row>
    <row r="3163" spans="4:4" x14ac:dyDescent="0.25">
      <c r="D3163" s="190"/>
    </row>
    <row r="3164" spans="4:4" x14ac:dyDescent="0.25">
      <c r="D3164" s="190"/>
    </row>
    <row r="3165" spans="4:4" x14ac:dyDescent="0.25">
      <c r="D3165" s="190"/>
    </row>
    <row r="3166" spans="4:4" x14ac:dyDescent="0.25">
      <c r="D3166" s="190"/>
    </row>
    <row r="3167" spans="4:4" x14ac:dyDescent="0.25">
      <c r="D3167" s="190"/>
    </row>
    <row r="3168" spans="4:4" x14ac:dyDescent="0.25">
      <c r="D3168" s="190"/>
    </row>
    <row r="3169" spans="4:4" x14ac:dyDescent="0.25">
      <c r="D3169" s="190"/>
    </row>
    <row r="3170" spans="4:4" x14ac:dyDescent="0.25">
      <c r="D3170" s="190"/>
    </row>
    <row r="3171" spans="4:4" x14ac:dyDescent="0.25">
      <c r="D3171" s="190"/>
    </row>
    <row r="3172" spans="4:4" x14ac:dyDescent="0.25">
      <c r="D3172" s="190"/>
    </row>
    <row r="3173" spans="4:4" x14ac:dyDescent="0.25">
      <c r="D3173" s="190"/>
    </row>
    <row r="3174" spans="4:4" x14ac:dyDescent="0.25">
      <c r="D3174" s="190"/>
    </row>
    <row r="3175" spans="4:4" x14ac:dyDescent="0.25">
      <c r="D3175" s="190"/>
    </row>
    <row r="3176" spans="4:4" x14ac:dyDescent="0.25">
      <c r="D3176" s="190"/>
    </row>
    <row r="3177" spans="4:4" x14ac:dyDescent="0.25">
      <c r="D3177" s="190"/>
    </row>
    <row r="3178" spans="4:4" x14ac:dyDescent="0.25">
      <c r="D3178" s="190"/>
    </row>
    <row r="3179" spans="4:4" x14ac:dyDescent="0.25">
      <c r="D3179" s="190"/>
    </row>
    <row r="3180" spans="4:4" x14ac:dyDescent="0.25">
      <c r="D3180" s="190"/>
    </row>
    <row r="3181" spans="4:4" x14ac:dyDescent="0.25">
      <c r="D3181" s="190"/>
    </row>
    <row r="3182" spans="4:4" x14ac:dyDescent="0.25">
      <c r="D3182" s="190"/>
    </row>
    <row r="3183" spans="4:4" x14ac:dyDescent="0.25">
      <c r="D3183" s="190"/>
    </row>
    <row r="3184" spans="4:4" x14ac:dyDescent="0.25">
      <c r="D3184" s="190"/>
    </row>
    <row r="3185" spans="4:4" x14ac:dyDescent="0.25">
      <c r="D3185" s="190"/>
    </row>
    <row r="3186" spans="4:4" x14ac:dyDescent="0.25">
      <c r="D3186" s="190"/>
    </row>
    <row r="3187" spans="4:4" x14ac:dyDescent="0.25">
      <c r="D3187" s="190"/>
    </row>
    <row r="3188" spans="4:4" x14ac:dyDescent="0.25">
      <c r="D3188" s="190"/>
    </row>
    <row r="3189" spans="4:4" x14ac:dyDescent="0.25">
      <c r="D3189" s="190"/>
    </row>
    <row r="3190" spans="4:4" x14ac:dyDescent="0.25">
      <c r="D3190" s="190"/>
    </row>
    <row r="3191" spans="4:4" x14ac:dyDescent="0.25">
      <c r="D3191" s="190"/>
    </row>
    <row r="3192" spans="4:4" x14ac:dyDescent="0.25">
      <c r="D3192" s="190"/>
    </row>
    <row r="3193" spans="4:4" x14ac:dyDescent="0.25">
      <c r="D3193" s="190"/>
    </row>
    <row r="3194" spans="4:4" x14ac:dyDescent="0.25">
      <c r="D3194" s="190"/>
    </row>
    <row r="3195" spans="4:4" x14ac:dyDescent="0.25">
      <c r="D3195" s="190"/>
    </row>
    <row r="3196" spans="4:4" x14ac:dyDescent="0.25">
      <c r="D3196" s="190"/>
    </row>
    <row r="3197" spans="4:4" x14ac:dyDescent="0.25">
      <c r="D3197" s="190"/>
    </row>
    <row r="3198" spans="4:4" x14ac:dyDescent="0.25">
      <c r="D3198" s="190"/>
    </row>
    <row r="3199" spans="4:4" x14ac:dyDescent="0.25">
      <c r="D3199" s="190"/>
    </row>
    <row r="3200" spans="4:4" x14ac:dyDescent="0.25">
      <c r="D3200" s="190"/>
    </row>
    <row r="3201" spans="4:4" x14ac:dyDescent="0.25">
      <c r="D3201" s="190"/>
    </row>
    <row r="3202" spans="4:4" x14ac:dyDescent="0.25">
      <c r="D3202" s="190"/>
    </row>
    <row r="3203" spans="4:4" x14ac:dyDescent="0.25">
      <c r="D3203" s="190"/>
    </row>
    <row r="3204" spans="4:4" x14ac:dyDescent="0.25">
      <c r="D3204" s="190"/>
    </row>
    <row r="3205" spans="4:4" x14ac:dyDescent="0.25">
      <c r="D3205" s="190"/>
    </row>
    <row r="3206" spans="4:4" x14ac:dyDescent="0.25">
      <c r="D3206" s="190"/>
    </row>
    <row r="3207" spans="4:4" x14ac:dyDescent="0.25">
      <c r="D3207" s="190"/>
    </row>
    <row r="3208" spans="4:4" x14ac:dyDescent="0.25">
      <c r="D3208" s="190"/>
    </row>
    <row r="3209" spans="4:4" x14ac:dyDescent="0.25">
      <c r="D3209" s="190"/>
    </row>
    <row r="3210" spans="4:4" x14ac:dyDescent="0.25">
      <c r="D3210" s="190"/>
    </row>
    <row r="3211" spans="4:4" x14ac:dyDescent="0.25">
      <c r="D3211" s="190"/>
    </row>
    <row r="3212" spans="4:4" x14ac:dyDescent="0.25">
      <c r="D3212" s="190"/>
    </row>
    <row r="3213" spans="4:4" x14ac:dyDescent="0.25">
      <c r="D3213" s="190"/>
    </row>
    <row r="3214" spans="4:4" x14ac:dyDescent="0.25">
      <c r="D3214" s="190"/>
    </row>
    <row r="3215" spans="4:4" x14ac:dyDescent="0.25">
      <c r="D3215" s="190"/>
    </row>
    <row r="3216" spans="4:4" x14ac:dyDescent="0.25">
      <c r="D3216" s="190"/>
    </row>
    <row r="3217" spans="4:4" x14ac:dyDescent="0.25">
      <c r="D3217" s="190"/>
    </row>
    <row r="3218" spans="4:4" x14ac:dyDescent="0.25">
      <c r="D3218" s="190"/>
    </row>
    <row r="3219" spans="4:4" x14ac:dyDescent="0.25">
      <c r="D3219" s="190"/>
    </row>
    <row r="3220" spans="4:4" x14ac:dyDescent="0.25">
      <c r="D3220" s="190"/>
    </row>
    <row r="3221" spans="4:4" x14ac:dyDescent="0.25">
      <c r="D3221" s="190"/>
    </row>
    <row r="3222" spans="4:4" x14ac:dyDescent="0.25">
      <c r="D3222" s="190"/>
    </row>
    <row r="3223" spans="4:4" x14ac:dyDescent="0.25">
      <c r="D3223" s="190"/>
    </row>
    <row r="3224" spans="4:4" x14ac:dyDescent="0.25">
      <c r="D3224" s="190"/>
    </row>
    <row r="3225" spans="4:4" x14ac:dyDescent="0.25">
      <c r="D3225" s="190"/>
    </row>
    <row r="3226" spans="4:4" x14ac:dyDescent="0.25">
      <c r="D3226" s="190"/>
    </row>
    <row r="3227" spans="4:4" x14ac:dyDescent="0.25">
      <c r="D3227" s="190"/>
    </row>
    <row r="3228" spans="4:4" x14ac:dyDescent="0.25">
      <c r="D3228" s="190"/>
    </row>
    <row r="3229" spans="4:4" x14ac:dyDescent="0.25">
      <c r="D3229" s="190"/>
    </row>
    <row r="3230" spans="4:4" x14ac:dyDescent="0.25">
      <c r="D3230" s="190"/>
    </row>
    <row r="3231" spans="4:4" x14ac:dyDescent="0.25">
      <c r="D3231" s="190"/>
    </row>
    <row r="3232" spans="4:4" x14ac:dyDescent="0.25">
      <c r="D3232" s="190"/>
    </row>
    <row r="3233" spans="4:4" x14ac:dyDescent="0.25">
      <c r="D3233" s="190"/>
    </row>
    <row r="3234" spans="4:4" x14ac:dyDescent="0.25">
      <c r="D3234" s="190"/>
    </row>
    <row r="3235" spans="4:4" x14ac:dyDescent="0.25">
      <c r="D3235" s="190"/>
    </row>
    <row r="3236" spans="4:4" x14ac:dyDescent="0.25">
      <c r="D3236" s="190"/>
    </row>
    <row r="3237" spans="4:4" x14ac:dyDescent="0.25">
      <c r="D3237" s="190"/>
    </row>
    <row r="3238" spans="4:4" x14ac:dyDescent="0.25">
      <c r="D3238" s="190"/>
    </row>
    <row r="3239" spans="4:4" x14ac:dyDescent="0.25">
      <c r="D3239" s="190"/>
    </row>
    <row r="3240" spans="4:4" x14ac:dyDescent="0.25">
      <c r="D3240" s="190"/>
    </row>
    <row r="3241" spans="4:4" x14ac:dyDescent="0.25">
      <c r="D3241" s="190"/>
    </row>
    <row r="3242" spans="4:4" x14ac:dyDescent="0.25">
      <c r="D3242" s="190"/>
    </row>
    <row r="3243" spans="4:4" x14ac:dyDescent="0.25">
      <c r="D3243" s="190"/>
    </row>
    <row r="3244" spans="4:4" x14ac:dyDescent="0.25">
      <c r="D3244" s="190"/>
    </row>
    <row r="3245" spans="4:4" x14ac:dyDescent="0.25">
      <c r="D3245" s="190"/>
    </row>
    <row r="3246" spans="4:4" x14ac:dyDescent="0.25">
      <c r="D3246" s="190"/>
    </row>
    <row r="3247" spans="4:4" x14ac:dyDescent="0.25">
      <c r="D3247" s="190"/>
    </row>
    <row r="3248" spans="4:4" x14ac:dyDescent="0.25">
      <c r="D3248" s="190"/>
    </row>
    <row r="3249" spans="4:4" x14ac:dyDescent="0.25">
      <c r="D3249" s="190"/>
    </row>
    <row r="3250" spans="4:4" x14ac:dyDescent="0.25">
      <c r="D3250" s="190"/>
    </row>
    <row r="3251" spans="4:4" x14ac:dyDescent="0.25">
      <c r="D3251" s="190"/>
    </row>
    <row r="3252" spans="4:4" x14ac:dyDescent="0.25">
      <c r="D3252" s="190"/>
    </row>
    <row r="3253" spans="4:4" x14ac:dyDescent="0.25">
      <c r="D3253" s="190"/>
    </row>
    <row r="3254" spans="4:4" x14ac:dyDescent="0.25">
      <c r="D3254" s="190"/>
    </row>
    <row r="3255" spans="4:4" x14ac:dyDescent="0.25">
      <c r="D3255" s="190"/>
    </row>
    <row r="3256" spans="4:4" x14ac:dyDescent="0.25">
      <c r="D3256" s="190"/>
    </row>
    <row r="3257" spans="4:4" x14ac:dyDescent="0.25">
      <c r="D3257" s="190"/>
    </row>
    <row r="3258" spans="4:4" x14ac:dyDescent="0.25">
      <c r="D3258" s="190"/>
    </row>
    <row r="3259" spans="4:4" x14ac:dyDescent="0.25">
      <c r="D3259" s="190"/>
    </row>
    <row r="3260" spans="4:4" x14ac:dyDescent="0.25">
      <c r="D3260" s="190"/>
    </row>
    <row r="3261" spans="4:4" x14ac:dyDescent="0.25">
      <c r="D3261" s="190"/>
    </row>
    <row r="3262" spans="4:4" x14ac:dyDescent="0.25">
      <c r="D3262" s="190"/>
    </row>
    <row r="3263" spans="4:4" x14ac:dyDescent="0.25">
      <c r="D3263" s="190"/>
    </row>
    <row r="3264" spans="4:4" x14ac:dyDescent="0.25">
      <c r="D3264" s="190"/>
    </row>
    <row r="3265" spans="4:4" x14ac:dyDescent="0.25">
      <c r="D3265" s="190"/>
    </row>
    <row r="3266" spans="4:4" x14ac:dyDescent="0.25">
      <c r="D3266" s="190"/>
    </row>
    <row r="3267" spans="4:4" x14ac:dyDescent="0.25">
      <c r="D3267" s="190"/>
    </row>
    <row r="3268" spans="4:4" x14ac:dyDescent="0.25">
      <c r="D3268" s="190"/>
    </row>
    <row r="3269" spans="4:4" x14ac:dyDescent="0.25">
      <c r="D3269" s="190"/>
    </row>
    <row r="3270" spans="4:4" x14ac:dyDescent="0.25">
      <c r="D3270" s="190"/>
    </row>
    <row r="3271" spans="4:4" x14ac:dyDescent="0.25">
      <c r="D3271" s="190"/>
    </row>
    <row r="3272" spans="4:4" x14ac:dyDescent="0.25">
      <c r="D3272" s="190"/>
    </row>
    <row r="3273" spans="4:4" x14ac:dyDescent="0.25">
      <c r="D3273" s="190"/>
    </row>
    <row r="3274" spans="4:4" x14ac:dyDescent="0.25">
      <c r="D3274" s="190"/>
    </row>
    <row r="3275" spans="4:4" x14ac:dyDescent="0.25">
      <c r="D3275" s="190"/>
    </row>
    <row r="3276" spans="4:4" x14ac:dyDescent="0.25">
      <c r="D3276" s="190"/>
    </row>
    <row r="3277" spans="4:4" x14ac:dyDescent="0.25">
      <c r="D3277" s="190"/>
    </row>
    <row r="3278" spans="4:4" x14ac:dyDescent="0.25">
      <c r="D3278" s="190"/>
    </row>
    <row r="3279" spans="4:4" x14ac:dyDescent="0.25">
      <c r="D3279" s="190"/>
    </row>
    <row r="3280" spans="4:4" x14ac:dyDescent="0.25">
      <c r="D3280" s="190"/>
    </row>
    <row r="3281" spans="4:4" x14ac:dyDescent="0.25">
      <c r="D3281" s="190"/>
    </row>
    <row r="3282" spans="4:4" x14ac:dyDescent="0.25">
      <c r="D3282" s="190"/>
    </row>
    <row r="3283" spans="4:4" x14ac:dyDescent="0.25">
      <c r="D3283" s="190"/>
    </row>
    <row r="3284" spans="4:4" x14ac:dyDescent="0.25">
      <c r="D3284" s="190"/>
    </row>
    <row r="3285" spans="4:4" x14ac:dyDescent="0.25">
      <c r="D3285" s="190"/>
    </row>
    <row r="3286" spans="4:4" x14ac:dyDescent="0.25">
      <c r="D3286" s="190"/>
    </row>
    <row r="3287" spans="4:4" x14ac:dyDescent="0.25">
      <c r="D3287" s="190"/>
    </row>
    <row r="3288" spans="4:4" x14ac:dyDescent="0.25">
      <c r="D3288" s="190"/>
    </row>
    <row r="3289" spans="4:4" x14ac:dyDescent="0.25">
      <c r="D3289" s="190"/>
    </row>
    <row r="3290" spans="4:4" x14ac:dyDescent="0.25">
      <c r="D3290" s="190"/>
    </row>
    <row r="3291" spans="4:4" x14ac:dyDescent="0.25">
      <c r="D3291" s="190"/>
    </row>
    <row r="3292" spans="4:4" x14ac:dyDescent="0.25">
      <c r="D3292" s="190"/>
    </row>
    <row r="3293" spans="4:4" x14ac:dyDescent="0.25">
      <c r="D3293" s="190"/>
    </row>
    <row r="3294" spans="4:4" x14ac:dyDescent="0.25">
      <c r="D3294" s="190"/>
    </row>
    <row r="3295" spans="4:4" x14ac:dyDescent="0.25">
      <c r="D3295" s="190"/>
    </row>
    <row r="3296" spans="4:4" x14ac:dyDescent="0.25">
      <c r="D3296" s="190"/>
    </row>
    <row r="3297" spans="4:4" x14ac:dyDescent="0.25">
      <c r="D3297" s="190"/>
    </row>
    <row r="3298" spans="4:4" x14ac:dyDescent="0.25">
      <c r="D3298" s="190"/>
    </row>
    <row r="3299" spans="4:4" x14ac:dyDescent="0.25">
      <c r="D3299" s="190"/>
    </row>
    <row r="3300" spans="4:4" x14ac:dyDescent="0.25">
      <c r="D3300" s="190"/>
    </row>
    <row r="3301" spans="4:4" x14ac:dyDescent="0.25">
      <c r="D3301" s="190"/>
    </row>
    <row r="3302" spans="4:4" x14ac:dyDescent="0.25">
      <c r="D3302" s="190"/>
    </row>
    <row r="3303" spans="4:4" x14ac:dyDescent="0.25">
      <c r="D3303" s="190"/>
    </row>
    <row r="3304" spans="4:4" x14ac:dyDescent="0.25">
      <c r="D3304" s="190"/>
    </row>
    <row r="3305" spans="4:4" x14ac:dyDescent="0.25">
      <c r="D3305" s="190"/>
    </row>
    <row r="3306" spans="4:4" x14ac:dyDescent="0.25">
      <c r="D3306" s="190"/>
    </row>
    <row r="3307" spans="4:4" x14ac:dyDescent="0.25">
      <c r="D3307" s="190"/>
    </row>
    <row r="3308" spans="4:4" x14ac:dyDescent="0.25">
      <c r="D3308" s="190"/>
    </row>
    <row r="3309" spans="4:4" x14ac:dyDescent="0.25">
      <c r="D3309" s="190"/>
    </row>
    <row r="3310" spans="4:4" x14ac:dyDescent="0.25">
      <c r="D3310" s="190"/>
    </row>
    <row r="3311" spans="4:4" x14ac:dyDescent="0.25">
      <c r="D3311" s="190"/>
    </row>
    <row r="3312" spans="4:4" x14ac:dyDescent="0.25">
      <c r="D3312" s="190"/>
    </row>
    <row r="3313" spans="4:4" x14ac:dyDescent="0.25">
      <c r="D3313" s="190"/>
    </row>
    <row r="3314" spans="4:4" x14ac:dyDescent="0.25">
      <c r="D3314" s="190"/>
    </row>
    <row r="3315" spans="4:4" x14ac:dyDescent="0.25">
      <c r="D3315" s="190"/>
    </row>
    <row r="3316" spans="4:4" x14ac:dyDescent="0.25">
      <c r="D3316" s="190"/>
    </row>
    <row r="3317" spans="4:4" x14ac:dyDescent="0.25">
      <c r="D3317" s="190"/>
    </row>
    <row r="3318" spans="4:4" x14ac:dyDescent="0.25">
      <c r="D3318" s="190"/>
    </row>
    <row r="3319" spans="4:4" x14ac:dyDescent="0.25">
      <c r="D3319" s="190"/>
    </row>
    <row r="3320" spans="4:4" x14ac:dyDescent="0.25">
      <c r="D3320" s="190"/>
    </row>
    <row r="3321" spans="4:4" x14ac:dyDescent="0.25">
      <c r="D3321" s="190"/>
    </row>
    <row r="3322" spans="4:4" x14ac:dyDescent="0.25">
      <c r="D3322" s="190"/>
    </row>
    <row r="3323" spans="4:4" x14ac:dyDescent="0.25">
      <c r="D3323" s="190"/>
    </row>
    <row r="3324" spans="4:4" x14ac:dyDescent="0.25">
      <c r="D3324" s="190"/>
    </row>
    <row r="3325" spans="4:4" x14ac:dyDescent="0.25">
      <c r="D3325" s="190"/>
    </row>
    <row r="3326" spans="4:4" x14ac:dyDescent="0.25">
      <c r="D3326" s="190"/>
    </row>
    <row r="3327" spans="4:4" x14ac:dyDescent="0.25">
      <c r="D3327" s="190"/>
    </row>
    <row r="3328" spans="4:4" x14ac:dyDescent="0.25">
      <c r="D3328" s="190"/>
    </row>
    <row r="3329" spans="4:4" x14ac:dyDescent="0.25">
      <c r="D3329" s="190"/>
    </row>
    <row r="3330" spans="4:4" x14ac:dyDescent="0.25">
      <c r="D3330" s="190"/>
    </row>
    <row r="3331" spans="4:4" x14ac:dyDescent="0.25">
      <c r="D3331" s="190"/>
    </row>
    <row r="3332" spans="4:4" x14ac:dyDescent="0.25">
      <c r="D3332" s="190"/>
    </row>
    <row r="3333" spans="4:4" x14ac:dyDescent="0.25">
      <c r="D3333" s="190"/>
    </row>
    <row r="3334" spans="4:4" x14ac:dyDescent="0.25">
      <c r="D3334" s="190"/>
    </row>
    <row r="3335" spans="4:4" x14ac:dyDescent="0.25">
      <c r="D3335" s="190"/>
    </row>
    <row r="3336" spans="4:4" x14ac:dyDescent="0.25">
      <c r="D3336" s="190"/>
    </row>
    <row r="3337" spans="4:4" x14ac:dyDescent="0.25">
      <c r="D3337" s="190"/>
    </row>
    <row r="3338" spans="4:4" x14ac:dyDescent="0.25">
      <c r="D3338" s="190"/>
    </row>
    <row r="3339" spans="4:4" x14ac:dyDescent="0.25">
      <c r="D3339" s="190"/>
    </row>
    <row r="3340" spans="4:4" x14ac:dyDescent="0.25">
      <c r="D3340" s="190"/>
    </row>
    <row r="3341" spans="4:4" x14ac:dyDescent="0.25">
      <c r="D3341" s="190"/>
    </row>
    <row r="3342" spans="4:4" x14ac:dyDescent="0.25">
      <c r="D3342" s="190"/>
    </row>
    <row r="3343" spans="4:4" x14ac:dyDescent="0.25">
      <c r="D3343" s="190"/>
    </row>
    <row r="3344" spans="4:4" x14ac:dyDescent="0.25">
      <c r="D3344" s="190"/>
    </row>
    <row r="3345" spans="4:4" x14ac:dyDescent="0.25">
      <c r="D3345" s="190"/>
    </row>
    <row r="3346" spans="4:4" x14ac:dyDescent="0.25">
      <c r="D3346" s="190"/>
    </row>
    <row r="3347" spans="4:4" x14ac:dyDescent="0.25">
      <c r="D3347" s="190"/>
    </row>
    <row r="3348" spans="4:4" x14ac:dyDescent="0.25">
      <c r="D3348" s="190"/>
    </row>
    <row r="3349" spans="4:4" x14ac:dyDescent="0.25">
      <c r="D3349" s="190"/>
    </row>
    <row r="3350" spans="4:4" x14ac:dyDescent="0.25">
      <c r="D3350" s="190"/>
    </row>
    <row r="3351" spans="4:4" x14ac:dyDescent="0.25">
      <c r="D3351" s="190"/>
    </row>
    <row r="3352" spans="4:4" x14ac:dyDescent="0.25">
      <c r="D3352" s="190"/>
    </row>
    <row r="3353" spans="4:4" x14ac:dyDescent="0.25">
      <c r="D3353" s="190"/>
    </row>
    <row r="3354" spans="4:4" x14ac:dyDescent="0.25">
      <c r="D3354" s="190"/>
    </row>
    <row r="3355" spans="4:4" x14ac:dyDescent="0.25">
      <c r="D3355" s="190"/>
    </row>
    <row r="3356" spans="4:4" x14ac:dyDescent="0.25">
      <c r="D3356" s="190"/>
    </row>
    <row r="3357" spans="4:4" x14ac:dyDescent="0.25">
      <c r="D3357" s="190"/>
    </row>
    <row r="3358" spans="4:4" x14ac:dyDescent="0.25">
      <c r="D3358" s="190"/>
    </row>
    <row r="3359" spans="4:4" x14ac:dyDescent="0.25">
      <c r="D3359" s="190"/>
    </row>
    <row r="3360" spans="4:4" x14ac:dyDescent="0.25">
      <c r="D3360" s="190"/>
    </row>
    <row r="3361" spans="4:4" x14ac:dyDescent="0.25">
      <c r="D3361" s="190"/>
    </row>
    <row r="3362" spans="4:4" x14ac:dyDescent="0.25">
      <c r="D3362" s="190"/>
    </row>
    <row r="3363" spans="4:4" x14ac:dyDescent="0.25">
      <c r="D3363" s="190"/>
    </row>
    <row r="3364" spans="4:4" x14ac:dyDescent="0.25">
      <c r="D3364" s="190"/>
    </row>
    <row r="3365" spans="4:4" x14ac:dyDescent="0.25">
      <c r="D3365" s="190"/>
    </row>
    <row r="3366" spans="4:4" x14ac:dyDescent="0.25">
      <c r="D3366" s="190"/>
    </row>
    <row r="3367" spans="4:4" x14ac:dyDescent="0.25">
      <c r="D3367" s="190"/>
    </row>
    <row r="3368" spans="4:4" x14ac:dyDescent="0.25">
      <c r="D3368" s="190"/>
    </row>
    <row r="3369" spans="4:4" x14ac:dyDescent="0.25">
      <c r="D3369" s="190"/>
    </row>
    <row r="3370" spans="4:4" x14ac:dyDescent="0.25">
      <c r="D3370" s="190"/>
    </row>
    <row r="3371" spans="4:4" x14ac:dyDescent="0.25">
      <c r="D3371" s="190"/>
    </row>
    <row r="3372" spans="4:4" x14ac:dyDescent="0.25">
      <c r="D3372" s="190"/>
    </row>
    <row r="3373" spans="4:4" x14ac:dyDescent="0.25">
      <c r="D3373" s="190"/>
    </row>
    <row r="3374" spans="4:4" x14ac:dyDescent="0.25">
      <c r="D3374" s="190"/>
    </row>
    <row r="3375" spans="4:4" x14ac:dyDescent="0.25">
      <c r="D3375" s="190"/>
    </row>
    <row r="3376" spans="4:4" x14ac:dyDescent="0.25">
      <c r="D3376" s="190"/>
    </row>
    <row r="3377" spans="4:4" x14ac:dyDescent="0.25">
      <c r="D3377" s="190"/>
    </row>
    <row r="3378" spans="4:4" x14ac:dyDescent="0.25">
      <c r="D3378" s="190"/>
    </row>
    <row r="3379" spans="4:4" x14ac:dyDescent="0.25">
      <c r="D3379" s="190"/>
    </row>
    <row r="3380" spans="4:4" x14ac:dyDescent="0.25">
      <c r="D3380" s="190"/>
    </row>
    <row r="3381" spans="4:4" x14ac:dyDescent="0.25">
      <c r="D3381" s="190"/>
    </row>
    <row r="3382" spans="4:4" x14ac:dyDescent="0.25">
      <c r="D3382" s="190"/>
    </row>
    <row r="3383" spans="4:4" x14ac:dyDescent="0.25">
      <c r="D3383" s="190"/>
    </row>
    <row r="3384" spans="4:4" x14ac:dyDescent="0.25">
      <c r="D3384" s="190"/>
    </row>
    <row r="3385" spans="4:4" x14ac:dyDescent="0.25">
      <c r="D3385" s="190"/>
    </row>
    <row r="3386" spans="4:4" x14ac:dyDescent="0.25">
      <c r="D3386" s="190"/>
    </row>
    <row r="3387" spans="4:4" x14ac:dyDescent="0.25">
      <c r="D3387" s="190"/>
    </row>
    <row r="3388" spans="4:4" x14ac:dyDescent="0.25">
      <c r="D3388" s="190"/>
    </row>
    <row r="3389" spans="4:4" x14ac:dyDescent="0.25">
      <c r="D3389" s="190"/>
    </row>
    <row r="3390" spans="4:4" x14ac:dyDescent="0.25">
      <c r="D3390" s="190"/>
    </row>
    <row r="3391" spans="4:4" x14ac:dyDescent="0.25">
      <c r="D3391" s="190"/>
    </row>
    <row r="3392" spans="4:4" x14ac:dyDescent="0.25">
      <c r="D3392" s="190"/>
    </row>
    <row r="3393" spans="4:4" x14ac:dyDescent="0.25">
      <c r="D3393" s="190"/>
    </row>
    <row r="3394" spans="4:4" x14ac:dyDescent="0.25">
      <c r="D3394" s="190"/>
    </row>
    <row r="3395" spans="4:4" x14ac:dyDescent="0.25">
      <c r="D3395" s="190"/>
    </row>
    <row r="3396" spans="4:4" x14ac:dyDescent="0.25">
      <c r="D3396" s="190"/>
    </row>
    <row r="3397" spans="4:4" x14ac:dyDescent="0.25">
      <c r="D3397" s="190"/>
    </row>
    <row r="3398" spans="4:4" x14ac:dyDescent="0.25">
      <c r="D3398" s="190"/>
    </row>
    <row r="3399" spans="4:4" x14ac:dyDescent="0.25">
      <c r="D3399" s="190"/>
    </row>
    <row r="3400" spans="4:4" x14ac:dyDescent="0.25">
      <c r="D3400" s="190"/>
    </row>
    <row r="3401" spans="4:4" x14ac:dyDescent="0.25">
      <c r="D3401" s="190"/>
    </row>
    <row r="3402" spans="4:4" x14ac:dyDescent="0.25">
      <c r="D3402" s="190"/>
    </row>
    <row r="3403" spans="4:4" x14ac:dyDescent="0.25">
      <c r="D3403" s="190"/>
    </row>
    <row r="3404" spans="4:4" x14ac:dyDescent="0.25">
      <c r="D3404" s="190"/>
    </row>
    <row r="3405" spans="4:4" x14ac:dyDescent="0.25">
      <c r="D3405" s="190"/>
    </row>
    <row r="3406" spans="4:4" x14ac:dyDescent="0.25">
      <c r="D3406" s="190"/>
    </row>
    <row r="3407" spans="4:4" x14ac:dyDescent="0.25">
      <c r="D3407" s="190"/>
    </row>
    <row r="3408" spans="4:4" x14ac:dyDescent="0.25">
      <c r="D3408" s="190"/>
    </row>
    <row r="3409" spans="4:4" x14ac:dyDescent="0.25">
      <c r="D3409" s="190"/>
    </row>
    <row r="3410" spans="4:4" x14ac:dyDescent="0.25">
      <c r="D3410" s="190"/>
    </row>
    <row r="3411" spans="4:4" x14ac:dyDescent="0.25">
      <c r="D3411" s="190"/>
    </row>
    <row r="3412" spans="4:4" x14ac:dyDescent="0.25">
      <c r="D3412" s="190"/>
    </row>
    <row r="3413" spans="4:4" x14ac:dyDescent="0.25">
      <c r="D3413" s="190"/>
    </row>
    <row r="3414" spans="4:4" x14ac:dyDescent="0.25">
      <c r="D3414" s="190"/>
    </row>
    <row r="3415" spans="4:4" x14ac:dyDescent="0.25">
      <c r="D3415" s="190"/>
    </row>
    <row r="3416" spans="4:4" x14ac:dyDescent="0.25">
      <c r="D3416" s="190"/>
    </row>
    <row r="3417" spans="4:4" x14ac:dyDescent="0.25">
      <c r="D3417" s="190"/>
    </row>
    <row r="3418" spans="4:4" x14ac:dyDescent="0.25">
      <c r="D3418" s="190"/>
    </row>
    <row r="3419" spans="4:4" x14ac:dyDescent="0.25">
      <c r="D3419" s="190"/>
    </row>
    <row r="3420" spans="4:4" x14ac:dyDescent="0.25">
      <c r="D3420" s="190"/>
    </row>
    <row r="3421" spans="4:4" x14ac:dyDescent="0.25">
      <c r="D3421" s="190"/>
    </row>
    <row r="3422" spans="4:4" x14ac:dyDescent="0.25">
      <c r="D3422" s="190"/>
    </row>
    <row r="3423" spans="4:4" x14ac:dyDescent="0.25">
      <c r="D3423" s="190"/>
    </row>
    <row r="3424" spans="4:4" x14ac:dyDescent="0.25">
      <c r="D3424" s="190"/>
    </row>
    <row r="3425" spans="4:4" x14ac:dyDescent="0.25">
      <c r="D3425" s="190"/>
    </row>
    <row r="3426" spans="4:4" x14ac:dyDescent="0.25">
      <c r="D3426" s="190"/>
    </row>
    <row r="3427" spans="4:4" x14ac:dyDescent="0.25">
      <c r="D3427" s="190"/>
    </row>
    <row r="3428" spans="4:4" x14ac:dyDescent="0.25">
      <c r="D3428" s="190"/>
    </row>
    <row r="3429" spans="4:4" x14ac:dyDescent="0.25">
      <c r="D3429" s="190"/>
    </row>
    <row r="3430" spans="4:4" x14ac:dyDescent="0.25">
      <c r="D3430" s="190"/>
    </row>
    <row r="3431" spans="4:4" x14ac:dyDescent="0.25">
      <c r="D3431" s="190"/>
    </row>
    <row r="3432" spans="4:4" x14ac:dyDescent="0.25">
      <c r="D3432" s="190"/>
    </row>
    <row r="3433" spans="4:4" x14ac:dyDescent="0.25">
      <c r="D3433" s="190"/>
    </row>
    <row r="3434" spans="4:4" x14ac:dyDescent="0.25">
      <c r="D3434" s="190"/>
    </row>
    <row r="3435" spans="4:4" x14ac:dyDescent="0.25">
      <c r="D3435" s="190"/>
    </row>
    <row r="3436" spans="4:4" x14ac:dyDescent="0.25">
      <c r="D3436" s="190"/>
    </row>
    <row r="3437" spans="4:4" x14ac:dyDescent="0.25">
      <c r="D3437" s="190"/>
    </row>
    <row r="3438" spans="4:4" x14ac:dyDescent="0.25">
      <c r="D3438" s="190"/>
    </row>
    <row r="3439" spans="4:4" x14ac:dyDescent="0.25">
      <c r="D3439" s="190"/>
    </row>
    <row r="3440" spans="4:4" x14ac:dyDescent="0.25">
      <c r="D3440" s="190"/>
    </row>
    <row r="3441" spans="4:4" x14ac:dyDescent="0.25">
      <c r="D3441" s="190"/>
    </row>
    <row r="3442" spans="4:4" x14ac:dyDescent="0.25">
      <c r="D3442" s="190"/>
    </row>
    <row r="3443" spans="4:4" x14ac:dyDescent="0.25">
      <c r="D3443" s="190"/>
    </row>
    <row r="3444" spans="4:4" x14ac:dyDescent="0.25">
      <c r="D3444" s="190"/>
    </row>
    <row r="3445" spans="4:4" x14ac:dyDescent="0.25">
      <c r="D3445" s="190"/>
    </row>
    <row r="3446" spans="4:4" x14ac:dyDescent="0.25">
      <c r="D3446" s="190"/>
    </row>
    <row r="3447" spans="4:4" x14ac:dyDescent="0.25">
      <c r="D3447" s="190"/>
    </row>
    <row r="3448" spans="4:4" x14ac:dyDescent="0.25">
      <c r="D3448" s="190"/>
    </row>
    <row r="3449" spans="4:4" x14ac:dyDescent="0.25">
      <c r="D3449" s="190"/>
    </row>
    <row r="3450" spans="4:4" x14ac:dyDescent="0.25">
      <c r="D3450" s="190"/>
    </row>
    <row r="3451" spans="4:4" x14ac:dyDescent="0.25">
      <c r="D3451" s="190"/>
    </row>
    <row r="3452" spans="4:4" x14ac:dyDescent="0.25">
      <c r="D3452" s="190"/>
    </row>
    <row r="3453" spans="4:4" x14ac:dyDescent="0.25">
      <c r="D3453" s="190"/>
    </row>
    <row r="3454" spans="4:4" x14ac:dyDescent="0.25">
      <c r="D3454" s="190"/>
    </row>
    <row r="3455" spans="4:4" x14ac:dyDescent="0.25">
      <c r="D3455" s="190"/>
    </row>
    <row r="3456" spans="4:4" x14ac:dyDescent="0.25">
      <c r="D3456" s="190"/>
    </row>
    <row r="3457" spans="4:4" x14ac:dyDescent="0.25">
      <c r="D3457" s="190"/>
    </row>
    <row r="3458" spans="4:4" x14ac:dyDescent="0.25">
      <c r="D3458" s="190"/>
    </row>
    <row r="3459" spans="4:4" x14ac:dyDescent="0.25">
      <c r="D3459" s="190"/>
    </row>
    <row r="3460" spans="4:4" x14ac:dyDescent="0.25">
      <c r="D3460" s="190"/>
    </row>
    <row r="3461" spans="4:4" x14ac:dyDescent="0.25">
      <c r="D3461" s="190"/>
    </row>
    <row r="3462" spans="4:4" x14ac:dyDescent="0.25">
      <c r="D3462" s="190"/>
    </row>
    <row r="3463" spans="4:4" x14ac:dyDescent="0.25">
      <c r="D3463" s="190"/>
    </row>
    <row r="3464" spans="4:4" x14ac:dyDescent="0.25">
      <c r="D3464" s="190"/>
    </row>
    <row r="3465" spans="4:4" x14ac:dyDescent="0.25">
      <c r="D3465" s="190"/>
    </row>
    <row r="3466" spans="4:4" x14ac:dyDescent="0.25">
      <c r="D3466" s="190"/>
    </row>
    <row r="3467" spans="4:4" x14ac:dyDescent="0.25">
      <c r="D3467" s="190"/>
    </row>
    <row r="3468" spans="4:4" x14ac:dyDescent="0.25">
      <c r="D3468" s="190"/>
    </row>
    <row r="3469" spans="4:4" x14ac:dyDescent="0.25">
      <c r="D3469" s="190"/>
    </row>
    <row r="3470" spans="4:4" x14ac:dyDescent="0.25">
      <c r="D3470" s="190"/>
    </row>
    <row r="3471" spans="4:4" x14ac:dyDescent="0.25">
      <c r="D3471" s="190"/>
    </row>
    <row r="3472" spans="4:4" x14ac:dyDescent="0.25">
      <c r="D3472" s="190"/>
    </row>
    <row r="3473" spans="4:4" x14ac:dyDescent="0.25">
      <c r="D3473" s="190"/>
    </row>
    <row r="3474" spans="4:4" x14ac:dyDescent="0.25">
      <c r="D3474" s="190"/>
    </row>
    <row r="3475" spans="4:4" x14ac:dyDescent="0.25">
      <c r="D3475" s="190"/>
    </row>
    <row r="3476" spans="4:4" x14ac:dyDescent="0.25">
      <c r="D3476" s="190"/>
    </row>
    <row r="3477" spans="4:4" x14ac:dyDescent="0.25">
      <c r="D3477" s="190"/>
    </row>
    <row r="3478" spans="4:4" x14ac:dyDescent="0.25">
      <c r="D3478" s="190"/>
    </row>
    <row r="3479" spans="4:4" x14ac:dyDescent="0.25">
      <c r="D3479" s="190"/>
    </row>
    <row r="3480" spans="4:4" x14ac:dyDescent="0.25">
      <c r="D3480" s="190"/>
    </row>
    <row r="3481" spans="4:4" x14ac:dyDescent="0.25">
      <c r="D3481" s="190"/>
    </row>
    <row r="3482" spans="4:4" x14ac:dyDescent="0.25">
      <c r="D3482" s="190"/>
    </row>
    <row r="3483" spans="4:4" x14ac:dyDescent="0.25">
      <c r="D3483" s="190"/>
    </row>
    <row r="3484" spans="4:4" x14ac:dyDescent="0.25">
      <c r="D3484" s="190"/>
    </row>
    <row r="3485" spans="4:4" x14ac:dyDescent="0.25">
      <c r="D3485" s="190"/>
    </row>
    <row r="3486" spans="4:4" x14ac:dyDescent="0.25">
      <c r="D3486" s="190"/>
    </row>
    <row r="3487" spans="4:4" x14ac:dyDescent="0.25">
      <c r="D3487" s="190"/>
    </row>
    <row r="3488" spans="4:4" x14ac:dyDescent="0.25">
      <c r="D3488" s="190"/>
    </row>
    <row r="3489" spans="4:4" x14ac:dyDescent="0.25">
      <c r="D3489" s="190"/>
    </row>
    <row r="3490" spans="4:4" x14ac:dyDescent="0.25">
      <c r="D3490" s="190"/>
    </row>
    <row r="3491" spans="4:4" x14ac:dyDescent="0.25">
      <c r="D3491" s="190"/>
    </row>
    <row r="3492" spans="4:4" x14ac:dyDescent="0.25">
      <c r="D3492" s="190"/>
    </row>
    <row r="3493" spans="4:4" x14ac:dyDescent="0.25">
      <c r="D3493" s="190"/>
    </row>
    <row r="3494" spans="4:4" x14ac:dyDescent="0.25">
      <c r="D3494" s="190"/>
    </row>
    <row r="3495" spans="4:4" x14ac:dyDescent="0.25">
      <c r="D3495" s="190"/>
    </row>
    <row r="3496" spans="4:4" x14ac:dyDescent="0.25">
      <c r="D3496" s="190"/>
    </row>
    <row r="3497" spans="4:4" x14ac:dyDescent="0.25">
      <c r="D3497" s="190"/>
    </row>
    <row r="3498" spans="4:4" x14ac:dyDescent="0.25">
      <c r="D3498" s="190"/>
    </row>
    <row r="3499" spans="4:4" x14ac:dyDescent="0.25">
      <c r="D3499" s="190"/>
    </row>
    <row r="3500" spans="4:4" x14ac:dyDescent="0.25">
      <c r="D3500" s="190"/>
    </row>
    <row r="3501" spans="4:4" x14ac:dyDescent="0.25">
      <c r="D3501" s="190"/>
    </row>
    <row r="3502" spans="4:4" x14ac:dyDescent="0.25">
      <c r="D3502" s="190"/>
    </row>
    <row r="3503" spans="4:4" x14ac:dyDescent="0.25">
      <c r="D3503" s="190"/>
    </row>
    <row r="3504" spans="4:4" x14ac:dyDescent="0.25">
      <c r="D3504" s="190"/>
    </row>
    <row r="3505" spans="4:4" x14ac:dyDescent="0.25">
      <c r="D3505" s="190"/>
    </row>
    <row r="3506" spans="4:4" x14ac:dyDescent="0.25">
      <c r="D3506" s="190"/>
    </row>
    <row r="3507" spans="4:4" x14ac:dyDescent="0.25">
      <c r="D3507" s="190"/>
    </row>
    <row r="3508" spans="4:4" x14ac:dyDescent="0.25">
      <c r="D3508" s="190"/>
    </row>
    <row r="3509" spans="4:4" x14ac:dyDescent="0.25">
      <c r="D3509" s="190"/>
    </row>
    <row r="3510" spans="4:4" x14ac:dyDescent="0.25">
      <c r="D3510" s="190"/>
    </row>
    <row r="3511" spans="4:4" x14ac:dyDescent="0.25">
      <c r="D3511" s="190"/>
    </row>
    <row r="3512" spans="4:4" x14ac:dyDescent="0.25">
      <c r="D3512" s="190"/>
    </row>
    <row r="3513" spans="4:4" x14ac:dyDescent="0.25">
      <c r="D3513" s="190"/>
    </row>
    <row r="3514" spans="4:4" x14ac:dyDescent="0.25">
      <c r="D3514" s="190"/>
    </row>
    <row r="3515" spans="4:4" x14ac:dyDescent="0.25">
      <c r="D3515" s="190"/>
    </row>
    <row r="3516" spans="4:4" x14ac:dyDescent="0.25">
      <c r="D3516" s="190"/>
    </row>
    <row r="3517" spans="4:4" x14ac:dyDescent="0.25">
      <c r="D3517" s="190"/>
    </row>
    <row r="3518" spans="4:4" x14ac:dyDescent="0.25">
      <c r="D3518" s="190"/>
    </row>
    <row r="3519" spans="4:4" x14ac:dyDescent="0.25">
      <c r="D3519" s="190"/>
    </row>
    <row r="3520" spans="4:4" x14ac:dyDescent="0.25">
      <c r="D3520" s="190"/>
    </row>
    <row r="3521" spans="4:4" x14ac:dyDescent="0.25">
      <c r="D3521" s="190"/>
    </row>
    <row r="3522" spans="4:4" x14ac:dyDescent="0.25">
      <c r="D3522" s="190"/>
    </row>
    <row r="3523" spans="4:4" x14ac:dyDescent="0.25">
      <c r="D3523" s="190"/>
    </row>
    <row r="3524" spans="4:4" x14ac:dyDescent="0.25">
      <c r="D3524" s="190"/>
    </row>
    <row r="3525" spans="4:4" x14ac:dyDescent="0.25">
      <c r="D3525" s="190"/>
    </row>
    <row r="3526" spans="4:4" x14ac:dyDescent="0.25">
      <c r="D3526" s="190"/>
    </row>
    <row r="3527" spans="4:4" x14ac:dyDescent="0.25">
      <c r="D3527" s="190"/>
    </row>
    <row r="3528" spans="4:4" x14ac:dyDescent="0.25">
      <c r="D3528" s="190"/>
    </row>
    <row r="3529" spans="4:4" x14ac:dyDescent="0.25">
      <c r="D3529" s="190"/>
    </row>
    <row r="3530" spans="4:4" x14ac:dyDescent="0.25">
      <c r="D3530" s="190"/>
    </row>
    <row r="3531" spans="4:4" x14ac:dyDescent="0.25">
      <c r="D3531" s="190"/>
    </row>
    <row r="3532" spans="4:4" x14ac:dyDescent="0.25">
      <c r="D3532" s="190"/>
    </row>
    <row r="3533" spans="4:4" x14ac:dyDescent="0.25">
      <c r="D3533" s="190"/>
    </row>
    <row r="3534" spans="4:4" x14ac:dyDescent="0.25">
      <c r="D3534" s="190"/>
    </row>
    <row r="3535" spans="4:4" x14ac:dyDescent="0.25">
      <c r="D3535" s="190"/>
    </row>
    <row r="3536" spans="4:4" x14ac:dyDescent="0.25">
      <c r="D3536" s="190"/>
    </row>
    <row r="3537" spans="4:4" x14ac:dyDescent="0.25">
      <c r="D3537" s="190"/>
    </row>
    <row r="3538" spans="4:4" x14ac:dyDescent="0.25">
      <c r="D3538" s="190"/>
    </row>
    <row r="3539" spans="4:4" x14ac:dyDescent="0.25">
      <c r="D3539" s="190"/>
    </row>
    <row r="3540" spans="4:4" x14ac:dyDescent="0.25">
      <c r="D3540" s="190"/>
    </row>
    <row r="3541" spans="4:4" x14ac:dyDescent="0.25">
      <c r="D3541" s="190"/>
    </row>
    <row r="3542" spans="4:4" x14ac:dyDescent="0.25">
      <c r="D3542" s="190"/>
    </row>
    <row r="3543" spans="4:4" x14ac:dyDescent="0.25">
      <c r="D3543" s="190"/>
    </row>
    <row r="3544" spans="4:4" x14ac:dyDescent="0.25">
      <c r="D3544" s="190"/>
    </row>
    <row r="3545" spans="4:4" x14ac:dyDescent="0.25">
      <c r="D3545" s="190"/>
    </row>
    <row r="3546" spans="4:4" x14ac:dyDescent="0.25">
      <c r="D3546" s="190"/>
    </row>
    <row r="3547" spans="4:4" x14ac:dyDescent="0.25">
      <c r="D3547" s="190"/>
    </row>
    <row r="3548" spans="4:4" x14ac:dyDescent="0.25">
      <c r="D3548" s="190"/>
    </row>
    <row r="3549" spans="4:4" x14ac:dyDescent="0.25">
      <c r="D3549" s="190"/>
    </row>
    <row r="3550" spans="4:4" x14ac:dyDescent="0.25">
      <c r="D3550" s="190"/>
    </row>
    <row r="3551" spans="4:4" x14ac:dyDescent="0.25">
      <c r="D3551" s="190"/>
    </row>
    <row r="3552" spans="4:4" x14ac:dyDescent="0.25">
      <c r="D3552" s="190"/>
    </row>
    <row r="3553" spans="4:4" x14ac:dyDescent="0.25">
      <c r="D3553" s="190"/>
    </row>
    <row r="3554" spans="4:4" x14ac:dyDescent="0.25">
      <c r="D3554" s="190"/>
    </row>
    <row r="3555" spans="4:4" x14ac:dyDescent="0.25">
      <c r="D3555" s="190"/>
    </row>
    <row r="3556" spans="4:4" x14ac:dyDescent="0.25">
      <c r="D3556" s="190"/>
    </row>
    <row r="3557" spans="4:4" x14ac:dyDescent="0.25">
      <c r="D3557" s="190"/>
    </row>
    <row r="3558" spans="4:4" x14ac:dyDescent="0.25">
      <c r="D3558" s="190"/>
    </row>
    <row r="3559" spans="4:4" x14ac:dyDescent="0.25">
      <c r="D3559" s="190"/>
    </row>
    <row r="3560" spans="4:4" x14ac:dyDescent="0.25">
      <c r="D3560" s="190"/>
    </row>
    <row r="3561" spans="4:4" x14ac:dyDescent="0.25">
      <c r="D3561" s="190"/>
    </row>
    <row r="3562" spans="4:4" x14ac:dyDescent="0.25">
      <c r="D3562" s="190"/>
    </row>
    <row r="3563" spans="4:4" x14ac:dyDescent="0.25">
      <c r="D3563" s="190"/>
    </row>
    <row r="3564" spans="4:4" x14ac:dyDescent="0.25">
      <c r="D3564" s="190"/>
    </row>
    <row r="3565" spans="4:4" x14ac:dyDescent="0.25">
      <c r="D3565" s="190"/>
    </row>
    <row r="3566" spans="4:4" x14ac:dyDescent="0.25">
      <c r="D3566" s="190"/>
    </row>
    <row r="3567" spans="4:4" x14ac:dyDescent="0.25">
      <c r="D3567" s="190"/>
    </row>
    <row r="3568" spans="4:4" x14ac:dyDescent="0.25">
      <c r="D3568" s="190"/>
    </row>
    <row r="3569" spans="4:4" x14ac:dyDescent="0.25">
      <c r="D3569" s="190"/>
    </row>
    <row r="3570" spans="4:4" x14ac:dyDescent="0.25">
      <c r="D3570" s="190"/>
    </row>
    <row r="3571" spans="4:4" x14ac:dyDescent="0.25">
      <c r="D3571" s="190"/>
    </row>
    <row r="3572" spans="4:4" x14ac:dyDescent="0.25">
      <c r="D3572" s="190"/>
    </row>
    <row r="3573" spans="4:4" x14ac:dyDescent="0.25">
      <c r="D3573" s="190"/>
    </row>
    <row r="3574" spans="4:4" x14ac:dyDescent="0.25">
      <c r="D3574" s="190"/>
    </row>
    <row r="3575" spans="4:4" x14ac:dyDescent="0.25">
      <c r="D3575" s="190"/>
    </row>
    <row r="3576" spans="4:4" x14ac:dyDescent="0.25">
      <c r="D3576" s="190"/>
    </row>
    <row r="3577" spans="4:4" x14ac:dyDescent="0.25">
      <c r="D3577" s="190"/>
    </row>
    <row r="3578" spans="4:4" x14ac:dyDescent="0.25">
      <c r="D3578" s="190"/>
    </row>
    <row r="3579" spans="4:4" x14ac:dyDescent="0.25">
      <c r="D3579" s="190"/>
    </row>
    <row r="3580" spans="4:4" x14ac:dyDescent="0.25">
      <c r="D3580" s="190"/>
    </row>
    <row r="3581" spans="4:4" x14ac:dyDescent="0.25">
      <c r="D3581" s="190"/>
    </row>
    <row r="3582" spans="4:4" x14ac:dyDescent="0.25">
      <c r="D3582" s="190"/>
    </row>
    <row r="3583" spans="4:4" x14ac:dyDescent="0.25">
      <c r="D3583" s="190"/>
    </row>
    <row r="3584" spans="4:4" x14ac:dyDescent="0.25">
      <c r="D3584" s="190"/>
    </row>
    <row r="3585" spans="4:4" x14ac:dyDescent="0.25">
      <c r="D3585" s="190"/>
    </row>
    <row r="3586" spans="4:4" x14ac:dyDescent="0.25">
      <c r="D3586" s="190"/>
    </row>
    <row r="3587" spans="4:4" x14ac:dyDescent="0.25">
      <c r="D3587" s="190"/>
    </row>
    <row r="3588" spans="4:4" x14ac:dyDescent="0.25">
      <c r="D3588" s="190"/>
    </row>
    <row r="3589" spans="4:4" x14ac:dyDescent="0.25">
      <c r="D3589" s="190"/>
    </row>
    <row r="3590" spans="4:4" x14ac:dyDescent="0.25">
      <c r="D3590" s="190"/>
    </row>
    <row r="3591" spans="4:4" x14ac:dyDescent="0.25">
      <c r="D3591" s="190"/>
    </row>
    <row r="3592" spans="4:4" x14ac:dyDescent="0.25">
      <c r="D3592" s="190"/>
    </row>
    <row r="3593" spans="4:4" x14ac:dyDescent="0.25">
      <c r="D3593" s="190"/>
    </row>
    <row r="3594" spans="4:4" x14ac:dyDescent="0.25">
      <c r="D3594" s="190"/>
    </row>
    <row r="3595" spans="4:4" x14ac:dyDescent="0.25">
      <c r="D3595" s="190"/>
    </row>
    <row r="3596" spans="4:4" x14ac:dyDescent="0.25">
      <c r="D3596" s="190"/>
    </row>
    <row r="3597" spans="4:4" x14ac:dyDescent="0.25">
      <c r="D3597" s="190"/>
    </row>
    <row r="3598" spans="4:4" x14ac:dyDescent="0.25">
      <c r="D3598" s="190"/>
    </row>
    <row r="3599" spans="4:4" x14ac:dyDescent="0.25">
      <c r="D3599" s="190"/>
    </row>
    <row r="3600" spans="4:4" x14ac:dyDescent="0.25">
      <c r="D3600" s="190"/>
    </row>
    <row r="3601" spans="4:4" x14ac:dyDescent="0.25">
      <c r="D3601" s="190"/>
    </row>
    <row r="3602" spans="4:4" x14ac:dyDescent="0.25">
      <c r="D3602" s="190"/>
    </row>
    <row r="3603" spans="4:4" x14ac:dyDescent="0.25">
      <c r="D3603" s="190"/>
    </row>
    <row r="3604" spans="4:4" x14ac:dyDescent="0.25">
      <c r="D3604" s="190"/>
    </row>
    <row r="3605" spans="4:4" x14ac:dyDescent="0.25">
      <c r="D3605" s="190"/>
    </row>
    <row r="3606" spans="4:4" x14ac:dyDescent="0.25">
      <c r="D3606" s="190"/>
    </row>
    <row r="3607" spans="4:4" x14ac:dyDescent="0.25">
      <c r="D3607" s="190"/>
    </row>
    <row r="3608" spans="4:4" x14ac:dyDescent="0.25">
      <c r="D3608" s="190"/>
    </row>
    <row r="3609" spans="4:4" x14ac:dyDescent="0.25">
      <c r="D3609" s="190"/>
    </row>
    <row r="3610" spans="4:4" x14ac:dyDescent="0.25">
      <c r="D3610" s="190"/>
    </row>
    <row r="3611" spans="4:4" x14ac:dyDescent="0.25">
      <c r="D3611" s="190"/>
    </row>
    <row r="3612" spans="4:4" x14ac:dyDescent="0.25">
      <c r="D3612" s="190"/>
    </row>
    <row r="3613" spans="4:4" x14ac:dyDescent="0.25">
      <c r="D3613" s="190"/>
    </row>
    <row r="3614" spans="4:4" x14ac:dyDescent="0.25">
      <c r="D3614" s="190"/>
    </row>
    <row r="3615" spans="4:4" x14ac:dyDescent="0.25">
      <c r="D3615" s="190"/>
    </row>
    <row r="3616" spans="4:4" x14ac:dyDescent="0.25">
      <c r="D3616" s="190"/>
    </row>
    <row r="3617" spans="4:4" x14ac:dyDescent="0.25">
      <c r="D3617" s="190"/>
    </row>
    <row r="3618" spans="4:4" x14ac:dyDescent="0.25">
      <c r="D3618" s="190"/>
    </row>
    <row r="3619" spans="4:4" x14ac:dyDescent="0.25">
      <c r="D3619" s="190"/>
    </row>
    <row r="3620" spans="4:4" x14ac:dyDescent="0.25">
      <c r="D3620" s="190"/>
    </row>
    <row r="3621" spans="4:4" x14ac:dyDescent="0.25">
      <c r="D3621" s="190"/>
    </row>
    <row r="3622" spans="4:4" x14ac:dyDescent="0.25">
      <c r="D3622" s="190"/>
    </row>
    <row r="3623" spans="4:4" x14ac:dyDescent="0.25">
      <c r="D3623" s="190"/>
    </row>
    <row r="3624" spans="4:4" x14ac:dyDescent="0.25">
      <c r="D3624" s="190"/>
    </row>
    <row r="3625" spans="4:4" x14ac:dyDescent="0.25">
      <c r="D3625" s="190"/>
    </row>
    <row r="3626" spans="4:4" x14ac:dyDescent="0.25">
      <c r="D3626" s="190"/>
    </row>
    <row r="3627" spans="4:4" x14ac:dyDescent="0.25">
      <c r="D3627" s="190"/>
    </row>
    <row r="3628" spans="4:4" x14ac:dyDescent="0.25">
      <c r="D3628" s="190"/>
    </row>
    <row r="3629" spans="4:4" x14ac:dyDescent="0.25">
      <c r="D3629" s="190"/>
    </row>
    <row r="3630" spans="4:4" x14ac:dyDescent="0.25">
      <c r="D3630" s="190"/>
    </row>
    <row r="3631" spans="4:4" x14ac:dyDescent="0.25">
      <c r="D3631" s="190"/>
    </row>
    <row r="3632" spans="4:4" x14ac:dyDescent="0.25">
      <c r="D3632" s="190"/>
    </row>
    <row r="3633" spans="4:4" x14ac:dyDescent="0.25">
      <c r="D3633" s="190"/>
    </row>
    <row r="3634" spans="4:4" x14ac:dyDescent="0.25">
      <c r="D3634" s="190"/>
    </row>
    <row r="3635" spans="4:4" x14ac:dyDescent="0.25">
      <c r="D3635" s="190"/>
    </row>
    <row r="3636" spans="4:4" x14ac:dyDescent="0.25">
      <c r="D3636" s="190"/>
    </row>
    <row r="3637" spans="4:4" x14ac:dyDescent="0.25">
      <c r="D3637" s="190"/>
    </row>
    <row r="3638" spans="4:4" x14ac:dyDescent="0.25">
      <c r="D3638" s="190"/>
    </row>
    <row r="3639" spans="4:4" x14ac:dyDescent="0.25">
      <c r="D3639" s="190"/>
    </row>
    <row r="3640" spans="4:4" x14ac:dyDescent="0.25">
      <c r="D3640" s="190"/>
    </row>
    <row r="3641" spans="4:4" x14ac:dyDescent="0.25">
      <c r="D3641" s="190"/>
    </row>
    <row r="3642" spans="4:4" x14ac:dyDescent="0.25">
      <c r="D3642" s="190"/>
    </row>
    <row r="3643" spans="4:4" x14ac:dyDescent="0.25">
      <c r="D3643" s="190"/>
    </row>
    <row r="3644" spans="4:4" x14ac:dyDescent="0.25">
      <c r="D3644" s="190"/>
    </row>
    <row r="3645" spans="4:4" x14ac:dyDescent="0.25">
      <c r="D3645" s="190"/>
    </row>
    <row r="3646" spans="4:4" x14ac:dyDescent="0.25">
      <c r="D3646" s="190"/>
    </row>
    <row r="3647" spans="4:4" x14ac:dyDescent="0.25">
      <c r="D3647" s="190"/>
    </row>
    <row r="3648" spans="4:4" x14ac:dyDescent="0.25">
      <c r="D3648" s="190"/>
    </row>
    <row r="3649" spans="4:4" x14ac:dyDescent="0.25">
      <c r="D3649" s="190"/>
    </row>
    <row r="3650" spans="4:4" x14ac:dyDescent="0.25">
      <c r="D3650" s="190"/>
    </row>
    <row r="3651" spans="4:4" x14ac:dyDescent="0.25">
      <c r="D3651" s="190"/>
    </row>
    <row r="3652" spans="4:4" x14ac:dyDescent="0.25">
      <c r="D3652" s="190"/>
    </row>
    <row r="3653" spans="4:4" x14ac:dyDescent="0.25">
      <c r="D3653" s="190"/>
    </row>
    <row r="3654" spans="4:4" x14ac:dyDescent="0.25">
      <c r="D3654" s="190"/>
    </row>
    <row r="3655" spans="4:4" x14ac:dyDescent="0.25">
      <c r="D3655" s="190"/>
    </row>
    <row r="3656" spans="4:4" x14ac:dyDescent="0.25">
      <c r="D3656" s="190"/>
    </row>
    <row r="3657" spans="4:4" x14ac:dyDescent="0.25">
      <c r="D3657" s="190"/>
    </row>
    <row r="3658" spans="4:4" x14ac:dyDescent="0.25">
      <c r="D3658" s="190"/>
    </row>
    <row r="3659" spans="4:4" x14ac:dyDescent="0.25">
      <c r="D3659" s="190"/>
    </row>
    <row r="3660" spans="4:4" x14ac:dyDescent="0.25">
      <c r="D3660" s="190"/>
    </row>
    <row r="3661" spans="4:4" x14ac:dyDescent="0.25">
      <c r="D3661" s="190"/>
    </row>
    <row r="3662" spans="4:4" x14ac:dyDescent="0.25">
      <c r="D3662" s="190"/>
    </row>
    <row r="3663" spans="4:4" x14ac:dyDescent="0.25">
      <c r="D3663" s="190"/>
    </row>
    <row r="3664" spans="4:4" x14ac:dyDescent="0.25">
      <c r="D3664" s="190"/>
    </row>
    <row r="3665" spans="4:4" x14ac:dyDescent="0.25">
      <c r="D3665" s="190"/>
    </row>
    <row r="3666" spans="4:4" x14ac:dyDescent="0.25">
      <c r="D3666" s="190"/>
    </row>
    <row r="3667" spans="4:4" x14ac:dyDescent="0.25">
      <c r="D3667" s="190"/>
    </row>
    <row r="3668" spans="4:4" x14ac:dyDescent="0.25">
      <c r="D3668" s="190"/>
    </row>
    <row r="3669" spans="4:4" x14ac:dyDescent="0.25">
      <c r="D3669" s="190"/>
    </row>
    <row r="3670" spans="4:4" x14ac:dyDescent="0.25">
      <c r="D3670" s="190"/>
    </row>
    <row r="3671" spans="4:4" x14ac:dyDescent="0.25">
      <c r="D3671" s="190"/>
    </row>
    <row r="3672" spans="4:4" x14ac:dyDescent="0.25">
      <c r="D3672" s="190"/>
    </row>
    <row r="3673" spans="4:4" x14ac:dyDescent="0.25">
      <c r="D3673" s="190"/>
    </row>
    <row r="3674" spans="4:4" x14ac:dyDescent="0.25">
      <c r="D3674" s="190"/>
    </row>
    <row r="3675" spans="4:4" x14ac:dyDescent="0.25">
      <c r="D3675" s="190"/>
    </row>
    <row r="3676" spans="4:4" x14ac:dyDescent="0.25">
      <c r="D3676" s="190"/>
    </row>
    <row r="3677" spans="4:4" x14ac:dyDescent="0.25">
      <c r="D3677" s="190"/>
    </row>
    <row r="3678" spans="4:4" x14ac:dyDescent="0.25">
      <c r="D3678" s="190"/>
    </row>
    <row r="3679" spans="4:4" x14ac:dyDescent="0.25">
      <c r="D3679" s="190"/>
    </row>
    <row r="3680" spans="4:4" x14ac:dyDescent="0.25">
      <c r="D3680" s="190"/>
    </row>
    <row r="3681" spans="4:4" x14ac:dyDescent="0.25">
      <c r="D3681" s="190"/>
    </row>
    <row r="3682" spans="4:4" x14ac:dyDescent="0.25">
      <c r="D3682" s="190"/>
    </row>
    <row r="3683" spans="4:4" x14ac:dyDescent="0.25">
      <c r="D3683" s="190"/>
    </row>
    <row r="3684" spans="4:4" x14ac:dyDescent="0.25">
      <c r="D3684" s="190"/>
    </row>
    <row r="3685" spans="4:4" x14ac:dyDescent="0.25">
      <c r="D3685" s="190"/>
    </row>
    <row r="3686" spans="4:4" x14ac:dyDescent="0.25">
      <c r="D3686" s="190"/>
    </row>
    <row r="3687" spans="4:4" x14ac:dyDescent="0.25">
      <c r="D3687" s="190"/>
    </row>
    <row r="3688" spans="4:4" x14ac:dyDescent="0.25">
      <c r="D3688" s="190"/>
    </row>
    <row r="3689" spans="4:4" x14ac:dyDescent="0.25">
      <c r="D3689" s="190"/>
    </row>
    <row r="3690" spans="4:4" x14ac:dyDescent="0.25">
      <c r="D3690" s="190"/>
    </row>
    <row r="3691" spans="4:4" x14ac:dyDescent="0.25">
      <c r="D3691" s="190"/>
    </row>
    <row r="3692" spans="4:4" x14ac:dyDescent="0.25">
      <c r="D3692" s="190"/>
    </row>
    <row r="3693" spans="4:4" x14ac:dyDescent="0.25">
      <c r="D3693" s="190"/>
    </row>
    <row r="3694" spans="4:4" x14ac:dyDescent="0.25">
      <c r="D3694" s="190"/>
    </row>
    <row r="3695" spans="4:4" x14ac:dyDescent="0.25">
      <c r="D3695" s="190"/>
    </row>
    <row r="3696" spans="4:4" x14ac:dyDescent="0.25">
      <c r="D3696" s="190"/>
    </row>
    <row r="3697" spans="4:4" x14ac:dyDescent="0.25">
      <c r="D3697" s="190"/>
    </row>
    <row r="3698" spans="4:4" x14ac:dyDescent="0.25">
      <c r="D3698" s="190"/>
    </row>
    <row r="3699" spans="4:4" x14ac:dyDescent="0.25">
      <c r="D3699" s="190"/>
    </row>
    <row r="3700" spans="4:4" x14ac:dyDescent="0.25">
      <c r="D3700" s="190"/>
    </row>
    <row r="3701" spans="4:4" x14ac:dyDescent="0.25">
      <c r="D3701" s="190"/>
    </row>
    <row r="3702" spans="4:4" x14ac:dyDescent="0.25">
      <c r="D3702" s="190"/>
    </row>
    <row r="3703" spans="4:4" x14ac:dyDescent="0.25">
      <c r="D3703" s="190"/>
    </row>
    <row r="3704" spans="4:4" x14ac:dyDescent="0.25">
      <c r="D3704" s="190"/>
    </row>
    <row r="3705" spans="4:4" x14ac:dyDescent="0.25">
      <c r="D3705" s="190"/>
    </row>
    <row r="3706" spans="4:4" x14ac:dyDescent="0.25">
      <c r="D3706" s="190"/>
    </row>
    <row r="3707" spans="4:4" x14ac:dyDescent="0.25">
      <c r="D3707" s="190"/>
    </row>
    <row r="3708" spans="4:4" x14ac:dyDescent="0.25">
      <c r="D3708" s="190"/>
    </row>
    <row r="3709" spans="4:4" x14ac:dyDescent="0.25">
      <c r="D3709" s="190"/>
    </row>
    <row r="3710" spans="4:4" x14ac:dyDescent="0.25">
      <c r="D3710" s="190"/>
    </row>
    <row r="3711" spans="4:4" x14ac:dyDescent="0.25">
      <c r="D3711" s="190"/>
    </row>
    <row r="3712" spans="4:4" x14ac:dyDescent="0.25">
      <c r="D3712" s="190"/>
    </row>
    <row r="3713" spans="4:4" x14ac:dyDescent="0.25">
      <c r="D3713" s="190"/>
    </row>
    <row r="3714" spans="4:4" x14ac:dyDescent="0.25">
      <c r="D3714" s="190"/>
    </row>
    <row r="3715" spans="4:4" x14ac:dyDescent="0.25">
      <c r="D3715" s="190"/>
    </row>
    <row r="3716" spans="4:4" x14ac:dyDescent="0.25">
      <c r="D3716" s="190"/>
    </row>
    <row r="3717" spans="4:4" x14ac:dyDescent="0.25">
      <c r="D3717" s="190"/>
    </row>
    <row r="3718" spans="4:4" x14ac:dyDescent="0.25">
      <c r="D3718" s="190"/>
    </row>
    <row r="3719" spans="4:4" x14ac:dyDescent="0.25">
      <c r="D3719" s="190"/>
    </row>
    <row r="3720" spans="4:4" x14ac:dyDescent="0.25">
      <c r="D3720" s="190"/>
    </row>
    <row r="3721" spans="4:4" x14ac:dyDescent="0.25">
      <c r="D3721" s="190"/>
    </row>
    <row r="3722" spans="4:4" x14ac:dyDescent="0.25">
      <c r="D3722" s="190"/>
    </row>
    <row r="3723" spans="4:4" x14ac:dyDescent="0.25">
      <c r="D3723" s="190"/>
    </row>
    <row r="3724" spans="4:4" x14ac:dyDescent="0.25">
      <c r="D3724" s="190"/>
    </row>
    <row r="3725" spans="4:4" x14ac:dyDescent="0.25">
      <c r="D3725" s="190"/>
    </row>
    <row r="3726" spans="4:4" x14ac:dyDescent="0.25">
      <c r="D3726" s="190"/>
    </row>
    <row r="3727" spans="4:4" x14ac:dyDescent="0.25">
      <c r="D3727" s="190"/>
    </row>
    <row r="3728" spans="4:4" x14ac:dyDescent="0.25">
      <c r="D3728" s="190"/>
    </row>
    <row r="3729" spans="4:4" x14ac:dyDescent="0.25">
      <c r="D3729" s="190"/>
    </row>
    <row r="3730" spans="4:4" x14ac:dyDescent="0.25">
      <c r="D3730" s="190"/>
    </row>
    <row r="3731" spans="4:4" x14ac:dyDescent="0.25">
      <c r="D3731" s="190"/>
    </row>
    <row r="3732" spans="4:4" x14ac:dyDescent="0.25">
      <c r="D3732" s="190"/>
    </row>
    <row r="3733" spans="4:4" x14ac:dyDescent="0.25">
      <c r="D3733" s="190"/>
    </row>
    <row r="3734" spans="4:4" x14ac:dyDescent="0.25">
      <c r="D3734" s="190"/>
    </row>
    <row r="3735" spans="4:4" x14ac:dyDescent="0.25">
      <c r="D3735" s="190"/>
    </row>
    <row r="3736" spans="4:4" x14ac:dyDescent="0.25">
      <c r="D3736" s="190"/>
    </row>
    <row r="3737" spans="4:4" x14ac:dyDescent="0.25">
      <c r="D3737" s="190"/>
    </row>
    <row r="3738" spans="4:4" x14ac:dyDescent="0.25">
      <c r="D3738" s="190"/>
    </row>
    <row r="3739" spans="4:4" x14ac:dyDescent="0.25">
      <c r="D3739" s="190"/>
    </row>
    <row r="3740" spans="4:4" x14ac:dyDescent="0.25">
      <c r="D3740" s="190"/>
    </row>
    <row r="3741" spans="4:4" x14ac:dyDescent="0.25">
      <c r="D3741" s="190"/>
    </row>
    <row r="3742" spans="4:4" x14ac:dyDescent="0.25">
      <c r="D3742" s="190"/>
    </row>
    <row r="3743" spans="4:4" x14ac:dyDescent="0.25">
      <c r="D3743" s="190"/>
    </row>
    <row r="3744" spans="4:4" x14ac:dyDescent="0.25">
      <c r="D3744" s="190"/>
    </row>
    <row r="3745" spans="4:4" x14ac:dyDescent="0.25">
      <c r="D3745" s="190"/>
    </row>
    <row r="3746" spans="4:4" x14ac:dyDescent="0.25">
      <c r="D3746" s="190"/>
    </row>
    <row r="3747" spans="4:4" x14ac:dyDescent="0.25">
      <c r="D3747" s="190"/>
    </row>
    <row r="3748" spans="4:4" x14ac:dyDescent="0.25">
      <c r="D3748" s="190"/>
    </row>
    <row r="3749" spans="4:4" x14ac:dyDescent="0.25">
      <c r="D3749" s="190"/>
    </row>
    <row r="3750" spans="4:4" x14ac:dyDescent="0.25">
      <c r="D3750" s="190"/>
    </row>
    <row r="3751" spans="4:4" x14ac:dyDescent="0.25">
      <c r="D3751" s="190"/>
    </row>
    <row r="3752" spans="4:4" x14ac:dyDescent="0.25">
      <c r="D3752" s="190"/>
    </row>
    <row r="3753" spans="4:4" x14ac:dyDescent="0.25">
      <c r="D3753" s="190"/>
    </row>
    <row r="3754" spans="4:4" x14ac:dyDescent="0.25">
      <c r="D3754" s="190"/>
    </row>
    <row r="3755" spans="4:4" x14ac:dyDescent="0.25">
      <c r="D3755" s="190"/>
    </row>
    <row r="3756" spans="4:4" x14ac:dyDescent="0.25">
      <c r="D3756" s="190"/>
    </row>
    <row r="3757" spans="4:4" x14ac:dyDescent="0.25">
      <c r="D3757" s="190"/>
    </row>
    <row r="3758" spans="4:4" x14ac:dyDescent="0.25">
      <c r="D3758" s="190"/>
    </row>
    <row r="3759" spans="4:4" x14ac:dyDescent="0.25">
      <c r="D3759" s="190"/>
    </row>
    <row r="3760" spans="4:4" x14ac:dyDescent="0.25">
      <c r="D3760" s="190"/>
    </row>
    <row r="3761" spans="4:4" x14ac:dyDescent="0.25">
      <c r="D3761" s="190"/>
    </row>
    <row r="3762" spans="4:4" x14ac:dyDescent="0.25">
      <c r="D3762" s="190"/>
    </row>
    <row r="3763" spans="4:4" x14ac:dyDescent="0.25">
      <c r="D3763" s="190"/>
    </row>
    <row r="3764" spans="4:4" x14ac:dyDescent="0.25">
      <c r="D3764" s="190"/>
    </row>
    <row r="3765" spans="4:4" x14ac:dyDescent="0.25">
      <c r="D3765" s="190"/>
    </row>
    <row r="3766" spans="4:4" x14ac:dyDescent="0.25">
      <c r="D3766" s="190"/>
    </row>
    <row r="3767" spans="4:4" x14ac:dyDescent="0.25">
      <c r="D3767" s="190"/>
    </row>
    <row r="3768" spans="4:4" x14ac:dyDescent="0.25">
      <c r="D3768" s="190"/>
    </row>
    <row r="3769" spans="4:4" x14ac:dyDescent="0.25">
      <c r="D3769" s="190"/>
    </row>
    <row r="3770" spans="4:4" x14ac:dyDescent="0.25">
      <c r="D3770" s="190"/>
    </row>
    <row r="3771" spans="4:4" x14ac:dyDescent="0.25">
      <c r="D3771" s="190"/>
    </row>
    <row r="3772" spans="4:4" x14ac:dyDescent="0.25">
      <c r="D3772" s="190"/>
    </row>
    <row r="3773" spans="4:4" x14ac:dyDescent="0.25">
      <c r="D3773" s="190"/>
    </row>
    <row r="3774" spans="4:4" x14ac:dyDescent="0.25">
      <c r="D3774" s="190"/>
    </row>
    <row r="3775" spans="4:4" x14ac:dyDescent="0.25">
      <c r="D3775" s="190"/>
    </row>
    <row r="3776" spans="4:4" x14ac:dyDescent="0.25">
      <c r="D3776" s="190"/>
    </row>
    <row r="3777" spans="4:4" x14ac:dyDescent="0.25">
      <c r="D3777" s="190"/>
    </row>
    <row r="3778" spans="4:4" x14ac:dyDescent="0.25">
      <c r="D3778" s="190"/>
    </row>
    <row r="3779" spans="4:4" x14ac:dyDescent="0.25">
      <c r="D3779" s="190"/>
    </row>
    <row r="3780" spans="4:4" x14ac:dyDescent="0.25">
      <c r="D3780" s="190"/>
    </row>
    <row r="3781" spans="4:4" x14ac:dyDescent="0.25">
      <c r="D3781" s="190"/>
    </row>
    <row r="3782" spans="4:4" x14ac:dyDescent="0.25">
      <c r="D3782" s="190"/>
    </row>
    <row r="3783" spans="4:4" x14ac:dyDescent="0.25">
      <c r="D3783" s="190"/>
    </row>
    <row r="3784" spans="4:4" x14ac:dyDescent="0.25">
      <c r="D3784" s="190"/>
    </row>
    <row r="3785" spans="4:4" x14ac:dyDescent="0.25">
      <c r="D3785" s="190"/>
    </row>
    <row r="3786" spans="4:4" x14ac:dyDescent="0.25">
      <c r="D3786" s="190"/>
    </row>
    <row r="3787" spans="4:4" x14ac:dyDescent="0.25">
      <c r="D3787" s="190"/>
    </row>
    <row r="3788" spans="4:4" x14ac:dyDescent="0.25">
      <c r="D3788" s="190"/>
    </row>
    <row r="3789" spans="4:4" x14ac:dyDescent="0.25">
      <c r="D3789" s="190"/>
    </row>
    <row r="3790" spans="4:4" x14ac:dyDescent="0.25">
      <c r="D3790" s="190"/>
    </row>
    <row r="3791" spans="4:4" x14ac:dyDescent="0.25">
      <c r="D3791" s="190"/>
    </row>
    <row r="3792" spans="4:4" x14ac:dyDescent="0.25">
      <c r="D3792" s="190"/>
    </row>
    <row r="3793" spans="4:4" x14ac:dyDescent="0.25">
      <c r="D3793" s="190"/>
    </row>
    <row r="3794" spans="4:4" x14ac:dyDescent="0.25">
      <c r="D3794" s="190"/>
    </row>
    <row r="3795" spans="4:4" x14ac:dyDescent="0.25">
      <c r="D3795" s="190"/>
    </row>
    <row r="3796" spans="4:4" x14ac:dyDescent="0.25">
      <c r="D3796" s="190"/>
    </row>
    <row r="3797" spans="4:4" x14ac:dyDescent="0.25">
      <c r="D3797" s="190"/>
    </row>
    <row r="3798" spans="4:4" x14ac:dyDescent="0.25">
      <c r="D3798" s="190"/>
    </row>
    <row r="3799" spans="4:4" x14ac:dyDescent="0.25">
      <c r="D3799" s="190"/>
    </row>
    <row r="3800" spans="4:4" x14ac:dyDescent="0.25">
      <c r="D3800" s="190"/>
    </row>
    <row r="3801" spans="4:4" x14ac:dyDescent="0.25">
      <c r="D3801" s="190"/>
    </row>
    <row r="3802" spans="4:4" x14ac:dyDescent="0.25">
      <c r="D3802" s="190"/>
    </row>
    <row r="3803" spans="4:4" x14ac:dyDescent="0.25">
      <c r="D3803" s="190"/>
    </row>
    <row r="3804" spans="4:4" x14ac:dyDescent="0.25">
      <c r="D3804" s="190"/>
    </row>
    <row r="3805" spans="4:4" x14ac:dyDescent="0.25">
      <c r="D3805" s="190"/>
    </row>
    <row r="3806" spans="4:4" x14ac:dyDescent="0.25">
      <c r="D3806" s="190"/>
    </row>
    <row r="3807" spans="4:4" x14ac:dyDescent="0.25">
      <c r="D3807" s="190"/>
    </row>
    <row r="3808" spans="4:4" x14ac:dyDescent="0.25">
      <c r="D3808" s="190"/>
    </row>
    <row r="3809" spans="4:4" x14ac:dyDescent="0.25">
      <c r="D3809" s="190"/>
    </row>
    <row r="3810" spans="4:4" x14ac:dyDescent="0.25">
      <c r="D3810" s="190"/>
    </row>
    <row r="3811" spans="4:4" x14ac:dyDescent="0.25">
      <c r="D3811" s="190"/>
    </row>
    <row r="3812" spans="4:4" x14ac:dyDescent="0.25">
      <c r="D3812" s="190"/>
    </row>
    <row r="3813" spans="4:4" x14ac:dyDescent="0.25">
      <c r="D3813" s="190"/>
    </row>
    <row r="3814" spans="4:4" x14ac:dyDescent="0.25">
      <c r="D3814" s="190"/>
    </row>
    <row r="3815" spans="4:4" x14ac:dyDescent="0.25">
      <c r="D3815" s="190"/>
    </row>
    <row r="3816" spans="4:4" x14ac:dyDescent="0.25">
      <c r="D3816" s="190"/>
    </row>
    <row r="3817" spans="4:4" x14ac:dyDescent="0.25">
      <c r="D3817" s="190"/>
    </row>
    <row r="3818" spans="4:4" x14ac:dyDescent="0.25">
      <c r="D3818" s="190"/>
    </row>
    <row r="3819" spans="4:4" x14ac:dyDescent="0.25">
      <c r="D3819" s="190"/>
    </row>
    <row r="3820" spans="4:4" x14ac:dyDescent="0.25">
      <c r="D3820" s="190"/>
    </row>
    <row r="3821" spans="4:4" x14ac:dyDescent="0.25">
      <c r="D3821" s="190"/>
    </row>
    <row r="3822" spans="4:4" x14ac:dyDescent="0.25">
      <c r="D3822" s="190"/>
    </row>
    <row r="3823" spans="4:4" x14ac:dyDescent="0.25">
      <c r="D3823" s="190"/>
    </row>
    <row r="3824" spans="4:4" x14ac:dyDescent="0.25">
      <c r="D3824" s="190"/>
    </row>
    <row r="3825" spans="4:4" x14ac:dyDescent="0.25">
      <c r="D3825" s="190"/>
    </row>
    <row r="3826" spans="4:4" x14ac:dyDescent="0.25">
      <c r="D3826" s="190"/>
    </row>
    <row r="3827" spans="4:4" x14ac:dyDescent="0.25">
      <c r="D3827" s="190"/>
    </row>
    <row r="3828" spans="4:4" x14ac:dyDescent="0.25">
      <c r="D3828" s="190"/>
    </row>
    <row r="3829" spans="4:4" x14ac:dyDescent="0.25">
      <c r="D3829" s="190"/>
    </row>
    <row r="3830" spans="4:4" x14ac:dyDescent="0.25">
      <c r="D3830" s="190"/>
    </row>
    <row r="3831" spans="4:4" x14ac:dyDescent="0.25">
      <c r="D3831" s="190"/>
    </row>
    <row r="3832" spans="4:4" x14ac:dyDescent="0.25">
      <c r="D3832" s="190"/>
    </row>
    <row r="3833" spans="4:4" x14ac:dyDescent="0.25">
      <c r="D3833" s="190"/>
    </row>
    <row r="3834" spans="4:4" x14ac:dyDescent="0.25">
      <c r="D3834" s="190"/>
    </row>
    <row r="3835" spans="4:4" x14ac:dyDescent="0.25">
      <c r="D3835" s="190"/>
    </row>
    <row r="3836" spans="4:4" x14ac:dyDescent="0.25">
      <c r="D3836" s="190"/>
    </row>
    <row r="3837" spans="4:4" x14ac:dyDescent="0.25">
      <c r="D3837" s="190"/>
    </row>
    <row r="3838" spans="4:4" x14ac:dyDescent="0.25">
      <c r="D3838" s="190"/>
    </row>
    <row r="3839" spans="4:4" x14ac:dyDescent="0.25">
      <c r="D3839" s="190"/>
    </row>
    <row r="3840" spans="4:4" x14ac:dyDescent="0.25">
      <c r="D3840" s="190"/>
    </row>
    <row r="3841" spans="4:4" x14ac:dyDescent="0.25">
      <c r="D3841" s="190"/>
    </row>
    <row r="3842" spans="4:4" x14ac:dyDescent="0.25">
      <c r="D3842" s="190"/>
    </row>
    <row r="3843" spans="4:4" x14ac:dyDescent="0.25">
      <c r="D3843" s="190"/>
    </row>
    <row r="3844" spans="4:4" x14ac:dyDescent="0.25">
      <c r="D3844" s="190"/>
    </row>
    <row r="3845" spans="4:4" x14ac:dyDescent="0.25">
      <c r="D3845" s="190"/>
    </row>
    <row r="3846" spans="4:4" x14ac:dyDescent="0.25">
      <c r="D3846" s="190"/>
    </row>
    <row r="3847" spans="4:4" x14ac:dyDescent="0.25">
      <c r="D3847" s="190"/>
    </row>
    <row r="3848" spans="4:4" x14ac:dyDescent="0.25">
      <c r="D3848" s="190"/>
    </row>
    <row r="3849" spans="4:4" x14ac:dyDescent="0.25">
      <c r="D3849" s="190"/>
    </row>
    <row r="3850" spans="4:4" x14ac:dyDescent="0.25">
      <c r="D3850" s="190"/>
    </row>
    <row r="3851" spans="4:4" x14ac:dyDescent="0.25">
      <c r="D3851" s="190"/>
    </row>
    <row r="3852" spans="4:4" x14ac:dyDescent="0.25">
      <c r="D3852" s="190"/>
    </row>
    <row r="3853" spans="4:4" x14ac:dyDescent="0.25">
      <c r="D3853" s="190"/>
    </row>
    <row r="3854" spans="4:4" x14ac:dyDescent="0.25">
      <c r="D3854" s="190"/>
    </row>
    <row r="3855" spans="4:4" x14ac:dyDescent="0.25">
      <c r="D3855" s="190"/>
    </row>
    <row r="3856" spans="4:4" x14ac:dyDescent="0.25">
      <c r="D3856" s="190"/>
    </row>
    <row r="3857" spans="4:4" x14ac:dyDescent="0.25">
      <c r="D3857" s="190"/>
    </row>
    <row r="3858" spans="4:4" x14ac:dyDescent="0.25">
      <c r="D3858" s="190"/>
    </row>
    <row r="3859" spans="4:4" x14ac:dyDescent="0.25">
      <c r="D3859" s="190"/>
    </row>
    <row r="3860" spans="4:4" x14ac:dyDescent="0.25">
      <c r="D3860" s="190"/>
    </row>
    <row r="3861" spans="4:4" x14ac:dyDescent="0.25">
      <c r="D3861" s="190"/>
    </row>
    <row r="3862" spans="4:4" x14ac:dyDescent="0.25">
      <c r="D3862" s="190"/>
    </row>
    <row r="3863" spans="4:4" x14ac:dyDescent="0.25">
      <c r="D3863" s="190"/>
    </row>
    <row r="3864" spans="4:4" x14ac:dyDescent="0.25">
      <c r="D3864" s="190"/>
    </row>
    <row r="3865" spans="4:4" x14ac:dyDescent="0.25">
      <c r="D3865" s="190"/>
    </row>
    <row r="3866" spans="4:4" x14ac:dyDescent="0.25">
      <c r="D3866" s="190"/>
    </row>
    <row r="3867" spans="4:4" x14ac:dyDescent="0.25">
      <c r="D3867" s="190"/>
    </row>
    <row r="3868" spans="4:4" x14ac:dyDescent="0.25">
      <c r="D3868" s="190"/>
    </row>
    <row r="3869" spans="4:4" x14ac:dyDescent="0.25">
      <c r="D3869" s="190"/>
    </row>
    <row r="3870" spans="4:4" x14ac:dyDescent="0.25">
      <c r="D3870" s="190"/>
    </row>
    <row r="3871" spans="4:4" x14ac:dyDescent="0.25">
      <c r="D3871" s="190"/>
    </row>
    <row r="3872" spans="4:4" x14ac:dyDescent="0.25">
      <c r="D3872" s="190"/>
    </row>
    <row r="3873" spans="4:4" x14ac:dyDescent="0.25">
      <c r="D3873" s="190"/>
    </row>
    <row r="3874" spans="4:4" x14ac:dyDescent="0.25">
      <c r="D3874" s="190"/>
    </row>
    <row r="3875" spans="4:4" x14ac:dyDescent="0.25">
      <c r="D3875" s="190"/>
    </row>
    <row r="3876" spans="4:4" x14ac:dyDescent="0.25">
      <c r="D3876" s="190"/>
    </row>
    <row r="3877" spans="4:4" x14ac:dyDescent="0.25">
      <c r="D3877" s="190"/>
    </row>
    <row r="3878" spans="4:4" x14ac:dyDescent="0.25">
      <c r="D3878" s="190"/>
    </row>
    <row r="3879" spans="4:4" x14ac:dyDescent="0.25">
      <c r="D3879" s="190"/>
    </row>
    <row r="3880" spans="4:4" x14ac:dyDescent="0.25">
      <c r="D3880" s="190"/>
    </row>
    <row r="3881" spans="4:4" x14ac:dyDescent="0.25">
      <c r="D3881" s="190"/>
    </row>
    <row r="3882" spans="4:4" x14ac:dyDescent="0.25">
      <c r="D3882" s="190"/>
    </row>
    <row r="3883" spans="4:4" x14ac:dyDescent="0.25">
      <c r="D3883" s="190"/>
    </row>
    <row r="3884" spans="4:4" x14ac:dyDescent="0.25">
      <c r="D3884" s="190"/>
    </row>
    <row r="3885" spans="4:4" x14ac:dyDescent="0.25">
      <c r="D3885" s="190"/>
    </row>
    <row r="3886" spans="4:4" x14ac:dyDescent="0.25">
      <c r="D3886" s="190"/>
    </row>
    <row r="3887" spans="4:4" x14ac:dyDescent="0.25">
      <c r="D3887" s="190"/>
    </row>
    <row r="3888" spans="4:4" x14ac:dyDescent="0.25">
      <c r="D3888" s="190"/>
    </row>
    <row r="3889" spans="4:4" x14ac:dyDescent="0.25">
      <c r="D3889" s="190"/>
    </row>
    <row r="3890" spans="4:4" x14ac:dyDescent="0.25">
      <c r="D3890" s="190"/>
    </row>
    <row r="3891" spans="4:4" x14ac:dyDescent="0.25">
      <c r="D3891" s="190"/>
    </row>
    <row r="3892" spans="4:4" x14ac:dyDescent="0.25">
      <c r="D3892" s="190"/>
    </row>
    <row r="3893" spans="4:4" x14ac:dyDescent="0.25">
      <c r="D3893" s="190"/>
    </row>
    <row r="3894" spans="4:4" x14ac:dyDescent="0.25">
      <c r="D3894" s="190"/>
    </row>
    <row r="3895" spans="4:4" x14ac:dyDescent="0.25">
      <c r="D3895" s="190"/>
    </row>
    <row r="3896" spans="4:4" x14ac:dyDescent="0.25">
      <c r="D3896" s="190"/>
    </row>
    <row r="3897" spans="4:4" x14ac:dyDescent="0.25">
      <c r="D3897" s="190"/>
    </row>
    <row r="3898" spans="4:4" x14ac:dyDescent="0.25">
      <c r="D3898" s="190"/>
    </row>
    <row r="3899" spans="4:4" x14ac:dyDescent="0.25">
      <c r="D3899" s="190"/>
    </row>
    <row r="3900" spans="4:4" x14ac:dyDescent="0.25">
      <c r="D3900" s="190"/>
    </row>
    <row r="3901" spans="4:4" x14ac:dyDescent="0.25">
      <c r="D3901" s="190"/>
    </row>
    <row r="3902" spans="4:4" x14ac:dyDescent="0.25">
      <c r="D3902" s="190"/>
    </row>
    <row r="3903" spans="4:4" x14ac:dyDescent="0.25">
      <c r="D3903" s="190"/>
    </row>
    <row r="3904" spans="4:4" x14ac:dyDescent="0.25">
      <c r="D3904" s="190"/>
    </row>
    <row r="3905" spans="4:4" x14ac:dyDescent="0.25">
      <c r="D3905" s="190"/>
    </row>
    <row r="3906" spans="4:4" x14ac:dyDescent="0.25">
      <c r="D3906" s="190"/>
    </row>
    <row r="3907" spans="4:4" x14ac:dyDescent="0.25">
      <c r="D3907" s="190"/>
    </row>
    <row r="3908" spans="4:4" x14ac:dyDescent="0.25">
      <c r="D3908" s="190"/>
    </row>
    <row r="3909" spans="4:4" x14ac:dyDescent="0.25">
      <c r="D3909" s="190"/>
    </row>
    <row r="3910" spans="4:4" x14ac:dyDescent="0.25">
      <c r="D3910" s="190"/>
    </row>
    <row r="3911" spans="4:4" x14ac:dyDescent="0.25">
      <c r="D3911" s="190"/>
    </row>
    <row r="3912" spans="4:4" x14ac:dyDescent="0.25">
      <c r="D3912" s="190"/>
    </row>
    <row r="3913" spans="4:4" x14ac:dyDescent="0.25">
      <c r="D3913" s="190"/>
    </row>
    <row r="3914" spans="4:4" x14ac:dyDescent="0.25">
      <c r="D3914" s="190"/>
    </row>
    <row r="3915" spans="4:4" x14ac:dyDescent="0.25">
      <c r="D3915" s="190"/>
    </row>
    <row r="3916" spans="4:4" x14ac:dyDescent="0.25">
      <c r="D3916" s="190"/>
    </row>
    <row r="3917" spans="4:4" x14ac:dyDescent="0.25">
      <c r="D3917" s="190"/>
    </row>
    <row r="3918" spans="4:4" x14ac:dyDescent="0.25">
      <c r="D3918" s="190"/>
    </row>
    <row r="3919" spans="4:4" x14ac:dyDescent="0.25">
      <c r="D3919" s="190"/>
    </row>
    <row r="3920" spans="4:4" x14ac:dyDescent="0.25">
      <c r="D3920" s="190"/>
    </row>
    <row r="3921" spans="4:4" x14ac:dyDescent="0.25">
      <c r="D3921" s="190"/>
    </row>
    <row r="3922" spans="4:4" x14ac:dyDescent="0.25">
      <c r="D3922" s="190"/>
    </row>
    <row r="3923" spans="4:4" x14ac:dyDescent="0.25">
      <c r="D3923" s="190"/>
    </row>
    <row r="3924" spans="4:4" x14ac:dyDescent="0.25">
      <c r="D3924" s="190"/>
    </row>
    <row r="3925" spans="4:4" x14ac:dyDescent="0.25">
      <c r="D3925" s="190"/>
    </row>
    <row r="3926" spans="4:4" x14ac:dyDescent="0.25">
      <c r="D3926" s="190"/>
    </row>
    <row r="3927" spans="4:4" x14ac:dyDescent="0.25">
      <c r="D3927" s="190"/>
    </row>
    <row r="3928" spans="4:4" x14ac:dyDescent="0.25">
      <c r="D3928" s="190"/>
    </row>
    <row r="3929" spans="4:4" x14ac:dyDescent="0.25">
      <c r="D3929" s="190"/>
    </row>
    <row r="3930" spans="4:4" x14ac:dyDescent="0.25">
      <c r="D3930" s="190"/>
    </row>
    <row r="3931" spans="4:4" x14ac:dyDescent="0.25">
      <c r="D3931" s="190"/>
    </row>
    <row r="3932" spans="4:4" x14ac:dyDescent="0.25">
      <c r="D3932" s="190"/>
    </row>
    <row r="3933" spans="4:4" x14ac:dyDescent="0.25">
      <c r="D3933" s="190"/>
    </row>
    <row r="3934" spans="4:4" x14ac:dyDescent="0.25">
      <c r="D3934" s="190"/>
    </row>
    <row r="3935" spans="4:4" x14ac:dyDescent="0.25">
      <c r="D3935" s="190"/>
    </row>
    <row r="3936" spans="4:4" x14ac:dyDescent="0.25">
      <c r="D3936" s="190"/>
    </row>
    <row r="3937" spans="4:4" x14ac:dyDescent="0.25">
      <c r="D3937" s="190"/>
    </row>
    <row r="3938" spans="4:4" x14ac:dyDescent="0.25">
      <c r="D3938" s="190"/>
    </row>
    <row r="3939" spans="4:4" x14ac:dyDescent="0.25">
      <c r="D3939" s="190"/>
    </row>
    <row r="3940" spans="4:4" x14ac:dyDescent="0.25">
      <c r="D3940" s="190"/>
    </row>
    <row r="3941" spans="4:4" x14ac:dyDescent="0.25">
      <c r="D3941" s="190"/>
    </row>
    <row r="3942" spans="4:4" x14ac:dyDescent="0.25">
      <c r="D3942" s="190"/>
    </row>
    <row r="3943" spans="4:4" x14ac:dyDescent="0.25">
      <c r="D3943" s="190"/>
    </row>
    <row r="3944" spans="4:4" x14ac:dyDescent="0.25">
      <c r="D3944" s="190"/>
    </row>
    <row r="3945" spans="4:4" x14ac:dyDescent="0.25">
      <c r="D3945" s="190"/>
    </row>
    <row r="3946" spans="4:4" x14ac:dyDescent="0.25">
      <c r="D3946" s="190"/>
    </row>
    <row r="3947" spans="4:4" x14ac:dyDescent="0.25">
      <c r="D3947" s="190"/>
    </row>
    <row r="3948" spans="4:4" x14ac:dyDescent="0.25">
      <c r="D3948" s="190"/>
    </row>
    <row r="3949" spans="4:4" x14ac:dyDescent="0.25">
      <c r="D3949" s="190"/>
    </row>
    <row r="3950" spans="4:4" x14ac:dyDescent="0.25">
      <c r="D3950" s="190"/>
    </row>
    <row r="3951" spans="4:4" x14ac:dyDescent="0.25">
      <c r="D3951" s="190"/>
    </row>
    <row r="3952" spans="4:4" x14ac:dyDescent="0.25">
      <c r="D3952" s="190"/>
    </row>
    <row r="3953" spans="4:4" x14ac:dyDescent="0.25">
      <c r="D3953" s="190"/>
    </row>
    <row r="3954" spans="4:4" x14ac:dyDescent="0.25">
      <c r="D3954" s="190"/>
    </row>
    <row r="3955" spans="4:4" x14ac:dyDescent="0.25">
      <c r="D3955" s="190"/>
    </row>
    <row r="3956" spans="4:4" x14ac:dyDescent="0.25">
      <c r="D3956" s="190"/>
    </row>
    <row r="3957" spans="4:4" x14ac:dyDescent="0.25">
      <c r="D3957" s="190"/>
    </row>
    <row r="3958" spans="4:4" x14ac:dyDescent="0.25">
      <c r="D3958" s="190"/>
    </row>
    <row r="3959" spans="4:4" x14ac:dyDescent="0.25">
      <c r="D3959" s="190"/>
    </row>
    <row r="3960" spans="4:4" x14ac:dyDescent="0.25">
      <c r="D3960" s="190"/>
    </row>
    <row r="3961" spans="4:4" x14ac:dyDescent="0.25">
      <c r="D3961" s="190"/>
    </row>
    <row r="3962" spans="4:4" x14ac:dyDescent="0.25">
      <c r="D3962" s="190"/>
    </row>
    <row r="3963" spans="4:4" x14ac:dyDescent="0.25">
      <c r="D3963" s="190"/>
    </row>
    <row r="3964" spans="4:4" x14ac:dyDescent="0.25">
      <c r="D3964" s="190"/>
    </row>
    <row r="3965" spans="4:4" x14ac:dyDescent="0.25">
      <c r="D3965" s="190"/>
    </row>
    <row r="3966" spans="4:4" x14ac:dyDescent="0.25">
      <c r="D3966" s="190"/>
    </row>
    <row r="3967" spans="4:4" x14ac:dyDescent="0.25">
      <c r="D3967" s="190"/>
    </row>
    <row r="3968" spans="4:4" x14ac:dyDescent="0.25">
      <c r="D3968" s="190"/>
    </row>
    <row r="3969" spans="4:4" x14ac:dyDescent="0.25">
      <c r="D3969" s="190"/>
    </row>
    <row r="3970" spans="4:4" x14ac:dyDescent="0.25">
      <c r="D3970" s="190"/>
    </row>
    <row r="3971" spans="4:4" x14ac:dyDescent="0.25">
      <c r="D3971" s="190"/>
    </row>
    <row r="3972" spans="4:4" x14ac:dyDescent="0.25">
      <c r="D3972" s="190"/>
    </row>
    <row r="3973" spans="4:4" x14ac:dyDescent="0.25">
      <c r="D3973" s="190"/>
    </row>
    <row r="3974" spans="4:4" x14ac:dyDescent="0.25">
      <c r="D3974" s="190"/>
    </row>
    <row r="3975" spans="4:4" x14ac:dyDescent="0.25">
      <c r="D3975" s="190"/>
    </row>
    <row r="3976" spans="4:4" x14ac:dyDescent="0.25">
      <c r="D3976" s="190"/>
    </row>
    <row r="3977" spans="4:4" x14ac:dyDescent="0.25">
      <c r="D3977" s="190"/>
    </row>
    <row r="3978" spans="4:4" x14ac:dyDescent="0.25">
      <c r="D3978" s="190"/>
    </row>
    <row r="3979" spans="4:4" x14ac:dyDescent="0.25">
      <c r="D3979" s="190"/>
    </row>
    <row r="3980" spans="4:4" x14ac:dyDescent="0.25">
      <c r="D3980" s="190"/>
    </row>
    <row r="3981" spans="4:4" x14ac:dyDescent="0.25">
      <c r="D3981" s="190"/>
    </row>
    <row r="3982" spans="4:4" x14ac:dyDescent="0.25">
      <c r="D3982" s="190"/>
    </row>
    <row r="3983" spans="4:4" x14ac:dyDescent="0.25">
      <c r="D3983" s="190"/>
    </row>
    <row r="3984" spans="4:4" x14ac:dyDescent="0.25">
      <c r="D3984" s="190"/>
    </row>
    <row r="3985" spans="4:4" x14ac:dyDescent="0.25">
      <c r="D3985" s="190"/>
    </row>
    <row r="3986" spans="4:4" x14ac:dyDescent="0.25">
      <c r="D3986" s="190"/>
    </row>
    <row r="3987" spans="4:4" x14ac:dyDescent="0.25">
      <c r="D3987" s="190"/>
    </row>
    <row r="3988" spans="4:4" x14ac:dyDescent="0.25">
      <c r="D3988" s="190"/>
    </row>
    <row r="3989" spans="4:4" x14ac:dyDescent="0.25">
      <c r="D3989" s="190"/>
    </row>
    <row r="3990" spans="4:4" x14ac:dyDescent="0.25">
      <c r="D3990" s="190"/>
    </row>
    <row r="3991" spans="4:4" x14ac:dyDescent="0.25">
      <c r="D3991" s="190"/>
    </row>
    <row r="3992" spans="4:4" x14ac:dyDescent="0.25">
      <c r="D3992" s="190"/>
    </row>
    <row r="3993" spans="4:4" x14ac:dyDescent="0.25">
      <c r="D3993" s="190"/>
    </row>
    <row r="3994" spans="4:4" x14ac:dyDescent="0.25">
      <c r="D3994" s="190"/>
    </row>
    <row r="3995" spans="4:4" x14ac:dyDescent="0.25">
      <c r="D3995" s="190"/>
    </row>
    <row r="3996" spans="4:4" x14ac:dyDescent="0.25">
      <c r="D3996" s="190"/>
    </row>
    <row r="3997" spans="4:4" x14ac:dyDescent="0.25">
      <c r="D3997" s="190"/>
    </row>
    <row r="3998" spans="4:4" x14ac:dyDescent="0.25">
      <c r="D3998" s="190"/>
    </row>
    <row r="3999" spans="4:4" x14ac:dyDescent="0.25">
      <c r="D3999" s="190"/>
    </row>
    <row r="4000" spans="4:4" x14ac:dyDescent="0.25">
      <c r="D4000" s="190"/>
    </row>
    <row r="4001" spans="4:4" x14ac:dyDescent="0.25">
      <c r="D4001" s="190"/>
    </row>
    <row r="4002" spans="4:4" x14ac:dyDescent="0.25">
      <c r="D4002" s="190"/>
    </row>
    <row r="4003" spans="4:4" x14ac:dyDescent="0.25">
      <c r="D4003" s="190"/>
    </row>
    <row r="4004" spans="4:4" x14ac:dyDescent="0.25">
      <c r="D4004" s="190"/>
    </row>
    <row r="4005" spans="4:4" x14ac:dyDescent="0.25">
      <c r="D4005" s="190"/>
    </row>
    <row r="4006" spans="4:4" x14ac:dyDescent="0.25">
      <c r="D4006" s="190"/>
    </row>
    <row r="4007" spans="4:4" x14ac:dyDescent="0.25">
      <c r="D4007" s="190"/>
    </row>
    <row r="4008" spans="4:4" x14ac:dyDescent="0.25">
      <c r="D4008" s="190"/>
    </row>
    <row r="4009" spans="4:4" x14ac:dyDescent="0.25">
      <c r="D4009" s="190"/>
    </row>
    <row r="4010" spans="4:4" x14ac:dyDescent="0.25">
      <c r="D4010" s="190"/>
    </row>
    <row r="4011" spans="4:4" x14ac:dyDescent="0.25">
      <c r="D4011" s="190"/>
    </row>
    <row r="4012" spans="4:4" x14ac:dyDescent="0.25">
      <c r="D4012" s="190"/>
    </row>
    <row r="4013" spans="4:4" x14ac:dyDescent="0.25">
      <c r="D4013" s="190"/>
    </row>
    <row r="4014" spans="4:4" x14ac:dyDescent="0.25">
      <c r="D4014" s="190"/>
    </row>
    <row r="4015" spans="4:4" x14ac:dyDescent="0.25">
      <c r="D4015" s="190"/>
    </row>
    <row r="4016" spans="4:4" x14ac:dyDescent="0.25">
      <c r="D4016" s="190"/>
    </row>
    <row r="4017" spans="4:4" x14ac:dyDescent="0.25">
      <c r="D4017" s="190"/>
    </row>
    <row r="4018" spans="4:4" x14ac:dyDescent="0.25">
      <c r="D4018" s="190"/>
    </row>
    <row r="4019" spans="4:4" x14ac:dyDescent="0.25">
      <c r="D4019" s="190"/>
    </row>
    <row r="4020" spans="4:4" x14ac:dyDescent="0.25">
      <c r="D4020" s="190"/>
    </row>
    <row r="4021" spans="4:4" x14ac:dyDescent="0.25">
      <c r="D4021" s="190"/>
    </row>
    <row r="4022" spans="4:4" x14ac:dyDescent="0.25">
      <c r="D4022" s="190"/>
    </row>
    <row r="4023" spans="4:4" x14ac:dyDescent="0.25">
      <c r="D4023" s="190"/>
    </row>
    <row r="4024" spans="4:4" x14ac:dyDescent="0.25">
      <c r="D4024" s="190"/>
    </row>
    <row r="4025" spans="4:4" x14ac:dyDescent="0.25">
      <c r="D4025" s="190"/>
    </row>
    <row r="4026" spans="4:4" x14ac:dyDescent="0.25">
      <c r="D4026" s="190"/>
    </row>
    <row r="4027" spans="4:4" x14ac:dyDescent="0.25">
      <c r="D4027" s="190"/>
    </row>
    <row r="4028" spans="4:4" x14ac:dyDescent="0.25">
      <c r="D4028" s="190"/>
    </row>
    <row r="4029" spans="4:4" x14ac:dyDescent="0.25">
      <c r="D4029" s="190"/>
    </row>
    <row r="4030" spans="4:4" x14ac:dyDescent="0.25">
      <c r="D4030" s="190"/>
    </row>
    <row r="4031" spans="4:4" x14ac:dyDescent="0.25">
      <c r="D4031" s="190"/>
    </row>
    <row r="4032" spans="4:4" x14ac:dyDescent="0.25">
      <c r="D4032" s="190"/>
    </row>
    <row r="4033" spans="4:4" x14ac:dyDescent="0.25">
      <c r="D4033" s="190"/>
    </row>
    <row r="4034" spans="4:4" x14ac:dyDescent="0.25">
      <c r="D4034" s="190"/>
    </row>
    <row r="4035" spans="4:4" x14ac:dyDescent="0.25">
      <c r="D4035" s="190"/>
    </row>
    <row r="4036" spans="4:4" x14ac:dyDescent="0.25">
      <c r="D4036" s="190"/>
    </row>
    <row r="4037" spans="4:4" x14ac:dyDescent="0.25">
      <c r="D4037" s="190"/>
    </row>
    <row r="4038" spans="4:4" x14ac:dyDescent="0.25">
      <c r="D4038" s="190"/>
    </row>
    <row r="4039" spans="4:4" x14ac:dyDescent="0.25">
      <c r="D4039" s="190"/>
    </row>
    <row r="4040" spans="4:4" x14ac:dyDescent="0.25">
      <c r="D4040" s="190"/>
    </row>
    <row r="4041" spans="4:4" x14ac:dyDescent="0.25">
      <c r="D4041" s="190"/>
    </row>
    <row r="4042" spans="4:4" x14ac:dyDescent="0.25">
      <c r="D4042" s="190"/>
    </row>
    <row r="4043" spans="4:4" x14ac:dyDescent="0.25">
      <c r="D4043" s="190"/>
    </row>
    <row r="4044" spans="4:4" x14ac:dyDescent="0.25">
      <c r="D4044" s="190"/>
    </row>
    <row r="4045" spans="4:4" x14ac:dyDescent="0.25">
      <c r="D4045" s="190"/>
    </row>
    <row r="4046" spans="4:4" x14ac:dyDescent="0.25">
      <c r="D4046" s="190"/>
    </row>
    <row r="4047" spans="4:4" x14ac:dyDescent="0.25">
      <c r="D4047" s="190"/>
    </row>
    <row r="4048" spans="4:4" x14ac:dyDescent="0.25">
      <c r="D4048" s="190"/>
    </row>
    <row r="4049" spans="4:4" x14ac:dyDescent="0.25">
      <c r="D4049" s="190"/>
    </row>
    <row r="4050" spans="4:4" x14ac:dyDescent="0.25">
      <c r="D4050" s="190"/>
    </row>
    <row r="4051" spans="4:4" x14ac:dyDescent="0.25">
      <c r="D4051" s="190"/>
    </row>
    <row r="4052" spans="4:4" x14ac:dyDescent="0.25">
      <c r="D4052" s="190"/>
    </row>
    <row r="4053" spans="4:4" x14ac:dyDescent="0.25">
      <c r="D4053" s="190"/>
    </row>
    <row r="4054" spans="4:4" x14ac:dyDescent="0.25">
      <c r="D4054" s="190"/>
    </row>
    <row r="4055" spans="4:4" x14ac:dyDescent="0.25">
      <c r="D4055" s="190"/>
    </row>
    <row r="4056" spans="4:4" x14ac:dyDescent="0.25">
      <c r="D4056" s="190"/>
    </row>
    <row r="4057" spans="4:4" x14ac:dyDescent="0.25">
      <c r="D4057" s="190"/>
    </row>
    <row r="4058" spans="4:4" x14ac:dyDescent="0.25">
      <c r="D4058" s="190"/>
    </row>
    <row r="4059" spans="4:4" x14ac:dyDescent="0.25">
      <c r="D4059" s="190"/>
    </row>
    <row r="4060" spans="4:4" x14ac:dyDescent="0.25">
      <c r="D4060" s="190"/>
    </row>
    <row r="4061" spans="4:4" x14ac:dyDescent="0.25">
      <c r="D4061" s="190"/>
    </row>
    <row r="4062" spans="4:4" x14ac:dyDescent="0.25">
      <c r="D4062" s="190"/>
    </row>
    <row r="4063" spans="4:4" x14ac:dyDescent="0.25">
      <c r="D4063" s="190"/>
    </row>
    <row r="4064" spans="4:4" x14ac:dyDescent="0.25">
      <c r="D4064" s="190"/>
    </row>
    <row r="4065" spans="4:4" x14ac:dyDescent="0.25">
      <c r="D4065" s="190"/>
    </row>
    <row r="4066" spans="4:4" x14ac:dyDescent="0.25">
      <c r="D4066" s="190"/>
    </row>
    <row r="4067" spans="4:4" x14ac:dyDescent="0.25">
      <c r="D4067" s="190"/>
    </row>
    <row r="4068" spans="4:4" x14ac:dyDescent="0.25">
      <c r="D4068" s="190"/>
    </row>
    <row r="4069" spans="4:4" x14ac:dyDescent="0.25">
      <c r="D4069" s="190"/>
    </row>
    <row r="4070" spans="4:4" x14ac:dyDescent="0.25">
      <c r="D4070" s="190"/>
    </row>
    <row r="4071" spans="4:4" x14ac:dyDescent="0.25">
      <c r="D4071" s="190"/>
    </row>
    <row r="4072" spans="4:4" x14ac:dyDescent="0.25">
      <c r="D4072" s="190"/>
    </row>
    <row r="4073" spans="4:4" x14ac:dyDescent="0.25">
      <c r="D4073" s="190"/>
    </row>
    <row r="4074" spans="4:4" x14ac:dyDescent="0.25">
      <c r="D4074" s="190"/>
    </row>
    <row r="4075" spans="4:4" x14ac:dyDescent="0.25">
      <c r="D4075" s="190"/>
    </row>
    <row r="4076" spans="4:4" x14ac:dyDescent="0.25">
      <c r="D4076" s="190"/>
    </row>
    <row r="4077" spans="4:4" x14ac:dyDescent="0.25">
      <c r="D4077" s="190"/>
    </row>
    <row r="4078" spans="4:4" x14ac:dyDescent="0.25">
      <c r="D4078" s="190"/>
    </row>
    <row r="4079" spans="4:4" x14ac:dyDescent="0.25">
      <c r="D4079" s="190"/>
    </row>
    <row r="4080" spans="4:4" x14ac:dyDescent="0.25">
      <c r="D4080" s="190"/>
    </row>
    <row r="4081" spans="4:4" x14ac:dyDescent="0.25">
      <c r="D4081" s="190"/>
    </row>
    <row r="4082" spans="4:4" x14ac:dyDescent="0.25">
      <c r="D4082" s="190"/>
    </row>
    <row r="4083" spans="4:4" x14ac:dyDescent="0.25">
      <c r="D4083" s="190"/>
    </row>
    <row r="4084" spans="4:4" x14ac:dyDescent="0.25">
      <c r="D4084" s="190"/>
    </row>
    <row r="4085" spans="4:4" x14ac:dyDescent="0.25">
      <c r="D4085" s="190"/>
    </row>
    <row r="4086" spans="4:4" x14ac:dyDescent="0.25">
      <c r="D4086" s="190"/>
    </row>
    <row r="4087" spans="4:4" x14ac:dyDescent="0.25">
      <c r="D4087" s="190"/>
    </row>
    <row r="4088" spans="4:4" x14ac:dyDescent="0.25">
      <c r="D4088" s="190"/>
    </row>
    <row r="4089" spans="4:4" x14ac:dyDescent="0.25">
      <c r="D4089" s="190"/>
    </row>
    <row r="4090" spans="4:4" x14ac:dyDescent="0.25">
      <c r="D4090" s="190"/>
    </row>
    <row r="4091" spans="4:4" x14ac:dyDescent="0.25">
      <c r="D4091" s="190"/>
    </row>
    <row r="4092" spans="4:4" x14ac:dyDescent="0.25">
      <c r="D4092" s="190"/>
    </row>
    <row r="4093" spans="4:4" x14ac:dyDescent="0.25">
      <c r="D4093" s="190"/>
    </row>
    <row r="4094" spans="4:4" x14ac:dyDescent="0.25">
      <c r="D4094" s="190"/>
    </row>
    <row r="4095" spans="4:4" x14ac:dyDescent="0.25">
      <c r="D4095" s="190"/>
    </row>
    <row r="4096" spans="4:4" x14ac:dyDescent="0.25">
      <c r="D4096" s="190"/>
    </row>
    <row r="4097" spans="4:4" x14ac:dyDescent="0.25">
      <c r="D4097" s="190"/>
    </row>
    <row r="4098" spans="4:4" x14ac:dyDescent="0.25">
      <c r="D4098" s="190"/>
    </row>
    <row r="4099" spans="4:4" x14ac:dyDescent="0.25">
      <c r="D4099" s="190"/>
    </row>
    <row r="4100" spans="4:4" x14ac:dyDescent="0.25">
      <c r="D4100" s="190"/>
    </row>
    <row r="4101" spans="4:4" x14ac:dyDescent="0.25">
      <c r="D4101" s="190"/>
    </row>
    <row r="4102" spans="4:4" x14ac:dyDescent="0.25">
      <c r="D4102" s="190"/>
    </row>
    <row r="4103" spans="4:4" x14ac:dyDescent="0.25">
      <c r="D4103" s="190"/>
    </row>
    <row r="4104" spans="4:4" x14ac:dyDescent="0.25">
      <c r="D4104" s="190"/>
    </row>
    <row r="4105" spans="4:4" x14ac:dyDescent="0.25">
      <c r="D4105" s="190"/>
    </row>
    <row r="4106" spans="4:4" x14ac:dyDescent="0.25">
      <c r="D4106" s="190"/>
    </row>
    <row r="4107" spans="4:4" x14ac:dyDescent="0.25">
      <c r="D4107" s="190"/>
    </row>
    <row r="4108" spans="4:4" x14ac:dyDescent="0.25">
      <c r="D4108" s="190"/>
    </row>
    <row r="4109" spans="4:4" x14ac:dyDescent="0.25">
      <c r="D4109" s="190"/>
    </row>
    <row r="4110" spans="4:4" x14ac:dyDescent="0.25">
      <c r="D4110" s="190"/>
    </row>
    <row r="4111" spans="4:4" x14ac:dyDescent="0.25">
      <c r="D4111" s="190"/>
    </row>
    <row r="4112" spans="4:4" x14ac:dyDescent="0.25">
      <c r="D4112" s="190"/>
    </row>
    <row r="4113" spans="4:4" x14ac:dyDescent="0.25">
      <c r="D4113" s="190"/>
    </row>
    <row r="4114" spans="4:4" x14ac:dyDescent="0.25">
      <c r="D4114" s="190"/>
    </row>
    <row r="4115" spans="4:4" x14ac:dyDescent="0.25">
      <c r="D4115" s="190"/>
    </row>
    <row r="4116" spans="4:4" x14ac:dyDescent="0.25">
      <c r="D4116" s="190"/>
    </row>
    <row r="4117" spans="4:4" x14ac:dyDescent="0.25">
      <c r="D4117" s="190"/>
    </row>
    <row r="4118" spans="4:4" x14ac:dyDescent="0.25">
      <c r="D4118" s="190"/>
    </row>
    <row r="4119" spans="4:4" x14ac:dyDescent="0.25">
      <c r="D4119" s="190"/>
    </row>
    <row r="4120" spans="4:4" x14ac:dyDescent="0.25">
      <c r="D4120" s="190"/>
    </row>
    <row r="4121" spans="4:4" x14ac:dyDescent="0.25">
      <c r="D4121" s="190"/>
    </row>
    <row r="4122" spans="4:4" x14ac:dyDescent="0.25">
      <c r="D4122" s="190"/>
    </row>
    <row r="4123" spans="4:4" x14ac:dyDescent="0.25">
      <c r="D4123" s="190"/>
    </row>
    <row r="4124" spans="4:4" x14ac:dyDescent="0.25">
      <c r="D4124" s="190"/>
    </row>
    <row r="4125" spans="4:4" x14ac:dyDescent="0.25">
      <c r="D4125" s="190"/>
    </row>
    <row r="4126" spans="4:4" x14ac:dyDescent="0.25">
      <c r="D4126" s="190"/>
    </row>
    <row r="4127" spans="4:4" x14ac:dyDescent="0.25">
      <c r="D4127" s="190"/>
    </row>
    <row r="4128" spans="4:4" x14ac:dyDescent="0.25">
      <c r="D4128" s="190"/>
    </row>
    <row r="4129" spans="4:4" x14ac:dyDescent="0.25">
      <c r="D4129" s="190"/>
    </row>
    <row r="4130" spans="4:4" x14ac:dyDescent="0.25">
      <c r="D4130" s="190"/>
    </row>
    <row r="4131" spans="4:4" x14ac:dyDescent="0.25">
      <c r="D4131" s="190"/>
    </row>
    <row r="4132" spans="4:4" x14ac:dyDescent="0.25">
      <c r="D4132" s="190"/>
    </row>
    <row r="4133" spans="4:4" x14ac:dyDescent="0.25">
      <c r="D4133" s="190"/>
    </row>
    <row r="4134" spans="4:4" x14ac:dyDescent="0.25">
      <c r="D4134" s="190"/>
    </row>
    <row r="4135" spans="4:4" x14ac:dyDescent="0.25">
      <c r="D4135" s="190"/>
    </row>
    <row r="4136" spans="4:4" x14ac:dyDescent="0.25">
      <c r="D4136" s="190"/>
    </row>
    <row r="4137" spans="4:4" x14ac:dyDescent="0.25">
      <c r="D4137" s="190"/>
    </row>
    <row r="4138" spans="4:4" x14ac:dyDescent="0.25">
      <c r="D4138" s="190"/>
    </row>
    <row r="4139" spans="4:4" x14ac:dyDescent="0.25">
      <c r="D4139" s="190"/>
    </row>
    <row r="4140" spans="4:4" x14ac:dyDescent="0.25">
      <c r="D4140" s="190"/>
    </row>
    <row r="4141" spans="4:4" x14ac:dyDescent="0.25">
      <c r="D4141" s="190"/>
    </row>
    <row r="4142" spans="4:4" x14ac:dyDescent="0.25">
      <c r="D4142" s="190"/>
    </row>
    <row r="4143" spans="4:4" x14ac:dyDescent="0.25">
      <c r="D4143" s="190"/>
    </row>
    <row r="4144" spans="4:4" x14ac:dyDescent="0.25">
      <c r="D4144" s="190"/>
    </row>
    <row r="4145" spans="4:4" x14ac:dyDescent="0.25">
      <c r="D4145" s="190"/>
    </row>
    <row r="4146" spans="4:4" x14ac:dyDescent="0.25">
      <c r="D4146" s="190"/>
    </row>
    <row r="4147" spans="4:4" x14ac:dyDescent="0.25">
      <c r="D4147" s="190"/>
    </row>
    <row r="4148" spans="4:4" x14ac:dyDescent="0.25">
      <c r="D4148" s="190"/>
    </row>
    <row r="4149" spans="4:4" x14ac:dyDescent="0.25">
      <c r="D4149" s="190"/>
    </row>
    <row r="4150" spans="4:4" x14ac:dyDescent="0.25">
      <c r="D4150" s="190"/>
    </row>
    <row r="4151" spans="4:4" x14ac:dyDescent="0.25">
      <c r="D4151" s="190"/>
    </row>
    <row r="4152" spans="4:4" x14ac:dyDescent="0.25">
      <c r="D4152" s="190"/>
    </row>
    <row r="4153" spans="4:4" x14ac:dyDescent="0.25">
      <c r="D4153" s="190"/>
    </row>
    <row r="4154" spans="4:4" x14ac:dyDescent="0.25">
      <c r="D4154" s="190"/>
    </row>
    <row r="4155" spans="4:4" x14ac:dyDescent="0.25">
      <c r="D4155" s="190"/>
    </row>
    <row r="4156" spans="4:4" x14ac:dyDescent="0.25">
      <c r="D4156" s="190"/>
    </row>
    <row r="4157" spans="4:4" x14ac:dyDescent="0.25">
      <c r="D4157" s="190"/>
    </row>
    <row r="4158" spans="4:4" x14ac:dyDescent="0.25">
      <c r="D4158" s="190"/>
    </row>
    <row r="4159" spans="4:4" x14ac:dyDescent="0.25">
      <c r="D4159" s="190"/>
    </row>
    <row r="4160" spans="4:4" x14ac:dyDescent="0.25">
      <c r="D4160" s="190"/>
    </row>
    <row r="4161" spans="4:4" x14ac:dyDescent="0.25">
      <c r="D4161" s="190"/>
    </row>
    <row r="4162" spans="4:4" x14ac:dyDescent="0.25">
      <c r="D4162" s="190"/>
    </row>
    <row r="4163" spans="4:4" x14ac:dyDescent="0.25">
      <c r="D4163" s="190"/>
    </row>
    <row r="4164" spans="4:4" x14ac:dyDescent="0.25">
      <c r="D4164" s="190"/>
    </row>
    <row r="4165" spans="4:4" x14ac:dyDescent="0.25">
      <c r="D4165" s="190"/>
    </row>
    <row r="4166" spans="4:4" x14ac:dyDescent="0.25">
      <c r="D4166" s="190"/>
    </row>
    <row r="4167" spans="4:4" x14ac:dyDescent="0.25">
      <c r="D4167" s="190"/>
    </row>
    <row r="4168" spans="4:4" x14ac:dyDescent="0.25">
      <c r="D4168" s="190"/>
    </row>
    <row r="4169" spans="4:4" x14ac:dyDescent="0.25">
      <c r="D4169" s="190"/>
    </row>
    <row r="4170" spans="4:4" x14ac:dyDescent="0.25">
      <c r="D4170" s="190"/>
    </row>
    <row r="4171" spans="4:4" x14ac:dyDescent="0.25">
      <c r="D4171" s="190"/>
    </row>
    <row r="4172" spans="4:4" x14ac:dyDescent="0.25">
      <c r="D4172" s="190"/>
    </row>
    <row r="4173" spans="4:4" x14ac:dyDescent="0.25">
      <c r="D4173" s="190"/>
    </row>
    <row r="4174" spans="4:4" x14ac:dyDescent="0.25">
      <c r="D4174" s="190"/>
    </row>
    <row r="4175" spans="4:4" x14ac:dyDescent="0.25">
      <c r="D4175" s="190"/>
    </row>
    <row r="4176" spans="4:4" x14ac:dyDescent="0.25">
      <c r="D4176" s="190"/>
    </row>
    <row r="4177" spans="4:4" x14ac:dyDescent="0.25">
      <c r="D4177" s="190"/>
    </row>
    <row r="4178" spans="4:4" x14ac:dyDescent="0.25">
      <c r="D4178" s="190"/>
    </row>
    <row r="4179" spans="4:4" x14ac:dyDescent="0.25">
      <c r="D4179" s="190"/>
    </row>
    <row r="4180" spans="4:4" x14ac:dyDescent="0.25">
      <c r="D4180" s="190"/>
    </row>
    <row r="4181" spans="4:4" x14ac:dyDescent="0.25">
      <c r="D4181" s="190"/>
    </row>
    <row r="4182" spans="4:4" x14ac:dyDescent="0.25">
      <c r="D4182" s="190"/>
    </row>
    <row r="4183" spans="4:4" x14ac:dyDescent="0.25">
      <c r="D4183" s="190"/>
    </row>
    <row r="4184" spans="4:4" x14ac:dyDescent="0.25">
      <c r="D4184" s="190"/>
    </row>
    <row r="4185" spans="4:4" x14ac:dyDescent="0.25">
      <c r="D4185" s="190"/>
    </row>
    <row r="4186" spans="4:4" x14ac:dyDescent="0.25">
      <c r="D4186" s="190"/>
    </row>
    <row r="4187" spans="4:4" x14ac:dyDescent="0.25">
      <c r="D4187" s="190"/>
    </row>
    <row r="4188" spans="4:4" x14ac:dyDescent="0.25">
      <c r="D4188" s="190"/>
    </row>
    <row r="4189" spans="4:4" x14ac:dyDescent="0.25">
      <c r="D4189" s="190"/>
    </row>
    <row r="4190" spans="4:4" x14ac:dyDescent="0.25">
      <c r="D4190" s="190"/>
    </row>
    <row r="4191" spans="4:4" x14ac:dyDescent="0.25">
      <c r="D4191" s="190"/>
    </row>
    <row r="4192" spans="4:4" x14ac:dyDescent="0.25">
      <c r="D4192" s="190"/>
    </row>
    <row r="4193" spans="4:4" x14ac:dyDescent="0.25">
      <c r="D4193" s="190"/>
    </row>
    <row r="4194" spans="4:4" x14ac:dyDescent="0.25">
      <c r="D4194" s="190"/>
    </row>
    <row r="4195" spans="4:4" x14ac:dyDescent="0.25">
      <c r="D4195" s="190"/>
    </row>
    <row r="4196" spans="4:4" x14ac:dyDescent="0.25">
      <c r="D4196" s="190"/>
    </row>
    <row r="4197" spans="4:4" x14ac:dyDescent="0.25">
      <c r="D4197" s="190"/>
    </row>
    <row r="4198" spans="4:4" x14ac:dyDescent="0.25">
      <c r="D4198" s="190"/>
    </row>
    <row r="4199" spans="4:4" x14ac:dyDescent="0.25">
      <c r="D4199" s="190"/>
    </row>
    <row r="4200" spans="4:4" x14ac:dyDescent="0.25">
      <c r="D4200" s="190"/>
    </row>
    <row r="4201" spans="4:4" x14ac:dyDescent="0.25">
      <c r="D4201" s="190"/>
    </row>
    <row r="4202" spans="4:4" x14ac:dyDescent="0.25">
      <c r="D4202" s="190"/>
    </row>
    <row r="4203" spans="4:4" x14ac:dyDescent="0.25">
      <c r="D4203" s="190"/>
    </row>
    <row r="4204" spans="4:4" x14ac:dyDescent="0.25">
      <c r="D4204" s="190"/>
    </row>
    <row r="4205" spans="4:4" x14ac:dyDescent="0.25">
      <c r="D4205" s="190"/>
    </row>
    <row r="4206" spans="4:4" x14ac:dyDescent="0.25">
      <c r="D4206" s="190"/>
    </row>
    <row r="4207" spans="4:4" x14ac:dyDescent="0.25">
      <c r="D4207" s="190"/>
    </row>
    <row r="4208" spans="4:4" x14ac:dyDescent="0.25">
      <c r="D4208" s="190"/>
    </row>
    <row r="4209" spans="4:4" x14ac:dyDescent="0.25">
      <c r="D4209" s="190"/>
    </row>
    <row r="4210" spans="4:4" x14ac:dyDescent="0.25">
      <c r="D4210" s="190"/>
    </row>
    <row r="4211" spans="4:4" x14ac:dyDescent="0.25">
      <c r="D4211" s="190"/>
    </row>
    <row r="4212" spans="4:4" x14ac:dyDescent="0.25">
      <c r="D4212" s="190"/>
    </row>
    <row r="4213" spans="4:4" x14ac:dyDescent="0.25">
      <c r="D4213" s="190"/>
    </row>
    <row r="4214" spans="4:4" x14ac:dyDescent="0.25">
      <c r="D4214" s="190"/>
    </row>
    <row r="4215" spans="4:4" x14ac:dyDescent="0.25">
      <c r="D4215" s="190"/>
    </row>
    <row r="4216" spans="4:4" x14ac:dyDescent="0.25">
      <c r="D4216" s="190"/>
    </row>
    <row r="4217" spans="4:4" x14ac:dyDescent="0.25">
      <c r="D4217" s="190"/>
    </row>
    <row r="4218" spans="4:4" x14ac:dyDescent="0.25">
      <c r="D4218" s="190"/>
    </row>
    <row r="4219" spans="4:4" x14ac:dyDescent="0.25">
      <c r="D4219" s="190"/>
    </row>
    <row r="4220" spans="4:4" x14ac:dyDescent="0.25">
      <c r="D4220" s="190"/>
    </row>
    <row r="4221" spans="4:4" x14ac:dyDescent="0.25">
      <c r="D4221" s="190"/>
    </row>
    <row r="4222" spans="4:4" x14ac:dyDescent="0.25">
      <c r="D4222" s="190"/>
    </row>
    <row r="4223" spans="4:4" x14ac:dyDescent="0.25">
      <c r="D4223" s="190"/>
    </row>
    <row r="4224" spans="4:4" x14ac:dyDescent="0.25">
      <c r="D4224" s="190"/>
    </row>
    <row r="4225" spans="4:4" x14ac:dyDescent="0.25">
      <c r="D4225" s="190"/>
    </row>
    <row r="4226" spans="4:4" x14ac:dyDescent="0.25">
      <c r="D4226" s="190"/>
    </row>
    <row r="4227" spans="4:4" x14ac:dyDescent="0.25">
      <c r="D4227" s="190"/>
    </row>
    <row r="4228" spans="4:4" x14ac:dyDescent="0.25">
      <c r="D4228" s="190"/>
    </row>
    <row r="4229" spans="4:4" x14ac:dyDescent="0.25">
      <c r="D4229" s="190"/>
    </row>
    <row r="4230" spans="4:4" x14ac:dyDescent="0.25">
      <c r="D4230" s="190"/>
    </row>
    <row r="4231" spans="4:4" x14ac:dyDescent="0.25">
      <c r="D4231" s="190"/>
    </row>
    <row r="4232" spans="4:4" x14ac:dyDescent="0.25">
      <c r="D4232" s="190"/>
    </row>
    <row r="4233" spans="4:4" x14ac:dyDescent="0.25">
      <c r="D4233" s="190"/>
    </row>
    <row r="4234" spans="4:4" x14ac:dyDescent="0.25">
      <c r="D4234" s="190"/>
    </row>
    <row r="4235" spans="4:4" x14ac:dyDescent="0.25">
      <c r="D4235" s="190"/>
    </row>
    <row r="4236" spans="4:4" x14ac:dyDescent="0.25">
      <c r="D4236" s="190"/>
    </row>
    <row r="4237" spans="4:4" x14ac:dyDescent="0.25">
      <c r="D4237" s="190"/>
    </row>
    <row r="4238" spans="4:4" x14ac:dyDescent="0.25">
      <c r="D4238" s="190"/>
    </row>
    <row r="4239" spans="4:4" x14ac:dyDescent="0.25">
      <c r="D4239" s="190"/>
    </row>
    <row r="4240" spans="4:4" x14ac:dyDescent="0.25">
      <c r="D4240" s="190"/>
    </row>
    <row r="4241" spans="4:4" x14ac:dyDescent="0.25">
      <c r="D4241" s="190"/>
    </row>
    <row r="4242" spans="4:4" x14ac:dyDescent="0.25">
      <c r="D4242" s="190"/>
    </row>
    <row r="4243" spans="4:4" x14ac:dyDescent="0.25">
      <c r="D4243" s="190"/>
    </row>
    <row r="4244" spans="4:4" x14ac:dyDescent="0.25">
      <c r="D4244" s="190"/>
    </row>
    <row r="4245" spans="4:4" x14ac:dyDescent="0.25">
      <c r="D4245" s="190"/>
    </row>
    <row r="4246" spans="4:4" x14ac:dyDescent="0.25">
      <c r="D4246" s="190"/>
    </row>
    <row r="4247" spans="4:4" x14ac:dyDescent="0.25">
      <c r="D4247" s="190"/>
    </row>
    <row r="4248" spans="4:4" x14ac:dyDescent="0.25">
      <c r="D4248" s="190"/>
    </row>
    <row r="4249" spans="4:4" x14ac:dyDescent="0.25">
      <c r="D4249" s="190"/>
    </row>
    <row r="4250" spans="4:4" x14ac:dyDescent="0.25">
      <c r="D4250" s="190"/>
    </row>
    <row r="4251" spans="4:4" x14ac:dyDescent="0.25">
      <c r="D4251" s="190"/>
    </row>
    <row r="4252" spans="4:4" x14ac:dyDescent="0.25">
      <c r="D4252" s="190"/>
    </row>
    <row r="4253" spans="4:4" x14ac:dyDescent="0.25">
      <c r="D4253" s="190"/>
    </row>
    <row r="4254" spans="4:4" x14ac:dyDescent="0.25">
      <c r="D4254" s="190"/>
    </row>
    <row r="4255" spans="4:4" x14ac:dyDescent="0.25">
      <c r="D4255" s="190"/>
    </row>
    <row r="4256" spans="4:4" x14ac:dyDescent="0.25">
      <c r="D4256" s="190"/>
    </row>
    <row r="4257" spans="4:4" x14ac:dyDescent="0.25">
      <c r="D4257" s="190"/>
    </row>
    <row r="4258" spans="4:4" x14ac:dyDescent="0.25">
      <c r="D4258" s="190"/>
    </row>
    <row r="4259" spans="4:4" x14ac:dyDescent="0.25">
      <c r="D4259" s="190"/>
    </row>
    <row r="4260" spans="4:4" x14ac:dyDescent="0.25">
      <c r="D4260" s="190"/>
    </row>
    <row r="4261" spans="4:4" x14ac:dyDescent="0.25">
      <c r="D4261" s="190"/>
    </row>
    <row r="4262" spans="4:4" x14ac:dyDescent="0.25">
      <c r="D4262" s="190"/>
    </row>
    <row r="4263" spans="4:4" x14ac:dyDescent="0.25">
      <c r="D4263" s="190"/>
    </row>
    <row r="4264" spans="4:4" x14ac:dyDescent="0.25">
      <c r="D4264" s="190"/>
    </row>
    <row r="4265" spans="4:4" x14ac:dyDescent="0.25">
      <c r="D4265" s="190"/>
    </row>
    <row r="4266" spans="4:4" x14ac:dyDescent="0.25">
      <c r="D4266" s="190"/>
    </row>
    <row r="4267" spans="4:4" x14ac:dyDescent="0.25">
      <c r="D4267" s="190"/>
    </row>
    <row r="4268" spans="4:4" x14ac:dyDescent="0.25">
      <c r="D4268" s="190"/>
    </row>
    <row r="4269" spans="4:4" x14ac:dyDescent="0.25">
      <c r="D4269" s="190"/>
    </row>
    <row r="4270" spans="4:4" x14ac:dyDescent="0.25">
      <c r="D4270" s="190"/>
    </row>
    <row r="4271" spans="4:4" x14ac:dyDescent="0.25">
      <c r="D4271" s="190"/>
    </row>
    <row r="4272" spans="4:4" x14ac:dyDescent="0.25">
      <c r="D4272" s="190"/>
    </row>
    <row r="4273" spans="4:4" x14ac:dyDescent="0.25">
      <c r="D4273" s="190"/>
    </row>
    <row r="4274" spans="4:4" x14ac:dyDescent="0.25">
      <c r="D4274" s="190"/>
    </row>
    <row r="4275" spans="4:4" x14ac:dyDescent="0.25">
      <c r="D4275" s="190"/>
    </row>
    <row r="4276" spans="4:4" x14ac:dyDescent="0.25">
      <c r="D4276" s="190"/>
    </row>
    <row r="4277" spans="4:4" x14ac:dyDescent="0.25">
      <c r="D4277" s="190"/>
    </row>
    <row r="4278" spans="4:4" x14ac:dyDescent="0.25">
      <c r="D4278" s="190"/>
    </row>
    <row r="4279" spans="4:4" x14ac:dyDescent="0.25">
      <c r="D4279" s="190"/>
    </row>
    <row r="4280" spans="4:4" x14ac:dyDescent="0.25">
      <c r="D4280" s="190"/>
    </row>
    <row r="4281" spans="4:4" x14ac:dyDescent="0.25">
      <c r="D4281" s="190"/>
    </row>
    <row r="4282" spans="4:4" x14ac:dyDescent="0.25">
      <c r="D4282" s="190"/>
    </row>
    <row r="4283" spans="4:4" x14ac:dyDescent="0.25">
      <c r="D4283" s="190"/>
    </row>
    <row r="4284" spans="4:4" x14ac:dyDescent="0.25">
      <c r="D4284" s="190"/>
    </row>
    <row r="4285" spans="4:4" x14ac:dyDescent="0.25">
      <c r="D4285" s="190"/>
    </row>
    <row r="4286" spans="4:4" x14ac:dyDescent="0.25">
      <c r="D4286" s="190"/>
    </row>
    <row r="4287" spans="4:4" x14ac:dyDescent="0.25">
      <c r="D4287" s="190"/>
    </row>
    <row r="4288" spans="4:4" x14ac:dyDescent="0.25">
      <c r="D4288" s="190"/>
    </row>
    <row r="4289" spans="4:4" x14ac:dyDescent="0.25">
      <c r="D4289" s="190"/>
    </row>
    <row r="4290" spans="4:4" x14ac:dyDescent="0.25">
      <c r="D4290" s="190"/>
    </row>
    <row r="4291" spans="4:4" x14ac:dyDescent="0.25">
      <c r="D4291" s="190"/>
    </row>
    <row r="4292" spans="4:4" x14ac:dyDescent="0.25">
      <c r="D4292" s="190"/>
    </row>
    <row r="4293" spans="4:4" x14ac:dyDescent="0.25">
      <c r="D4293" s="190"/>
    </row>
    <row r="4294" spans="4:4" x14ac:dyDescent="0.25">
      <c r="D4294" s="190"/>
    </row>
    <row r="4295" spans="4:4" x14ac:dyDescent="0.25">
      <c r="D4295" s="190"/>
    </row>
    <row r="4296" spans="4:4" x14ac:dyDescent="0.25">
      <c r="D4296" s="190"/>
    </row>
    <row r="4297" spans="4:4" x14ac:dyDescent="0.25">
      <c r="D4297" s="190"/>
    </row>
    <row r="4298" spans="4:4" x14ac:dyDescent="0.25">
      <c r="D4298" s="190"/>
    </row>
    <row r="4299" spans="4:4" x14ac:dyDescent="0.25">
      <c r="D4299" s="190"/>
    </row>
    <row r="4300" spans="4:4" x14ac:dyDescent="0.25">
      <c r="D4300" s="190"/>
    </row>
    <row r="4301" spans="4:4" x14ac:dyDescent="0.25">
      <c r="D4301" s="190"/>
    </row>
    <row r="4302" spans="4:4" x14ac:dyDescent="0.25">
      <c r="D4302" s="190"/>
    </row>
    <row r="4303" spans="4:4" x14ac:dyDescent="0.25">
      <c r="D4303" s="190"/>
    </row>
    <row r="4304" spans="4:4" x14ac:dyDescent="0.25">
      <c r="D4304" s="190"/>
    </row>
    <row r="4305" spans="4:4" x14ac:dyDescent="0.25">
      <c r="D4305" s="190"/>
    </row>
    <row r="4306" spans="4:4" x14ac:dyDescent="0.25">
      <c r="D4306" s="190"/>
    </row>
    <row r="4307" spans="4:4" x14ac:dyDescent="0.25">
      <c r="D4307" s="190"/>
    </row>
    <row r="4308" spans="4:4" x14ac:dyDescent="0.25">
      <c r="D4308" s="190"/>
    </row>
    <row r="4309" spans="4:4" x14ac:dyDescent="0.25">
      <c r="D4309" s="190"/>
    </row>
    <row r="4310" spans="4:4" x14ac:dyDescent="0.25">
      <c r="D4310" s="190"/>
    </row>
    <row r="4311" spans="4:4" x14ac:dyDescent="0.25">
      <c r="D4311" s="190"/>
    </row>
    <row r="4312" spans="4:4" x14ac:dyDescent="0.25">
      <c r="D4312" s="190"/>
    </row>
    <row r="4313" spans="4:4" x14ac:dyDescent="0.25">
      <c r="D4313" s="190"/>
    </row>
    <row r="4314" spans="4:4" x14ac:dyDescent="0.25">
      <c r="D4314" s="190"/>
    </row>
    <row r="4315" spans="4:4" x14ac:dyDescent="0.25">
      <c r="D4315" s="190"/>
    </row>
    <row r="4316" spans="4:4" x14ac:dyDescent="0.25">
      <c r="D4316" s="190"/>
    </row>
    <row r="4317" spans="4:4" x14ac:dyDescent="0.25">
      <c r="D4317" s="190"/>
    </row>
    <row r="4318" spans="4:4" x14ac:dyDescent="0.25">
      <c r="D4318" s="190"/>
    </row>
    <row r="4319" spans="4:4" x14ac:dyDescent="0.25">
      <c r="D4319" s="190"/>
    </row>
    <row r="4320" spans="4:4" x14ac:dyDescent="0.25">
      <c r="D4320" s="190"/>
    </row>
    <row r="4321" spans="4:4" x14ac:dyDescent="0.25">
      <c r="D4321" s="190"/>
    </row>
    <row r="4322" spans="4:4" x14ac:dyDescent="0.25">
      <c r="D4322" s="190"/>
    </row>
    <row r="4323" spans="4:4" x14ac:dyDescent="0.25">
      <c r="D4323" s="190"/>
    </row>
    <row r="4324" spans="4:4" x14ac:dyDescent="0.25">
      <c r="D4324" s="190"/>
    </row>
    <row r="4325" spans="4:4" x14ac:dyDescent="0.25">
      <c r="D4325" s="190"/>
    </row>
    <row r="4326" spans="4:4" x14ac:dyDescent="0.25">
      <c r="D4326" s="190"/>
    </row>
    <row r="4327" spans="4:4" x14ac:dyDescent="0.25">
      <c r="D4327" s="190"/>
    </row>
    <row r="4328" spans="4:4" x14ac:dyDescent="0.25">
      <c r="D4328" s="190"/>
    </row>
    <row r="4329" spans="4:4" x14ac:dyDescent="0.25">
      <c r="D4329" s="190"/>
    </row>
    <row r="4330" spans="4:4" x14ac:dyDescent="0.25">
      <c r="D4330" s="190"/>
    </row>
    <row r="4331" spans="4:4" x14ac:dyDescent="0.25">
      <c r="D4331" s="190"/>
    </row>
    <row r="4332" spans="4:4" x14ac:dyDescent="0.25">
      <c r="D4332" s="190"/>
    </row>
    <row r="4333" spans="4:4" x14ac:dyDescent="0.25">
      <c r="D4333" s="190"/>
    </row>
    <row r="4334" spans="4:4" x14ac:dyDescent="0.25">
      <c r="D4334" s="190"/>
    </row>
    <row r="4335" spans="4:4" x14ac:dyDescent="0.25">
      <c r="D4335" s="190"/>
    </row>
    <row r="4336" spans="4:4" x14ac:dyDescent="0.25">
      <c r="D4336" s="190"/>
    </row>
    <row r="4337" spans="4:4" x14ac:dyDescent="0.25">
      <c r="D4337" s="190"/>
    </row>
    <row r="4338" spans="4:4" x14ac:dyDescent="0.25">
      <c r="D4338" s="190"/>
    </row>
    <row r="4339" spans="4:4" x14ac:dyDescent="0.25">
      <c r="D4339" s="190"/>
    </row>
    <row r="4340" spans="4:4" x14ac:dyDescent="0.25">
      <c r="D4340" s="190"/>
    </row>
    <row r="4341" spans="4:4" x14ac:dyDescent="0.25">
      <c r="D4341" s="190"/>
    </row>
    <row r="4342" spans="4:4" x14ac:dyDescent="0.25">
      <c r="D4342" s="190"/>
    </row>
    <row r="4343" spans="4:4" x14ac:dyDescent="0.25">
      <c r="D4343" s="190"/>
    </row>
    <row r="4344" spans="4:4" x14ac:dyDescent="0.25">
      <c r="D4344" s="190"/>
    </row>
    <row r="4345" spans="4:4" x14ac:dyDescent="0.25">
      <c r="D4345" s="190"/>
    </row>
    <row r="4346" spans="4:4" x14ac:dyDescent="0.25">
      <c r="D4346" s="190"/>
    </row>
    <row r="4347" spans="4:4" x14ac:dyDescent="0.25">
      <c r="D4347" s="190"/>
    </row>
    <row r="4348" spans="4:4" x14ac:dyDescent="0.25">
      <c r="D4348" s="190"/>
    </row>
    <row r="4349" spans="4:4" x14ac:dyDescent="0.25">
      <c r="D4349" s="190"/>
    </row>
    <row r="4350" spans="4:4" x14ac:dyDescent="0.25">
      <c r="D4350" s="190"/>
    </row>
    <row r="4351" spans="4:4" x14ac:dyDescent="0.25">
      <c r="D4351" s="190"/>
    </row>
    <row r="4352" spans="4:4" x14ac:dyDescent="0.25">
      <c r="D4352" s="190"/>
    </row>
    <row r="4353" spans="4:4" x14ac:dyDescent="0.25">
      <c r="D4353" s="190"/>
    </row>
    <row r="4354" spans="4:4" x14ac:dyDescent="0.25">
      <c r="D4354" s="190"/>
    </row>
    <row r="4355" spans="4:4" x14ac:dyDescent="0.25">
      <c r="D4355" s="190"/>
    </row>
    <row r="4356" spans="4:4" x14ac:dyDescent="0.25">
      <c r="D4356" s="190"/>
    </row>
    <row r="4357" spans="4:4" x14ac:dyDescent="0.25">
      <c r="D4357" s="190"/>
    </row>
    <row r="4358" spans="4:4" x14ac:dyDescent="0.25">
      <c r="D4358" s="190"/>
    </row>
    <row r="4359" spans="4:4" x14ac:dyDescent="0.25">
      <c r="D4359" s="190"/>
    </row>
    <row r="4360" spans="4:4" x14ac:dyDescent="0.25">
      <c r="D4360" s="190"/>
    </row>
    <row r="4361" spans="4:4" x14ac:dyDescent="0.25">
      <c r="D4361" s="190"/>
    </row>
    <row r="4362" spans="4:4" x14ac:dyDescent="0.25">
      <c r="D4362" s="190"/>
    </row>
    <row r="4363" spans="4:4" x14ac:dyDescent="0.25">
      <c r="D4363" s="190"/>
    </row>
    <row r="4364" spans="4:4" x14ac:dyDescent="0.25">
      <c r="D4364" s="190"/>
    </row>
    <row r="4365" spans="4:4" x14ac:dyDescent="0.25">
      <c r="D4365" s="190"/>
    </row>
    <row r="4366" spans="4:4" x14ac:dyDescent="0.25">
      <c r="D4366" s="190"/>
    </row>
    <row r="4367" spans="4:4" x14ac:dyDescent="0.25">
      <c r="D4367" s="190"/>
    </row>
    <row r="4368" spans="4:4" x14ac:dyDescent="0.25">
      <c r="D4368" s="190"/>
    </row>
    <row r="4369" spans="4:4" x14ac:dyDescent="0.25">
      <c r="D4369" s="190"/>
    </row>
    <row r="4370" spans="4:4" x14ac:dyDescent="0.25">
      <c r="D4370" s="190"/>
    </row>
    <row r="4371" spans="4:4" x14ac:dyDescent="0.25">
      <c r="D4371" s="190"/>
    </row>
    <row r="4372" spans="4:4" x14ac:dyDescent="0.25">
      <c r="D4372" s="190"/>
    </row>
    <row r="4373" spans="4:4" x14ac:dyDescent="0.25">
      <c r="D4373" s="190"/>
    </row>
    <row r="4374" spans="4:4" x14ac:dyDescent="0.25">
      <c r="D4374" s="190"/>
    </row>
    <row r="4375" spans="4:4" x14ac:dyDescent="0.25">
      <c r="D4375" s="190"/>
    </row>
    <row r="4376" spans="4:4" x14ac:dyDescent="0.25">
      <c r="D4376" s="190"/>
    </row>
    <row r="4377" spans="4:4" x14ac:dyDescent="0.25">
      <c r="D4377" s="190"/>
    </row>
    <row r="4378" spans="4:4" x14ac:dyDescent="0.25">
      <c r="D4378" s="190"/>
    </row>
    <row r="4379" spans="4:4" x14ac:dyDescent="0.25">
      <c r="D4379" s="190"/>
    </row>
    <row r="4380" spans="4:4" x14ac:dyDescent="0.25">
      <c r="D4380" s="190"/>
    </row>
    <row r="4381" spans="4:4" x14ac:dyDescent="0.25">
      <c r="D4381" s="190"/>
    </row>
    <row r="4382" spans="4:4" x14ac:dyDescent="0.25">
      <c r="D4382" s="190"/>
    </row>
    <row r="4383" spans="4:4" x14ac:dyDescent="0.25">
      <c r="D4383" s="190"/>
    </row>
    <row r="4384" spans="4:4" x14ac:dyDescent="0.25">
      <c r="D4384" s="190"/>
    </row>
    <row r="4385" spans="4:4" x14ac:dyDescent="0.25">
      <c r="D4385" s="190"/>
    </row>
    <row r="4386" spans="4:4" x14ac:dyDescent="0.25">
      <c r="D4386" s="190"/>
    </row>
    <row r="4387" spans="4:4" x14ac:dyDescent="0.25">
      <c r="D4387" s="190"/>
    </row>
    <row r="4388" spans="4:4" x14ac:dyDescent="0.25">
      <c r="D4388" s="190"/>
    </row>
    <row r="4389" spans="4:4" x14ac:dyDescent="0.25">
      <c r="D4389" s="190"/>
    </row>
    <row r="4390" spans="4:4" x14ac:dyDescent="0.25">
      <c r="D4390" s="190"/>
    </row>
    <row r="4391" spans="4:4" x14ac:dyDescent="0.25">
      <c r="D4391" s="190"/>
    </row>
    <row r="4392" spans="4:4" x14ac:dyDescent="0.25">
      <c r="D4392" s="190"/>
    </row>
    <row r="4393" spans="4:4" x14ac:dyDescent="0.25">
      <c r="D4393" s="190"/>
    </row>
    <row r="4394" spans="4:4" x14ac:dyDescent="0.25">
      <c r="D4394" s="190"/>
    </row>
    <row r="4395" spans="4:4" x14ac:dyDescent="0.25">
      <c r="D4395" s="190"/>
    </row>
    <row r="4396" spans="4:4" x14ac:dyDescent="0.25">
      <c r="D4396" s="190"/>
    </row>
    <row r="4397" spans="4:4" x14ac:dyDescent="0.25">
      <c r="D4397" s="190"/>
    </row>
    <row r="4398" spans="4:4" x14ac:dyDescent="0.25">
      <c r="D4398" s="190"/>
    </row>
    <row r="4399" spans="4:4" x14ac:dyDescent="0.25">
      <c r="D4399" s="190"/>
    </row>
    <row r="4400" spans="4:4" x14ac:dyDescent="0.25">
      <c r="D4400" s="190"/>
    </row>
    <row r="4401" spans="4:4" x14ac:dyDescent="0.25">
      <c r="D4401" s="190"/>
    </row>
    <row r="4402" spans="4:4" x14ac:dyDescent="0.25">
      <c r="D4402" s="190"/>
    </row>
    <row r="4403" spans="4:4" x14ac:dyDescent="0.25">
      <c r="D4403" s="190"/>
    </row>
    <row r="4404" spans="4:4" x14ac:dyDescent="0.25">
      <c r="D4404" s="190"/>
    </row>
    <row r="4405" spans="4:4" x14ac:dyDescent="0.25">
      <c r="D4405" s="190"/>
    </row>
    <row r="4406" spans="4:4" x14ac:dyDescent="0.25">
      <c r="D4406" s="190"/>
    </row>
    <row r="4407" spans="4:4" x14ac:dyDescent="0.25">
      <c r="D4407" s="190"/>
    </row>
    <row r="4408" spans="4:4" x14ac:dyDescent="0.25">
      <c r="D4408" s="190"/>
    </row>
    <row r="4409" spans="4:4" x14ac:dyDescent="0.25">
      <c r="D4409" s="190"/>
    </row>
    <row r="4410" spans="4:4" x14ac:dyDescent="0.25">
      <c r="D4410" s="190"/>
    </row>
    <row r="4411" spans="4:4" x14ac:dyDescent="0.25">
      <c r="D4411" s="190"/>
    </row>
    <row r="4412" spans="4:4" x14ac:dyDescent="0.25">
      <c r="D4412" s="190"/>
    </row>
    <row r="4413" spans="4:4" x14ac:dyDescent="0.25">
      <c r="D4413" s="190"/>
    </row>
    <row r="4414" spans="4:4" x14ac:dyDescent="0.25">
      <c r="D4414" s="190"/>
    </row>
    <row r="4415" spans="4:4" x14ac:dyDescent="0.25">
      <c r="D4415" s="190"/>
    </row>
    <row r="4416" spans="4:4" x14ac:dyDescent="0.25">
      <c r="D4416" s="190"/>
    </row>
    <row r="4417" spans="4:4" x14ac:dyDescent="0.25">
      <c r="D4417" s="190"/>
    </row>
    <row r="4418" spans="4:4" x14ac:dyDescent="0.25">
      <c r="D4418" s="190"/>
    </row>
    <row r="4419" spans="4:4" x14ac:dyDescent="0.25">
      <c r="D4419" s="190"/>
    </row>
    <row r="4420" spans="4:4" x14ac:dyDescent="0.25">
      <c r="D4420" s="190"/>
    </row>
    <row r="4421" spans="4:4" x14ac:dyDescent="0.25">
      <c r="D4421" s="190"/>
    </row>
    <row r="4422" spans="4:4" x14ac:dyDescent="0.25">
      <c r="D4422" s="190"/>
    </row>
    <row r="4423" spans="4:4" x14ac:dyDescent="0.25">
      <c r="D4423" s="190"/>
    </row>
    <row r="4424" spans="4:4" x14ac:dyDescent="0.25">
      <c r="D4424" s="190"/>
    </row>
    <row r="4425" spans="4:4" x14ac:dyDescent="0.25">
      <c r="D4425" s="190"/>
    </row>
    <row r="4426" spans="4:4" x14ac:dyDescent="0.25">
      <c r="D4426" s="190"/>
    </row>
    <row r="4427" spans="4:4" x14ac:dyDescent="0.25">
      <c r="D4427" s="190"/>
    </row>
    <row r="4428" spans="4:4" x14ac:dyDescent="0.25">
      <c r="D4428" s="190"/>
    </row>
    <row r="4429" spans="4:4" x14ac:dyDescent="0.25">
      <c r="D4429" s="190"/>
    </row>
    <row r="4430" spans="4:4" x14ac:dyDescent="0.25">
      <c r="D4430" s="190"/>
    </row>
    <row r="4431" spans="4:4" x14ac:dyDescent="0.25">
      <c r="D4431" s="190"/>
    </row>
    <row r="4432" spans="4:4" x14ac:dyDescent="0.25">
      <c r="D4432" s="190"/>
    </row>
    <row r="4433" spans="4:4" x14ac:dyDescent="0.25">
      <c r="D4433" s="190"/>
    </row>
    <row r="4434" spans="4:4" x14ac:dyDescent="0.25">
      <c r="D4434" s="190"/>
    </row>
    <row r="4435" spans="4:4" x14ac:dyDescent="0.25">
      <c r="D4435" s="190"/>
    </row>
    <row r="4436" spans="4:4" x14ac:dyDescent="0.25">
      <c r="D4436" s="190"/>
    </row>
    <row r="4437" spans="4:4" x14ac:dyDescent="0.25">
      <c r="D4437" s="190"/>
    </row>
    <row r="4438" spans="4:4" x14ac:dyDescent="0.25">
      <c r="D4438" s="190"/>
    </row>
    <row r="4439" spans="4:4" x14ac:dyDescent="0.25">
      <c r="D4439" s="190"/>
    </row>
    <row r="4440" spans="4:4" x14ac:dyDescent="0.25">
      <c r="D4440" s="190"/>
    </row>
    <row r="4441" spans="4:4" x14ac:dyDescent="0.25">
      <c r="D4441" s="190"/>
    </row>
    <row r="4442" spans="4:4" x14ac:dyDescent="0.25">
      <c r="D4442" s="190"/>
    </row>
    <row r="4443" spans="4:4" x14ac:dyDescent="0.25">
      <c r="D4443" s="190"/>
    </row>
    <row r="4444" spans="4:4" x14ac:dyDescent="0.25">
      <c r="D4444" s="190"/>
    </row>
    <row r="4445" spans="4:4" x14ac:dyDescent="0.25">
      <c r="D4445" s="190"/>
    </row>
    <row r="4446" spans="4:4" x14ac:dyDescent="0.25">
      <c r="D4446" s="190"/>
    </row>
    <row r="4447" spans="4:4" x14ac:dyDescent="0.25">
      <c r="D4447" s="190"/>
    </row>
    <row r="4448" spans="4:4" x14ac:dyDescent="0.25">
      <c r="D4448" s="190"/>
    </row>
    <row r="4449" spans="4:4" x14ac:dyDescent="0.25">
      <c r="D4449" s="190"/>
    </row>
    <row r="4450" spans="4:4" x14ac:dyDescent="0.25">
      <c r="D4450" s="190"/>
    </row>
    <row r="4451" spans="4:4" x14ac:dyDescent="0.25">
      <c r="D4451" s="190"/>
    </row>
    <row r="4452" spans="4:4" x14ac:dyDescent="0.25">
      <c r="D4452" s="190"/>
    </row>
    <row r="4453" spans="4:4" x14ac:dyDescent="0.25">
      <c r="D4453" s="190"/>
    </row>
    <row r="4454" spans="4:4" x14ac:dyDescent="0.25">
      <c r="D4454" s="190"/>
    </row>
    <row r="4455" spans="4:4" x14ac:dyDescent="0.25">
      <c r="D4455" s="190"/>
    </row>
    <row r="4456" spans="4:4" x14ac:dyDescent="0.25">
      <c r="D4456" s="190"/>
    </row>
    <row r="4457" spans="4:4" x14ac:dyDescent="0.25">
      <c r="D4457" s="190"/>
    </row>
    <row r="4458" spans="4:4" x14ac:dyDescent="0.25">
      <c r="D4458" s="190"/>
    </row>
    <row r="4459" spans="4:4" x14ac:dyDescent="0.25">
      <c r="D4459" s="190"/>
    </row>
    <row r="4460" spans="4:4" x14ac:dyDescent="0.25">
      <c r="D4460" s="190"/>
    </row>
    <row r="4461" spans="4:4" x14ac:dyDescent="0.25">
      <c r="D4461" s="190"/>
    </row>
    <row r="4462" spans="4:4" x14ac:dyDescent="0.25">
      <c r="D4462" s="190"/>
    </row>
    <row r="4463" spans="4:4" x14ac:dyDescent="0.25">
      <c r="D4463" s="190"/>
    </row>
    <row r="4464" spans="4:4" x14ac:dyDescent="0.25">
      <c r="D4464" s="190"/>
    </row>
    <row r="4465" spans="4:4" x14ac:dyDescent="0.25">
      <c r="D4465" s="190"/>
    </row>
    <row r="4466" spans="4:4" x14ac:dyDescent="0.25">
      <c r="D4466" s="190"/>
    </row>
    <row r="4467" spans="4:4" x14ac:dyDescent="0.25">
      <c r="D4467" s="190"/>
    </row>
    <row r="4468" spans="4:4" x14ac:dyDescent="0.25">
      <c r="D4468" s="190"/>
    </row>
    <row r="4469" spans="4:4" x14ac:dyDescent="0.25">
      <c r="D4469" s="190"/>
    </row>
    <row r="4470" spans="4:4" x14ac:dyDescent="0.25">
      <c r="D4470" s="190"/>
    </row>
    <row r="4471" spans="4:4" x14ac:dyDescent="0.25">
      <c r="D4471" s="190"/>
    </row>
    <row r="4472" spans="4:4" x14ac:dyDescent="0.25">
      <c r="D4472" s="190"/>
    </row>
    <row r="4473" spans="4:4" x14ac:dyDescent="0.25">
      <c r="D4473" s="190"/>
    </row>
    <row r="4474" spans="4:4" x14ac:dyDescent="0.25">
      <c r="D4474" s="190"/>
    </row>
    <row r="4475" spans="4:4" x14ac:dyDescent="0.25">
      <c r="D4475" s="190"/>
    </row>
    <row r="4476" spans="4:4" x14ac:dyDescent="0.25">
      <c r="D4476" s="190"/>
    </row>
    <row r="4477" spans="4:4" x14ac:dyDescent="0.25">
      <c r="D4477" s="190"/>
    </row>
    <row r="4478" spans="4:4" x14ac:dyDescent="0.25">
      <c r="D4478" s="190"/>
    </row>
    <row r="4479" spans="4:4" x14ac:dyDescent="0.25">
      <c r="D4479" s="190"/>
    </row>
    <row r="4480" spans="4:4" x14ac:dyDescent="0.25">
      <c r="D4480" s="190"/>
    </row>
    <row r="4481" spans="4:4" x14ac:dyDescent="0.25">
      <c r="D4481" s="190"/>
    </row>
    <row r="4482" spans="4:4" x14ac:dyDescent="0.25">
      <c r="D4482" s="190"/>
    </row>
    <row r="4483" spans="4:4" x14ac:dyDescent="0.25">
      <c r="D4483" s="190"/>
    </row>
    <row r="4484" spans="4:4" x14ac:dyDescent="0.25">
      <c r="D4484" s="190"/>
    </row>
    <row r="4485" spans="4:4" x14ac:dyDescent="0.25">
      <c r="D4485" s="190"/>
    </row>
    <row r="4486" spans="4:4" x14ac:dyDescent="0.25">
      <c r="D4486" s="190"/>
    </row>
    <row r="4487" spans="4:4" x14ac:dyDescent="0.25">
      <c r="D4487" s="190"/>
    </row>
    <row r="4488" spans="4:4" x14ac:dyDescent="0.25">
      <c r="D4488" s="190"/>
    </row>
    <row r="4489" spans="4:4" x14ac:dyDescent="0.25">
      <c r="D4489" s="190"/>
    </row>
    <row r="4490" spans="4:4" x14ac:dyDescent="0.25">
      <c r="D4490" s="190"/>
    </row>
    <row r="4491" spans="4:4" x14ac:dyDescent="0.25">
      <c r="D4491" s="190"/>
    </row>
    <row r="4492" spans="4:4" x14ac:dyDescent="0.25">
      <c r="D4492" s="190"/>
    </row>
    <row r="4493" spans="4:4" x14ac:dyDescent="0.25">
      <c r="D4493" s="190"/>
    </row>
    <row r="4494" spans="4:4" x14ac:dyDescent="0.25">
      <c r="D4494" s="190"/>
    </row>
    <row r="4495" spans="4:4" x14ac:dyDescent="0.25">
      <c r="D4495" s="190"/>
    </row>
    <row r="4496" spans="4:4" x14ac:dyDescent="0.25">
      <c r="D4496" s="190"/>
    </row>
    <row r="4497" spans="4:4" x14ac:dyDescent="0.25">
      <c r="D4497" s="190"/>
    </row>
    <row r="4498" spans="4:4" x14ac:dyDescent="0.25">
      <c r="D4498" s="190"/>
    </row>
    <row r="4499" spans="4:4" x14ac:dyDescent="0.25">
      <c r="D4499" s="190"/>
    </row>
    <row r="4500" spans="4:4" x14ac:dyDescent="0.25">
      <c r="D4500" s="190"/>
    </row>
    <row r="4501" spans="4:4" x14ac:dyDescent="0.25">
      <c r="D4501" s="190"/>
    </row>
    <row r="4502" spans="4:4" x14ac:dyDescent="0.25">
      <c r="D4502" s="190"/>
    </row>
    <row r="4503" spans="4:4" x14ac:dyDescent="0.25">
      <c r="D4503" s="190"/>
    </row>
    <row r="4504" spans="4:4" x14ac:dyDescent="0.25">
      <c r="D4504" s="190"/>
    </row>
    <row r="4505" spans="4:4" x14ac:dyDescent="0.25">
      <c r="D4505" s="190"/>
    </row>
    <row r="4506" spans="4:4" x14ac:dyDescent="0.25">
      <c r="D4506" s="190"/>
    </row>
    <row r="4507" spans="4:4" x14ac:dyDescent="0.25">
      <c r="D4507" s="190"/>
    </row>
    <row r="4508" spans="4:4" x14ac:dyDescent="0.25">
      <c r="D4508" s="190"/>
    </row>
    <row r="4509" spans="4:4" x14ac:dyDescent="0.25">
      <c r="D4509" s="190"/>
    </row>
    <row r="4510" spans="4:4" x14ac:dyDescent="0.25">
      <c r="D4510" s="190"/>
    </row>
    <row r="4511" spans="4:4" x14ac:dyDescent="0.25">
      <c r="D4511" s="190"/>
    </row>
    <row r="4512" spans="4:4" x14ac:dyDescent="0.25">
      <c r="D4512" s="190"/>
    </row>
    <row r="4513" spans="4:4" x14ac:dyDescent="0.25">
      <c r="D4513" s="190"/>
    </row>
    <row r="4514" spans="4:4" x14ac:dyDescent="0.25">
      <c r="D4514" s="190"/>
    </row>
    <row r="4515" spans="4:4" x14ac:dyDescent="0.25">
      <c r="D4515" s="190"/>
    </row>
    <row r="4516" spans="4:4" x14ac:dyDescent="0.25">
      <c r="D4516" s="190"/>
    </row>
    <row r="4517" spans="4:4" x14ac:dyDescent="0.25">
      <c r="D4517" s="190"/>
    </row>
    <row r="4518" spans="4:4" x14ac:dyDescent="0.25">
      <c r="D4518" s="190"/>
    </row>
    <row r="4519" spans="4:4" x14ac:dyDescent="0.25">
      <c r="D4519" s="190"/>
    </row>
    <row r="4520" spans="4:4" x14ac:dyDescent="0.25">
      <c r="D4520" s="190"/>
    </row>
    <row r="4521" spans="4:4" x14ac:dyDescent="0.25">
      <c r="D4521" s="190"/>
    </row>
    <row r="4522" spans="4:4" x14ac:dyDescent="0.25">
      <c r="D4522" s="190"/>
    </row>
    <row r="4523" spans="4:4" x14ac:dyDescent="0.25">
      <c r="D4523" s="190"/>
    </row>
    <row r="4524" spans="4:4" x14ac:dyDescent="0.25">
      <c r="D4524" s="190"/>
    </row>
    <row r="4525" spans="4:4" x14ac:dyDescent="0.25">
      <c r="D4525" s="190"/>
    </row>
    <row r="4526" spans="4:4" x14ac:dyDescent="0.25">
      <c r="D4526" s="190"/>
    </row>
    <row r="4527" spans="4:4" x14ac:dyDescent="0.25">
      <c r="D4527" s="190"/>
    </row>
    <row r="4528" spans="4:4" x14ac:dyDescent="0.25">
      <c r="D4528" s="190"/>
    </row>
    <row r="4529" spans="4:4" x14ac:dyDescent="0.25">
      <c r="D4529" s="190"/>
    </row>
    <row r="4530" spans="4:4" x14ac:dyDescent="0.25">
      <c r="D4530" s="190"/>
    </row>
    <row r="4531" spans="4:4" x14ac:dyDescent="0.25">
      <c r="D4531" s="190"/>
    </row>
    <row r="4532" spans="4:4" x14ac:dyDescent="0.25">
      <c r="D4532" s="190"/>
    </row>
    <row r="4533" spans="4:4" x14ac:dyDescent="0.25">
      <c r="D4533" s="190"/>
    </row>
    <row r="4534" spans="4:4" x14ac:dyDescent="0.25">
      <c r="D4534" s="190"/>
    </row>
    <row r="4535" spans="4:4" x14ac:dyDescent="0.25">
      <c r="D4535" s="190"/>
    </row>
    <row r="4536" spans="4:4" x14ac:dyDescent="0.25">
      <c r="D4536" s="190"/>
    </row>
    <row r="4537" spans="4:4" x14ac:dyDescent="0.25">
      <c r="D4537" s="190"/>
    </row>
    <row r="4538" spans="4:4" x14ac:dyDescent="0.25">
      <c r="D4538" s="190"/>
    </row>
    <row r="4539" spans="4:4" x14ac:dyDescent="0.25">
      <c r="D4539" s="190"/>
    </row>
    <row r="4540" spans="4:4" x14ac:dyDescent="0.25">
      <c r="D4540" s="190"/>
    </row>
    <row r="4541" spans="4:4" x14ac:dyDescent="0.25">
      <c r="D4541" s="190"/>
    </row>
    <row r="4542" spans="4:4" x14ac:dyDescent="0.25">
      <c r="D4542" s="190"/>
    </row>
    <row r="4543" spans="4:4" x14ac:dyDescent="0.25">
      <c r="D4543" s="190"/>
    </row>
    <row r="4544" spans="4:4" x14ac:dyDescent="0.25">
      <c r="D4544" s="190"/>
    </row>
    <row r="4545" spans="4:4" x14ac:dyDescent="0.25">
      <c r="D4545" s="190"/>
    </row>
    <row r="4546" spans="4:4" x14ac:dyDescent="0.25">
      <c r="D4546" s="190"/>
    </row>
    <row r="4547" spans="4:4" x14ac:dyDescent="0.25">
      <c r="D4547" s="190"/>
    </row>
    <row r="4548" spans="4:4" x14ac:dyDescent="0.25">
      <c r="D4548" s="190"/>
    </row>
    <row r="4549" spans="4:4" x14ac:dyDescent="0.25">
      <c r="D4549" s="190"/>
    </row>
    <row r="4550" spans="4:4" x14ac:dyDescent="0.25">
      <c r="D4550" s="190"/>
    </row>
    <row r="4551" spans="4:4" x14ac:dyDescent="0.25">
      <c r="D4551" s="190"/>
    </row>
    <row r="4552" spans="4:4" x14ac:dyDescent="0.25">
      <c r="D4552" s="190"/>
    </row>
    <row r="4553" spans="4:4" x14ac:dyDescent="0.25">
      <c r="D4553" s="190"/>
    </row>
    <row r="4554" spans="4:4" x14ac:dyDescent="0.25">
      <c r="D4554" s="190"/>
    </row>
    <row r="4555" spans="4:4" x14ac:dyDescent="0.25">
      <c r="D4555" s="190"/>
    </row>
    <row r="4556" spans="4:4" x14ac:dyDescent="0.25">
      <c r="D4556" s="190"/>
    </row>
    <row r="4557" spans="4:4" x14ac:dyDescent="0.25">
      <c r="D4557" s="190"/>
    </row>
    <row r="4558" spans="4:4" x14ac:dyDescent="0.25">
      <c r="D4558" s="190"/>
    </row>
    <row r="4559" spans="4:4" x14ac:dyDescent="0.25">
      <c r="D4559" s="190"/>
    </row>
    <row r="4560" spans="4:4" x14ac:dyDescent="0.25">
      <c r="D4560" s="190"/>
    </row>
    <row r="4561" spans="4:4" x14ac:dyDescent="0.25">
      <c r="D4561" s="190"/>
    </row>
    <row r="4562" spans="4:4" x14ac:dyDescent="0.25">
      <c r="D4562" s="190"/>
    </row>
    <row r="4563" spans="4:4" x14ac:dyDescent="0.25">
      <c r="D4563" s="190"/>
    </row>
    <row r="4564" spans="4:4" x14ac:dyDescent="0.25">
      <c r="D4564" s="190"/>
    </row>
    <row r="4565" spans="4:4" x14ac:dyDescent="0.25">
      <c r="D4565" s="190"/>
    </row>
    <row r="4566" spans="4:4" x14ac:dyDescent="0.25">
      <c r="D4566" s="190"/>
    </row>
    <row r="4567" spans="4:4" x14ac:dyDescent="0.25">
      <c r="D4567" s="190"/>
    </row>
    <row r="4568" spans="4:4" x14ac:dyDescent="0.25">
      <c r="D4568" s="190"/>
    </row>
    <row r="4569" spans="4:4" x14ac:dyDescent="0.25">
      <c r="D4569" s="190"/>
    </row>
    <row r="4570" spans="4:4" x14ac:dyDescent="0.25">
      <c r="D4570" s="190"/>
    </row>
    <row r="4571" spans="4:4" x14ac:dyDescent="0.25">
      <c r="D4571" s="190"/>
    </row>
    <row r="4572" spans="4:4" x14ac:dyDescent="0.25">
      <c r="D4572" s="190"/>
    </row>
    <row r="4573" spans="4:4" x14ac:dyDescent="0.25">
      <c r="D4573" s="190"/>
    </row>
    <row r="4574" spans="4:4" x14ac:dyDescent="0.25">
      <c r="D4574" s="190"/>
    </row>
    <row r="4575" spans="4:4" x14ac:dyDescent="0.25">
      <c r="D4575" s="190"/>
    </row>
    <row r="4576" spans="4:4" x14ac:dyDescent="0.25">
      <c r="D4576" s="190"/>
    </row>
    <row r="4577" spans="4:4" x14ac:dyDescent="0.25">
      <c r="D4577" s="190"/>
    </row>
    <row r="4578" spans="4:4" x14ac:dyDescent="0.25">
      <c r="D4578" s="190"/>
    </row>
    <row r="4579" spans="4:4" x14ac:dyDescent="0.25">
      <c r="D4579" s="190"/>
    </row>
    <row r="4580" spans="4:4" x14ac:dyDescent="0.25">
      <c r="D4580" s="190"/>
    </row>
    <row r="4581" spans="4:4" x14ac:dyDescent="0.25">
      <c r="D4581" s="190"/>
    </row>
    <row r="4582" spans="4:4" x14ac:dyDescent="0.25">
      <c r="D4582" s="190"/>
    </row>
    <row r="4583" spans="4:4" x14ac:dyDescent="0.25">
      <c r="D4583" s="190"/>
    </row>
    <row r="4584" spans="4:4" x14ac:dyDescent="0.25">
      <c r="D4584" s="190"/>
    </row>
    <row r="4585" spans="4:4" x14ac:dyDescent="0.25">
      <c r="D4585" s="190"/>
    </row>
    <row r="4586" spans="4:4" x14ac:dyDescent="0.25">
      <c r="D4586" s="190"/>
    </row>
    <row r="4587" spans="4:4" x14ac:dyDescent="0.25">
      <c r="D4587" s="190"/>
    </row>
    <row r="4588" spans="4:4" x14ac:dyDescent="0.25">
      <c r="D4588" s="190"/>
    </row>
    <row r="4589" spans="4:4" x14ac:dyDescent="0.25">
      <c r="D4589" s="190"/>
    </row>
    <row r="4590" spans="4:4" x14ac:dyDescent="0.25">
      <c r="D4590" s="190"/>
    </row>
    <row r="4591" spans="4:4" x14ac:dyDescent="0.25">
      <c r="D4591" s="190"/>
    </row>
    <row r="4592" spans="4:4" x14ac:dyDescent="0.25">
      <c r="D4592" s="190"/>
    </row>
    <row r="4593" spans="4:4" x14ac:dyDescent="0.25">
      <c r="D4593" s="190"/>
    </row>
    <row r="4594" spans="4:4" x14ac:dyDescent="0.25">
      <c r="D4594" s="190"/>
    </row>
    <row r="4595" spans="4:4" x14ac:dyDescent="0.25">
      <c r="D4595" s="190"/>
    </row>
    <row r="4596" spans="4:4" x14ac:dyDescent="0.25">
      <c r="D4596" s="190"/>
    </row>
    <row r="4597" spans="4:4" x14ac:dyDescent="0.25">
      <c r="D4597" s="190"/>
    </row>
    <row r="4598" spans="4:4" x14ac:dyDescent="0.25">
      <c r="D4598" s="190"/>
    </row>
    <row r="4599" spans="4:4" x14ac:dyDescent="0.25">
      <c r="D4599" s="190"/>
    </row>
    <row r="4600" spans="4:4" x14ac:dyDescent="0.25">
      <c r="D4600" s="190"/>
    </row>
    <row r="4601" spans="4:4" x14ac:dyDescent="0.25">
      <c r="D4601" s="190"/>
    </row>
    <row r="4602" spans="4:4" x14ac:dyDescent="0.25">
      <c r="D4602" s="190"/>
    </row>
    <row r="4603" spans="4:4" x14ac:dyDescent="0.25">
      <c r="D4603" s="190"/>
    </row>
    <row r="4604" spans="4:4" x14ac:dyDescent="0.25">
      <c r="D4604" s="190"/>
    </row>
    <row r="4605" spans="4:4" x14ac:dyDescent="0.25">
      <c r="D4605" s="190"/>
    </row>
    <row r="4606" spans="4:4" x14ac:dyDescent="0.25">
      <c r="D4606" s="190"/>
    </row>
    <row r="4607" spans="4:4" x14ac:dyDescent="0.25">
      <c r="D4607" s="190"/>
    </row>
    <row r="4608" spans="4:4" x14ac:dyDescent="0.25">
      <c r="D4608" s="190"/>
    </row>
    <row r="4609" spans="4:4" x14ac:dyDescent="0.25">
      <c r="D4609" s="190"/>
    </row>
    <row r="4610" spans="4:4" x14ac:dyDescent="0.25">
      <c r="D4610" s="190"/>
    </row>
    <row r="4611" spans="4:4" x14ac:dyDescent="0.25">
      <c r="D4611" s="190"/>
    </row>
    <row r="4612" spans="4:4" x14ac:dyDescent="0.25">
      <c r="D4612" s="190"/>
    </row>
    <row r="4613" spans="4:4" x14ac:dyDescent="0.25">
      <c r="D4613" s="190"/>
    </row>
    <row r="4614" spans="4:4" x14ac:dyDescent="0.25">
      <c r="D4614" s="190"/>
    </row>
    <row r="4615" spans="4:4" x14ac:dyDescent="0.25">
      <c r="D4615" s="190"/>
    </row>
    <row r="4616" spans="4:4" x14ac:dyDescent="0.25">
      <c r="D4616" s="190"/>
    </row>
    <row r="4617" spans="4:4" x14ac:dyDescent="0.25">
      <c r="D4617" s="190"/>
    </row>
    <row r="4618" spans="4:4" x14ac:dyDescent="0.25">
      <c r="D4618" s="190"/>
    </row>
    <row r="4619" spans="4:4" x14ac:dyDescent="0.25">
      <c r="D4619" s="190"/>
    </row>
    <row r="4620" spans="4:4" x14ac:dyDescent="0.25">
      <c r="D4620" s="190"/>
    </row>
    <row r="4621" spans="4:4" x14ac:dyDescent="0.25">
      <c r="D4621" s="190"/>
    </row>
    <row r="4622" spans="4:4" x14ac:dyDescent="0.25">
      <c r="D4622" s="190"/>
    </row>
    <row r="4623" spans="4:4" x14ac:dyDescent="0.25">
      <c r="D4623" s="190"/>
    </row>
    <row r="4624" spans="4:4" x14ac:dyDescent="0.25">
      <c r="D4624" s="190"/>
    </row>
    <row r="4625" spans="4:4" x14ac:dyDescent="0.25">
      <c r="D4625" s="190"/>
    </row>
    <row r="4626" spans="4:4" x14ac:dyDescent="0.25">
      <c r="D4626" s="190"/>
    </row>
    <row r="4627" spans="4:4" x14ac:dyDescent="0.25">
      <c r="D4627" s="190"/>
    </row>
    <row r="4628" spans="4:4" x14ac:dyDescent="0.25">
      <c r="D4628" s="190"/>
    </row>
    <row r="4629" spans="4:4" x14ac:dyDescent="0.25">
      <c r="D4629" s="190"/>
    </row>
    <row r="4630" spans="4:4" x14ac:dyDescent="0.25">
      <c r="D4630" s="190"/>
    </row>
    <row r="4631" spans="4:4" x14ac:dyDescent="0.25">
      <c r="D4631" s="190"/>
    </row>
    <row r="4632" spans="4:4" x14ac:dyDescent="0.25">
      <c r="D4632" s="190"/>
    </row>
    <row r="4633" spans="4:4" x14ac:dyDescent="0.25">
      <c r="D4633" s="190"/>
    </row>
    <row r="4634" spans="4:4" x14ac:dyDescent="0.25">
      <c r="D4634" s="190"/>
    </row>
    <row r="4635" spans="4:4" x14ac:dyDescent="0.25">
      <c r="D4635" s="190"/>
    </row>
    <row r="4636" spans="4:4" x14ac:dyDescent="0.25">
      <c r="D4636" s="190"/>
    </row>
    <row r="4637" spans="4:4" x14ac:dyDescent="0.25">
      <c r="D4637" s="190"/>
    </row>
    <row r="4638" spans="4:4" x14ac:dyDescent="0.25">
      <c r="D4638" s="190"/>
    </row>
    <row r="4639" spans="4:4" x14ac:dyDescent="0.25">
      <c r="D4639" s="190"/>
    </row>
    <row r="4640" spans="4:4" x14ac:dyDescent="0.25">
      <c r="D4640" s="190"/>
    </row>
    <row r="4641" spans="4:4" x14ac:dyDescent="0.25">
      <c r="D4641" s="190"/>
    </row>
    <row r="4642" spans="4:4" x14ac:dyDescent="0.25">
      <c r="D4642" s="190"/>
    </row>
    <row r="4643" spans="4:4" x14ac:dyDescent="0.25">
      <c r="D4643" s="190"/>
    </row>
    <row r="4644" spans="4:4" x14ac:dyDescent="0.25">
      <c r="D4644" s="190"/>
    </row>
    <row r="4645" spans="4:4" x14ac:dyDescent="0.25">
      <c r="D4645" s="190"/>
    </row>
    <row r="4646" spans="4:4" x14ac:dyDescent="0.25">
      <c r="D4646" s="190"/>
    </row>
    <row r="4647" spans="4:4" x14ac:dyDescent="0.25">
      <c r="D4647" s="190"/>
    </row>
    <row r="4648" spans="4:4" x14ac:dyDescent="0.25">
      <c r="D4648" s="190"/>
    </row>
    <row r="4649" spans="4:4" x14ac:dyDescent="0.25">
      <c r="D4649" s="190"/>
    </row>
    <row r="4650" spans="4:4" x14ac:dyDescent="0.25">
      <c r="D4650" s="190"/>
    </row>
    <row r="4651" spans="4:4" x14ac:dyDescent="0.25">
      <c r="D4651" s="190"/>
    </row>
    <row r="4652" spans="4:4" x14ac:dyDescent="0.25">
      <c r="D4652" s="190"/>
    </row>
    <row r="4653" spans="4:4" x14ac:dyDescent="0.25">
      <c r="D4653" s="190"/>
    </row>
    <row r="4654" spans="4:4" x14ac:dyDescent="0.25">
      <c r="D4654" s="190"/>
    </row>
    <row r="4655" spans="4:4" x14ac:dyDescent="0.25">
      <c r="D4655" s="190"/>
    </row>
    <row r="4656" spans="4:4" x14ac:dyDescent="0.25">
      <c r="D4656" s="190"/>
    </row>
    <row r="4657" spans="4:4" x14ac:dyDescent="0.25">
      <c r="D4657" s="190"/>
    </row>
    <row r="4658" spans="4:4" x14ac:dyDescent="0.25">
      <c r="D4658" s="190"/>
    </row>
    <row r="4659" spans="4:4" x14ac:dyDescent="0.25">
      <c r="D4659" s="190"/>
    </row>
    <row r="4660" spans="4:4" x14ac:dyDescent="0.25">
      <c r="D4660" s="190"/>
    </row>
    <row r="4661" spans="4:4" x14ac:dyDescent="0.25">
      <c r="D4661" s="190"/>
    </row>
    <row r="4662" spans="4:4" x14ac:dyDescent="0.25">
      <c r="D4662" s="190"/>
    </row>
    <row r="4663" spans="4:4" x14ac:dyDescent="0.25">
      <c r="D4663" s="190"/>
    </row>
    <row r="4664" spans="4:4" x14ac:dyDescent="0.25">
      <c r="D4664" s="190"/>
    </row>
    <row r="4665" spans="4:4" x14ac:dyDescent="0.25">
      <c r="D4665" s="190"/>
    </row>
    <row r="4666" spans="4:4" x14ac:dyDescent="0.25">
      <c r="D4666" s="190"/>
    </row>
    <row r="4667" spans="4:4" x14ac:dyDescent="0.25">
      <c r="D4667" s="190"/>
    </row>
    <row r="4668" spans="4:4" x14ac:dyDescent="0.25">
      <c r="D4668" s="190"/>
    </row>
    <row r="4669" spans="4:4" x14ac:dyDescent="0.25">
      <c r="D4669" s="190"/>
    </row>
    <row r="4670" spans="4:4" x14ac:dyDescent="0.25">
      <c r="D4670" s="190"/>
    </row>
    <row r="4671" spans="4:4" x14ac:dyDescent="0.25">
      <c r="D4671" s="190"/>
    </row>
    <row r="4672" spans="4:4" x14ac:dyDescent="0.25">
      <c r="D4672" s="190"/>
    </row>
    <row r="4673" spans="4:4" x14ac:dyDescent="0.25">
      <c r="D4673" s="190"/>
    </row>
    <row r="4674" spans="4:4" x14ac:dyDescent="0.25">
      <c r="D4674" s="190"/>
    </row>
    <row r="4675" spans="4:4" x14ac:dyDescent="0.25">
      <c r="D4675" s="190"/>
    </row>
    <row r="4676" spans="4:4" x14ac:dyDescent="0.25">
      <c r="D4676" s="190"/>
    </row>
    <row r="4677" spans="4:4" x14ac:dyDescent="0.25">
      <c r="D4677" s="190"/>
    </row>
    <row r="4678" spans="4:4" x14ac:dyDescent="0.25">
      <c r="D4678" s="190"/>
    </row>
    <row r="4679" spans="4:4" x14ac:dyDescent="0.25">
      <c r="D4679" s="190"/>
    </row>
    <row r="4680" spans="4:4" x14ac:dyDescent="0.25">
      <c r="D4680" s="190"/>
    </row>
    <row r="4681" spans="4:4" x14ac:dyDescent="0.25">
      <c r="D4681" s="190"/>
    </row>
    <row r="4682" spans="4:4" x14ac:dyDescent="0.25">
      <c r="D4682" s="190"/>
    </row>
    <row r="4683" spans="4:4" x14ac:dyDescent="0.25">
      <c r="D4683" s="190"/>
    </row>
    <row r="4684" spans="4:4" x14ac:dyDescent="0.25">
      <c r="D4684" s="190"/>
    </row>
    <row r="4685" spans="4:4" x14ac:dyDescent="0.25">
      <c r="D4685" s="190"/>
    </row>
    <row r="4686" spans="4:4" x14ac:dyDescent="0.25">
      <c r="D4686" s="190"/>
    </row>
    <row r="4687" spans="4:4" x14ac:dyDescent="0.25">
      <c r="D4687" s="190"/>
    </row>
    <row r="4688" spans="4:4" x14ac:dyDescent="0.25">
      <c r="D4688" s="190"/>
    </row>
    <row r="4689" spans="4:4" x14ac:dyDescent="0.25">
      <c r="D4689" s="190"/>
    </row>
    <row r="4690" spans="4:4" x14ac:dyDescent="0.25">
      <c r="D4690" s="190"/>
    </row>
    <row r="4691" spans="4:4" x14ac:dyDescent="0.25">
      <c r="D4691" s="190"/>
    </row>
    <row r="4692" spans="4:4" x14ac:dyDescent="0.25">
      <c r="D4692" s="190"/>
    </row>
    <row r="4693" spans="4:4" x14ac:dyDescent="0.25">
      <c r="D4693" s="190"/>
    </row>
    <row r="4694" spans="4:4" x14ac:dyDescent="0.25">
      <c r="D4694" s="190"/>
    </row>
    <row r="4695" spans="4:4" x14ac:dyDescent="0.25">
      <c r="D4695" s="190"/>
    </row>
    <row r="4696" spans="4:4" x14ac:dyDescent="0.25">
      <c r="D4696" s="190"/>
    </row>
    <row r="4697" spans="4:4" x14ac:dyDescent="0.25">
      <c r="D4697" s="190"/>
    </row>
    <row r="4698" spans="4:4" x14ac:dyDescent="0.25">
      <c r="D4698" s="190"/>
    </row>
    <row r="4699" spans="4:4" x14ac:dyDescent="0.25">
      <c r="D4699" s="190"/>
    </row>
    <row r="4700" spans="4:4" x14ac:dyDescent="0.25">
      <c r="D4700" s="190"/>
    </row>
    <row r="4701" spans="4:4" x14ac:dyDescent="0.25">
      <c r="D4701" s="190"/>
    </row>
    <row r="4702" spans="4:4" x14ac:dyDescent="0.25">
      <c r="D4702" s="190"/>
    </row>
    <row r="4703" spans="4:4" x14ac:dyDescent="0.25">
      <c r="D4703" s="190"/>
    </row>
    <row r="4704" spans="4:4" x14ac:dyDescent="0.25">
      <c r="D4704" s="190"/>
    </row>
    <row r="4705" spans="4:4" x14ac:dyDescent="0.25">
      <c r="D4705" s="190"/>
    </row>
    <row r="4706" spans="4:4" x14ac:dyDescent="0.25">
      <c r="D4706" s="190"/>
    </row>
    <row r="4707" spans="4:4" x14ac:dyDescent="0.25">
      <c r="D4707" s="190"/>
    </row>
    <row r="4708" spans="4:4" x14ac:dyDescent="0.25">
      <c r="D4708" s="190"/>
    </row>
    <row r="4709" spans="4:4" x14ac:dyDescent="0.25">
      <c r="D4709" s="190"/>
    </row>
    <row r="4710" spans="4:4" x14ac:dyDescent="0.25">
      <c r="D4710" s="190"/>
    </row>
    <row r="4711" spans="4:4" x14ac:dyDescent="0.25">
      <c r="D4711" s="190"/>
    </row>
    <row r="4712" spans="4:4" x14ac:dyDescent="0.25">
      <c r="D4712" s="190"/>
    </row>
    <row r="4713" spans="4:4" x14ac:dyDescent="0.25">
      <c r="D4713" s="190"/>
    </row>
    <row r="4714" spans="4:4" x14ac:dyDescent="0.25">
      <c r="D4714" s="190"/>
    </row>
    <row r="4715" spans="4:4" x14ac:dyDescent="0.25">
      <c r="D4715" s="190"/>
    </row>
    <row r="4716" spans="4:4" x14ac:dyDescent="0.25">
      <c r="D4716" s="190"/>
    </row>
    <row r="4717" spans="4:4" x14ac:dyDescent="0.25">
      <c r="D4717" s="190"/>
    </row>
    <row r="4718" spans="4:4" x14ac:dyDescent="0.25">
      <c r="D4718" s="190"/>
    </row>
    <row r="4719" spans="4:4" x14ac:dyDescent="0.25">
      <c r="D4719" s="190"/>
    </row>
    <row r="4720" spans="4:4" x14ac:dyDescent="0.25">
      <c r="D4720" s="190"/>
    </row>
    <row r="4721" spans="4:4" x14ac:dyDescent="0.25">
      <c r="D4721" s="190"/>
    </row>
    <row r="4722" spans="4:4" x14ac:dyDescent="0.25">
      <c r="D4722" s="190"/>
    </row>
    <row r="4723" spans="4:4" x14ac:dyDescent="0.25">
      <c r="D4723" s="190"/>
    </row>
    <row r="4724" spans="4:4" x14ac:dyDescent="0.25">
      <c r="D4724" s="190"/>
    </row>
    <row r="4725" spans="4:4" x14ac:dyDescent="0.25">
      <c r="D4725" s="190"/>
    </row>
    <row r="4726" spans="4:4" x14ac:dyDescent="0.25">
      <c r="D4726" s="190"/>
    </row>
    <row r="4727" spans="4:4" x14ac:dyDescent="0.25">
      <c r="D4727" s="190"/>
    </row>
    <row r="4728" spans="4:4" x14ac:dyDescent="0.25">
      <c r="D4728" s="190"/>
    </row>
    <row r="4729" spans="4:4" x14ac:dyDescent="0.25">
      <c r="D4729" s="190"/>
    </row>
    <row r="4730" spans="4:4" x14ac:dyDescent="0.25">
      <c r="D4730" s="190"/>
    </row>
    <row r="4731" spans="4:4" x14ac:dyDescent="0.25">
      <c r="D4731" s="190"/>
    </row>
    <row r="4732" spans="4:4" x14ac:dyDescent="0.25">
      <c r="D4732" s="190"/>
    </row>
    <row r="4733" spans="4:4" x14ac:dyDescent="0.25">
      <c r="D4733" s="190"/>
    </row>
    <row r="4734" spans="4:4" x14ac:dyDescent="0.25">
      <c r="D4734" s="190"/>
    </row>
    <row r="4735" spans="4:4" x14ac:dyDescent="0.25">
      <c r="D4735" s="190"/>
    </row>
    <row r="4736" spans="4:4" x14ac:dyDescent="0.25">
      <c r="D4736" s="190"/>
    </row>
    <row r="4737" spans="4:4" x14ac:dyDescent="0.25">
      <c r="D4737" s="190"/>
    </row>
    <row r="4738" spans="4:4" x14ac:dyDescent="0.25">
      <c r="D4738" s="190"/>
    </row>
    <row r="4739" spans="4:4" x14ac:dyDescent="0.25">
      <c r="D4739" s="190"/>
    </row>
    <row r="4740" spans="4:4" x14ac:dyDescent="0.25">
      <c r="D4740" s="190"/>
    </row>
    <row r="4741" spans="4:4" x14ac:dyDescent="0.25">
      <c r="D4741" s="190"/>
    </row>
    <row r="4742" spans="4:4" x14ac:dyDescent="0.25">
      <c r="D4742" s="190"/>
    </row>
    <row r="4743" spans="4:4" x14ac:dyDescent="0.25">
      <c r="D4743" s="190"/>
    </row>
    <row r="4744" spans="4:4" x14ac:dyDescent="0.25">
      <c r="D4744" s="190"/>
    </row>
    <row r="4745" spans="4:4" x14ac:dyDescent="0.25">
      <c r="D4745" s="190"/>
    </row>
    <row r="4746" spans="4:4" x14ac:dyDescent="0.25">
      <c r="D4746" s="190"/>
    </row>
    <row r="4747" spans="4:4" x14ac:dyDescent="0.25">
      <c r="D4747" s="190"/>
    </row>
    <row r="4748" spans="4:4" x14ac:dyDescent="0.25">
      <c r="D4748" s="190"/>
    </row>
    <row r="4749" spans="4:4" x14ac:dyDescent="0.25">
      <c r="D4749" s="190"/>
    </row>
    <row r="4750" spans="4:4" x14ac:dyDescent="0.25">
      <c r="D4750" s="190"/>
    </row>
    <row r="4751" spans="4:4" x14ac:dyDescent="0.25">
      <c r="D4751" s="190"/>
    </row>
    <row r="4752" spans="4:4" x14ac:dyDescent="0.25">
      <c r="D4752" s="190"/>
    </row>
    <row r="4753" spans="4:4" x14ac:dyDescent="0.25">
      <c r="D4753" s="190"/>
    </row>
    <row r="4754" spans="4:4" x14ac:dyDescent="0.25">
      <c r="D4754" s="190"/>
    </row>
    <row r="4755" spans="4:4" x14ac:dyDescent="0.25">
      <c r="D4755" s="190"/>
    </row>
    <row r="4756" spans="4:4" x14ac:dyDescent="0.25">
      <c r="D4756" s="190"/>
    </row>
    <row r="4757" spans="4:4" x14ac:dyDescent="0.25">
      <c r="D4757" s="190"/>
    </row>
    <row r="4758" spans="4:4" x14ac:dyDescent="0.25">
      <c r="D4758" s="190"/>
    </row>
    <row r="4759" spans="4:4" x14ac:dyDescent="0.25">
      <c r="D4759" s="190"/>
    </row>
    <row r="4760" spans="4:4" x14ac:dyDescent="0.25">
      <c r="D4760" s="190"/>
    </row>
    <row r="4761" spans="4:4" x14ac:dyDescent="0.25">
      <c r="D4761" s="190"/>
    </row>
    <row r="4762" spans="4:4" x14ac:dyDescent="0.25">
      <c r="D4762" s="190"/>
    </row>
    <row r="4763" spans="4:4" x14ac:dyDescent="0.25">
      <c r="D4763" s="190"/>
    </row>
    <row r="4764" spans="4:4" x14ac:dyDescent="0.25">
      <c r="D4764" s="190"/>
    </row>
    <row r="4765" spans="4:4" x14ac:dyDescent="0.25">
      <c r="D4765" s="190"/>
    </row>
    <row r="4766" spans="4:4" x14ac:dyDescent="0.25">
      <c r="D4766" s="190"/>
    </row>
    <row r="4767" spans="4:4" x14ac:dyDescent="0.25">
      <c r="D4767" s="190"/>
    </row>
    <row r="4768" spans="4:4" x14ac:dyDescent="0.25">
      <c r="D4768" s="190"/>
    </row>
    <row r="4769" spans="4:4" x14ac:dyDescent="0.25">
      <c r="D4769" s="190"/>
    </row>
    <row r="4770" spans="4:4" x14ac:dyDescent="0.25">
      <c r="D4770" s="190"/>
    </row>
    <row r="4771" spans="4:4" x14ac:dyDescent="0.25">
      <c r="D4771" s="190"/>
    </row>
    <row r="4772" spans="4:4" x14ac:dyDescent="0.25">
      <c r="D4772" s="190"/>
    </row>
    <row r="4773" spans="4:4" x14ac:dyDescent="0.25">
      <c r="D4773" s="190"/>
    </row>
    <row r="4774" spans="4:4" x14ac:dyDescent="0.25">
      <c r="D4774" s="190"/>
    </row>
    <row r="4775" spans="4:4" x14ac:dyDescent="0.25">
      <c r="D4775" s="190"/>
    </row>
    <row r="4776" spans="4:4" x14ac:dyDescent="0.25">
      <c r="D4776" s="190"/>
    </row>
    <row r="4777" spans="4:4" x14ac:dyDescent="0.25">
      <c r="D4777" s="190"/>
    </row>
    <row r="4778" spans="4:4" x14ac:dyDescent="0.25">
      <c r="D4778" s="190"/>
    </row>
    <row r="4779" spans="4:4" x14ac:dyDescent="0.25">
      <c r="D4779" s="190"/>
    </row>
    <row r="4780" spans="4:4" x14ac:dyDescent="0.25">
      <c r="D4780" s="190"/>
    </row>
    <row r="4781" spans="4:4" x14ac:dyDescent="0.25">
      <c r="D4781" s="190"/>
    </row>
    <row r="4782" spans="4:4" x14ac:dyDescent="0.25">
      <c r="D4782" s="190"/>
    </row>
    <row r="4783" spans="4:4" x14ac:dyDescent="0.25">
      <c r="D4783" s="190"/>
    </row>
    <row r="4784" spans="4:4" x14ac:dyDescent="0.25">
      <c r="D4784" s="190"/>
    </row>
    <row r="4785" spans="4:4" x14ac:dyDescent="0.25">
      <c r="D4785" s="190"/>
    </row>
    <row r="4786" spans="4:4" x14ac:dyDescent="0.25">
      <c r="D4786" s="190"/>
    </row>
    <row r="4787" spans="4:4" x14ac:dyDescent="0.25">
      <c r="D4787" s="190"/>
    </row>
    <row r="4788" spans="4:4" x14ac:dyDescent="0.25">
      <c r="D4788" s="190"/>
    </row>
    <row r="4789" spans="4:4" x14ac:dyDescent="0.25">
      <c r="D4789" s="190"/>
    </row>
    <row r="4790" spans="4:4" x14ac:dyDescent="0.25">
      <c r="D4790" s="190"/>
    </row>
    <row r="4791" spans="4:4" x14ac:dyDescent="0.25">
      <c r="D4791" s="190"/>
    </row>
    <row r="4792" spans="4:4" x14ac:dyDescent="0.25">
      <c r="D4792" s="190"/>
    </row>
    <row r="4793" spans="4:4" x14ac:dyDescent="0.25">
      <c r="D4793" s="190"/>
    </row>
    <row r="4794" spans="4:4" x14ac:dyDescent="0.25">
      <c r="D4794" s="190"/>
    </row>
    <row r="4795" spans="4:4" x14ac:dyDescent="0.25">
      <c r="D4795" s="190"/>
    </row>
    <row r="4796" spans="4:4" x14ac:dyDescent="0.25">
      <c r="D4796" s="190"/>
    </row>
    <row r="4797" spans="4:4" x14ac:dyDescent="0.25">
      <c r="D4797" s="190"/>
    </row>
    <row r="4798" spans="4:4" x14ac:dyDescent="0.25">
      <c r="D4798" s="190"/>
    </row>
    <row r="4799" spans="4:4" x14ac:dyDescent="0.25">
      <c r="D4799" s="190"/>
    </row>
    <row r="4800" spans="4:4" x14ac:dyDescent="0.25">
      <c r="D4800" s="190"/>
    </row>
    <row r="4801" spans="4:4" x14ac:dyDescent="0.25">
      <c r="D4801" s="190"/>
    </row>
    <row r="4802" spans="4:4" x14ac:dyDescent="0.25">
      <c r="D4802" s="190"/>
    </row>
    <row r="4803" spans="4:4" x14ac:dyDescent="0.25">
      <c r="D4803" s="190"/>
    </row>
    <row r="4804" spans="4:4" x14ac:dyDescent="0.25">
      <c r="D4804" s="190"/>
    </row>
    <row r="4805" spans="4:4" x14ac:dyDescent="0.25">
      <c r="D4805" s="190"/>
    </row>
    <row r="4806" spans="4:4" x14ac:dyDescent="0.25">
      <c r="D4806" s="190"/>
    </row>
    <row r="4807" spans="4:4" x14ac:dyDescent="0.25">
      <c r="D4807" s="190"/>
    </row>
    <row r="4808" spans="4:4" x14ac:dyDescent="0.25">
      <c r="D4808" s="190"/>
    </row>
    <row r="4809" spans="4:4" x14ac:dyDescent="0.25">
      <c r="D4809" s="190"/>
    </row>
    <row r="4810" spans="4:4" x14ac:dyDescent="0.25">
      <c r="D4810" s="190"/>
    </row>
    <row r="4811" spans="4:4" x14ac:dyDescent="0.25">
      <c r="D4811" s="190"/>
    </row>
    <row r="4812" spans="4:4" x14ac:dyDescent="0.25">
      <c r="D4812" s="190"/>
    </row>
    <row r="4813" spans="4:4" x14ac:dyDescent="0.25">
      <c r="D4813" s="190"/>
    </row>
    <row r="4814" spans="4:4" x14ac:dyDescent="0.25">
      <c r="D4814" s="190"/>
    </row>
    <row r="4815" spans="4:4" x14ac:dyDescent="0.25">
      <c r="D4815" s="190"/>
    </row>
    <row r="4816" spans="4:4" x14ac:dyDescent="0.25">
      <c r="D4816" s="190"/>
    </row>
    <row r="4817" spans="4:4" x14ac:dyDescent="0.25">
      <c r="D4817" s="190"/>
    </row>
    <row r="4818" spans="4:4" x14ac:dyDescent="0.25">
      <c r="D4818" s="190"/>
    </row>
    <row r="4819" spans="4:4" x14ac:dyDescent="0.25">
      <c r="D4819" s="190"/>
    </row>
    <row r="4820" spans="4:4" x14ac:dyDescent="0.25">
      <c r="D4820" s="190"/>
    </row>
    <row r="4821" spans="4:4" x14ac:dyDescent="0.25">
      <c r="D4821" s="190"/>
    </row>
    <row r="4822" spans="4:4" x14ac:dyDescent="0.25">
      <c r="D4822" s="190"/>
    </row>
    <row r="4823" spans="4:4" x14ac:dyDescent="0.25">
      <c r="D4823" s="190"/>
    </row>
    <row r="4824" spans="4:4" x14ac:dyDescent="0.25">
      <c r="D4824" s="190"/>
    </row>
    <row r="4825" spans="4:4" x14ac:dyDescent="0.25">
      <c r="D4825" s="190"/>
    </row>
    <row r="4826" spans="4:4" x14ac:dyDescent="0.25">
      <c r="D4826" s="190"/>
    </row>
    <row r="4827" spans="4:4" x14ac:dyDescent="0.25">
      <c r="D4827" s="190"/>
    </row>
    <row r="4828" spans="4:4" x14ac:dyDescent="0.25">
      <c r="D4828" s="190"/>
    </row>
    <row r="4829" spans="4:4" x14ac:dyDescent="0.25">
      <c r="D4829" s="190"/>
    </row>
    <row r="4830" spans="4:4" x14ac:dyDescent="0.25">
      <c r="D4830" s="190"/>
    </row>
    <row r="4831" spans="4:4" x14ac:dyDescent="0.25">
      <c r="D4831" s="190"/>
    </row>
    <row r="4832" spans="4:4" x14ac:dyDescent="0.25">
      <c r="D4832" s="190"/>
    </row>
    <row r="4833" spans="4:4" x14ac:dyDescent="0.25">
      <c r="D4833" s="190"/>
    </row>
    <row r="4834" spans="4:4" x14ac:dyDescent="0.25">
      <c r="D4834" s="190"/>
    </row>
    <row r="4835" spans="4:4" x14ac:dyDescent="0.25">
      <c r="D4835" s="190"/>
    </row>
    <row r="4836" spans="4:4" x14ac:dyDescent="0.25">
      <c r="D4836" s="190"/>
    </row>
    <row r="4837" spans="4:4" x14ac:dyDescent="0.25">
      <c r="D4837" s="190"/>
    </row>
    <row r="4838" spans="4:4" x14ac:dyDescent="0.25">
      <c r="D4838" s="190"/>
    </row>
    <row r="4839" spans="4:4" x14ac:dyDescent="0.25">
      <c r="D4839" s="190"/>
    </row>
    <row r="4840" spans="4:4" x14ac:dyDescent="0.25">
      <c r="D4840" s="190"/>
    </row>
    <row r="4841" spans="4:4" x14ac:dyDescent="0.25">
      <c r="D4841" s="190"/>
    </row>
    <row r="4842" spans="4:4" x14ac:dyDescent="0.25">
      <c r="D4842" s="190"/>
    </row>
    <row r="4843" spans="4:4" x14ac:dyDescent="0.25">
      <c r="D4843" s="190"/>
    </row>
    <row r="4844" spans="4:4" x14ac:dyDescent="0.25">
      <c r="D4844" s="190"/>
    </row>
    <row r="4845" spans="4:4" x14ac:dyDescent="0.25">
      <c r="D4845" s="190"/>
    </row>
    <row r="4846" spans="4:4" x14ac:dyDescent="0.25">
      <c r="D4846" s="190"/>
    </row>
    <row r="4847" spans="4:4" x14ac:dyDescent="0.25">
      <c r="D4847" s="190"/>
    </row>
    <row r="4848" spans="4:4" x14ac:dyDescent="0.25">
      <c r="D4848" s="190"/>
    </row>
    <row r="4849" spans="4:4" x14ac:dyDescent="0.25">
      <c r="D4849" s="190"/>
    </row>
    <row r="4850" spans="4:4" x14ac:dyDescent="0.25">
      <c r="D4850" s="190"/>
    </row>
    <row r="4851" spans="4:4" x14ac:dyDescent="0.25">
      <c r="D4851" s="190"/>
    </row>
    <row r="4852" spans="4:4" x14ac:dyDescent="0.25">
      <c r="D4852" s="190"/>
    </row>
    <row r="4853" spans="4:4" x14ac:dyDescent="0.25">
      <c r="D4853" s="190"/>
    </row>
    <row r="4854" spans="4:4" x14ac:dyDescent="0.25">
      <c r="D4854" s="190"/>
    </row>
    <row r="4855" spans="4:4" x14ac:dyDescent="0.25">
      <c r="D4855" s="190"/>
    </row>
    <row r="4856" spans="4:4" x14ac:dyDescent="0.25">
      <c r="D4856" s="190"/>
    </row>
    <row r="4857" spans="4:4" x14ac:dyDescent="0.25">
      <c r="D4857" s="190"/>
    </row>
    <row r="4858" spans="4:4" x14ac:dyDescent="0.25">
      <c r="D4858" s="190"/>
    </row>
    <row r="4859" spans="4:4" x14ac:dyDescent="0.25">
      <c r="D4859" s="190"/>
    </row>
    <row r="4860" spans="4:4" x14ac:dyDescent="0.25">
      <c r="D4860" s="190"/>
    </row>
    <row r="4861" spans="4:4" x14ac:dyDescent="0.25">
      <c r="D4861" s="190"/>
    </row>
    <row r="4862" spans="4:4" x14ac:dyDescent="0.25">
      <c r="D4862" s="190"/>
    </row>
    <row r="4863" spans="4:4" x14ac:dyDescent="0.25">
      <c r="D4863" s="190"/>
    </row>
    <row r="4864" spans="4:4" x14ac:dyDescent="0.25">
      <c r="D4864" s="190"/>
    </row>
    <row r="4865" spans="4:4" x14ac:dyDescent="0.25">
      <c r="D4865" s="190"/>
    </row>
    <row r="4866" spans="4:4" x14ac:dyDescent="0.25">
      <c r="D4866" s="190"/>
    </row>
    <row r="4867" spans="4:4" x14ac:dyDescent="0.25">
      <c r="D4867" s="190"/>
    </row>
    <row r="4868" spans="4:4" x14ac:dyDescent="0.25">
      <c r="D4868" s="190"/>
    </row>
    <row r="4869" spans="4:4" x14ac:dyDescent="0.25">
      <c r="D4869" s="190"/>
    </row>
    <row r="4870" spans="4:4" x14ac:dyDescent="0.25">
      <c r="D4870" s="190"/>
    </row>
    <row r="4871" spans="4:4" x14ac:dyDescent="0.25">
      <c r="D4871" s="190"/>
    </row>
    <row r="4872" spans="4:4" x14ac:dyDescent="0.25">
      <c r="D4872" s="190"/>
    </row>
    <row r="4873" spans="4:4" x14ac:dyDescent="0.25">
      <c r="D4873" s="190"/>
    </row>
    <row r="4874" spans="4:4" x14ac:dyDescent="0.25">
      <c r="D4874" s="190"/>
    </row>
    <row r="4875" spans="4:4" x14ac:dyDescent="0.25">
      <c r="D4875" s="190"/>
    </row>
    <row r="4876" spans="4:4" x14ac:dyDescent="0.25">
      <c r="D4876" s="190"/>
    </row>
    <row r="4877" spans="4:4" x14ac:dyDescent="0.25">
      <c r="D4877" s="190"/>
    </row>
    <row r="4878" spans="4:4" x14ac:dyDescent="0.25">
      <c r="D4878" s="190"/>
    </row>
    <row r="4879" spans="4:4" x14ac:dyDescent="0.25">
      <c r="D4879" s="190"/>
    </row>
    <row r="4880" spans="4:4" x14ac:dyDescent="0.25">
      <c r="D4880" s="190"/>
    </row>
    <row r="4881" spans="4:4" x14ac:dyDescent="0.25">
      <c r="D4881" s="190"/>
    </row>
    <row r="4882" spans="4:4" x14ac:dyDescent="0.25">
      <c r="D4882" s="190"/>
    </row>
    <row r="4883" spans="4:4" x14ac:dyDescent="0.25">
      <c r="D4883" s="190"/>
    </row>
    <row r="4884" spans="4:4" x14ac:dyDescent="0.25">
      <c r="D4884" s="190"/>
    </row>
    <row r="4885" spans="4:4" x14ac:dyDescent="0.25">
      <c r="D4885" s="190"/>
    </row>
    <row r="4886" spans="4:4" x14ac:dyDescent="0.25">
      <c r="D4886" s="190"/>
    </row>
    <row r="4887" spans="4:4" x14ac:dyDescent="0.25">
      <c r="D4887" s="190"/>
    </row>
    <row r="4888" spans="4:4" x14ac:dyDescent="0.25">
      <c r="D4888" s="190"/>
    </row>
    <row r="4889" spans="4:4" x14ac:dyDescent="0.25">
      <c r="D4889" s="190"/>
    </row>
    <row r="4890" spans="4:4" x14ac:dyDescent="0.25">
      <c r="D4890" s="190"/>
    </row>
    <row r="4891" spans="4:4" x14ac:dyDescent="0.25">
      <c r="D4891" s="190"/>
    </row>
    <row r="4892" spans="4:4" x14ac:dyDescent="0.25">
      <c r="D4892" s="190"/>
    </row>
    <row r="4893" spans="4:4" x14ac:dyDescent="0.25">
      <c r="D4893" s="190"/>
    </row>
    <row r="4894" spans="4:4" x14ac:dyDescent="0.25">
      <c r="D4894" s="190"/>
    </row>
    <row r="4895" spans="4:4" x14ac:dyDescent="0.25">
      <c r="D4895" s="190"/>
    </row>
    <row r="4896" spans="4:4" x14ac:dyDescent="0.25">
      <c r="D4896" s="190"/>
    </row>
    <row r="4897" spans="4:4" x14ac:dyDescent="0.25">
      <c r="D4897" s="190"/>
    </row>
    <row r="4898" spans="4:4" x14ac:dyDescent="0.25">
      <c r="D4898" s="190"/>
    </row>
    <row r="4899" spans="4:4" x14ac:dyDescent="0.25">
      <c r="D4899" s="190"/>
    </row>
    <row r="4900" spans="4:4" x14ac:dyDescent="0.25">
      <c r="D4900" s="190"/>
    </row>
    <row r="4901" spans="4:4" x14ac:dyDescent="0.25">
      <c r="D4901" s="190"/>
    </row>
    <row r="4902" spans="4:4" x14ac:dyDescent="0.25">
      <c r="D4902" s="190"/>
    </row>
    <row r="4903" spans="4:4" x14ac:dyDescent="0.25">
      <c r="D4903" s="190"/>
    </row>
    <row r="4904" spans="4:4" x14ac:dyDescent="0.25">
      <c r="D4904" s="190"/>
    </row>
    <row r="4905" spans="4:4" x14ac:dyDescent="0.25">
      <c r="D4905" s="190"/>
    </row>
    <row r="4906" spans="4:4" x14ac:dyDescent="0.25">
      <c r="D4906" s="190"/>
    </row>
    <row r="4907" spans="4:4" x14ac:dyDescent="0.25">
      <c r="D4907" s="190"/>
    </row>
    <row r="4908" spans="4:4" x14ac:dyDescent="0.25">
      <c r="D4908" s="190"/>
    </row>
    <row r="4909" spans="4:4" x14ac:dyDescent="0.25">
      <c r="D4909" s="190"/>
    </row>
    <row r="4910" spans="4:4" x14ac:dyDescent="0.25">
      <c r="D4910" s="190"/>
    </row>
    <row r="4911" spans="4:4" x14ac:dyDescent="0.25">
      <c r="D4911" s="190"/>
    </row>
    <row r="4912" spans="4:4" x14ac:dyDescent="0.25">
      <c r="D4912" s="190"/>
    </row>
    <row r="4913" spans="4:4" x14ac:dyDescent="0.25">
      <c r="D4913" s="190"/>
    </row>
    <row r="4914" spans="4:4" x14ac:dyDescent="0.25">
      <c r="D4914" s="190"/>
    </row>
    <row r="4915" spans="4:4" x14ac:dyDescent="0.25">
      <c r="D4915" s="190"/>
    </row>
    <row r="4916" spans="4:4" x14ac:dyDescent="0.25">
      <c r="D4916" s="190"/>
    </row>
    <row r="4917" spans="4:4" x14ac:dyDescent="0.25">
      <c r="D4917" s="190"/>
    </row>
    <row r="4918" spans="4:4" x14ac:dyDescent="0.25">
      <c r="D4918" s="190"/>
    </row>
    <row r="4919" spans="4:4" x14ac:dyDescent="0.25">
      <c r="D4919" s="190"/>
    </row>
    <row r="4920" spans="4:4" x14ac:dyDescent="0.25">
      <c r="D4920" s="190"/>
    </row>
    <row r="4921" spans="4:4" x14ac:dyDescent="0.25">
      <c r="D4921" s="190"/>
    </row>
    <row r="4922" spans="4:4" x14ac:dyDescent="0.25">
      <c r="D4922" s="190"/>
    </row>
    <row r="4923" spans="4:4" x14ac:dyDescent="0.25">
      <c r="D4923" s="190"/>
    </row>
    <row r="4924" spans="4:4" x14ac:dyDescent="0.25">
      <c r="D4924" s="190"/>
    </row>
    <row r="4925" spans="4:4" x14ac:dyDescent="0.25">
      <c r="D4925" s="190"/>
    </row>
    <row r="4926" spans="4:4" x14ac:dyDescent="0.25">
      <c r="D4926" s="190"/>
    </row>
    <row r="4927" spans="4:4" x14ac:dyDescent="0.25">
      <c r="D4927" s="190"/>
    </row>
    <row r="4928" spans="4:4" x14ac:dyDescent="0.25">
      <c r="D4928" s="190"/>
    </row>
    <row r="4929" spans="4:4" x14ac:dyDescent="0.25">
      <c r="D4929" s="190"/>
    </row>
    <row r="4930" spans="4:4" x14ac:dyDescent="0.25">
      <c r="D4930" s="190"/>
    </row>
    <row r="4931" spans="4:4" x14ac:dyDescent="0.25">
      <c r="D4931" s="190"/>
    </row>
    <row r="4932" spans="4:4" x14ac:dyDescent="0.25">
      <c r="D4932" s="190"/>
    </row>
    <row r="4933" spans="4:4" x14ac:dyDescent="0.25">
      <c r="D4933" s="190"/>
    </row>
    <row r="4934" spans="4:4" x14ac:dyDescent="0.25">
      <c r="D4934" s="190"/>
    </row>
    <row r="4935" spans="4:4" x14ac:dyDescent="0.25">
      <c r="D4935" s="190"/>
    </row>
    <row r="4936" spans="4:4" x14ac:dyDescent="0.25">
      <c r="D4936" s="190"/>
    </row>
    <row r="4937" spans="4:4" x14ac:dyDescent="0.25">
      <c r="D4937" s="190"/>
    </row>
    <row r="4938" spans="4:4" x14ac:dyDescent="0.25">
      <c r="D4938" s="190"/>
    </row>
    <row r="4939" spans="4:4" x14ac:dyDescent="0.25">
      <c r="D4939" s="190"/>
    </row>
    <row r="4940" spans="4:4" x14ac:dyDescent="0.25">
      <c r="D4940" s="190"/>
    </row>
    <row r="4941" spans="4:4" x14ac:dyDescent="0.25">
      <c r="D4941" s="190"/>
    </row>
    <row r="4942" spans="4:4" x14ac:dyDescent="0.25">
      <c r="D4942" s="190"/>
    </row>
    <row r="4943" spans="4:4" x14ac:dyDescent="0.25">
      <c r="D4943" s="190"/>
    </row>
    <row r="4944" spans="4:4" x14ac:dyDescent="0.25">
      <c r="D4944" s="190"/>
    </row>
    <row r="4945" spans="4:4" x14ac:dyDescent="0.25">
      <c r="D4945" s="190"/>
    </row>
    <row r="4946" spans="4:4" x14ac:dyDescent="0.25">
      <c r="D4946" s="190"/>
    </row>
    <row r="4947" spans="4:4" x14ac:dyDescent="0.25">
      <c r="D4947" s="190"/>
    </row>
    <row r="4948" spans="4:4" x14ac:dyDescent="0.25">
      <c r="D4948" s="190"/>
    </row>
    <row r="4949" spans="4:4" x14ac:dyDescent="0.25">
      <c r="D4949" s="190"/>
    </row>
    <row r="4950" spans="4:4" x14ac:dyDescent="0.25">
      <c r="D4950" s="190"/>
    </row>
    <row r="4951" spans="4:4" x14ac:dyDescent="0.25">
      <c r="D4951" s="190"/>
    </row>
    <row r="4952" spans="4:4" x14ac:dyDescent="0.25">
      <c r="D4952" s="190"/>
    </row>
    <row r="4953" spans="4:4" x14ac:dyDescent="0.25">
      <c r="D4953" s="190"/>
    </row>
    <row r="4954" spans="4:4" x14ac:dyDescent="0.25">
      <c r="D4954" s="190"/>
    </row>
    <row r="4955" spans="4:4" x14ac:dyDescent="0.25">
      <c r="D4955" s="190"/>
    </row>
    <row r="4956" spans="4:4" x14ac:dyDescent="0.25">
      <c r="D4956" s="190"/>
    </row>
    <row r="4957" spans="4:4" x14ac:dyDescent="0.25">
      <c r="D4957" s="190"/>
    </row>
    <row r="4958" spans="4:4" x14ac:dyDescent="0.25">
      <c r="D4958" s="190"/>
    </row>
    <row r="4959" spans="4:4" x14ac:dyDescent="0.25">
      <c r="D4959" s="190"/>
    </row>
    <row r="4960" spans="4:4" x14ac:dyDescent="0.25">
      <c r="D4960" s="190"/>
    </row>
    <row r="4961" spans="4:4" x14ac:dyDescent="0.25">
      <c r="D4961" s="190"/>
    </row>
    <row r="4962" spans="4:4" x14ac:dyDescent="0.25">
      <c r="D4962" s="190"/>
    </row>
    <row r="4963" spans="4:4" x14ac:dyDescent="0.25">
      <c r="D4963" s="190"/>
    </row>
    <row r="4964" spans="4:4" x14ac:dyDescent="0.25">
      <c r="D4964" s="190"/>
    </row>
    <row r="4965" spans="4:4" x14ac:dyDescent="0.25">
      <c r="D4965" s="190"/>
    </row>
    <row r="4966" spans="4:4" x14ac:dyDescent="0.25">
      <c r="D4966" s="190"/>
    </row>
    <row r="4967" spans="4:4" x14ac:dyDescent="0.25">
      <c r="D4967" s="190"/>
    </row>
    <row r="4968" spans="4:4" x14ac:dyDescent="0.25">
      <c r="D4968" s="190"/>
    </row>
    <row r="4969" spans="4:4" x14ac:dyDescent="0.25">
      <c r="D4969" s="190"/>
    </row>
    <row r="4970" spans="4:4" x14ac:dyDescent="0.25">
      <c r="D4970" s="190"/>
    </row>
    <row r="4971" spans="4:4" x14ac:dyDescent="0.25">
      <c r="D4971" s="190"/>
    </row>
    <row r="4972" spans="4:4" x14ac:dyDescent="0.25">
      <c r="D4972" s="190"/>
    </row>
    <row r="4973" spans="4:4" x14ac:dyDescent="0.25">
      <c r="D4973" s="190"/>
    </row>
    <row r="4974" spans="4:4" x14ac:dyDescent="0.25">
      <c r="D4974" s="190"/>
    </row>
    <row r="4975" spans="4:4" x14ac:dyDescent="0.25">
      <c r="D4975" s="190"/>
    </row>
    <row r="4976" spans="4:4" x14ac:dyDescent="0.25">
      <c r="D4976" s="190"/>
    </row>
    <row r="4977" spans="4:4" x14ac:dyDescent="0.25">
      <c r="D4977" s="190"/>
    </row>
    <row r="4978" spans="4:4" x14ac:dyDescent="0.25">
      <c r="D4978" s="190"/>
    </row>
    <row r="4979" spans="4:4" x14ac:dyDescent="0.25">
      <c r="D4979" s="190"/>
    </row>
    <row r="4980" spans="4:4" x14ac:dyDescent="0.25">
      <c r="D4980" s="190"/>
    </row>
    <row r="4981" spans="4:4" x14ac:dyDescent="0.25">
      <c r="D4981" s="190"/>
    </row>
    <row r="4982" spans="4:4" x14ac:dyDescent="0.25">
      <c r="D4982" s="190"/>
    </row>
    <row r="4983" spans="4:4" x14ac:dyDescent="0.25">
      <c r="D4983" s="190"/>
    </row>
    <row r="4984" spans="4:4" x14ac:dyDescent="0.25">
      <c r="D4984" s="190"/>
    </row>
    <row r="4985" spans="4:4" x14ac:dyDescent="0.25">
      <c r="D4985" s="190"/>
    </row>
    <row r="4986" spans="4:4" x14ac:dyDescent="0.25">
      <c r="D4986" s="190"/>
    </row>
    <row r="4987" spans="4:4" x14ac:dyDescent="0.25">
      <c r="D4987" s="190"/>
    </row>
    <row r="4988" spans="4:4" x14ac:dyDescent="0.25">
      <c r="D4988" s="190"/>
    </row>
    <row r="4989" spans="4:4" x14ac:dyDescent="0.25">
      <c r="D4989" s="190"/>
    </row>
    <row r="4990" spans="4:4" x14ac:dyDescent="0.25">
      <c r="D4990" s="190"/>
    </row>
    <row r="4991" spans="4:4" x14ac:dyDescent="0.25">
      <c r="D4991" s="190"/>
    </row>
    <row r="4992" spans="4:4" x14ac:dyDescent="0.25">
      <c r="D4992" s="190"/>
    </row>
    <row r="4993" spans="4:4" x14ac:dyDescent="0.25">
      <c r="D4993" s="190"/>
    </row>
    <row r="4994" spans="4:4" x14ac:dyDescent="0.25">
      <c r="D4994" s="190"/>
    </row>
    <row r="4995" spans="4:4" x14ac:dyDescent="0.25">
      <c r="D4995" s="190"/>
    </row>
    <row r="4996" spans="4:4" x14ac:dyDescent="0.25">
      <c r="D4996" s="190"/>
    </row>
    <row r="4997" spans="4:4" x14ac:dyDescent="0.25">
      <c r="D4997" s="190"/>
    </row>
    <row r="4998" spans="4:4" x14ac:dyDescent="0.25">
      <c r="D4998" s="190"/>
    </row>
    <row r="4999" spans="4:4" x14ac:dyDescent="0.25">
      <c r="D4999" s="190"/>
    </row>
    <row r="5000" spans="4:4" x14ac:dyDescent="0.25">
      <c r="D5000" s="190"/>
    </row>
  </sheetData>
  <sheetProtection algorithmName="SHA-512" hashValue="VSl0iaK324m8Il7E82iK52U3NZvofW2atddiRg/8YUlEhTRMgcj4tddTTpMvKj8lyUTBP0MNbVAIAIolQcB3RA==" saltValue="uff1E+DmquQHSLmWBvilsA==" spinCount="100000" sheet="1"/>
  <mergeCells count="6">
    <mergeCell ref="A1:G1"/>
    <mergeCell ref="C2:G2"/>
    <mergeCell ref="C3:G3"/>
    <mergeCell ref="C4:G4"/>
    <mergeCell ref="A22:C22"/>
    <mergeCell ref="A23:G27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3.2" outlineLevelRow="1" x14ac:dyDescent="0.25"/>
  <cols>
    <col min="1" max="1" width="3.44140625" customWidth="1"/>
    <col min="2" max="2" width="12.6640625" style="125" customWidth="1"/>
    <col min="3" max="3" width="38.33203125" style="125" customWidth="1"/>
    <col min="4" max="4" width="4.88671875" customWidth="1"/>
    <col min="5" max="5" width="10.6640625" customWidth="1"/>
    <col min="6" max="6" width="9.88671875" customWidth="1"/>
    <col min="7" max="7" width="12.77734375" customWidth="1"/>
    <col min="12" max="13" width="0" hidden="1" customWidth="1"/>
    <col min="18" max="23" width="0" hidden="1" customWidth="1"/>
    <col min="29" max="29" width="0" hidden="1" customWidth="1"/>
    <col min="31" max="41" width="0" hidden="1" customWidth="1"/>
  </cols>
  <sheetData>
    <row r="1" spans="1:60" ht="15.75" customHeight="1" x14ac:dyDescent="0.3">
      <c r="A1" s="191" t="s">
        <v>7</v>
      </c>
      <c r="B1" s="191"/>
      <c r="C1" s="191"/>
      <c r="D1" s="191"/>
      <c r="E1" s="191"/>
      <c r="F1" s="191"/>
      <c r="G1" s="191"/>
      <c r="AG1" t="s">
        <v>247</v>
      </c>
    </row>
    <row r="2" spans="1:60" ht="25.05" customHeight="1" x14ac:dyDescent="0.25">
      <c r="A2" s="192" t="s">
        <v>8</v>
      </c>
      <c r="B2" s="77" t="s">
        <v>43</v>
      </c>
      <c r="C2" s="195" t="s">
        <v>44</v>
      </c>
      <c r="D2" s="193"/>
      <c r="E2" s="193"/>
      <c r="F2" s="193"/>
      <c r="G2" s="194"/>
      <c r="AG2" t="s">
        <v>248</v>
      </c>
    </row>
    <row r="3" spans="1:60" ht="25.05" customHeight="1" x14ac:dyDescent="0.25">
      <c r="A3" s="192" t="s">
        <v>9</v>
      </c>
      <c r="B3" s="77" t="s">
        <v>46</v>
      </c>
      <c r="C3" s="195" t="s">
        <v>47</v>
      </c>
      <c r="D3" s="193"/>
      <c r="E3" s="193"/>
      <c r="F3" s="193"/>
      <c r="G3" s="194"/>
      <c r="AC3" s="125" t="s">
        <v>248</v>
      </c>
      <c r="AG3" t="s">
        <v>249</v>
      </c>
    </row>
    <row r="4" spans="1:60" ht="25.05" customHeight="1" x14ac:dyDescent="0.25">
      <c r="A4" s="196" t="s">
        <v>10</v>
      </c>
      <c r="B4" s="197" t="s">
        <v>64</v>
      </c>
      <c r="C4" s="198" t="s">
        <v>65</v>
      </c>
      <c r="D4" s="199"/>
      <c r="E4" s="199"/>
      <c r="F4" s="199"/>
      <c r="G4" s="200"/>
      <c r="AG4" t="s">
        <v>250</v>
      </c>
    </row>
    <row r="5" spans="1:60" x14ac:dyDescent="0.25">
      <c r="D5" s="190"/>
    </row>
    <row r="6" spans="1:60" ht="39.6" x14ac:dyDescent="0.25">
      <c r="A6" s="202" t="s">
        <v>251</v>
      </c>
      <c r="B6" s="204" t="s">
        <v>252</v>
      </c>
      <c r="C6" s="204" t="s">
        <v>253</v>
      </c>
      <c r="D6" s="203" t="s">
        <v>254</v>
      </c>
      <c r="E6" s="202" t="s">
        <v>255</v>
      </c>
      <c r="F6" s="201" t="s">
        <v>256</v>
      </c>
      <c r="G6" s="202" t="s">
        <v>31</v>
      </c>
      <c r="H6" s="205" t="s">
        <v>32</v>
      </c>
      <c r="I6" s="205" t="s">
        <v>257</v>
      </c>
      <c r="J6" s="205" t="s">
        <v>33</v>
      </c>
      <c r="K6" s="205" t="s">
        <v>258</v>
      </c>
      <c r="L6" s="205" t="s">
        <v>259</v>
      </c>
      <c r="M6" s="205" t="s">
        <v>260</v>
      </c>
      <c r="N6" s="205" t="s">
        <v>261</v>
      </c>
      <c r="O6" s="205" t="s">
        <v>262</v>
      </c>
      <c r="P6" s="205" t="s">
        <v>263</v>
      </c>
      <c r="Q6" s="205" t="s">
        <v>264</v>
      </c>
      <c r="R6" s="205" t="s">
        <v>265</v>
      </c>
      <c r="S6" s="205" t="s">
        <v>266</v>
      </c>
      <c r="T6" s="205" t="s">
        <v>267</v>
      </c>
      <c r="U6" s="205" t="s">
        <v>268</v>
      </c>
      <c r="V6" s="205" t="s">
        <v>269</v>
      </c>
      <c r="W6" s="205" t="s">
        <v>270</v>
      </c>
    </row>
    <row r="7" spans="1:60" hidden="1" x14ac:dyDescent="0.25">
      <c r="A7" s="5"/>
      <c r="B7" s="6"/>
      <c r="C7" s="6"/>
      <c r="D7" s="8"/>
      <c r="E7" s="207"/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8"/>
      <c r="R7" s="208"/>
      <c r="S7" s="208"/>
      <c r="T7" s="208"/>
      <c r="U7" s="208"/>
      <c r="V7" s="208"/>
      <c r="W7" s="208"/>
    </row>
    <row r="8" spans="1:60" x14ac:dyDescent="0.25">
      <c r="A8" s="231" t="s">
        <v>271</v>
      </c>
      <c r="B8" s="232" t="s">
        <v>106</v>
      </c>
      <c r="C8" s="252" t="s">
        <v>107</v>
      </c>
      <c r="D8" s="233"/>
      <c r="E8" s="234"/>
      <c r="F8" s="235"/>
      <c r="G8" s="235">
        <f>SUMIF(AG9:AG32,"&lt;&gt;NOR",G9:G32)</f>
        <v>0</v>
      </c>
      <c r="H8" s="235"/>
      <c r="I8" s="235">
        <f>SUM(I9:I32)</f>
        <v>0</v>
      </c>
      <c r="J8" s="235"/>
      <c r="K8" s="235">
        <f>SUM(K9:K32)</f>
        <v>0</v>
      </c>
      <c r="L8" s="235"/>
      <c r="M8" s="235">
        <f>SUM(M9:M32)</f>
        <v>0</v>
      </c>
      <c r="N8" s="235"/>
      <c r="O8" s="235">
        <f>SUM(O9:O32)</f>
        <v>0</v>
      </c>
      <c r="P8" s="235"/>
      <c r="Q8" s="236">
        <f>SUM(Q9:Q32)</f>
        <v>0</v>
      </c>
      <c r="R8" s="230"/>
      <c r="S8" s="230"/>
      <c r="T8" s="230"/>
      <c r="U8" s="230"/>
      <c r="V8" s="230">
        <f>SUM(V9:V32)</f>
        <v>6.3100000000000005</v>
      </c>
      <c r="W8" s="230"/>
      <c r="AG8" t="s">
        <v>272</v>
      </c>
    </row>
    <row r="9" spans="1:60" outlineLevel="1" x14ac:dyDescent="0.25">
      <c r="A9" s="237">
        <v>1</v>
      </c>
      <c r="B9" s="238" t="s">
        <v>291</v>
      </c>
      <c r="C9" s="253" t="s">
        <v>292</v>
      </c>
      <c r="D9" s="239" t="s">
        <v>275</v>
      </c>
      <c r="E9" s="240">
        <v>3.2</v>
      </c>
      <c r="F9" s="241"/>
      <c r="G9" s="242">
        <f>ROUND(E9*F9,2)</f>
        <v>0</v>
      </c>
      <c r="H9" s="241"/>
      <c r="I9" s="242">
        <f>ROUND(E9*H9,2)</f>
        <v>0</v>
      </c>
      <c r="J9" s="241"/>
      <c r="K9" s="242">
        <f>ROUND(E9*J9,2)</f>
        <v>0</v>
      </c>
      <c r="L9" s="242">
        <v>21</v>
      </c>
      <c r="M9" s="242">
        <f>G9*(1+L9/100)</f>
        <v>0</v>
      </c>
      <c r="N9" s="242">
        <v>0</v>
      </c>
      <c r="O9" s="242">
        <f>ROUND(E9*N9,2)</f>
        <v>0</v>
      </c>
      <c r="P9" s="242">
        <v>0</v>
      </c>
      <c r="Q9" s="243">
        <f>ROUND(E9*P9,2)</f>
        <v>0</v>
      </c>
      <c r="R9" s="225"/>
      <c r="S9" s="225" t="s">
        <v>276</v>
      </c>
      <c r="T9" s="225" t="s">
        <v>277</v>
      </c>
      <c r="U9" s="225">
        <v>0.34499999999999997</v>
      </c>
      <c r="V9" s="225">
        <f>ROUND(E9*U9,2)</f>
        <v>1.1000000000000001</v>
      </c>
      <c r="W9" s="225"/>
      <c r="X9" s="206"/>
      <c r="Y9" s="206"/>
      <c r="Z9" s="206"/>
      <c r="AA9" s="206"/>
      <c r="AB9" s="206"/>
      <c r="AC9" s="206"/>
      <c r="AD9" s="206"/>
      <c r="AE9" s="206"/>
      <c r="AF9" s="206"/>
      <c r="AG9" s="206" t="s">
        <v>278</v>
      </c>
      <c r="AH9" s="206"/>
      <c r="AI9" s="206"/>
      <c r="AJ9" s="206"/>
      <c r="AK9" s="206"/>
      <c r="AL9" s="206"/>
      <c r="AM9" s="206"/>
      <c r="AN9" s="206"/>
      <c r="AO9" s="206"/>
      <c r="AP9" s="206"/>
      <c r="AQ9" s="206"/>
      <c r="AR9" s="206"/>
      <c r="AS9" s="206"/>
      <c r="AT9" s="206"/>
      <c r="AU9" s="206"/>
      <c r="AV9" s="206"/>
      <c r="AW9" s="206"/>
      <c r="AX9" s="206"/>
      <c r="AY9" s="206"/>
      <c r="AZ9" s="206"/>
      <c r="BA9" s="206"/>
      <c r="BB9" s="206"/>
      <c r="BC9" s="206"/>
      <c r="BD9" s="206"/>
      <c r="BE9" s="206"/>
      <c r="BF9" s="206"/>
      <c r="BG9" s="206"/>
      <c r="BH9" s="206"/>
    </row>
    <row r="10" spans="1:60" outlineLevel="1" x14ac:dyDescent="0.25">
      <c r="A10" s="223"/>
      <c r="B10" s="224"/>
      <c r="C10" s="254" t="s">
        <v>1639</v>
      </c>
      <c r="D10" s="226"/>
      <c r="E10" s="227">
        <v>3.2</v>
      </c>
      <c r="F10" s="225"/>
      <c r="G10" s="225"/>
      <c r="H10" s="225"/>
      <c r="I10" s="225"/>
      <c r="J10" s="225"/>
      <c r="K10" s="225"/>
      <c r="L10" s="225"/>
      <c r="M10" s="225"/>
      <c r="N10" s="225"/>
      <c r="O10" s="225"/>
      <c r="P10" s="225"/>
      <c r="Q10" s="225"/>
      <c r="R10" s="225"/>
      <c r="S10" s="225"/>
      <c r="T10" s="225"/>
      <c r="U10" s="225"/>
      <c r="V10" s="225"/>
      <c r="W10" s="225"/>
      <c r="X10" s="206"/>
      <c r="Y10" s="206"/>
      <c r="Z10" s="206"/>
      <c r="AA10" s="206"/>
      <c r="AB10" s="206"/>
      <c r="AC10" s="206"/>
      <c r="AD10" s="206"/>
      <c r="AE10" s="206"/>
      <c r="AF10" s="206"/>
      <c r="AG10" s="206" t="s">
        <v>280</v>
      </c>
      <c r="AH10" s="206">
        <v>0</v>
      </c>
      <c r="AI10" s="206"/>
      <c r="AJ10" s="206"/>
      <c r="AK10" s="206"/>
      <c r="AL10" s="206"/>
      <c r="AM10" s="206"/>
      <c r="AN10" s="206"/>
      <c r="AO10" s="206"/>
      <c r="AP10" s="206"/>
      <c r="AQ10" s="206"/>
      <c r="AR10" s="206"/>
      <c r="AS10" s="206"/>
      <c r="AT10" s="206"/>
      <c r="AU10" s="206"/>
      <c r="AV10" s="206"/>
      <c r="AW10" s="206"/>
      <c r="AX10" s="206"/>
      <c r="AY10" s="206"/>
      <c r="AZ10" s="206"/>
      <c r="BA10" s="206"/>
      <c r="BB10" s="206"/>
      <c r="BC10" s="206"/>
      <c r="BD10" s="206"/>
      <c r="BE10" s="206"/>
      <c r="BF10" s="206"/>
      <c r="BG10" s="206"/>
      <c r="BH10" s="206"/>
    </row>
    <row r="11" spans="1:60" outlineLevel="1" x14ac:dyDescent="0.25">
      <c r="A11" s="237">
        <v>2</v>
      </c>
      <c r="B11" s="238" t="s">
        <v>1640</v>
      </c>
      <c r="C11" s="253" t="s">
        <v>1641</v>
      </c>
      <c r="D11" s="239" t="s">
        <v>275</v>
      </c>
      <c r="E11" s="240">
        <v>0.96</v>
      </c>
      <c r="F11" s="241"/>
      <c r="G11" s="242">
        <f>ROUND(E11*F11,2)</f>
        <v>0</v>
      </c>
      <c r="H11" s="241"/>
      <c r="I11" s="242">
        <f>ROUND(E11*H11,2)</f>
        <v>0</v>
      </c>
      <c r="J11" s="241"/>
      <c r="K11" s="242">
        <f>ROUND(E11*J11,2)</f>
        <v>0</v>
      </c>
      <c r="L11" s="242">
        <v>21</v>
      </c>
      <c r="M11" s="242">
        <f>G11*(1+L11/100)</f>
        <v>0</v>
      </c>
      <c r="N11" s="242">
        <v>0</v>
      </c>
      <c r="O11" s="242">
        <f>ROUND(E11*N11,2)</f>
        <v>0</v>
      </c>
      <c r="P11" s="242">
        <v>0</v>
      </c>
      <c r="Q11" s="243">
        <f>ROUND(E11*P11,2)</f>
        <v>0</v>
      </c>
      <c r="R11" s="225"/>
      <c r="S11" s="225" t="s">
        <v>276</v>
      </c>
      <c r="T11" s="225" t="s">
        <v>277</v>
      </c>
      <c r="U11" s="225">
        <v>1.0999999999999999E-2</v>
      </c>
      <c r="V11" s="225">
        <f>ROUND(E11*U11,2)</f>
        <v>0.01</v>
      </c>
      <c r="W11" s="225"/>
      <c r="X11" s="206"/>
      <c r="Y11" s="206"/>
      <c r="Z11" s="206"/>
      <c r="AA11" s="206"/>
      <c r="AB11" s="206"/>
      <c r="AC11" s="206"/>
      <c r="AD11" s="206"/>
      <c r="AE11" s="206"/>
      <c r="AF11" s="206"/>
      <c r="AG11" s="206" t="s">
        <v>278</v>
      </c>
      <c r="AH11" s="206"/>
      <c r="AI11" s="206"/>
      <c r="AJ11" s="206"/>
      <c r="AK11" s="206"/>
      <c r="AL11" s="206"/>
      <c r="AM11" s="206"/>
      <c r="AN11" s="206"/>
      <c r="AO11" s="206"/>
      <c r="AP11" s="206"/>
      <c r="AQ11" s="206"/>
      <c r="AR11" s="206"/>
      <c r="AS11" s="206"/>
      <c r="AT11" s="206"/>
      <c r="AU11" s="206"/>
      <c r="AV11" s="206"/>
      <c r="AW11" s="206"/>
      <c r="AX11" s="206"/>
      <c r="AY11" s="206"/>
      <c r="AZ11" s="206"/>
      <c r="BA11" s="206"/>
      <c r="BB11" s="206"/>
      <c r="BC11" s="206"/>
      <c r="BD11" s="206"/>
      <c r="BE11" s="206"/>
      <c r="BF11" s="206"/>
      <c r="BG11" s="206"/>
      <c r="BH11" s="206"/>
    </row>
    <row r="12" spans="1:60" outlineLevel="1" x14ac:dyDescent="0.25">
      <c r="A12" s="223"/>
      <c r="B12" s="224"/>
      <c r="C12" s="254" t="s">
        <v>1642</v>
      </c>
      <c r="D12" s="226"/>
      <c r="E12" s="227">
        <v>0.96</v>
      </c>
      <c r="F12" s="225"/>
      <c r="G12" s="225"/>
      <c r="H12" s="225"/>
      <c r="I12" s="225"/>
      <c r="J12" s="225"/>
      <c r="K12" s="225"/>
      <c r="L12" s="225"/>
      <c r="M12" s="225"/>
      <c r="N12" s="225"/>
      <c r="O12" s="225"/>
      <c r="P12" s="225"/>
      <c r="Q12" s="225"/>
      <c r="R12" s="225"/>
      <c r="S12" s="225"/>
      <c r="T12" s="225"/>
      <c r="U12" s="225"/>
      <c r="V12" s="225"/>
      <c r="W12" s="225"/>
      <c r="X12" s="206"/>
      <c r="Y12" s="206"/>
      <c r="Z12" s="206"/>
      <c r="AA12" s="206"/>
      <c r="AB12" s="206"/>
      <c r="AC12" s="206"/>
      <c r="AD12" s="206"/>
      <c r="AE12" s="206"/>
      <c r="AF12" s="206"/>
      <c r="AG12" s="206" t="s">
        <v>280</v>
      </c>
      <c r="AH12" s="206">
        <v>0</v>
      </c>
      <c r="AI12" s="206"/>
      <c r="AJ12" s="206"/>
      <c r="AK12" s="206"/>
      <c r="AL12" s="206"/>
      <c r="AM12" s="206"/>
      <c r="AN12" s="206"/>
      <c r="AO12" s="206"/>
      <c r="AP12" s="206"/>
      <c r="AQ12" s="206"/>
      <c r="AR12" s="206"/>
      <c r="AS12" s="206"/>
      <c r="AT12" s="206"/>
      <c r="AU12" s="206"/>
      <c r="AV12" s="206"/>
      <c r="AW12" s="206"/>
      <c r="AX12" s="206"/>
      <c r="AY12" s="206"/>
      <c r="AZ12" s="206"/>
      <c r="BA12" s="206"/>
      <c r="BB12" s="206"/>
      <c r="BC12" s="206"/>
      <c r="BD12" s="206"/>
      <c r="BE12" s="206"/>
      <c r="BF12" s="206"/>
      <c r="BG12" s="206"/>
      <c r="BH12" s="206"/>
    </row>
    <row r="13" spans="1:60" outlineLevel="1" x14ac:dyDescent="0.25">
      <c r="A13" s="223"/>
      <c r="B13" s="224"/>
      <c r="C13" s="254" t="s">
        <v>1643</v>
      </c>
      <c r="D13" s="226"/>
      <c r="E13" s="227"/>
      <c r="F13" s="225"/>
      <c r="G13" s="225"/>
      <c r="H13" s="225"/>
      <c r="I13" s="225"/>
      <c r="J13" s="225"/>
      <c r="K13" s="225"/>
      <c r="L13" s="225"/>
      <c r="M13" s="225"/>
      <c r="N13" s="225"/>
      <c r="O13" s="225"/>
      <c r="P13" s="225"/>
      <c r="Q13" s="225"/>
      <c r="R13" s="225"/>
      <c r="S13" s="225"/>
      <c r="T13" s="225"/>
      <c r="U13" s="225"/>
      <c r="V13" s="225"/>
      <c r="W13" s="225"/>
      <c r="X13" s="206"/>
      <c r="Y13" s="206"/>
      <c r="Z13" s="206"/>
      <c r="AA13" s="206"/>
      <c r="AB13" s="206"/>
      <c r="AC13" s="206"/>
      <c r="AD13" s="206"/>
      <c r="AE13" s="206"/>
      <c r="AF13" s="206"/>
      <c r="AG13" s="206" t="s">
        <v>280</v>
      </c>
      <c r="AH13" s="206">
        <v>0</v>
      </c>
      <c r="AI13" s="206"/>
      <c r="AJ13" s="206"/>
      <c r="AK13" s="206"/>
      <c r="AL13" s="206"/>
      <c r="AM13" s="206"/>
      <c r="AN13" s="206"/>
      <c r="AO13" s="206"/>
      <c r="AP13" s="206"/>
      <c r="AQ13" s="206"/>
      <c r="AR13" s="206"/>
      <c r="AS13" s="206"/>
      <c r="AT13" s="206"/>
      <c r="AU13" s="206"/>
      <c r="AV13" s="206"/>
      <c r="AW13" s="206"/>
      <c r="AX13" s="206"/>
      <c r="AY13" s="206"/>
      <c r="AZ13" s="206"/>
      <c r="BA13" s="206"/>
      <c r="BB13" s="206"/>
      <c r="BC13" s="206"/>
      <c r="BD13" s="206"/>
      <c r="BE13" s="206"/>
      <c r="BF13" s="206"/>
      <c r="BG13" s="206"/>
      <c r="BH13" s="206"/>
    </row>
    <row r="14" spans="1:60" outlineLevel="1" x14ac:dyDescent="0.25">
      <c r="A14" s="237">
        <v>3</v>
      </c>
      <c r="B14" s="238" t="s">
        <v>1644</v>
      </c>
      <c r="C14" s="253" t="s">
        <v>1645</v>
      </c>
      <c r="D14" s="239" t="s">
        <v>275</v>
      </c>
      <c r="E14" s="240">
        <v>0.96</v>
      </c>
      <c r="F14" s="241"/>
      <c r="G14" s="242">
        <f>ROUND(E14*F14,2)</f>
        <v>0</v>
      </c>
      <c r="H14" s="241"/>
      <c r="I14" s="242">
        <f>ROUND(E14*H14,2)</f>
        <v>0</v>
      </c>
      <c r="J14" s="241"/>
      <c r="K14" s="242">
        <f>ROUND(E14*J14,2)</f>
        <v>0</v>
      </c>
      <c r="L14" s="242">
        <v>21</v>
      </c>
      <c r="M14" s="242">
        <f>G14*(1+L14/100)</f>
        <v>0</v>
      </c>
      <c r="N14" s="242">
        <v>0</v>
      </c>
      <c r="O14" s="242">
        <f>ROUND(E14*N14,2)</f>
        <v>0</v>
      </c>
      <c r="P14" s="242">
        <v>0</v>
      </c>
      <c r="Q14" s="243">
        <f>ROUND(E14*P14,2)</f>
        <v>0</v>
      </c>
      <c r="R14" s="225"/>
      <c r="S14" s="225" t="s">
        <v>276</v>
      </c>
      <c r="T14" s="225" t="s">
        <v>277</v>
      </c>
      <c r="U14" s="225">
        <v>1.0999999999999999E-2</v>
      </c>
      <c r="V14" s="225">
        <f>ROUND(E14*U14,2)</f>
        <v>0.01</v>
      </c>
      <c r="W14" s="225"/>
      <c r="X14" s="206"/>
      <c r="Y14" s="206"/>
      <c r="Z14" s="206"/>
      <c r="AA14" s="206"/>
      <c r="AB14" s="206"/>
      <c r="AC14" s="206"/>
      <c r="AD14" s="206"/>
      <c r="AE14" s="206"/>
      <c r="AF14" s="206"/>
      <c r="AG14" s="206" t="s">
        <v>278</v>
      </c>
      <c r="AH14" s="206"/>
      <c r="AI14" s="206"/>
      <c r="AJ14" s="206"/>
      <c r="AK14" s="206"/>
      <c r="AL14" s="206"/>
      <c r="AM14" s="206"/>
      <c r="AN14" s="206"/>
      <c r="AO14" s="206"/>
      <c r="AP14" s="206"/>
      <c r="AQ14" s="206"/>
      <c r="AR14" s="206"/>
      <c r="AS14" s="206"/>
      <c r="AT14" s="206"/>
      <c r="AU14" s="206"/>
      <c r="AV14" s="206"/>
      <c r="AW14" s="206"/>
      <c r="AX14" s="206"/>
      <c r="AY14" s="206"/>
      <c r="AZ14" s="206"/>
      <c r="BA14" s="206"/>
      <c r="BB14" s="206"/>
      <c r="BC14" s="206"/>
      <c r="BD14" s="206"/>
      <c r="BE14" s="206"/>
      <c r="BF14" s="206"/>
      <c r="BG14" s="206"/>
      <c r="BH14" s="206"/>
    </row>
    <row r="15" spans="1:60" outlineLevel="1" x14ac:dyDescent="0.25">
      <c r="A15" s="223"/>
      <c r="B15" s="224"/>
      <c r="C15" s="254" t="s">
        <v>1642</v>
      </c>
      <c r="D15" s="226"/>
      <c r="E15" s="227">
        <v>0.96</v>
      </c>
      <c r="F15" s="225"/>
      <c r="G15" s="225"/>
      <c r="H15" s="225"/>
      <c r="I15" s="225"/>
      <c r="J15" s="225"/>
      <c r="K15" s="225"/>
      <c r="L15" s="225"/>
      <c r="M15" s="225"/>
      <c r="N15" s="225"/>
      <c r="O15" s="225"/>
      <c r="P15" s="225"/>
      <c r="Q15" s="225"/>
      <c r="R15" s="225"/>
      <c r="S15" s="225"/>
      <c r="T15" s="225"/>
      <c r="U15" s="225"/>
      <c r="V15" s="225"/>
      <c r="W15" s="225"/>
      <c r="X15" s="206"/>
      <c r="Y15" s="206"/>
      <c r="Z15" s="206"/>
      <c r="AA15" s="206"/>
      <c r="AB15" s="206"/>
      <c r="AC15" s="206"/>
      <c r="AD15" s="206"/>
      <c r="AE15" s="206"/>
      <c r="AF15" s="206"/>
      <c r="AG15" s="206" t="s">
        <v>280</v>
      </c>
      <c r="AH15" s="206">
        <v>0</v>
      </c>
      <c r="AI15" s="206"/>
      <c r="AJ15" s="206"/>
      <c r="AK15" s="206"/>
      <c r="AL15" s="206"/>
      <c r="AM15" s="206"/>
      <c r="AN15" s="206"/>
      <c r="AO15" s="206"/>
      <c r="AP15" s="206"/>
      <c r="AQ15" s="206"/>
      <c r="AR15" s="206"/>
      <c r="AS15" s="206"/>
      <c r="AT15" s="206"/>
      <c r="AU15" s="206"/>
      <c r="AV15" s="206"/>
      <c r="AW15" s="206"/>
      <c r="AX15" s="206"/>
      <c r="AY15" s="206"/>
      <c r="AZ15" s="206"/>
      <c r="BA15" s="206"/>
      <c r="BB15" s="206"/>
      <c r="BC15" s="206"/>
      <c r="BD15" s="206"/>
      <c r="BE15" s="206"/>
      <c r="BF15" s="206"/>
      <c r="BG15" s="206"/>
      <c r="BH15" s="206"/>
    </row>
    <row r="16" spans="1:60" outlineLevel="1" x14ac:dyDescent="0.25">
      <c r="A16" s="237">
        <v>4</v>
      </c>
      <c r="B16" s="238" t="s">
        <v>1646</v>
      </c>
      <c r="C16" s="253" t="s">
        <v>1647</v>
      </c>
      <c r="D16" s="239" t="s">
        <v>275</v>
      </c>
      <c r="E16" s="240">
        <v>3.2</v>
      </c>
      <c r="F16" s="241"/>
      <c r="G16" s="242">
        <f>ROUND(E16*F16,2)</f>
        <v>0</v>
      </c>
      <c r="H16" s="241"/>
      <c r="I16" s="242">
        <f>ROUND(E16*H16,2)</f>
        <v>0</v>
      </c>
      <c r="J16" s="241"/>
      <c r="K16" s="242">
        <f>ROUND(E16*J16,2)</f>
        <v>0</v>
      </c>
      <c r="L16" s="242">
        <v>21</v>
      </c>
      <c r="M16" s="242">
        <f>G16*(1+L16/100)</f>
        <v>0</v>
      </c>
      <c r="N16" s="242">
        <v>0</v>
      </c>
      <c r="O16" s="242">
        <f>ROUND(E16*N16,2)</f>
        <v>0</v>
      </c>
      <c r="P16" s="242">
        <v>0</v>
      </c>
      <c r="Q16" s="243">
        <f>ROUND(E16*P16,2)</f>
        <v>0</v>
      </c>
      <c r="R16" s="225"/>
      <c r="S16" s="225" t="s">
        <v>276</v>
      </c>
      <c r="T16" s="225" t="s">
        <v>277</v>
      </c>
      <c r="U16" s="225">
        <v>0.66800000000000004</v>
      </c>
      <c r="V16" s="225">
        <f>ROUND(E16*U16,2)</f>
        <v>2.14</v>
      </c>
      <c r="W16" s="225"/>
      <c r="X16" s="206"/>
      <c r="Y16" s="206"/>
      <c r="Z16" s="206"/>
      <c r="AA16" s="206"/>
      <c r="AB16" s="206"/>
      <c r="AC16" s="206"/>
      <c r="AD16" s="206"/>
      <c r="AE16" s="206"/>
      <c r="AF16" s="206"/>
      <c r="AG16" s="206" t="s">
        <v>278</v>
      </c>
      <c r="AH16" s="206"/>
      <c r="AI16" s="206"/>
      <c r="AJ16" s="206"/>
      <c r="AK16" s="206"/>
      <c r="AL16" s="206"/>
      <c r="AM16" s="206"/>
      <c r="AN16" s="206"/>
      <c r="AO16" s="206"/>
      <c r="AP16" s="206"/>
      <c r="AQ16" s="206"/>
      <c r="AR16" s="206"/>
      <c r="AS16" s="206"/>
      <c r="AT16" s="206"/>
      <c r="AU16" s="206"/>
      <c r="AV16" s="206"/>
      <c r="AW16" s="206"/>
      <c r="AX16" s="206"/>
      <c r="AY16" s="206"/>
      <c r="AZ16" s="206"/>
      <c r="BA16" s="206"/>
      <c r="BB16" s="206"/>
      <c r="BC16" s="206"/>
      <c r="BD16" s="206"/>
      <c r="BE16" s="206"/>
      <c r="BF16" s="206"/>
      <c r="BG16" s="206"/>
      <c r="BH16" s="206"/>
    </row>
    <row r="17" spans="1:60" outlineLevel="1" x14ac:dyDescent="0.25">
      <c r="A17" s="223"/>
      <c r="B17" s="224"/>
      <c r="C17" s="254" t="s">
        <v>1639</v>
      </c>
      <c r="D17" s="226"/>
      <c r="E17" s="227">
        <v>3.2</v>
      </c>
      <c r="F17" s="225"/>
      <c r="G17" s="225"/>
      <c r="H17" s="225"/>
      <c r="I17" s="225"/>
      <c r="J17" s="225"/>
      <c r="K17" s="225"/>
      <c r="L17" s="225"/>
      <c r="M17" s="225"/>
      <c r="N17" s="225"/>
      <c r="O17" s="225"/>
      <c r="P17" s="225"/>
      <c r="Q17" s="225"/>
      <c r="R17" s="225"/>
      <c r="S17" s="225"/>
      <c r="T17" s="225"/>
      <c r="U17" s="225"/>
      <c r="V17" s="225"/>
      <c r="W17" s="225"/>
      <c r="X17" s="206"/>
      <c r="Y17" s="206"/>
      <c r="Z17" s="206"/>
      <c r="AA17" s="206"/>
      <c r="AB17" s="206"/>
      <c r="AC17" s="206"/>
      <c r="AD17" s="206"/>
      <c r="AE17" s="206"/>
      <c r="AF17" s="206"/>
      <c r="AG17" s="206" t="s">
        <v>280</v>
      </c>
      <c r="AH17" s="206">
        <v>0</v>
      </c>
      <c r="AI17" s="206"/>
      <c r="AJ17" s="206"/>
      <c r="AK17" s="206"/>
      <c r="AL17" s="206"/>
      <c r="AM17" s="206"/>
      <c r="AN17" s="206"/>
      <c r="AO17" s="206"/>
      <c r="AP17" s="206"/>
      <c r="AQ17" s="206"/>
      <c r="AR17" s="206"/>
      <c r="AS17" s="206"/>
      <c r="AT17" s="206"/>
      <c r="AU17" s="206"/>
      <c r="AV17" s="206"/>
      <c r="AW17" s="206"/>
      <c r="AX17" s="206"/>
      <c r="AY17" s="206"/>
      <c r="AZ17" s="206"/>
      <c r="BA17" s="206"/>
      <c r="BB17" s="206"/>
      <c r="BC17" s="206"/>
      <c r="BD17" s="206"/>
      <c r="BE17" s="206"/>
      <c r="BF17" s="206"/>
      <c r="BG17" s="206"/>
      <c r="BH17" s="206"/>
    </row>
    <row r="18" spans="1:60" outlineLevel="1" x14ac:dyDescent="0.25">
      <c r="A18" s="237">
        <v>5</v>
      </c>
      <c r="B18" s="238" t="s">
        <v>1648</v>
      </c>
      <c r="C18" s="253" t="s">
        <v>1649</v>
      </c>
      <c r="D18" s="239" t="s">
        <v>275</v>
      </c>
      <c r="E18" s="240">
        <v>3.2</v>
      </c>
      <c r="F18" s="241"/>
      <c r="G18" s="242">
        <f>ROUND(E18*F18,2)</f>
        <v>0</v>
      </c>
      <c r="H18" s="241"/>
      <c r="I18" s="242">
        <f>ROUND(E18*H18,2)</f>
        <v>0</v>
      </c>
      <c r="J18" s="241"/>
      <c r="K18" s="242">
        <f>ROUND(E18*J18,2)</f>
        <v>0</v>
      </c>
      <c r="L18" s="242">
        <v>21</v>
      </c>
      <c r="M18" s="242">
        <f>G18*(1+L18/100)</f>
        <v>0</v>
      </c>
      <c r="N18" s="242">
        <v>0</v>
      </c>
      <c r="O18" s="242">
        <f>ROUND(E18*N18,2)</f>
        <v>0</v>
      </c>
      <c r="P18" s="242">
        <v>0</v>
      </c>
      <c r="Q18" s="243">
        <f>ROUND(E18*P18,2)</f>
        <v>0</v>
      </c>
      <c r="R18" s="225"/>
      <c r="S18" s="225" t="s">
        <v>276</v>
      </c>
      <c r="T18" s="225" t="s">
        <v>277</v>
      </c>
      <c r="U18" s="225">
        <v>0.59099999999999997</v>
      </c>
      <c r="V18" s="225">
        <f>ROUND(E18*U18,2)</f>
        <v>1.89</v>
      </c>
      <c r="W18" s="225"/>
      <c r="X18" s="206"/>
      <c r="Y18" s="206"/>
      <c r="Z18" s="206"/>
      <c r="AA18" s="206"/>
      <c r="AB18" s="206"/>
      <c r="AC18" s="206"/>
      <c r="AD18" s="206"/>
      <c r="AE18" s="206"/>
      <c r="AF18" s="206"/>
      <c r="AG18" s="206" t="s">
        <v>278</v>
      </c>
      <c r="AH18" s="206"/>
      <c r="AI18" s="206"/>
      <c r="AJ18" s="206"/>
      <c r="AK18" s="206"/>
      <c r="AL18" s="206"/>
      <c r="AM18" s="206"/>
      <c r="AN18" s="206"/>
      <c r="AO18" s="206"/>
      <c r="AP18" s="206"/>
      <c r="AQ18" s="206"/>
      <c r="AR18" s="206"/>
      <c r="AS18" s="206"/>
      <c r="AT18" s="206"/>
      <c r="AU18" s="206"/>
      <c r="AV18" s="206"/>
      <c r="AW18" s="206"/>
      <c r="AX18" s="206"/>
      <c r="AY18" s="206"/>
      <c r="AZ18" s="206"/>
      <c r="BA18" s="206"/>
      <c r="BB18" s="206"/>
      <c r="BC18" s="206"/>
      <c r="BD18" s="206"/>
      <c r="BE18" s="206"/>
      <c r="BF18" s="206"/>
      <c r="BG18" s="206"/>
      <c r="BH18" s="206"/>
    </row>
    <row r="19" spans="1:60" outlineLevel="1" x14ac:dyDescent="0.25">
      <c r="A19" s="223"/>
      <c r="B19" s="224"/>
      <c r="C19" s="254" t="s">
        <v>1639</v>
      </c>
      <c r="D19" s="226"/>
      <c r="E19" s="227">
        <v>3.2</v>
      </c>
      <c r="F19" s="225"/>
      <c r="G19" s="225"/>
      <c r="H19" s="225"/>
      <c r="I19" s="225"/>
      <c r="J19" s="225"/>
      <c r="K19" s="225"/>
      <c r="L19" s="225"/>
      <c r="M19" s="225"/>
      <c r="N19" s="225"/>
      <c r="O19" s="225"/>
      <c r="P19" s="225"/>
      <c r="Q19" s="225"/>
      <c r="R19" s="225"/>
      <c r="S19" s="225"/>
      <c r="T19" s="225"/>
      <c r="U19" s="225"/>
      <c r="V19" s="225"/>
      <c r="W19" s="225"/>
      <c r="X19" s="206"/>
      <c r="Y19" s="206"/>
      <c r="Z19" s="206"/>
      <c r="AA19" s="206"/>
      <c r="AB19" s="206"/>
      <c r="AC19" s="206"/>
      <c r="AD19" s="206"/>
      <c r="AE19" s="206"/>
      <c r="AF19" s="206"/>
      <c r="AG19" s="206" t="s">
        <v>280</v>
      </c>
      <c r="AH19" s="206">
        <v>0</v>
      </c>
      <c r="AI19" s="206"/>
      <c r="AJ19" s="206"/>
      <c r="AK19" s="206"/>
      <c r="AL19" s="206"/>
      <c r="AM19" s="206"/>
      <c r="AN19" s="206"/>
      <c r="AO19" s="206"/>
      <c r="AP19" s="206"/>
      <c r="AQ19" s="206"/>
      <c r="AR19" s="206"/>
      <c r="AS19" s="206"/>
      <c r="AT19" s="206"/>
      <c r="AU19" s="206"/>
      <c r="AV19" s="206"/>
      <c r="AW19" s="206"/>
      <c r="AX19" s="206"/>
      <c r="AY19" s="206"/>
      <c r="AZ19" s="206"/>
      <c r="BA19" s="206"/>
      <c r="BB19" s="206"/>
      <c r="BC19" s="206"/>
      <c r="BD19" s="206"/>
      <c r="BE19" s="206"/>
      <c r="BF19" s="206"/>
      <c r="BG19" s="206"/>
      <c r="BH19" s="206"/>
    </row>
    <row r="20" spans="1:60" outlineLevel="1" x14ac:dyDescent="0.25">
      <c r="A20" s="237">
        <v>6</v>
      </c>
      <c r="B20" s="238" t="s">
        <v>300</v>
      </c>
      <c r="C20" s="253" t="s">
        <v>301</v>
      </c>
      <c r="D20" s="239" t="s">
        <v>275</v>
      </c>
      <c r="E20" s="240">
        <v>0.96</v>
      </c>
      <c r="F20" s="241"/>
      <c r="G20" s="242">
        <f>ROUND(E20*F20,2)</f>
        <v>0</v>
      </c>
      <c r="H20" s="241"/>
      <c r="I20" s="242">
        <f>ROUND(E20*H20,2)</f>
        <v>0</v>
      </c>
      <c r="J20" s="241"/>
      <c r="K20" s="242">
        <f>ROUND(E20*J20,2)</f>
        <v>0</v>
      </c>
      <c r="L20" s="242">
        <v>21</v>
      </c>
      <c r="M20" s="242">
        <f>G20*(1+L20/100)</f>
        <v>0</v>
      </c>
      <c r="N20" s="242">
        <v>0</v>
      </c>
      <c r="O20" s="242">
        <f>ROUND(E20*N20,2)</f>
        <v>0</v>
      </c>
      <c r="P20" s="242">
        <v>0</v>
      </c>
      <c r="Q20" s="243">
        <f>ROUND(E20*P20,2)</f>
        <v>0</v>
      </c>
      <c r="R20" s="225"/>
      <c r="S20" s="225" t="s">
        <v>276</v>
      </c>
      <c r="T20" s="225" t="s">
        <v>277</v>
      </c>
      <c r="U20" s="225">
        <v>0.65200000000000002</v>
      </c>
      <c r="V20" s="225">
        <f>ROUND(E20*U20,2)</f>
        <v>0.63</v>
      </c>
      <c r="W20" s="225"/>
      <c r="X20" s="206"/>
      <c r="Y20" s="206"/>
      <c r="Z20" s="206"/>
      <c r="AA20" s="206"/>
      <c r="AB20" s="206"/>
      <c r="AC20" s="206"/>
      <c r="AD20" s="206"/>
      <c r="AE20" s="206"/>
      <c r="AF20" s="206"/>
      <c r="AG20" s="206" t="s">
        <v>278</v>
      </c>
      <c r="AH20" s="206"/>
      <c r="AI20" s="206"/>
      <c r="AJ20" s="206"/>
      <c r="AK20" s="206"/>
      <c r="AL20" s="206"/>
      <c r="AM20" s="206"/>
      <c r="AN20" s="206"/>
      <c r="AO20" s="206"/>
      <c r="AP20" s="206"/>
      <c r="AQ20" s="206"/>
      <c r="AR20" s="206"/>
      <c r="AS20" s="206"/>
      <c r="AT20" s="206"/>
      <c r="AU20" s="206"/>
      <c r="AV20" s="206"/>
      <c r="AW20" s="206"/>
      <c r="AX20" s="206"/>
      <c r="AY20" s="206"/>
      <c r="AZ20" s="206"/>
      <c r="BA20" s="206"/>
      <c r="BB20" s="206"/>
      <c r="BC20" s="206"/>
      <c r="BD20" s="206"/>
      <c r="BE20" s="206"/>
      <c r="BF20" s="206"/>
      <c r="BG20" s="206"/>
      <c r="BH20" s="206"/>
    </row>
    <row r="21" spans="1:60" outlineLevel="1" x14ac:dyDescent="0.25">
      <c r="A21" s="223"/>
      <c r="B21" s="224"/>
      <c r="C21" s="254" t="s">
        <v>1642</v>
      </c>
      <c r="D21" s="226"/>
      <c r="E21" s="227">
        <v>0.96</v>
      </c>
      <c r="F21" s="225"/>
      <c r="G21" s="225"/>
      <c r="H21" s="225"/>
      <c r="I21" s="225"/>
      <c r="J21" s="225"/>
      <c r="K21" s="225"/>
      <c r="L21" s="225"/>
      <c r="M21" s="225"/>
      <c r="N21" s="225"/>
      <c r="O21" s="225"/>
      <c r="P21" s="225"/>
      <c r="Q21" s="225"/>
      <c r="R21" s="225"/>
      <c r="S21" s="225"/>
      <c r="T21" s="225"/>
      <c r="U21" s="225"/>
      <c r="V21" s="225"/>
      <c r="W21" s="225"/>
      <c r="X21" s="206"/>
      <c r="Y21" s="206"/>
      <c r="Z21" s="206"/>
      <c r="AA21" s="206"/>
      <c r="AB21" s="206"/>
      <c r="AC21" s="206"/>
      <c r="AD21" s="206"/>
      <c r="AE21" s="206"/>
      <c r="AF21" s="206"/>
      <c r="AG21" s="206" t="s">
        <v>280</v>
      </c>
      <c r="AH21" s="206">
        <v>0</v>
      </c>
      <c r="AI21" s="206"/>
      <c r="AJ21" s="206"/>
      <c r="AK21" s="206"/>
      <c r="AL21" s="206"/>
      <c r="AM21" s="206"/>
      <c r="AN21" s="206"/>
      <c r="AO21" s="206"/>
      <c r="AP21" s="206"/>
      <c r="AQ21" s="206"/>
      <c r="AR21" s="206"/>
      <c r="AS21" s="206"/>
      <c r="AT21" s="206"/>
      <c r="AU21" s="206"/>
      <c r="AV21" s="206"/>
      <c r="AW21" s="206"/>
      <c r="AX21" s="206"/>
      <c r="AY21" s="206"/>
      <c r="AZ21" s="206"/>
      <c r="BA21" s="206"/>
      <c r="BB21" s="206"/>
      <c r="BC21" s="206"/>
      <c r="BD21" s="206"/>
      <c r="BE21" s="206"/>
      <c r="BF21" s="206"/>
      <c r="BG21" s="206"/>
      <c r="BH21" s="206"/>
    </row>
    <row r="22" spans="1:60" outlineLevel="1" x14ac:dyDescent="0.25">
      <c r="A22" s="223"/>
      <c r="B22" s="224"/>
      <c r="C22" s="254" t="s">
        <v>1643</v>
      </c>
      <c r="D22" s="226"/>
      <c r="E22" s="227"/>
      <c r="F22" s="225"/>
      <c r="G22" s="225"/>
      <c r="H22" s="225"/>
      <c r="I22" s="225"/>
      <c r="J22" s="225"/>
      <c r="K22" s="225"/>
      <c r="L22" s="225"/>
      <c r="M22" s="225"/>
      <c r="N22" s="225"/>
      <c r="O22" s="225"/>
      <c r="P22" s="225"/>
      <c r="Q22" s="225"/>
      <c r="R22" s="225"/>
      <c r="S22" s="225"/>
      <c r="T22" s="225"/>
      <c r="U22" s="225"/>
      <c r="V22" s="225"/>
      <c r="W22" s="225"/>
      <c r="X22" s="206"/>
      <c r="Y22" s="206"/>
      <c r="Z22" s="206"/>
      <c r="AA22" s="206"/>
      <c r="AB22" s="206"/>
      <c r="AC22" s="206"/>
      <c r="AD22" s="206"/>
      <c r="AE22" s="206"/>
      <c r="AF22" s="206"/>
      <c r="AG22" s="206" t="s">
        <v>280</v>
      </c>
      <c r="AH22" s="206">
        <v>0</v>
      </c>
      <c r="AI22" s="206"/>
      <c r="AJ22" s="206"/>
      <c r="AK22" s="206"/>
      <c r="AL22" s="206"/>
      <c r="AM22" s="206"/>
      <c r="AN22" s="206"/>
      <c r="AO22" s="206"/>
      <c r="AP22" s="206"/>
      <c r="AQ22" s="206"/>
      <c r="AR22" s="206"/>
      <c r="AS22" s="206"/>
      <c r="AT22" s="206"/>
      <c r="AU22" s="206"/>
      <c r="AV22" s="206"/>
      <c r="AW22" s="206"/>
      <c r="AX22" s="206"/>
      <c r="AY22" s="206"/>
      <c r="AZ22" s="206"/>
      <c r="BA22" s="206"/>
      <c r="BB22" s="206"/>
      <c r="BC22" s="206"/>
      <c r="BD22" s="206"/>
      <c r="BE22" s="206"/>
      <c r="BF22" s="206"/>
      <c r="BG22" s="206"/>
      <c r="BH22" s="206"/>
    </row>
    <row r="23" spans="1:60" outlineLevel="1" x14ac:dyDescent="0.25">
      <c r="A23" s="237">
        <v>7</v>
      </c>
      <c r="B23" s="238" t="s">
        <v>1650</v>
      </c>
      <c r="C23" s="253" t="s">
        <v>1651</v>
      </c>
      <c r="D23" s="239" t="s">
        <v>275</v>
      </c>
      <c r="E23" s="240">
        <v>0.96</v>
      </c>
      <c r="F23" s="241"/>
      <c r="G23" s="242">
        <f>ROUND(E23*F23,2)</f>
        <v>0</v>
      </c>
      <c r="H23" s="241"/>
      <c r="I23" s="242">
        <f>ROUND(E23*H23,2)</f>
        <v>0</v>
      </c>
      <c r="J23" s="241"/>
      <c r="K23" s="242">
        <f>ROUND(E23*J23,2)</f>
        <v>0</v>
      </c>
      <c r="L23" s="242">
        <v>21</v>
      </c>
      <c r="M23" s="242">
        <f>G23*(1+L23/100)</f>
        <v>0</v>
      </c>
      <c r="N23" s="242">
        <v>0</v>
      </c>
      <c r="O23" s="242">
        <f>ROUND(E23*N23,2)</f>
        <v>0</v>
      </c>
      <c r="P23" s="242">
        <v>0</v>
      </c>
      <c r="Q23" s="243">
        <f>ROUND(E23*P23,2)</f>
        <v>0</v>
      </c>
      <c r="R23" s="225"/>
      <c r="S23" s="225" t="s">
        <v>276</v>
      </c>
      <c r="T23" s="225" t="s">
        <v>277</v>
      </c>
      <c r="U23" s="225">
        <v>8.5999999999999993E-2</v>
      </c>
      <c r="V23" s="225">
        <f>ROUND(E23*U23,2)</f>
        <v>0.08</v>
      </c>
      <c r="W23" s="225"/>
      <c r="X23" s="206"/>
      <c r="Y23" s="206"/>
      <c r="Z23" s="206"/>
      <c r="AA23" s="206"/>
      <c r="AB23" s="206"/>
      <c r="AC23" s="206"/>
      <c r="AD23" s="206"/>
      <c r="AE23" s="206"/>
      <c r="AF23" s="206"/>
      <c r="AG23" s="206" t="s">
        <v>278</v>
      </c>
      <c r="AH23" s="206"/>
      <c r="AI23" s="206"/>
      <c r="AJ23" s="206"/>
      <c r="AK23" s="206"/>
      <c r="AL23" s="206"/>
      <c r="AM23" s="206"/>
      <c r="AN23" s="206"/>
      <c r="AO23" s="206"/>
      <c r="AP23" s="206"/>
      <c r="AQ23" s="206"/>
      <c r="AR23" s="206"/>
      <c r="AS23" s="206"/>
      <c r="AT23" s="206"/>
      <c r="AU23" s="206"/>
      <c r="AV23" s="206"/>
      <c r="AW23" s="206"/>
      <c r="AX23" s="206"/>
      <c r="AY23" s="206"/>
      <c r="AZ23" s="206"/>
      <c r="BA23" s="206"/>
      <c r="BB23" s="206"/>
      <c r="BC23" s="206"/>
      <c r="BD23" s="206"/>
      <c r="BE23" s="206"/>
      <c r="BF23" s="206"/>
      <c r="BG23" s="206"/>
      <c r="BH23" s="206"/>
    </row>
    <row r="24" spans="1:60" outlineLevel="1" x14ac:dyDescent="0.25">
      <c r="A24" s="223"/>
      <c r="B24" s="224"/>
      <c r="C24" s="254" t="s">
        <v>1642</v>
      </c>
      <c r="D24" s="226"/>
      <c r="E24" s="227">
        <v>0.96</v>
      </c>
      <c r="F24" s="225"/>
      <c r="G24" s="225"/>
      <c r="H24" s="225"/>
      <c r="I24" s="225"/>
      <c r="J24" s="225"/>
      <c r="K24" s="225"/>
      <c r="L24" s="225"/>
      <c r="M24" s="225"/>
      <c r="N24" s="225"/>
      <c r="O24" s="225"/>
      <c r="P24" s="225"/>
      <c r="Q24" s="225"/>
      <c r="R24" s="225"/>
      <c r="S24" s="225"/>
      <c r="T24" s="225"/>
      <c r="U24" s="225"/>
      <c r="V24" s="225"/>
      <c r="W24" s="225"/>
      <c r="X24" s="206"/>
      <c r="Y24" s="206"/>
      <c r="Z24" s="206"/>
      <c r="AA24" s="206"/>
      <c r="AB24" s="206"/>
      <c r="AC24" s="206"/>
      <c r="AD24" s="206"/>
      <c r="AE24" s="206"/>
      <c r="AF24" s="206"/>
      <c r="AG24" s="206" t="s">
        <v>280</v>
      </c>
      <c r="AH24" s="206">
        <v>0</v>
      </c>
      <c r="AI24" s="206"/>
      <c r="AJ24" s="206"/>
      <c r="AK24" s="206"/>
      <c r="AL24" s="206"/>
      <c r="AM24" s="206"/>
      <c r="AN24" s="206"/>
      <c r="AO24" s="206"/>
      <c r="AP24" s="206"/>
      <c r="AQ24" s="206"/>
      <c r="AR24" s="206"/>
      <c r="AS24" s="206"/>
      <c r="AT24" s="206"/>
      <c r="AU24" s="206"/>
      <c r="AV24" s="206"/>
      <c r="AW24" s="206"/>
      <c r="AX24" s="206"/>
      <c r="AY24" s="206"/>
      <c r="AZ24" s="206"/>
      <c r="BA24" s="206"/>
      <c r="BB24" s="206"/>
      <c r="BC24" s="206"/>
      <c r="BD24" s="206"/>
      <c r="BE24" s="206"/>
      <c r="BF24" s="206"/>
      <c r="BG24" s="206"/>
      <c r="BH24" s="206"/>
    </row>
    <row r="25" spans="1:60" outlineLevel="1" x14ac:dyDescent="0.25">
      <c r="A25" s="223"/>
      <c r="B25" s="224"/>
      <c r="C25" s="254" t="s">
        <v>1643</v>
      </c>
      <c r="D25" s="226"/>
      <c r="E25" s="227"/>
      <c r="F25" s="225"/>
      <c r="G25" s="225"/>
      <c r="H25" s="225"/>
      <c r="I25" s="225"/>
      <c r="J25" s="225"/>
      <c r="K25" s="225"/>
      <c r="L25" s="225"/>
      <c r="M25" s="225"/>
      <c r="N25" s="225"/>
      <c r="O25" s="225"/>
      <c r="P25" s="225"/>
      <c r="Q25" s="225"/>
      <c r="R25" s="225"/>
      <c r="S25" s="225"/>
      <c r="T25" s="225"/>
      <c r="U25" s="225"/>
      <c r="V25" s="225"/>
      <c r="W25" s="225"/>
      <c r="X25" s="206"/>
      <c r="Y25" s="206"/>
      <c r="Z25" s="206"/>
      <c r="AA25" s="206"/>
      <c r="AB25" s="206"/>
      <c r="AC25" s="206"/>
      <c r="AD25" s="206"/>
      <c r="AE25" s="206"/>
      <c r="AF25" s="206"/>
      <c r="AG25" s="206" t="s">
        <v>280</v>
      </c>
      <c r="AH25" s="206">
        <v>0</v>
      </c>
      <c r="AI25" s="206"/>
      <c r="AJ25" s="206"/>
      <c r="AK25" s="206"/>
      <c r="AL25" s="206"/>
      <c r="AM25" s="206"/>
      <c r="AN25" s="206"/>
      <c r="AO25" s="206"/>
      <c r="AP25" s="206"/>
      <c r="AQ25" s="206"/>
      <c r="AR25" s="206"/>
      <c r="AS25" s="206"/>
      <c r="AT25" s="206"/>
      <c r="AU25" s="206"/>
      <c r="AV25" s="206"/>
      <c r="AW25" s="206"/>
      <c r="AX25" s="206"/>
      <c r="AY25" s="206"/>
      <c r="AZ25" s="206"/>
      <c r="BA25" s="206"/>
      <c r="BB25" s="206"/>
      <c r="BC25" s="206"/>
      <c r="BD25" s="206"/>
      <c r="BE25" s="206"/>
      <c r="BF25" s="206"/>
      <c r="BG25" s="206"/>
      <c r="BH25" s="206"/>
    </row>
    <row r="26" spans="1:60" outlineLevel="1" x14ac:dyDescent="0.25">
      <c r="A26" s="237">
        <v>8</v>
      </c>
      <c r="B26" s="238" t="s">
        <v>1652</v>
      </c>
      <c r="C26" s="253" t="s">
        <v>1653</v>
      </c>
      <c r="D26" s="239" t="s">
        <v>275</v>
      </c>
      <c r="E26" s="240">
        <v>2.2400000000000002</v>
      </c>
      <c r="F26" s="241"/>
      <c r="G26" s="242">
        <f>ROUND(E26*F26,2)</f>
        <v>0</v>
      </c>
      <c r="H26" s="241"/>
      <c r="I26" s="242">
        <f>ROUND(E26*H26,2)</f>
        <v>0</v>
      </c>
      <c r="J26" s="241"/>
      <c r="K26" s="242">
        <f>ROUND(E26*J26,2)</f>
        <v>0</v>
      </c>
      <c r="L26" s="242">
        <v>21</v>
      </c>
      <c r="M26" s="242">
        <f>G26*(1+L26/100)</f>
        <v>0</v>
      </c>
      <c r="N26" s="242">
        <v>0</v>
      </c>
      <c r="O26" s="242">
        <f>ROUND(E26*N26,2)</f>
        <v>0</v>
      </c>
      <c r="P26" s="242">
        <v>0</v>
      </c>
      <c r="Q26" s="243">
        <f>ROUND(E26*P26,2)</f>
        <v>0</v>
      </c>
      <c r="R26" s="225"/>
      <c r="S26" s="225" t="s">
        <v>276</v>
      </c>
      <c r="T26" s="225" t="s">
        <v>277</v>
      </c>
      <c r="U26" s="225">
        <v>0.20200000000000001</v>
      </c>
      <c r="V26" s="225">
        <f>ROUND(E26*U26,2)</f>
        <v>0.45</v>
      </c>
      <c r="W26" s="225"/>
      <c r="X26" s="206"/>
      <c r="Y26" s="206"/>
      <c r="Z26" s="206"/>
      <c r="AA26" s="206"/>
      <c r="AB26" s="206"/>
      <c r="AC26" s="206"/>
      <c r="AD26" s="206"/>
      <c r="AE26" s="206"/>
      <c r="AF26" s="206"/>
      <c r="AG26" s="206" t="s">
        <v>278</v>
      </c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</row>
    <row r="27" spans="1:60" outlineLevel="1" x14ac:dyDescent="0.25">
      <c r="A27" s="223"/>
      <c r="B27" s="224"/>
      <c r="C27" s="254" t="s">
        <v>1654</v>
      </c>
      <c r="D27" s="226"/>
      <c r="E27" s="227"/>
      <c r="F27" s="225"/>
      <c r="G27" s="225"/>
      <c r="H27" s="225"/>
      <c r="I27" s="225"/>
      <c r="J27" s="225"/>
      <c r="K27" s="225"/>
      <c r="L27" s="225"/>
      <c r="M27" s="225"/>
      <c r="N27" s="225"/>
      <c r="O27" s="225"/>
      <c r="P27" s="225"/>
      <c r="Q27" s="225"/>
      <c r="R27" s="225"/>
      <c r="S27" s="225"/>
      <c r="T27" s="225"/>
      <c r="U27" s="225"/>
      <c r="V27" s="225"/>
      <c r="W27" s="225"/>
      <c r="X27" s="206"/>
      <c r="Y27" s="206"/>
      <c r="Z27" s="206"/>
      <c r="AA27" s="206"/>
      <c r="AB27" s="206"/>
      <c r="AC27" s="206"/>
      <c r="AD27" s="206"/>
      <c r="AE27" s="206"/>
      <c r="AF27" s="206"/>
      <c r="AG27" s="206" t="s">
        <v>280</v>
      </c>
      <c r="AH27" s="206">
        <v>0</v>
      </c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</row>
    <row r="28" spans="1:60" outlineLevel="1" x14ac:dyDescent="0.25">
      <c r="A28" s="223"/>
      <c r="B28" s="224"/>
      <c r="C28" s="254" t="s">
        <v>1655</v>
      </c>
      <c r="D28" s="226"/>
      <c r="E28" s="227">
        <v>2.2400000000000002</v>
      </c>
      <c r="F28" s="225"/>
      <c r="G28" s="225"/>
      <c r="H28" s="225"/>
      <c r="I28" s="225"/>
      <c r="J28" s="225"/>
      <c r="K28" s="225"/>
      <c r="L28" s="225"/>
      <c r="M28" s="225"/>
      <c r="N28" s="225"/>
      <c r="O28" s="225"/>
      <c r="P28" s="225"/>
      <c r="Q28" s="225"/>
      <c r="R28" s="225"/>
      <c r="S28" s="225"/>
      <c r="T28" s="225"/>
      <c r="U28" s="225"/>
      <c r="V28" s="225"/>
      <c r="W28" s="225"/>
      <c r="X28" s="206"/>
      <c r="Y28" s="206"/>
      <c r="Z28" s="206"/>
      <c r="AA28" s="206"/>
      <c r="AB28" s="206"/>
      <c r="AC28" s="206"/>
      <c r="AD28" s="206"/>
      <c r="AE28" s="206"/>
      <c r="AF28" s="206"/>
      <c r="AG28" s="206" t="s">
        <v>280</v>
      </c>
      <c r="AH28" s="206">
        <v>0</v>
      </c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</row>
    <row r="29" spans="1:60" outlineLevel="1" x14ac:dyDescent="0.25">
      <c r="A29" s="237">
        <v>9</v>
      </c>
      <c r="B29" s="238" t="s">
        <v>1656</v>
      </c>
      <c r="C29" s="253" t="s">
        <v>1657</v>
      </c>
      <c r="D29" s="239" t="s">
        <v>275</v>
      </c>
      <c r="E29" s="240">
        <v>3.2</v>
      </c>
      <c r="F29" s="241"/>
      <c r="G29" s="242">
        <f>ROUND(E29*F29,2)</f>
        <v>0</v>
      </c>
      <c r="H29" s="241"/>
      <c r="I29" s="242">
        <f>ROUND(E29*H29,2)</f>
        <v>0</v>
      </c>
      <c r="J29" s="241"/>
      <c r="K29" s="242">
        <f>ROUND(E29*J29,2)</f>
        <v>0</v>
      </c>
      <c r="L29" s="242">
        <v>21</v>
      </c>
      <c r="M29" s="242">
        <f>G29*(1+L29/100)</f>
        <v>0</v>
      </c>
      <c r="N29" s="242">
        <v>0</v>
      </c>
      <c r="O29" s="242">
        <f>ROUND(E29*N29,2)</f>
        <v>0</v>
      </c>
      <c r="P29" s="242">
        <v>0</v>
      </c>
      <c r="Q29" s="243">
        <f>ROUND(E29*P29,2)</f>
        <v>0</v>
      </c>
      <c r="R29" s="225"/>
      <c r="S29" s="225" t="s">
        <v>289</v>
      </c>
      <c r="T29" s="225" t="s">
        <v>277</v>
      </c>
      <c r="U29" s="225">
        <v>0</v>
      </c>
      <c r="V29" s="225">
        <f>ROUND(E29*U29,2)</f>
        <v>0</v>
      </c>
      <c r="W29" s="225"/>
      <c r="X29" s="206"/>
      <c r="Y29" s="206"/>
      <c r="Z29" s="206"/>
      <c r="AA29" s="206"/>
      <c r="AB29" s="206"/>
      <c r="AC29" s="206"/>
      <c r="AD29" s="206"/>
      <c r="AE29" s="206"/>
      <c r="AF29" s="206"/>
      <c r="AG29" s="206" t="s">
        <v>278</v>
      </c>
      <c r="AH29" s="206"/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6"/>
      <c r="AZ29" s="206"/>
      <c r="BA29" s="206"/>
      <c r="BB29" s="206"/>
      <c r="BC29" s="206"/>
      <c r="BD29" s="206"/>
      <c r="BE29" s="206"/>
      <c r="BF29" s="206"/>
      <c r="BG29" s="206"/>
      <c r="BH29" s="206"/>
    </row>
    <row r="30" spans="1:60" outlineLevel="1" x14ac:dyDescent="0.25">
      <c r="A30" s="223"/>
      <c r="B30" s="224"/>
      <c r="C30" s="254" t="s">
        <v>1639</v>
      </c>
      <c r="D30" s="226"/>
      <c r="E30" s="227">
        <v>3.2</v>
      </c>
      <c r="F30" s="225"/>
      <c r="G30" s="225"/>
      <c r="H30" s="225"/>
      <c r="I30" s="225"/>
      <c r="J30" s="225"/>
      <c r="K30" s="225"/>
      <c r="L30" s="225"/>
      <c r="M30" s="225"/>
      <c r="N30" s="225"/>
      <c r="O30" s="225"/>
      <c r="P30" s="225"/>
      <c r="Q30" s="225"/>
      <c r="R30" s="225"/>
      <c r="S30" s="225"/>
      <c r="T30" s="225"/>
      <c r="U30" s="225"/>
      <c r="V30" s="225"/>
      <c r="W30" s="225"/>
      <c r="X30" s="206"/>
      <c r="Y30" s="206"/>
      <c r="Z30" s="206"/>
      <c r="AA30" s="206"/>
      <c r="AB30" s="206"/>
      <c r="AC30" s="206"/>
      <c r="AD30" s="206"/>
      <c r="AE30" s="206"/>
      <c r="AF30" s="206"/>
      <c r="AG30" s="206" t="s">
        <v>280</v>
      </c>
      <c r="AH30" s="206">
        <v>0</v>
      </c>
      <c r="AI30" s="206"/>
      <c r="AJ30" s="206"/>
      <c r="AK30" s="206"/>
      <c r="AL30" s="206"/>
      <c r="AM30" s="206"/>
      <c r="AN30" s="206"/>
      <c r="AO30" s="206"/>
      <c r="AP30" s="206"/>
      <c r="AQ30" s="206"/>
      <c r="AR30" s="206"/>
      <c r="AS30" s="206"/>
      <c r="AT30" s="206"/>
      <c r="AU30" s="206"/>
      <c r="AV30" s="206"/>
      <c r="AW30" s="206"/>
      <c r="AX30" s="206"/>
      <c r="AY30" s="206"/>
      <c r="AZ30" s="206"/>
      <c r="BA30" s="206"/>
      <c r="BB30" s="206"/>
      <c r="BC30" s="206"/>
      <c r="BD30" s="206"/>
      <c r="BE30" s="206"/>
      <c r="BF30" s="206"/>
      <c r="BG30" s="206"/>
      <c r="BH30" s="206"/>
    </row>
    <row r="31" spans="1:60" ht="20.399999999999999" outlineLevel="1" x14ac:dyDescent="0.25">
      <c r="A31" s="237">
        <v>10</v>
      </c>
      <c r="B31" s="238" t="s">
        <v>1658</v>
      </c>
      <c r="C31" s="253" t="s">
        <v>1659</v>
      </c>
      <c r="D31" s="239" t="s">
        <v>333</v>
      </c>
      <c r="E31" s="240">
        <v>3</v>
      </c>
      <c r="F31" s="241"/>
      <c r="G31" s="242">
        <f>ROUND(E31*F31,2)</f>
        <v>0</v>
      </c>
      <c r="H31" s="241"/>
      <c r="I31" s="242">
        <f>ROUND(E31*H31,2)</f>
        <v>0</v>
      </c>
      <c r="J31" s="241"/>
      <c r="K31" s="242">
        <f>ROUND(E31*J31,2)</f>
        <v>0</v>
      </c>
      <c r="L31" s="242">
        <v>21</v>
      </c>
      <c r="M31" s="242">
        <f>G31*(1+L31/100)</f>
        <v>0</v>
      </c>
      <c r="N31" s="242">
        <v>0</v>
      </c>
      <c r="O31" s="242">
        <f>ROUND(E31*N31,2)</f>
        <v>0</v>
      </c>
      <c r="P31" s="242">
        <v>0</v>
      </c>
      <c r="Q31" s="243">
        <f>ROUND(E31*P31,2)</f>
        <v>0</v>
      </c>
      <c r="R31" s="225"/>
      <c r="S31" s="225" t="s">
        <v>289</v>
      </c>
      <c r="T31" s="225" t="s">
        <v>277</v>
      </c>
      <c r="U31" s="225">
        <v>0</v>
      </c>
      <c r="V31" s="225">
        <f>ROUND(E31*U31,2)</f>
        <v>0</v>
      </c>
      <c r="W31" s="225"/>
      <c r="X31" s="206"/>
      <c r="Y31" s="206"/>
      <c r="Z31" s="206"/>
      <c r="AA31" s="206"/>
      <c r="AB31" s="206"/>
      <c r="AC31" s="206"/>
      <c r="AD31" s="206"/>
      <c r="AE31" s="206"/>
      <c r="AF31" s="206"/>
      <c r="AG31" s="206" t="s">
        <v>922</v>
      </c>
      <c r="AH31" s="206"/>
      <c r="AI31" s="206"/>
      <c r="AJ31" s="206"/>
      <c r="AK31" s="206"/>
      <c r="AL31" s="206"/>
      <c r="AM31" s="206"/>
      <c r="AN31" s="206"/>
      <c r="AO31" s="206"/>
      <c r="AP31" s="206"/>
      <c r="AQ31" s="206"/>
      <c r="AR31" s="206"/>
      <c r="AS31" s="206"/>
      <c r="AT31" s="206"/>
      <c r="AU31" s="206"/>
      <c r="AV31" s="206"/>
      <c r="AW31" s="206"/>
      <c r="AX31" s="206"/>
      <c r="AY31" s="206"/>
      <c r="AZ31" s="206"/>
      <c r="BA31" s="206"/>
      <c r="BB31" s="206"/>
      <c r="BC31" s="206"/>
      <c r="BD31" s="206"/>
      <c r="BE31" s="206"/>
      <c r="BF31" s="206"/>
      <c r="BG31" s="206"/>
      <c r="BH31" s="206"/>
    </row>
    <row r="32" spans="1:60" outlineLevel="1" x14ac:dyDescent="0.25">
      <c r="A32" s="223"/>
      <c r="B32" s="224"/>
      <c r="C32" s="254" t="s">
        <v>1660</v>
      </c>
      <c r="D32" s="226"/>
      <c r="E32" s="227">
        <v>3</v>
      </c>
      <c r="F32" s="225"/>
      <c r="G32" s="225"/>
      <c r="H32" s="225"/>
      <c r="I32" s="225"/>
      <c r="J32" s="225"/>
      <c r="K32" s="225"/>
      <c r="L32" s="225"/>
      <c r="M32" s="225"/>
      <c r="N32" s="225"/>
      <c r="O32" s="225"/>
      <c r="P32" s="225"/>
      <c r="Q32" s="225"/>
      <c r="R32" s="225"/>
      <c r="S32" s="225"/>
      <c r="T32" s="225"/>
      <c r="U32" s="225"/>
      <c r="V32" s="225"/>
      <c r="W32" s="225"/>
      <c r="X32" s="206"/>
      <c r="Y32" s="206"/>
      <c r="Z32" s="206"/>
      <c r="AA32" s="206"/>
      <c r="AB32" s="206"/>
      <c r="AC32" s="206"/>
      <c r="AD32" s="206"/>
      <c r="AE32" s="206"/>
      <c r="AF32" s="206"/>
      <c r="AG32" s="206" t="s">
        <v>280</v>
      </c>
      <c r="AH32" s="206">
        <v>0</v>
      </c>
      <c r="AI32" s="206"/>
      <c r="AJ32" s="206"/>
      <c r="AK32" s="206"/>
      <c r="AL32" s="206"/>
      <c r="AM32" s="206"/>
      <c r="AN32" s="206"/>
      <c r="AO32" s="206"/>
      <c r="AP32" s="206"/>
      <c r="AQ32" s="206"/>
      <c r="AR32" s="206"/>
      <c r="AS32" s="206"/>
      <c r="AT32" s="206"/>
      <c r="AU32" s="206"/>
      <c r="AV32" s="206"/>
      <c r="AW32" s="206"/>
      <c r="AX32" s="206"/>
      <c r="AY32" s="206"/>
      <c r="AZ32" s="206"/>
      <c r="BA32" s="206"/>
      <c r="BB32" s="206"/>
      <c r="BC32" s="206"/>
      <c r="BD32" s="206"/>
      <c r="BE32" s="206"/>
      <c r="BF32" s="206"/>
      <c r="BG32" s="206"/>
      <c r="BH32" s="206"/>
    </row>
    <row r="33" spans="1:60" x14ac:dyDescent="0.25">
      <c r="A33" s="231" t="s">
        <v>271</v>
      </c>
      <c r="B33" s="232" t="s">
        <v>128</v>
      </c>
      <c r="C33" s="252" t="s">
        <v>129</v>
      </c>
      <c r="D33" s="233"/>
      <c r="E33" s="234"/>
      <c r="F33" s="235"/>
      <c r="G33" s="235">
        <f>SUMIF(AG34:AG37,"&lt;&gt;NOR",G34:G37)</f>
        <v>0</v>
      </c>
      <c r="H33" s="235"/>
      <c r="I33" s="235">
        <f>SUM(I34:I37)</f>
        <v>0</v>
      </c>
      <c r="J33" s="235"/>
      <c r="K33" s="235">
        <f>SUM(K34:K37)</f>
        <v>0</v>
      </c>
      <c r="L33" s="235"/>
      <c r="M33" s="235">
        <f>SUM(M34:M37)</f>
        <v>0</v>
      </c>
      <c r="N33" s="235"/>
      <c r="O33" s="235">
        <f>SUM(O34:O37)</f>
        <v>0</v>
      </c>
      <c r="P33" s="235"/>
      <c r="Q33" s="236">
        <f>SUM(Q34:Q37)</f>
        <v>0</v>
      </c>
      <c r="R33" s="230"/>
      <c r="S33" s="230"/>
      <c r="T33" s="230"/>
      <c r="U33" s="230"/>
      <c r="V33" s="230">
        <f>SUM(V34:V37)</f>
        <v>8.9499999999999993</v>
      </c>
      <c r="W33" s="230"/>
      <c r="AG33" t="s">
        <v>272</v>
      </c>
    </row>
    <row r="34" spans="1:60" outlineLevel="1" x14ac:dyDescent="0.25">
      <c r="A34" s="237">
        <v>11</v>
      </c>
      <c r="B34" s="238" t="s">
        <v>1661</v>
      </c>
      <c r="C34" s="253" t="s">
        <v>1662</v>
      </c>
      <c r="D34" s="239" t="s">
        <v>333</v>
      </c>
      <c r="E34" s="240">
        <v>10</v>
      </c>
      <c r="F34" s="241"/>
      <c r="G34" s="242">
        <f>ROUND(E34*F34,2)</f>
        <v>0</v>
      </c>
      <c r="H34" s="241"/>
      <c r="I34" s="242">
        <f>ROUND(E34*H34,2)</f>
        <v>0</v>
      </c>
      <c r="J34" s="241"/>
      <c r="K34" s="242">
        <f>ROUND(E34*J34,2)</f>
        <v>0</v>
      </c>
      <c r="L34" s="242">
        <v>21</v>
      </c>
      <c r="M34" s="242">
        <f>G34*(1+L34/100)</f>
        <v>0</v>
      </c>
      <c r="N34" s="242">
        <v>0</v>
      </c>
      <c r="O34" s="242">
        <f>ROUND(E34*N34,2)</f>
        <v>0</v>
      </c>
      <c r="P34" s="242">
        <v>0</v>
      </c>
      <c r="Q34" s="243">
        <f>ROUND(E34*P34,2)</f>
        <v>0</v>
      </c>
      <c r="R34" s="225"/>
      <c r="S34" s="225" t="s">
        <v>276</v>
      </c>
      <c r="T34" s="225" t="s">
        <v>277</v>
      </c>
      <c r="U34" s="225">
        <v>0.77</v>
      </c>
      <c r="V34" s="225">
        <f>ROUND(E34*U34,2)</f>
        <v>7.7</v>
      </c>
      <c r="W34" s="225"/>
      <c r="X34" s="206"/>
      <c r="Y34" s="206"/>
      <c r="Z34" s="206"/>
      <c r="AA34" s="206"/>
      <c r="AB34" s="206"/>
      <c r="AC34" s="206"/>
      <c r="AD34" s="206"/>
      <c r="AE34" s="206"/>
      <c r="AF34" s="206"/>
      <c r="AG34" s="206" t="s">
        <v>278</v>
      </c>
      <c r="AH34" s="206"/>
      <c r="AI34" s="206"/>
      <c r="AJ34" s="206"/>
      <c r="AK34" s="206"/>
      <c r="AL34" s="206"/>
      <c r="AM34" s="206"/>
      <c r="AN34" s="206"/>
      <c r="AO34" s="206"/>
      <c r="AP34" s="206"/>
      <c r="AQ34" s="206"/>
      <c r="AR34" s="206"/>
      <c r="AS34" s="206"/>
      <c r="AT34" s="206"/>
      <c r="AU34" s="206"/>
      <c r="AV34" s="206"/>
      <c r="AW34" s="206"/>
      <c r="AX34" s="206"/>
      <c r="AY34" s="206"/>
      <c r="AZ34" s="206"/>
      <c r="BA34" s="206"/>
      <c r="BB34" s="206"/>
      <c r="BC34" s="206"/>
      <c r="BD34" s="206"/>
      <c r="BE34" s="206"/>
      <c r="BF34" s="206"/>
      <c r="BG34" s="206"/>
      <c r="BH34" s="206"/>
    </row>
    <row r="35" spans="1:60" outlineLevel="1" x14ac:dyDescent="0.25">
      <c r="A35" s="223"/>
      <c r="B35" s="224"/>
      <c r="C35" s="254" t="s">
        <v>1663</v>
      </c>
      <c r="D35" s="226"/>
      <c r="E35" s="227">
        <v>10</v>
      </c>
      <c r="F35" s="225"/>
      <c r="G35" s="225"/>
      <c r="H35" s="225"/>
      <c r="I35" s="225"/>
      <c r="J35" s="225"/>
      <c r="K35" s="225"/>
      <c r="L35" s="225"/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06"/>
      <c r="Y35" s="206"/>
      <c r="Z35" s="206"/>
      <c r="AA35" s="206"/>
      <c r="AB35" s="206"/>
      <c r="AC35" s="206"/>
      <c r="AD35" s="206"/>
      <c r="AE35" s="206"/>
      <c r="AF35" s="206"/>
      <c r="AG35" s="206" t="s">
        <v>280</v>
      </c>
      <c r="AH35" s="206">
        <v>0</v>
      </c>
      <c r="AI35" s="206"/>
      <c r="AJ35" s="206"/>
      <c r="AK35" s="206"/>
      <c r="AL35" s="206"/>
      <c r="AM35" s="206"/>
      <c r="AN35" s="206"/>
      <c r="AO35" s="206"/>
      <c r="AP35" s="206"/>
      <c r="AQ35" s="206"/>
      <c r="AR35" s="206"/>
      <c r="AS35" s="206"/>
      <c r="AT35" s="206"/>
      <c r="AU35" s="206"/>
      <c r="AV35" s="206"/>
      <c r="AW35" s="206"/>
      <c r="AX35" s="206"/>
      <c r="AY35" s="206"/>
      <c r="AZ35" s="206"/>
      <c r="BA35" s="206"/>
      <c r="BB35" s="206"/>
      <c r="BC35" s="206"/>
      <c r="BD35" s="206"/>
      <c r="BE35" s="206"/>
      <c r="BF35" s="206"/>
      <c r="BG35" s="206"/>
      <c r="BH35" s="206"/>
    </row>
    <row r="36" spans="1:60" outlineLevel="1" x14ac:dyDescent="0.25">
      <c r="A36" s="237">
        <v>12</v>
      </c>
      <c r="B36" s="238" t="s">
        <v>1664</v>
      </c>
      <c r="C36" s="253" t="s">
        <v>1665</v>
      </c>
      <c r="D36" s="239" t="s">
        <v>275</v>
      </c>
      <c r="E36" s="240">
        <v>0.96</v>
      </c>
      <c r="F36" s="241"/>
      <c r="G36" s="242">
        <f>ROUND(E36*F36,2)</f>
        <v>0</v>
      </c>
      <c r="H36" s="241"/>
      <c r="I36" s="242">
        <f>ROUND(E36*H36,2)</f>
        <v>0</v>
      </c>
      <c r="J36" s="241"/>
      <c r="K36" s="242">
        <f>ROUND(E36*J36,2)</f>
        <v>0</v>
      </c>
      <c r="L36" s="242">
        <v>21</v>
      </c>
      <c r="M36" s="242">
        <f>G36*(1+L36/100)</f>
        <v>0</v>
      </c>
      <c r="N36" s="242">
        <v>0</v>
      </c>
      <c r="O36" s="242">
        <f>ROUND(E36*N36,2)</f>
        <v>0</v>
      </c>
      <c r="P36" s="242">
        <v>0</v>
      </c>
      <c r="Q36" s="243">
        <f>ROUND(E36*P36,2)</f>
        <v>0</v>
      </c>
      <c r="R36" s="225"/>
      <c r="S36" s="225" t="s">
        <v>276</v>
      </c>
      <c r="T36" s="225" t="s">
        <v>277</v>
      </c>
      <c r="U36" s="225">
        <v>1.3029999999999999</v>
      </c>
      <c r="V36" s="225">
        <f>ROUND(E36*U36,2)</f>
        <v>1.25</v>
      </c>
      <c r="W36" s="225"/>
      <c r="X36" s="206"/>
      <c r="Y36" s="206"/>
      <c r="Z36" s="206"/>
      <c r="AA36" s="206"/>
      <c r="AB36" s="206"/>
      <c r="AC36" s="206"/>
      <c r="AD36" s="206"/>
      <c r="AE36" s="206"/>
      <c r="AF36" s="206"/>
      <c r="AG36" s="206" t="s">
        <v>278</v>
      </c>
      <c r="AH36" s="206"/>
      <c r="AI36" s="206"/>
      <c r="AJ36" s="206"/>
      <c r="AK36" s="206"/>
      <c r="AL36" s="206"/>
      <c r="AM36" s="206"/>
      <c r="AN36" s="206"/>
      <c r="AO36" s="206"/>
      <c r="AP36" s="206"/>
      <c r="AQ36" s="206"/>
      <c r="AR36" s="206"/>
      <c r="AS36" s="206"/>
      <c r="AT36" s="206"/>
      <c r="AU36" s="206"/>
      <c r="AV36" s="206"/>
      <c r="AW36" s="206"/>
      <c r="AX36" s="206"/>
      <c r="AY36" s="206"/>
      <c r="AZ36" s="206"/>
      <c r="BA36" s="206"/>
      <c r="BB36" s="206"/>
      <c r="BC36" s="206"/>
      <c r="BD36" s="206"/>
      <c r="BE36" s="206"/>
      <c r="BF36" s="206"/>
      <c r="BG36" s="206"/>
      <c r="BH36" s="206"/>
    </row>
    <row r="37" spans="1:60" outlineLevel="1" x14ac:dyDescent="0.25">
      <c r="A37" s="223"/>
      <c r="B37" s="224"/>
      <c r="C37" s="254" t="s">
        <v>1642</v>
      </c>
      <c r="D37" s="226"/>
      <c r="E37" s="227">
        <v>0.96</v>
      </c>
      <c r="F37" s="225"/>
      <c r="G37" s="225"/>
      <c r="H37" s="225"/>
      <c r="I37" s="225"/>
      <c r="J37" s="225"/>
      <c r="K37" s="225"/>
      <c r="L37" s="225"/>
      <c r="M37" s="225"/>
      <c r="N37" s="225"/>
      <c r="O37" s="225"/>
      <c r="P37" s="225"/>
      <c r="Q37" s="225"/>
      <c r="R37" s="225"/>
      <c r="S37" s="225"/>
      <c r="T37" s="225"/>
      <c r="U37" s="225"/>
      <c r="V37" s="225"/>
      <c r="W37" s="225"/>
      <c r="X37" s="206"/>
      <c r="Y37" s="206"/>
      <c r="Z37" s="206"/>
      <c r="AA37" s="206"/>
      <c r="AB37" s="206"/>
      <c r="AC37" s="206"/>
      <c r="AD37" s="206"/>
      <c r="AE37" s="206"/>
      <c r="AF37" s="206"/>
      <c r="AG37" s="206" t="s">
        <v>280</v>
      </c>
      <c r="AH37" s="206">
        <v>0</v>
      </c>
      <c r="AI37" s="206"/>
      <c r="AJ37" s="206"/>
      <c r="AK37" s="206"/>
      <c r="AL37" s="206"/>
      <c r="AM37" s="206"/>
      <c r="AN37" s="206"/>
      <c r="AO37" s="206"/>
      <c r="AP37" s="206"/>
      <c r="AQ37" s="206"/>
      <c r="AR37" s="206"/>
      <c r="AS37" s="206"/>
      <c r="AT37" s="206"/>
      <c r="AU37" s="206"/>
      <c r="AV37" s="206"/>
      <c r="AW37" s="206"/>
      <c r="AX37" s="206"/>
      <c r="AY37" s="206"/>
      <c r="AZ37" s="206"/>
      <c r="BA37" s="206"/>
      <c r="BB37" s="206"/>
      <c r="BC37" s="206"/>
      <c r="BD37" s="206"/>
      <c r="BE37" s="206"/>
      <c r="BF37" s="206"/>
      <c r="BG37" s="206"/>
      <c r="BH37" s="206"/>
    </row>
    <row r="38" spans="1:60" x14ac:dyDescent="0.25">
      <c r="A38" s="231" t="s">
        <v>271</v>
      </c>
      <c r="B38" s="232" t="s">
        <v>136</v>
      </c>
      <c r="C38" s="252" t="s">
        <v>137</v>
      </c>
      <c r="D38" s="233"/>
      <c r="E38" s="234"/>
      <c r="F38" s="235"/>
      <c r="G38" s="235">
        <f>SUMIF(AG39:AG44,"&lt;&gt;NOR",G39:G44)</f>
        <v>0</v>
      </c>
      <c r="H38" s="235"/>
      <c r="I38" s="235">
        <f>SUM(I39:I44)</f>
        <v>0</v>
      </c>
      <c r="J38" s="235"/>
      <c r="K38" s="235">
        <f>SUM(K39:K44)</f>
        <v>0</v>
      </c>
      <c r="L38" s="235"/>
      <c r="M38" s="235">
        <f>SUM(M39:M44)</f>
        <v>0</v>
      </c>
      <c r="N38" s="235"/>
      <c r="O38" s="235">
        <f>SUM(O39:O44)</f>
        <v>0</v>
      </c>
      <c r="P38" s="235"/>
      <c r="Q38" s="236">
        <f>SUM(Q39:Q44)</f>
        <v>0</v>
      </c>
      <c r="R38" s="230"/>
      <c r="S38" s="230"/>
      <c r="T38" s="230"/>
      <c r="U38" s="230"/>
      <c r="V38" s="230">
        <f>SUM(V39:V44)</f>
        <v>101.30000000000001</v>
      </c>
      <c r="W38" s="230"/>
      <c r="AG38" t="s">
        <v>272</v>
      </c>
    </row>
    <row r="39" spans="1:60" outlineLevel="1" x14ac:dyDescent="0.25">
      <c r="A39" s="237">
        <v>13</v>
      </c>
      <c r="B39" s="238" t="s">
        <v>1666</v>
      </c>
      <c r="C39" s="253" t="s">
        <v>1667</v>
      </c>
      <c r="D39" s="239" t="s">
        <v>370</v>
      </c>
      <c r="E39" s="240">
        <v>165</v>
      </c>
      <c r="F39" s="241"/>
      <c r="G39" s="242">
        <f>ROUND(E39*F39,2)</f>
        <v>0</v>
      </c>
      <c r="H39" s="241"/>
      <c r="I39" s="242">
        <f>ROUND(E39*H39,2)</f>
        <v>0</v>
      </c>
      <c r="J39" s="241"/>
      <c r="K39" s="242">
        <f>ROUND(E39*J39,2)</f>
        <v>0</v>
      </c>
      <c r="L39" s="242">
        <v>21</v>
      </c>
      <c r="M39" s="242">
        <f>G39*(1+L39/100)</f>
        <v>0</v>
      </c>
      <c r="N39" s="242">
        <v>0</v>
      </c>
      <c r="O39" s="242">
        <f>ROUND(E39*N39,2)</f>
        <v>0</v>
      </c>
      <c r="P39" s="242">
        <v>0</v>
      </c>
      <c r="Q39" s="243">
        <f>ROUND(E39*P39,2)</f>
        <v>0</v>
      </c>
      <c r="R39" s="225"/>
      <c r="S39" s="225" t="s">
        <v>276</v>
      </c>
      <c r="T39" s="225" t="s">
        <v>277</v>
      </c>
      <c r="U39" s="225">
        <v>0.29299999999999998</v>
      </c>
      <c r="V39" s="225">
        <f>ROUND(E39*U39,2)</f>
        <v>48.35</v>
      </c>
      <c r="W39" s="225"/>
      <c r="X39" s="206"/>
      <c r="Y39" s="206"/>
      <c r="Z39" s="206"/>
      <c r="AA39" s="206"/>
      <c r="AB39" s="206"/>
      <c r="AC39" s="206"/>
      <c r="AD39" s="206"/>
      <c r="AE39" s="206"/>
      <c r="AF39" s="206"/>
      <c r="AG39" s="206" t="s">
        <v>278</v>
      </c>
      <c r="AH39" s="206"/>
      <c r="AI39" s="206"/>
      <c r="AJ39" s="206"/>
      <c r="AK39" s="206"/>
      <c r="AL39" s="206"/>
      <c r="AM39" s="206"/>
      <c r="AN39" s="206"/>
      <c r="AO39" s="206"/>
      <c r="AP39" s="206"/>
      <c r="AQ39" s="206"/>
      <c r="AR39" s="206"/>
      <c r="AS39" s="206"/>
      <c r="AT39" s="206"/>
      <c r="AU39" s="206"/>
      <c r="AV39" s="206"/>
      <c r="AW39" s="206"/>
      <c r="AX39" s="206"/>
      <c r="AY39" s="206"/>
      <c r="AZ39" s="206"/>
      <c r="BA39" s="206"/>
      <c r="BB39" s="206"/>
      <c r="BC39" s="206"/>
      <c r="BD39" s="206"/>
      <c r="BE39" s="206"/>
      <c r="BF39" s="206"/>
      <c r="BG39" s="206"/>
      <c r="BH39" s="206"/>
    </row>
    <row r="40" spans="1:60" outlineLevel="1" x14ac:dyDescent="0.25">
      <c r="A40" s="223"/>
      <c r="B40" s="224"/>
      <c r="C40" s="254" t="s">
        <v>1668</v>
      </c>
      <c r="D40" s="226"/>
      <c r="E40" s="227">
        <v>165</v>
      </c>
      <c r="F40" s="225"/>
      <c r="G40" s="225"/>
      <c r="H40" s="225"/>
      <c r="I40" s="225"/>
      <c r="J40" s="225"/>
      <c r="K40" s="225"/>
      <c r="L40" s="225"/>
      <c r="M40" s="225"/>
      <c r="N40" s="225"/>
      <c r="O40" s="225"/>
      <c r="P40" s="225"/>
      <c r="Q40" s="225"/>
      <c r="R40" s="225"/>
      <c r="S40" s="225"/>
      <c r="T40" s="225"/>
      <c r="U40" s="225"/>
      <c r="V40" s="225"/>
      <c r="W40" s="225"/>
      <c r="X40" s="206"/>
      <c r="Y40" s="206"/>
      <c r="Z40" s="206"/>
      <c r="AA40" s="206"/>
      <c r="AB40" s="206"/>
      <c r="AC40" s="206"/>
      <c r="AD40" s="206"/>
      <c r="AE40" s="206"/>
      <c r="AF40" s="206"/>
      <c r="AG40" s="206" t="s">
        <v>280</v>
      </c>
      <c r="AH40" s="206">
        <v>0</v>
      </c>
      <c r="AI40" s="206"/>
      <c r="AJ40" s="206"/>
      <c r="AK40" s="206"/>
      <c r="AL40" s="206"/>
      <c r="AM40" s="206"/>
      <c r="AN40" s="206"/>
      <c r="AO40" s="206"/>
      <c r="AP40" s="206"/>
      <c r="AQ40" s="206"/>
      <c r="AR40" s="206"/>
      <c r="AS40" s="206"/>
      <c r="AT40" s="206"/>
      <c r="AU40" s="206"/>
      <c r="AV40" s="206"/>
      <c r="AW40" s="206"/>
      <c r="AX40" s="206"/>
      <c r="AY40" s="206"/>
      <c r="AZ40" s="206"/>
      <c r="BA40" s="206"/>
      <c r="BB40" s="206"/>
      <c r="BC40" s="206"/>
      <c r="BD40" s="206"/>
      <c r="BE40" s="206"/>
      <c r="BF40" s="206"/>
      <c r="BG40" s="206"/>
      <c r="BH40" s="206"/>
    </row>
    <row r="41" spans="1:60" outlineLevel="1" x14ac:dyDescent="0.25">
      <c r="A41" s="237">
        <v>14</v>
      </c>
      <c r="B41" s="238" t="s">
        <v>1669</v>
      </c>
      <c r="C41" s="253" t="s">
        <v>1670</v>
      </c>
      <c r="D41" s="239" t="s">
        <v>314</v>
      </c>
      <c r="E41" s="240">
        <v>24.75</v>
      </c>
      <c r="F41" s="241"/>
      <c r="G41" s="242">
        <f>ROUND(E41*F41,2)</f>
        <v>0</v>
      </c>
      <c r="H41" s="241"/>
      <c r="I41" s="242">
        <f>ROUND(E41*H41,2)</f>
        <v>0</v>
      </c>
      <c r="J41" s="241"/>
      <c r="K41" s="242">
        <f>ROUND(E41*J41,2)</f>
        <v>0</v>
      </c>
      <c r="L41" s="242">
        <v>21</v>
      </c>
      <c r="M41" s="242">
        <f>G41*(1+L41/100)</f>
        <v>0</v>
      </c>
      <c r="N41" s="242">
        <v>0</v>
      </c>
      <c r="O41" s="242">
        <f>ROUND(E41*N41,2)</f>
        <v>0</v>
      </c>
      <c r="P41" s="242">
        <v>0</v>
      </c>
      <c r="Q41" s="243">
        <f>ROUND(E41*P41,2)</f>
        <v>0</v>
      </c>
      <c r="R41" s="225"/>
      <c r="S41" s="225" t="s">
        <v>276</v>
      </c>
      <c r="T41" s="225" t="s">
        <v>277</v>
      </c>
      <c r="U41" s="225">
        <v>1.8049999999999999</v>
      </c>
      <c r="V41" s="225">
        <f>ROUND(E41*U41,2)</f>
        <v>44.67</v>
      </c>
      <c r="W41" s="225"/>
      <c r="X41" s="206"/>
      <c r="Y41" s="206"/>
      <c r="Z41" s="206"/>
      <c r="AA41" s="206"/>
      <c r="AB41" s="206"/>
      <c r="AC41" s="206"/>
      <c r="AD41" s="206"/>
      <c r="AE41" s="206"/>
      <c r="AF41" s="206"/>
      <c r="AG41" s="206" t="s">
        <v>278</v>
      </c>
      <c r="AH41" s="206"/>
      <c r="AI41" s="206"/>
      <c r="AJ41" s="206"/>
      <c r="AK41" s="206"/>
      <c r="AL41" s="206"/>
      <c r="AM41" s="206"/>
      <c r="AN41" s="206"/>
      <c r="AO41" s="206"/>
      <c r="AP41" s="206"/>
      <c r="AQ41" s="206"/>
      <c r="AR41" s="206"/>
      <c r="AS41" s="206"/>
      <c r="AT41" s="206"/>
      <c r="AU41" s="206"/>
      <c r="AV41" s="206"/>
      <c r="AW41" s="206"/>
      <c r="AX41" s="206"/>
      <c r="AY41" s="206"/>
      <c r="AZ41" s="206"/>
      <c r="BA41" s="206"/>
      <c r="BB41" s="206"/>
      <c r="BC41" s="206"/>
      <c r="BD41" s="206"/>
      <c r="BE41" s="206"/>
      <c r="BF41" s="206"/>
      <c r="BG41" s="206"/>
      <c r="BH41" s="206"/>
    </row>
    <row r="42" spans="1:60" outlineLevel="1" x14ac:dyDescent="0.25">
      <c r="A42" s="223"/>
      <c r="B42" s="224"/>
      <c r="C42" s="254" t="s">
        <v>1671</v>
      </c>
      <c r="D42" s="226"/>
      <c r="E42" s="227">
        <v>24.75</v>
      </c>
      <c r="F42" s="225"/>
      <c r="G42" s="225"/>
      <c r="H42" s="225"/>
      <c r="I42" s="225"/>
      <c r="J42" s="225"/>
      <c r="K42" s="225"/>
      <c r="L42" s="225"/>
      <c r="M42" s="225"/>
      <c r="N42" s="225"/>
      <c r="O42" s="225"/>
      <c r="P42" s="225"/>
      <c r="Q42" s="225"/>
      <c r="R42" s="225"/>
      <c r="S42" s="225"/>
      <c r="T42" s="225"/>
      <c r="U42" s="225"/>
      <c r="V42" s="225"/>
      <c r="W42" s="225"/>
      <c r="X42" s="206"/>
      <c r="Y42" s="206"/>
      <c r="Z42" s="206"/>
      <c r="AA42" s="206"/>
      <c r="AB42" s="206"/>
      <c r="AC42" s="206"/>
      <c r="AD42" s="206"/>
      <c r="AE42" s="206"/>
      <c r="AF42" s="206"/>
      <c r="AG42" s="206" t="s">
        <v>280</v>
      </c>
      <c r="AH42" s="206">
        <v>0</v>
      </c>
      <c r="AI42" s="206"/>
      <c r="AJ42" s="206"/>
      <c r="AK42" s="206"/>
      <c r="AL42" s="206"/>
      <c r="AM42" s="206"/>
      <c r="AN42" s="206"/>
      <c r="AO42" s="206"/>
      <c r="AP42" s="206"/>
      <c r="AQ42" s="206"/>
      <c r="AR42" s="206"/>
      <c r="AS42" s="206"/>
      <c r="AT42" s="206"/>
      <c r="AU42" s="206"/>
      <c r="AV42" s="206"/>
      <c r="AW42" s="206"/>
      <c r="AX42" s="206"/>
      <c r="AY42" s="206"/>
      <c r="AZ42" s="206"/>
      <c r="BA42" s="206"/>
      <c r="BB42" s="206"/>
      <c r="BC42" s="206"/>
      <c r="BD42" s="206"/>
      <c r="BE42" s="206"/>
      <c r="BF42" s="206"/>
      <c r="BG42" s="206"/>
      <c r="BH42" s="206"/>
    </row>
    <row r="43" spans="1:60" outlineLevel="1" x14ac:dyDescent="0.25">
      <c r="A43" s="237">
        <v>15</v>
      </c>
      <c r="B43" s="238" t="s">
        <v>1672</v>
      </c>
      <c r="C43" s="253" t="s">
        <v>1673</v>
      </c>
      <c r="D43" s="239" t="s">
        <v>314</v>
      </c>
      <c r="E43" s="240">
        <v>5.4</v>
      </c>
      <c r="F43" s="241"/>
      <c r="G43" s="242">
        <f>ROUND(E43*F43,2)</f>
        <v>0</v>
      </c>
      <c r="H43" s="241"/>
      <c r="I43" s="242">
        <f>ROUND(E43*H43,2)</f>
        <v>0</v>
      </c>
      <c r="J43" s="241"/>
      <c r="K43" s="242">
        <f>ROUND(E43*J43,2)</f>
        <v>0</v>
      </c>
      <c r="L43" s="242">
        <v>21</v>
      </c>
      <c r="M43" s="242">
        <f>G43*(1+L43/100)</f>
        <v>0</v>
      </c>
      <c r="N43" s="242">
        <v>0</v>
      </c>
      <c r="O43" s="242">
        <f>ROUND(E43*N43,2)</f>
        <v>0</v>
      </c>
      <c r="P43" s="242">
        <v>0</v>
      </c>
      <c r="Q43" s="243">
        <f>ROUND(E43*P43,2)</f>
        <v>0</v>
      </c>
      <c r="R43" s="225"/>
      <c r="S43" s="225" t="s">
        <v>276</v>
      </c>
      <c r="T43" s="225" t="s">
        <v>277</v>
      </c>
      <c r="U43" s="225">
        <v>1.534</v>
      </c>
      <c r="V43" s="225">
        <f>ROUND(E43*U43,2)</f>
        <v>8.2799999999999994</v>
      </c>
      <c r="W43" s="225"/>
      <c r="X43" s="206"/>
      <c r="Y43" s="206"/>
      <c r="Z43" s="206"/>
      <c r="AA43" s="206"/>
      <c r="AB43" s="206"/>
      <c r="AC43" s="206"/>
      <c r="AD43" s="206"/>
      <c r="AE43" s="206"/>
      <c r="AF43" s="206"/>
      <c r="AG43" s="206" t="s">
        <v>278</v>
      </c>
      <c r="AH43" s="206"/>
      <c r="AI43" s="206"/>
      <c r="AJ43" s="206"/>
      <c r="AK43" s="206"/>
      <c r="AL43" s="206"/>
      <c r="AM43" s="206"/>
      <c r="AN43" s="206"/>
      <c r="AO43" s="206"/>
      <c r="AP43" s="206"/>
      <c r="AQ43" s="206"/>
      <c r="AR43" s="206"/>
      <c r="AS43" s="206"/>
      <c r="AT43" s="206"/>
      <c r="AU43" s="206"/>
      <c r="AV43" s="206"/>
      <c r="AW43" s="206"/>
      <c r="AX43" s="206"/>
      <c r="AY43" s="206"/>
      <c r="AZ43" s="206"/>
      <c r="BA43" s="206"/>
      <c r="BB43" s="206"/>
      <c r="BC43" s="206"/>
      <c r="BD43" s="206"/>
      <c r="BE43" s="206"/>
      <c r="BF43" s="206"/>
      <c r="BG43" s="206"/>
      <c r="BH43" s="206"/>
    </row>
    <row r="44" spans="1:60" outlineLevel="1" x14ac:dyDescent="0.25">
      <c r="A44" s="223"/>
      <c r="B44" s="224"/>
      <c r="C44" s="254" t="s">
        <v>1674</v>
      </c>
      <c r="D44" s="226"/>
      <c r="E44" s="227">
        <v>5.4</v>
      </c>
      <c r="F44" s="225"/>
      <c r="G44" s="225"/>
      <c r="H44" s="225"/>
      <c r="I44" s="225"/>
      <c r="J44" s="225"/>
      <c r="K44" s="225"/>
      <c r="L44" s="225"/>
      <c r="M44" s="225"/>
      <c r="N44" s="225"/>
      <c r="O44" s="225"/>
      <c r="P44" s="225"/>
      <c r="Q44" s="225"/>
      <c r="R44" s="225"/>
      <c r="S44" s="225"/>
      <c r="T44" s="225"/>
      <c r="U44" s="225"/>
      <c r="V44" s="225"/>
      <c r="W44" s="225"/>
      <c r="X44" s="206"/>
      <c r="Y44" s="206"/>
      <c r="Z44" s="206"/>
      <c r="AA44" s="206"/>
      <c r="AB44" s="206"/>
      <c r="AC44" s="206"/>
      <c r="AD44" s="206"/>
      <c r="AE44" s="206"/>
      <c r="AF44" s="206"/>
      <c r="AG44" s="206" t="s">
        <v>280</v>
      </c>
      <c r="AH44" s="206">
        <v>0</v>
      </c>
      <c r="AI44" s="206"/>
      <c r="AJ44" s="206"/>
      <c r="AK44" s="206"/>
      <c r="AL44" s="206"/>
      <c r="AM44" s="206"/>
      <c r="AN44" s="206"/>
      <c r="AO44" s="206"/>
      <c r="AP44" s="206"/>
      <c r="AQ44" s="206"/>
      <c r="AR44" s="206"/>
      <c r="AS44" s="206"/>
      <c r="AT44" s="206"/>
      <c r="AU44" s="206"/>
      <c r="AV44" s="206"/>
      <c r="AW44" s="206"/>
      <c r="AX44" s="206"/>
      <c r="AY44" s="206"/>
      <c r="AZ44" s="206"/>
      <c r="BA44" s="206"/>
      <c r="BB44" s="206"/>
      <c r="BC44" s="206"/>
      <c r="BD44" s="206"/>
      <c r="BE44" s="206"/>
      <c r="BF44" s="206"/>
      <c r="BG44" s="206"/>
      <c r="BH44" s="206"/>
    </row>
    <row r="45" spans="1:60" x14ac:dyDescent="0.25">
      <c r="A45" s="231" t="s">
        <v>271</v>
      </c>
      <c r="B45" s="232" t="s">
        <v>142</v>
      </c>
      <c r="C45" s="252" t="s">
        <v>143</v>
      </c>
      <c r="D45" s="233"/>
      <c r="E45" s="234"/>
      <c r="F45" s="235"/>
      <c r="G45" s="235">
        <f>SUMIF(AG46:AG51,"&lt;&gt;NOR",G46:G51)</f>
        <v>0</v>
      </c>
      <c r="H45" s="235"/>
      <c r="I45" s="235">
        <f>SUM(I46:I51)</f>
        <v>0</v>
      </c>
      <c r="J45" s="235"/>
      <c r="K45" s="235">
        <f>SUM(K46:K51)</f>
        <v>0</v>
      </c>
      <c r="L45" s="235"/>
      <c r="M45" s="235">
        <f>SUM(M46:M51)</f>
        <v>0</v>
      </c>
      <c r="N45" s="235"/>
      <c r="O45" s="235">
        <f>SUM(O46:O51)</f>
        <v>0</v>
      </c>
      <c r="P45" s="235"/>
      <c r="Q45" s="236">
        <f>SUM(Q46:Q51)</f>
        <v>0</v>
      </c>
      <c r="R45" s="230"/>
      <c r="S45" s="230"/>
      <c r="T45" s="230"/>
      <c r="U45" s="230"/>
      <c r="V45" s="230">
        <f>SUM(V46:V51)</f>
        <v>2.5100000000000002</v>
      </c>
      <c r="W45" s="230"/>
      <c r="AG45" t="s">
        <v>272</v>
      </c>
    </row>
    <row r="46" spans="1:60" outlineLevel="1" x14ac:dyDescent="0.25">
      <c r="A46" s="237">
        <v>16</v>
      </c>
      <c r="B46" s="238" t="s">
        <v>1675</v>
      </c>
      <c r="C46" s="253" t="s">
        <v>1676</v>
      </c>
      <c r="D46" s="239" t="s">
        <v>275</v>
      </c>
      <c r="E46" s="240">
        <v>0.96</v>
      </c>
      <c r="F46" s="241"/>
      <c r="G46" s="242">
        <f>ROUND(E46*F46,2)</f>
        <v>0</v>
      </c>
      <c r="H46" s="241"/>
      <c r="I46" s="242">
        <f>ROUND(E46*H46,2)</f>
        <v>0</v>
      </c>
      <c r="J46" s="241"/>
      <c r="K46" s="242">
        <f>ROUND(E46*J46,2)</f>
        <v>0</v>
      </c>
      <c r="L46" s="242">
        <v>21</v>
      </c>
      <c r="M46" s="242">
        <f>G46*(1+L46/100)</f>
        <v>0</v>
      </c>
      <c r="N46" s="242">
        <v>0</v>
      </c>
      <c r="O46" s="242">
        <f>ROUND(E46*N46,2)</f>
        <v>0</v>
      </c>
      <c r="P46" s="242">
        <v>0</v>
      </c>
      <c r="Q46" s="243">
        <f>ROUND(E46*P46,2)</f>
        <v>0</v>
      </c>
      <c r="R46" s="225"/>
      <c r="S46" s="225" t="s">
        <v>276</v>
      </c>
      <c r="T46" s="225" t="s">
        <v>277</v>
      </c>
      <c r="U46" s="225">
        <v>2.3170000000000002</v>
      </c>
      <c r="V46" s="225">
        <f>ROUND(E46*U46,2)</f>
        <v>2.2200000000000002</v>
      </c>
      <c r="W46" s="225"/>
      <c r="X46" s="206"/>
      <c r="Y46" s="206"/>
      <c r="Z46" s="206"/>
      <c r="AA46" s="206"/>
      <c r="AB46" s="206"/>
      <c r="AC46" s="206"/>
      <c r="AD46" s="206"/>
      <c r="AE46" s="206"/>
      <c r="AF46" s="206"/>
      <c r="AG46" s="206" t="s">
        <v>278</v>
      </c>
      <c r="AH46" s="206"/>
      <c r="AI46" s="206"/>
      <c r="AJ46" s="206"/>
      <c r="AK46" s="206"/>
      <c r="AL46" s="206"/>
      <c r="AM46" s="206"/>
      <c r="AN46" s="206"/>
      <c r="AO46" s="206"/>
      <c r="AP46" s="206"/>
      <c r="AQ46" s="206"/>
      <c r="AR46" s="206"/>
      <c r="AS46" s="206"/>
      <c r="AT46" s="206"/>
      <c r="AU46" s="206"/>
      <c r="AV46" s="206"/>
      <c r="AW46" s="206"/>
      <c r="AX46" s="206"/>
      <c r="AY46" s="206"/>
      <c r="AZ46" s="206"/>
      <c r="BA46" s="206"/>
      <c r="BB46" s="206"/>
      <c r="BC46" s="206"/>
      <c r="BD46" s="206"/>
      <c r="BE46" s="206"/>
      <c r="BF46" s="206"/>
      <c r="BG46" s="206"/>
      <c r="BH46" s="206"/>
    </row>
    <row r="47" spans="1:60" outlineLevel="1" x14ac:dyDescent="0.25">
      <c r="A47" s="223"/>
      <c r="B47" s="224"/>
      <c r="C47" s="254" t="s">
        <v>1677</v>
      </c>
      <c r="D47" s="226"/>
      <c r="E47" s="227">
        <v>0.96</v>
      </c>
      <c r="F47" s="225"/>
      <c r="G47" s="225"/>
      <c r="H47" s="225"/>
      <c r="I47" s="225"/>
      <c r="J47" s="225"/>
      <c r="K47" s="225"/>
      <c r="L47" s="225"/>
      <c r="M47" s="225"/>
      <c r="N47" s="225"/>
      <c r="O47" s="225"/>
      <c r="P47" s="225"/>
      <c r="Q47" s="225"/>
      <c r="R47" s="225"/>
      <c r="S47" s="225"/>
      <c r="T47" s="225"/>
      <c r="U47" s="225"/>
      <c r="V47" s="225"/>
      <c r="W47" s="225"/>
      <c r="X47" s="206"/>
      <c r="Y47" s="206"/>
      <c r="Z47" s="206"/>
      <c r="AA47" s="206"/>
      <c r="AB47" s="206"/>
      <c r="AC47" s="206"/>
      <c r="AD47" s="206"/>
      <c r="AE47" s="206"/>
      <c r="AF47" s="206"/>
      <c r="AG47" s="206" t="s">
        <v>280</v>
      </c>
      <c r="AH47" s="206">
        <v>0</v>
      </c>
      <c r="AI47" s="206"/>
      <c r="AJ47" s="206"/>
      <c r="AK47" s="206"/>
      <c r="AL47" s="206"/>
      <c r="AM47" s="206"/>
      <c r="AN47" s="206"/>
      <c r="AO47" s="206"/>
      <c r="AP47" s="206"/>
      <c r="AQ47" s="206"/>
      <c r="AR47" s="206"/>
      <c r="AS47" s="206"/>
      <c r="AT47" s="206"/>
      <c r="AU47" s="206"/>
      <c r="AV47" s="206"/>
      <c r="AW47" s="206"/>
      <c r="AX47" s="206"/>
      <c r="AY47" s="206"/>
      <c r="AZ47" s="206"/>
      <c r="BA47" s="206"/>
      <c r="BB47" s="206"/>
      <c r="BC47" s="206"/>
      <c r="BD47" s="206"/>
      <c r="BE47" s="206"/>
      <c r="BF47" s="206"/>
      <c r="BG47" s="206"/>
      <c r="BH47" s="206"/>
    </row>
    <row r="48" spans="1:60" outlineLevel="1" x14ac:dyDescent="0.25">
      <c r="A48" s="237">
        <v>17</v>
      </c>
      <c r="B48" s="238" t="s">
        <v>1678</v>
      </c>
      <c r="C48" s="253" t="s">
        <v>1679</v>
      </c>
      <c r="D48" s="239" t="s">
        <v>275</v>
      </c>
      <c r="E48" s="240">
        <v>0.96</v>
      </c>
      <c r="F48" s="241"/>
      <c r="G48" s="242">
        <f>ROUND(E48*F48,2)</f>
        <v>0</v>
      </c>
      <c r="H48" s="241"/>
      <c r="I48" s="242">
        <f>ROUND(E48*H48,2)</f>
        <v>0</v>
      </c>
      <c r="J48" s="241"/>
      <c r="K48" s="242">
        <f>ROUND(E48*J48,2)</f>
        <v>0</v>
      </c>
      <c r="L48" s="242">
        <v>21</v>
      </c>
      <c r="M48" s="242">
        <f>G48*(1+L48/100)</f>
        <v>0</v>
      </c>
      <c r="N48" s="242">
        <v>0</v>
      </c>
      <c r="O48" s="242">
        <f>ROUND(E48*N48,2)</f>
        <v>0</v>
      </c>
      <c r="P48" s="242">
        <v>0</v>
      </c>
      <c r="Q48" s="243">
        <f>ROUND(E48*P48,2)</f>
        <v>0</v>
      </c>
      <c r="R48" s="225"/>
      <c r="S48" s="225" t="s">
        <v>276</v>
      </c>
      <c r="T48" s="225" t="s">
        <v>277</v>
      </c>
      <c r="U48" s="225">
        <v>0.20499999999999999</v>
      </c>
      <c r="V48" s="225">
        <f>ROUND(E48*U48,2)</f>
        <v>0.2</v>
      </c>
      <c r="W48" s="225"/>
      <c r="X48" s="206"/>
      <c r="Y48" s="206"/>
      <c r="Z48" s="206"/>
      <c r="AA48" s="206"/>
      <c r="AB48" s="206"/>
      <c r="AC48" s="206"/>
      <c r="AD48" s="206"/>
      <c r="AE48" s="206"/>
      <c r="AF48" s="206"/>
      <c r="AG48" s="206" t="s">
        <v>278</v>
      </c>
      <c r="AH48" s="206"/>
      <c r="AI48" s="206"/>
      <c r="AJ48" s="206"/>
      <c r="AK48" s="206"/>
      <c r="AL48" s="206"/>
      <c r="AM48" s="206"/>
      <c r="AN48" s="206"/>
      <c r="AO48" s="206"/>
      <c r="AP48" s="206"/>
      <c r="AQ48" s="206"/>
      <c r="AR48" s="206"/>
      <c r="AS48" s="206"/>
      <c r="AT48" s="206"/>
      <c r="AU48" s="206"/>
      <c r="AV48" s="206"/>
      <c r="AW48" s="206"/>
      <c r="AX48" s="206"/>
      <c r="AY48" s="206"/>
      <c r="AZ48" s="206"/>
      <c r="BA48" s="206"/>
      <c r="BB48" s="206"/>
      <c r="BC48" s="206"/>
      <c r="BD48" s="206"/>
      <c r="BE48" s="206"/>
      <c r="BF48" s="206"/>
      <c r="BG48" s="206"/>
      <c r="BH48" s="206"/>
    </row>
    <row r="49" spans="1:60" outlineLevel="1" x14ac:dyDescent="0.25">
      <c r="A49" s="223"/>
      <c r="B49" s="224"/>
      <c r="C49" s="254" t="s">
        <v>1677</v>
      </c>
      <c r="D49" s="226"/>
      <c r="E49" s="227">
        <v>0.96</v>
      </c>
      <c r="F49" s="225"/>
      <c r="G49" s="225"/>
      <c r="H49" s="225"/>
      <c r="I49" s="225"/>
      <c r="J49" s="225"/>
      <c r="K49" s="225"/>
      <c r="L49" s="225"/>
      <c r="M49" s="225"/>
      <c r="N49" s="225"/>
      <c r="O49" s="225"/>
      <c r="P49" s="225"/>
      <c r="Q49" s="225"/>
      <c r="R49" s="225"/>
      <c r="S49" s="225"/>
      <c r="T49" s="225"/>
      <c r="U49" s="225"/>
      <c r="V49" s="225"/>
      <c r="W49" s="225"/>
      <c r="X49" s="206"/>
      <c r="Y49" s="206"/>
      <c r="Z49" s="206"/>
      <c r="AA49" s="206"/>
      <c r="AB49" s="206"/>
      <c r="AC49" s="206"/>
      <c r="AD49" s="206"/>
      <c r="AE49" s="206"/>
      <c r="AF49" s="206"/>
      <c r="AG49" s="206" t="s">
        <v>280</v>
      </c>
      <c r="AH49" s="206">
        <v>0</v>
      </c>
      <c r="AI49" s="206"/>
      <c r="AJ49" s="206"/>
      <c r="AK49" s="206"/>
      <c r="AL49" s="206"/>
      <c r="AM49" s="206"/>
      <c r="AN49" s="206"/>
      <c r="AO49" s="206"/>
      <c r="AP49" s="206"/>
      <c r="AQ49" s="206"/>
      <c r="AR49" s="206"/>
      <c r="AS49" s="206"/>
      <c r="AT49" s="206"/>
      <c r="AU49" s="206"/>
      <c r="AV49" s="206"/>
      <c r="AW49" s="206"/>
      <c r="AX49" s="206"/>
      <c r="AY49" s="206"/>
      <c r="AZ49" s="206"/>
      <c r="BA49" s="206"/>
      <c r="BB49" s="206"/>
      <c r="BC49" s="206"/>
      <c r="BD49" s="206"/>
      <c r="BE49" s="206"/>
      <c r="BF49" s="206"/>
      <c r="BG49" s="206"/>
      <c r="BH49" s="206"/>
    </row>
    <row r="50" spans="1:60" ht="20.399999999999999" outlineLevel="1" x14ac:dyDescent="0.25">
      <c r="A50" s="237">
        <v>18</v>
      </c>
      <c r="B50" s="238" t="s">
        <v>1680</v>
      </c>
      <c r="C50" s="253" t="s">
        <v>1681</v>
      </c>
      <c r="D50" s="239" t="s">
        <v>320</v>
      </c>
      <c r="E50" s="240">
        <v>5.7999999999999996E-3</v>
      </c>
      <c r="F50" s="241"/>
      <c r="G50" s="242">
        <f>ROUND(E50*F50,2)</f>
        <v>0</v>
      </c>
      <c r="H50" s="241"/>
      <c r="I50" s="242">
        <f>ROUND(E50*H50,2)</f>
        <v>0</v>
      </c>
      <c r="J50" s="241"/>
      <c r="K50" s="242">
        <f>ROUND(E50*J50,2)</f>
        <v>0</v>
      </c>
      <c r="L50" s="242">
        <v>21</v>
      </c>
      <c r="M50" s="242">
        <f>G50*(1+L50/100)</f>
        <v>0</v>
      </c>
      <c r="N50" s="242">
        <v>0</v>
      </c>
      <c r="O50" s="242">
        <f>ROUND(E50*N50,2)</f>
        <v>0</v>
      </c>
      <c r="P50" s="242">
        <v>0</v>
      </c>
      <c r="Q50" s="243">
        <f>ROUND(E50*P50,2)</f>
        <v>0</v>
      </c>
      <c r="R50" s="225"/>
      <c r="S50" s="225" t="s">
        <v>276</v>
      </c>
      <c r="T50" s="225" t="s">
        <v>277</v>
      </c>
      <c r="U50" s="225">
        <v>15.231</v>
      </c>
      <c r="V50" s="225">
        <f>ROUND(E50*U50,2)</f>
        <v>0.09</v>
      </c>
      <c r="W50" s="225"/>
      <c r="X50" s="206"/>
      <c r="Y50" s="206"/>
      <c r="Z50" s="206"/>
      <c r="AA50" s="206"/>
      <c r="AB50" s="206"/>
      <c r="AC50" s="206"/>
      <c r="AD50" s="206"/>
      <c r="AE50" s="206"/>
      <c r="AF50" s="206"/>
      <c r="AG50" s="206" t="s">
        <v>278</v>
      </c>
      <c r="AH50" s="206"/>
      <c r="AI50" s="206"/>
      <c r="AJ50" s="206"/>
      <c r="AK50" s="206"/>
      <c r="AL50" s="206"/>
      <c r="AM50" s="206"/>
      <c r="AN50" s="206"/>
      <c r="AO50" s="206"/>
      <c r="AP50" s="206"/>
      <c r="AQ50" s="206"/>
      <c r="AR50" s="206"/>
      <c r="AS50" s="206"/>
      <c r="AT50" s="206"/>
      <c r="AU50" s="206"/>
      <c r="AV50" s="206"/>
      <c r="AW50" s="206"/>
      <c r="AX50" s="206"/>
      <c r="AY50" s="206"/>
      <c r="AZ50" s="206"/>
      <c r="BA50" s="206"/>
      <c r="BB50" s="206"/>
      <c r="BC50" s="206"/>
      <c r="BD50" s="206"/>
      <c r="BE50" s="206"/>
      <c r="BF50" s="206"/>
      <c r="BG50" s="206"/>
      <c r="BH50" s="206"/>
    </row>
    <row r="51" spans="1:60" outlineLevel="1" x14ac:dyDescent="0.25">
      <c r="A51" s="223"/>
      <c r="B51" s="224"/>
      <c r="C51" s="254" t="s">
        <v>1682</v>
      </c>
      <c r="D51" s="226"/>
      <c r="E51" s="227">
        <v>5.7600000000000004E-3</v>
      </c>
      <c r="F51" s="225"/>
      <c r="G51" s="225"/>
      <c r="H51" s="225"/>
      <c r="I51" s="225"/>
      <c r="J51" s="225"/>
      <c r="K51" s="225"/>
      <c r="L51" s="225"/>
      <c r="M51" s="225"/>
      <c r="N51" s="225"/>
      <c r="O51" s="225"/>
      <c r="P51" s="225"/>
      <c r="Q51" s="225"/>
      <c r="R51" s="225"/>
      <c r="S51" s="225"/>
      <c r="T51" s="225"/>
      <c r="U51" s="225"/>
      <c r="V51" s="225"/>
      <c r="W51" s="225"/>
      <c r="X51" s="206"/>
      <c r="Y51" s="206"/>
      <c r="Z51" s="206"/>
      <c r="AA51" s="206"/>
      <c r="AB51" s="206"/>
      <c r="AC51" s="206"/>
      <c r="AD51" s="206"/>
      <c r="AE51" s="206"/>
      <c r="AF51" s="206"/>
      <c r="AG51" s="206" t="s">
        <v>280</v>
      </c>
      <c r="AH51" s="206">
        <v>0</v>
      </c>
      <c r="AI51" s="206"/>
      <c r="AJ51" s="206"/>
      <c r="AK51" s="206"/>
      <c r="AL51" s="206"/>
      <c r="AM51" s="206"/>
      <c r="AN51" s="206"/>
      <c r="AO51" s="206"/>
      <c r="AP51" s="206"/>
      <c r="AQ51" s="206"/>
      <c r="AR51" s="206"/>
      <c r="AS51" s="206"/>
      <c r="AT51" s="206"/>
      <c r="AU51" s="206"/>
      <c r="AV51" s="206"/>
      <c r="AW51" s="206"/>
      <c r="AX51" s="206"/>
      <c r="AY51" s="206"/>
      <c r="AZ51" s="206"/>
      <c r="BA51" s="206"/>
      <c r="BB51" s="206"/>
      <c r="BC51" s="206"/>
      <c r="BD51" s="206"/>
      <c r="BE51" s="206"/>
      <c r="BF51" s="206"/>
      <c r="BG51" s="206"/>
      <c r="BH51" s="206"/>
    </row>
    <row r="52" spans="1:60" x14ac:dyDescent="0.25">
      <c r="A52" s="231" t="s">
        <v>271</v>
      </c>
      <c r="B52" s="232" t="s">
        <v>148</v>
      </c>
      <c r="C52" s="252" t="s">
        <v>149</v>
      </c>
      <c r="D52" s="233"/>
      <c r="E52" s="234"/>
      <c r="F52" s="235"/>
      <c r="G52" s="235">
        <f>SUMIF(AG53:AG68,"&lt;&gt;NOR",G53:G68)</f>
        <v>0</v>
      </c>
      <c r="H52" s="235"/>
      <c r="I52" s="235">
        <f>SUM(I53:I68)</f>
        <v>0</v>
      </c>
      <c r="J52" s="235"/>
      <c r="K52" s="235">
        <f>SUM(K53:K68)</f>
        <v>0</v>
      </c>
      <c r="L52" s="235"/>
      <c r="M52" s="235">
        <f>SUM(M53:M68)</f>
        <v>0</v>
      </c>
      <c r="N52" s="235"/>
      <c r="O52" s="235">
        <f>SUM(O53:O68)</f>
        <v>0</v>
      </c>
      <c r="P52" s="235"/>
      <c r="Q52" s="236">
        <f>SUM(Q53:Q68)</f>
        <v>0</v>
      </c>
      <c r="R52" s="230"/>
      <c r="S52" s="230"/>
      <c r="T52" s="230"/>
      <c r="U52" s="230"/>
      <c r="V52" s="230">
        <f>SUM(V53:V68)</f>
        <v>166.98</v>
      </c>
      <c r="W52" s="230"/>
      <c r="AG52" t="s">
        <v>272</v>
      </c>
    </row>
    <row r="53" spans="1:60" outlineLevel="1" x14ac:dyDescent="0.25">
      <c r="A53" s="237">
        <v>19</v>
      </c>
      <c r="B53" s="238" t="s">
        <v>1683</v>
      </c>
      <c r="C53" s="253" t="s">
        <v>1684</v>
      </c>
      <c r="D53" s="239" t="s">
        <v>370</v>
      </c>
      <c r="E53" s="240">
        <v>16</v>
      </c>
      <c r="F53" s="241"/>
      <c r="G53" s="242">
        <f>ROUND(E53*F53,2)</f>
        <v>0</v>
      </c>
      <c r="H53" s="241"/>
      <c r="I53" s="242">
        <f>ROUND(E53*H53,2)</f>
        <v>0</v>
      </c>
      <c r="J53" s="241"/>
      <c r="K53" s="242">
        <f>ROUND(E53*J53,2)</f>
        <v>0</v>
      </c>
      <c r="L53" s="242">
        <v>21</v>
      </c>
      <c r="M53" s="242">
        <f>G53*(1+L53/100)</f>
        <v>0</v>
      </c>
      <c r="N53" s="242">
        <v>0</v>
      </c>
      <c r="O53" s="242">
        <f>ROUND(E53*N53,2)</f>
        <v>0</v>
      </c>
      <c r="P53" s="242">
        <v>0</v>
      </c>
      <c r="Q53" s="243">
        <f>ROUND(E53*P53,2)</f>
        <v>0</v>
      </c>
      <c r="R53" s="225"/>
      <c r="S53" s="225" t="s">
        <v>276</v>
      </c>
      <c r="T53" s="225" t="s">
        <v>277</v>
      </c>
      <c r="U53" s="225">
        <v>0.13</v>
      </c>
      <c r="V53" s="225">
        <f>ROUND(E53*U53,2)</f>
        <v>2.08</v>
      </c>
      <c r="W53" s="225"/>
      <c r="X53" s="206"/>
      <c r="Y53" s="206"/>
      <c r="Z53" s="206"/>
      <c r="AA53" s="206"/>
      <c r="AB53" s="206"/>
      <c r="AC53" s="206"/>
      <c r="AD53" s="206"/>
      <c r="AE53" s="206"/>
      <c r="AF53" s="206"/>
      <c r="AG53" s="206" t="s">
        <v>278</v>
      </c>
      <c r="AH53" s="206"/>
      <c r="AI53" s="206"/>
      <c r="AJ53" s="206"/>
      <c r="AK53" s="206"/>
      <c r="AL53" s="206"/>
      <c r="AM53" s="206"/>
      <c r="AN53" s="206"/>
      <c r="AO53" s="206"/>
      <c r="AP53" s="206"/>
      <c r="AQ53" s="206"/>
      <c r="AR53" s="206"/>
      <c r="AS53" s="206"/>
      <c r="AT53" s="206"/>
      <c r="AU53" s="206"/>
      <c r="AV53" s="206"/>
      <c r="AW53" s="206"/>
      <c r="AX53" s="206"/>
      <c r="AY53" s="206"/>
      <c r="AZ53" s="206"/>
      <c r="BA53" s="206"/>
      <c r="BB53" s="206"/>
      <c r="BC53" s="206"/>
      <c r="BD53" s="206"/>
      <c r="BE53" s="206"/>
      <c r="BF53" s="206"/>
      <c r="BG53" s="206"/>
      <c r="BH53" s="206"/>
    </row>
    <row r="54" spans="1:60" outlineLevel="1" x14ac:dyDescent="0.25">
      <c r="A54" s="223"/>
      <c r="B54" s="224"/>
      <c r="C54" s="254" t="s">
        <v>1685</v>
      </c>
      <c r="D54" s="226"/>
      <c r="E54" s="227">
        <v>16</v>
      </c>
      <c r="F54" s="225"/>
      <c r="G54" s="225"/>
      <c r="H54" s="225"/>
      <c r="I54" s="225"/>
      <c r="J54" s="225"/>
      <c r="K54" s="225"/>
      <c r="L54" s="225"/>
      <c r="M54" s="225"/>
      <c r="N54" s="225"/>
      <c r="O54" s="225"/>
      <c r="P54" s="225"/>
      <c r="Q54" s="225"/>
      <c r="R54" s="225"/>
      <c r="S54" s="225"/>
      <c r="T54" s="225"/>
      <c r="U54" s="225"/>
      <c r="V54" s="225"/>
      <c r="W54" s="225"/>
      <c r="X54" s="206"/>
      <c r="Y54" s="206"/>
      <c r="Z54" s="206"/>
      <c r="AA54" s="206"/>
      <c r="AB54" s="206"/>
      <c r="AC54" s="206"/>
      <c r="AD54" s="206"/>
      <c r="AE54" s="206"/>
      <c r="AF54" s="206"/>
      <c r="AG54" s="206" t="s">
        <v>280</v>
      </c>
      <c r="AH54" s="206">
        <v>0</v>
      </c>
      <c r="AI54" s="206"/>
      <c r="AJ54" s="206"/>
      <c r="AK54" s="206"/>
      <c r="AL54" s="206"/>
      <c r="AM54" s="206"/>
      <c r="AN54" s="206"/>
      <c r="AO54" s="206"/>
      <c r="AP54" s="206"/>
      <c r="AQ54" s="206"/>
      <c r="AR54" s="206"/>
      <c r="AS54" s="206"/>
      <c r="AT54" s="206"/>
      <c r="AU54" s="206"/>
      <c r="AV54" s="206"/>
      <c r="AW54" s="206"/>
      <c r="AX54" s="206"/>
      <c r="AY54" s="206"/>
      <c r="AZ54" s="206"/>
      <c r="BA54" s="206"/>
      <c r="BB54" s="206"/>
      <c r="BC54" s="206"/>
      <c r="BD54" s="206"/>
      <c r="BE54" s="206"/>
      <c r="BF54" s="206"/>
      <c r="BG54" s="206"/>
      <c r="BH54" s="206"/>
    </row>
    <row r="55" spans="1:60" ht="20.399999999999999" outlineLevel="1" x14ac:dyDescent="0.25">
      <c r="A55" s="237">
        <v>20</v>
      </c>
      <c r="B55" s="238" t="s">
        <v>1686</v>
      </c>
      <c r="C55" s="253" t="s">
        <v>1687</v>
      </c>
      <c r="D55" s="239" t="s">
        <v>275</v>
      </c>
      <c r="E55" s="240">
        <v>0.64</v>
      </c>
      <c r="F55" s="241"/>
      <c r="G55" s="242">
        <f>ROUND(E55*F55,2)</f>
        <v>0</v>
      </c>
      <c r="H55" s="241"/>
      <c r="I55" s="242">
        <f>ROUND(E55*H55,2)</f>
        <v>0</v>
      </c>
      <c r="J55" s="241"/>
      <c r="K55" s="242">
        <f>ROUND(E55*J55,2)</f>
        <v>0</v>
      </c>
      <c r="L55" s="242">
        <v>21</v>
      </c>
      <c r="M55" s="242">
        <f>G55*(1+L55/100)</f>
        <v>0</v>
      </c>
      <c r="N55" s="242">
        <v>0</v>
      </c>
      <c r="O55" s="242">
        <f>ROUND(E55*N55,2)</f>
        <v>0</v>
      </c>
      <c r="P55" s="242">
        <v>0</v>
      </c>
      <c r="Q55" s="243">
        <f>ROUND(E55*P55,2)</f>
        <v>0</v>
      </c>
      <c r="R55" s="225"/>
      <c r="S55" s="225" t="s">
        <v>276</v>
      </c>
      <c r="T55" s="225" t="s">
        <v>277</v>
      </c>
      <c r="U55" s="225">
        <v>5.867</v>
      </c>
      <c r="V55" s="225">
        <f>ROUND(E55*U55,2)</f>
        <v>3.75</v>
      </c>
      <c r="W55" s="225"/>
      <c r="X55" s="206"/>
      <c r="Y55" s="206"/>
      <c r="Z55" s="206"/>
      <c r="AA55" s="206"/>
      <c r="AB55" s="206"/>
      <c r="AC55" s="206"/>
      <c r="AD55" s="206"/>
      <c r="AE55" s="206"/>
      <c r="AF55" s="206"/>
      <c r="AG55" s="206" t="s">
        <v>278</v>
      </c>
      <c r="AH55" s="206"/>
      <c r="AI55" s="206"/>
      <c r="AJ55" s="206"/>
      <c r="AK55" s="206"/>
      <c r="AL55" s="206"/>
      <c r="AM55" s="206"/>
      <c r="AN55" s="206"/>
      <c r="AO55" s="206"/>
      <c r="AP55" s="206"/>
      <c r="AQ55" s="206"/>
      <c r="AR55" s="206"/>
      <c r="AS55" s="206"/>
      <c r="AT55" s="206"/>
      <c r="AU55" s="206"/>
      <c r="AV55" s="206"/>
      <c r="AW55" s="206"/>
      <c r="AX55" s="206"/>
      <c r="AY55" s="206"/>
      <c r="AZ55" s="206"/>
      <c r="BA55" s="206"/>
      <c r="BB55" s="206"/>
      <c r="BC55" s="206"/>
      <c r="BD55" s="206"/>
      <c r="BE55" s="206"/>
      <c r="BF55" s="206"/>
      <c r="BG55" s="206"/>
      <c r="BH55" s="206"/>
    </row>
    <row r="56" spans="1:60" outlineLevel="1" x14ac:dyDescent="0.25">
      <c r="A56" s="223"/>
      <c r="B56" s="224"/>
      <c r="C56" s="254" t="s">
        <v>1688</v>
      </c>
      <c r="D56" s="226"/>
      <c r="E56" s="227">
        <v>0.64</v>
      </c>
      <c r="F56" s="225"/>
      <c r="G56" s="225"/>
      <c r="H56" s="225"/>
      <c r="I56" s="225"/>
      <c r="J56" s="225"/>
      <c r="K56" s="225"/>
      <c r="L56" s="225"/>
      <c r="M56" s="225"/>
      <c r="N56" s="225"/>
      <c r="O56" s="225"/>
      <c r="P56" s="225"/>
      <c r="Q56" s="225"/>
      <c r="R56" s="225"/>
      <c r="S56" s="225"/>
      <c r="T56" s="225"/>
      <c r="U56" s="225"/>
      <c r="V56" s="225"/>
      <c r="W56" s="225"/>
      <c r="X56" s="206"/>
      <c r="Y56" s="206"/>
      <c r="Z56" s="206"/>
      <c r="AA56" s="206"/>
      <c r="AB56" s="206"/>
      <c r="AC56" s="206"/>
      <c r="AD56" s="206"/>
      <c r="AE56" s="206"/>
      <c r="AF56" s="206"/>
      <c r="AG56" s="206" t="s">
        <v>280</v>
      </c>
      <c r="AH56" s="206">
        <v>0</v>
      </c>
      <c r="AI56" s="206"/>
      <c r="AJ56" s="206"/>
      <c r="AK56" s="206"/>
      <c r="AL56" s="206"/>
      <c r="AM56" s="206"/>
      <c r="AN56" s="206"/>
      <c r="AO56" s="206"/>
      <c r="AP56" s="206"/>
      <c r="AQ56" s="206"/>
      <c r="AR56" s="206"/>
      <c r="AS56" s="206"/>
      <c r="AT56" s="206"/>
      <c r="AU56" s="206"/>
      <c r="AV56" s="206"/>
      <c r="AW56" s="206"/>
      <c r="AX56" s="206"/>
      <c r="AY56" s="206"/>
      <c r="AZ56" s="206"/>
      <c r="BA56" s="206"/>
      <c r="BB56" s="206"/>
      <c r="BC56" s="206"/>
      <c r="BD56" s="206"/>
      <c r="BE56" s="206"/>
      <c r="BF56" s="206"/>
      <c r="BG56" s="206"/>
      <c r="BH56" s="206"/>
    </row>
    <row r="57" spans="1:60" outlineLevel="1" x14ac:dyDescent="0.25">
      <c r="A57" s="237">
        <v>21</v>
      </c>
      <c r="B57" s="238" t="s">
        <v>1689</v>
      </c>
      <c r="C57" s="253" t="s">
        <v>1690</v>
      </c>
      <c r="D57" s="239" t="s">
        <v>333</v>
      </c>
      <c r="E57" s="240">
        <v>10</v>
      </c>
      <c r="F57" s="241"/>
      <c r="G57" s="242">
        <f>ROUND(E57*F57,2)</f>
        <v>0</v>
      </c>
      <c r="H57" s="241"/>
      <c r="I57" s="242">
        <f>ROUND(E57*H57,2)</f>
        <v>0</v>
      </c>
      <c r="J57" s="241"/>
      <c r="K57" s="242">
        <f>ROUND(E57*J57,2)</f>
        <v>0</v>
      </c>
      <c r="L57" s="242">
        <v>21</v>
      </c>
      <c r="M57" s="242">
        <f>G57*(1+L57/100)</f>
        <v>0</v>
      </c>
      <c r="N57" s="242">
        <v>0</v>
      </c>
      <c r="O57" s="242">
        <f>ROUND(E57*N57,2)</f>
        <v>0</v>
      </c>
      <c r="P57" s="242">
        <v>0</v>
      </c>
      <c r="Q57" s="243">
        <f>ROUND(E57*P57,2)</f>
        <v>0</v>
      </c>
      <c r="R57" s="225"/>
      <c r="S57" s="225" t="s">
        <v>276</v>
      </c>
      <c r="T57" s="225" t="s">
        <v>277</v>
      </c>
      <c r="U57" s="225">
        <v>1.2549999999999999</v>
      </c>
      <c r="V57" s="225">
        <f>ROUND(E57*U57,2)</f>
        <v>12.55</v>
      </c>
      <c r="W57" s="225"/>
      <c r="X57" s="206"/>
      <c r="Y57" s="206"/>
      <c r="Z57" s="206"/>
      <c r="AA57" s="206"/>
      <c r="AB57" s="206"/>
      <c r="AC57" s="206"/>
      <c r="AD57" s="206"/>
      <c r="AE57" s="206"/>
      <c r="AF57" s="206"/>
      <c r="AG57" s="206" t="s">
        <v>278</v>
      </c>
      <c r="AH57" s="206"/>
      <c r="AI57" s="206"/>
      <c r="AJ57" s="206"/>
      <c r="AK57" s="206"/>
      <c r="AL57" s="206"/>
      <c r="AM57" s="206"/>
      <c r="AN57" s="206"/>
      <c r="AO57" s="206"/>
      <c r="AP57" s="206"/>
      <c r="AQ57" s="206"/>
      <c r="AR57" s="206"/>
      <c r="AS57" s="206"/>
      <c r="AT57" s="206"/>
      <c r="AU57" s="206"/>
      <c r="AV57" s="206"/>
      <c r="AW57" s="206"/>
      <c r="AX57" s="206"/>
      <c r="AY57" s="206"/>
      <c r="AZ57" s="206"/>
      <c r="BA57" s="206"/>
      <c r="BB57" s="206"/>
      <c r="BC57" s="206"/>
      <c r="BD57" s="206"/>
      <c r="BE57" s="206"/>
      <c r="BF57" s="206"/>
      <c r="BG57" s="206"/>
      <c r="BH57" s="206"/>
    </row>
    <row r="58" spans="1:60" outlineLevel="1" x14ac:dyDescent="0.25">
      <c r="A58" s="223"/>
      <c r="B58" s="224"/>
      <c r="C58" s="254" t="s">
        <v>1663</v>
      </c>
      <c r="D58" s="226"/>
      <c r="E58" s="227">
        <v>10</v>
      </c>
      <c r="F58" s="225"/>
      <c r="G58" s="225"/>
      <c r="H58" s="225"/>
      <c r="I58" s="225"/>
      <c r="J58" s="225"/>
      <c r="K58" s="225"/>
      <c r="L58" s="225"/>
      <c r="M58" s="225"/>
      <c r="N58" s="225"/>
      <c r="O58" s="225"/>
      <c r="P58" s="225"/>
      <c r="Q58" s="225"/>
      <c r="R58" s="225"/>
      <c r="S58" s="225"/>
      <c r="T58" s="225"/>
      <c r="U58" s="225"/>
      <c r="V58" s="225"/>
      <c r="W58" s="225"/>
      <c r="X58" s="206"/>
      <c r="Y58" s="206"/>
      <c r="Z58" s="206"/>
      <c r="AA58" s="206"/>
      <c r="AB58" s="206"/>
      <c r="AC58" s="206"/>
      <c r="AD58" s="206"/>
      <c r="AE58" s="206"/>
      <c r="AF58" s="206"/>
      <c r="AG58" s="206" t="s">
        <v>280</v>
      </c>
      <c r="AH58" s="206">
        <v>0</v>
      </c>
      <c r="AI58" s="206"/>
      <c r="AJ58" s="206"/>
      <c r="AK58" s="206"/>
      <c r="AL58" s="206"/>
      <c r="AM58" s="206"/>
      <c r="AN58" s="206"/>
      <c r="AO58" s="206"/>
      <c r="AP58" s="206"/>
      <c r="AQ58" s="206"/>
      <c r="AR58" s="206"/>
      <c r="AS58" s="206"/>
      <c r="AT58" s="206"/>
      <c r="AU58" s="206"/>
      <c r="AV58" s="206"/>
      <c r="AW58" s="206"/>
      <c r="AX58" s="206"/>
      <c r="AY58" s="206"/>
      <c r="AZ58" s="206"/>
      <c r="BA58" s="206"/>
      <c r="BB58" s="206"/>
      <c r="BC58" s="206"/>
      <c r="BD58" s="206"/>
      <c r="BE58" s="206"/>
      <c r="BF58" s="206"/>
      <c r="BG58" s="206"/>
      <c r="BH58" s="206"/>
    </row>
    <row r="59" spans="1:60" outlineLevel="1" x14ac:dyDescent="0.25">
      <c r="A59" s="237">
        <v>22</v>
      </c>
      <c r="B59" s="238" t="s">
        <v>1691</v>
      </c>
      <c r="C59" s="253" t="s">
        <v>1692</v>
      </c>
      <c r="D59" s="239" t="s">
        <v>370</v>
      </c>
      <c r="E59" s="240">
        <v>165</v>
      </c>
      <c r="F59" s="241"/>
      <c r="G59" s="242">
        <f>ROUND(E59*F59,2)</f>
        <v>0</v>
      </c>
      <c r="H59" s="241"/>
      <c r="I59" s="242">
        <f>ROUND(E59*H59,2)</f>
        <v>0</v>
      </c>
      <c r="J59" s="241"/>
      <c r="K59" s="242">
        <f>ROUND(E59*J59,2)</f>
        <v>0</v>
      </c>
      <c r="L59" s="242">
        <v>21</v>
      </c>
      <c r="M59" s="242">
        <f>G59*(1+L59/100)</f>
        <v>0</v>
      </c>
      <c r="N59" s="242">
        <v>0</v>
      </c>
      <c r="O59" s="242">
        <f>ROUND(E59*N59,2)</f>
        <v>0</v>
      </c>
      <c r="P59" s="242">
        <v>0</v>
      </c>
      <c r="Q59" s="243">
        <f>ROUND(E59*P59,2)</f>
        <v>0</v>
      </c>
      <c r="R59" s="225"/>
      <c r="S59" s="225" t="s">
        <v>276</v>
      </c>
      <c r="T59" s="225" t="s">
        <v>277</v>
      </c>
      <c r="U59" s="225">
        <v>0.66800000000000004</v>
      </c>
      <c r="V59" s="225">
        <f>ROUND(E59*U59,2)</f>
        <v>110.22</v>
      </c>
      <c r="W59" s="225"/>
      <c r="X59" s="206"/>
      <c r="Y59" s="206"/>
      <c r="Z59" s="206"/>
      <c r="AA59" s="206"/>
      <c r="AB59" s="206"/>
      <c r="AC59" s="206"/>
      <c r="AD59" s="206"/>
      <c r="AE59" s="206"/>
      <c r="AF59" s="206"/>
      <c r="AG59" s="206" t="s">
        <v>278</v>
      </c>
      <c r="AH59" s="206"/>
      <c r="AI59" s="206"/>
      <c r="AJ59" s="206"/>
      <c r="AK59" s="206"/>
      <c r="AL59" s="206"/>
      <c r="AM59" s="206"/>
      <c r="AN59" s="206"/>
      <c r="AO59" s="206"/>
      <c r="AP59" s="206"/>
      <c r="AQ59" s="206"/>
      <c r="AR59" s="206"/>
      <c r="AS59" s="206"/>
      <c r="AT59" s="206"/>
      <c r="AU59" s="206"/>
      <c r="AV59" s="206"/>
      <c r="AW59" s="206"/>
      <c r="AX59" s="206"/>
      <c r="AY59" s="206"/>
      <c r="AZ59" s="206"/>
      <c r="BA59" s="206"/>
      <c r="BB59" s="206"/>
      <c r="BC59" s="206"/>
      <c r="BD59" s="206"/>
      <c r="BE59" s="206"/>
      <c r="BF59" s="206"/>
      <c r="BG59" s="206"/>
      <c r="BH59" s="206"/>
    </row>
    <row r="60" spans="1:60" outlineLevel="1" x14ac:dyDescent="0.25">
      <c r="A60" s="223"/>
      <c r="B60" s="224"/>
      <c r="C60" s="254" t="s">
        <v>1668</v>
      </c>
      <c r="D60" s="226"/>
      <c r="E60" s="227">
        <v>165</v>
      </c>
      <c r="F60" s="225"/>
      <c r="G60" s="225"/>
      <c r="H60" s="225"/>
      <c r="I60" s="225"/>
      <c r="J60" s="225"/>
      <c r="K60" s="225"/>
      <c r="L60" s="225"/>
      <c r="M60" s="225"/>
      <c r="N60" s="225"/>
      <c r="O60" s="225"/>
      <c r="P60" s="225"/>
      <c r="Q60" s="225"/>
      <c r="R60" s="225"/>
      <c r="S60" s="225"/>
      <c r="T60" s="225"/>
      <c r="U60" s="225"/>
      <c r="V60" s="225"/>
      <c r="W60" s="225"/>
      <c r="X60" s="206"/>
      <c r="Y60" s="206"/>
      <c r="Z60" s="206"/>
      <c r="AA60" s="206"/>
      <c r="AB60" s="206"/>
      <c r="AC60" s="206"/>
      <c r="AD60" s="206"/>
      <c r="AE60" s="206"/>
      <c r="AF60" s="206"/>
      <c r="AG60" s="206" t="s">
        <v>280</v>
      </c>
      <c r="AH60" s="206">
        <v>0</v>
      </c>
      <c r="AI60" s="206"/>
      <c r="AJ60" s="206"/>
      <c r="AK60" s="206"/>
      <c r="AL60" s="206"/>
      <c r="AM60" s="206"/>
      <c r="AN60" s="206"/>
      <c r="AO60" s="206"/>
      <c r="AP60" s="206"/>
      <c r="AQ60" s="206"/>
      <c r="AR60" s="206"/>
      <c r="AS60" s="206"/>
      <c r="AT60" s="206"/>
      <c r="AU60" s="206"/>
      <c r="AV60" s="206"/>
      <c r="AW60" s="206"/>
      <c r="AX60" s="206"/>
      <c r="AY60" s="206"/>
      <c r="AZ60" s="206"/>
      <c r="BA60" s="206"/>
      <c r="BB60" s="206"/>
      <c r="BC60" s="206"/>
      <c r="BD60" s="206"/>
      <c r="BE60" s="206"/>
      <c r="BF60" s="206"/>
      <c r="BG60" s="206"/>
      <c r="BH60" s="206"/>
    </row>
    <row r="61" spans="1:60" outlineLevel="1" x14ac:dyDescent="0.25">
      <c r="A61" s="237">
        <v>23</v>
      </c>
      <c r="B61" s="238" t="s">
        <v>1693</v>
      </c>
      <c r="C61" s="253" t="s">
        <v>1694</v>
      </c>
      <c r="D61" s="239" t="s">
        <v>370</v>
      </c>
      <c r="E61" s="240">
        <v>18</v>
      </c>
      <c r="F61" s="241"/>
      <c r="G61" s="242">
        <f>ROUND(E61*F61,2)</f>
        <v>0</v>
      </c>
      <c r="H61" s="241"/>
      <c r="I61" s="242">
        <f>ROUND(E61*H61,2)</f>
        <v>0</v>
      </c>
      <c r="J61" s="241"/>
      <c r="K61" s="242">
        <f>ROUND(E61*J61,2)</f>
        <v>0</v>
      </c>
      <c r="L61" s="242">
        <v>21</v>
      </c>
      <c r="M61" s="242">
        <f>G61*(1+L61/100)</f>
        <v>0</v>
      </c>
      <c r="N61" s="242">
        <v>0</v>
      </c>
      <c r="O61" s="242">
        <f>ROUND(E61*N61,2)</f>
        <v>0</v>
      </c>
      <c r="P61" s="242">
        <v>0</v>
      </c>
      <c r="Q61" s="243">
        <f>ROUND(E61*P61,2)</f>
        <v>0</v>
      </c>
      <c r="R61" s="225"/>
      <c r="S61" s="225" t="s">
        <v>276</v>
      </c>
      <c r="T61" s="225" t="s">
        <v>277</v>
      </c>
      <c r="U61" s="225">
        <v>0.81200000000000006</v>
      </c>
      <c r="V61" s="225">
        <f>ROUND(E61*U61,2)</f>
        <v>14.62</v>
      </c>
      <c r="W61" s="225"/>
      <c r="X61" s="206"/>
      <c r="Y61" s="206"/>
      <c r="Z61" s="206"/>
      <c r="AA61" s="206"/>
      <c r="AB61" s="206"/>
      <c r="AC61" s="206"/>
      <c r="AD61" s="206"/>
      <c r="AE61" s="206"/>
      <c r="AF61" s="206"/>
      <c r="AG61" s="206" t="s">
        <v>278</v>
      </c>
      <c r="AH61" s="206"/>
      <c r="AI61" s="206"/>
      <c r="AJ61" s="206"/>
      <c r="AK61" s="206"/>
      <c r="AL61" s="206"/>
      <c r="AM61" s="206"/>
      <c r="AN61" s="206"/>
      <c r="AO61" s="206"/>
      <c r="AP61" s="206"/>
      <c r="AQ61" s="206"/>
      <c r="AR61" s="206"/>
      <c r="AS61" s="206"/>
      <c r="AT61" s="206"/>
      <c r="AU61" s="206"/>
      <c r="AV61" s="206"/>
      <c r="AW61" s="206"/>
      <c r="AX61" s="206"/>
      <c r="AY61" s="206"/>
      <c r="AZ61" s="206"/>
      <c r="BA61" s="206"/>
      <c r="BB61" s="206"/>
      <c r="BC61" s="206"/>
      <c r="BD61" s="206"/>
      <c r="BE61" s="206"/>
      <c r="BF61" s="206"/>
      <c r="BG61" s="206"/>
      <c r="BH61" s="206"/>
    </row>
    <row r="62" spans="1:60" outlineLevel="1" x14ac:dyDescent="0.25">
      <c r="A62" s="223"/>
      <c r="B62" s="224"/>
      <c r="C62" s="254" t="s">
        <v>1695</v>
      </c>
      <c r="D62" s="226"/>
      <c r="E62" s="227">
        <v>18</v>
      </c>
      <c r="F62" s="225"/>
      <c r="G62" s="225"/>
      <c r="H62" s="225"/>
      <c r="I62" s="225"/>
      <c r="J62" s="225"/>
      <c r="K62" s="225"/>
      <c r="L62" s="225"/>
      <c r="M62" s="225"/>
      <c r="N62" s="225"/>
      <c r="O62" s="225"/>
      <c r="P62" s="225"/>
      <c r="Q62" s="225"/>
      <c r="R62" s="225"/>
      <c r="S62" s="225"/>
      <c r="T62" s="225"/>
      <c r="U62" s="225"/>
      <c r="V62" s="225"/>
      <c r="W62" s="225"/>
      <c r="X62" s="206"/>
      <c r="Y62" s="206"/>
      <c r="Z62" s="206"/>
      <c r="AA62" s="206"/>
      <c r="AB62" s="206"/>
      <c r="AC62" s="206"/>
      <c r="AD62" s="206"/>
      <c r="AE62" s="206"/>
      <c r="AF62" s="206"/>
      <c r="AG62" s="206" t="s">
        <v>280</v>
      </c>
      <c r="AH62" s="206">
        <v>0</v>
      </c>
      <c r="AI62" s="206"/>
      <c r="AJ62" s="206"/>
      <c r="AK62" s="206"/>
      <c r="AL62" s="206"/>
      <c r="AM62" s="206"/>
      <c r="AN62" s="206"/>
      <c r="AO62" s="206"/>
      <c r="AP62" s="206"/>
      <c r="AQ62" s="206"/>
      <c r="AR62" s="206"/>
      <c r="AS62" s="206"/>
      <c r="AT62" s="206"/>
      <c r="AU62" s="206"/>
      <c r="AV62" s="206"/>
      <c r="AW62" s="206"/>
      <c r="AX62" s="206"/>
      <c r="AY62" s="206"/>
      <c r="AZ62" s="206"/>
      <c r="BA62" s="206"/>
      <c r="BB62" s="206"/>
      <c r="BC62" s="206"/>
      <c r="BD62" s="206"/>
      <c r="BE62" s="206"/>
      <c r="BF62" s="206"/>
      <c r="BG62" s="206"/>
      <c r="BH62" s="206"/>
    </row>
    <row r="63" spans="1:60" outlineLevel="1" x14ac:dyDescent="0.25">
      <c r="A63" s="244">
        <v>24</v>
      </c>
      <c r="B63" s="245" t="s">
        <v>1696</v>
      </c>
      <c r="C63" s="255" t="s">
        <v>1697</v>
      </c>
      <c r="D63" s="246" t="s">
        <v>320</v>
      </c>
      <c r="E63" s="247">
        <v>10.366</v>
      </c>
      <c r="F63" s="248"/>
      <c r="G63" s="249">
        <f>ROUND(E63*F63,2)</f>
        <v>0</v>
      </c>
      <c r="H63" s="248"/>
      <c r="I63" s="249">
        <f>ROUND(E63*H63,2)</f>
        <v>0</v>
      </c>
      <c r="J63" s="248"/>
      <c r="K63" s="249">
        <f>ROUND(E63*J63,2)</f>
        <v>0</v>
      </c>
      <c r="L63" s="249">
        <v>21</v>
      </c>
      <c r="M63" s="249">
        <f>G63*(1+L63/100)</f>
        <v>0</v>
      </c>
      <c r="N63" s="249">
        <v>0</v>
      </c>
      <c r="O63" s="249">
        <f>ROUND(E63*N63,2)</f>
        <v>0</v>
      </c>
      <c r="P63" s="249">
        <v>0</v>
      </c>
      <c r="Q63" s="250">
        <f>ROUND(E63*P63,2)</f>
        <v>0</v>
      </c>
      <c r="R63" s="225"/>
      <c r="S63" s="225" t="s">
        <v>276</v>
      </c>
      <c r="T63" s="225" t="s">
        <v>277</v>
      </c>
      <c r="U63" s="225">
        <v>0</v>
      </c>
      <c r="V63" s="225">
        <f>ROUND(E63*U63,2)</f>
        <v>0</v>
      </c>
      <c r="W63" s="225"/>
      <c r="X63" s="206"/>
      <c r="Y63" s="206"/>
      <c r="Z63" s="206"/>
      <c r="AA63" s="206"/>
      <c r="AB63" s="206"/>
      <c r="AC63" s="206"/>
      <c r="AD63" s="206"/>
      <c r="AE63" s="206"/>
      <c r="AF63" s="206"/>
      <c r="AG63" s="206" t="s">
        <v>278</v>
      </c>
      <c r="AH63" s="206"/>
      <c r="AI63" s="206"/>
      <c r="AJ63" s="206"/>
      <c r="AK63" s="206"/>
      <c r="AL63" s="206"/>
      <c r="AM63" s="206"/>
      <c r="AN63" s="206"/>
      <c r="AO63" s="206"/>
      <c r="AP63" s="206"/>
      <c r="AQ63" s="206"/>
      <c r="AR63" s="206"/>
      <c r="AS63" s="206"/>
      <c r="AT63" s="206"/>
      <c r="AU63" s="206"/>
      <c r="AV63" s="206"/>
      <c r="AW63" s="206"/>
      <c r="AX63" s="206"/>
      <c r="AY63" s="206"/>
      <c r="AZ63" s="206"/>
      <c r="BA63" s="206"/>
      <c r="BB63" s="206"/>
      <c r="BC63" s="206"/>
      <c r="BD63" s="206"/>
      <c r="BE63" s="206"/>
      <c r="BF63" s="206"/>
      <c r="BG63" s="206"/>
      <c r="BH63" s="206"/>
    </row>
    <row r="64" spans="1:60" outlineLevel="1" x14ac:dyDescent="0.25">
      <c r="A64" s="244">
        <v>25</v>
      </c>
      <c r="B64" s="245" t="s">
        <v>1698</v>
      </c>
      <c r="C64" s="255" t="s">
        <v>1699</v>
      </c>
      <c r="D64" s="246" t="s">
        <v>320</v>
      </c>
      <c r="E64" s="247">
        <v>41.463999999999999</v>
      </c>
      <c r="F64" s="248"/>
      <c r="G64" s="249">
        <f>ROUND(E64*F64,2)</f>
        <v>0</v>
      </c>
      <c r="H64" s="248"/>
      <c r="I64" s="249">
        <f>ROUND(E64*H64,2)</f>
        <v>0</v>
      </c>
      <c r="J64" s="248"/>
      <c r="K64" s="249">
        <f>ROUND(E64*J64,2)</f>
        <v>0</v>
      </c>
      <c r="L64" s="249">
        <v>21</v>
      </c>
      <c r="M64" s="249">
        <f>G64*(1+L64/100)</f>
        <v>0</v>
      </c>
      <c r="N64" s="249">
        <v>0</v>
      </c>
      <c r="O64" s="249">
        <f>ROUND(E64*N64,2)</f>
        <v>0</v>
      </c>
      <c r="P64" s="249">
        <v>0</v>
      </c>
      <c r="Q64" s="250">
        <f>ROUND(E64*P64,2)</f>
        <v>0</v>
      </c>
      <c r="R64" s="225"/>
      <c r="S64" s="225" t="s">
        <v>276</v>
      </c>
      <c r="T64" s="225" t="s">
        <v>277</v>
      </c>
      <c r="U64" s="225">
        <v>0</v>
      </c>
      <c r="V64" s="225">
        <f>ROUND(E64*U64,2)</f>
        <v>0</v>
      </c>
      <c r="W64" s="225"/>
      <c r="X64" s="206"/>
      <c r="Y64" s="206"/>
      <c r="Z64" s="206"/>
      <c r="AA64" s="206"/>
      <c r="AB64" s="206"/>
      <c r="AC64" s="206"/>
      <c r="AD64" s="206"/>
      <c r="AE64" s="206"/>
      <c r="AF64" s="206"/>
      <c r="AG64" s="206" t="s">
        <v>278</v>
      </c>
      <c r="AH64" s="206"/>
      <c r="AI64" s="206"/>
      <c r="AJ64" s="206"/>
      <c r="AK64" s="206"/>
      <c r="AL64" s="206"/>
      <c r="AM64" s="206"/>
      <c r="AN64" s="206"/>
      <c r="AO64" s="206"/>
      <c r="AP64" s="206"/>
      <c r="AQ64" s="206"/>
      <c r="AR64" s="206"/>
      <c r="AS64" s="206"/>
      <c r="AT64" s="206"/>
      <c r="AU64" s="206"/>
      <c r="AV64" s="206"/>
      <c r="AW64" s="206"/>
      <c r="AX64" s="206"/>
      <c r="AY64" s="206"/>
      <c r="AZ64" s="206"/>
      <c r="BA64" s="206"/>
      <c r="BB64" s="206"/>
      <c r="BC64" s="206"/>
      <c r="BD64" s="206"/>
      <c r="BE64" s="206"/>
      <c r="BF64" s="206"/>
      <c r="BG64" s="206"/>
      <c r="BH64" s="206"/>
    </row>
    <row r="65" spans="1:60" outlineLevel="1" x14ac:dyDescent="0.25">
      <c r="A65" s="244">
        <v>26</v>
      </c>
      <c r="B65" s="245" t="s">
        <v>1700</v>
      </c>
      <c r="C65" s="255" t="s">
        <v>1701</v>
      </c>
      <c r="D65" s="246" t="s">
        <v>320</v>
      </c>
      <c r="E65" s="247">
        <v>10.366</v>
      </c>
      <c r="F65" s="248"/>
      <c r="G65" s="249">
        <f>ROUND(E65*F65,2)</f>
        <v>0</v>
      </c>
      <c r="H65" s="248"/>
      <c r="I65" s="249">
        <f>ROUND(E65*H65,2)</f>
        <v>0</v>
      </c>
      <c r="J65" s="248"/>
      <c r="K65" s="249">
        <f>ROUND(E65*J65,2)</f>
        <v>0</v>
      </c>
      <c r="L65" s="249">
        <v>21</v>
      </c>
      <c r="M65" s="249">
        <f>G65*(1+L65/100)</f>
        <v>0</v>
      </c>
      <c r="N65" s="249">
        <v>0</v>
      </c>
      <c r="O65" s="249">
        <f>ROUND(E65*N65,2)</f>
        <v>0</v>
      </c>
      <c r="P65" s="249">
        <v>0</v>
      </c>
      <c r="Q65" s="250">
        <f>ROUND(E65*P65,2)</f>
        <v>0</v>
      </c>
      <c r="R65" s="225"/>
      <c r="S65" s="225" t="s">
        <v>276</v>
      </c>
      <c r="T65" s="225" t="s">
        <v>277</v>
      </c>
      <c r="U65" s="225">
        <v>1.1399999999999999</v>
      </c>
      <c r="V65" s="225">
        <f>ROUND(E65*U65,2)</f>
        <v>11.82</v>
      </c>
      <c r="W65" s="225"/>
      <c r="X65" s="206"/>
      <c r="Y65" s="206"/>
      <c r="Z65" s="206"/>
      <c r="AA65" s="206"/>
      <c r="AB65" s="206"/>
      <c r="AC65" s="206"/>
      <c r="AD65" s="206"/>
      <c r="AE65" s="206"/>
      <c r="AF65" s="206"/>
      <c r="AG65" s="206" t="s">
        <v>278</v>
      </c>
      <c r="AH65" s="206"/>
      <c r="AI65" s="206"/>
      <c r="AJ65" s="206"/>
      <c r="AK65" s="206"/>
      <c r="AL65" s="206"/>
      <c r="AM65" s="206"/>
      <c r="AN65" s="206"/>
      <c r="AO65" s="206"/>
      <c r="AP65" s="206"/>
      <c r="AQ65" s="206"/>
      <c r="AR65" s="206"/>
      <c r="AS65" s="206"/>
      <c r="AT65" s="206"/>
      <c r="AU65" s="206"/>
      <c r="AV65" s="206"/>
      <c r="AW65" s="206"/>
      <c r="AX65" s="206"/>
      <c r="AY65" s="206"/>
      <c r="AZ65" s="206"/>
      <c r="BA65" s="206"/>
      <c r="BB65" s="206"/>
      <c r="BC65" s="206"/>
      <c r="BD65" s="206"/>
      <c r="BE65" s="206"/>
      <c r="BF65" s="206"/>
      <c r="BG65" s="206"/>
      <c r="BH65" s="206"/>
    </row>
    <row r="66" spans="1:60" outlineLevel="1" x14ac:dyDescent="0.25">
      <c r="A66" s="244">
        <v>27</v>
      </c>
      <c r="B66" s="245" t="s">
        <v>581</v>
      </c>
      <c r="C66" s="255" t="s">
        <v>582</v>
      </c>
      <c r="D66" s="246" t="s">
        <v>320</v>
      </c>
      <c r="E66" s="247">
        <v>10.366</v>
      </c>
      <c r="F66" s="248"/>
      <c r="G66" s="249">
        <f>ROUND(E66*F66,2)</f>
        <v>0</v>
      </c>
      <c r="H66" s="248"/>
      <c r="I66" s="249">
        <f>ROUND(E66*H66,2)</f>
        <v>0</v>
      </c>
      <c r="J66" s="248"/>
      <c r="K66" s="249">
        <f>ROUND(E66*J66,2)</f>
        <v>0</v>
      </c>
      <c r="L66" s="249">
        <v>21</v>
      </c>
      <c r="M66" s="249">
        <f>G66*(1+L66/100)</f>
        <v>0</v>
      </c>
      <c r="N66" s="249">
        <v>0</v>
      </c>
      <c r="O66" s="249">
        <f>ROUND(E66*N66,2)</f>
        <v>0</v>
      </c>
      <c r="P66" s="249">
        <v>0</v>
      </c>
      <c r="Q66" s="250">
        <f>ROUND(E66*P66,2)</f>
        <v>0</v>
      </c>
      <c r="R66" s="225"/>
      <c r="S66" s="225" t="s">
        <v>276</v>
      </c>
      <c r="T66" s="225" t="s">
        <v>277</v>
      </c>
      <c r="U66" s="225">
        <v>0.94199999999999995</v>
      </c>
      <c r="V66" s="225">
        <f>ROUND(E66*U66,2)</f>
        <v>9.76</v>
      </c>
      <c r="W66" s="225"/>
      <c r="X66" s="206"/>
      <c r="Y66" s="206"/>
      <c r="Z66" s="206"/>
      <c r="AA66" s="206"/>
      <c r="AB66" s="206"/>
      <c r="AC66" s="206"/>
      <c r="AD66" s="206"/>
      <c r="AE66" s="206"/>
      <c r="AF66" s="206"/>
      <c r="AG66" s="206" t="s">
        <v>278</v>
      </c>
      <c r="AH66" s="206"/>
      <c r="AI66" s="206"/>
      <c r="AJ66" s="206"/>
      <c r="AK66" s="206"/>
      <c r="AL66" s="206"/>
      <c r="AM66" s="206"/>
      <c r="AN66" s="206"/>
      <c r="AO66" s="206"/>
      <c r="AP66" s="206"/>
      <c r="AQ66" s="206"/>
      <c r="AR66" s="206"/>
      <c r="AS66" s="206"/>
      <c r="AT66" s="206"/>
      <c r="AU66" s="206"/>
      <c r="AV66" s="206"/>
      <c r="AW66" s="206"/>
      <c r="AX66" s="206"/>
      <c r="AY66" s="206"/>
      <c r="AZ66" s="206"/>
      <c r="BA66" s="206"/>
      <c r="BB66" s="206"/>
      <c r="BC66" s="206"/>
      <c r="BD66" s="206"/>
      <c r="BE66" s="206"/>
      <c r="BF66" s="206"/>
      <c r="BG66" s="206"/>
      <c r="BH66" s="206"/>
    </row>
    <row r="67" spans="1:60" outlineLevel="1" x14ac:dyDescent="0.25">
      <c r="A67" s="244">
        <v>28</v>
      </c>
      <c r="B67" s="245" t="s">
        <v>583</v>
      </c>
      <c r="C67" s="255" t="s">
        <v>584</v>
      </c>
      <c r="D67" s="246" t="s">
        <v>320</v>
      </c>
      <c r="E67" s="247">
        <v>20.731999999999999</v>
      </c>
      <c r="F67" s="248"/>
      <c r="G67" s="249">
        <f>ROUND(E67*F67,2)</f>
        <v>0</v>
      </c>
      <c r="H67" s="248"/>
      <c r="I67" s="249">
        <f>ROUND(E67*H67,2)</f>
        <v>0</v>
      </c>
      <c r="J67" s="248"/>
      <c r="K67" s="249">
        <f>ROUND(E67*J67,2)</f>
        <v>0</v>
      </c>
      <c r="L67" s="249">
        <v>21</v>
      </c>
      <c r="M67" s="249">
        <f>G67*(1+L67/100)</f>
        <v>0</v>
      </c>
      <c r="N67" s="249">
        <v>0</v>
      </c>
      <c r="O67" s="249">
        <f>ROUND(E67*N67,2)</f>
        <v>0</v>
      </c>
      <c r="P67" s="249">
        <v>0</v>
      </c>
      <c r="Q67" s="250">
        <f>ROUND(E67*P67,2)</f>
        <v>0</v>
      </c>
      <c r="R67" s="225"/>
      <c r="S67" s="225" t="s">
        <v>276</v>
      </c>
      <c r="T67" s="225" t="s">
        <v>277</v>
      </c>
      <c r="U67" s="225">
        <v>0.105</v>
      </c>
      <c r="V67" s="225">
        <f>ROUND(E67*U67,2)</f>
        <v>2.1800000000000002</v>
      </c>
      <c r="W67" s="225"/>
      <c r="X67" s="206"/>
      <c r="Y67" s="206"/>
      <c r="Z67" s="206"/>
      <c r="AA67" s="206"/>
      <c r="AB67" s="206"/>
      <c r="AC67" s="206"/>
      <c r="AD67" s="206"/>
      <c r="AE67" s="206"/>
      <c r="AF67" s="206"/>
      <c r="AG67" s="206" t="s">
        <v>278</v>
      </c>
      <c r="AH67" s="206"/>
      <c r="AI67" s="206"/>
      <c r="AJ67" s="206"/>
      <c r="AK67" s="206"/>
      <c r="AL67" s="206"/>
      <c r="AM67" s="206"/>
      <c r="AN67" s="206"/>
      <c r="AO67" s="206"/>
      <c r="AP67" s="206"/>
      <c r="AQ67" s="206"/>
      <c r="AR67" s="206"/>
      <c r="AS67" s="206"/>
      <c r="AT67" s="206"/>
      <c r="AU67" s="206"/>
      <c r="AV67" s="206"/>
      <c r="AW67" s="206"/>
      <c r="AX67" s="206"/>
      <c r="AY67" s="206"/>
      <c r="AZ67" s="206"/>
      <c r="BA67" s="206"/>
      <c r="BB67" s="206"/>
      <c r="BC67" s="206"/>
      <c r="BD67" s="206"/>
      <c r="BE67" s="206"/>
      <c r="BF67" s="206"/>
      <c r="BG67" s="206"/>
      <c r="BH67" s="206"/>
    </row>
    <row r="68" spans="1:60" outlineLevel="1" x14ac:dyDescent="0.25">
      <c r="A68" s="244">
        <v>29</v>
      </c>
      <c r="B68" s="245" t="s">
        <v>1702</v>
      </c>
      <c r="C68" s="255" t="s">
        <v>1703</v>
      </c>
      <c r="D68" s="246" t="s">
        <v>320</v>
      </c>
      <c r="E68" s="247">
        <v>10.366</v>
      </c>
      <c r="F68" s="248"/>
      <c r="G68" s="249">
        <f>ROUND(E68*F68,2)</f>
        <v>0</v>
      </c>
      <c r="H68" s="248"/>
      <c r="I68" s="249">
        <f>ROUND(E68*H68,2)</f>
        <v>0</v>
      </c>
      <c r="J68" s="248"/>
      <c r="K68" s="249">
        <f>ROUND(E68*J68,2)</f>
        <v>0</v>
      </c>
      <c r="L68" s="249">
        <v>21</v>
      </c>
      <c r="M68" s="249">
        <f>G68*(1+L68/100)</f>
        <v>0</v>
      </c>
      <c r="N68" s="249">
        <v>0</v>
      </c>
      <c r="O68" s="249">
        <f>ROUND(E68*N68,2)</f>
        <v>0</v>
      </c>
      <c r="P68" s="249">
        <v>0</v>
      </c>
      <c r="Q68" s="250">
        <f>ROUND(E68*P68,2)</f>
        <v>0</v>
      </c>
      <c r="R68" s="225"/>
      <c r="S68" s="225" t="s">
        <v>276</v>
      </c>
      <c r="T68" s="225" t="s">
        <v>277</v>
      </c>
      <c r="U68" s="225">
        <v>0</v>
      </c>
      <c r="V68" s="225">
        <f>ROUND(E68*U68,2)</f>
        <v>0</v>
      </c>
      <c r="W68" s="225"/>
      <c r="X68" s="206"/>
      <c r="Y68" s="206"/>
      <c r="Z68" s="206"/>
      <c r="AA68" s="206"/>
      <c r="AB68" s="206"/>
      <c r="AC68" s="206"/>
      <c r="AD68" s="206"/>
      <c r="AE68" s="206"/>
      <c r="AF68" s="206"/>
      <c r="AG68" s="206" t="s">
        <v>278</v>
      </c>
      <c r="AH68" s="206"/>
      <c r="AI68" s="206"/>
      <c r="AJ68" s="206"/>
      <c r="AK68" s="206"/>
      <c r="AL68" s="206"/>
      <c r="AM68" s="206"/>
      <c r="AN68" s="206"/>
      <c r="AO68" s="206"/>
      <c r="AP68" s="206"/>
      <c r="AQ68" s="206"/>
      <c r="AR68" s="206"/>
      <c r="AS68" s="206"/>
      <c r="AT68" s="206"/>
      <c r="AU68" s="206"/>
      <c r="AV68" s="206"/>
      <c r="AW68" s="206"/>
      <c r="AX68" s="206"/>
      <c r="AY68" s="206"/>
      <c r="AZ68" s="206"/>
      <c r="BA68" s="206"/>
      <c r="BB68" s="206"/>
      <c r="BC68" s="206"/>
      <c r="BD68" s="206"/>
      <c r="BE68" s="206"/>
      <c r="BF68" s="206"/>
      <c r="BG68" s="206"/>
      <c r="BH68" s="206"/>
    </row>
    <row r="69" spans="1:60" x14ac:dyDescent="0.25">
      <c r="A69" s="231" t="s">
        <v>271</v>
      </c>
      <c r="B69" s="232" t="s">
        <v>160</v>
      </c>
      <c r="C69" s="252" t="s">
        <v>161</v>
      </c>
      <c r="D69" s="233"/>
      <c r="E69" s="234"/>
      <c r="F69" s="235"/>
      <c r="G69" s="235">
        <f>SUMIF(AG70:AG71,"&lt;&gt;NOR",G70:G71)</f>
        <v>0</v>
      </c>
      <c r="H69" s="235"/>
      <c r="I69" s="235">
        <f>SUM(I70:I71)</f>
        <v>0</v>
      </c>
      <c r="J69" s="235"/>
      <c r="K69" s="235">
        <f>SUM(K70:K71)</f>
        <v>0</v>
      </c>
      <c r="L69" s="235"/>
      <c r="M69" s="235">
        <f>SUM(M70:M71)</f>
        <v>0</v>
      </c>
      <c r="N69" s="235"/>
      <c r="O69" s="235">
        <f>SUM(O70:O71)</f>
        <v>0</v>
      </c>
      <c r="P69" s="235"/>
      <c r="Q69" s="236">
        <f>SUM(Q70:Q71)</f>
        <v>0</v>
      </c>
      <c r="R69" s="230"/>
      <c r="S69" s="230"/>
      <c r="T69" s="230"/>
      <c r="U69" s="230"/>
      <c r="V69" s="230">
        <f>SUM(V70:V71)</f>
        <v>14.39</v>
      </c>
      <c r="W69" s="230"/>
      <c r="AG69" t="s">
        <v>272</v>
      </c>
    </row>
    <row r="70" spans="1:60" outlineLevel="1" x14ac:dyDescent="0.25">
      <c r="A70" s="244">
        <v>30</v>
      </c>
      <c r="B70" s="245" t="s">
        <v>1704</v>
      </c>
      <c r="C70" s="255" t="s">
        <v>1705</v>
      </c>
      <c r="D70" s="246" t="s">
        <v>320</v>
      </c>
      <c r="E70" s="247">
        <v>12.50966</v>
      </c>
      <c r="F70" s="248"/>
      <c r="G70" s="249">
        <f>ROUND(E70*F70,2)</f>
        <v>0</v>
      </c>
      <c r="H70" s="248"/>
      <c r="I70" s="249">
        <f>ROUND(E70*H70,2)</f>
        <v>0</v>
      </c>
      <c r="J70" s="248"/>
      <c r="K70" s="249">
        <f>ROUND(E70*J70,2)</f>
        <v>0</v>
      </c>
      <c r="L70" s="249">
        <v>21</v>
      </c>
      <c r="M70" s="249">
        <f>G70*(1+L70/100)</f>
        <v>0</v>
      </c>
      <c r="N70" s="249">
        <v>0</v>
      </c>
      <c r="O70" s="249">
        <f>ROUND(E70*N70,2)</f>
        <v>0</v>
      </c>
      <c r="P70" s="249">
        <v>0</v>
      </c>
      <c r="Q70" s="250">
        <f>ROUND(E70*P70,2)</f>
        <v>0</v>
      </c>
      <c r="R70" s="225"/>
      <c r="S70" s="225" t="s">
        <v>276</v>
      </c>
      <c r="T70" s="225" t="s">
        <v>277</v>
      </c>
      <c r="U70" s="225">
        <v>0.21149999999999999</v>
      </c>
      <c r="V70" s="225">
        <f>ROUND(E70*U70,2)</f>
        <v>2.65</v>
      </c>
      <c r="W70" s="225"/>
      <c r="X70" s="206"/>
      <c r="Y70" s="206"/>
      <c r="Z70" s="206"/>
      <c r="AA70" s="206"/>
      <c r="AB70" s="206"/>
      <c r="AC70" s="206"/>
      <c r="AD70" s="206"/>
      <c r="AE70" s="206"/>
      <c r="AF70" s="206"/>
      <c r="AG70" s="206" t="s">
        <v>278</v>
      </c>
      <c r="AH70" s="206"/>
      <c r="AI70" s="206"/>
      <c r="AJ70" s="206"/>
      <c r="AK70" s="206"/>
      <c r="AL70" s="206"/>
      <c r="AM70" s="206"/>
      <c r="AN70" s="206"/>
      <c r="AO70" s="206"/>
      <c r="AP70" s="206"/>
      <c r="AQ70" s="206"/>
      <c r="AR70" s="206"/>
      <c r="AS70" s="206"/>
      <c r="AT70" s="206"/>
      <c r="AU70" s="206"/>
      <c r="AV70" s="206"/>
      <c r="AW70" s="206"/>
      <c r="AX70" s="206"/>
      <c r="AY70" s="206"/>
      <c r="AZ70" s="206"/>
      <c r="BA70" s="206"/>
      <c r="BB70" s="206"/>
      <c r="BC70" s="206"/>
      <c r="BD70" s="206"/>
      <c r="BE70" s="206"/>
      <c r="BF70" s="206"/>
      <c r="BG70" s="206"/>
      <c r="BH70" s="206"/>
    </row>
    <row r="71" spans="1:60" outlineLevel="1" x14ac:dyDescent="0.25">
      <c r="A71" s="244">
        <v>31</v>
      </c>
      <c r="B71" s="245" t="s">
        <v>1706</v>
      </c>
      <c r="C71" s="255" t="s">
        <v>1707</v>
      </c>
      <c r="D71" s="246" t="s">
        <v>320</v>
      </c>
      <c r="E71" s="247">
        <v>12.50966</v>
      </c>
      <c r="F71" s="248"/>
      <c r="G71" s="249">
        <f>ROUND(E71*F71,2)</f>
        <v>0</v>
      </c>
      <c r="H71" s="248"/>
      <c r="I71" s="249">
        <f>ROUND(E71*H71,2)</f>
        <v>0</v>
      </c>
      <c r="J71" s="248"/>
      <c r="K71" s="249">
        <f>ROUND(E71*J71,2)</f>
        <v>0</v>
      </c>
      <c r="L71" s="249">
        <v>21</v>
      </c>
      <c r="M71" s="249">
        <f>G71*(1+L71/100)</f>
        <v>0</v>
      </c>
      <c r="N71" s="249">
        <v>0</v>
      </c>
      <c r="O71" s="249">
        <f>ROUND(E71*N71,2)</f>
        <v>0</v>
      </c>
      <c r="P71" s="249">
        <v>0</v>
      </c>
      <c r="Q71" s="250">
        <f>ROUND(E71*P71,2)</f>
        <v>0</v>
      </c>
      <c r="R71" s="225"/>
      <c r="S71" s="225" t="s">
        <v>276</v>
      </c>
      <c r="T71" s="225" t="s">
        <v>277</v>
      </c>
      <c r="U71" s="225">
        <v>0.9385</v>
      </c>
      <c r="V71" s="225">
        <f>ROUND(E71*U71,2)</f>
        <v>11.74</v>
      </c>
      <c r="W71" s="225"/>
      <c r="X71" s="206"/>
      <c r="Y71" s="206"/>
      <c r="Z71" s="206"/>
      <c r="AA71" s="206"/>
      <c r="AB71" s="206"/>
      <c r="AC71" s="206"/>
      <c r="AD71" s="206"/>
      <c r="AE71" s="206"/>
      <c r="AF71" s="206"/>
      <c r="AG71" s="206" t="s">
        <v>278</v>
      </c>
      <c r="AH71" s="206"/>
      <c r="AI71" s="206"/>
      <c r="AJ71" s="206"/>
      <c r="AK71" s="206"/>
      <c r="AL71" s="206"/>
      <c r="AM71" s="206"/>
      <c r="AN71" s="206"/>
      <c r="AO71" s="206"/>
      <c r="AP71" s="206"/>
      <c r="AQ71" s="206"/>
      <c r="AR71" s="206"/>
      <c r="AS71" s="206"/>
      <c r="AT71" s="206"/>
      <c r="AU71" s="206"/>
      <c r="AV71" s="206"/>
      <c r="AW71" s="206"/>
      <c r="AX71" s="206"/>
      <c r="AY71" s="206"/>
      <c r="AZ71" s="206"/>
      <c r="BA71" s="206"/>
      <c r="BB71" s="206"/>
      <c r="BC71" s="206"/>
      <c r="BD71" s="206"/>
      <c r="BE71" s="206"/>
      <c r="BF71" s="206"/>
      <c r="BG71" s="206"/>
      <c r="BH71" s="206"/>
    </row>
    <row r="72" spans="1:60" x14ac:dyDescent="0.25">
      <c r="A72" s="231" t="s">
        <v>271</v>
      </c>
      <c r="B72" s="232" t="s">
        <v>182</v>
      </c>
      <c r="C72" s="252" t="s">
        <v>183</v>
      </c>
      <c r="D72" s="233"/>
      <c r="E72" s="234"/>
      <c r="F72" s="235"/>
      <c r="G72" s="235">
        <f>SUMIF(AG73:AG77,"&lt;&gt;NOR",G73:G77)</f>
        <v>0</v>
      </c>
      <c r="H72" s="235"/>
      <c r="I72" s="235">
        <f>SUM(I73:I77)</f>
        <v>0</v>
      </c>
      <c r="J72" s="235"/>
      <c r="K72" s="235">
        <f>SUM(K73:K77)</f>
        <v>0</v>
      </c>
      <c r="L72" s="235"/>
      <c r="M72" s="235">
        <f>SUM(M73:M77)</f>
        <v>0</v>
      </c>
      <c r="N72" s="235"/>
      <c r="O72" s="235">
        <f>SUM(O73:O77)</f>
        <v>0</v>
      </c>
      <c r="P72" s="235"/>
      <c r="Q72" s="236">
        <f>SUM(Q73:Q77)</f>
        <v>0</v>
      </c>
      <c r="R72" s="230"/>
      <c r="S72" s="230"/>
      <c r="T72" s="230"/>
      <c r="U72" s="230"/>
      <c r="V72" s="230">
        <f>SUM(V73:V77)</f>
        <v>1.77</v>
      </c>
      <c r="W72" s="230"/>
      <c r="AG72" t="s">
        <v>272</v>
      </c>
    </row>
    <row r="73" spans="1:60" ht="20.399999999999999" outlineLevel="1" x14ac:dyDescent="0.25">
      <c r="A73" s="237">
        <v>32</v>
      </c>
      <c r="B73" s="238" t="s">
        <v>1708</v>
      </c>
      <c r="C73" s="253" t="s">
        <v>1709</v>
      </c>
      <c r="D73" s="239" t="s">
        <v>314</v>
      </c>
      <c r="E73" s="240">
        <v>6.4</v>
      </c>
      <c r="F73" s="241"/>
      <c r="G73" s="242">
        <f>ROUND(E73*F73,2)</f>
        <v>0</v>
      </c>
      <c r="H73" s="241"/>
      <c r="I73" s="242">
        <f>ROUND(E73*H73,2)</f>
        <v>0</v>
      </c>
      <c r="J73" s="241"/>
      <c r="K73" s="242">
        <f>ROUND(E73*J73,2)</f>
        <v>0</v>
      </c>
      <c r="L73" s="242">
        <v>21</v>
      </c>
      <c r="M73" s="242">
        <f>G73*(1+L73/100)</f>
        <v>0</v>
      </c>
      <c r="N73" s="242">
        <v>0</v>
      </c>
      <c r="O73" s="242">
        <f>ROUND(E73*N73,2)</f>
        <v>0</v>
      </c>
      <c r="P73" s="242">
        <v>0</v>
      </c>
      <c r="Q73" s="243">
        <f>ROUND(E73*P73,2)</f>
        <v>0</v>
      </c>
      <c r="R73" s="225"/>
      <c r="S73" s="225" t="s">
        <v>276</v>
      </c>
      <c r="T73" s="225" t="s">
        <v>277</v>
      </c>
      <c r="U73" s="225">
        <v>2.75E-2</v>
      </c>
      <c r="V73" s="225">
        <f>ROUND(E73*U73,2)</f>
        <v>0.18</v>
      </c>
      <c r="W73" s="225"/>
      <c r="X73" s="206"/>
      <c r="Y73" s="206"/>
      <c r="Z73" s="206"/>
      <c r="AA73" s="206"/>
      <c r="AB73" s="206"/>
      <c r="AC73" s="206"/>
      <c r="AD73" s="206"/>
      <c r="AE73" s="206"/>
      <c r="AF73" s="206"/>
      <c r="AG73" s="206" t="s">
        <v>659</v>
      </c>
      <c r="AH73" s="206"/>
      <c r="AI73" s="206"/>
      <c r="AJ73" s="206"/>
      <c r="AK73" s="206"/>
      <c r="AL73" s="206"/>
      <c r="AM73" s="206"/>
      <c r="AN73" s="206"/>
      <c r="AO73" s="206"/>
      <c r="AP73" s="206"/>
      <c r="AQ73" s="206"/>
      <c r="AR73" s="206"/>
      <c r="AS73" s="206"/>
      <c r="AT73" s="206"/>
      <c r="AU73" s="206"/>
      <c r="AV73" s="206"/>
      <c r="AW73" s="206"/>
      <c r="AX73" s="206"/>
      <c r="AY73" s="206"/>
      <c r="AZ73" s="206"/>
      <c r="BA73" s="206"/>
      <c r="BB73" s="206"/>
      <c r="BC73" s="206"/>
      <c r="BD73" s="206"/>
      <c r="BE73" s="206"/>
      <c r="BF73" s="206"/>
      <c r="BG73" s="206"/>
      <c r="BH73" s="206"/>
    </row>
    <row r="74" spans="1:60" outlineLevel="1" x14ac:dyDescent="0.25">
      <c r="A74" s="223"/>
      <c r="B74" s="224"/>
      <c r="C74" s="254" t="s">
        <v>1710</v>
      </c>
      <c r="D74" s="226"/>
      <c r="E74" s="227">
        <v>6.4</v>
      </c>
      <c r="F74" s="225"/>
      <c r="G74" s="225"/>
      <c r="H74" s="225"/>
      <c r="I74" s="225"/>
      <c r="J74" s="225"/>
      <c r="K74" s="225"/>
      <c r="L74" s="225"/>
      <c r="M74" s="225"/>
      <c r="N74" s="225"/>
      <c r="O74" s="225"/>
      <c r="P74" s="225"/>
      <c r="Q74" s="225"/>
      <c r="R74" s="225"/>
      <c r="S74" s="225"/>
      <c r="T74" s="225"/>
      <c r="U74" s="225"/>
      <c r="V74" s="225"/>
      <c r="W74" s="225"/>
      <c r="X74" s="206"/>
      <c r="Y74" s="206"/>
      <c r="Z74" s="206"/>
      <c r="AA74" s="206"/>
      <c r="AB74" s="206"/>
      <c r="AC74" s="206"/>
      <c r="AD74" s="206"/>
      <c r="AE74" s="206"/>
      <c r="AF74" s="206"/>
      <c r="AG74" s="206" t="s">
        <v>280</v>
      </c>
      <c r="AH74" s="206">
        <v>0</v>
      </c>
      <c r="AI74" s="206"/>
      <c r="AJ74" s="206"/>
      <c r="AK74" s="206"/>
      <c r="AL74" s="206"/>
      <c r="AM74" s="206"/>
      <c r="AN74" s="206"/>
      <c r="AO74" s="206"/>
      <c r="AP74" s="206"/>
      <c r="AQ74" s="206"/>
      <c r="AR74" s="206"/>
      <c r="AS74" s="206"/>
      <c r="AT74" s="206"/>
      <c r="AU74" s="206"/>
      <c r="AV74" s="206"/>
      <c r="AW74" s="206"/>
      <c r="AX74" s="206"/>
      <c r="AY74" s="206"/>
      <c r="AZ74" s="206"/>
      <c r="BA74" s="206"/>
      <c r="BB74" s="206"/>
      <c r="BC74" s="206"/>
      <c r="BD74" s="206"/>
      <c r="BE74" s="206"/>
      <c r="BF74" s="206"/>
      <c r="BG74" s="206"/>
      <c r="BH74" s="206"/>
    </row>
    <row r="75" spans="1:60" ht="20.399999999999999" outlineLevel="1" x14ac:dyDescent="0.25">
      <c r="A75" s="237">
        <v>33</v>
      </c>
      <c r="B75" s="238" t="s">
        <v>1047</v>
      </c>
      <c r="C75" s="253" t="s">
        <v>1711</v>
      </c>
      <c r="D75" s="239" t="s">
        <v>314</v>
      </c>
      <c r="E75" s="240">
        <v>6.4</v>
      </c>
      <c r="F75" s="241"/>
      <c r="G75" s="242">
        <f>ROUND(E75*F75,2)</f>
        <v>0</v>
      </c>
      <c r="H75" s="241"/>
      <c r="I75" s="242">
        <f>ROUND(E75*H75,2)</f>
        <v>0</v>
      </c>
      <c r="J75" s="241"/>
      <c r="K75" s="242">
        <f>ROUND(E75*J75,2)</f>
        <v>0</v>
      </c>
      <c r="L75" s="242">
        <v>21</v>
      </c>
      <c r="M75" s="242">
        <f>G75*(1+L75/100)</f>
        <v>0</v>
      </c>
      <c r="N75" s="242">
        <v>0</v>
      </c>
      <c r="O75" s="242">
        <f>ROUND(E75*N75,2)</f>
        <v>0</v>
      </c>
      <c r="P75" s="242">
        <v>0</v>
      </c>
      <c r="Q75" s="243">
        <f>ROUND(E75*P75,2)</f>
        <v>0</v>
      </c>
      <c r="R75" s="225"/>
      <c r="S75" s="225" t="s">
        <v>276</v>
      </c>
      <c r="T75" s="225" t="s">
        <v>277</v>
      </c>
      <c r="U75" s="225">
        <v>0.22991</v>
      </c>
      <c r="V75" s="225">
        <f>ROUND(E75*U75,2)</f>
        <v>1.47</v>
      </c>
      <c r="W75" s="225"/>
      <c r="X75" s="206"/>
      <c r="Y75" s="206"/>
      <c r="Z75" s="206"/>
      <c r="AA75" s="206"/>
      <c r="AB75" s="206"/>
      <c r="AC75" s="206"/>
      <c r="AD75" s="206"/>
      <c r="AE75" s="206"/>
      <c r="AF75" s="206"/>
      <c r="AG75" s="206" t="s">
        <v>659</v>
      </c>
      <c r="AH75" s="206"/>
      <c r="AI75" s="206"/>
      <c r="AJ75" s="206"/>
      <c r="AK75" s="206"/>
      <c r="AL75" s="206"/>
      <c r="AM75" s="206"/>
      <c r="AN75" s="206"/>
      <c r="AO75" s="206"/>
      <c r="AP75" s="206"/>
      <c r="AQ75" s="206"/>
      <c r="AR75" s="206"/>
      <c r="AS75" s="206"/>
      <c r="AT75" s="206"/>
      <c r="AU75" s="206"/>
      <c r="AV75" s="206"/>
      <c r="AW75" s="206"/>
      <c r="AX75" s="206"/>
      <c r="AY75" s="206"/>
      <c r="AZ75" s="206"/>
      <c r="BA75" s="206"/>
      <c r="BB75" s="206"/>
      <c r="BC75" s="206"/>
      <c r="BD75" s="206"/>
      <c r="BE75" s="206"/>
      <c r="BF75" s="206"/>
      <c r="BG75" s="206"/>
      <c r="BH75" s="206"/>
    </row>
    <row r="76" spans="1:60" outlineLevel="1" x14ac:dyDescent="0.25">
      <c r="A76" s="223"/>
      <c r="B76" s="224"/>
      <c r="C76" s="254" t="s">
        <v>1712</v>
      </c>
      <c r="D76" s="226"/>
      <c r="E76" s="227">
        <v>6.4</v>
      </c>
      <c r="F76" s="225"/>
      <c r="G76" s="225"/>
      <c r="H76" s="225"/>
      <c r="I76" s="225"/>
      <c r="J76" s="225"/>
      <c r="K76" s="225"/>
      <c r="L76" s="225"/>
      <c r="M76" s="225"/>
      <c r="N76" s="225"/>
      <c r="O76" s="225"/>
      <c r="P76" s="225"/>
      <c r="Q76" s="225"/>
      <c r="R76" s="225"/>
      <c r="S76" s="225"/>
      <c r="T76" s="225"/>
      <c r="U76" s="225"/>
      <c r="V76" s="225"/>
      <c r="W76" s="225"/>
      <c r="X76" s="206"/>
      <c r="Y76" s="206"/>
      <c r="Z76" s="206"/>
      <c r="AA76" s="206"/>
      <c r="AB76" s="206"/>
      <c r="AC76" s="206"/>
      <c r="AD76" s="206"/>
      <c r="AE76" s="206"/>
      <c r="AF76" s="206"/>
      <c r="AG76" s="206" t="s">
        <v>280</v>
      </c>
      <c r="AH76" s="206">
        <v>0</v>
      </c>
      <c r="AI76" s="206"/>
      <c r="AJ76" s="206"/>
      <c r="AK76" s="206"/>
      <c r="AL76" s="206"/>
      <c r="AM76" s="206"/>
      <c r="AN76" s="206"/>
      <c r="AO76" s="206"/>
      <c r="AP76" s="206"/>
      <c r="AQ76" s="206"/>
      <c r="AR76" s="206"/>
      <c r="AS76" s="206"/>
      <c r="AT76" s="206"/>
      <c r="AU76" s="206"/>
      <c r="AV76" s="206"/>
      <c r="AW76" s="206"/>
      <c r="AX76" s="206"/>
      <c r="AY76" s="206"/>
      <c r="AZ76" s="206"/>
      <c r="BA76" s="206"/>
      <c r="BB76" s="206"/>
      <c r="BC76" s="206"/>
      <c r="BD76" s="206"/>
      <c r="BE76" s="206"/>
      <c r="BF76" s="206"/>
      <c r="BG76" s="206"/>
      <c r="BH76" s="206"/>
    </row>
    <row r="77" spans="1:60" outlineLevel="1" x14ac:dyDescent="0.25">
      <c r="A77" s="244">
        <v>34</v>
      </c>
      <c r="B77" s="245" t="s">
        <v>1713</v>
      </c>
      <c r="C77" s="255" t="s">
        <v>1714</v>
      </c>
      <c r="D77" s="246" t="s">
        <v>320</v>
      </c>
      <c r="E77" s="247">
        <v>7.3599999999999999E-2</v>
      </c>
      <c r="F77" s="248"/>
      <c r="G77" s="249">
        <f>ROUND(E77*F77,2)</f>
        <v>0</v>
      </c>
      <c r="H77" s="248"/>
      <c r="I77" s="249">
        <f>ROUND(E77*H77,2)</f>
        <v>0</v>
      </c>
      <c r="J77" s="248"/>
      <c r="K77" s="249">
        <f>ROUND(E77*J77,2)</f>
        <v>0</v>
      </c>
      <c r="L77" s="249">
        <v>21</v>
      </c>
      <c r="M77" s="249">
        <f>G77*(1+L77/100)</f>
        <v>0</v>
      </c>
      <c r="N77" s="249">
        <v>0</v>
      </c>
      <c r="O77" s="249">
        <f>ROUND(E77*N77,2)</f>
        <v>0</v>
      </c>
      <c r="P77" s="249">
        <v>0</v>
      </c>
      <c r="Q77" s="250">
        <f>ROUND(E77*P77,2)</f>
        <v>0</v>
      </c>
      <c r="R77" s="225"/>
      <c r="S77" s="225" t="s">
        <v>276</v>
      </c>
      <c r="T77" s="225" t="s">
        <v>277</v>
      </c>
      <c r="U77" s="225">
        <v>1.5669999999999999</v>
      </c>
      <c r="V77" s="225">
        <f>ROUND(E77*U77,2)</f>
        <v>0.12</v>
      </c>
      <c r="W77" s="225"/>
      <c r="X77" s="206"/>
      <c r="Y77" s="206"/>
      <c r="Z77" s="206"/>
      <c r="AA77" s="206"/>
      <c r="AB77" s="206"/>
      <c r="AC77" s="206"/>
      <c r="AD77" s="206"/>
      <c r="AE77" s="206"/>
      <c r="AF77" s="206"/>
      <c r="AG77" s="206" t="s">
        <v>659</v>
      </c>
      <c r="AH77" s="206"/>
      <c r="AI77" s="206"/>
      <c r="AJ77" s="206"/>
      <c r="AK77" s="206"/>
      <c r="AL77" s="206"/>
      <c r="AM77" s="206"/>
      <c r="AN77" s="206"/>
      <c r="AO77" s="206"/>
      <c r="AP77" s="206"/>
      <c r="AQ77" s="206"/>
      <c r="AR77" s="206"/>
      <c r="AS77" s="206"/>
      <c r="AT77" s="206"/>
      <c r="AU77" s="206"/>
      <c r="AV77" s="206"/>
      <c r="AW77" s="206"/>
      <c r="AX77" s="206"/>
      <c r="AY77" s="206"/>
      <c r="AZ77" s="206"/>
      <c r="BA77" s="206"/>
      <c r="BB77" s="206"/>
      <c r="BC77" s="206"/>
      <c r="BD77" s="206"/>
      <c r="BE77" s="206"/>
      <c r="BF77" s="206"/>
      <c r="BG77" s="206"/>
      <c r="BH77" s="206"/>
    </row>
    <row r="78" spans="1:60" x14ac:dyDescent="0.25">
      <c r="A78" s="231" t="s">
        <v>271</v>
      </c>
      <c r="B78" s="232" t="s">
        <v>188</v>
      </c>
      <c r="C78" s="252" t="s">
        <v>189</v>
      </c>
      <c r="D78" s="233"/>
      <c r="E78" s="234"/>
      <c r="F78" s="235"/>
      <c r="G78" s="235">
        <f>SUMIF(AG79:AG117,"&lt;&gt;NOR",G79:G117)</f>
        <v>0</v>
      </c>
      <c r="H78" s="235"/>
      <c r="I78" s="235">
        <f>SUM(I79:I117)</f>
        <v>0</v>
      </c>
      <c r="J78" s="235"/>
      <c r="K78" s="235">
        <f>SUM(K79:K117)</f>
        <v>0</v>
      </c>
      <c r="L78" s="235"/>
      <c r="M78" s="235">
        <f>SUM(M79:M117)</f>
        <v>0</v>
      </c>
      <c r="N78" s="235"/>
      <c r="O78" s="235">
        <f>SUM(O79:O117)</f>
        <v>0</v>
      </c>
      <c r="P78" s="235"/>
      <c r="Q78" s="236">
        <f>SUM(Q79:Q117)</f>
        <v>0</v>
      </c>
      <c r="R78" s="230"/>
      <c r="S78" s="230"/>
      <c r="T78" s="230"/>
      <c r="U78" s="230"/>
      <c r="V78" s="230">
        <f>SUM(V79:V117)</f>
        <v>173.88</v>
      </c>
      <c r="W78" s="230"/>
      <c r="AG78" t="s">
        <v>272</v>
      </c>
    </row>
    <row r="79" spans="1:60" outlineLevel="1" x14ac:dyDescent="0.25">
      <c r="A79" s="244">
        <v>35</v>
      </c>
      <c r="B79" s="245" t="s">
        <v>1715</v>
      </c>
      <c r="C79" s="255" t="s">
        <v>1716</v>
      </c>
      <c r="D79" s="246" t="s">
        <v>333</v>
      </c>
      <c r="E79" s="247">
        <v>4</v>
      </c>
      <c r="F79" s="248"/>
      <c r="G79" s="249">
        <f>ROUND(E79*F79,2)</f>
        <v>0</v>
      </c>
      <c r="H79" s="248"/>
      <c r="I79" s="249">
        <f>ROUND(E79*H79,2)</f>
        <v>0</v>
      </c>
      <c r="J79" s="248"/>
      <c r="K79" s="249">
        <f>ROUND(E79*J79,2)</f>
        <v>0</v>
      </c>
      <c r="L79" s="249">
        <v>21</v>
      </c>
      <c r="M79" s="249">
        <f>G79*(1+L79/100)</f>
        <v>0</v>
      </c>
      <c r="N79" s="249">
        <v>0</v>
      </c>
      <c r="O79" s="249">
        <f>ROUND(E79*N79,2)</f>
        <v>0</v>
      </c>
      <c r="P79" s="249">
        <v>0</v>
      </c>
      <c r="Q79" s="250">
        <f>ROUND(E79*P79,2)</f>
        <v>0</v>
      </c>
      <c r="R79" s="225"/>
      <c r="S79" s="225" t="s">
        <v>276</v>
      </c>
      <c r="T79" s="225" t="s">
        <v>277</v>
      </c>
      <c r="U79" s="225">
        <v>1.1910000000000001</v>
      </c>
      <c r="V79" s="225">
        <f>ROUND(E79*U79,2)</f>
        <v>4.76</v>
      </c>
      <c r="W79" s="225"/>
      <c r="X79" s="206"/>
      <c r="Y79" s="206"/>
      <c r="Z79" s="206"/>
      <c r="AA79" s="206"/>
      <c r="AB79" s="206"/>
      <c r="AC79" s="206"/>
      <c r="AD79" s="206"/>
      <c r="AE79" s="206"/>
      <c r="AF79" s="206"/>
      <c r="AG79" s="206" t="s">
        <v>659</v>
      </c>
      <c r="AH79" s="206"/>
      <c r="AI79" s="206"/>
      <c r="AJ79" s="206"/>
      <c r="AK79" s="206"/>
      <c r="AL79" s="206"/>
      <c r="AM79" s="206"/>
      <c r="AN79" s="206"/>
      <c r="AO79" s="206"/>
      <c r="AP79" s="206"/>
      <c r="AQ79" s="206"/>
      <c r="AR79" s="206"/>
      <c r="AS79" s="206"/>
      <c r="AT79" s="206"/>
      <c r="AU79" s="206"/>
      <c r="AV79" s="206"/>
      <c r="AW79" s="206"/>
      <c r="AX79" s="206"/>
      <c r="AY79" s="206"/>
      <c r="AZ79" s="206"/>
      <c r="BA79" s="206"/>
      <c r="BB79" s="206"/>
      <c r="BC79" s="206"/>
      <c r="BD79" s="206"/>
      <c r="BE79" s="206"/>
      <c r="BF79" s="206"/>
      <c r="BG79" s="206"/>
      <c r="BH79" s="206"/>
    </row>
    <row r="80" spans="1:60" outlineLevel="1" x14ac:dyDescent="0.25">
      <c r="A80" s="244">
        <v>36</v>
      </c>
      <c r="B80" s="245" t="s">
        <v>1717</v>
      </c>
      <c r="C80" s="255" t="s">
        <v>1718</v>
      </c>
      <c r="D80" s="246" t="s">
        <v>333</v>
      </c>
      <c r="E80" s="247">
        <v>1</v>
      </c>
      <c r="F80" s="248"/>
      <c r="G80" s="249">
        <f>ROUND(E80*F80,2)</f>
        <v>0</v>
      </c>
      <c r="H80" s="248"/>
      <c r="I80" s="249">
        <f>ROUND(E80*H80,2)</f>
        <v>0</v>
      </c>
      <c r="J80" s="248"/>
      <c r="K80" s="249">
        <f>ROUND(E80*J80,2)</f>
        <v>0</v>
      </c>
      <c r="L80" s="249">
        <v>21</v>
      </c>
      <c r="M80" s="249">
        <f>G80*(1+L80/100)</f>
        <v>0</v>
      </c>
      <c r="N80" s="249">
        <v>0</v>
      </c>
      <c r="O80" s="249">
        <f>ROUND(E80*N80,2)</f>
        <v>0</v>
      </c>
      <c r="P80" s="249">
        <v>0</v>
      </c>
      <c r="Q80" s="250">
        <f>ROUND(E80*P80,2)</f>
        <v>0</v>
      </c>
      <c r="R80" s="225"/>
      <c r="S80" s="225" t="s">
        <v>276</v>
      </c>
      <c r="T80" s="225" t="s">
        <v>277</v>
      </c>
      <c r="U80" s="225">
        <v>1.33</v>
      </c>
      <c r="V80" s="225">
        <f>ROUND(E80*U80,2)</f>
        <v>1.33</v>
      </c>
      <c r="W80" s="225"/>
      <c r="X80" s="206"/>
      <c r="Y80" s="206"/>
      <c r="Z80" s="206"/>
      <c r="AA80" s="206"/>
      <c r="AB80" s="206"/>
      <c r="AC80" s="206"/>
      <c r="AD80" s="206"/>
      <c r="AE80" s="206"/>
      <c r="AF80" s="206"/>
      <c r="AG80" s="206" t="s">
        <v>659</v>
      </c>
      <c r="AH80" s="206"/>
      <c r="AI80" s="206"/>
      <c r="AJ80" s="206"/>
      <c r="AK80" s="206"/>
      <c r="AL80" s="206"/>
      <c r="AM80" s="206"/>
      <c r="AN80" s="206"/>
      <c r="AO80" s="206"/>
      <c r="AP80" s="206"/>
      <c r="AQ80" s="206"/>
      <c r="AR80" s="206"/>
      <c r="AS80" s="206"/>
      <c r="AT80" s="206"/>
      <c r="AU80" s="206"/>
      <c r="AV80" s="206"/>
      <c r="AW80" s="206"/>
      <c r="AX80" s="206"/>
      <c r="AY80" s="206"/>
      <c r="AZ80" s="206"/>
      <c r="BA80" s="206"/>
      <c r="BB80" s="206"/>
      <c r="BC80" s="206"/>
      <c r="BD80" s="206"/>
      <c r="BE80" s="206"/>
      <c r="BF80" s="206"/>
      <c r="BG80" s="206"/>
      <c r="BH80" s="206"/>
    </row>
    <row r="81" spans="1:60" outlineLevel="1" x14ac:dyDescent="0.25">
      <c r="A81" s="244">
        <v>37</v>
      </c>
      <c r="B81" s="245" t="s">
        <v>1719</v>
      </c>
      <c r="C81" s="255" t="s">
        <v>1720</v>
      </c>
      <c r="D81" s="246" t="s">
        <v>333</v>
      </c>
      <c r="E81" s="247">
        <v>4</v>
      </c>
      <c r="F81" s="248"/>
      <c r="G81" s="249">
        <f>ROUND(E81*F81,2)</f>
        <v>0</v>
      </c>
      <c r="H81" s="248"/>
      <c r="I81" s="249">
        <f>ROUND(E81*H81,2)</f>
        <v>0</v>
      </c>
      <c r="J81" s="248"/>
      <c r="K81" s="249">
        <f>ROUND(E81*J81,2)</f>
        <v>0</v>
      </c>
      <c r="L81" s="249">
        <v>21</v>
      </c>
      <c r="M81" s="249">
        <f>G81*(1+L81/100)</f>
        <v>0</v>
      </c>
      <c r="N81" s="249">
        <v>0</v>
      </c>
      <c r="O81" s="249">
        <f>ROUND(E81*N81,2)</f>
        <v>0</v>
      </c>
      <c r="P81" s="249">
        <v>0</v>
      </c>
      <c r="Q81" s="250">
        <f>ROUND(E81*P81,2)</f>
        <v>0</v>
      </c>
      <c r="R81" s="225"/>
      <c r="S81" s="225" t="s">
        <v>276</v>
      </c>
      <c r="T81" s="225" t="s">
        <v>277</v>
      </c>
      <c r="U81" s="225">
        <v>2.8000000000000001E-2</v>
      </c>
      <c r="V81" s="225">
        <f>ROUND(E81*U81,2)</f>
        <v>0.11</v>
      </c>
      <c r="W81" s="225"/>
      <c r="X81" s="206"/>
      <c r="Y81" s="206"/>
      <c r="Z81" s="206"/>
      <c r="AA81" s="206"/>
      <c r="AB81" s="206"/>
      <c r="AC81" s="206"/>
      <c r="AD81" s="206"/>
      <c r="AE81" s="206"/>
      <c r="AF81" s="206"/>
      <c r="AG81" s="206" t="s">
        <v>659</v>
      </c>
      <c r="AH81" s="206"/>
      <c r="AI81" s="206"/>
      <c r="AJ81" s="206"/>
      <c r="AK81" s="206"/>
      <c r="AL81" s="206"/>
      <c r="AM81" s="206"/>
      <c r="AN81" s="206"/>
      <c r="AO81" s="206"/>
      <c r="AP81" s="206"/>
      <c r="AQ81" s="206"/>
      <c r="AR81" s="206"/>
      <c r="AS81" s="206"/>
      <c r="AT81" s="206"/>
      <c r="AU81" s="206"/>
      <c r="AV81" s="206"/>
      <c r="AW81" s="206"/>
      <c r="AX81" s="206"/>
      <c r="AY81" s="206"/>
      <c r="AZ81" s="206"/>
      <c r="BA81" s="206"/>
      <c r="BB81" s="206"/>
      <c r="BC81" s="206"/>
      <c r="BD81" s="206"/>
      <c r="BE81" s="206"/>
      <c r="BF81" s="206"/>
      <c r="BG81" s="206"/>
      <c r="BH81" s="206"/>
    </row>
    <row r="82" spans="1:60" outlineLevel="1" x14ac:dyDescent="0.25">
      <c r="A82" s="237">
        <v>38</v>
      </c>
      <c r="B82" s="238" t="s">
        <v>1721</v>
      </c>
      <c r="C82" s="253" t="s">
        <v>1722</v>
      </c>
      <c r="D82" s="239" t="s">
        <v>370</v>
      </c>
      <c r="E82" s="240">
        <v>9</v>
      </c>
      <c r="F82" s="241"/>
      <c r="G82" s="242">
        <f>ROUND(E82*F82,2)</f>
        <v>0</v>
      </c>
      <c r="H82" s="241"/>
      <c r="I82" s="242">
        <f>ROUND(E82*H82,2)</f>
        <v>0</v>
      </c>
      <c r="J82" s="241"/>
      <c r="K82" s="242">
        <f>ROUND(E82*J82,2)</f>
        <v>0</v>
      </c>
      <c r="L82" s="242">
        <v>21</v>
      </c>
      <c r="M82" s="242">
        <f>G82*(1+L82/100)</f>
        <v>0</v>
      </c>
      <c r="N82" s="242">
        <v>0</v>
      </c>
      <c r="O82" s="242">
        <f>ROUND(E82*N82,2)</f>
        <v>0</v>
      </c>
      <c r="P82" s="242">
        <v>0</v>
      </c>
      <c r="Q82" s="243">
        <f>ROUND(E82*P82,2)</f>
        <v>0</v>
      </c>
      <c r="R82" s="225"/>
      <c r="S82" s="225" t="s">
        <v>276</v>
      </c>
      <c r="T82" s="225" t="s">
        <v>277</v>
      </c>
      <c r="U82" s="225">
        <v>0.32</v>
      </c>
      <c r="V82" s="225">
        <f>ROUND(E82*U82,2)</f>
        <v>2.88</v>
      </c>
      <c r="W82" s="225"/>
      <c r="X82" s="206"/>
      <c r="Y82" s="206"/>
      <c r="Z82" s="206"/>
      <c r="AA82" s="206"/>
      <c r="AB82" s="206"/>
      <c r="AC82" s="206"/>
      <c r="AD82" s="206"/>
      <c r="AE82" s="206"/>
      <c r="AF82" s="206"/>
      <c r="AG82" s="206" t="s">
        <v>659</v>
      </c>
      <c r="AH82" s="206"/>
      <c r="AI82" s="206"/>
      <c r="AJ82" s="206"/>
      <c r="AK82" s="206"/>
      <c r="AL82" s="206"/>
      <c r="AM82" s="206"/>
      <c r="AN82" s="206"/>
      <c r="AO82" s="206"/>
      <c r="AP82" s="206"/>
      <c r="AQ82" s="206"/>
      <c r="AR82" s="206"/>
      <c r="AS82" s="206"/>
      <c r="AT82" s="206"/>
      <c r="AU82" s="206"/>
      <c r="AV82" s="206"/>
      <c r="AW82" s="206"/>
      <c r="AX82" s="206"/>
      <c r="AY82" s="206"/>
      <c r="AZ82" s="206"/>
      <c r="BA82" s="206"/>
      <c r="BB82" s="206"/>
      <c r="BC82" s="206"/>
      <c r="BD82" s="206"/>
      <c r="BE82" s="206"/>
      <c r="BF82" s="206"/>
      <c r="BG82" s="206"/>
      <c r="BH82" s="206"/>
    </row>
    <row r="83" spans="1:60" outlineLevel="1" x14ac:dyDescent="0.25">
      <c r="A83" s="223"/>
      <c r="B83" s="224"/>
      <c r="C83" s="254" t="s">
        <v>1723</v>
      </c>
      <c r="D83" s="226"/>
      <c r="E83" s="227">
        <v>9</v>
      </c>
      <c r="F83" s="225"/>
      <c r="G83" s="225"/>
      <c r="H83" s="225"/>
      <c r="I83" s="225"/>
      <c r="J83" s="225"/>
      <c r="K83" s="225"/>
      <c r="L83" s="225"/>
      <c r="M83" s="225"/>
      <c r="N83" s="225"/>
      <c r="O83" s="225"/>
      <c r="P83" s="225"/>
      <c r="Q83" s="225"/>
      <c r="R83" s="225"/>
      <c r="S83" s="225"/>
      <c r="T83" s="225"/>
      <c r="U83" s="225"/>
      <c r="V83" s="225"/>
      <c r="W83" s="225"/>
      <c r="X83" s="206"/>
      <c r="Y83" s="206"/>
      <c r="Z83" s="206"/>
      <c r="AA83" s="206"/>
      <c r="AB83" s="206"/>
      <c r="AC83" s="206"/>
      <c r="AD83" s="206"/>
      <c r="AE83" s="206"/>
      <c r="AF83" s="206"/>
      <c r="AG83" s="206" t="s">
        <v>280</v>
      </c>
      <c r="AH83" s="206">
        <v>0</v>
      </c>
      <c r="AI83" s="206"/>
      <c r="AJ83" s="206"/>
      <c r="AK83" s="206"/>
      <c r="AL83" s="206"/>
      <c r="AM83" s="206"/>
      <c r="AN83" s="206"/>
      <c r="AO83" s="206"/>
      <c r="AP83" s="206"/>
      <c r="AQ83" s="206"/>
      <c r="AR83" s="206"/>
      <c r="AS83" s="206"/>
      <c r="AT83" s="206"/>
      <c r="AU83" s="206"/>
      <c r="AV83" s="206"/>
      <c r="AW83" s="206"/>
      <c r="AX83" s="206"/>
      <c r="AY83" s="206"/>
      <c r="AZ83" s="206"/>
      <c r="BA83" s="206"/>
      <c r="BB83" s="206"/>
      <c r="BC83" s="206"/>
      <c r="BD83" s="206"/>
      <c r="BE83" s="206"/>
      <c r="BF83" s="206"/>
      <c r="BG83" s="206"/>
      <c r="BH83" s="206"/>
    </row>
    <row r="84" spans="1:60" outlineLevel="1" x14ac:dyDescent="0.25">
      <c r="A84" s="237">
        <v>39</v>
      </c>
      <c r="B84" s="238" t="s">
        <v>1724</v>
      </c>
      <c r="C84" s="253" t="s">
        <v>1725</v>
      </c>
      <c r="D84" s="239" t="s">
        <v>370</v>
      </c>
      <c r="E84" s="240">
        <v>14</v>
      </c>
      <c r="F84" s="241"/>
      <c r="G84" s="242">
        <f>ROUND(E84*F84,2)</f>
        <v>0</v>
      </c>
      <c r="H84" s="241"/>
      <c r="I84" s="242">
        <f>ROUND(E84*H84,2)</f>
        <v>0</v>
      </c>
      <c r="J84" s="241"/>
      <c r="K84" s="242">
        <f>ROUND(E84*J84,2)</f>
        <v>0</v>
      </c>
      <c r="L84" s="242">
        <v>21</v>
      </c>
      <c r="M84" s="242">
        <f>G84*(1+L84/100)</f>
        <v>0</v>
      </c>
      <c r="N84" s="242">
        <v>0</v>
      </c>
      <c r="O84" s="242">
        <f>ROUND(E84*N84,2)</f>
        <v>0</v>
      </c>
      <c r="P84" s="242">
        <v>0</v>
      </c>
      <c r="Q84" s="243">
        <f>ROUND(E84*P84,2)</f>
        <v>0</v>
      </c>
      <c r="R84" s="225"/>
      <c r="S84" s="225" t="s">
        <v>276</v>
      </c>
      <c r="T84" s="225" t="s">
        <v>277</v>
      </c>
      <c r="U84" s="225">
        <v>0.35899999999999999</v>
      </c>
      <c r="V84" s="225">
        <f>ROUND(E84*U84,2)</f>
        <v>5.03</v>
      </c>
      <c r="W84" s="225"/>
      <c r="X84" s="206"/>
      <c r="Y84" s="206"/>
      <c r="Z84" s="206"/>
      <c r="AA84" s="206"/>
      <c r="AB84" s="206"/>
      <c r="AC84" s="206"/>
      <c r="AD84" s="206"/>
      <c r="AE84" s="206"/>
      <c r="AF84" s="206"/>
      <c r="AG84" s="206" t="s">
        <v>659</v>
      </c>
      <c r="AH84" s="206"/>
      <c r="AI84" s="206"/>
      <c r="AJ84" s="206"/>
      <c r="AK84" s="206"/>
      <c r="AL84" s="206"/>
      <c r="AM84" s="206"/>
      <c r="AN84" s="206"/>
      <c r="AO84" s="206"/>
      <c r="AP84" s="206"/>
      <c r="AQ84" s="206"/>
      <c r="AR84" s="206"/>
      <c r="AS84" s="206"/>
      <c r="AT84" s="206"/>
      <c r="AU84" s="206"/>
      <c r="AV84" s="206"/>
      <c r="AW84" s="206"/>
      <c r="AX84" s="206"/>
      <c r="AY84" s="206"/>
      <c r="AZ84" s="206"/>
      <c r="BA84" s="206"/>
      <c r="BB84" s="206"/>
      <c r="BC84" s="206"/>
      <c r="BD84" s="206"/>
      <c r="BE84" s="206"/>
      <c r="BF84" s="206"/>
      <c r="BG84" s="206"/>
      <c r="BH84" s="206"/>
    </row>
    <row r="85" spans="1:60" outlineLevel="1" x14ac:dyDescent="0.25">
      <c r="A85" s="223"/>
      <c r="B85" s="224"/>
      <c r="C85" s="254" t="s">
        <v>1726</v>
      </c>
      <c r="D85" s="226"/>
      <c r="E85" s="227">
        <v>14</v>
      </c>
      <c r="F85" s="225"/>
      <c r="G85" s="225"/>
      <c r="H85" s="225"/>
      <c r="I85" s="225"/>
      <c r="J85" s="225"/>
      <c r="K85" s="225"/>
      <c r="L85" s="225"/>
      <c r="M85" s="225"/>
      <c r="N85" s="225"/>
      <c r="O85" s="225"/>
      <c r="P85" s="225"/>
      <c r="Q85" s="225"/>
      <c r="R85" s="225"/>
      <c r="S85" s="225"/>
      <c r="T85" s="225"/>
      <c r="U85" s="225"/>
      <c r="V85" s="225"/>
      <c r="W85" s="225"/>
      <c r="X85" s="206"/>
      <c r="Y85" s="206"/>
      <c r="Z85" s="206"/>
      <c r="AA85" s="206"/>
      <c r="AB85" s="206"/>
      <c r="AC85" s="206"/>
      <c r="AD85" s="206"/>
      <c r="AE85" s="206"/>
      <c r="AF85" s="206"/>
      <c r="AG85" s="206" t="s">
        <v>280</v>
      </c>
      <c r="AH85" s="206">
        <v>0</v>
      </c>
      <c r="AI85" s="206"/>
      <c r="AJ85" s="206"/>
      <c r="AK85" s="206"/>
      <c r="AL85" s="206"/>
      <c r="AM85" s="206"/>
      <c r="AN85" s="206"/>
      <c r="AO85" s="206"/>
      <c r="AP85" s="206"/>
      <c r="AQ85" s="206"/>
      <c r="AR85" s="206"/>
      <c r="AS85" s="206"/>
      <c r="AT85" s="206"/>
      <c r="AU85" s="206"/>
      <c r="AV85" s="206"/>
      <c r="AW85" s="206"/>
      <c r="AX85" s="206"/>
      <c r="AY85" s="206"/>
      <c r="AZ85" s="206"/>
      <c r="BA85" s="206"/>
      <c r="BB85" s="206"/>
      <c r="BC85" s="206"/>
      <c r="BD85" s="206"/>
      <c r="BE85" s="206"/>
      <c r="BF85" s="206"/>
      <c r="BG85" s="206"/>
      <c r="BH85" s="206"/>
    </row>
    <row r="86" spans="1:60" outlineLevel="1" x14ac:dyDescent="0.25">
      <c r="A86" s="237">
        <v>40</v>
      </c>
      <c r="B86" s="238" t="s">
        <v>1727</v>
      </c>
      <c r="C86" s="253" t="s">
        <v>1728</v>
      </c>
      <c r="D86" s="239" t="s">
        <v>370</v>
      </c>
      <c r="E86" s="240">
        <v>4</v>
      </c>
      <c r="F86" s="241"/>
      <c r="G86" s="242">
        <f>ROUND(E86*F86,2)</f>
        <v>0</v>
      </c>
      <c r="H86" s="241"/>
      <c r="I86" s="242">
        <f>ROUND(E86*H86,2)</f>
        <v>0</v>
      </c>
      <c r="J86" s="241"/>
      <c r="K86" s="242">
        <f>ROUND(E86*J86,2)</f>
        <v>0</v>
      </c>
      <c r="L86" s="242">
        <v>21</v>
      </c>
      <c r="M86" s="242">
        <f>G86*(1+L86/100)</f>
        <v>0</v>
      </c>
      <c r="N86" s="242">
        <v>0</v>
      </c>
      <c r="O86" s="242">
        <f>ROUND(E86*N86,2)</f>
        <v>0</v>
      </c>
      <c r="P86" s="242">
        <v>0</v>
      </c>
      <c r="Q86" s="243">
        <f>ROUND(E86*P86,2)</f>
        <v>0</v>
      </c>
      <c r="R86" s="225"/>
      <c r="S86" s="225" t="s">
        <v>276</v>
      </c>
      <c r="T86" s="225" t="s">
        <v>277</v>
      </c>
      <c r="U86" s="225">
        <v>0.45200000000000001</v>
      </c>
      <c r="V86" s="225">
        <f>ROUND(E86*U86,2)</f>
        <v>1.81</v>
      </c>
      <c r="W86" s="225"/>
      <c r="X86" s="206"/>
      <c r="Y86" s="206"/>
      <c r="Z86" s="206"/>
      <c r="AA86" s="206"/>
      <c r="AB86" s="206"/>
      <c r="AC86" s="206"/>
      <c r="AD86" s="206"/>
      <c r="AE86" s="206"/>
      <c r="AF86" s="206"/>
      <c r="AG86" s="206" t="s">
        <v>659</v>
      </c>
      <c r="AH86" s="206"/>
      <c r="AI86" s="206"/>
      <c r="AJ86" s="206"/>
      <c r="AK86" s="206"/>
      <c r="AL86" s="206"/>
      <c r="AM86" s="206"/>
      <c r="AN86" s="206"/>
      <c r="AO86" s="206"/>
      <c r="AP86" s="206"/>
      <c r="AQ86" s="206"/>
      <c r="AR86" s="206"/>
      <c r="AS86" s="206"/>
      <c r="AT86" s="206"/>
      <c r="AU86" s="206"/>
      <c r="AV86" s="206"/>
      <c r="AW86" s="206"/>
      <c r="AX86" s="206"/>
      <c r="AY86" s="206"/>
      <c r="AZ86" s="206"/>
      <c r="BA86" s="206"/>
      <c r="BB86" s="206"/>
      <c r="BC86" s="206"/>
      <c r="BD86" s="206"/>
      <c r="BE86" s="206"/>
      <c r="BF86" s="206"/>
      <c r="BG86" s="206"/>
      <c r="BH86" s="206"/>
    </row>
    <row r="87" spans="1:60" outlineLevel="1" x14ac:dyDescent="0.25">
      <c r="A87" s="223"/>
      <c r="B87" s="224"/>
      <c r="C87" s="254" t="s">
        <v>1729</v>
      </c>
      <c r="D87" s="226"/>
      <c r="E87" s="227">
        <v>4</v>
      </c>
      <c r="F87" s="225"/>
      <c r="G87" s="225"/>
      <c r="H87" s="225"/>
      <c r="I87" s="225"/>
      <c r="J87" s="225"/>
      <c r="K87" s="225"/>
      <c r="L87" s="225"/>
      <c r="M87" s="225"/>
      <c r="N87" s="225"/>
      <c r="O87" s="225"/>
      <c r="P87" s="225"/>
      <c r="Q87" s="225"/>
      <c r="R87" s="225"/>
      <c r="S87" s="225"/>
      <c r="T87" s="225"/>
      <c r="U87" s="225"/>
      <c r="V87" s="225"/>
      <c r="W87" s="225"/>
      <c r="X87" s="206"/>
      <c r="Y87" s="206"/>
      <c r="Z87" s="206"/>
      <c r="AA87" s="206"/>
      <c r="AB87" s="206"/>
      <c r="AC87" s="206"/>
      <c r="AD87" s="206"/>
      <c r="AE87" s="206"/>
      <c r="AF87" s="206"/>
      <c r="AG87" s="206" t="s">
        <v>280</v>
      </c>
      <c r="AH87" s="206">
        <v>0</v>
      </c>
      <c r="AI87" s="206"/>
      <c r="AJ87" s="206"/>
      <c r="AK87" s="206"/>
      <c r="AL87" s="206"/>
      <c r="AM87" s="206"/>
      <c r="AN87" s="206"/>
      <c r="AO87" s="206"/>
      <c r="AP87" s="206"/>
      <c r="AQ87" s="206"/>
      <c r="AR87" s="206"/>
      <c r="AS87" s="206"/>
      <c r="AT87" s="206"/>
      <c r="AU87" s="206"/>
      <c r="AV87" s="206"/>
      <c r="AW87" s="206"/>
      <c r="AX87" s="206"/>
      <c r="AY87" s="206"/>
      <c r="AZ87" s="206"/>
      <c r="BA87" s="206"/>
      <c r="BB87" s="206"/>
      <c r="BC87" s="206"/>
      <c r="BD87" s="206"/>
      <c r="BE87" s="206"/>
      <c r="BF87" s="206"/>
      <c r="BG87" s="206"/>
      <c r="BH87" s="206"/>
    </row>
    <row r="88" spans="1:60" outlineLevel="1" x14ac:dyDescent="0.25">
      <c r="A88" s="237">
        <v>41</v>
      </c>
      <c r="B88" s="238" t="s">
        <v>1730</v>
      </c>
      <c r="C88" s="253" t="s">
        <v>1731</v>
      </c>
      <c r="D88" s="239" t="s">
        <v>370</v>
      </c>
      <c r="E88" s="240">
        <v>19</v>
      </c>
      <c r="F88" s="241"/>
      <c r="G88" s="242">
        <f>ROUND(E88*F88,2)</f>
        <v>0</v>
      </c>
      <c r="H88" s="241"/>
      <c r="I88" s="242">
        <f>ROUND(E88*H88,2)</f>
        <v>0</v>
      </c>
      <c r="J88" s="241"/>
      <c r="K88" s="242">
        <f>ROUND(E88*J88,2)</f>
        <v>0</v>
      </c>
      <c r="L88" s="242">
        <v>21</v>
      </c>
      <c r="M88" s="242">
        <f>G88*(1+L88/100)</f>
        <v>0</v>
      </c>
      <c r="N88" s="242">
        <v>0</v>
      </c>
      <c r="O88" s="242">
        <f>ROUND(E88*N88,2)</f>
        <v>0</v>
      </c>
      <c r="P88" s="242">
        <v>0</v>
      </c>
      <c r="Q88" s="243">
        <f>ROUND(E88*P88,2)</f>
        <v>0</v>
      </c>
      <c r="R88" s="225"/>
      <c r="S88" s="225" t="s">
        <v>276</v>
      </c>
      <c r="T88" s="225" t="s">
        <v>277</v>
      </c>
      <c r="U88" s="225">
        <v>1.173</v>
      </c>
      <c r="V88" s="225">
        <f>ROUND(E88*U88,2)</f>
        <v>22.29</v>
      </c>
      <c r="W88" s="225"/>
      <c r="X88" s="206"/>
      <c r="Y88" s="206"/>
      <c r="Z88" s="206"/>
      <c r="AA88" s="206"/>
      <c r="AB88" s="206"/>
      <c r="AC88" s="206"/>
      <c r="AD88" s="206"/>
      <c r="AE88" s="206"/>
      <c r="AF88" s="206"/>
      <c r="AG88" s="206" t="s">
        <v>659</v>
      </c>
      <c r="AH88" s="206"/>
      <c r="AI88" s="206"/>
      <c r="AJ88" s="206"/>
      <c r="AK88" s="206"/>
      <c r="AL88" s="206"/>
      <c r="AM88" s="206"/>
      <c r="AN88" s="206"/>
      <c r="AO88" s="206"/>
      <c r="AP88" s="206"/>
      <c r="AQ88" s="206"/>
      <c r="AR88" s="206"/>
      <c r="AS88" s="206"/>
      <c r="AT88" s="206"/>
      <c r="AU88" s="206"/>
      <c r="AV88" s="206"/>
      <c r="AW88" s="206"/>
      <c r="AX88" s="206"/>
      <c r="AY88" s="206"/>
      <c r="AZ88" s="206"/>
      <c r="BA88" s="206"/>
      <c r="BB88" s="206"/>
      <c r="BC88" s="206"/>
      <c r="BD88" s="206"/>
      <c r="BE88" s="206"/>
      <c r="BF88" s="206"/>
      <c r="BG88" s="206"/>
      <c r="BH88" s="206"/>
    </row>
    <row r="89" spans="1:60" outlineLevel="1" x14ac:dyDescent="0.25">
      <c r="A89" s="223"/>
      <c r="B89" s="224"/>
      <c r="C89" s="254" t="s">
        <v>1732</v>
      </c>
      <c r="D89" s="226"/>
      <c r="E89" s="227">
        <v>19</v>
      </c>
      <c r="F89" s="225"/>
      <c r="G89" s="225"/>
      <c r="H89" s="225"/>
      <c r="I89" s="225"/>
      <c r="J89" s="225"/>
      <c r="K89" s="225"/>
      <c r="L89" s="225"/>
      <c r="M89" s="225"/>
      <c r="N89" s="225"/>
      <c r="O89" s="225"/>
      <c r="P89" s="225"/>
      <c r="Q89" s="225"/>
      <c r="R89" s="225"/>
      <c r="S89" s="225"/>
      <c r="T89" s="225"/>
      <c r="U89" s="225"/>
      <c r="V89" s="225"/>
      <c r="W89" s="225"/>
      <c r="X89" s="206"/>
      <c r="Y89" s="206"/>
      <c r="Z89" s="206"/>
      <c r="AA89" s="206"/>
      <c r="AB89" s="206"/>
      <c r="AC89" s="206"/>
      <c r="AD89" s="206"/>
      <c r="AE89" s="206"/>
      <c r="AF89" s="206"/>
      <c r="AG89" s="206" t="s">
        <v>280</v>
      </c>
      <c r="AH89" s="206">
        <v>0</v>
      </c>
      <c r="AI89" s="206"/>
      <c r="AJ89" s="206"/>
      <c r="AK89" s="206"/>
      <c r="AL89" s="206"/>
      <c r="AM89" s="206"/>
      <c r="AN89" s="206"/>
      <c r="AO89" s="206"/>
      <c r="AP89" s="206"/>
      <c r="AQ89" s="206"/>
      <c r="AR89" s="206"/>
      <c r="AS89" s="206"/>
      <c r="AT89" s="206"/>
      <c r="AU89" s="206"/>
      <c r="AV89" s="206"/>
      <c r="AW89" s="206"/>
      <c r="AX89" s="206"/>
      <c r="AY89" s="206"/>
      <c r="AZ89" s="206"/>
      <c r="BA89" s="206"/>
      <c r="BB89" s="206"/>
      <c r="BC89" s="206"/>
      <c r="BD89" s="206"/>
      <c r="BE89" s="206"/>
      <c r="BF89" s="206"/>
      <c r="BG89" s="206"/>
      <c r="BH89" s="206"/>
    </row>
    <row r="90" spans="1:60" outlineLevel="1" x14ac:dyDescent="0.25">
      <c r="A90" s="237">
        <v>42</v>
      </c>
      <c r="B90" s="238" t="s">
        <v>1733</v>
      </c>
      <c r="C90" s="253" t="s">
        <v>1734</v>
      </c>
      <c r="D90" s="239" t="s">
        <v>370</v>
      </c>
      <c r="E90" s="240">
        <v>25</v>
      </c>
      <c r="F90" s="241"/>
      <c r="G90" s="242">
        <f>ROUND(E90*F90,2)</f>
        <v>0</v>
      </c>
      <c r="H90" s="241"/>
      <c r="I90" s="242">
        <f>ROUND(E90*H90,2)</f>
        <v>0</v>
      </c>
      <c r="J90" s="241"/>
      <c r="K90" s="242">
        <f>ROUND(E90*J90,2)</f>
        <v>0</v>
      </c>
      <c r="L90" s="242">
        <v>21</v>
      </c>
      <c r="M90" s="242">
        <f>G90*(1+L90/100)</f>
        <v>0</v>
      </c>
      <c r="N90" s="242">
        <v>0</v>
      </c>
      <c r="O90" s="242">
        <f>ROUND(E90*N90,2)</f>
        <v>0</v>
      </c>
      <c r="P90" s="242">
        <v>0</v>
      </c>
      <c r="Q90" s="243">
        <f>ROUND(E90*P90,2)</f>
        <v>0</v>
      </c>
      <c r="R90" s="225"/>
      <c r="S90" s="225" t="s">
        <v>276</v>
      </c>
      <c r="T90" s="225" t="s">
        <v>277</v>
      </c>
      <c r="U90" s="225">
        <v>0.79700000000000004</v>
      </c>
      <c r="V90" s="225">
        <f>ROUND(E90*U90,2)</f>
        <v>19.93</v>
      </c>
      <c r="W90" s="225"/>
      <c r="X90" s="206"/>
      <c r="Y90" s="206"/>
      <c r="Z90" s="206"/>
      <c r="AA90" s="206"/>
      <c r="AB90" s="206"/>
      <c r="AC90" s="206"/>
      <c r="AD90" s="206"/>
      <c r="AE90" s="206"/>
      <c r="AF90" s="206"/>
      <c r="AG90" s="206" t="s">
        <v>659</v>
      </c>
      <c r="AH90" s="206"/>
      <c r="AI90" s="206"/>
      <c r="AJ90" s="206"/>
      <c r="AK90" s="206"/>
      <c r="AL90" s="206"/>
      <c r="AM90" s="206"/>
      <c r="AN90" s="206"/>
      <c r="AO90" s="206"/>
      <c r="AP90" s="206"/>
      <c r="AQ90" s="206"/>
      <c r="AR90" s="206"/>
      <c r="AS90" s="206"/>
      <c r="AT90" s="206"/>
      <c r="AU90" s="206"/>
      <c r="AV90" s="206"/>
      <c r="AW90" s="206"/>
      <c r="AX90" s="206"/>
      <c r="AY90" s="206"/>
      <c r="AZ90" s="206"/>
      <c r="BA90" s="206"/>
      <c r="BB90" s="206"/>
      <c r="BC90" s="206"/>
      <c r="BD90" s="206"/>
      <c r="BE90" s="206"/>
      <c r="BF90" s="206"/>
      <c r="BG90" s="206"/>
      <c r="BH90" s="206"/>
    </row>
    <row r="91" spans="1:60" outlineLevel="1" x14ac:dyDescent="0.25">
      <c r="A91" s="223"/>
      <c r="B91" s="224"/>
      <c r="C91" s="254" t="s">
        <v>1735</v>
      </c>
      <c r="D91" s="226"/>
      <c r="E91" s="227">
        <v>25</v>
      </c>
      <c r="F91" s="225"/>
      <c r="G91" s="225"/>
      <c r="H91" s="225"/>
      <c r="I91" s="225"/>
      <c r="J91" s="225"/>
      <c r="K91" s="225"/>
      <c r="L91" s="225"/>
      <c r="M91" s="225"/>
      <c r="N91" s="225"/>
      <c r="O91" s="225"/>
      <c r="P91" s="225"/>
      <c r="Q91" s="225"/>
      <c r="R91" s="225"/>
      <c r="S91" s="225"/>
      <c r="T91" s="225"/>
      <c r="U91" s="225"/>
      <c r="V91" s="225"/>
      <c r="W91" s="225"/>
      <c r="X91" s="206"/>
      <c r="Y91" s="206"/>
      <c r="Z91" s="206"/>
      <c r="AA91" s="206"/>
      <c r="AB91" s="206"/>
      <c r="AC91" s="206"/>
      <c r="AD91" s="206"/>
      <c r="AE91" s="206"/>
      <c r="AF91" s="206"/>
      <c r="AG91" s="206" t="s">
        <v>280</v>
      </c>
      <c r="AH91" s="206">
        <v>0</v>
      </c>
      <c r="AI91" s="206"/>
      <c r="AJ91" s="206"/>
      <c r="AK91" s="206"/>
      <c r="AL91" s="206"/>
      <c r="AM91" s="206"/>
      <c r="AN91" s="206"/>
      <c r="AO91" s="206"/>
      <c r="AP91" s="206"/>
      <c r="AQ91" s="206"/>
      <c r="AR91" s="206"/>
      <c r="AS91" s="206"/>
      <c r="AT91" s="206"/>
      <c r="AU91" s="206"/>
      <c r="AV91" s="206"/>
      <c r="AW91" s="206"/>
      <c r="AX91" s="206"/>
      <c r="AY91" s="206"/>
      <c r="AZ91" s="206"/>
      <c r="BA91" s="206"/>
      <c r="BB91" s="206"/>
      <c r="BC91" s="206"/>
      <c r="BD91" s="206"/>
      <c r="BE91" s="206"/>
      <c r="BF91" s="206"/>
      <c r="BG91" s="206"/>
      <c r="BH91" s="206"/>
    </row>
    <row r="92" spans="1:60" ht="20.399999999999999" outlineLevel="1" x14ac:dyDescent="0.25">
      <c r="A92" s="237">
        <v>43</v>
      </c>
      <c r="B92" s="238" t="s">
        <v>1736</v>
      </c>
      <c r="C92" s="253" t="s">
        <v>1737</v>
      </c>
      <c r="D92" s="239" t="s">
        <v>370</v>
      </c>
      <c r="E92" s="240">
        <v>3</v>
      </c>
      <c r="F92" s="241"/>
      <c r="G92" s="242">
        <f>ROUND(E92*F92,2)</f>
        <v>0</v>
      </c>
      <c r="H92" s="241"/>
      <c r="I92" s="242">
        <f>ROUND(E92*H92,2)</f>
        <v>0</v>
      </c>
      <c r="J92" s="241"/>
      <c r="K92" s="242">
        <f>ROUND(E92*J92,2)</f>
        <v>0</v>
      </c>
      <c r="L92" s="242">
        <v>21</v>
      </c>
      <c r="M92" s="242">
        <f>G92*(1+L92/100)</f>
        <v>0</v>
      </c>
      <c r="N92" s="242">
        <v>0</v>
      </c>
      <c r="O92" s="242">
        <f>ROUND(E92*N92,2)</f>
        <v>0</v>
      </c>
      <c r="P92" s="242">
        <v>0</v>
      </c>
      <c r="Q92" s="243">
        <f>ROUND(E92*P92,2)</f>
        <v>0</v>
      </c>
      <c r="R92" s="225"/>
      <c r="S92" s="225" t="s">
        <v>276</v>
      </c>
      <c r="T92" s="225" t="s">
        <v>277</v>
      </c>
      <c r="U92" s="225">
        <v>0.66820000000000002</v>
      </c>
      <c r="V92" s="225">
        <f>ROUND(E92*U92,2)</f>
        <v>2</v>
      </c>
      <c r="W92" s="225"/>
      <c r="X92" s="206"/>
      <c r="Y92" s="206"/>
      <c r="Z92" s="206"/>
      <c r="AA92" s="206"/>
      <c r="AB92" s="206"/>
      <c r="AC92" s="206"/>
      <c r="AD92" s="206"/>
      <c r="AE92" s="206"/>
      <c r="AF92" s="206"/>
      <c r="AG92" s="206" t="s">
        <v>659</v>
      </c>
      <c r="AH92" s="206"/>
      <c r="AI92" s="206"/>
      <c r="AJ92" s="206"/>
      <c r="AK92" s="206"/>
      <c r="AL92" s="206"/>
      <c r="AM92" s="206"/>
      <c r="AN92" s="206"/>
      <c r="AO92" s="206"/>
      <c r="AP92" s="206"/>
      <c r="AQ92" s="206"/>
      <c r="AR92" s="206"/>
      <c r="AS92" s="206"/>
      <c r="AT92" s="206"/>
      <c r="AU92" s="206"/>
      <c r="AV92" s="206"/>
      <c r="AW92" s="206"/>
      <c r="AX92" s="206"/>
      <c r="AY92" s="206"/>
      <c r="AZ92" s="206"/>
      <c r="BA92" s="206"/>
      <c r="BB92" s="206"/>
      <c r="BC92" s="206"/>
      <c r="BD92" s="206"/>
      <c r="BE92" s="206"/>
      <c r="BF92" s="206"/>
      <c r="BG92" s="206"/>
      <c r="BH92" s="206"/>
    </row>
    <row r="93" spans="1:60" outlineLevel="1" x14ac:dyDescent="0.25">
      <c r="A93" s="223"/>
      <c r="B93" s="224"/>
      <c r="C93" s="254" t="s">
        <v>1738</v>
      </c>
      <c r="D93" s="226"/>
      <c r="E93" s="227">
        <v>3</v>
      </c>
      <c r="F93" s="225"/>
      <c r="G93" s="225"/>
      <c r="H93" s="225"/>
      <c r="I93" s="225"/>
      <c r="J93" s="225"/>
      <c r="K93" s="225"/>
      <c r="L93" s="225"/>
      <c r="M93" s="225"/>
      <c r="N93" s="225"/>
      <c r="O93" s="225"/>
      <c r="P93" s="225"/>
      <c r="Q93" s="225"/>
      <c r="R93" s="225"/>
      <c r="S93" s="225"/>
      <c r="T93" s="225"/>
      <c r="U93" s="225"/>
      <c r="V93" s="225"/>
      <c r="W93" s="225"/>
      <c r="X93" s="206"/>
      <c r="Y93" s="206"/>
      <c r="Z93" s="206"/>
      <c r="AA93" s="206"/>
      <c r="AB93" s="206"/>
      <c r="AC93" s="206"/>
      <c r="AD93" s="206"/>
      <c r="AE93" s="206"/>
      <c r="AF93" s="206"/>
      <c r="AG93" s="206" t="s">
        <v>280</v>
      </c>
      <c r="AH93" s="206">
        <v>0</v>
      </c>
      <c r="AI93" s="206"/>
      <c r="AJ93" s="206"/>
      <c r="AK93" s="206"/>
      <c r="AL93" s="206"/>
      <c r="AM93" s="206"/>
      <c r="AN93" s="206"/>
      <c r="AO93" s="206"/>
      <c r="AP93" s="206"/>
      <c r="AQ93" s="206"/>
      <c r="AR93" s="206"/>
      <c r="AS93" s="206"/>
      <c r="AT93" s="206"/>
      <c r="AU93" s="206"/>
      <c r="AV93" s="206"/>
      <c r="AW93" s="206"/>
      <c r="AX93" s="206"/>
      <c r="AY93" s="206"/>
      <c r="AZ93" s="206"/>
      <c r="BA93" s="206"/>
      <c r="BB93" s="206"/>
      <c r="BC93" s="206"/>
      <c r="BD93" s="206"/>
      <c r="BE93" s="206"/>
      <c r="BF93" s="206"/>
      <c r="BG93" s="206"/>
      <c r="BH93" s="206"/>
    </row>
    <row r="94" spans="1:60" ht="20.399999999999999" outlineLevel="1" x14ac:dyDescent="0.25">
      <c r="A94" s="237">
        <v>44</v>
      </c>
      <c r="B94" s="238" t="s">
        <v>1739</v>
      </c>
      <c r="C94" s="253" t="s">
        <v>1740</v>
      </c>
      <c r="D94" s="239" t="s">
        <v>370</v>
      </c>
      <c r="E94" s="240">
        <v>13</v>
      </c>
      <c r="F94" s="241"/>
      <c r="G94" s="242">
        <f>ROUND(E94*F94,2)</f>
        <v>0</v>
      </c>
      <c r="H94" s="241"/>
      <c r="I94" s="242">
        <f>ROUND(E94*H94,2)</f>
        <v>0</v>
      </c>
      <c r="J94" s="241"/>
      <c r="K94" s="242">
        <f>ROUND(E94*J94,2)</f>
        <v>0</v>
      </c>
      <c r="L94" s="242">
        <v>21</v>
      </c>
      <c r="M94" s="242">
        <f>G94*(1+L94/100)</f>
        <v>0</v>
      </c>
      <c r="N94" s="242">
        <v>0</v>
      </c>
      <c r="O94" s="242">
        <f>ROUND(E94*N94,2)</f>
        <v>0</v>
      </c>
      <c r="P94" s="242">
        <v>0</v>
      </c>
      <c r="Q94" s="243">
        <f>ROUND(E94*P94,2)</f>
        <v>0</v>
      </c>
      <c r="R94" s="225"/>
      <c r="S94" s="225" t="s">
        <v>276</v>
      </c>
      <c r="T94" s="225" t="s">
        <v>277</v>
      </c>
      <c r="U94" s="225">
        <v>0.79669999999999996</v>
      </c>
      <c r="V94" s="225">
        <f>ROUND(E94*U94,2)</f>
        <v>10.36</v>
      </c>
      <c r="W94" s="225"/>
      <c r="X94" s="206"/>
      <c r="Y94" s="206"/>
      <c r="Z94" s="206"/>
      <c r="AA94" s="206"/>
      <c r="AB94" s="206"/>
      <c r="AC94" s="206"/>
      <c r="AD94" s="206"/>
      <c r="AE94" s="206"/>
      <c r="AF94" s="206"/>
      <c r="AG94" s="206" t="s">
        <v>659</v>
      </c>
      <c r="AH94" s="206"/>
      <c r="AI94" s="206"/>
      <c r="AJ94" s="206"/>
      <c r="AK94" s="206"/>
      <c r="AL94" s="206"/>
      <c r="AM94" s="206"/>
      <c r="AN94" s="206"/>
      <c r="AO94" s="206"/>
      <c r="AP94" s="206"/>
      <c r="AQ94" s="206"/>
      <c r="AR94" s="206"/>
      <c r="AS94" s="206"/>
      <c r="AT94" s="206"/>
      <c r="AU94" s="206"/>
      <c r="AV94" s="206"/>
      <c r="AW94" s="206"/>
      <c r="AX94" s="206"/>
      <c r="AY94" s="206"/>
      <c r="AZ94" s="206"/>
      <c r="BA94" s="206"/>
      <c r="BB94" s="206"/>
      <c r="BC94" s="206"/>
      <c r="BD94" s="206"/>
      <c r="BE94" s="206"/>
      <c r="BF94" s="206"/>
      <c r="BG94" s="206"/>
      <c r="BH94" s="206"/>
    </row>
    <row r="95" spans="1:60" outlineLevel="1" x14ac:dyDescent="0.25">
      <c r="A95" s="223"/>
      <c r="B95" s="224"/>
      <c r="C95" s="254" t="s">
        <v>1741</v>
      </c>
      <c r="D95" s="226"/>
      <c r="E95" s="227">
        <v>13</v>
      </c>
      <c r="F95" s="225"/>
      <c r="G95" s="225"/>
      <c r="H95" s="225"/>
      <c r="I95" s="225"/>
      <c r="J95" s="225"/>
      <c r="K95" s="225"/>
      <c r="L95" s="225"/>
      <c r="M95" s="225"/>
      <c r="N95" s="225"/>
      <c r="O95" s="225"/>
      <c r="P95" s="225"/>
      <c r="Q95" s="225"/>
      <c r="R95" s="225"/>
      <c r="S95" s="225"/>
      <c r="T95" s="225"/>
      <c r="U95" s="225"/>
      <c r="V95" s="225"/>
      <c r="W95" s="225"/>
      <c r="X95" s="206"/>
      <c r="Y95" s="206"/>
      <c r="Z95" s="206"/>
      <c r="AA95" s="206"/>
      <c r="AB95" s="206"/>
      <c r="AC95" s="206"/>
      <c r="AD95" s="206"/>
      <c r="AE95" s="206"/>
      <c r="AF95" s="206"/>
      <c r="AG95" s="206" t="s">
        <v>280</v>
      </c>
      <c r="AH95" s="206">
        <v>0</v>
      </c>
      <c r="AI95" s="206"/>
      <c r="AJ95" s="206"/>
      <c r="AK95" s="206"/>
      <c r="AL95" s="206"/>
      <c r="AM95" s="206"/>
      <c r="AN95" s="206"/>
      <c r="AO95" s="206"/>
      <c r="AP95" s="206"/>
      <c r="AQ95" s="206"/>
      <c r="AR95" s="206"/>
      <c r="AS95" s="206"/>
      <c r="AT95" s="206"/>
      <c r="AU95" s="206"/>
      <c r="AV95" s="206"/>
      <c r="AW95" s="206"/>
      <c r="AX95" s="206"/>
      <c r="AY95" s="206"/>
      <c r="AZ95" s="206"/>
      <c r="BA95" s="206"/>
      <c r="BB95" s="206"/>
      <c r="BC95" s="206"/>
      <c r="BD95" s="206"/>
      <c r="BE95" s="206"/>
      <c r="BF95" s="206"/>
      <c r="BG95" s="206"/>
      <c r="BH95" s="206"/>
    </row>
    <row r="96" spans="1:60" ht="20.399999999999999" outlineLevel="1" x14ac:dyDescent="0.25">
      <c r="A96" s="237">
        <v>45</v>
      </c>
      <c r="B96" s="238" t="s">
        <v>1742</v>
      </c>
      <c r="C96" s="253" t="s">
        <v>1743</v>
      </c>
      <c r="D96" s="239" t="s">
        <v>370</v>
      </c>
      <c r="E96" s="240">
        <v>9</v>
      </c>
      <c r="F96" s="241"/>
      <c r="G96" s="242">
        <f>ROUND(E96*F96,2)</f>
        <v>0</v>
      </c>
      <c r="H96" s="241"/>
      <c r="I96" s="242">
        <f>ROUND(E96*H96,2)</f>
        <v>0</v>
      </c>
      <c r="J96" s="241"/>
      <c r="K96" s="242">
        <f>ROUND(E96*J96,2)</f>
        <v>0</v>
      </c>
      <c r="L96" s="242">
        <v>21</v>
      </c>
      <c r="M96" s="242">
        <f>G96*(1+L96/100)</f>
        <v>0</v>
      </c>
      <c r="N96" s="242">
        <v>0</v>
      </c>
      <c r="O96" s="242">
        <f>ROUND(E96*N96,2)</f>
        <v>0</v>
      </c>
      <c r="P96" s="242">
        <v>0</v>
      </c>
      <c r="Q96" s="243">
        <f>ROUND(E96*P96,2)</f>
        <v>0</v>
      </c>
      <c r="R96" s="225"/>
      <c r="S96" s="225" t="s">
        <v>276</v>
      </c>
      <c r="T96" s="225" t="s">
        <v>277</v>
      </c>
      <c r="U96" s="225">
        <v>0.82899999999999996</v>
      </c>
      <c r="V96" s="225">
        <f>ROUND(E96*U96,2)</f>
        <v>7.46</v>
      </c>
      <c r="W96" s="225"/>
      <c r="X96" s="206"/>
      <c r="Y96" s="206"/>
      <c r="Z96" s="206"/>
      <c r="AA96" s="206"/>
      <c r="AB96" s="206"/>
      <c r="AC96" s="206"/>
      <c r="AD96" s="206"/>
      <c r="AE96" s="206"/>
      <c r="AF96" s="206"/>
      <c r="AG96" s="206" t="s">
        <v>659</v>
      </c>
      <c r="AH96" s="206"/>
      <c r="AI96" s="206"/>
      <c r="AJ96" s="206"/>
      <c r="AK96" s="206"/>
      <c r="AL96" s="206"/>
      <c r="AM96" s="206"/>
      <c r="AN96" s="206"/>
      <c r="AO96" s="206"/>
      <c r="AP96" s="206"/>
      <c r="AQ96" s="206"/>
      <c r="AR96" s="206"/>
      <c r="AS96" s="206"/>
      <c r="AT96" s="206"/>
      <c r="AU96" s="206"/>
      <c r="AV96" s="206"/>
      <c r="AW96" s="206"/>
      <c r="AX96" s="206"/>
      <c r="AY96" s="206"/>
      <c r="AZ96" s="206"/>
      <c r="BA96" s="206"/>
      <c r="BB96" s="206"/>
      <c r="BC96" s="206"/>
      <c r="BD96" s="206"/>
      <c r="BE96" s="206"/>
      <c r="BF96" s="206"/>
      <c r="BG96" s="206"/>
      <c r="BH96" s="206"/>
    </row>
    <row r="97" spans="1:60" outlineLevel="1" x14ac:dyDescent="0.25">
      <c r="A97" s="223"/>
      <c r="B97" s="224"/>
      <c r="C97" s="254" t="s">
        <v>1744</v>
      </c>
      <c r="D97" s="226"/>
      <c r="E97" s="227">
        <v>9</v>
      </c>
      <c r="F97" s="225"/>
      <c r="G97" s="225"/>
      <c r="H97" s="225"/>
      <c r="I97" s="225"/>
      <c r="J97" s="225"/>
      <c r="K97" s="225"/>
      <c r="L97" s="225"/>
      <c r="M97" s="225"/>
      <c r="N97" s="225"/>
      <c r="O97" s="225"/>
      <c r="P97" s="225"/>
      <c r="Q97" s="225"/>
      <c r="R97" s="225"/>
      <c r="S97" s="225"/>
      <c r="T97" s="225"/>
      <c r="U97" s="225"/>
      <c r="V97" s="225"/>
      <c r="W97" s="225"/>
      <c r="X97" s="206"/>
      <c r="Y97" s="206"/>
      <c r="Z97" s="206"/>
      <c r="AA97" s="206"/>
      <c r="AB97" s="206"/>
      <c r="AC97" s="206"/>
      <c r="AD97" s="206"/>
      <c r="AE97" s="206"/>
      <c r="AF97" s="206"/>
      <c r="AG97" s="206" t="s">
        <v>280</v>
      </c>
      <c r="AH97" s="206">
        <v>0</v>
      </c>
      <c r="AI97" s="206"/>
      <c r="AJ97" s="206"/>
      <c r="AK97" s="206"/>
      <c r="AL97" s="206"/>
      <c r="AM97" s="206"/>
      <c r="AN97" s="206"/>
      <c r="AO97" s="206"/>
      <c r="AP97" s="206"/>
      <c r="AQ97" s="206"/>
      <c r="AR97" s="206"/>
      <c r="AS97" s="206"/>
      <c r="AT97" s="206"/>
      <c r="AU97" s="206"/>
      <c r="AV97" s="206"/>
      <c r="AW97" s="206"/>
      <c r="AX97" s="206"/>
      <c r="AY97" s="206"/>
      <c r="AZ97" s="206"/>
      <c r="BA97" s="206"/>
      <c r="BB97" s="206"/>
      <c r="BC97" s="206"/>
      <c r="BD97" s="206"/>
      <c r="BE97" s="206"/>
      <c r="BF97" s="206"/>
      <c r="BG97" s="206"/>
      <c r="BH97" s="206"/>
    </row>
    <row r="98" spans="1:60" ht="20.399999999999999" outlineLevel="1" x14ac:dyDescent="0.25">
      <c r="A98" s="237">
        <v>46</v>
      </c>
      <c r="B98" s="238" t="s">
        <v>1745</v>
      </c>
      <c r="C98" s="253" t="s">
        <v>1746</v>
      </c>
      <c r="D98" s="239" t="s">
        <v>370</v>
      </c>
      <c r="E98" s="240">
        <v>14</v>
      </c>
      <c r="F98" s="241"/>
      <c r="G98" s="242">
        <f>ROUND(E98*F98,2)</f>
        <v>0</v>
      </c>
      <c r="H98" s="241"/>
      <c r="I98" s="242">
        <f>ROUND(E98*H98,2)</f>
        <v>0</v>
      </c>
      <c r="J98" s="241"/>
      <c r="K98" s="242">
        <f>ROUND(E98*J98,2)</f>
        <v>0</v>
      </c>
      <c r="L98" s="242">
        <v>21</v>
      </c>
      <c r="M98" s="242">
        <f>G98*(1+L98/100)</f>
        <v>0</v>
      </c>
      <c r="N98" s="242">
        <v>0</v>
      </c>
      <c r="O98" s="242">
        <f>ROUND(E98*N98,2)</f>
        <v>0</v>
      </c>
      <c r="P98" s="242">
        <v>0</v>
      </c>
      <c r="Q98" s="243">
        <f>ROUND(E98*P98,2)</f>
        <v>0</v>
      </c>
      <c r="R98" s="225"/>
      <c r="S98" s="225" t="s">
        <v>276</v>
      </c>
      <c r="T98" s="225" t="s">
        <v>277</v>
      </c>
      <c r="U98" s="225">
        <v>0.8</v>
      </c>
      <c r="V98" s="225">
        <f>ROUND(E98*U98,2)</f>
        <v>11.2</v>
      </c>
      <c r="W98" s="225"/>
      <c r="X98" s="206"/>
      <c r="Y98" s="206"/>
      <c r="Z98" s="206"/>
      <c r="AA98" s="206"/>
      <c r="AB98" s="206"/>
      <c r="AC98" s="206"/>
      <c r="AD98" s="206"/>
      <c r="AE98" s="206"/>
      <c r="AF98" s="206"/>
      <c r="AG98" s="206" t="s">
        <v>659</v>
      </c>
      <c r="AH98" s="206"/>
      <c r="AI98" s="206"/>
      <c r="AJ98" s="206"/>
      <c r="AK98" s="206"/>
      <c r="AL98" s="206"/>
      <c r="AM98" s="206"/>
      <c r="AN98" s="206"/>
      <c r="AO98" s="206"/>
      <c r="AP98" s="206"/>
      <c r="AQ98" s="206"/>
      <c r="AR98" s="206"/>
      <c r="AS98" s="206"/>
      <c r="AT98" s="206"/>
      <c r="AU98" s="206"/>
      <c r="AV98" s="206"/>
      <c r="AW98" s="206"/>
      <c r="AX98" s="206"/>
      <c r="AY98" s="206"/>
      <c r="AZ98" s="206"/>
      <c r="BA98" s="206"/>
      <c r="BB98" s="206"/>
      <c r="BC98" s="206"/>
      <c r="BD98" s="206"/>
      <c r="BE98" s="206"/>
      <c r="BF98" s="206"/>
      <c r="BG98" s="206"/>
      <c r="BH98" s="206"/>
    </row>
    <row r="99" spans="1:60" outlineLevel="1" x14ac:dyDescent="0.25">
      <c r="A99" s="223"/>
      <c r="B99" s="224"/>
      <c r="C99" s="254" t="s">
        <v>1747</v>
      </c>
      <c r="D99" s="226"/>
      <c r="E99" s="227">
        <v>14</v>
      </c>
      <c r="F99" s="225"/>
      <c r="G99" s="225"/>
      <c r="H99" s="225"/>
      <c r="I99" s="225"/>
      <c r="J99" s="225"/>
      <c r="K99" s="225"/>
      <c r="L99" s="225"/>
      <c r="M99" s="225"/>
      <c r="N99" s="225"/>
      <c r="O99" s="225"/>
      <c r="P99" s="225"/>
      <c r="Q99" s="225"/>
      <c r="R99" s="225"/>
      <c r="S99" s="225"/>
      <c r="T99" s="225"/>
      <c r="U99" s="225"/>
      <c r="V99" s="225"/>
      <c r="W99" s="225"/>
      <c r="X99" s="206"/>
      <c r="Y99" s="206"/>
      <c r="Z99" s="206"/>
      <c r="AA99" s="206"/>
      <c r="AB99" s="206"/>
      <c r="AC99" s="206"/>
      <c r="AD99" s="206"/>
      <c r="AE99" s="206"/>
      <c r="AF99" s="206"/>
      <c r="AG99" s="206" t="s">
        <v>280</v>
      </c>
      <c r="AH99" s="206">
        <v>0</v>
      </c>
      <c r="AI99" s="206"/>
      <c r="AJ99" s="206"/>
      <c r="AK99" s="206"/>
      <c r="AL99" s="206"/>
      <c r="AM99" s="206"/>
      <c r="AN99" s="206"/>
      <c r="AO99" s="206"/>
      <c r="AP99" s="206"/>
      <c r="AQ99" s="206"/>
      <c r="AR99" s="206"/>
      <c r="AS99" s="206"/>
      <c r="AT99" s="206"/>
      <c r="AU99" s="206"/>
      <c r="AV99" s="206"/>
      <c r="AW99" s="206"/>
      <c r="AX99" s="206"/>
      <c r="AY99" s="206"/>
      <c r="AZ99" s="206"/>
      <c r="BA99" s="206"/>
      <c r="BB99" s="206"/>
      <c r="BC99" s="206"/>
      <c r="BD99" s="206"/>
      <c r="BE99" s="206"/>
      <c r="BF99" s="206"/>
      <c r="BG99" s="206"/>
      <c r="BH99" s="206"/>
    </row>
    <row r="100" spans="1:60" ht="20.399999999999999" outlineLevel="1" x14ac:dyDescent="0.25">
      <c r="A100" s="237">
        <v>47</v>
      </c>
      <c r="B100" s="238" t="s">
        <v>1748</v>
      </c>
      <c r="C100" s="253" t="s">
        <v>1749</v>
      </c>
      <c r="D100" s="239" t="s">
        <v>333</v>
      </c>
      <c r="E100" s="240">
        <v>6</v>
      </c>
      <c r="F100" s="241"/>
      <c r="G100" s="242">
        <f>ROUND(E100*F100,2)</f>
        <v>0</v>
      </c>
      <c r="H100" s="241"/>
      <c r="I100" s="242">
        <f>ROUND(E100*H100,2)</f>
        <v>0</v>
      </c>
      <c r="J100" s="241"/>
      <c r="K100" s="242">
        <f>ROUND(E100*J100,2)</f>
        <v>0</v>
      </c>
      <c r="L100" s="242">
        <v>21</v>
      </c>
      <c r="M100" s="242">
        <f>G100*(1+L100/100)</f>
        <v>0</v>
      </c>
      <c r="N100" s="242">
        <v>0</v>
      </c>
      <c r="O100" s="242">
        <f>ROUND(E100*N100,2)</f>
        <v>0</v>
      </c>
      <c r="P100" s="242">
        <v>0</v>
      </c>
      <c r="Q100" s="243">
        <f>ROUND(E100*P100,2)</f>
        <v>0</v>
      </c>
      <c r="R100" s="225"/>
      <c r="S100" s="225" t="s">
        <v>276</v>
      </c>
      <c r="T100" s="225" t="s">
        <v>277</v>
      </c>
      <c r="U100" s="225">
        <v>0.221</v>
      </c>
      <c r="V100" s="225">
        <f>ROUND(E100*U100,2)</f>
        <v>1.33</v>
      </c>
      <c r="W100" s="225"/>
      <c r="X100" s="206"/>
      <c r="Y100" s="206"/>
      <c r="Z100" s="206"/>
      <c r="AA100" s="206"/>
      <c r="AB100" s="206"/>
      <c r="AC100" s="206"/>
      <c r="AD100" s="206"/>
      <c r="AE100" s="206"/>
      <c r="AF100" s="206"/>
      <c r="AG100" s="206" t="s">
        <v>659</v>
      </c>
      <c r="AH100" s="206"/>
      <c r="AI100" s="206"/>
      <c r="AJ100" s="206"/>
      <c r="AK100" s="206"/>
      <c r="AL100" s="206"/>
      <c r="AM100" s="206"/>
      <c r="AN100" s="206"/>
      <c r="AO100" s="206"/>
      <c r="AP100" s="206"/>
      <c r="AQ100" s="206"/>
      <c r="AR100" s="206"/>
      <c r="AS100" s="206"/>
      <c r="AT100" s="206"/>
      <c r="AU100" s="206"/>
      <c r="AV100" s="206"/>
      <c r="AW100" s="206"/>
      <c r="AX100" s="206"/>
      <c r="AY100" s="206"/>
      <c r="AZ100" s="206"/>
      <c r="BA100" s="206"/>
      <c r="BB100" s="206"/>
      <c r="BC100" s="206"/>
      <c r="BD100" s="206"/>
      <c r="BE100" s="206"/>
      <c r="BF100" s="206"/>
      <c r="BG100" s="206"/>
      <c r="BH100" s="206"/>
    </row>
    <row r="101" spans="1:60" outlineLevel="1" x14ac:dyDescent="0.25">
      <c r="A101" s="223"/>
      <c r="B101" s="224"/>
      <c r="C101" s="254" t="s">
        <v>1750</v>
      </c>
      <c r="D101" s="226"/>
      <c r="E101" s="227">
        <v>6</v>
      </c>
      <c r="F101" s="225"/>
      <c r="G101" s="225"/>
      <c r="H101" s="225"/>
      <c r="I101" s="225"/>
      <c r="J101" s="225"/>
      <c r="K101" s="225"/>
      <c r="L101" s="225"/>
      <c r="M101" s="225"/>
      <c r="N101" s="225"/>
      <c r="O101" s="225"/>
      <c r="P101" s="225"/>
      <c r="Q101" s="225"/>
      <c r="R101" s="225"/>
      <c r="S101" s="225"/>
      <c r="T101" s="225"/>
      <c r="U101" s="225"/>
      <c r="V101" s="225"/>
      <c r="W101" s="225"/>
      <c r="X101" s="206"/>
      <c r="Y101" s="206"/>
      <c r="Z101" s="206"/>
      <c r="AA101" s="206"/>
      <c r="AB101" s="206"/>
      <c r="AC101" s="206"/>
      <c r="AD101" s="206"/>
      <c r="AE101" s="206"/>
      <c r="AF101" s="206"/>
      <c r="AG101" s="206" t="s">
        <v>280</v>
      </c>
      <c r="AH101" s="206">
        <v>0</v>
      </c>
      <c r="AI101" s="206"/>
      <c r="AJ101" s="206"/>
      <c r="AK101" s="206"/>
      <c r="AL101" s="206"/>
      <c r="AM101" s="206"/>
      <c r="AN101" s="206"/>
      <c r="AO101" s="206"/>
      <c r="AP101" s="206"/>
      <c r="AQ101" s="206"/>
      <c r="AR101" s="206"/>
      <c r="AS101" s="206"/>
      <c r="AT101" s="206"/>
      <c r="AU101" s="206"/>
      <c r="AV101" s="206"/>
      <c r="AW101" s="206"/>
      <c r="AX101" s="206"/>
      <c r="AY101" s="206"/>
      <c r="AZ101" s="206"/>
      <c r="BA101" s="206"/>
      <c r="BB101" s="206"/>
      <c r="BC101" s="206"/>
      <c r="BD101" s="206"/>
      <c r="BE101" s="206"/>
      <c r="BF101" s="206"/>
      <c r="BG101" s="206"/>
      <c r="BH101" s="206"/>
    </row>
    <row r="102" spans="1:60" outlineLevel="1" x14ac:dyDescent="0.25">
      <c r="A102" s="237">
        <v>48</v>
      </c>
      <c r="B102" s="238" t="s">
        <v>1751</v>
      </c>
      <c r="C102" s="253" t="s">
        <v>1752</v>
      </c>
      <c r="D102" s="239" t="s">
        <v>370</v>
      </c>
      <c r="E102" s="240">
        <v>72</v>
      </c>
      <c r="F102" s="241"/>
      <c r="G102" s="242">
        <f>ROUND(E102*F102,2)</f>
        <v>0</v>
      </c>
      <c r="H102" s="241"/>
      <c r="I102" s="242">
        <f>ROUND(E102*H102,2)</f>
        <v>0</v>
      </c>
      <c r="J102" s="241"/>
      <c r="K102" s="242">
        <f>ROUND(E102*J102,2)</f>
        <v>0</v>
      </c>
      <c r="L102" s="242">
        <v>21</v>
      </c>
      <c r="M102" s="242">
        <f>G102*(1+L102/100)</f>
        <v>0</v>
      </c>
      <c r="N102" s="242">
        <v>0</v>
      </c>
      <c r="O102" s="242">
        <f>ROUND(E102*N102,2)</f>
        <v>0</v>
      </c>
      <c r="P102" s="242">
        <v>0</v>
      </c>
      <c r="Q102" s="243">
        <f>ROUND(E102*P102,2)</f>
        <v>0</v>
      </c>
      <c r="R102" s="225"/>
      <c r="S102" s="225" t="s">
        <v>276</v>
      </c>
      <c r="T102" s="225" t="s">
        <v>277</v>
      </c>
      <c r="U102" s="225">
        <v>8.3000000000000004E-2</v>
      </c>
      <c r="V102" s="225">
        <f>ROUND(E102*U102,2)</f>
        <v>5.98</v>
      </c>
      <c r="W102" s="225"/>
      <c r="X102" s="206"/>
      <c r="Y102" s="206"/>
      <c r="Z102" s="206"/>
      <c r="AA102" s="206"/>
      <c r="AB102" s="206"/>
      <c r="AC102" s="206"/>
      <c r="AD102" s="206"/>
      <c r="AE102" s="206"/>
      <c r="AF102" s="206"/>
      <c r="AG102" s="206" t="s">
        <v>659</v>
      </c>
      <c r="AH102" s="206"/>
      <c r="AI102" s="206"/>
      <c r="AJ102" s="206"/>
      <c r="AK102" s="206"/>
      <c r="AL102" s="206"/>
      <c r="AM102" s="206"/>
      <c r="AN102" s="206"/>
      <c r="AO102" s="206"/>
      <c r="AP102" s="206"/>
      <c r="AQ102" s="206"/>
      <c r="AR102" s="206"/>
      <c r="AS102" s="206"/>
      <c r="AT102" s="206"/>
      <c r="AU102" s="206"/>
      <c r="AV102" s="206"/>
      <c r="AW102" s="206"/>
      <c r="AX102" s="206"/>
      <c r="AY102" s="206"/>
      <c r="AZ102" s="206"/>
      <c r="BA102" s="206"/>
      <c r="BB102" s="206"/>
      <c r="BC102" s="206"/>
      <c r="BD102" s="206"/>
      <c r="BE102" s="206"/>
      <c r="BF102" s="206"/>
      <c r="BG102" s="206"/>
      <c r="BH102" s="206"/>
    </row>
    <row r="103" spans="1:60" outlineLevel="1" x14ac:dyDescent="0.25">
      <c r="A103" s="223"/>
      <c r="B103" s="224"/>
      <c r="C103" s="254" t="s">
        <v>1753</v>
      </c>
      <c r="D103" s="226"/>
      <c r="E103" s="227">
        <v>72</v>
      </c>
      <c r="F103" s="225"/>
      <c r="G103" s="225"/>
      <c r="H103" s="225"/>
      <c r="I103" s="225"/>
      <c r="J103" s="225"/>
      <c r="K103" s="225"/>
      <c r="L103" s="225"/>
      <c r="M103" s="225"/>
      <c r="N103" s="225"/>
      <c r="O103" s="225"/>
      <c r="P103" s="225"/>
      <c r="Q103" s="225"/>
      <c r="R103" s="225"/>
      <c r="S103" s="225"/>
      <c r="T103" s="225"/>
      <c r="U103" s="225"/>
      <c r="V103" s="225"/>
      <c r="W103" s="225"/>
      <c r="X103" s="206"/>
      <c r="Y103" s="206"/>
      <c r="Z103" s="206"/>
      <c r="AA103" s="206"/>
      <c r="AB103" s="206"/>
      <c r="AC103" s="206"/>
      <c r="AD103" s="206"/>
      <c r="AE103" s="206"/>
      <c r="AF103" s="206"/>
      <c r="AG103" s="206" t="s">
        <v>280</v>
      </c>
      <c r="AH103" s="206">
        <v>0</v>
      </c>
      <c r="AI103" s="206"/>
      <c r="AJ103" s="206"/>
      <c r="AK103" s="206"/>
      <c r="AL103" s="206"/>
      <c r="AM103" s="206"/>
      <c r="AN103" s="206"/>
      <c r="AO103" s="206"/>
      <c r="AP103" s="206"/>
      <c r="AQ103" s="206"/>
      <c r="AR103" s="206"/>
      <c r="AS103" s="206"/>
      <c r="AT103" s="206"/>
      <c r="AU103" s="206"/>
      <c r="AV103" s="206"/>
      <c r="AW103" s="206"/>
      <c r="AX103" s="206"/>
      <c r="AY103" s="206"/>
      <c r="AZ103" s="206"/>
      <c r="BA103" s="206"/>
      <c r="BB103" s="206"/>
      <c r="BC103" s="206"/>
      <c r="BD103" s="206"/>
      <c r="BE103" s="206"/>
      <c r="BF103" s="206"/>
      <c r="BG103" s="206"/>
      <c r="BH103" s="206"/>
    </row>
    <row r="104" spans="1:60" outlineLevel="1" x14ac:dyDescent="0.25">
      <c r="A104" s="237">
        <v>49</v>
      </c>
      <c r="B104" s="238" t="s">
        <v>1754</v>
      </c>
      <c r="C104" s="253" t="s">
        <v>1755</v>
      </c>
      <c r="D104" s="239" t="s">
        <v>333</v>
      </c>
      <c r="E104" s="240">
        <v>15</v>
      </c>
      <c r="F104" s="241"/>
      <c r="G104" s="242">
        <f>ROUND(E104*F104,2)</f>
        <v>0</v>
      </c>
      <c r="H104" s="241"/>
      <c r="I104" s="242">
        <f>ROUND(E104*H104,2)</f>
        <v>0</v>
      </c>
      <c r="J104" s="241"/>
      <c r="K104" s="242">
        <f>ROUND(E104*J104,2)</f>
        <v>0</v>
      </c>
      <c r="L104" s="242">
        <v>21</v>
      </c>
      <c r="M104" s="242">
        <f>G104*(1+L104/100)</f>
        <v>0</v>
      </c>
      <c r="N104" s="242">
        <v>0</v>
      </c>
      <c r="O104" s="242">
        <f>ROUND(E104*N104,2)</f>
        <v>0</v>
      </c>
      <c r="P104" s="242">
        <v>0</v>
      </c>
      <c r="Q104" s="243">
        <f>ROUND(E104*P104,2)</f>
        <v>0</v>
      </c>
      <c r="R104" s="225"/>
      <c r="S104" s="225" t="s">
        <v>276</v>
      </c>
      <c r="T104" s="225" t="s">
        <v>277</v>
      </c>
      <c r="U104" s="225">
        <v>0.17399999999999999</v>
      </c>
      <c r="V104" s="225">
        <f>ROUND(E104*U104,2)</f>
        <v>2.61</v>
      </c>
      <c r="W104" s="225"/>
      <c r="X104" s="206"/>
      <c r="Y104" s="206"/>
      <c r="Z104" s="206"/>
      <c r="AA104" s="206"/>
      <c r="AB104" s="206"/>
      <c r="AC104" s="206"/>
      <c r="AD104" s="206"/>
      <c r="AE104" s="206"/>
      <c r="AF104" s="206"/>
      <c r="AG104" s="206" t="s">
        <v>659</v>
      </c>
      <c r="AH104" s="206"/>
      <c r="AI104" s="206"/>
      <c r="AJ104" s="206"/>
      <c r="AK104" s="206"/>
      <c r="AL104" s="206"/>
      <c r="AM104" s="206"/>
      <c r="AN104" s="206"/>
      <c r="AO104" s="206"/>
      <c r="AP104" s="206"/>
      <c r="AQ104" s="206"/>
      <c r="AR104" s="206"/>
      <c r="AS104" s="206"/>
      <c r="AT104" s="206"/>
      <c r="AU104" s="206"/>
      <c r="AV104" s="206"/>
      <c r="AW104" s="206"/>
      <c r="AX104" s="206"/>
      <c r="AY104" s="206"/>
      <c r="AZ104" s="206"/>
      <c r="BA104" s="206"/>
      <c r="BB104" s="206"/>
      <c r="BC104" s="206"/>
      <c r="BD104" s="206"/>
      <c r="BE104" s="206"/>
      <c r="BF104" s="206"/>
      <c r="BG104" s="206"/>
      <c r="BH104" s="206"/>
    </row>
    <row r="105" spans="1:60" outlineLevel="1" x14ac:dyDescent="0.25">
      <c r="A105" s="223"/>
      <c r="B105" s="224"/>
      <c r="C105" s="254" t="s">
        <v>1756</v>
      </c>
      <c r="D105" s="226"/>
      <c r="E105" s="227">
        <v>15</v>
      </c>
      <c r="F105" s="225"/>
      <c r="G105" s="225"/>
      <c r="H105" s="225"/>
      <c r="I105" s="225"/>
      <c r="J105" s="225"/>
      <c r="K105" s="225"/>
      <c r="L105" s="225"/>
      <c r="M105" s="225"/>
      <c r="N105" s="225"/>
      <c r="O105" s="225"/>
      <c r="P105" s="225"/>
      <c r="Q105" s="225"/>
      <c r="R105" s="225"/>
      <c r="S105" s="225"/>
      <c r="T105" s="225"/>
      <c r="U105" s="225"/>
      <c r="V105" s="225"/>
      <c r="W105" s="225"/>
      <c r="X105" s="206"/>
      <c r="Y105" s="206"/>
      <c r="Z105" s="206"/>
      <c r="AA105" s="206"/>
      <c r="AB105" s="206"/>
      <c r="AC105" s="206"/>
      <c r="AD105" s="206"/>
      <c r="AE105" s="206"/>
      <c r="AF105" s="206"/>
      <c r="AG105" s="206" t="s">
        <v>280</v>
      </c>
      <c r="AH105" s="206">
        <v>0</v>
      </c>
      <c r="AI105" s="206"/>
      <c r="AJ105" s="206"/>
      <c r="AK105" s="206"/>
      <c r="AL105" s="206"/>
      <c r="AM105" s="206"/>
      <c r="AN105" s="206"/>
      <c r="AO105" s="206"/>
      <c r="AP105" s="206"/>
      <c r="AQ105" s="206"/>
      <c r="AR105" s="206"/>
      <c r="AS105" s="206"/>
      <c r="AT105" s="206"/>
      <c r="AU105" s="206"/>
      <c r="AV105" s="206"/>
      <c r="AW105" s="206"/>
      <c r="AX105" s="206"/>
      <c r="AY105" s="206"/>
      <c r="AZ105" s="206"/>
      <c r="BA105" s="206"/>
      <c r="BB105" s="206"/>
      <c r="BC105" s="206"/>
      <c r="BD105" s="206"/>
      <c r="BE105" s="206"/>
      <c r="BF105" s="206"/>
      <c r="BG105" s="206"/>
      <c r="BH105" s="206"/>
    </row>
    <row r="106" spans="1:60" outlineLevel="1" x14ac:dyDescent="0.25">
      <c r="A106" s="237">
        <v>50</v>
      </c>
      <c r="B106" s="238" t="s">
        <v>1757</v>
      </c>
      <c r="C106" s="253" t="s">
        <v>1758</v>
      </c>
      <c r="D106" s="239" t="s">
        <v>333</v>
      </c>
      <c r="E106" s="240">
        <v>11</v>
      </c>
      <c r="F106" s="241"/>
      <c r="G106" s="242">
        <f>ROUND(E106*F106,2)</f>
        <v>0</v>
      </c>
      <c r="H106" s="241"/>
      <c r="I106" s="242">
        <f>ROUND(E106*H106,2)</f>
        <v>0</v>
      </c>
      <c r="J106" s="241"/>
      <c r="K106" s="242">
        <f>ROUND(E106*J106,2)</f>
        <v>0</v>
      </c>
      <c r="L106" s="242">
        <v>21</v>
      </c>
      <c r="M106" s="242">
        <f>G106*(1+L106/100)</f>
        <v>0</v>
      </c>
      <c r="N106" s="242">
        <v>0</v>
      </c>
      <c r="O106" s="242">
        <f>ROUND(E106*N106,2)</f>
        <v>0</v>
      </c>
      <c r="P106" s="242">
        <v>0</v>
      </c>
      <c r="Q106" s="243">
        <f>ROUND(E106*P106,2)</f>
        <v>0</v>
      </c>
      <c r="R106" s="225"/>
      <c r="S106" s="225" t="s">
        <v>276</v>
      </c>
      <c r="T106" s="225" t="s">
        <v>277</v>
      </c>
      <c r="U106" s="225">
        <v>0.25900000000000001</v>
      </c>
      <c r="V106" s="225">
        <f>ROUND(E106*U106,2)</f>
        <v>2.85</v>
      </c>
      <c r="W106" s="225"/>
      <c r="X106" s="206"/>
      <c r="Y106" s="206"/>
      <c r="Z106" s="206"/>
      <c r="AA106" s="206"/>
      <c r="AB106" s="206"/>
      <c r="AC106" s="206"/>
      <c r="AD106" s="206"/>
      <c r="AE106" s="206"/>
      <c r="AF106" s="206"/>
      <c r="AG106" s="206" t="s">
        <v>659</v>
      </c>
      <c r="AH106" s="206"/>
      <c r="AI106" s="206"/>
      <c r="AJ106" s="206"/>
      <c r="AK106" s="206"/>
      <c r="AL106" s="206"/>
      <c r="AM106" s="206"/>
      <c r="AN106" s="206"/>
      <c r="AO106" s="206"/>
      <c r="AP106" s="206"/>
      <c r="AQ106" s="206"/>
      <c r="AR106" s="206"/>
      <c r="AS106" s="206"/>
      <c r="AT106" s="206"/>
      <c r="AU106" s="206"/>
      <c r="AV106" s="206"/>
      <c r="AW106" s="206"/>
      <c r="AX106" s="206"/>
      <c r="AY106" s="206"/>
      <c r="AZ106" s="206"/>
      <c r="BA106" s="206"/>
      <c r="BB106" s="206"/>
      <c r="BC106" s="206"/>
      <c r="BD106" s="206"/>
      <c r="BE106" s="206"/>
      <c r="BF106" s="206"/>
      <c r="BG106" s="206"/>
      <c r="BH106" s="206"/>
    </row>
    <row r="107" spans="1:60" outlineLevel="1" x14ac:dyDescent="0.25">
      <c r="A107" s="223"/>
      <c r="B107" s="224"/>
      <c r="C107" s="254" t="s">
        <v>1759</v>
      </c>
      <c r="D107" s="226"/>
      <c r="E107" s="227">
        <v>11</v>
      </c>
      <c r="F107" s="225"/>
      <c r="G107" s="225"/>
      <c r="H107" s="225"/>
      <c r="I107" s="225"/>
      <c r="J107" s="225"/>
      <c r="K107" s="225"/>
      <c r="L107" s="225"/>
      <c r="M107" s="225"/>
      <c r="N107" s="225"/>
      <c r="O107" s="225"/>
      <c r="P107" s="225"/>
      <c r="Q107" s="225"/>
      <c r="R107" s="225"/>
      <c r="S107" s="225"/>
      <c r="T107" s="225"/>
      <c r="U107" s="225"/>
      <c r="V107" s="225"/>
      <c r="W107" s="225"/>
      <c r="X107" s="206"/>
      <c r="Y107" s="206"/>
      <c r="Z107" s="206"/>
      <c r="AA107" s="206"/>
      <c r="AB107" s="206"/>
      <c r="AC107" s="206"/>
      <c r="AD107" s="206"/>
      <c r="AE107" s="206"/>
      <c r="AF107" s="206"/>
      <c r="AG107" s="206" t="s">
        <v>280</v>
      </c>
      <c r="AH107" s="206">
        <v>0</v>
      </c>
      <c r="AI107" s="206"/>
      <c r="AJ107" s="206"/>
      <c r="AK107" s="206"/>
      <c r="AL107" s="206"/>
      <c r="AM107" s="206"/>
      <c r="AN107" s="206"/>
      <c r="AO107" s="206"/>
      <c r="AP107" s="206"/>
      <c r="AQ107" s="206"/>
      <c r="AR107" s="206"/>
      <c r="AS107" s="206"/>
      <c r="AT107" s="206"/>
      <c r="AU107" s="206"/>
      <c r="AV107" s="206"/>
      <c r="AW107" s="206"/>
      <c r="AX107" s="206"/>
      <c r="AY107" s="206"/>
      <c r="AZ107" s="206"/>
      <c r="BA107" s="206"/>
      <c r="BB107" s="206"/>
      <c r="BC107" s="206"/>
      <c r="BD107" s="206"/>
      <c r="BE107" s="206"/>
      <c r="BF107" s="206"/>
      <c r="BG107" s="206"/>
      <c r="BH107" s="206"/>
    </row>
    <row r="108" spans="1:60" outlineLevel="1" x14ac:dyDescent="0.25">
      <c r="A108" s="237">
        <v>51</v>
      </c>
      <c r="B108" s="238" t="s">
        <v>1760</v>
      </c>
      <c r="C108" s="253" t="s">
        <v>1761</v>
      </c>
      <c r="D108" s="239" t="s">
        <v>333</v>
      </c>
      <c r="E108" s="240">
        <v>2</v>
      </c>
      <c r="F108" s="241"/>
      <c r="G108" s="242">
        <f>ROUND(E108*F108,2)</f>
        <v>0</v>
      </c>
      <c r="H108" s="241"/>
      <c r="I108" s="242">
        <f>ROUND(E108*H108,2)</f>
        <v>0</v>
      </c>
      <c r="J108" s="241"/>
      <c r="K108" s="242">
        <f>ROUND(E108*J108,2)</f>
        <v>0</v>
      </c>
      <c r="L108" s="242">
        <v>21</v>
      </c>
      <c r="M108" s="242">
        <f>G108*(1+L108/100)</f>
        <v>0</v>
      </c>
      <c r="N108" s="242">
        <v>0</v>
      </c>
      <c r="O108" s="242">
        <f>ROUND(E108*N108,2)</f>
        <v>0</v>
      </c>
      <c r="P108" s="242">
        <v>0</v>
      </c>
      <c r="Q108" s="243">
        <f>ROUND(E108*P108,2)</f>
        <v>0</v>
      </c>
      <c r="R108" s="225"/>
      <c r="S108" s="225" t="s">
        <v>276</v>
      </c>
      <c r="T108" s="225" t="s">
        <v>277</v>
      </c>
      <c r="U108" s="225">
        <v>0.33300000000000002</v>
      </c>
      <c r="V108" s="225">
        <f>ROUND(E108*U108,2)</f>
        <v>0.67</v>
      </c>
      <c r="W108" s="225"/>
      <c r="X108" s="206"/>
      <c r="Y108" s="206"/>
      <c r="Z108" s="206"/>
      <c r="AA108" s="206"/>
      <c r="AB108" s="206"/>
      <c r="AC108" s="206"/>
      <c r="AD108" s="206"/>
      <c r="AE108" s="206"/>
      <c r="AF108" s="206"/>
      <c r="AG108" s="206" t="s">
        <v>659</v>
      </c>
      <c r="AH108" s="206"/>
      <c r="AI108" s="206"/>
      <c r="AJ108" s="206"/>
      <c r="AK108" s="206"/>
      <c r="AL108" s="206"/>
      <c r="AM108" s="206"/>
      <c r="AN108" s="206"/>
      <c r="AO108" s="206"/>
      <c r="AP108" s="206"/>
      <c r="AQ108" s="206"/>
      <c r="AR108" s="206"/>
      <c r="AS108" s="206"/>
      <c r="AT108" s="206"/>
      <c r="AU108" s="206"/>
      <c r="AV108" s="206"/>
      <c r="AW108" s="206"/>
      <c r="AX108" s="206"/>
      <c r="AY108" s="206"/>
      <c r="AZ108" s="206"/>
      <c r="BA108" s="206"/>
      <c r="BB108" s="206"/>
      <c r="BC108" s="206"/>
      <c r="BD108" s="206"/>
      <c r="BE108" s="206"/>
      <c r="BF108" s="206"/>
      <c r="BG108" s="206"/>
      <c r="BH108" s="206"/>
    </row>
    <row r="109" spans="1:60" outlineLevel="1" x14ac:dyDescent="0.25">
      <c r="A109" s="223"/>
      <c r="B109" s="224"/>
      <c r="C109" s="254" t="s">
        <v>1762</v>
      </c>
      <c r="D109" s="226"/>
      <c r="E109" s="227">
        <v>2</v>
      </c>
      <c r="F109" s="225"/>
      <c r="G109" s="225"/>
      <c r="H109" s="225"/>
      <c r="I109" s="225"/>
      <c r="J109" s="225"/>
      <c r="K109" s="225"/>
      <c r="L109" s="225"/>
      <c r="M109" s="225"/>
      <c r="N109" s="225"/>
      <c r="O109" s="225"/>
      <c r="P109" s="225"/>
      <c r="Q109" s="225"/>
      <c r="R109" s="225"/>
      <c r="S109" s="225"/>
      <c r="T109" s="225"/>
      <c r="U109" s="225"/>
      <c r="V109" s="225"/>
      <c r="W109" s="225"/>
      <c r="X109" s="206"/>
      <c r="Y109" s="206"/>
      <c r="Z109" s="206"/>
      <c r="AA109" s="206"/>
      <c r="AB109" s="206"/>
      <c r="AC109" s="206"/>
      <c r="AD109" s="206"/>
      <c r="AE109" s="206"/>
      <c r="AF109" s="206"/>
      <c r="AG109" s="206" t="s">
        <v>280</v>
      </c>
      <c r="AH109" s="206">
        <v>0</v>
      </c>
      <c r="AI109" s="206"/>
      <c r="AJ109" s="206"/>
      <c r="AK109" s="206"/>
      <c r="AL109" s="206"/>
      <c r="AM109" s="206"/>
      <c r="AN109" s="206"/>
      <c r="AO109" s="206"/>
      <c r="AP109" s="206"/>
      <c r="AQ109" s="206"/>
      <c r="AR109" s="206"/>
      <c r="AS109" s="206"/>
      <c r="AT109" s="206"/>
      <c r="AU109" s="206"/>
      <c r="AV109" s="206"/>
      <c r="AW109" s="206"/>
      <c r="AX109" s="206"/>
      <c r="AY109" s="206"/>
      <c r="AZ109" s="206"/>
      <c r="BA109" s="206"/>
      <c r="BB109" s="206"/>
      <c r="BC109" s="206"/>
      <c r="BD109" s="206"/>
      <c r="BE109" s="206"/>
      <c r="BF109" s="206"/>
      <c r="BG109" s="206"/>
      <c r="BH109" s="206"/>
    </row>
    <row r="110" spans="1:60" ht="20.399999999999999" outlineLevel="1" x14ac:dyDescent="0.25">
      <c r="A110" s="237">
        <v>52</v>
      </c>
      <c r="B110" s="238" t="s">
        <v>1763</v>
      </c>
      <c r="C110" s="253" t="s">
        <v>1764</v>
      </c>
      <c r="D110" s="239" t="s">
        <v>333</v>
      </c>
      <c r="E110" s="240">
        <v>3</v>
      </c>
      <c r="F110" s="241"/>
      <c r="G110" s="242">
        <f>ROUND(E110*F110,2)</f>
        <v>0</v>
      </c>
      <c r="H110" s="241"/>
      <c r="I110" s="242">
        <f>ROUND(E110*H110,2)</f>
        <v>0</v>
      </c>
      <c r="J110" s="241"/>
      <c r="K110" s="242">
        <f>ROUND(E110*J110,2)</f>
        <v>0</v>
      </c>
      <c r="L110" s="242">
        <v>21</v>
      </c>
      <c r="M110" s="242">
        <f>G110*(1+L110/100)</f>
        <v>0</v>
      </c>
      <c r="N110" s="242">
        <v>0</v>
      </c>
      <c r="O110" s="242">
        <f>ROUND(E110*N110,2)</f>
        <v>0</v>
      </c>
      <c r="P110" s="242">
        <v>0</v>
      </c>
      <c r="Q110" s="243">
        <f>ROUND(E110*P110,2)</f>
        <v>0</v>
      </c>
      <c r="R110" s="225"/>
      <c r="S110" s="225" t="s">
        <v>276</v>
      </c>
      <c r="T110" s="225" t="s">
        <v>277</v>
      </c>
      <c r="U110" s="225">
        <v>0.13300000000000001</v>
      </c>
      <c r="V110" s="225">
        <f>ROUND(E110*U110,2)</f>
        <v>0.4</v>
      </c>
      <c r="W110" s="225"/>
      <c r="X110" s="206"/>
      <c r="Y110" s="206"/>
      <c r="Z110" s="206"/>
      <c r="AA110" s="206"/>
      <c r="AB110" s="206"/>
      <c r="AC110" s="206"/>
      <c r="AD110" s="206"/>
      <c r="AE110" s="206"/>
      <c r="AF110" s="206"/>
      <c r="AG110" s="206" t="s">
        <v>659</v>
      </c>
      <c r="AH110" s="206"/>
      <c r="AI110" s="206"/>
      <c r="AJ110" s="206"/>
      <c r="AK110" s="206"/>
      <c r="AL110" s="206"/>
      <c r="AM110" s="206"/>
      <c r="AN110" s="206"/>
      <c r="AO110" s="206"/>
      <c r="AP110" s="206"/>
      <c r="AQ110" s="206"/>
      <c r="AR110" s="206"/>
      <c r="AS110" s="206"/>
      <c r="AT110" s="206"/>
      <c r="AU110" s="206"/>
      <c r="AV110" s="206"/>
      <c r="AW110" s="206"/>
      <c r="AX110" s="206"/>
      <c r="AY110" s="206"/>
      <c r="AZ110" s="206"/>
      <c r="BA110" s="206"/>
      <c r="BB110" s="206"/>
      <c r="BC110" s="206"/>
      <c r="BD110" s="206"/>
      <c r="BE110" s="206"/>
      <c r="BF110" s="206"/>
      <c r="BG110" s="206"/>
      <c r="BH110" s="206"/>
    </row>
    <row r="111" spans="1:60" outlineLevel="1" x14ac:dyDescent="0.25">
      <c r="A111" s="223"/>
      <c r="B111" s="224"/>
      <c r="C111" s="254" t="s">
        <v>1765</v>
      </c>
      <c r="D111" s="226"/>
      <c r="E111" s="227">
        <v>3</v>
      </c>
      <c r="F111" s="225"/>
      <c r="G111" s="225"/>
      <c r="H111" s="225"/>
      <c r="I111" s="225"/>
      <c r="J111" s="225"/>
      <c r="K111" s="225"/>
      <c r="L111" s="225"/>
      <c r="M111" s="225"/>
      <c r="N111" s="225"/>
      <c r="O111" s="225"/>
      <c r="P111" s="225"/>
      <c r="Q111" s="225"/>
      <c r="R111" s="225"/>
      <c r="S111" s="225"/>
      <c r="T111" s="225"/>
      <c r="U111" s="225"/>
      <c r="V111" s="225"/>
      <c r="W111" s="225"/>
      <c r="X111" s="206"/>
      <c r="Y111" s="206"/>
      <c r="Z111" s="206"/>
      <c r="AA111" s="206"/>
      <c r="AB111" s="206"/>
      <c r="AC111" s="206"/>
      <c r="AD111" s="206"/>
      <c r="AE111" s="206"/>
      <c r="AF111" s="206"/>
      <c r="AG111" s="206" t="s">
        <v>280</v>
      </c>
      <c r="AH111" s="206">
        <v>0</v>
      </c>
      <c r="AI111" s="206"/>
      <c r="AJ111" s="206"/>
      <c r="AK111" s="206"/>
      <c r="AL111" s="206"/>
      <c r="AM111" s="206"/>
      <c r="AN111" s="206"/>
      <c r="AO111" s="206"/>
      <c r="AP111" s="206"/>
      <c r="AQ111" s="206"/>
      <c r="AR111" s="206"/>
      <c r="AS111" s="206"/>
      <c r="AT111" s="206"/>
      <c r="AU111" s="206"/>
      <c r="AV111" s="206"/>
      <c r="AW111" s="206"/>
      <c r="AX111" s="206"/>
      <c r="AY111" s="206"/>
      <c r="AZ111" s="206"/>
      <c r="BA111" s="206"/>
      <c r="BB111" s="206"/>
      <c r="BC111" s="206"/>
      <c r="BD111" s="206"/>
      <c r="BE111" s="206"/>
      <c r="BF111" s="206"/>
      <c r="BG111" s="206"/>
      <c r="BH111" s="206"/>
    </row>
    <row r="112" spans="1:60" outlineLevel="1" x14ac:dyDescent="0.25">
      <c r="A112" s="237">
        <v>53</v>
      </c>
      <c r="B112" s="238" t="s">
        <v>1766</v>
      </c>
      <c r="C112" s="253" t="s">
        <v>1767</v>
      </c>
      <c r="D112" s="239" t="s">
        <v>370</v>
      </c>
      <c r="E112" s="240">
        <v>14</v>
      </c>
      <c r="F112" s="241"/>
      <c r="G112" s="242">
        <f>ROUND(E112*F112,2)</f>
        <v>0</v>
      </c>
      <c r="H112" s="241"/>
      <c r="I112" s="242">
        <f>ROUND(E112*H112,2)</f>
        <v>0</v>
      </c>
      <c r="J112" s="241"/>
      <c r="K112" s="242">
        <f>ROUND(E112*J112,2)</f>
        <v>0</v>
      </c>
      <c r="L112" s="242">
        <v>21</v>
      </c>
      <c r="M112" s="242">
        <f>G112*(1+L112/100)</f>
        <v>0</v>
      </c>
      <c r="N112" s="242">
        <v>0</v>
      </c>
      <c r="O112" s="242">
        <f>ROUND(E112*N112,2)</f>
        <v>0</v>
      </c>
      <c r="P112" s="242">
        <v>0</v>
      </c>
      <c r="Q112" s="243">
        <f>ROUND(E112*P112,2)</f>
        <v>0</v>
      </c>
      <c r="R112" s="225"/>
      <c r="S112" s="225" t="s">
        <v>276</v>
      </c>
      <c r="T112" s="225" t="s">
        <v>277</v>
      </c>
      <c r="U112" s="225">
        <v>4.8000000000000001E-2</v>
      </c>
      <c r="V112" s="225">
        <f>ROUND(E112*U112,2)</f>
        <v>0.67</v>
      </c>
      <c r="W112" s="225"/>
      <c r="X112" s="206"/>
      <c r="Y112" s="206"/>
      <c r="Z112" s="206"/>
      <c r="AA112" s="206"/>
      <c r="AB112" s="206"/>
      <c r="AC112" s="206"/>
      <c r="AD112" s="206"/>
      <c r="AE112" s="206"/>
      <c r="AF112" s="206"/>
      <c r="AG112" s="206" t="s">
        <v>659</v>
      </c>
      <c r="AH112" s="206"/>
      <c r="AI112" s="206"/>
      <c r="AJ112" s="206"/>
      <c r="AK112" s="206"/>
      <c r="AL112" s="206"/>
      <c r="AM112" s="206"/>
      <c r="AN112" s="206"/>
      <c r="AO112" s="206"/>
      <c r="AP112" s="206"/>
      <c r="AQ112" s="206"/>
      <c r="AR112" s="206"/>
      <c r="AS112" s="206"/>
      <c r="AT112" s="206"/>
      <c r="AU112" s="206"/>
      <c r="AV112" s="206"/>
      <c r="AW112" s="206"/>
      <c r="AX112" s="206"/>
      <c r="AY112" s="206"/>
      <c r="AZ112" s="206"/>
      <c r="BA112" s="206"/>
      <c r="BB112" s="206"/>
      <c r="BC112" s="206"/>
      <c r="BD112" s="206"/>
      <c r="BE112" s="206"/>
      <c r="BF112" s="206"/>
      <c r="BG112" s="206"/>
      <c r="BH112" s="206"/>
    </row>
    <row r="113" spans="1:60" outlineLevel="1" x14ac:dyDescent="0.25">
      <c r="A113" s="223"/>
      <c r="B113" s="224"/>
      <c r="C113" s="254" t="s">
        <v>1747</v>
      </c>
      <c r="D113" s="226"/>
      <c r="E113" s="227">
        <v>14</v>
      </c>
      <c r="F113" s="225"/>
      <c r="G113" s="225"/>
      <c r="H113" s="225"/>
      <c r="I113" s="225"/>
      <c r="J113" s="225"/>
      <c r="K113" s="225"/>
      <c r="L113" s="225"/>
      <c r="M113" s="225"/>
      <c r="N113" s="225"/>
      <c r="O113" s="225"/>
      <c r="P113" s="225"/>
      <c r="Q113" s="225"/>
      <c r="R113" s="225"/>
      <c r="S113" s="225"/>
      <c r="T113" s="225"/>
      <c r="U113" s="225"/>
      <c r="V113" s="225"/>
      <c r="W113" s="225"/>
      <c r="X113" s="206"/>
      <c r="Y113" s="206"/>
      <c r="Z113" s="206"/>
      <c r="AA113" s="206"/>
      <c r="AB113" s="206"/>
      <c r="AC113" s="206"/>
      <c r="AD113" s="206"/>
      <c r="AE113" s="206"/>
      <c r="AF113" s="206"/>
      <c r="AG113" s="206" t="s">
        <v>280</v>
      </c>
      <c r="AH113" s="206">
        <v>0</v>
      </c>
      <c r="AI113" s="206"/>
      <c r="AJ113" s="206"/>
      <c r="AK113" s="206"/>
      <c r="AL113" s="206"/>
      <c r="AM113" s="206"/>
      <c r="AN113" s="206"/>
      <c r="AO113" s="206"/>
      <c r="AP113" s="206"/>
      <c r="AQ113" s="206"/>
      <c r="AR113" s="206"/>
      <c r="AS113" s="206"/>
      <c r="AT113" s="206"/>
      <c r="AU113" s="206"/>
      <c r="AV113" s="206"/>
      <c r="AW113" s="206"/>
      <c r="AX113" s="206"/>
      <c r="AY113" s="206"/>
      <c r="AZ113" s="206"/>
      <c r="BA113" s="206"/>
      <c r="BB113" s="206"/>
      <c r="BC113" s="206"/>
      <c r="BD113" s="206"/>
      <c r="BE113" s="206"/>
      <c r="BF113" s="206"/>
      <c r="BG113" s="206"/>
      <c r="BH113" s="206"/>
    </row>
    <row r="114" spans="1:60" outlineLevel="1" x14ac:dyDescent="0.25">
      <c r="A114" s="244">
        <v>54</v>
      </c>
      <c r="B114" s="245" t="s">
        <v>1768</v>
      </c>
      <c r="C114" s="255" t="s">
        <v>1769</v>
      </c>
      <c r="D114" s="246" t="s">
        <v>320</v>
      </c>
      <c r="E114" s="247">
        <v>0.14412</v>
      </c>
      <c r="F114" s="248"/>
      <c r="G114" s="249">
        <f>ROUND(E114*F114,2)</f>
        <v>0</v>
      </c>
      <c r="H114" s="248"/>
      <c r="I114" s="249">
        <f>ROUND(E114*H114,2)</f>
        <v>0</v>
      </c>
      <c r="J114" s="248"/>
      <c r="K114" s="249">
        <f>ROUND(E114*J114,2)</f>
        <v>0</v>
      </c>
      <c r="L114" s="249">
        <v>21</v>
      </c>
      <c r="M114" s="249">
        <f>G114*(1+L114/100)</f>
        <v>0</v>
      </c>
      <c r="N114" s="249">
        <v>0</v>
      </c>
      <c r="O114" s="249">
        <f>ROUND(E114*N114,2)</f>
        <v>0</v>
      </c>
      <c r="P114" s="249">
        <v>0</v>
      </c>
      <c r="Q114" s="250">
        <f>ROUND(E114*P114,2)</f>
        <v>0</v>
      </c>
      <c r="R114" s="225"/>
      <c r="S114" s="225" t="s">
        <v>276</v>
      </c>
      <c r="T114" s="225" t="s">
        <v>277</v>
      </c>
      <c r="U114" s="225">
        <v>1.47</v>
      </c>
      <c r="V114" s="225">
        <f>ROUND(E114*U114,2)</f>
        <v>0.21</v>
      </c>
      <c r="W114" s="225"/>
      <c r="X114" s="206"/>
      <c r="Y114" s="206"/>
      <c r="Z114" s="206"/>
      <c r="AA114" s="206"/>
      <c r="AB114" s="206"/>
      <c r="AC114" s="206"/>
      <c r="AD114" s="206"/>
      <c r="AE114" s="206"/>
      <c r="AF114" s="206"/>
      <c r="AG114" s="206" t="s">
        <v>659</v>
      </c>
      <c r="AH114" s="206"/>
      <c r="AI114" s="206"/>
      <c r="AJ114" s="206"/>
      <c r="AK114" s="206"/>
      <c r="AL114" s="206"/>
      <c r="AM114" s="206"/>
      <c r="AN114" s="206"/>
      <c r="AO114" s="206"/>
      <c r="AP114" s="206"/>
      <c r="AQ114" s="206"/>
      <c r="AR114" s="206"/>
      <c r="AS114" s="206"/>
      <c r="AT114" s="206"/>
      <c r="AU114" s="206"/>
      <c r="AV114" s="206"/>
      <c r="AW114" s="206"/>
      <c r="AX114" s="206"/>
      <c r="AY114" s="206"/>
      <c r="AZ114" s="206"/>
      <c r="BA114" s="206"/>
      <c r="BB114" s="206"/>
      <c r="BC114" s="206"/>
      <c r="BD114" s="206"/>
      <c r="BE114" s="206"/>
      <c r="BF114" s="206"/>
      <c r="BG114" s="206"/>
      <c r="BH114" s="206"/>
    </row>
    <row r="115" spans="1:60" outlineLevel="1" x14ac:dyDescent="0.25">
      <c r="A115" s="244">
        <v>55</v>
      </c>
      <c r="B115" s="245" t="s">
        <v>1770</v>
      </c>
      <c r="C115" s="255" t="s">
        <v>1771</v>
      </c>
      <c r="D115" s="246" t="s">
        <v>884</v>
      </c>
      <c r="E115" s="247">
        <v>70</v>
      </c>
      <c r="F115" s="248"/>
      <c r="G115" s="249">
        <f>ROUND(E115*F115,2)</f>
        <v>0</v>
      </c>
      <c r="H115" s="248"/>
      <c r="I115" s="249">
        <f>ROUND(E115*H115,2)</f>
        <v>0</v>
      </c>
      <c r="J115" s="248"/>
      <c r="K115" s="249">
        <f>ROUND(E115*J115,2)</f>
        <v>0</v>
      </c>
      <c r="L115" s="249">
        <v>21</v>
      </c>
      <c r="M115" s="249">
        <f>G115*(1+L115/100)</f>
        <v>0</v>
      </c>
      <c r="N115" s="249">
        <v>0</v>
      </c>
      <c r="O115" s="249">
        <f>ROUND(E115*N115,2)</f>
        <v>0</v>
      </c>
      <c r="P115" s="249">
        <v>0</v>
      </c>
      <c r="Q115" s="250">
        <f>ROUND(E115*P115,2)</f>
        <v>0</v>
      </c>
      <c r="R115" s="225" t="s">
        <v>1772</v>
      </c>
      <c r="S115" s="225" t="s">
        <v>276</v>
      </c>
      <c r="T115" s="225" t="s">
        <v>277</v>
      </c>
      <c r="U115" s="225">
        <v>1</v>
      </c>
      <c r="V115" s="225">
        <f>ROUND(E115*U115,2)</f>
        <v>70</v>
      </c>
      <c r="W115" s="225"/>
      <c r="X115" s="206"/>
      <c r="Y115" s="206"/>
      <c r="Z115" s="206"/>
      <c r="AA115" s="206"/>
      <c r="AB115" s="206"/>
      <c r="AC115" s="206"/>
      <c r="AD115" s="206"/>
      <c r="AE115" s="206"/>
      <c r="AF115" s="206"/>
      <c r="AG115" s="206" t="s">
        <v>1773</v>
      </c>
      <c r="AH115" s="206"/>
      <c r="AI115" s="206"/>
      <c r="AJ115" s="206"/>
      <c r="AK115" s="206"/>
      <c r="AL115" s="206"/>
      <c r="AM115" s="206"/>
      <c r="AN115" s="206"/>
      <c r="AO115" s="206"/>
      <c r="AP115" s="206"/>
      <c r="AQ115" s="206"/>
      <c r="AR115" s="206"/>
      <c r="AS115" s="206"/>
      <c r="AT115" s="206"/>
      <c r="AU115" s="206"/>
      <c r="AV115" s="206"/>
      <c r="AW115" s="206"/>
      <c r="AX115" s="206"/>
      <c r="AY115" s="206"/>
      <c r="AZ115" s="206"/>
      <c r="BA115" s="206"/>
      <c r="BB115" s="206"/>
      <c r="BC115" s="206"/>
      <c r="BD115" s="206"/>
      <c r="BE115" s="206"/>
      <c r="BF115" s="206"/>
      <c r="BG115" s="206"/>
      <c r="BH115" s="206"/>
    </row>
    <row r="116" spans="1:60" outlineLevel="1" x14ac:dyDescent="0.25">
      <c r="A116" s="237">
        <v>56</v>
      </c>
      <c r="B116" s="238" t="s">
        <v>1774</v>
      </c>
      <c r="C116" s="253" t="s">
        <v>1775</v>
      </c>
      <c r="D116" s="239" t="s">
        <v>1638</v>
      </c>
      <c r="E116" s="240">
        <v>3</v>
      </c>
      <c r="F116" s="241"/>
      <c r="G116" s="242">
        <f>ROUND(E116*F116,2)</f>
        <v>0</v>
      </c>
      <c r="H116" s="241"/>
      <c r="I116" s="242">
        <f>ROUND(E116*H116,2)</f>
        <v>0</v>
      </c>
      <c r="J116" s="241"/>
      <c r="K116" s="242">
        <f>ROUND(E116*J116,2)</f>
        <v>0</v>
      </c>
      <c r="L116" s="242">
        <v>21</v>
      </c>
      <c r="M116" s="242">
        <f>G116*(1+L116/100)</f>
        <v>0</v>
      </c>
      <c r="N116" s="242">
        <v>0</v>
      </c>
      <c r="O116" s="242">
        <f>ROUND(E116*N116,2)</f>
        <v>0</v>
      </c>
      <c r="P116" s="242">
        <v>0</v>
      </c>
      <c r="Q116" s="243">
        <f>ROUND(E116*P116,2)</f>
        <v>0</v>
      </c>
      <c r="R116" s="225"/>
      <c r="S116" s="225" t="s">
        <v>289</v>
      </c>
      <c r="T116" s="225" t="s">
        <v>277</v>
      </c>
      <c r="U116" s="225">
        <v>0</v>
      </c>
      <c r="V116" s="225">
        <f>ROUND(E116*U116,2)</f>
        <v>0</v>
      </c>
      <c r="W116" s="225"/>
      <c r="X116" s="206"/>
      <c r="Y116" s="206"/>
      <c r="Z116" s="206"/>
      <c r="AA116" s="206"/>
      <c r="AB116" s="206"/>
      <c r="AC116" s="206"/>
      <c r="AD116" s="206"/>
      <c r="AE116" s="206"/>
      <c r="AF116" s="206"/>
      <c r="AG116" s="206" t="s">
        <v>673</v>
      </c>
      <c r="AH116" s="206"/>
      <c r="AI116" s="206"/>
      <c r="AJ116" s="206"/>
      <c r="AK116" s="206"/>
      <c r="AL116" s="206"/>
      <c r="AM116" s="206"/>
      <c r="AN116" s="206"/>
      <c r="AO116" s="206"/>
      <c r="AP116" s="206"/>
      <c r="AQ116" s="206"/>
      <c r="AR116" s="206"/>
      <c r="AS116" s="206"/>
      <c r="AT116" s="206"/>
      <c r="AU116" s="206"/>
      <c r="AV116" s="206"/>
      <c r="AW116" s="206"/>
      <c r="AX116" s="206"/>
      <c r="AY116" s="206"/>
      <c r="AZ116" s="206"/>
      <c r="BA116" s="206"/>
      <c r="BB116" s="206"/>
      <c r="BC116" s="206"/>
      <c r="BD116" s="206"/>
      <c r="BE116" s="206"/>
      <c r="BF116" s="206"/>
      <c r="BG116" s="206"/>
      <c r="BH116" s="206"/>
    </row>
    <row r="117" spans="1:60" outlineLevel="1" x14ac:dyDescent="0.25">
      <c r="A117" s="223"/>
      <c r="B117" s="224"/>
      <c r="C117" s="254" t="s">
        <v>1765</v>
      </c>
      <c r="D117" s="226"/>
      <c r="E117" s="227">
        <v>3</v>
      </c>
      <c r="F117" s="225"/>
      <c r="G117" s="225"/>
      <c r="H117" s="225"/>
      <c r="I117" s="225"/>
      <c r="J117" s="225"/>
      <c r="K117" s="225"/>
      <c r="L117" s="225"/>
      <c r="M117" s="225"/>
      <c r="N117" s="225"/>
      <c r="O117" s="225"/>
      <c r="P117" s="225"/>
      <c r="Q117" s="225"/>
      <c r="R117" s="225"/>
      <c r="S117" s="225"/>
      <c r="T117" s="225"/>
      <c r="U117" s="225"/>
      <c r="V117" s="225"/>
      <c r="W117" s="225"/>
      <c r="X117" s="206"/>
      <c r="Y117" s="206"/>
      <c r="Z117" s="206"/>
      <c r="AA117" s="206"/>
      <c r="AB117" s="206"/>
      <c r="AC117" s="206"/>
      <c r="AD117" s="206"/>
      <c r="AE117" s="206"/>
      <c r="AF117" s="206"/>
      <c r="AG117" s="206" t="s">
        <v>280</v>
      </c>
      <c r="AH117" s="206">
        <v>0</v>
      </c>
      <c r="AI117" s="206"/>
      <c r="AJ117" s="206"/>
      <c r="AK117" s="206"/>
      <c r="AL117" s="206"/>
      <c r="AM117" s="206"/>
      <c r="AN117" s="206"/>
      <c r="AO117" s="206"/>
      <c r="AP117" s="206"/>
      <c r="AQ117" s="206"/>
      <c r="AR117" s="206"/>
      <c r="AS117" s="206"/>
      <c r="AT117" s="206"/>
      <c r="AU117" s="206"/>
      <c r="AV117" s="206"/>
      <c r="AW117" s="206"/>
      <c r="AX117" s="206"/>
      <c r="AY117" s="206"/>
      <c r="AZ117" s="206"/>
      <c r="BA117" s="206"/>
      <c r="BB117" s="206"/>
      <c r="BC117" s="206"/>
      <c r="BD117" s="206"/>
      <c r="BE117" s="206"/>
      <c r="BF117" s="206"/>
      <c r="BG117" s="206"/>
      <c r="BH117" s="206"/>
    </row>
    <row r="118" spans="1:60" x14ac:dyDescent="0.25">
      <c r="A118" s="231" t="s">
        <v>271</v>
      </c>
      <c r="B118" s="232" t="s">
        <v>190</v>
      </c>
      <c r="C118" s="252" t="s">
        <v>191</v>
      </c>
      <c r="D118" s="233"/>
      <c r="E118" s="234"/>
      <c r="F118" s="235"/>
      <c r="G118" s="235">
        <f>SUMIF(AG119:AG175,"&lt;&gt;NOR",G119:G175)</f>
        <v>0</v>
      </c>
      <c r="H118" s="235"/>
      <c r="I118" s="235">
        <f>SUM(I119:I175)</f>
        <v>0</v>
      </c>
      <c r="J118" s="235"/>
      <c r="K118" s="235">
        <f>SUM(K119:K175)</f>
        <v>0</v>
      </c>
      <c r="L118" s="235"/>
      <c r="M118" s="235">
        <f>SUM(M119:M175)</f>
        <v>0</v>
      </c>
      <c r="N118" s="235"/>
      <c r="O118" s="235">
        <f>SUM(O119:O175)</f>
        <v>0</v>
      </c>
      <c r="P118" s="235"/>
      <c r="Q118" s="236">
        <f>SUM(Q119:Q175)</f>
        <v>0</v>
      </c>
      <c r="R118" s="230"/>
      <c r="S118" s="230"/>
      <c r="T118" s="230"/>
      <c r="U118" s="230"/>
      <c r="V118" s="230">
        <f>SUM(V119:V175)</f>
        <v>137.97999999999999</v>
      </c>
      <c r="W118" s="230"/>
      <c r="AG118" t="s">
        <v>272</v>
      </c>
    </row>
    <row r="119" spans="1:60" outlineLevel="1" x14ac:dyDescent="0.25">
      <c r="A119" s="237">
        <v>57</v>
      </c>
      <c r="B119" s="238" t="s">
        <v>1776</v>
      </c>
      <c r="C119" s="253" t="s">
        <v>1777</v>
      </c>
      <c r="D119" s="239" t="s">
        <v>370</v>
      </c>
      <c r="E119" s="240">
        <v>154</v>
      </c>
      <c r="F119" s="241"/>
      <c r="G119" s="242">
        <f>ROUND(E119*F119,2)</f>
        <v>0</v>
      </c>
      <c r="H119" s="241"/>
      <c r="I119" s="242">
        <f>ROUND(E119*H119,2)</f>
        <v>0</v>
      </c>
      <c r="J119" s="241"/>
      <c r="K119" s="242">
        <f>ROUND(E119*J119,2)</f>
        <v>0</v>
      </c>
      <c r="L119" s="242">
        <v>21</v>
      </c>
      <c r="M119" s="242">
        <f>G119*(1+L119/100)</f>
        <v>0</v>
      </c>
      <c r="N119" s="242">
        <v>0</v>
      </c>
      <c r="O119" s="242">
        <f>ROUND(E119*N119,2)</f>
        <v>0</v>
      </c>
      <c r="P119" s="242">
        <v>0</v>
      </c>
      <c r="Q119" s="243">
        <f>ROUND(E119*P119,2)</f>
        <v>0</v>
      </c>
      <c r="R119" s="225"/>
      <c r="S119" s="225" t="s">
        <v>276</v>
      </c>
      <c r="T119" s="225" t="s">
        <v>277</v>
      </c>
      <c r="U119" s="225">
        <v>0.17299999999999999</v>
      </c>
      <c r="V119" s="225">
        <f>ROUND(E119*U119,2)</f>
        <v>26.64</v>
      </c>
      <c r="W119" s="225"/>
      <c r="X119" s="206"/>
      <c r="Y119" s="206"/>
      <c r="Z119" s="206"/>
      <c r="AA119" s="206"/>
      <c r="AB119" s="206"/>
      <c r="AC119" s="206"/>
      <c r="AD119" s="206"/>
      <c r="AE119" s="206"/>
      <c r="AF119" s="206"/>
      <c r="AG119" s="206" t="s">
        <v>659</v>
      </c>
      <c r="AH119" s="206"/>
      <c r="AI119" s="206"/>
      <c r="AJ119" s="206"/>
      <c r="AK119" s="206"/>
      <c r="AL119" s="206"/>
      <c r="AM119" s="206"/>
      <c r="AN119" s="206"/>
      <c r="AO119" s="206"/>
      <c r="AP119" s="206"/>
      <c r="AQ119" s="206"/>
      <c r="AR119" s="206"/>
      <c r="AS119" s="206"/>
      <c r="AT119" s="206"/>
      <c r="AU119" s="206"/>
      <c r="AV119" s="206"/>
      <c r="AW119" s="206"/>
      <c r="AX119" s="206"/>
      <c r="AY119" s="206"/>
      <c r="AZ119" s="206"/>
      <c r="BA119" s="206"/>
      <c r="BB119" s="206"/>
      <c r="BC119" s="206"/>
      <c r="BD119" s="206"/>
      <c r="BE119" s="206"/>
      <c r="BF119" s="206"/>
      <c r="BG119" s="206"/>
      <c r="BH119" s="206"/>
    </row>
    <row r="120" spans="1:60" outlineLevel="1" x14ac:dyDescent="0.25">
      <c r="A120" s="223"/>
      <c r="B120" s="224"/>
      <c r="C120" s="254" t="s">
        <v>1778</v>
      </c>
      <c r="D120" s="226"/>
      <c r="E120" s="227">
        <v>154</v>
      </c>
      <c r="F120" s="225"/>
      <c r="G120" s="225"/>
      <c r="H120" s="225"/>
      <c r="I120" s="225"/>
      <c r="J120" s="225"/>
      <c r="K120" s="225"/>
      <c r="L120" s="225"/>
      <c r="M120" s="225"/>
      <c r="N120" s="225"/>
      <c r="O120" s="225"/>
      <c r="P120" s="225"/>
      <c r="Q120" s="225"/>
      <c r="R120" s="225"/>
      <c r="S120" s="225"/>
      <c r="T120" s="225"/>
      <c r="U120" s="225"/>
      <c r="V120" s="225"/>
      <c r="W120" s="225"/>
      <c r="X120" s="206"/>
      <c r="Y120" s="206"/>
      <c r="Z120" s="206"/>
      <c r="AA120" s="206"/>
      <c r="AB120" s="206"/>
      <c r="AC120" s="206"/>
      <c r="AD120" s="206"/>
      <c r="AE120" s="206"/>
      <c r="AF120" s="206"/>
      <c r="AG120" s="206" t="s">
        <v>280</v>
      </c>
      <c r="AH120" s="206">
        <v>0</v>
      </c>
      <c r="AI120" s="206"/>
      <c r="AJ120" s="206"/>
      <c r="AK120" s="206"/>
      <c r="AL120" s="206"/>
      <c r="AM120" s="206"/>
      <c r="AN120" s="206"/>
      <c r="AO120" s="206"/>
      <c r="AP120" s="206"/>
      <c r="AQ120" s="206"/>
      <c r="AR120" s="206"/>
      <c r="AS120" s="206"/>
      <c r="AT120" s="206"/>
      <c r="AU120" s="206"/>
      <c r="AV120" s="206"/>
      <c r="AW120" s="206"/>
      <c r="AX120" s="206"/>
      <c r="AY120" s="206"/>
      <c r="AZ120" s="206"/>
      <c r="BA120" s="206"/>
      <c r="BB120" s="206"/>
      <c r="BC120" s="206"/>
      <c r="BD120" s="206"/>
      <c r="BE120" s="206"/>
      <c r="BF120" s="206"/>
      <c r="BG120" s="206"/>
      <c r="BH120" s="206"/>
    </row>
    <row r="121" spans="1:60" outlineLevel="1" x14ac:dyDescent="0.25">
      <c r="A121" s="244">
        <v>58</v>
      </c>
      <c r="B121" s="245" t="s">
        <v>1779</v>
      </c>
      <c r="C121" s="255" t="s">
        <v>1780</v>
      </c>
      <c r="D121" s="246" t="s">
        <v>333</v>
      </c>
      <c r="E121" s="247">
        <v>3</v>
      </c>
      <c r="F121" s="248"/>
      <c r="G121" s="249">
        <f>ROUND(E121*F121,2)</f>
        <v>0</v>
      </c>
      <c r="H121" s="248"/>
      <c r="I121" s="249">
        <f>ROUND(E121*H121,2)</f>
        <v>0</v>
      </c>
      <c r="J121" s="248"/>
      <c r="K121" s="249">
        <f>ROUND(E121*J121,2)</f>
        <v>0</v>
      </c>
      <c r="L121" s="249">
        <v>21</v>
      </c>
      <c r="M121" s="249">
        <f>G121*(1+L121/100)</f>
        <v>0</v>
      </c>
      <c r="N121" s="249">
        <v>0</v>
      </c>
      <c r="O121" s="249">
        <f>ROUND(E121*N121,2)</f>
        <v>0</v>
      </c>
      <c r="P121" s="249">
        <v>0</v>
      </c>
      <c r="Q121" s="250">
        <f>ROUND(E121*P121,2)</f>
        <v>0</v>
      </c>
      <c r="R121" s="225"/>
      <c r="S121" s="225" t="s">
        <v>276</v>
      </c>
      <c r="T121" s="225" t="s">
        <v>277</v>
      </c>
      <c r="U121" s="225">
        <v>0.21593999999999999</v>
      </c>
      <c r="V121" s="225">
        <f>ROUND(E121*U121,2)</f>
        <v>0.65</v>
      </c>
      <c r="W121" s="225"/>
      <c r="X121" s="206"/>
      <c r="Y121" s="206"/>
      <c r="Z121" s="206"/>
      <c r="AA121" s="206"/>
      <c r="AB121" s="206"/>
      <c r="AC121" s="206"/>
      <c r="AD121" s="206"/>
      <c r="AE121" s="206"/>
      <c r="AF121" s="206"/>
      <c r="AG121" s="206" t="s">
        <v>659</v>
      </c>
      <c r="AH121" s="206"/>
      <c r="AI121" s="206"/>
      <c r="AJ121" s="206"/>
      <c r="AK121" s="206"/>
      <c r="AL121" s="206"/>
      <c r="AM121" s="206"/>
      <c r="AN121" s="206"/>
      <c r="AO121" s="206"/>
      <c r="AP121" s="206"/>
      <c r="AQ121" s="206"/>
      <c r="AR121" s="206"/>
      <c r="AS121" s="206"/>
      <c r="AT121" s="206"/>
      <c r="AU121" s="206"/>
      <c r="AV121" s="206"/>
      <c r="AW121" s="206"/>
      <c r="AX121" s="206"/>
      <c r="AY121" s="206"/>
      <c r="AZ121" s="206"/>
      <c r="BA121" s="206"/>
      <c r="BB121" s="206"/>
      <c r="BC121" s="206"/>
      <c r="BD121" s="206"/>
      <c r="BE121" s="206"/>
      <c r="BF121" s="206"/>
      <c r="BG121" s="206"/>
      <c r="BH121" s="206"/>
    </row>
    <row r="122" spans="1:60" outlineLevel="1" x14ac:dyDescent="0.25">
      <c r="A122" s="244">
        <v>59</v>
      </c>
      <c r="B122" s="245" t="s">
        <v>1781</v>
      </c>
      <c r="C122" s="255" t="s">
        <v>1782</v>
      </c>
      <c r="D122" s="246" t="s">
        <v>333</v>
      </c>
      <c r="E122" s="247">
        <v>2</v>
      </c>
      <c r="F122" s="248"/>
      <c r="G122" s="249">
        <f>ROUND(E122*F122,2)</f>
        <v>0</v>
      </c>
      <c r="H122" s="248"/>
      <c r="I122" s="249">
        <f>ROUND(E122*H122,2)</f>
        <v>0</v>
      </c>
      <c r="J122" s="248"/>
      <c r="K122" s="249">
        <f>ROUND(E122*J122,2)</f>
        <v>0</v>
      </c>
      <c r="L122" s="249">
        <v>21</v>
      </c>
      <c r="M122" s="249">
        <f>G122*(1+L122/100)</f>
        <v>0</v>
      </c>
      <c r="N122" s="249">
        <v>0</v>
      </c>
      <c r="O122" s="249">
        <f>ROUND(E122*N122,2)</f>
        <v>0</v>
      </c>
      <c r="P122" s="249">
        <v>0</v>
      </c>
      <c r="Q122" s="250">
        <f>ROUND(E122*P122,2)</f>
        <v>0</v>
      </c>
      <c r="R122" s="225"/>
      <c r="S122" s="225" t="s">
        <v>276</v>
      </c>
      <c r="T122" s="225" t="s">
        <v>277</v>
      </c>
      <c r="U122" s="225">
        <v>0.25024000000000002</v>
      </c>
      <c r="V122" s="225">
        <f>ROUND(E122*U122,2)</f>
        <v>0.5</v>
      </c>
      <c r="W122" s="225"/>
      <c r="X122" s="206"/>
      <c r="Y122" s="206"/>
      <c r="Z122" s="206"/>
      <c r="AA122" s="206"/>
      <c r="AB122" s="206"/>
      <c r="AC122" s="206"/>
      <c r="AD122" s="206"/>
      <c r="AE122" s="206"/>
      <c r="AF122" s="206"/>
      <c r="AG122" s="206" t="s">
        <v>659</v>
      </c>
      <c r="AH122" s="206"/>
      <c r="AI122" s="206"/>
      <c r="AJ122" s="206"/>
      <c r="AK122" s="206"/>
      <c r="AL122" s="206"/>
      <c r="AM122" s="206"/>
      <c r="AN122" s="206"/>
      <c r="AO122" s="206"/>
      <c r="AP122" s="206"/>
      <c r="AQ122" s="206"/>
      <c r="AR122" s="206"/>
      <c r="AS122" s="206"/>
      <c r="AT122" s="206"/>
      <c r="AU122" s="206"/>
      <c r="AV122" s="206"/>
      <c r="AW122" s="206"/>
      <c r="AX122" s="206"/>
      <c r="AY122" s="206"/>
      <c r="AZ122" s="206"/>
      <c r="BA122" s="206"/>
      <c r="BB122" s="206"/>
      <c r="BC122" s="206"/>
      <c r="BD122" s="206"/>
      <c r="BE122" s="206"/>
      <c r="BF122" s="206"/>
      <c r="BG122" s="206"/>
      <c r="BH122" s="206"/>
    </row>
    <row r="123" spans="1:60" outlineLevel="1" x14ac:dyDescent="0.25">
      <c r="A123" s="237">
        <v>60</v>
      </c>
      <c r="B123" s="238" t="s">
        <v>1783</v>
      </c>
      <c r="C123" s="253" t="s">
        <v>1784</v>
      </c>
      <c r="D123" s="239" t="s">
        <v>370</v>
      </c>
      <c r="E123" s="240">
        <v>100</v>
      </c>
      <c r="F123" s="241"/>
      <c r="G123" s="242">
        <f>ROUND(E123*F123,2)</f>
        <v>0</v>
      </c>
      <c r="H123" s="241"/>
      <c r="I123" s="242">
        <f>ROUND(E123*H123,2)</f>
        <v>0</v>
      </c>
      <c r="J123" s="241"/>
      <c r="K123" s="242">
        <f>ROUND(E123*J123,2)</f>
        <v>0</v>
      </c>
      <c r="L123" s="242">
        <v>21</v>
      </c>
      <c r="M123" s="242">
        <f>G123*(1+L123/100)</f>
        <v>0</v>
      </c>
      <c r="N123" s="242">
        <v>0</v>
      </c>
      <c r="O123" s="242">
        <f>ROUND(E123*N123,2)</f>
        <v>0</v>
      </c>
      <c r="P123" s="242">
        <v>0</v>
      </c>
      <c r="Q123" s="243">
        <f>ROUND(E123*P123,2)</f>
        <v>0</v>
      </c>
      <c r="R123" s="225"/>
      <c r="S123" s="225" t="s">
        <v>276</v>
      </c>
      <c r="T123" s="225" t="s">
        <v>277</v>
      </c>
      <c r="U123" s="225">
        <v>0.33283000000000001</v>
      </c>
      <c r="V123" s="225">
        <f>ROUND(E123*U123,2)</f>
        <v>33.28</v>
      </c>
      <c r="W123" s="225"/>
      <c r="X123" s="206"/>
      <c r="Y123" s="206"/>
      <c r="Z123" s="206"/>
      <c r="AA123" s="206"/>
      <c r="AB123" s="206"/>
      <c r="AC123" s="206"/>
      <c r="AD123" s="206"/>
      <c r="AE123" s="206"/>
      <c r="AF123" s="206"/>
      <c r="AG123" s="206" t="s">
        <v>659</v>
      </c>
      <c r="AH123" s="206"/>
      <c r="AI123" s="206"/>
      <c r="AJ123" s="206"/>
      <c r="AK123" s="206"/>
      <c r="AL123" s="206"/>
      <c r="AM123" s="206"/>
      <c r="AN123" s="206"/>
      <c r="AO123" s="206"/>
      <c r="AP123" s="206"/>
      <c r="AQ123" s="206"/>
      <c r="AR123" s="206"/>
      <c r="AS123" s="206"/>
      <c r="AT123" s="206"/>
      <c r="AU123" s="206"/>
      <c r="AV123" s="206"/>
      <c r="AW123" s="206"/>
      <c r="AX123" s="206"/>
      <c r="AY123" s="206"/>
      <c r="AZ123" s="206"/>
      <c r="BA123" s="206"/>
      <c r="BB123" s="206"/>
      <c r="BC123" s="206"/>
      <c r="BD123" s="206"/>
      <c r="BE123" s="206"/>
      <c r="BF123" s="206"/>
      <c r="BG123" s="206"/>
      <c r="BH123" s="206"/>
    </row>
    <row r="124" spans="1:60" outlineLevel="1" x14ac:dyDescent="0.25">
      <c r="A124" s="223"/>
      <c r="B124" s="224"/>
      <c r="C124" s="254" t="s">
        <v>1785</v>
      </c>
      <c r="D124" s="226"/>
      <c r="E124" s="227">
        <v>100</v>
      </c>
      <c r="F124" s="225"/>
      <c r="G124" s="225"/>
      <c r="H124" s="225"/>
      <c r="I124" s="225"/>
      <c r="J124" s="225"/>
      <c r="K124" s="225"/>
      <c r="L124" s="225"/>
      <c r="M124" s="225"/>
      <c r="N124" s="225"/>
      <c r="O124" s="225"/>
      <c r="P124" s="225"/>
      <c r="Q124" s="225"/>
      <c r="R124" s="225"/>
      <c r="S124" s="225"/>
      <c r="T124" s="225"/>
      <c r="U124" s="225"/>
      <c r="V124" s="225"/>
      <c r="W124" s="225"/>
      <c r="X124" s="206"/>
      <c r="Y124" s="206"/>
      <c r="Z124" s="206"/>
      <c r="AA124" s="206"/>
      <c r="AB124" s="206"/>
      <c r="AC124" s="206"/>
      <c r="AD124" s="206"/>
      <c r="AE124" s="206"/>
      <c r="AF124" s="206"/>
      <c r="AG124" s="206" t="s">
        <v>280</v>
      </c>
      <c r="AH124" s="206">
        <v>0</v>
      </c>
      <c r="AI124" s="206"/>
      <c r="AJ124" s="206"/>
      <c r="AK124" s="206"/>
      <c r="AL124" s="206"/>
      <c r="AM124" s="206"/>
      <c r="AN124" s="206"/>
      <c r="AO124" s="206"/>
      <c r="AP124" s="206"/>
      <c r="AQ124" s="206"/>
      <c r="AR124" s="206"/>
      <c r="AS124" s="206"/>
      <c r="AT124" s="206"/>
      <c r="AU124" s="206"/>
      <c r="AV124" s="206"/>
      <c r="AW124" s="206"/>
      <c r="AX124" s="206"/>
      <c r="AY124" s="206"/>
      <c r="AZ124" s="206"/>
      <c r="BA124" s="206"/>
      <c r="BB124" s="206"/>
      <c r="BC124" s="206"/>
      <c r="BD124" s="206"/>
      <c r="BE124" s="206"/>
      <c r="BF124" s="206"/>
      <c r="BG124" s="206"/>
      <c r="BH124" s="206"/>
    </row>
    <row r="125" spans="1:60" outlineLevel="1" x14ac:dyDescent="0.25">
      <c r="A125" s="237">
        <v>61</v>
      </c>
      <c r="B125" s="238" t="s">
        <v>1786</v>
      </c>
      <c r="C125" s="253" t="s">
        <v>1787</v>
      </c>
      <c r="D125" s="239" t="s">
        <v>370</v>
      </c>
      <c r="E125" s="240">
        <v>34</v>
      </c>
      <c r="F125" s="241"/>
      <c r="G125" s="242">
        <f>ROUND(E125*F125,2)</f>
        <v>0</v>
      </c>
      <c r="H125" s="241"/>
      <c r="I125" s="242">
        <f>ROUND(E125*H125,2)</f>
        <v>0</v>
      </c>
      <c r="J125" s="241"/>
      <c r="K125" s="242">
        <f>ROUND(E125*J125,2)</f>
        <v>0</v>
      </c>
      <c r="L125" s="242">
        <v>21</v>
      </c>
      <c r="M125" s="242">
        <f>G125*(1+L125/100)</f>
        <v>0</v>
      </c>
      <c r="N125" s="242">
        <v>0</v>
      </c>
      <c r="O125" s="242">
        <f>ROUND(E125*N125,2)</f>
        <v>0</v>
      </c>
      <c r="P125" s="242">
        <v>0</v>
      </c>
      <c r="Q125" s="243">
        <f>ROUND(E125*P125,2)</f>
        <v>0</v>
      </c>
      <c r="R125" s="225"/>
      <c r="S125" s="225" t="s">
        <v>276</v>
      </c>
      <c r="T125" s="225" t="s">
        <v>277</v>
      </c>
      <c r="U125" s="225">
        <v>0.40018999999999999</v>
      </c>
      <c r="V125" s="225">
        <f>ROUND(E125*U125,2)</f>
        <v>13.61</v>
      </c>
      <c r="W125" s="225"/>
      <c r="X125" s="206"/>
      <c r="Y125" s="206"/>
      <c r="Z125" s="206"/>
      <c r="AA125" s="206"/>
      <c r="AB125" s="206"/>
      <c r="AC125" s="206"/>
      <c r="AD125" s="206"/>
      <c r="AE125" s="206"/>
      <c r="AF125" s="206"/>
      <c r="AG125" s="206" t="s">
        <v>659</v>
      </c>
      <c r="AH125" s="206"/>
      <c r="AI125" s="206"/>
      <c r="AJ125" s="206"/>
      <c r="AK125" s="206"/>
      <c r="AL125" s="206"/>
      <c r="AM125" s="206"/>
      <c r="AN125" s="206"/>
      <c r="AO125" s="206"/>
      <c r="AP125" s="206"/>
      <c r="AQ125" s="206"/>
      <c r="AR125" s="206"/>
      <c r="AS125" s="206"/>
      <c r="AT125" s="206"/>
      <c r="AU125" s="206"/>
      <c r="AV125" s="206"/>
      <c r="AW125" s="206"/>
      <c r="AX125" s="206"/>
      <c r="AY125" s="206"/>
      <c r="AZ125" s="206"/>
      <c r="BA125" s="206"/>
      <c r="BB125" s="206"/>
      <c r="BC125" s="206"/>
      <c r="BD125" s="206"/>
      <c r="BE125" s="206"/>
      <c r="BF125" s="206"/>
      <c r="BG125" s="206"/>
      <c r="BH125" s="206"/>
    </row>
    <row r="126" spans="1:60" outlineLevel="1" x14ac:dyDescent="0.25">
      <c r="A126" s="223"/>
      <c r="B126" s="224"/>
      <c r="C126" s="254" t="s">
        <v>1788</v>
      </c>
      <c r="D126" s="226"/>
      <c r="E126" s="227">
        <v>34</v>
      </c>
      <c r="F126" s="225"/>
      <c r="G126" s="225"/>
      <c r="H126" s="225"/>
      <c r="I126" s="225"/>
      <c r="J126" s="225"/>
      <c r="K126" s="225"/>
      <c r="L126" s="225"/>
      <c r="M126" s="225"/>
      <c r="N126" s="225"/>
      <c r="O126" s="225"/>
      <c r="P126" s="225"/>
      <c r="Q126" s="225"/>
      <c r="R126" s="225"/>
      <c r="S126" s="225"/>
      <c r="T126" s="225"/>
      <c r="U126" s="225"/>
      <c r="V126" s="225"/>
      <c r="W126" s="225"/>
      <c r="X126" s="206"/>
      <c r="Y126" s="206"/>
      <c r="Z126" s="206"/>
      <c r="AA126" s="206"/>
      <c r="AB126" s="206"/>
      <c r="AC126" s="206"/>
      <c r="AD126" s="206"/>
      <c r="AE126" s="206"/>
      <c r="AF126" s="206"/>
      <c r="AG126" s="206" t="s">
        <v>280</v>
      </c>
      <c r="AH126" s="206">
        <v>0</v>
      </c>
      <c r="AI126" s="206"/>
      <c r="AJ126" s="206"/>
      <c r="AK126" s="206"/>
      <c r="AL126" s="206"/>
      <c r="AM126" s="206"/>
      <c r="AN126" s="206"/>
      <c r="AO126" s="206"/>
      <c r="AP126" s="206"/>
      <c r="AQ126" s="206"/>
      <c r="AR126" s="206"/>
      <c r="AS126" s="206"/>
      <c r="AT126" s="206"/>
      <c r="AU126" s="206"/>
      <c r="AV126" s="206"/>
      <c r="AW126" s="206"/>
      <c r="AX126" s="206"/>
      <c r="AY126" s="206"/>
      <c r="AZ126" s="206"/>
      <c r="BA126" s="206"/>
      <c r="BB126" s="206"/>
      <c r="BC126" s="206"/>
      <c r="BD126" s="206"/>
      <c r="BE126" s="206"/>
      <c r="BF126" s="206"/>
      <c r="BG126" s="206"/>
      <c r="BH126" s="206"/>
    </row>
    <row r="127" spans="1:60" outlineLevel="1" x14ac:dyDescent="0.25">
      <c r="A127" s="237">
        <v>62</v>
      </c>
      <c r="B127" s="238" t="s">
        <v>1789</v>
      </c>
      <c r="C127" s="253" t="s">
        <v>1790</v>
      </c>
      <c r="D127" s="239" t="s">
        <v>370</v>
      </c>
      <c r="E127" s="240">
        <v>8</v>
      </c>
      <c r="F127" s="241"/>
      <c r="G127" s="242">
        <f>ROUND(E127*F127,2)</f>
        <v>0</v>
      </c>
      <c r="H127" s="241"/>
      <c r="I127" s="242">
        <f>ROUND(E127*H127,2)</f>
        <v>0</v>
      </c>
      <c r="J127" s="241"/>
      <c r="K127" s="242">
        <f>ROUND(E127*J127,2)</f>
        <v>0</v>
      </c>
      <c r="L127" s="242">
        <v>21</v>
      </c>
      <c r="M127" s="242">
        <f>G127*(1+L127/100)</f>
        <v>0</v>
      </c>
      <c r="N127" s="242">
        <v>0</v>
      </c>
      <c r="O127" s="242">
        <f>ROUND(E127*N127,2)</f>
        <v>0</v>
      </c>
      <c r="P127" s="242">
        <v>0</v>
      </c>
      <c r="Q127" s="243">
        <f>ROUND(E127*P127,2)</f>
        <v>0</v>
      </c>
      <c r="R127" s="225"/>
      <c r="S127" s="225" t="s">
        <v>276</v>
      </c>
      <c r="T127" s="225" t="s">
        <v>277</v>
      </c>
      <c r="U127" s="225">
        <v>0.47626000000000002</v>
      </c>
      <c r="V127" s="225">
        <f>ROUND(E127*U127,2)</f>
        <v>3.81</v>
      </c>
      <c r="W127" s="225"/>
      <c r="X127" s="206"/>
      <c r="Y127" s="206"/>
      <c r="Z127" s="206"/>
      <c r="AA127" s="206"/>
      <c r="AB127" s="206"/>
      <c r="AC127" s="206"/>
      <c r="AD127" s="206"/>
      <c r="AE127" s="206"/>
      <c r="AF127" s="206"/>
      <c r="AG127" s="206" t="s">
        <v>659</v>
      </c>
      <c r="AH127" s="206"/>
      <c r="AI127" s="206"/>
      <c r="AJ127" s="206"/>
      <c r="AK127" s="206"/>
      <c r="AL127" s="206"/>
      <c r="AM127" s="206"/>
      <c r="AN127" s="206"/>
      <c r="AO127" s="206"/>
      <c r="AP127" s="206"/>
      <c r="AQ127" s="206"/>
      <c r="AR127" s="206"/>
      <c r="AS127" s="206"/>
      <c r="AT127" s="206"/>
      <c r="AU127" s="206"/>
      <c r="AV127" s="206"/>
      <c r="AW127" s="206"/>
      <c r="AX127" s="206"/>
      <c r="AY127" s="206"/>
      <c r="AZ127" s="206"/>
      <c r="BA127" s="206"/>
      <c r="BB127" s="206"/>
      <c r="BC127" s="206"/>
      <c r="BD127" s="206"/>
      <c r="BE127" s="206"/>
      <c r="BF127" s="206"/>
      <c r="BG127" s="206"/>
      <c r="BH127" s="206"/>
    </row>
    <row r="128" spans="1:60" outlineLevel="1" x14ac:dyDescent="0.25">
      <c r="A128" s="223"/>
      <c r="B128" s="224"/>
      <c r="C128" s="254" t="s">
        <v>1791</v>
      </c>
      <c r="D128" s="226"/>
      <c r="E128" s="227">
        <v>8</v>
      </c>
      <c r="F128" s="225"/>
      <c r="G128" s="225"/>
      <c r="H128" s="225"/>
      <c r="I128" s="225"/>
      <c r="J128" s="225"/>
      <c r="K128" s="225"/>
      <c r="L128" s="225"/>
      <c r="M128" s="225"/>
      <c r="N128" s="225"/>
      <c r="O128" s="225"/>
      <c r="P128" s="225"/>
      <c r="Q128" s="225"/>
      <c r="R128" s="225"/>
      <c r="S128" s="225"/>
      <c r="T128" s="225"/>
      <c r="U128" s="225"/>
      <c r="V128" s="225"/>
      <c r="W128" s="225"/>
      <c r="X128" s="206"/>
      <c r="Y128" s="206"/>
      <c r="Z128" s="206"/>
      <c r="AA128" s="206"/>
      <c r="AB128" s="206"/>
      <c r="AC128" s="206"/>
      <c r="AD128" s="206"/>
      <c r="AE128" s="206"/>
      <c r="AF128" s="206"/>
      <c r="AG128" s="206" t="s">
        <v>280</v>
      </c>
      <c r="AH128" s="206">
        <v>0</v>
      </c>
      <c r="AI128" s="206"/>
      <c r="AJ128" s="206"/>
      <c r="AK128" s="206"/>
      <c r="AL128" s="206"/>
      <c r="AM128" s="206"/>
      <c r="AN128" s="206"/>
      <c r="AO128" s="206"/>
      <c r="AP128" s="206"/>
      <c r="AQ128" s="206"/>
      <c r="AR128" s="206"/>
      <c r="AS128" s="206"/>
      <c r="AT128" s="206"/>
      <c r="AU128" s="206"/>
      <c r="AV128" s="206"/>
      <c r="AW128" s="206"/>
      <c r="AX128" s="206"/>
      <c r="AY128" s="206"/>
      <c r="AZ128" s="206"/>
      <c r="BA128" s="206"/>
      <c r="BB128" s="206"/>
      <c r="BC128" s="206"/>
      <c r="BD128" s="206"/>
      <c r="BE128" s="206"/>
      <c r="BF128" s="206"/>
      <c r="BG128" s="206"/>
      <c r="BH128" s="206"/>
    </row>
    <row r="129" spans="1:60" outlineLevel="1" x14ac:dyDescent="0.25">
      <c r="A129" s="237">
        <v>63</v>
      </c>
      <c r="B129" s="238" t="s">
        <v>1792</v>
      </c>
      <c r="C129" s="253" t="s">
        <v>1793</v>
      </c>
      <c r="D129" s="239" t="s">
        <v>370</v>
      </c>
      <c r="E129" s="240">
        <v>10</v>
      </c>
      <c r="F129" s="241"/>
      <c r="G129" s="242">
        <f>ROUND(E129*F129,2)</f>
        <v>0</v>
      </c>
      <c r="H129" s="241"/>
      <c r="I129" s="242">
        <f>ROUND(E129*H129,2)</f>
        <v>0</v>
      </c>
      <c r="J129" s="241"/>
      <c r="K129" s="242">
        <f>ROUND(E129*J129,2)</f>
        <v>0</v>
      </c>
      <c r="L129" s="242">
        <v>21</v>
      </c>
      <c r="M129" s="242">
        <f>G129*(1+L129/100)</f>
        <v>0</v>
      </c>
      <c r="N129" s="242">
        <v>0</v>
      </c>
      <c r="O129" s="242">
        <f>ROUND(E129*N129,2)</f>
        <v>0</v>
      </c>
      <c r="P129" s="242">
        <v>0</v>
      </c>
      <c r="Q129" s="243">
        <f>ROUND(E129*P129,2)</f>
        <v>0</v>
      </c>
      <c r="R129" s="225"/>
      <c r="S129" s="225" t="s">
        <v>276</v>
      </c>
      <c r="T129" s="225" t="s">
        <v>277</v>
      </c>
      <c r="U129" s="225">
        <v>0.54747999999999997</v>
      </c>
      <c r="V129" s="225">
        <f>ROUND(E129*U129,2)</f>
        <v>5.47</v>
      </c>
      <c r="W129" s="225"/>
      <c r="X129" s="206"/>
      <c r="Y129" s="206"/>
      <c r="Z129" s="206"/>
      <c r="AA129" s="206"/>
      <c r="AB129" s="206"/>
      <c r="AC129" s="206"/>
      <c r="AD129" s="206"/>
      <c r="AE129" s="206"/>
      <c r="AF129" s="206"/>
      <c r="AG129" s="206" t="s">
        <v>659</v>
      </c>
      <c r="AH129" s="206"/>
      <c r="AI129" s="206"/>
      <c r="AJ129" s="206"/>
      <c r="AK129" s="206"/>
      <c r="AL129" s="206"/>
      <c r="AM129" s="206"/>
      <c r="AN129" s="206"/>
      <c r="AO129" s="206"/>
      <c r="AP129" s="206"/>
      <c r="AQ129" s="206"/>
      <c r="AR129" s="206"/>
      <c r="AS129" s="206"/>
      <c r="AT129" s="206"/>
      <c r="AU129" s="206"/>
      <c r="AV129" s="206"/>
      <c r="AW129" s="206"/>
      <c r="AX129" s="206"/>
      <c r="AY129" s="206"/>
      <c r="AZ129" s="206"/>
      <c r="BA129" s="206"/>
      <c r="BB129" s="206"/>
      <c r="BC129" s="206"/>
      <c r="BD129" s="206"/>
      <c r="BE129" s="206"/>
      <c r="BF129" s="206"/>
      <c r="BG129" s="206"/>
      <c r="BH129" s="206"/>
    </row>
    <row r="130" spans="1:60" outlineLevel="1" x14ac:dyDescent="0.25">
      <c r="A130" s="223"/>
      <c r="B130" s="224"/>
      <c r="C130" s="254" t="s">
        <v>1794</v>
      </c>
      <c r="D130" s="226"/>
      <c r="E130" s="227">
        <v>10</v>
      </c>
      <c r="F130" s="225"/>
      <c r="G130" s="225"/>
      <c r="H130" s="225"/>
      <c r="I130" s="225"/>
      <c r="J130" s="225"/>
      <c r="K130" s="225"/>
      <c r="L130" s="225"/>
      <c r="M130" s="225"/>
      <c r="N130" s="225"/>
      <c r="O130" s="225"/>
      <c r="P130" s="225"/>
      <c r="Q130" s="225"/>
      <c r="R130" s="225"/>
      <c r="S130" s="225"/>
      <c r="T130" s="225"/>
      <c r="U130" s="225"/>
      <c r="V130" s="225"/>
      <c r="W130" s="225"/>
      <c r="X130" s="206"/>
      <c r="Y130" s="206"/>
      <c r="Z130" s="206"/>
      <c r="AA130" s="206"/>
      <c r="AB130" s="206"/>
      <c r="AC130" s="206"/>
      <c r="AD130" s="206"/>
      <c r="AE130" s="206"/>
      <c r="AF130" s="206"/>
      <c r="AG130" s="206" t="s">
        <v>280</v>
      </c>
      <c r="AH130" s="206">
        <v>0</v>
      </c>
      <c r="AI130" s="206"/>
      <c r="AJ130" s="206"/>
      <c r="AK130" s="206"/>
      <c r="AL130" s="206"/>
      <c r="AM130" s="206"/>
      <c r="AN130" s="206"/>
      <c r="AO130" s="206"/>
      <c r="AP130" s="206"/>
      <c r="AQ130" s="206"/>
      <c r="AR130" s="206"/>
      <c r="AS130" s="206"/>
      <c r="AT130" s="206"/>
      <c r="AU130" s="206"/>
      <c r="AV130" s="206"/>
      <c r="AW130" s="206"/>
      <c r="AX130" s="206"/>
      <c r="AY130" s="206"/>
      <c r="AZ130" s="206"/>
      <c r="BA130" s="206"/>
      <c r="BB130" s="206"/>
      <c r="BC130" s="206"/>
      <c r="BD130" s="206"/>
      <c r="BE130" s="206"/>
      <c r="BF130" s="206"/>
      <c r="BG130" s="206"/>
      <c r="BH130" s="206"/>
    </row>
    <row r="131" spans="1:60" outlineLevel="1" x14ac:dyDescent="0.25">
      <c r="A131" s="237">
        <v>64</v>
      </c>
      <c r="B131" s="238" t="s">
        <v>1795</v>
      </c>
      <c r="C131" s="253" t="s">
        <v>1796</v>
      </c>
      <c r="D131" s="239" t="s">
        <v>370</v>
      </c>
      <c r="E131" s="240">
        <v>61</v>
      </c>
      <c r="F131" s="241"/>
      <c r="G131" s="242">
        <f>ROUND(E131*F131,2)</f>
        <v>0</v>
      </c>
      <c r="H131" s="241"/>
      <c r="I131" s="242">
        <f>ROUND(E131*H131,2)</f>
        <v>0</v>
      </c>
      <c r="J131" s="241"/>
      <c r="K131" s="242">
        <f>ROUND(E131*J131,2)</f>
        <v>0</v>
      </c>
      <c r="L131" s="242">
        <v>21</v>
      </c>
      <c r="M131" s="242">
        <f>G131*(1+L131/100)</f>
        <v>0</v>
      </c>
      <c r="N131" s="242">
        <v>0</v>
      </c>
      <c r="O131" s="242">
        <f>ROUND(E131*N131,2)</f>
        <v>0</v>
      </c>
      <c r="P131" s="242">
        <v>0</v>
      </c>
      <c r="Q131" s="243">
        <f>ROUND(E131*P131,2)</f>
        <v>0</v>
      </c>
      <c r="R131" s="225"/>
      <c r="S131" s="225" t="s">
        <v>276</v>
      </c>
      <c r="T131" s="225" t="s">
        <v>277</v>
      </c>
      <c r="U131" s="225">
        <v>0.13500000000000001</v>
      </c>
      <c r="V131" s="225">
        <f>ROUND(E131*U131,2)</f>
        <v>8.24</v>
      </c>
      <c r="W131" s="225"/>
      <c r="X131" s="206"/>
      <c r="Y131" s="206"/>
      <c r="Z131" s="206"/>
      <c r="AA131" s="206"/>
      <c r="AB131" s="206"/>
      <c r="AC131" s="206"/>
      <c r="AD131" s="206"/>
      <c r="AE131" s="206"/>
      <c r="AF131" s="206"/>
      <c r="AG131" s="206" t="s">
        <v>659</v>
      </c>
      <c r="AH131" s="206"/>
      <c r="AI131" s="206"/>
      <c r="AJ131" s="206"/>
      <c r="AK131" s="206"/>
      <c r="AL131" s="206"/>
      <c r="AM131" s="206"/>
      <c r="AN131" s="206"/>
      <c r="AO131" s="206"/>
      <c r="AP131" s="206"/>
      <c r="AQ131" s="206"/>
      <c r="AR131" s="206"/>
      <c r="AS131" s="206"/>
      <c r="AT131" s="206"/>
      <c r="AU131" s="206"/>
      <c r="AV131" s="206"/>
      <c r="AW131" s="206"/>
      <c r="AX131" s="206"/>
      <c r="AY131" s="206"/>
      <c r="AZ131" s="206"/>
      <c r="BA131" s="206"/>
      <c r="BB131" s="206"/>
      <c r="BC131" s="206"/>
      <c r="BD131" s="206"/>
      <c r="BE131" s="206"/>
      <c r="BF131" s="206"/>
      <c r="BG131" s="206"/>
      <c r="BH131" s="206"/>
    </row>
    <row r="132" spans="1:60" outlineLevel="1" x14ac:dyDescent="0.25">
      <c r="A132" s="223"/>
      <c r="B132" s="224"/>
      <c r="C132" s="254" t="s">
        <v>1797</v>
      </c>
      <c r="D132" s="226"/>
      <c r="E132" s="227">
        <v>61</v>
      </c>
      <c r="F132" s="225"/>
      <c r="G132" s="225"/>
      <c r="H132" s="225"/>
      <c r="I132" s="225"/>
      <c r="J132" s="225"/>
      <c r="K132" s="225"/>
      <c r="L132" s="225"/>
      <c r="M132" s="225"/>
      <c r="N132" s="225"/>
      <c r="O132" s="225"/>
      <c r="P132" s="225"/>
      <c r="Q132" s="225"/>
      <c r="R132" s="225"/>
      <c r="S132" s="225"/>
      <c r="T132" s="225"/>
      <c r="U132" s="225"/>
      <c r="V132" s="225"/>
      <c r="W132" s="225"/>
      <c r="X132" s="206"/>
      <c r="Y132" s="206"/>
      <c r="Z132" s="206"/>
      <c r="AA132" s="206"/>
      <c r="AB132" s="206"/>
      <c r="AC132" s="206"/>
      <c r="AD132" s="206"/>
      <c r="AE132" s="206"/>
      <c r="AF132" s="206"/>
      <c r="AG132" s="206" t="s">
        <v>280</v>
      </c>
      <c r="AH132" s="206">
        <v>0</v>
      </c>
      <c r="AI132" s="206"/>
      <c r="AJ132" s="206"/>
      <c r="AK132" s="206"/>
      <c r="AL132" s="206"/>
      <c r="AM132" s="206"/>
      <c r="AN132" s="206"/>
      <c r="AO132" s="206"/>
      <c r="AP132" s="206"/>
      <c r="AQ132" s="206"/>
      <c r="AR132" s="206"/>
      <c r="AS132" s="206"/>
      <c r="AT132" s="206"/>
      <c r="AU132" s="206"/>
      <c r="AV132" s="206"/>
      <c r="AW132" s="206"/>
      <c r="AX132" s="206"/>
      <c r="AY132" s="206"/>
      <c r="AZ132" s="206"/>
      <c r="BA132" s="206"/>
      <c r="BB132" s="206"/>
      <c r="BC132" s="206"/>
      <c r="BD132" s="206"/>
      <c r="BE132" s="206"/>
      <c r="BF132" s="206"/>
      <c r="BG132" s="206"/>
      <c r="BH132" s="206"/>
    </row>
    <row r="133" spans="1:60" outlineLevel="1" x14ac:dyDescent="0.25">
      <c r="A133" s="237">
        <v>65</v>
      </c>
      <c r="B133" s="238" t="s">
        <v>1795</v>
      </c>
      <c r="C133" s="253" t="s">
        <v>1796</v>
      </c>
      <c r="D133" s="239" t="s">
        <v>370</v>
      </c>
      <c r="E133" s="240">
        <v>18</v>
      </c>
      <c r="F133" s="241"/>
      <c r="G133" s="242">
        <f>ROUND(E133*F133,2)</f>
        <v>0</v>
      </c>
      <c r="H133" s="241"/>
      <c r="I133" s="242">
        <f>ROUND(E133*H133,2)</f>
        <v>0</v>
      </c>
      <c r="J133" s="241"/>
      <c r="K133" s="242">
        <f>ROUND(E133*J133,2)</f>
        <v>0</v>
      </c>
      <c r="L133" s="242">
        <v>21</v>
      </c>
      <c r="M133" s="242">
        <f>G133*(1+L133/100)</f>
        <v>0</v>
      </c>
      <c r="N133" s="242">
        <v>0</v>
      </c>
      <c r="O133" s="242">
        <f>ROUND(E133*N133,2)</f>
        <v>0</v>
      </c>
      <c r="P133" s="242">
        <v>0</v>
      </c>
      <c r="Q133" s="243">
        <f>ROUND(E133*P133,2)</f>
        <v>0</v>
      </c>
      <c r="R133" s="225"/>
      <c r="S133" s="225" t="s">
        <v>276</v>
      </c>
      <c r="T133" s="225" t="s">
        <v>277</v>
      </c>
      <c r="U133" s="225">
        <v>0.13500000000000001</v>
      </c>
      <c r="V133" s="225">
        <f>ROUND(E133*U133,2)</f>
        <v>2.4300000000000002</v>
      </c>
      <c r="W133" s="225"/>
      <c r="X133" s="206"/>
      <c r="Y133" s="206"/>
      <c r="Z133" s="206"/>
      <c r="AA133" s="206"/>
      <c r="AB133" s="206"/>
      <c r="AC133" s="206"/>
      <c r="AD133" s="206"/>
      <c r="AE133" s="206"/>
      <c r="AF133" s="206"/>
      <c r="AG133" s="206" t="s">
        <v>455</v>
      </c>
      <c r="AH133" s="206"/>
      <c r="AI133" s="206"/>
      <c r="AJ133" s="206"/>
      <c r="AK133" s="206"/>
      <c r="AL133" s="206"/>
      <c r="AM133" s="206"/>
      <c r="AN133" s="206"/>
      <c r="AO133" s="206"/>
      <c r="AP133" s="206"/>
      <c r="AQ133" s="206"/>
      <c r="AR133" s="206"/>
      <c r="AS133" s="206"/>
      <c r="AT133" s="206"/>
      <c r="AU133" s="206"/>
      <c r="AV133" s="206"/>
      <c r="AW133" s="206"/>
      <c r="AX133" s="206"/>
      <c r="AY133" s="206"/>
      <c r="AZ133" s="206"/>
      <c r="BA133" s="206"/>
      <c r="BB133" s="206"/>
      <c r="BC133" s="206"/>
      <c r="BD133" s="206"/>
      <c r="BE133" s="206"/>
      <c r="BF133" s="206"/>
      <c r="BG133" s="206"/>
      <c r="BH133" s="206"/>
    </row>
    <row r="134" spans="1:60" outlineLevel="1" x14ac:dyDescent="0.25">
      <c r="A134" s="223"/>
      <c r="B134" s="224"/>
      <c r="C134" s="254" t="s">
        <v>1798</v>
      </c>
      <c r="D134" s="226"/>
      <c r="E134" s="227">
        <v>18</v>
      </c>
      <c r="F134" s="225"/>
      <c r="G134" s="225"/>
      <c r="H134" s="225"/>
      <c r="I134" s="225"/>
      <c r="J134" s="225"/>
      <c r="K134" s="225"/>
      <c r="L134" s="225"/>
      <c r="M134" s="225"/>
      <c r="N134" s="225"/>
      <c r="O134" s="225"/>
      <c r="P134" s="225"/>
      <c r="Q134" s="225"/>
      <c r="R134" s="225"/>
      <c r="S134" s="225"/>
      <c r="T134" s="225"/>
      <c r="U134" s="225"/>
      <c r="V134" s="225"/>
      <c r="W134" s="225"/>
      <c r="X134" s="206"/>
      <c r="Y134" s="206"/>
      <c r="Z134" s="206"/>
      <c r="AA134" s="206"/>
      <c r="AB134" s="206"/>
      <c r="AC134" s="206"/>
      <c r="AD134" s="206"/>
      <c r="AE134" s="206"/>
      <c r="AF134" s="206"/>
      <c r="AG134" s="206" t="s">
        <v>280</v>
      </c>
      <c r="AH134" s="206">
        <v>0</v>
      </c>
      <c r="AI134" s="206"/>
      <c r="AJ134" s="206"/>
      <c r="AK134" s="206"/>
      <c r="AL134" s="206"/>
      <c r="AM134" s="206"/>
      <c r="AN134" s="206"/>
      <c r="AO134" s="206"/>
      <c r="AP134" s="206"/>
      <c r="AQ134" s="206"/>
      <c r="AR134" s="206"/>
      <c r="AS134" s="206"/>
      <c r="AT134" s="206"/>
      <c r="AU134" s="206"/>
      <c r="AV134" s="206"/>
      <c r="AW134" s="206"/>
      <c r="AX134" s="206"/>
      <c r="AY134" s="206"/>
      <c r="AZ134" s="206"/>
      <c r="BA134" s="206"/>
      <c r="BB134" s="206"/>
      <c r="BC134" s="206"/>
      <c r="BD134" s="206"/>
      <c r="BE134" s="206"/>
      <c r="BF134" s="206"/>
      <c r="BG134" s="206"/>
      <c r="BH134" s="206"/>
    </row>
    <row r="135" spans="1:60" outlineLevel="1" x14ac:dyDescent="0.25">
      <c r="A135" s="237">
        <v>66</v>
      </c>
      <c r="B135" s="238" t="s">
        <v>1795</v>
      </c>
      <c r="C135" s="253" t="s">
        <v>1796</v>
      </c>
      <c r="D135" s="239" t="s">
        <v>370</v>
      </c>
      <c r="E135" s="240">
        <v>3</v>
      </c>
      <c r="F135" s="241"/>
      <c r="G135" s="242">
        <f>ROUND(E135*F135,2)</f>
        <v>0</v>
      </c>
      <c r="H135" s="241"/>
      <c r="I135" s="242">
        <f>ROUND(E135*H135,2)</f>
        <v>0</v>
      </c>
      <c r="J135" s="241"/>
      <c r="K135" s="242">
        <f>ROUND(E135*J135,2)</f>
        <v>0</v>
      </c>
      <c r="L135" s="242">
        <v>21</v>
      </c>
      <c r="M135" s="242">
        <f>G135*(1+L135/100)</f>
        <v>0</v>
      </c>
      <c r="N135" s="242">
        <v>0</v>
      </c>
      <c r="O135" s="242">
        <f>ROUND(E135*N135,2)</f>
        <v>0</v>
      </c>
      <c r="P135" s="242">
        <v>0</v>
      </c>
      <c r="Q135" s="243">
        <f>ROUND(E135*P135,2)</f>
        <v>0</v>
      </c>
      <c r="R135" s="225"/>
      <c r="S135" s="225" t="s">
        <v>276</v>
      </c>
      <c r="T135" s="225" t="s">
        <v>277</v>
      </c>
      <c r="U135" s="225">
        <v>0.13500000000000001</v>
      </c>
      <c r="V135" s="225">
        <f>ROUND(E135*U135,2)</f>
        <v>0.41</v>
      </c>
      <c r="W135" s="225"/>
      <c r="X135" s="206"/>
      <c r="Y135" s="206"/>
      <c r="Z135" s="206"/>
      <c r="AA135" s="206"/>
      <c r="AB135" s="206"/>
      <c r="AC135" s="206"/>
      <c r="AD135" s="206"/>
      <c r="AE135" s="206"/>
      <c r="AF135" s="206"/>
      <c r="AG135" s="206" t="s">
        <v>455</v>
      </c>
      <c r="AH135" s="206"/>
      <c r="AI135" s="206"/>
      <c r="AJ135" s="206"/>
      <c r="AK135" s="206"/>
      <c r="AL135" s="206"/>
      <c r="AM135" s="206"/>
      <c r="AN135" s="206"/>
      <c r="AO135" s="206"/>
      <c r="AP135" s="206"/>
      <c r="AQ135" s="206"/>
      <c r="AR135" s="206"/>
      <c r="AS135" s="206"/>
      <c r="AT135" s="206"/>
      <c r="AU135" s="206"/>
      <c r="AV135" s="206"/>
      <c r="AW135" s="206"/>
      <c r="AX135" s="206"/>
      <c r="AY135" s="206"/>
      <c r="AZ135" s="206"/>
      <c r="BA135" s="206"/>
      <c r="BB135" s="206"/>
      <c r="BC135" s="206"/>
      <c r="BD135" s="206"/>
      <c r="BE135" s="206"/>
      <c r="BF135" s="206"/>
      <c r="BG135" s="206"/>
      <c r="BH135" s="206"/>
    </row>
    <row r="136" spans="1:60" outlineLevel="1" x14ac:dyDescent="0.25">
      <c r="A136" s="223"/>
      <c r="B136" s="224"/>
      <c r="C136" s="254" t="s">
        <v>1799</v>
      </c>
      <c r="D136" s="226"/>
      <c r="E136" s="227">
        <v>3</v>
      </c>
      <c r="F136" s="225"/>
      <c r="G136" s="225"/>
      <c r="H136" s="225"/>
      <c r="I136" s="225"/>
      <c r="J136" s="225"/>
      <c r="K136" s="225"/>
      <c r="L136" s="225"/>
      <c r="M136" s="225"/>
      <c r="N136" s="225"/>
      <c r="O136" s="225"/>
      <c r="P136" s="225"/>
      <c r="Q136" s="225"/>
      <c r="R136" s="225"/>
      <c r="S136" s="225"/>
      <c r="T136" s="225"/>
      <c r="U136" s="225"/>
      <c r="V136" s="225"/>
      <c r="W136" s="225"/>
      <c r="X136" s="206"/>
      <c r="Y136" s="206"/>
      <c r="Z136" s="206"/>
      <c r="AA136" s="206"/>
      <c r="AB136" s="206"/>
      <c r="AC136" s="206"/>
      <c r="AD136" s="206"/>
      <c r="AE136" s="206"/>
      <c r="AF136" s="206"/>
      <c r="AG136" s="206" t="s">
        <v>280</v>
      </c>
      <c r="AH136" s="206">
        <v>0</v>
      </c>
      <c r="AI136" s="206"/>
      <c r="AJ136" s="206"/>
      <c r="AK136" s="206"/>
      <c r="AL136" s="206"/>
      <c r="AM136" s="206"/>
      <c r="AN136" s="206"/>
      <c r="AO136" s="206"/>
      <c r="AP136" s="206"/>
      <c r="AQ136" s="206"/>
      <c r="AR136" s="206"/>
      <c r="AS136" s="206"/>
      <c r="AT136" s="206"/>
      <c r="AU136" s="206"/>
      <c r="AV136" s="206"/>
      <c r="AW136" s="206"/>
      <c r="AX136" s="206"/>
      <c r="AY136" s="206"/>
      <c r="AZ136" s="206"/>
      <c r="BA136" s="206"/>
      <c r="BB136" s="206"/>
      <c r="BC136" s="206"/>
      <c r="BD136" s="206"/>
      <c r="BE136" s="206"/>
      <c r="BF136" s="206"/>
      <c r="BG136" s="206"/>
      <c r="BH136" s="206"/>
    </row>
    <row r="137" spans="1:60" outlineLevel="1" x14ac:dyDescent="0.25">
      <c r="A137" s="237">
        <v>67</v>
      </c>
      <c r="B137" s="238" t="s">
        <v>1795</v>
      </c>
      <c r="C137" s="253" t="s">
        <v>1796</v>
      </c>
      <c r="D137" s="239" t="s">
        <v>370</v>
      </c>
      <c r="E137" s="240">
        <v>10</v>
      </c>
      <c r="F137" s="241"/>
      <c r="G137" s="242">
        <f>ROUND(E137*F137,2)</f>
        <v>0</v>
      </c>
      <c r="H137" s="241"/>
      <c r="I137" s="242">
        <f>ROUND(E137*H137,2)</f>
        <v>0</v>
      </c>
      <c r="J137" s="241"/>
      <c r="K137" s="242">
        <f>ROUND(E137*J137,2)</f>
        <v>0</v>
      </c>
      <c r="L137" s="242">
        <v>21</v>
      </c>
      <c r="M137" s="242">
        <f>G137*(1+L137/100)</f>
        <v>0</v>
      </c>
      <c r="N137" s="242">
        <v>0</v>
      </c>
      <c r="O137" s="242">
        <f>ROUND(E137*N137,2)</f>
        <v>0</v>
      </c>
      <c r="P137" s="242">
        <v>0</v>
      </c>
      <c r="Q137" s="243">
        <f>ROUND(E137*P137,2)</f>
        <v>0</v>
      </c>
      <c r="R137" s="225"/>
      <c r="S137" s="225" t="s">
        <v>276</v>
      </c>
      <c r="T137" s="225" t="s">
        <v>277</v>
      </c>
      <c r="U137" s="225">
        <v>0.13500000000000001</v>
      </c>
      <c r="V137" s="225">
        <f>ROUND(E137*U137,2)</f>
        <v>1.35</v>
      </c>
      <c r="W137" s="225"/>
      <c r="X137" s="206"/>
      <c r="Y137" s="206"/>
      <c r="Z137" s="206"/>
      <c r="AA137" s="206"/>
      <c r="AB137" s="206"/>
      <c r="AC137" s="206"/>
      <c r="AD137" s="206"/>
      <c r="AE137" s="206"/>
      <c r="AF137" s="206"/>
      <c r="AG137" s="206" t="s">
        <v>455</v>
      </c>
      <c r="AH137" s="206"/>
      <c r="AI137" s="206"/>
      <c r="AJ137" s="206"/>
      <c r="AK137" s="206"/>
      <c r="AL137" s="206"/>
      <c r="AM137" s="206"/>
      <c r="AN137" s="206"/>
      <c r="AO137" s="206"/>
      <c r="AP137" s="206"/>
      <c r="AQ137" s="206"/>
      <c r="AR137" s="206"/>
      <c r="AS137" s="206"/>
      <c r="AT137" s="206"/>
      <c r="AU137" s="206"/>
      <c r="AV137" s="206"/>
      <c r="AW137" s="206"/>
      <c r="AX137" s="206"/>
      <c r="AY137" s="206"/>
      <c r="AZ137" s="206"/>
      <c r="BA137" s="206"/>
      <c r="BB137" s="206"/>
      <c r="BC137" s="206"/>
      <c r="BD137" s="206"/>
      <c r="BE137" s="206"/>
      <c r="BF137" s="206"/>
      <c r="BG137" s="206"/>
      <c r="BH137" s="206"/>
    </row>
    <row r="138" spans="1:60" outlineLevel="1" x14ac:dyDescent="0.25">
      <c r="A138" s="223"/>
      <c r="B138" s="224"/>
      <c r="C138" s="254" t="s">
        <v>1794</v>
      </c>
      <c r="D138" s="226"/>
      <c r="E138" s="227">
        <v>10</v>
      </c>
      <c r="F138" s="225"/>
      <c r="G138" s="225"/>
      <c r="H138" s="225"/>
      <c r="I138" s="225"/>
      <c r="J138" s="225"/>
      <c r="K138" s="225"/>
      <c r="L138" s="225"/>
      <c r="M138" s="225"/>
      <c r="N138" s="225"/>
      <c r="O138" s="225"/>
      <c r="P138" s="225"/>
      <c r="Q138" s="225"/>
      <c r="R138" s="225"/>
      <c r="S138" s="225"/>
      <c r="T138" s="225"/>
      <c r="U138" s="225"/>
      <c r="V138" s="225"/>
      <c r="W138" s="225"/>
      <c r="X138" s="206"/>
      <c r="Y138" s="206"/>
      <c r="Z138" s="206"/>
      <c r="AA138" s="206"/>
      <c r="AB138" s="206"/>
      <c r="AC138" s="206"/>
      <c r="AD138" s="206"/>
      <c r="AE138" s="206"/>
      <c r="AF138" s="206"/>
      <c r="AG138" s="206" t="s">
        <v>280</v>
      </c>
      <c r="AH138" s="206">
        <v>0</v>
      </c>
      <c r="AI138" s="206"/>
      <c r="AJ138" s="206"/>
      <c r="AK138" s="206"/>
      <c r="AL138" s="206"/>
      <c r="AM138" s="206"/>
      <c r="AN138" s="206"/>
      <c r="AO138" s="206"/>
      <c r="AP138" s="206"/>
      <c r="AQ138" s="206"/>
      <c r="AR138" s="206"/>
      <c r="AS138" s="206"/>
      <c r="AT138" s="206"/>
      <c r="AU138" s="206"/>
      <c r="AV138" s="206"/>
      <c r="AW138" s="206"/>
      <c r="AX138" s="206"/>
      <c r="AY138" s="206"/>
      <c r="AZ138" s="206"/>
      <c r="BA138" s="206"/>
      <c r="BB138" s="206"/>
      <c r="BC138" s="206"/>
      <c r="BD138" s="206"/>
      <c r="BE138" s="206"/>
      <c r="BF138" s="206"/>
      <c r="BG138" s="206"/>
      <c r="BH138" s="206"/>
    </row>
    <row r="139" spans="1:60" outlineLevel="1" x14ac:dyDescent="0.25">
      <c r="A139" s="237">
        <v>68</v>
      </c>
      <c r="B139" s="238" t="s">
        <v>1800</v>
      </c>
      <c r="C139" s="253" t="s">
        <v>1801</v>
      </c>
      <c r="D139" s="239" t="s">
        <v>370</v>
      </c>
      <c r="E139" s="240">
        <v>39</v>
      </c>
      <c r="F139" s="241"/>
      <c r="G139" s="242">
        <f>ROUND(E139*F139,2)</f>
        <v>0</v>
      </c>
      <c r="H139" s="241"/>
      <c r="I139" s="242">
        <f>ROUND(E139*H139,2)</f>
        <v>0</v>
      </c>
      <c r="J139" s="241"/>
      <c r="K139" s="242">
        <f>ROUND(E139*J139,2)</f>
        <v>0</v>
      </c>
      <c r="L139" s="242">
        <v>21</v>
      </c>
      <c r="M139" s="242">
        <f>G139*(1+L139/100)</f>
        <v>0</v>
      </c>
      <c r="N139" s="242">
        <v>0</v>
      </c>
      <c r="O139" s="242">
        <f>ROUND(E139*N139,2)</f>
        <v>0</v>
      </c>
      <c r="P139" s="242">
        <v>0</v>
      </c>
      <c r="Q139" s="243">
        <f>ROUND(E139*P139,2)</f>
        <v>0</v>
      </c>
      <c r="R139" s="225"/>
      <c r="S139" s="225" t="s">
        <v>276</v>
      </c>
      <c r="T139" s="225" t="s">
        <v>277</v>
      </c>
      <c r="U139" s="225">
        <v>0.13500000000000001</v>
      </c>
      <c r="V139" s="225">
        <f>ROUND(E139*U139,2)</f>
        <v>5.27</v>
      </c>
      <c r="W139" s="225"/>
      <c r="X139" s="206"/>
      <c r="Y139" s="206"/>
      <c r="Z139" s="206"/>
      <c r="AA139" s="206"/>
      <c r="AB139" s="206"/>
      <c r="AC139" s="206"/>
      <c r="AD139" s="206"/>
      <c r="AE139" s="206"/>
      <c r="AF139" s="206"/>
      <c r="AG139" s="206" t="s">
        <v>659</v>
      </c>
      <c r="AH139" s="206"/>
      <c r="AI139" s="206"/>
      <c r="AJ139" s="206"/>
      <c r="AK139" s="206"/>
      <c r="AL139" s="206"/>
      <c r="AM139" s="206"/>
      <c r="AN139" s="206"/>
      <c r="AO139" s="206"/>
      <c r="AP139" s="206"/>
      <c r="AQ139" s="206"/>
      <c r="AR139" s="206"/>
      <c r="AS139" s="206"/>
      <c r="AT139" s="206"/>
      <c r="AU139" s="206"/>
      <c r="AV139" s="206"/>
      <c r="AW139" s="206"/>
      <c r="AX139" s="206"/>
      <c r="AY139" s="206"/>
      <c r="AZ139" s="206"/>
      <c r="BA139" s="206"/>
      <c r="BB139" s="206"/>
      <c r="BC139" s="206"/>
      <c r="BD139" s="206"/>
      <c r="BE139" s="206"/>
      <c r="BF139" s="206"/>
      <c r="BG139" s="206"/>
      <c r="BH139" s="206"/>
    </row>
    <row r="140" spans="1:60" outlineLevel="1" x14ac:dyDescent="0.25">
      <c r="A140" s="223"/>
      <c r="B140" s="224"/>
      <c r="C140" s="254" t="s">
        <v>1802</v>
      </c>
      <c r="D140" s="226"/>
      <c r="E140" s="227">
        <v>39</v>
      </c>
      <c r="F140" s="225"/>
      <c r="G140" s="225"/>
      <c r="H140" s="225"/>
      <c r="I140" s="225"/>
      <c r="J140" s="225"/>
      <c r="K140" s="225"/>
      <c r="L140" s="225"/>
      <c r="M140" s="225"/>
      <c r="N140" s="225"/>
      <c r="O140" s="225"/>
      <c r="P140" s="225"/>
      <c r="Q140" s="225"/>
      <c r="R140" s="225"/>
      <c r="S140" s="225"/>
      <c r="T140" s="225"/>
      <c r="U140" s="225"/>
      <c r="V140" s="225"/>
      <c r="W140" s="225"/>
      <c r="X140" s="206"/>
      <c r="Y140" s="206"/>
      <c r="Z140" s="206"/>
      <c r="AA140" s="206"/>
      <c r="AB140" s="206"/>
      <c r="AC140" s="206"/>
      <c r="AD140" s="206"/>
      <c r="AE140" s="206"/>
      <c r="AF140" s="206"/>
      <c r="AG140" s="206" t="s">
        <v>280</v>
      </c>
      <c r="AH140" s="206">
        <v>0</v>
      </c>
      <c r="AI140" s="206"/>
      <c r="AJ140" s="206"/>
      <c r="AK140" s="206"/>
      <c r="AL140" s="206"/>
      <c r="AM140" s="206"/>
      <c r="AN140" s="206"/>
      <c r="AO140" s="206"/>
      <c r="AP140" s="206"/>
      <c r="AQ140" s="206"/>
      <c r="AR140" s="206"/>
      <c r="AS140" s="206"/>
      <c r="AT140" s="206"/>
      <c r="AU140" s="206"/>
      <c r="AV140" s="206"/>
      <c r="AW140" s="206"/>
      <c r="AX140" s="206"/>
      <c r="AY140" s="206"/>
      <c r="AZ140" s="206"/>
      <c r="BA140" s="206"/>
      <c r="BB140" s="206"/>
      <c r="BC140" s="206"/>
      <c r="BD140" s="206"/>
      <c r="BE140" s="206"/>
      <c r="BF140" s="206"/>
      <c r="BG140" s="206"/>
      <c r="BH140" s="206"/>
    </row>
    <row r="141" spans="1:60" outlineLevel="1" x14ac:dyDescent="0.25">
      <c r="A141" s="237">
        <v>69</v>
      </c>
      <c r="B141" s="238" t="s">
        <v>1800</v>
      </c>
      <c r="C141" s="253" t="s">
        <v>1801</v>
      </c>
      <c r="D141" s="239" t="s">
        <v>370</v>
      </c>
      <c r="E141" s="240">
        <v>16</v>
      </c>
      <c r="F141" s="241"/>
      <c r="G141" s="242">
        <f>ROUND(E141*F141,2)</f>
        <v>0</v>
      </c>
      <c r="H141" s="241"/>
      <c r="I141" s="242">
        <f>ROUND(E141*H141,2)</f>
        <v>0</v>
      </c>
      <c r="J141" s="241"/>
      <c r="K141" s="242">
        <f>ROUND(E141*J141,2)</f>
        <v>0</v>
      </c>
      <c r="L141" s="242">
        <v>21</v>
      </c>
      <c r="M141" s="242">
        <f>G141*(1+L141/100)</f>
        <v>0</v>
      </c>
      <c r="N141" s="242">
        <v>0</v>
      </c>
      <c r="O141" s="242">
        <f>ROUND(E141*N141,2)</f>
        <v>0</v>
      </c>
      <c r="P141" s="242">
        <v>0</v>
      </c>
      <c r="Q141" s="243">
        <f>ROUND(E141*P141,2)</f>
        <v>0</v>
      </c>
      <c r="R141" s="225"/>
      <c r="S141" s="225" t="s">
        <v>276</v>
      </c>
      <c r="T141" s="225" t="s">
        <v>277</v>
      </c>
      <c r="U141" s="225">
        <v>0.13500000000000001</v>
      </c>
      <c r="V141" s="225">
        <f>ROUND(E141*U141,2)</f>
        <v>2.16</v>
      </c>
      <c r="W141" s="225"/>
      <c r="X141" s="206"/>
      <c r="Y141" s="206"/>
      <c r="Z141" s="206"/>
      <c r="AA141" s="206"/>
      <c r="AB141" s="206"/>
      <c r="AC141" s="206"/>
      <c r="AD141" s="206"/>
      <c r="AE141" s="206"/>
      <c r="AF141" s="206"/>
      <c r="AG141" s="206" t="s">
        <v>455</v>
      </c>
      <c r="AH141" s="206"/>
      <c r="AI141" s="206"/>
      <c r="AJ141" s="206"/>
      <c r="AK141" s="206"/>
      <c r="AL141" s="206"/>
      <c r="AM141" s="206"/>
      <c r="AN141" s="206"/>
      <c r="AO141" s="206"/>
      <c r="AP141" s="206"/>
      <c r="AQ141" s="206"/>
      <c r="AR141" s="206"/>
      <c r="AS141" s="206"/>
      <c r="AT141" s="206"/>
      <c r="AU141" s="206"/>
      <c r="AV141" s="206"/>
      <c r="AW141" s="206"/>
      <c r="AX141" s="206"/>
      <c r="AY141" s="206"/>
      <c r="AZ141" s="206"/>
      <c r="BA141" s="206"/>
      <c r="BB141" s="206"/>
      <c r="BC141" s="206"/>
      <c r="BD141" s="206"/>
      <c r="BE141" s="206"/>
      <c r="BF141" s="206"/>
      <c r="BG141" s="206"/>
      <c r="BH141" s="206"/>
    </row>
    <row r="142" spans="1:60" outlineLevel="1" x14ac:dyDescent="0.25">
      <c r="A142" s="223"/>
      <c r="B142" s="224"/>
      <c r="C142" s="254" t="s">
        <v>1803</v>
      </c>
      <c r="D142" s="226"/>
      <c r="E142" s="227">
        <v>16</v>
      </c>
      <c r="F142" s="225"/>
      <c r="G142" s="225"/>
      <c r="H142" s="225"/>
      <c r="I142" s="225"/>
      <c r="J142" s="225"/>
      <c r="K142" s="225"/>
      <c r="L142" s="225"/>
      <c r="M142" s="225"/>
      <c r="N142" s="225"/>
      <c r="O142" s="225"/>
      <c r="P142" s="225"/>
      <c r="Q142" s="225"/>
      <c r="R142" s="225"/>
      <c r="S142" s="225"/>
      <c r="T142" s="225"/>
      <c r="U142" s="225"/>
      <c r="V142" s="225"/>
      <c r="W142" s="225"/>
      <c r="X142" s="206"/>
      <c r="Y142" s="206"/>
      <c r="Z142" s="206"/>
      <c r="AA142" s="206"/>
      <c r="AB142" s="206"/>
      <c r="AC142" s="206"/>
      <c r="AD142" s="206"/>
      <c r="AE142" s="206"/>
      <c r="AF142" s="206"/>
      <c r="AG142" s="206" t="s">
        <v>280</v>
      </c>
      <c r="AH142" s="206">
        <v>0</v>
      </c>
      <c r="AI142" s="206"/>
      <c r="AJ142" s="206"/>
      <c r="AK142" s="206"/>
      <c r="AL142" s="206"/>
      <c r="AM142" s="206"/>
      <c r="AN142" s="206"/>
      <c r="AO142" s="206"/>
      <c r="AP142" s="206"/>
      <c r="AQ142" s="206"/>
      <c r="AR142" s="206"/>
      <c r="AS142" s="206"/>
      <c r="AT142" s="206"/>
      <c r="AU142" s="206"/>
      <c r="AV142" s="206"/>
      <c r="AW142" s="206"/>
      <c r="AX142" s="206"/>
      <c r="AY142" s="206"/>
      <c r="AZ142" s="206"/>
      <c r="BA142" s="206"/>
      <c r="BB142" s="206"/>
      <c r="BC142" s="206"/>
      <c r="BD142" s="206"/>
      <c r="BE142" s="206"/>
      <c r="BF142" s="206"/>
      <c r="BG142" s="206"/>
      <c r="BH142" s="206"/>
    </row>
    <row r="143" spans="1:60" outlineLevel="1" x14ac:dyDescent="0.25">
      <c r="A143" s="237">
        <v>70</v>
      </c>
      <c r="B143" s="238" t="s">
        <v>1800</v>
      </c>
      <c r="C143" s="253" t="s">
        <v>1801</v>
      </c>
      <c r="D143" s="239" t="s">
        <v>370</v>
      </c>
      <c r="E143" s="240">
        <v>5</v>
      </c>
      <c r="F143" s="241"/>
      <c r="G143" s="242">
        <f>ROUND(E143*F143,2)</f>
        <v>0</v>
      </c>
      <c r="H143" s="241"/>
      <c r="I143" s="242">
        <f>ROUND(E143*H143,2)</f>
        <v>0</v>
      </c>
      <c r="J143" s="241"/>
      <c r="K143" s="242">
        <f>ROUND(E143*J143,2)</f>
        <v>0</v>
      </c>
      <c r="L143" s="242">
        <v>21</v>
      </c>
      <c r="M143" s="242">
        <f>G143*(1+L143/100)</f>
        <v>0</v>
      </c>
      <c r="N143" s="242">
        <v>0</v>
      </c>
      <c r="O143" s="242">
        <f>ROUND(E143*N143,2)</f>
        <v>0</v>
      </c>
      <c r="P143" s="242">
        <v>0</v>
      </c>
      <c r="Q143" s="243">
        <f>ROUND(E143*P143,2)</f>
        <v>0</v>
      </c>
      <c r="R143" s="225"/>
      <c r="S143" s="225" t="s">
        <v>276</v>
      </c>
      <c r="T143" s="225" t="s">
        <v>277</v>
      </c>
      <c r="U143" s="225">
        <v>0.13500000000000001</v>
      </c>
      <c r="V143" s="225">
        <f>ROUND(E143*U143,2)</f>
        <v>0.68</v>
      </c>
      <c r="W143" s="225"/>
      <c r="X143" s="206"/>
      <c r="Y143" s="206"/>
      <c r="Z143" s="206"/>
      <c r="AA143" s="206"/>
      <c r="AB143" s="206"/>
      <c r="AC143" s="206"/>
      <c r="AD143" s="206"/>
      <c r="AE143" s="206"/>
      <c r="AF143" s="206"/>
      <c r="AG143" s="206" t="s">
        <v>455</v>
      </c>
      <c r="AH143" s="206"/>
      <c r="AI143" s="206"/>
      <c r="AJ143" s="206"/>
      <c r="AK143" s="206"/>
      <c r="AL143" s="206"/>
      <c r="AM143" s="206"/>
      <c r="AN143" s="206"/>
      <c r="AO143" s="206"/>
      <c r="AP143" s="206"/>
      <c r="AQ143" s="206"/>
      <c r="AR143" s="206"/>
      <c r="AS143" s="206"/>
      <c r="AT143" s="206"/>
      <c r="AU143" s="206"/>
      <c r="AV143" s="206"/>
      <c r="AW143" s="206"/>
      <c r="AX143" s="206"/>
      <c r="AY143" s="206"/>
      <c r="AZ143" s="206"/>
      <c r="BA143" s="206"/>
      <c r="BB143" s="206"/>
      <c r="BC143" s="206"/>
      <c r="BD143" s="206"/>
      <c r="BE143" s="206"/>
      <c r="BF143" s="206"/>
      <c r="BG143" s="206"/>
      <c r="BH143" s="206"/>
    </row>
    <row r="144" spans="1:60" outlineLevel="1" x14ac:dyDescent="0.25">
      <c r="A144" s="223"/>
      <c r="B144" s="224"/>
      <c r="C144" s="254" t="s">
        <v>1804</v>
      </c>
      <c r="D144" s="226"/>
      <c r="E144" s="227">
        <v>5</v>
      </c>
      <c r="F144" s="225"/>
      <c r="G144" s="225"/>
      <c r="H144" s="225"/>
      <c r="I144" s="225"/>
      <c r="J144" s="225"/>
      <c r="K144" s="225"/>
      <c r="L144" s="225"/>
      <c r="M144" s="225"/>
      <c r="N144" s="225"/>
      <c r="O144" s="225"/>
      <c r="P144" s="225"/>
      <c r="Q144" s="225"/>
      <c r="R144" s="225"/>
      <c r="S144" s="225"/>
      <c r="T144" s="225"/>
      <c r="U144" s="225"/>
      <c r="V144" s="225"/>
      <c r="W144" s="225"/>
      <c r="X144" s="206"/>
      <c r="Y144" s="206"/>
      <c r="Z144" s="206"/>
      <c r="AA144" s="206"/>
      <c r="AB144" s="206"/>
      <c r="AC144" s="206"/>
      <c r="AD144" s="206"/>
      <c r="AE144" s="206"/>
      <c r="AF144" s="206"/>
      <c r="AG144" s="206" t="s">
        <v>280</v>
      </c>
      <c r="AH144" s="206">
        <v>0</v>
      </c>
      <c r="AI144" s="206"/>
      <c r="AJ144" s="206"/>
      <c r="AK144" s="206"/>
      <c r="AL144" s="206"/>
      <c r="AM144" s="206"/>
      <c r="AN144" s="206"/>
      <c r="AO144" s="206"/>
      <c r="AP144" s="206"/>
      <c r="AQ144" s="206"/>
      <c r="AR144" s="206"/>
      <c r="AS144" s="206"/>
      <c r="AT144" s="206"/>
      <c r="AU144" s="206"/>
      <c r="AV144" s="206"/>
      <c r="AW144" s="206"/>
      <c r="AX144" s="206"/>
      <c r="AY144" s="206"/>
      <c r="AZ144" s="206"/>
      <c r="BA144" s="206"/>
      <c r="BB144" s="206"/>
      <c r="BC144" s="206"/>
      <c r="BD144" s="206"/>
      <c r="BE144" s="206"/>
      <c r="BF144" s="206"/>
      <c r="BG144" s="206"/>
      <c r="BH144" s="206"/>
    </row>
    <row r="145" spans="1:60" ht="20.399999999999999" outlineLevel="1" x14ac:dyDescent="0.25">
      <c r="A145" s="237">
        <v>71</v>
      </c>
      <c r="B145" s="238" t="s">
        <v>1805</v>
      </c>
      <c r="C145" s="253" t="s">
        <v>1806</v>
      </c>
      <c r="D145" s="239" t="s">
        <v>370</v>
      </c>
      <c r="E145" s="240">
        <v>152</v>
      </c>
      <c r="F145" s="241"/>
      <c r="G145" s="242">
        <f>ROUND(E145*F145,2)</f>
        <v>0</v>
      </c>
      <c r="H145" s="241"/>
      <c r="I145" s="242">
        <f>ROUND(E145*H145,2)</f>
        <v>0</v>
      </c>
      <c r="J145" s="241"/>
      <c r="K145" s="242">
        <f>ROUND(E145*J145,2)</f>
        <v>0</v>
      </c>
      <c r="L145" s="242">
        <v>21</v>
      </c>
      <c r="M145" s="242">
        <f>G145*(1+L145/100)</f>
        <v>0</v>
      </c>
      <c r="N145" s="242">
        <v>0</v>
      </c>
      <c r="O145" s="242">
        <f>ROUND(E145*N145,2)</f>
        <v>0</v>
      </c>
      <c r="P145" s="242">
        <v>0</v>
      </c>
      <c r="Q145" s="243">
        <f>ROUND(E145*P145,2)</f>
        <v>0</v>
      </c>
      <c r="R145" s="225"/>
      <c r="S145" s="225" t="s">
        <v>276</v>
      </c>
      <c r="T145" s="225" t="s">
        <v>277</v>
      </c>
      <c r="U145" s="225">
        <v>8.2000000000000003E-2</v>
      </c>
      <c r="V145" s="225">
        <f>ROUND(E145*U145,2)</f>
        <v>12.46</v>
      </c>
      <c r="W145" s="225"/>
      <c r="X145" s="206"/>
      <c r="Y145" s="206"/>
      <c r="Z145" s="206"/>
      <c r="AA145" s="206"/>
      <c r="AB145" s="206"/>
      <c r="AC145" s="206"/>
      <c r="AD145" s="206"/>
      <c r="AE145" s="206"/>
      <c r="AF145" s="206"/>
      <c r="AG145" s="206" t="s">
        <v>659</v>
      </c>
      <c r="AH145" s="206"/>
      <c r="AI145" s="206"/>
      <c r="AJ145" s="206"/>
      <c r="AK145" s="206"/>
      <c r="AL145" s="206"/>
      <c r="AM145" s="206"/>
      <c r="AN145" s="206"/>
      <c r="AO145" s="206"/>
      <c r="AP145" s="206"/>
      <c r="AQ145" s="206"/>
      <c r="AR145" s="206"/>
      <c r="AS145" s="206"/>
      <c r="AT145" s="206"/>
      <c r="AU145" s="206"/>
      <c r="AV145" s="206"/>
      <c r="AW145" s="206"/>
      <c r="AX145" s="206"/>
      <c r="AY145" s="206"/>
      <c r="AZ145" s="206"/>
      <c r="BA145" s="206"/>
      <c r="BB145" s="206"/>
      <c r="BC145" s="206"/>
      <c r="BD145" s="206"/>
      <c r="BE145" s="206"/>
      <c r="BF145" s="206"/>
      <c r="BG145" s="206"/>
      <c r="BH145" s="206"/>
    </row>
    <row r="146" spans="1:60" outlineLevel="1" x14ac:dyDescent="0.25">
      <c r="A146" s="223"/>
      <c r="B146" s="224"/>
      <c r="C146" s="254" t="s">
        <v>1785</v>
      </c>
      <c r="D146" s="226"/>
      <c r="E146" s="227">
        <v>100</v>
      </c>
      <c r="F146" s="225"/>
      <c r="G146" s="225"/>
      <c r="H146" s="225"/>
      <c r="I146" s="225"/>
      <c r="J146" s="225"/>
      <c r="K146" s="225"/>
      <c r="L146" s="225"/>
      <c r="M146" s="225"/>
      <c r="N146" s="225"/>
      <c r="O146" s="225"/>
      <c r="P146" s="225"/>
      <c r="Q146" s="225"/>
      <c r="R146" s="225"/>
      <c r="S146" s="225"/>
      <c r="T146" s="225"/>
      <c r="U146" s="225"/>
      <c r="V146" s="225"/>
      <c r="W146" s="225"/>
      <c r="X146" s="206"/>
      <c r="Y146" s="206"/>
      <c r="Z146" s="206"/>
      <c r="AA146" s="206"/>
      <c r="AB146" s="206"/>
      <c r="AC146" s="206"/>
      <c r="AD146" s="206"/>
      <c r="AE146" s="206"/>
      <c r="AF146" s="206"/>
      <c r="AG146" s="206" t="s">
        <v>280</v>
      </c>
      <c r="AH146" s="206">
        <v>0</v>
      </c>
      <c r="AI146" s="206"/>
      <c r="AJ146" s="206"/>
      <c r="AK146" s="206"/>
      <c r="AL146" s="206"/>
      <c r="AM146" s="206"/>
      <c r="AN146" s="206"/>
      <c r="AO146" s="206"/>
      <c r="AP146" s="206"/>
      <c r="AQ146" s="206"/>
      <c r="AR146" s="206"/>
      <c r="AS146" s="206"/>
      <c r="AT146" s="206"/>
      <c r="AU146" s="206"/>
      <c r="AV146" s="206"/>
      <c r="AW146" s="206"/>
      <c r="AX146" s="206"/>
      <c r="AY146" s="206"/>
      <c r="AZ146" s="206"/>
      <c r="BA146" s="206"/>
      <c r="BB146" s="206"/>
      <c r="BC146" s="206"/>
      <c r="BD146" s="206"/>
      <c r="BE146" s="206"/>
      <c r="BF146" s="206"/>
      <c r="BG146" s="206"/>
      <c r="BH146" s="206"/>
    </row>
    <row r="147" spans="1:60" outlineLevel="1" x14ac:dyDescent="0.25">
      <c r="A147" s="223"/>
      <c r="B147" s="224"/>
      <c r="C147" s="254" t="s">
        <v>1788</v>
      </c>
      <c r="D147" s="226"/>
      <c r="E147" s="227">
        <v>34</v>
      </c>
      <c r="F147" s="225"/>
      <c r="G147" s="225"/>
      <c r="H147" s="225"/>
      <c r="I147" s="225"/>
      <c r="J147" s="225"/>
      <c r="K147" s="225"/>
      <c r="L147" s="225"/>
      <c r="M147" s="225"/>
      <c r="N147" s="225"/>
      <c r="O147" s="225"/>
      <c r="P147" s="225"/>
      <c r="Q147" s="225"/>
      <c r="R147" s="225"/>
      <c r="S147" s="225"/>
      <c r="T147" s="225"/>
      <c r="U147" s="225"/>
      <c r="V147" s="225"/>
      <c r="W147" s="225"/>
      <c r="X147" s="206"/>
      <c r="Y147" s="206"/>
      <c r="Z147" s="206"/>
      <c r="AA147" s="206"/>
      <c r="AB147" s="206"/>
      <c r="AC147" s="206"/>
      <c r="AD147" s="206"/>
      <c r="AE147" s="206"/>
      <c r="AF147" s="206"/>
      <c r="AG147" s="206" t="s">
        <v>280</v>
      </c>
      <c r="AH147" s="206">
        <v>0</v>
      </c>
      <c r="AI147" s="206"/>
      <c r="AJ147" s="206"/>
      <c r="AK147" s="206"/>
      <c r="AL147" s="206"/>
      <c r="AM147" s="206"/>
      <c r="AN147" s="206"/>
      <c r="AO147" s="206"/>
      <c r="AP147" s="206"/>
      <c r="AQ147" s="206"/>
      <c r="AR147" s="206"/>
      <c r="AS147" s="206"/>
      <c r="AT147" s="206"/>
      <c r="AU147" s="206"/>
      <c r="AV147" s="206"/>
      <c r="AW147" s="206"/>
      <c r="AX147" s="206"/>
      <c r="AY147" s="206"/>
      <c r="AZ147" s="206"/>
      <c r="BA147" s="206"/>
      <c r="BB147" s="206"/>
      <c r="BC147" s="206"/>
      <c r="BD147" s="206"/>
      <c r="BE147" s="206"/>
      <c r="BF147" s="206"/>
      <c r="BG147" s="206"/>
      <c r="BH147" s="206"/>
    </row>
    <row r="148" spans="1:60" outlineLevel="1" x14ac:dyDescent="0.25">
      <c r="A148" s="223"/>
      <c r="B148" s="224"/>
      <c r="C148" s="254" t="s">
        <v>1791</v>
      </c>
      <c r="D148" s="226"/>
      <c r="E148" s="227">
        <v>8</v>
      </c>
      <c r="F148" s="225"/>
      <c r="G148" s="225"/>
      <c r="H148" s="225"/>
      <c r="I148" s="225"/>
      <c r="J148" s="225"/>
      <c r="K148" s="225"/>
      <c r="L148" s="225"/>
      <c r="M148" s="225"/>
      <c r="N148" s="225"/>
      <c r="O148" s="225"/>
      <c r="P148" s="225"/>
      <c r="Q148" s="225"/>
      <c r="R148" s="225"/>
      <c r="S148" s="225"/>
      <c r="T148" s="225"/>
      <c r="U148" s="225"/>
      <c r="V148" s="225"/>
      <c r="W148" s="225"/>
      <c r="X148" s="206"/>
      <c r="Y148" s="206"/>
      <c r="Z148" s="206"/>
      <c r="AA148" s="206"/>
      <c r="AB148" s="206"/>
      <c r="AC148" s="206"/>
      <c r="AD148" s="206"/>
      <c r="AE148" s="206"/>
      <c r="AF148" s="206"/>
      <c r="AG148" s="206" t="s">
        <v>280</v>
      </c>
      <c r="AH148" s="206">
        <v>0</v>
      </c>
      <c r="AI148" s="206"/>
      <c r="AJ148" s="206"/>
      <c r="AK148" s="206"/>
      <c r="AL148" s="206"/>
      <c r="AM148" s="206"/>
      <c r="AN148" s="206"/>
      <c r="AO148" s="206"/>
      <c r="AP148" s="206"/>
      <c r="AQ148" s="206"/>
      <c r="AR148" s="206"/>
      <c r="AS148" s="206"/>
      <c r="AT148" s="206"/>
      <c r="AU148" s="206"/>
      <c r="AV148" s="206"/>
      <c r="AW148" s="206"/>
      <c r="AX148" s="206"/>
      <c r="AY148" s="206"/>
      <c r="AZ148" s="206"/>
      <c r="BA148" s="206"/>
      <c r="BB148" s="206"/>
      <c r="BC148" s="206"/>
      <c r="BD148" s="206"/>
      <c r="BE148" s="206"/>
      <c r="BF148" s="206"/>
      <c r="BG148" s="206"/>
      <c r="BH148" s="206"/>
    </row>
    <row r="149" spans="1:60" outlineLevel="1" x14ac:dyDescent="0.25">
      <c r="A149" s="223"/>
      <c r="B149" s="224"/>
      <c r="C149" s="254" t="s">
        <v>1794</v>
      </c>
      <c r="D149" s="226"/>
      <c r="E149" s="227">
        <v>10</v>
      </c>
      <c r="F149" s="225"/>
      <c r="G149" s="225"/>
      <c r="H149" s="225"/>
      <c r="I149" s="225"/>
      <c r="J149" s="225"/>
      <c r="K149" s="225"/>
      <c r="L149" s="225"/>
      <c r="M149" s="225"/>
      <c r="N149" s="225"/>
      <c r="O149" s="225"/>
      <c r="P149" s="225"/>
      <c r="Q149" s="225"/>
      <c r="R149" s="225"/>
      <c r="S149" s="225"/>
      <c r="T149" s="225"/>
      <c r="U149" s="225"/>
      <c r="V149" s="225"/>
      <c r="W149" s="225"/>
      <c r="X149" s="206"/>
      <c r="Y149" s="206"/>
      <c r="Z149" s="206"/>
      <c r="AA149" s="206"/>
      <c r="AB149" s="206"/>
      <c r="AC149" s="206"/>
      <c r="AD149" s="206"/>
      <c r="AE149" s="206"/>
      <c r="AF149" s="206"/>
      <c r="AG149" s="206" t="s">
        <v>280</v>
      </c>
      <c r="AH149" s="206">
        <v>0</v>
      </c>
      <c r="AI149" s="206"/>
      <c r="AJ149" s="206"/>
      <c r="AK149" s="206"/>
      <c r="AL149" s="206"/>
      <c r="AM149" s="206"/>
      <c r="AN149" s="206"/>
      <c r="AO149" s="206"/>
      <c r="AP149" s="206"/>
      <c r="AQ149" s="206"/>
      <c r="AR149" s="206"/>
      <c r="AS149" s="206"/>
      <c r="AT149" s="206"/>
      <c r="AU149" s="206"/>
      <c r="AV149" s="206"/>
      <c r="AW149" s="206"/>
      <c r="AX149" s="206"/>
      <c r="AY149" s="206"/>
      <c r="AZ149" s="206"/>
      <c r="BA149" s="206"/>
      <c r="BB149" s="206"/>
      <c r="BC149" s="206"/>
      <c r="BD149" s="206"/>
      <c r="BE149" s="206"/>
      <c r="BF149" s="206"/>
      <c r="BG149" s="206"/>
      <c r="BH149" s="206"/>
    </row>
    <row r="150" spans="1:60" outlineLevel="1" x14ac:dyDescent="0.25">
      <c r="A150" s="237">
        <v>72</v>
      </c>
      <c r="B150" s="238" t="s">
        <v>1807</v>
      </c>
      <c r="C150" s="253" t="s">
        <v>1808</v>
      </c>
      <c r="D150" s="239" t="s">
        <v>370</v>
      </c>
      <c r="E150" s="240">
        <v>152</v>
      </c>
      <c r="F150" s="241"/>
      <c r="G150" s="242">
        <f>ROUND(E150*F150,2)</f>
        <v>0</v>
      </c>
      <c r="H150" s="241"/>
      <c r="I150" s="242">
        <f>ROUND(E150*H150,2)</f>
        <v>0</v>
      </c>
      <c r="J150" s="241"/>
      <c r="K150" s="242">
        <f>ROUND(E150*J150,2)</f>
        <v>0</v>
      </c>
      <c r="L150" s="242">
        <v>21</v>
      </c>
      <c r="M150" s="242">
        <f>G150*(1+L150/100)</f>
        <v>0</v>
      </c>
      <c r="N150" s="242">
        <v>0</v>
      </c>
      <c r="O150" s="242">
        <f>ROUND(E150*N150,2)</f>
        <v>0</v>
      </c>
      <c r="P150" s="242">
        <v>0</v>
      </c>
      <c r="Q150" s="243">
        <f>ROUND(E150*P150,2)</f>
        <v>0</v>
      </c>
      <c r="R150" s="225"/>
      <c r="S150" s="225" t="s">
        <v>276</v>
      </c>
      <c r="T150" s="225" t="s">
        <v>277</v>
      </c>
      <c r="U150" s="225">
        <v>6.7000000000000004E-2</v>
      </c>
      <c r="V150" s="225">
        <f>ROUND(E150*U150,2)</f>
        <v>10.18</v>
      </c>
      <c r="W150" s="225"/>
      <c r="X150" s="206"/>
      <c r="Y150" s="206"/>
      <c r="Z150" s="206"/>
      <c r="AA150" s="206"/>
      <c r="AB150" s="206"/>
      <c r="AC150" s="206"/>
      <c r="AD150" s="206"/>
      <c r="AE150" s="206"/>
      <c r="AF150" s="206"/>
      <c r="AG150" s="206" t="s">
        <v>659</v>
      </c>
      <c r="AH150" s="206"/>
      <c r="AI150" s="206"/>
      <c r="AJ150" s="206"/>
      <c r="AK150" s="206"/>
      <c r="AL150" s="206"/>
      <c r="AM150" s="206"/>
      <c r="AN150" s="206"/>
      <c r="AO150" s="206"/>
      <c r="AP150" s="206"/>
      <c r="AQ150" s="206"/>
      <c r="AR150" s="206"/>
      <c r="AS150" s="206"/>
      <c r="AT150" s="206"/>
      <c r="AU150" s="206"/>
      <c r="AV150" s="206"/>
      <c r="AW150" s="206"/>
      <c r="AX150" s="206"/>
      <c r="AY150" s="206"/>
      <c r="AZ150" s="206"/>
      <c r="BA150" s="206"/>
      <c r="BB150" s="206"/>
      <c r="BC150" s="206"/>
      <c r="BD150" s="206"/>
      <c r="BE150" s="206"/>
      <c r="BF150" s="206"/>
      <c r="BG150" s="206"/>
      <c r="BH150" s="206"/>
    </row>
    <row r="151" spans="1:60" outlineLevel="1" x14ac:dyDescent="0.25">
      <c r="A151" s="223"/>
      <c r="B151" s="224"/>
      <c r="C151" s="254" t="s">
        <v>1785</v>
      </c>
      <c r="D151" s="226"/>
      <c r="E151" s="227">
        <v>100</v>
      </c>
      <c r="F151" s="225"/>
      <c r="G151" s="225"/>
      <c r="H151" s="225"/>
      <c r="I151" s="225"/>
      <c r="J151" s="225"/>
      <c r="K151" s="225"/>
      <c r="L151" s="225"/>
      <c r="M151" s="225"/>
      <c r="N151" s="225"/>
      <c r="O151" s="225"/>
      <c r="P151" s="225"/>
      <c r="Q151" s="225"/>
      <c r="R151" s="225"/>
      <c r="S151" s="225"/>
      <c r="T151" s="225"/>
      <c r="U151" s="225"/>
      <c r="V151" s="225"/>
      <c r="W151" s="225"/>
      <c r="X151" s="206"/>
      <c r="Y151" s="206"/>
      <c r="Z151" s="206"/>
      <c r="AA151" s="206"/>
      <c r="AB151" s="206"/>
      <c r="AC151" s="206"/>
      <c r="AD151" s="206"/>
      <c r="AE151" s="206"/>
      <c r="AF151" s="206"/>
      <c r="AG151" s="206" t="s">
        <v>280</v>
      </c>
      <c r="AH151" s="206">
        <v>0</v>
      </c>
      <c r="AI151" s="206"/>
      <c r="AJ151" s="206"/>
      <c r="AK151" s="206"/>
      <c r="AL151" s="206"/>
      <c r="AM151" s="206"/>
      <c r="AN151" s="206"/>
      <c r="AO151" s="206"/>
      <c r="AP151" s="206"/>
      <c r="AQ151" s="206"/>
      <c r="AR151" s="206"/>
      <c r="AS151" s="206"/>
      <c r="AT151" s="206"/>
      <c r="AU151" s="206"/>
      <c r="AV151" s="206"/>
      <c r="AW151" s="206"/>
      <c r="AX151" s="206"/>
      <c r="AY151" s="206"/>
      <c r="AZ151" s="206"/>
      <c r="BA151" s="206"/>
      <c r="BB151" s="206"/>
      <c r="BC151" s="206"/>
      <c r="BD151" s="206"/>
      <c r="BE151" s="206"/>
      <c r="BF151" s="206"/>
      <c r="BG151" s="206"/>
      <c r="BH151" s="206"/>
    </row>
    <row r="152" spans="1:60" outlineLevel="1" x14ac:dyDescent="0.25">
      <c r="A152" s="223"/>
      <c r="B152" s="224"/>
      <c r="C152" s="254" t="s">
        <v>1788</v>
      </c>
      <c r="D152" s="226"/>
      <c r="E152" s="227">
        <v>34</v>
      </c>
      <c r="F152" s="225"/>
      <c r="G152" s="225"/>
      <c r="H152" s="225"/>
      <c r="I152" s="225"/>
      <c r="J152" s="225"/>
      <c r="K152" s="225"/>
      <c r="L152" s="225"/>
      <c r="M152" s="225"/>
      <c r="N152" s="225"/>
      <c r="O152" s="225"/>
      <c r="P152" s="225"/>
      <c r="Q152" s="225"/>
      <c r="R152" s="225"/>
      <c r="S152" s="225"/>
      <c r="T152" s="225"/>
      <c r="U152" s="225"/>
      <c r="V152" s="225"/>
      <c r="W152" s="225"/>
      <c r="X152" s="206"/>
      <c r="Y152" s="206"/>
      <c r="Z152" s="206"/>
      <c r="AA152" s="206"/>
      <c r="AB152" s="206"/>
      <c r="AC152" s="206"/>
      <c r="AD152" s="206"/>
      <c r="AE152" s="206"/>
      <c r="AF152" s="206"/>
      <c r="AG152" s="206" t="s">
        <v>280</v>
      </c>
      <c r="AH152" s="206">
        <v>0</v>
      </c>
      <c r="AI152" s="206"/>
      <c r="AJ152" s="206"/>
      <c r="AK152" s="206"/>
      <c r="AL152" s="206"/>
      <c r="AM152" s="206"/>
      <c r="AN152" s="206"/>
      <c r="AO152" s="206"/>
      <c r="AP152" s="206"/>
      <c r="AQ152" s="206"/>
      <c r="AR152" s="206"/>
      <c r="AS152" s="206"/>
      <c r="AT152" s="206"/>
      <c r="AU152" s="206"/>
      <c r="AV152" s="206"/>
      <c r="AW152" s="206"/>
      <c r="AX152" s="206"/>
      <c r="AY152" s="206"/>
      <c r="AZ152" s="206"/>
      <c r="BA152" s="206"/>
      <c r="BB152" s="206"/>
      <c r="BC152" s="206"/>
      <c r="BD152" s="206"/>
      <c r="BE152" s="206"/>
      <c r="BF152" s="206"/>
      <c r="BG152" s="206"/>
      <c r="BH152" s="206"/>
    </row>
    <row r="153" spans="1:60" outlineLevel="1" x14ac:dyDescent="0.25">
      <c r="A153" s="223"/>
      <c r="B153" s="224"/>
      <c r="C153" s="254" t="s">
        <v>1791</v>
      </c>
      <c r="D153" s="226"/>
      <c r="E153" s="227">
        <v>8</v>
      </c>
      <c r="F153" s="225"/>
      <c r="G153" s="225"/>
      <c r="H153" s="225"/>
      <c r="I153" s="225"/>
      <c r="J153" s="225"/>
      <c r="K153" s="225"/>
      <c r="L153" s="225"/>
      <c r="M153" s="225"/>
      <c r="N153" s="225"/>
      <c r="O153" s="225"/>
      <c r="P153" s="225"/>
      <c r="Q153" s="225"/>
      <c r="R153" s="225"/>
      <c r="S153" s="225"/>
      <c r="T153" s="225"/>
      <c r="U153" s="225"/>
      <c r="V153" s="225"/>
      <c r="W153" s="225"/>
      <c r="X153" s="206"/>
      <c r="Y153" s="206"/>
      <c r="Z153" s="206"/>
      <c r="AA153" s="206"/>
      <c r="AB153" s="206"/>
      <c r="AC153" s="206"/>
      <c r="AD153" s="206"/>
      <c r="AE153" s="206"/>
      <c r="AF153" s="206"/>
      <c r="AG153" s="206" t="s">
        <v>280</v>
      </c>
      <c r="AH153" s="206">
        <v>0</v>
      </c>
      <c r="AI153" s="206"/>
      <c r="AJ153" s="206"/>
      <c r="AK153" s="206"/>
      <c r="AL153" s="206"/>
      <c r="AM153" s="206"/>
      <c r="AN153" s="206"/>
      <c r="AO153" s="206"/>
      <c r="AP153" s="206"/>
      <c r="AQ153" s="206"/>
      <c r="AR153" s="206"/>
      <c r="AS153" s="206"/>
      <c r="AT153" s="206"/>
      <c r="AU153" s="206"/>
      <c r="AV153" s="206"/>
      <c r="AW153" s="206"/>
      <c r="AX153" s="206"/>
      <c r="AY153" s="206"/>
      <c r="AZ153" s="206"/>
      <c r="BA153" s="206"/>
      <c r="BB153" s="206"/>
      <c r="BC153" s="206"/>
      <c r="BD153" s="206"/>
      <c r="BE153" s="206"/>
      <c r="BF153" s="206"/>
      <c r="BG153" s="206"/>
      <c r="BH153" s="206"/>
    </row>
    <row r="154" spans="1:60" outlineLevel="1" x14ac:dyDescent="0.25">
      <c r="A154" s="223"/>
      <c r="B154" s="224"/>
      <c r="C154" s="254" t="s">
        <v>1794</v>
      </c>
      <c r="D154" s="226"/>
      <c r="E154" s="227">
        <v>10</v>
      </c>
      <c r="F154" s="225"/>
      <c r="G154" s="225"/>
      <c r="H154" s="225"/>
      <c r="I154" s="225"/>
      <c r="J154" s="225"/>
      <c r="K154" s="225"/>
      <c r="L154" s="225"/>
      <c r="M154" s="225"/>
      <c r="N154" s="225"/>
      <c r="O154" s="225"/>
      <c r="P154" s="225"/>
      <c r="Q154" s="225"/>
      <c r="R154" s="225"/>
      <c r="S154" s="225"/>
      <c r="T154" s="225"/>
      <c r="U154" s="225"/>
      <c r="V154" s="225"/>
      <c r="W154" s="225"/>
      <c r="X154" s="206"/>
      <c r="Y154" s="206"/>
      <c r="Z154" s="206"/>
      <c r="AA154" s="206"/>
      <c r="AB154" s="206"/>
      <c r="AC154" s="206"/>
      <c r="AD154" s="206"/>
      <c r="AE154" s="206"/>
      <c r="AF154" s="206"/>
      <c r="AG154" s="206" t="s">
        <v>280</v>
      </c>
      <c r="AH154" s="206">
        <v>0</v>
      </c>
      <c r="AI154" s="206"/>
      <c r="AJ154" s="206"/>
      <c r="AK154" s="206"/>
      <c r="AL154" s="206"/>
      <c r="AM154" s="206"/>
      <c r="AN154" s="206"/>
      <c r="AO154" s="206"/>
      <c r="AP154" s="206"/>
      <c r="AQ154" s="206"/>
      <c r="AR154" s="206"/>
      <c r="AS154" s="206"/>
      <c r="AT154" s="206"/>
      <c r="AU154" s="206"/>
      <c r="AV154" s="206"/>
      <c r="AW154" s="206"/>
      <c r="AX154" s="206"/>
      <c r="AY154" s="206"/>
      <c r="AZ154" s="206"/>
      <c r="BA154" s="206"/>
      <c r="BB154" s="206"/>
      <c r="BC154" s="206"/>
      <c r="BD154" s="206"/>
      <c r="BE154" s="206"/>
      <c r="BF154" s="206"/>
      <c r="BG154" s="206"/>
      <c r="BH154" s="206"/>
    </row>
    <row r="155" spans="1:60" outlineLevel="1" x14ac:dyDescent="0.25">
      <c r="A155" s="237">
        <v>73</v>
      </c>
      <c r="B155" s="238" t="s">
        <v>1809</v>
      </c>
      <c r="C155" s="253" t="s">
        <v>1810</v>
      </c>
      <c r="D155" s="239" t="s">
        <v>370</v>
      </c>
      <c r="E155" s="240">
        <v>152</v>
      </c>
      <c r="F155" s="241"/>
      <c r="G155" s="242">
        <f>ROUND(E155*F155,2)</f>
        <v>0</v>
      </c>
      <c r="H155" s="241"/>
      <c r="I155" s="242">
        <f>ROUND(E155*H155,2)</f>
        <v>0</v>
      </c>
      <c r="J155" s="241"/>
      <c r="K155" s="242">
        <f>ROUND(E155*J155,2)</f>
        <v>0</v>
      </c>
      <c r="L155" s="242">
        <v>21</v>
      </c>
      <c r="M155" s="242">
        <f>G155*(1+L155/100)</f>
        <v>0</v>
      </c>
      <c r="N155" s="242">
        <v>0</v>
      </c>
      <c r="O155" s="242">
        <f>ROUND(E155*N155,2)</f>
        <v>0</v>
      </c>
      <c r="P155" s="242">
        <v>0</v>
      </c>
      <c r="Q155" s="243">
        <f>ROUND(E155*P155,2)</f>
        <v>0</v>
      </c>
      <c r="R155" s="225"/>
      <c r="S155" s="225" t="s">
        <v>276</v>
      </c>
      <c r="T155" s="225" t="s">
        <v>277</v>
      </c>
      <c r="U155" s="225">
        <v>6.2E-2</v>
      </c>
      <c r="V155" s="225">
        <f>ROUND(E155*U155,2)</f>
        <v>9.42</v>
      </c>
      <c r="W155" s="225"/>
      <c r="X155" s="206"/>
      <c r="Y155" s="206"/>
      <c r="Z155" s="206"/>
      <c r="AA155" s="206"/>
      <c r="AB155" s="206"/>
      <c r="AC155" s="206"/>
      <c r="AD155" s="206"/>
      <c r="AE155" s="206"/>
      <c r="AF155" s="206"/>
      <c r="AG155" s="206" t="s">
        <v>659</v>
      </c>
      <c r="AH155" s="206"/>
      <c r="AI155" s="206"/>
      <c r="AJ155" s="206"/>
      <c r="AK155" s="206"/>
      <c r="AL155" s="206"/>
      <c r="AM155" s="206"/>
      <c r="AN155" s="206"/>
      <c r="AO155" s="206"/>
      <c r="AP155" s="206"/>
      <c r="AQ155" s="206"/>
      <c r="AR155" s="206"/>
      <c r="AS155" s="206"/>
      <c r="AT155" s="206"/>
      <c r="AU155" s="206"/>
      <c r="AV155" s="206"/>
      <c r="AW155" s="206"/>
      <c r="AX155" s="206"/>
      <c r="AY155" s="206"/>
      <c r="AZ155" s="206"/>
      <c r="BA155" s="206"/>
      <c r="BB155" s="206"/>
      <c r="BC155" s="206"/>
      <c r="BD155" s="206"/>
      <c r="BE155" s="206"/>
      <c r="BF155" s="206"/>
      <c r="BG155" s="206"/>
      <c r="BH155" s="206"/>
    </row>
    <row r="156" spans="1:60" outlineLevel="1" x14ac:dyDescent="0.25">
      <c r="A156" s="223"/>
      <c r="B156" s="224"/>
      <c r="C156" s="254" t="s">
        <v>1785</v>
      </c>
      <c r="D156" s="226"/>
      <c r="E156" s="227">
        <v>100</v>
      </c>
      <c r="F156" s="225"/>
      <c r="G156" s="225"/>
      <c r="H156" s="225"/>
      <c r="I156" s="225"/>
      <c r="J156" s="225"/>
      <c r="K156" s="225"/>
      <c r="L156" s="225"/>
      <c r="M156" s="225"/>
      <c r="N156" s="225"/>
      <c r="O156" s="225"/>
      <c r="P156" s="225"/>
      <c r="Q156" s="225"/>
      <c r="R156" s="225"/>
      <c r="S156" s="225"/>
      <c r="T156" s="225"/>
      <c r="U156" s="225"/>
      <c r="V156" s="225"/>
      <c r="W156" s="225"/>
      <c r="X156" s="206"/>
      <c r="Y156" s="206"/>
      <c r="Z156" s="206"/>
      <c r="AA156" s="206"/>
      <c r="AB156" s="206"/>
      <c r="AC156" s="206"/>
      <c r="AD156" s="206"/>
      <c r="AE156" s="206"/>
      <c r="AF156" s="206"/>
      <c r="AG156" s="206" t="s">
        <v>280</v>
      </c>
      <c r="AH156" s="206">
        <v>0</v>
      </c>
      <c r="AI156" s="206"/>
      <c r="AJ156" s="206"/>
      <c r="AK156" s="206"/>
      <c r="AL156" s="206"/>
      <c r="AM156" s="206"/>
      <c r="AN156" s="206"/>
      <c r="AO156" s="206"/>
      <c r="AP156" s="206"/>
      <c r="AQ156" s="206"/>
      <c r="AR156" s="206"/>
      <c r="AS156" s="206"/>
      <c r="AT156" s="206"/>
      <c r="AU156" s="206"/>
      <c r="AV156" s="206"/>
      <c r="AW156" s="206"/>
      <c r="AX156" s="206"/>
      <c r="AY156" s="206"/>
      <c r="AZ156" s="206"/>
      <c r="BA156" s="206"/>
      <c r="BB156" s="206"/>
      <c r="BC156" s="206"/>
      <c r="BD156" s="206"/>
      <c r="BE156" s="206"/>
      <c r="BF156" s="206"/>
      <c r="BG156" s="206"/>
      <c r="BH156" s="206"/>
    </row>
    <row r="157" spans="1:60" outlineLevel="1" x14ac:dyDescent="0.25">
      <c r="A157" s="223"/>
      <c r="B157" s="224"/>
      <c r="C157" s="254" t="s">
        <v>1788</v>
      </c>
      <c r="D157" s="226"/>
      <c r="E157" s="227">
        <v>34</v>
      </c>
      <c r="F157" s="225"/>
      <c r="G157" s="225"/>
      <c r="H157" s="225"/>
      <c r="I157" s="225"/>
      <c r="J157" s="225"/>
      <c r="K157" s="225"/>
      <c r="L157" s="225"/>
      <c r="M157" s="225"/>
      <c r="N157" s="225"/>
      <c r="O157" s="225"/>
      <c r="P157" s="225"/>
      <c r="Q157" s="225"/>
      <c r="R157" s="225"/>
      <c r="S157" s="225"/>
      <c r="T157" s="225"/>
      <c r="U157" s="225"/>
      <c r="V157" s="225"/>
      <c r="W157" s="225"/>
      <c r="X157" s="206"/>
      <c r="Y157" s="206"/>
      <c r="Z157" s="206"/>
      <c r="AA157" s="206"/>
      <c r="AB157" s="206"/>
      <c r="AC157" s="206"/>
      <c r="AD157" s="206"/>
      <c r="AE157" s="206"/>
      <c r="AF157" s="206"/>
      <c r="AG157" s="206" t="s">
        <v>280</v>
      </c>
      <c r="AH157" s="206">
        <v>0</v>
      </c>
      <c r="AI157" s="206"/>
      <c r="AJ157" s="206"/>
      <c r="AK157" s="206"/>
      <c r="AL157" s="206"/>
      <c r="AM157" s="206"/>
      <c r="AN157" s="206"/>
      <c r="AO157" s="206"/>
      <c r="AP157" s="206"/>
      <c r="AQ157" s="206"/>
      <c r="AR157" s="206"/>
      <c r="AS157" s="206"/>
      <c r="AT157" s="206"/>
      <c r="AU157" s="206"/>
      <c r="AV157" s="206"/>
      <c r="AW157" s="206"/>
      <c r="AX157" s="206"/>
      <c r="AY157" s="206"/>
      <c r="AZ157" s="206"/>
      <c r="BA157" s="206"/>
      <c r="BB157" s="206"/>
      <c r="BC157" s="206"/>
      <c r="BD157" s="206"/>
      <c r="BE157" s="206"/>
      <c r="BF157" s="206"/>
      <c r="BG157" s="206"/>
      <c r="BH157" s="206"/>
    </row>
    <row r="158" spans="1:60" outlineLevel="1" x14ac:dyDescent="0.25">
      <c r="A158" s="223"/>
      <c r="B158" s="224"/>
      <c r="C158" s="254" t="s">
        <v>1791</v>
      </c>
      <c r="D158" s="226"/>
      <c r="E158" s="227">
        <v>8</v>
      </c>
      <c r="F158" s="225"/>
      <c r="G158" s="225"/>
      <c r="H158" s="225"/>
      <c r="I158" s="225"/>
      <c r="J158" s="225"/>
      <c r="K158" s="225"/>
      <c r="L158" s="225"/>
      <c r="M158" s="225"/>
      <c r="N158" s="225"/>
      <c r="O158" s="225"/>
      <c r="P158" s="225"/>
      <c r="Q158" s="225"/>
      <c r="R158" s="225"/>
      <c r="S158" s="225"/>
      <c r="T158" s="225"/>
      <c r="U158" s="225"/>
      <c r="V158" s="225"/>
      <c r="W158" s="225"/>
      <c r="X158" s="206"/>
      <c r="Y158" s="206"/>
      <c r="Z158" s="206"/>
      <c r="AA158" s="206"/>
      <c r="AB158" s="206"/>
      <c r="AC158" s="206"/>
      <c r="AD158" s="206"/>
      <c r="AE158" s="206"/>
      <c r="AF158" s="206"/>
      <c r="AG158" s="206" t="s">
        <v>280</v>
      </c>
      <c r="AH158" s="206">
        <v>0</v>
      </c>
      <c r="AI158" s="206"/>
      <c r="AJ158" s="206"/>
      <c r="AK158" s="206"/>
      <c r="AL158" s="206"/>
      <c r="AM158" s="206"/>
      <c r="AN158" s="206"/>
      <c r="AO158" s="206"/>
      <c r="AP158" s="206"/>
      <c r="AQ158" s="206"/>
      <c r="AR158" s="206"/>
      <c r="AS158" s="206"/>
      <c r="AT158" s="206"/>
      <c r="AU158" s="206"/>
      <c r="AV158" s="206"/>
      <c r="AW158" s="206"/>
      <c r="AX158" s="206"/>
      <c r="AY158" s="206"/>
      <c r="AZ158" s="206"/>
      <c r="BA158" s="206"/>
      <c r="BB158" s="206"/>
      <c r="BC158" s="206"/>
      <c r="BD158" s="206"/>
      <c r="BE158" s="206"/>
      <c r="BF158" s="206"/>
      <c r="BG158" s="206"/>
      <c r="BH158" s="206"/>
    </row>
    <row r="159" spans="1:60" outlineLevel="1" x14ac:dyDescent="0.25">
      <c r="A159" s="223"/>
      <c r="B159" s="224"/>
      <c r="C159" s="254" t="s">
        <v>1794</v>
      </c>
      <c r="D159" s="226"/>
      <c r="E159" s="227">
        <v>10</v>
      </c>
      <c r="F159" s="225"/>
      <c r="G159" s="225"/>
      <c r="H159" s="225"/>
      <c r="I159" s="225"/>
      <c r="J159" s="225"/>
      <c r="K159" s="225"/>
      <c r="L159" s="225"/>
      <c r="M159" s="225"/>
      <c r="N159" s="225"/>
      <c r="O159" s="225"/>
      <c r="P159" s="225"/>
      <c r="Q159" s="225"/>
      <c r="R159" s="225"/>
      <c r="S159" s="225"/>
      <c r="T159" s="225"/>
      <c r="U159" s="225"/>
      <c r="V159" s="225"/>
      <c r="W159" s="225"/>
      <c r="X159" s="206"/>
      <c r="Y159" s="206"/>
      <c r="Z159" s="206"/>
      <c r="AA159" s="206"/>
      <c r="AB159" s="206"/>
      <c r="AC159" s="206"/>
      <c r="AD159" s="206"/>
      <c r="AE159" s="206"/>
      <c r="AF159" s="206"/>
      <c r="AG159" s="206" t="s">
        <v>280</v>
      </c>
      <c r="AH159" s="206">
        <v>0</v>
      </c>
      <c r="AI159" s="206"/>
      <c r="AJ159" s="206"/>
      <c r="AK159" s="206"/>
      <c r="AL159" s="206"/>
      <c r="AM159" s="206"/>
      <c r="AN159" s="206"/>
      <c r="AO159" s="206"/>
      <c r="AP159" s="206"/>
      <c r="AQ159" s="206"/>
      <c r="AR159" s="206"/>
      <c r="AS159" s="206"/>
      <c r="AT159" s="206"/>
      <c r="AU159" s="206"/>
      <c r="AV159" s="206"/>
      <c r="AW159" s="206"/>
      <c r="AX159" s="206"/>
      <c r="AY159" s="206"/>
      <c r="AZ159" s="206"/>
      <c r="BA159" s="206"/>
      <c r="BB159" s="206"/>
      <c r="BC159" s="206"/>
      <c r="BD159" s="206"/>
      <c r="BE159" s="206"/>
      <c r="BF159" s="206"/>
      <c r="BG159" s="206"/>
      <c r="BH159" s="206"/>
    </row>
    <row r="160" spans="1:60" outlineLevel="1" x14ac:dyDescent="0.25">
      <c r="A160" s="244">
        <v>74</v>
      </c>
      <c r="B160" s="245" t="s">
        <v>1811</v>
      </c>
      <c r="C160" s="255" t="s">
        <v>1812</v>
      </c>
      <c r="D160" s="246" t="s">
        <v>320</v>
      </c>
      <c r="E160" s="247">
        <v>1.07186</v>
      </c>
      <c r="F160" s="248"/>
      <c r="G160" s="249">
        <f>ROUND(E160*F160,2)</f>
        <v>0</v>
      </c>
      <c r="H160" s="248"/>
      <c r="I160" s="249">
        <f>ROUND(E160*H160,2)</f>
        <v>0</v>
      </c>
      <c r="J160" s="248"/>
      <c r="K160" s="249">
        <f>ROUND(E160*J160,2)</f>
        <v>0</v>
      </c>
      <c r="L160" s="249">
        <v>21</v>
      </c>
      <c r="M160" s="249">
        <f>G160*(1+L160/100)</f>
        <v>0</v>
      </c>
      <c r="N160" s="249">
        <v>0</v>
      </c>
      <c r="O160" s="249">
        <f>ROUND(E160*N160,2)</f>
        <v>0</v>
      </c>
      <c r="P160" s="249">
        <v>0</v>
      </c>
      <c r="Q160" s="250">
        <f>ROUND(E160*P160,2)</f>
        <v>0</v>
      </c>
      <c r="R160" s="225"/>
      <c r="S160" s="225" t="s">
        <v>276</v>
      </c>
      <c r="T160" s="225" t="s">
        <v>277</v>
      </c>
      <c r="U160" s="225">
        <v>1.327</v>
      </c>
      <c r="V160" s="225">
        <f>ROUND(E160*U160,2)</f>
        <v>1.42</v>
      </c>
      <c r="W160" s="225"/>
      <c r="X160" s="206"/>
      <c r="Y160" s="206"/>
      <c r="Z160" s="206"/>
      <c r="AA160" s="206"/>
      <c r="AB160" s="206"/>
      <c r="AC160" s="206"/>
      <c r="AD160" s="206"/>
      <c r="AE160" s="206"/>
      <c r="AF160" s="206"/>
      <c r="AG160" s="206" t="s">
        <v>659</v>
      </c>
      <c r="AH160" s="206"/>
      <c r="AI160" s="206"/>
      <c r="AJ160" s="206"/>
      <c r="AK160" s="206"/>
      <c r="AL160" s="206"/>
      <c r="AM160" s="206"/>
      <c r="AN160" s="206"/>
      <c r="AO160" s="206"/>
      <c r="AP160" s="206"/>
      <c r="AQ160" s="206"/>
      <c r="AR160" s="206"/>
      <c r="AS160" s="206"/>
      <c r="AT160" s="206"/>
      <c r="AU160" s="206"/>
      <c r="AV160" s="206"/>
      <c r="AW160" s="206"/>
      <c r="AX160" s="206"/>
      <c r="AY160" s="206"/>
      <c r="AZ160" s="206"/>
      <c r="BA160" s="206"/>
      <c r="BB160" s="206"/>
      <c r="BC160" s="206"/>
      <c r="BD160" s="206"/>
      <c r="BE160" s="206"/>
      <c r="BF160" s="206"/>
      <c r="BG160" s="206"/>
      <c r="BH160" s="206"/>
    </row>
    <row r="161" spans="1:60" outlineLevel="1" x14ac:dyDescent="0.25">
      <c r="A161" s="237">
        <v>75</v>
      </c>
      <c r="B161" s="238" t="s">
        <v>1813</v>
      </c>
      <c r="C161" s="253" t="s">
        <v>1814</v>
      </c>
      <c r="D161" s="239" t="s">
        <v>370</v>
      </c>
      <c r="E161" s="240">
        <v>58</v>
      </c>
      <c r="F161" s="241"/>
      <c r="G161" s="242">
        <f>ROUND(E161*F161,2)</f>
        <v>0</v>
      </c>
      <c r="H161" s="241"/>
      <c r="I161" s="242">
        <f>ROUND(E161*H161,2)</f>
        <v>0</v>
      </c>
      <c r="J161" s="241"/>
      <c r="K161" s="242">
        <f>ROUND(E161*J161,2)</f>
        <v>0</v>
      </c>
      <c r="L161" s="242">
        <v>21</v>
      </c>
      <c r="M161" s="242">
        <f>G161*(1+L161/100)</f>
        <v>0</v>
      </c>
      <c r="N161" s="242">
        <v>0</v>
      </c>
      <c r="O161" s="242">
        <f>ROUND(E161*N161,2)</f>
        <v>0</v>
      </c>
      <c r="P161" s="242">
        <v>0</v>
      </c>
      <c r="Q161" s="243">
        <f>ROUND(E161*P161,2)</f>
        <v>0</v>
      </c>
      <c r="R161" s="225"/>
      <c r="S161" s="225" t="s">
        <v>289</v>
      </c>
      <c r="T161" s="225" t="s">
        <v>277</v>
      </c>
      <c r="U161" s="225">
        <v>0</v>
      </c>
      <c r="V161" s="225">
        <f>ROUND(E161*U161,2)</f>
        <v>0</v>
      </c>
      <c r="W161" s="225"/>
      <c r="X161" s="206"/>
      <c r="Y161" s="206"/>
      <c r="Z161" s="206"/>
      <c r="AA161" s="206"/>
      <c r="AB161" s="206"/>
      <c r="AC161" s="206"/>
      <c r="AD161" s="206"/>
      <c r="AE161" s="206"/>
      <c r="AF161" s="206"/>
      <c r="AG161" s="206" t="s">
        <v>659</v>
      </c>
      <c r="AH161" s="206"/>
      <c r="AI161" s="206"/>
      <c r="AJ161" s="206"/>
      <c r="AK161" s="206"/>
      <c r="AL161" s="206"/>
      <c r="AM161" s="206"/>
      <c r="AN161" s="206"/>
      <c r="AO161" s="206"/>
      <c r="AP161" s="206"/>
      <c r="AQ161" s="206"/>
      <c r="AR161" s="206"/>
      <c r="AS161" s="206"/>
      <c r="AT161" s="206"/>
      <c r="AU161" s="206"/>
      <c r="AV161" s="206"/>
      <c r="AW161" s="206"/>
      <c r="AX161" s="206"/>
      <c r="AY161" s="206"/>
      <c r="AZ161" s="206"/>
      <c r="BA161" s="206"/>
      <c r="BB161" s="206"/>
      <c r="BC161" s="206"/>
      <c r="BD161" s="206"/>
      <c r="BE161" s="206"/>
      <c r="BF161" s="206"/>
      <c r="BG161" s="206"/>
      <c r="BH161" s="206"/>
    </row>
    <row r="162" spans="1:60" outlineLevel="1" x14ac:dyDescent="0.25">
      <c r="A162" s="223"/>
      <c r="B162" s="224"/>
      <c r="C162" s="254" t="s">
        <v>1815</v>
      </c>
      <c r="D162" s="226"/>
      <c r="E162" s="227">
        <v>58</v>
      </c>
      <c r="F162" s="225"/>
      <c r="G162" s="225"/>
      <c r="H162" s="225"/>
      <c r="I162" s="225"/>
      <c r="J162" s="225"/>
      <c r="K162" s="225"/>
      <c r="L162" s="225"/>
      <c r="M162" s="225"/>
      <c r="N162" s="225"/>
      <c r="O162" s="225"/>
      <c r="P162" s="225"/>
      <c r="Q162" s="225"/>
      <c r="R162" s="225"/>
      <c r="S162" s="225"/>
      <c r="T162" s="225"/>
      <c r="U162" s="225"/>
      <c r="V162" s="225"/>
      <c r="W162" s="225"/>
      <c r="X162" s="206"/>
      <c r="Y162" s="206"/>
      <c r="Z162" s="206"/>
      <c r="AA162" s="206"/>
      <c r="AB162" s="206"/>
      <c r="AC162" s="206"/>
      <c r="AD162" s="206"/>
      <c r="AE162" s="206"/>
      <c r="AF162" s="206"/>
      <c r="AG162" s="206" t="s">
        <v>280</v>
      </c>
      <c r="AH162" s="206">
        <v>0</v>
      </c>
      <c r="AI162" s="206"/>
      <c r="AJ162" s="206"/>
      <c r="AK162" s="206"/>
      <c r="AL162" s="206"/>
      <c r="AM162" s="206"/>
      <c r="AN162" s="206"/>
      <c r="AO162" s="206"/>
      <c r="AP162" s="206"/>
      <c r="AQ162" s="206"/>
      <c r="AR162" s="206"/>
      <c r="AS162" s="206"/>
      <c r="AT162" s="206"/>
      <c r="AU162" s="206"/>
      <c r="AV162" s="206"/>
      <c r="AW162" s="206"/>
      <c r="AX162" s="206"/>
      <c r="AY162" s="206"/>
      <c r="AZ162" s="206"/>
      <c r="BA162" s="206"/>
      <c r="BB162" s="206"/>
      <c r="BC162" s="206"/>
      <c r="BD162" s="206"/>
      <c r="BE162" s="206"/>
      <c r="BF162" s="206"/>
      <c r="BG162" s="206"/>
      <c r="BH162" s="206"/>
    </row>
    <row r="163" spans="1:60" outlineLevel="1" x14ac:dyDescent="0.25">
      <c r="A163" s="237">
        <v>76</v>
      </c>
      <c r="B163" s="238" t="s">
        <v>1816</v>
      </c>
      <c r="C163" s="253" t="s">
        <v>1817</v>
      </c>
      <c r="D163" s="239" t="s">
        <v>370</v>
      </c>
      <c r="E163" s="240">
        <v>100</v>
      </c>
      <c r="F163" s="241"/>
      <c r="G163" s="242">
        <f>ROUND(E163*F163,2)</f>
        <v>0</v>
      </c>
      <c r="H163" s="241"/>
      <c r="I163" s="242">
        <f>ROUND(E163*H163,2)</f>
        <v>0</v>
      </c>
      <c r="J163" s="241"/>
      <c r="K163" s="242">
        <f>ROUND(E163*J163,2)</f>
        <v>0</v>
      </c>
      <c r="L163" s="242">
        <v>21</v>
      </c>
      <c r="M163" s="242">
        <f>G163*(1+L163/100)</f>
        <v>0</v>
      </c>
      <c r="N163" s="242">
        <v>0</v>
      </c>
      <c r="O163" s="242">
        <f>ROUND(E163*N163,2)</f>
        <v>0</v>
      </c>
      <c r="P163" s="242">
        <v>0</v>
      </c>
      <c r="Q163" s="243">
        <f>ROUND(E163*P163,2)</f>
        <v>0</v>
      </c>
      <c r="R163" s="225"/>
      <c r="S163" s="225" t="s">
        <v>289</v>
      </c>
      <c r="T163" s="225" t="s">
        <v>277</v>
      </c>
      <c r="U163" s="225">
        <v>0</v>
      </c>
      <c r="V163" s="225">
        <f>ROUND(E163*U163,2)</f>
        <v>0</v>
      </c>
      <c r="W163" s="225"/>
      <c r="X163" s="206"/>
      <c r="Y163" s="206"/>
      <c r="Z163" s="206"/>
      <c r="AA163" s="206"/>
      <c r="AB163" s="206"/>
      <c r="AC163" s="206"/>
      <c r="AD163" s="206"/>
      <c r="AE163" s="206"/>
      <c r="AF163" s="206"/>
      <c r="AG163" s="206" t="s">
        <v>659</v>
      </c>
      <c r="AH163" s="206"/>
      <c r="AI163" s="206"/>
      <c r="AJ163" s="206"/>
      <c r="AK163" s="206"/>
      <c r="AL163" s="206"/>
      <c r="AM163" s="206"/>
      <c r="AN163" s="206"/>
      <c r="AO163" s="206"/>
      <c r="AP163" s="206"/>
      <c r="AQ163" s="206"/>
      <c r="AR163" s="206"/>
      <c r="AS163" s="206"/>
      <c r="AT163" s="206"/>
      <c r="AU163" s="206"/>
      <c r="AV163" s="206"/>
      <c r="AW163" s="206"/>
      <c r="AX163" s="206"/>
      <c r="AY163" s="206"/>
      <c r="AZ163" s="206"/>
      <c r="BA163" s="206"/>
      <c r="BB163" s="206"/>
      <c r="BC163" s="206"/>
      <c r="BD163" s="206"/>
      <c r="BE163" s="206"/>
      <c r="BF163" s="206"/>
      <c r="BG163" s="206"/>
      <c r="BH163" s="206"/>
    </row>
    <row r="164" spans="1:60" outlineLevel="1" x14ac:dyDescent="0.25">
      <c r="A164" s="223"/>
      <c r="B164" s="224"/>
      <c r="C164" s="254" t="s">
        <v>1785</v>
      </c>
      <c r="D164" s="226"/>
      <c r="E164" s="227">
        <v>100</v>
      </c>
      <c r="F164" s="225"/>
      <c r="G164" s="225"/>
      <c r="H164" s="225"/>
      <c r="I164" s="225"/>
      <c r="J164" s="225"/>
      <c r="K164" s="225"/>
      <c r="L164" s="225"/>
      <c r="M164" s="225"/>
      <c r="N164" s="225"/>
      <c r="O164" s="225"/>
      <c r="P164" s="225"/>
      <c r="Q164" s="225"/>
      <c r="R164" s="225"/>
      <c r="S164" s="225"/>
      <c r="T164" s="225"/>
      <c r="U164" s="225"/>
      <c r="V164" s="225"/>
      <c r="W164" s="225"/>
      <c r="X164" s="206"/>
      <c r="Y164" s="206"/>
      <c r="Z164" s="206"/>
      <c r="AA164" s="206"/>
      <c r="AB164" s="206"/>
      <c r="AC164" s="206"/>
      <c r="AD164" s="206"/>
      <c r="AE164" s="206"/>
      <c r="AF164" s="206"/>
      <c r="AG164" s="206" t="s">
        <v>280</v>
      </c>
      <c r="AH164" s="206">
        <v>0</v>
      </c>
      <c r="AI164" s="206"/>
      <c r="AJ164" s="206"/>
      <c r="AK164" s="206"/>
      <c r="AL164" s="206"/>
      <c r="AM164" s="206"/>
      <c r="AN164" s="206"/>
      <c r="AO164" s="206"/>
      <c r="AP164" s="206"/>
      <c r="AQ164" s="206"/>
      <c r="AR164" s="206"/>
      <c r="AS164" s="206"/>
      <c r="AT164" s="206"/>
      <c r="AU164" s="206"/>
      <c r="AV164" s="206"/>
      <c r="AW164" s="206"/>
      <c r="AX164" s="206"/>
      <c r="AY164" s="206"/>
      <c r="AZ164" s="206"/>
      <c r="BA164" s="206"/>
      <c r="BB164" s="206"/>
      <c r="BC164" s="206"/>
      <c r="BD164" s="206"/>
      <c r="BE164" s="206"/>
      <c r="BF164" s="206"/>
      <c r="BG164" s="206"/>
      <c r="BH164" s="206"/>
    </row>
    <row r="165" spans="1:60" outlineLevel="1" x14ac:dyDescent="0.25">
      <c r="A165" s="237">
        <v>77</v>
      </c>
      <c r="B165" s="238" t="s">
        <v>1818</v>
      </c>
      <c r="C165" s="253" t="s">
        <v>1819</v>
      </c>
      <c r="D165" s="239" t="s">
        <v>370</v>
      </c>
      <c r="E165" s="240">
        <v>34</v>
      </c>
      <c r="F165" s="241"/>
      <c r="G165" s="242">
        <f>ROUND(E165*F165,2)</f>
        <v>0</v>
      </c>
      <c r="H165" s="241"/>
      <c r="I165" s="242">
        <f>ROUND(E165*H165,2)</f>
        <v>0</v>
      </c>
      <c r="J165" s="241"/>
      <c r="K165" s="242">
        <f>ROUND(E165*J165,2)</f>
        <v>0</v>
      </c>
      <c r="L165" s="242">
        <v>21</v>
      </c>
      <c r="M165" s="242">
        <f>G165*(1+L165/100)</f>
        <v>0</v>
      </c>
      <c r="N165" s="242">
        <v>0</v>
      </c>
      <c r="O165" s="242">
        <f>ROUND(E165*N165,2)</f>
        <v>0</v>
      </c>
      <c r="P165" s="242">
        <v>0</v>
      </c>
      <c r="Q165" s="243">
        <f>ROUND(E165*P165,2)</f>
        <v>0</v>
      </c>
      <c r="R165" s="225"/>
      <c r="S165" s="225" t="s">
        <v>289</v>
      </c>
      <c r="T165" s="225" t="s">
        <v>277</v>
      </c>
      <c r="U165" s="225">
        <v>0</v>
      </c>
      <c r="V165" s="225">
        <f>ROUND(E165*U165,2)</f>
        <v>0</v>
      </c>
      <c r="W165" s="225"/>
      <c r="X165" s="206"/>
      <c r="Y165" s="206"/>
      <c r="Z165" s="206"/>
      <c r="AA165" s="206"/>
      <c r="AB165" s="206"/>
      <c r="AC165" s="206"/>
      <c r="AD165" s="206"/>
      <c r="AE165" s="206"/>
      <c r="AF165" s="206"/>
      <c r="AG165" s="206" t="s">
        <v>659</v>
      </c>
      <c r="AH165" s="206"/>
      <c r="AI165" s="206"/>
      <c r="AJ165" s="206"/>
      <c r="AK165" s="206"/>
      <c r="AL165" s="206"/>
      <c r="AM165" s="206"/>
      <c r="AN165" s="206"/>
      <c r="AO165" s="206"/>
      <c r="AP165" s="206"/>
      <c r="AQ165" s="206"/>
      <c r="AR165" s="206"/>
      <c r="AS165" s="206"/>
      <c r="AT165" s="206"/>
      <c r="AU165" s="206"/>
      <c r="AV165" s="206"/>
      <c r="AW165" s="206"/>
      <c r="AX165" s="206"/>
      <c r="AY165" s="206"/>
      <c r="AZ165" s="206"/>
      <c r="BA165" s="206"/>
      <c r="BB165" s="206"/>
      <c r="BC165" s="206"/>
      <c r="BD165" s="206"/>
      <c r="BE165" s="206"/>
      <c r="BF165" s="206"/>
      <c r="BG165" s="206"/>
      <c r="BH165" s="206"/>
    </row>
    <row r="166" spans="1:60" outlineLevel="1" x14ac:dyDescent="0.25">
      <c r="A166" s="223"/>
      <c r="B166" s="224"/>
      <c r="C166" s="254" t="s">
        <v>1788</v>
      </c>
      <c r="D166" s="226"/>
      <c r="E166" s="227">
        <v>34</v>
      </c>
      <c r="F166" s="225"/>
      <c r="G166" s="225"/>
      <c r="H166" s="225"/>
      <c r="I166" s="225"/>
      <c r="J166" s="225"/>
      <c r="K166" s="225"/>
      <c r="L166" s="225"/>
      <c r="M166" s="225"/>
      <c r="N166" s="225"/>
      <c r="O166" s="225"/>
      <c r="P166" s="225"/>
      <c r="Q166" s="225"/>
      <c r="R166" s="225"/>
      <c r="S166" s="225"/>
      <c r="T166" s="225"/>
      <c r="U166" s="225"/>
      <c r="V166" s="225"/>
      <c r="W166" s="225"/>
      <c r="X166" s="206"/>
      <c r="Y166" s="206"/>
      <c r="Z166" s="206"/>
      <c r="AA166" s="206"/>
      <c r="AB166" s="206"/>
      <c r="AC166" s="206"/>
      <c r="AD166" s="206"/>
      <c r="AE166" s="206"/>
      <c r="AF166" s="206"/>
      <c r="AG166" s="206" t="s">
        <v>280</v>
      </c>
      <c r="AH166" s="206">
        <v>0</v>
      </c>
      <c r="AI166" s="206"/>
      <c r="AJ166" s="206"/>
      <c r="AK166" s="206"/>
      <c r="AL166" s="206"/>
      <c r="AM166" s="206"/>
      <c r="AN166" s="206"/>
      <c r="AO166" s="206"/>
      <c r="AP166" s="206"/>
      <c r="AQ166" s="206"/>
      <c r="AR166" s="206"/>
      <c r="AS166" s="206"/>
      <c r="AT166" s="206"/>
      <c r="AU166" s="206"/>
      <c r="AV166" s="206"/>
      <c r="AW166" s="206"/>
      <c r="AX166" s="206"/>
      <c r="AY166" s="206"/>
      <c r="AZ166" s="206"/>
      <c r="BA166" s="206"/>
      <c r="BB166" s="206"/>
      <c r="BC166" s="206"/>
      <c r="BD166" s="206"/>
      <c r="BE166" s="206"/>
      <c r="BF166" s="206"/>
      <c r="BG166" s="206"/>
      <c r="BH166" s="206"/>
    </row>
    <row r="167" spans="1:60" outlineLevel="1" x14ac:dyDescent="0.25">
      <c r="A167" s="237">
        <v>78</v>
      </c>
      <c r="B167" s="238" t="s">
        <v>1820</v>
      </c>
      <c r="C167" s="253" t="s">
        <v>1821</v>
      </c>
      <c r="D167" s="239" t="s">
        <v>370</v>
      </c>
      <c r="E167" s="240">
        <v>8</v>
      </c>
      <c r="F167" s="241"/>
      <c r="G167" s="242">
        <f>ROUND(E167*F167,2)</f>
        <v>0</v>
      </c>
      <c r="H167" s="241"/>
      <c r="I167" s="242">
        <f>ROUND(E167*H167,2)</f>
        <v>0</v>
      </c>
      <c r="J167" s="241"/>
      <c r="K167" s="242">
        <f>ROUND(E167*J167,2)</f>
        <v>0</v>
      </c>
      <c r="L167" s="242">
        <v>21</v>
      </c>
      <c r="M167" s="242">
        <f>G167*(1+L167/100)</f>
        <v>0</v>
      </c>
      <c r="N167" s="242">
        <v>0</v>
      </c>
      <c r="O167" s="242">
        <f>ROUND(E167*N167,2)</f>
        <v>0</v>
      </c>
      <c r="P167" s="242">
        <v>0</v>
      </c>
      <c r="Q167" s="243">
        <f>ROUND(E167*P167,2)</f>
        <v>0</v>
      </c>
      <c r="R167" s="225"/>
      <c r="S167" s="225" t="s">
        <v>289</v>
      </c>
      <c r="T167" s="225" t="s">
        <v>277</v>
      </c>
      <c r="U167" s="225">
        <v>0</v>
      </c>
      <c r="V167" s="225">
        <f>ROUND(E167*U167,2)</f>
        <v>0</v>
      </c>
      <c r="W167" s="225"/>
      <c r="X167" s="206"/>
      <c r="Y167" s="206"/>
      <c r="Z167" s="206"/>
      <c r="AA167" s="206"/>
      <c r="AB167" s="206"/>
      <c r="AC167" s="206"/>
      <c r="AD167" s="206"/>
      <c r="AE167" s="206"/>
      <c r="AF167" s="206"/>
      <c r="AG167" s="206" t="s">
        <v>659</v>
      </c>
      <c r="AH167" s="206"/>
      <c r="AI167" s="206"/>
      <c r="AJ167" s="206"/>
      <c r="AK167" s="206"/>
      <c r="AL167" s="206"/>
      <c r="AM167" s="206"/>
      <c r="AN167" s="206"/>
      <c r="AO167" s="206"/>
      <c r="AP167" s="206"/>
      <c r="AQ167" s="206"/>
      <c r="AR167" s="206"/>
      <c r="AS167" s="206"/>
      <c r="AT167" s="206"/>
      <c r="AU167" s="206"/>
      <c r="AV167" s="206"/>
      <c r="AW167" s="206"/>
      <c r="AX167" s="206"/>
      <c r="AY167" s="206"/>
      <c r="AZ167" s="206"/>
      <c r="BA167" s="206"/>
      <c r="BB167" s="206"/>
      <c r="BC167" s="206"/>
      <c r="BD167" s="206"/>
      <c r="BE167" s="206"/>
      <c r="BF167" s="206"/>
      <c r="BG167" s="206"/>
      <c r="BH167" s="206"/>
    </row>
    <row r="168" spans="1:60" outlineLevel="1" x14ac:dyDescent="0.25">
      <c r="A168" s="223"/>
      <c r="B168" s="224"/>
      <c r="C168" s="254" t="s">
        <v>1791</v>
      </c>
      <c r="D168" s="226"/>
      <c r="E168" s="227">
        <v>8</v>
      </c>
      <c r="F168" s="225"/>
      <c r="G168" s="225"/>
      <c r="H168" s="225"/>
      <c r="I168" s="225"/>
      <c r="J168" s="225"/>
      <c r="K168" s="225"/>
      <c r="L168" s="225"/>
      <c r="M168" s="225"/>
      <c r="N168" s="225"/>
      <c r="O168" s="225"/>
      <c r="P168" s="225"/>
      <c r="Q168" s="225"/>
      <c r="R168" s="225"/>
      <c r="S168" s="225"/>
      <c r="T168" s="225"/>
      <c r="U168" s="225"/>
      <c r="V168" s="225"/>
      <c r="W168" s="225"/>
      <c r="X168" s="206"/>
      <c r="Y168" s="206"/>
      <c r="Z168" s="206"/>
      <c r="AA168" s="206"/>
      <c r="AB168" s="206"/>
      <c r="AC168" s="206"/>
      <c r="AD168" s="206"/>
      <c r="AE168" s="206"/>
      <c r="AF168" s="206"/>
      <c r="AG168" s="206" t="s">
        <v>280</v>
      </c>
      <c r="AH168" s="206">
        <v>0</v>
      </c>
      <c r="AI168" s="206"/>
      <c r="AJ168" s="206"/>
      <c r="AK168" s="206"/>
      <c r="AL168" s="206"/>
      <c r="AM168" s="206"/>
      <c r="AN168" s="206"/>
      <c r="AO168" s="206"/>
      <c r="AP168" s="206"/>
      <c r="AQ168" s="206"/>
      <c r="AR168" s="206"/>
      <c r="AS168" s="206"/>
      <c r="AT168" s="206"/>
      <c r="AU168" s="206"/>
      <c r="AV168" s="206"/>
      <c r="AW168" s="206"/>
      <c r="AX168" s="206"/>
      <c r="AY168" s="206"/>
      <c r="AZ168" s="206"/>
      <c r="BA168" s="206"/>
      <c r="BB168" s="206"/>
      <c r="BC168" s="206"/>
      <c r="BD168" s="206"/>
      <c r="BE168" s="206"/>
      <c r="BF168" s="206"/>
      <c r="BG168" s="206"/>
      <c r="BH168" s="206"/>
    </row>
    <row r="169" spans="1:60" outlineLevel="1" x14ac:dyDescent="0.25">
      <c r="A169" s="237">
        <v>79</v>
      </c>
      <c r="B169" s="238" t="s">
        <v>1822</v>
      </c>
      <c r="C169" s="253" t="s">
        <v>1823</v>
      </c>
      <c r="D169" s="239" t="s">
        <v>370</v>
      </c>
      <c r="E169" s="240">
        <v>10</v>
      </c>
      <c r="F169" s="241"/>
      <c r="G169" s="242">
        <f>ROUND(E169*F169,2)</f>
        <v>0</v>
      </c>
      <c r="H169" s="241"/>
      <c r="I169" s="242">
        <f>ROUND(E169*H169,2)</f>
        <v>0</v>
      </c>
      <c r="J169" s="241"/>
      <c r="K169" s="242">
        <f>ROUND(E169*J169,2)</f>
        <v>0</v>
      </c>
      <c r="L169" s="242">
        <v>21</v>
      </c>
      <c r="M169" s="242">
        <f>G169*(1+L169/100)</f>
        <v>0</v>
      </c>
      <c r="N169" s="242">
        <v>0</v>
      </c>
      <c r="O169" s="242">
        <f>ROUND(E169*N169,2)</f>
        <v>0</v>
      </c>
      <c r="P169" s="242">
        <v>0</v>
      </c>
      <c r="Q169" s="243">
        <f>ROUND(E169*P169,2)</f>
        <v>0</v>
      </c>
      <c r="R169" s="225"/>
      <c r="S169" s="225" t="s">
        <v>289</v>
      </c>
      <c r="T169" s="225" t="s">
        <v>277</v>
      </c>
      <c r="U169" s="225">
        <v>0</v>
      </c>
      <c r="V169" s="225">
        <f>ROUND(E169*U169,2)</f>
        <v>0</v>
      </c>
      <c r="W169" s="225"/>
      <c r="X169" s="206"/>
      <c r="Y169" s="206"/>
      <c r="Z169" s="206"/>
      <c r="AA169" s="206"/>
      <c r="AB169" s="206"/>
      <c r="AC169" s="206"/>
      <c r="AD169" s="206"/>
      <c r="AE169" s="206"/>
      <c r="AF169" s="206"/>
      <c r="AG169" s="206" t="s">
        <v>659</v>
      </c>
      <c r="AH169" s="206"/>
      <c r="AI169" s="206"/>
      <c r="AJ169" s="206"/>
      <c r="AK169" s="206"/>
      <c r="AL169" s="206"/>
      <c r="AM169" s="206"/>
      <c r="AN169" s="206"/>
      <c r="AO169" s="206"/>
      <c r="AP169" s="206"/>
      <c r="AQ169" s="206"/>
      <c r="AR169" s="206"/>
      <c r="AS169" s="206"/>
      <c r="AT169" s="206"/>
      <c r="AU169" s="206"/>
      <c r="AV169" s="206"/>
      <c r="AW169" s="206"/>
      <c r="AX169" s="206"/>
      <c r="AY169" s="206"/>
      <c r="AZ169" s="206"/>
      <c r="BA169" s="206"/>
      <c r="BB169" s="206"/>
      <c r="BC169" s="206"/>
      <c r="BD169" s="206"/>
      <c r="BE169" s="206"/>
      <c r="BF169" s="206"/>
      <c r="BG169" s="206"/>
      <c r="BH169" s="206"/>
    </row>
    <row r="170" spans="1:60" outlineLevel="1" x14ac:dyDescent="0.25">
      <c r="A170" s="223"/>
      <c r="B170" s="224"/>
      <c r="C170" s="254" t="s">
        <v>1824</v>
      </c>
      <c r="D170" s="226"/>
      <c r="E170" s="227">
        <v>10</v>
      </c>
      <c r="F170" s="225"/>
      <c r="G170" s="225"/>
      <c r="H170" s="225"/>
      <c r="I170" s="225"/>
      <c r="J170" s="225"/>
      <c r="K170" s="225"/>
      <c r="L170" s="225"/>
      <c r="M170" s="225"/>
      <c r="N170" s="225"/>
      <c r="O170" s="225"/>
      <c r="P170" s="225"/>
      <c r="Q170" s="225"/>
      <c r="R170" s="225"/>
      <c r="S170" s="225"/>
      <c r="T170" s="225"/>
      <c r="U170" s="225"/>
      <c r="V170" s="225"/>
      <c r="W170" s="225"/>
      <c r="X170" s="206"/>
      <c r="Y170" s="206"/>
      <c r="Z170" s="206"/>
      <c r="AA170" s="206"/>
      <c r="AB170" s="206"/>
      <c r="AC170" s="206"/>
      <c r="AD170" s="206"/>
      <c r="AE170" s="206"/>
      <c r="AF170" s="206"/>
      <c r="AG170" s="206" t="s">
        <v>280</v>
      </c>
      <c r="AH170" s="206">
        <v>0</v>
      </c>
      <c r="AI170" s="206"/>
      <c r="AJ170" s="206"/>
      <c r="AK170" s="206"/>
      <c r="AL170" s="206"/>
      <c r="AM170" s="206"/>
      <c r="AN170" s="206"/>
      <c r="AO170" s="206"/>
      <c r="AP170" s="206"/>
      <c r="AQ170" s="206"/>
      <c r="AR170" s="206"/>
      <c r="AS170" s="206"/>
      <c r="AT170" s="206"/>
      <c r="AU170" s="206"/>
      <c r="AV170" s="206"/>
      <c r="AW170" s="206"/>
      <c r="AX170" s="206"/>
      <c r="AY170" s="206"/>
      <c r="AZ170" s="206"/>
      <c r="BA170" s="206"/>
      <c r="BB170" s="206"/>
      <c r="BC170" s="206"/>
      <c r="BD170" s="206"/>
      <c r="BE170" s="206"/>
      <c r="BF170" s="206"/>
      <c r="BG170" s="206"/>
      <c r="BH170" s="206"/>
    </row>
    <row r="171" spans="1:60" outlineLevel="1" x14ac:dyDescent="0.25">
      <c r="A171" s="237">
        <v>80</v>
      </c>
      <c r="B171" s="238" t="s">
        <v>1825</v>
      </c>
      <c r="C171" s="253" t="s">
        <v>1826</v>
      </c>
      <c r="D171" s="239" t="s">
        <v>333</v>
      </c>
      <c r="E171" s="240">
        <v>38</v>
      </c>
      <c r="F171" s="241"/>
      <c r="G171" s="242">
        <f>ROUND(E171*F171,2)</f>
        <v>0</v>
      </c>
      <c r="H171" s="241"/>
      <c r="I171" s="242">
        <f>ROUND(E171*H171,2)</f>
        <v>0</v>
      </c>
      <c r="J171" s="241"/>
      <c r="K171" s="242">
        <f>ROUND(E171*J171,2)</f>
        <v>0</v>
      </c>
      <c r="L171" s="242">
        <v>21</v>
      </c>
      <c r="M171" s="242">
        <f>G171*(1+L171/100)</f>
        <v>0</v>
      </c>
      <c r="N171" s="242">
        <v>0</v>
      </c>
      <c r="O171" s="242">
        <f>ROUND(E171*N171,2)</f>
        <v>0</v>
      </c>
      <c r="P171" s="242">
        <v>0</v>
      </c>
      <c r="Q171" s="243">
        <f>ROUND(E171*P171,2)</f>
        <v>0</v>
      </c>
      <c r="R171" s="225"/>
      <c r="S171" s="225" t="s">
        <v>289</v>
      </c>
      <c r="T171" s="225" t="s">
        <v>277</v>
      </c>
      <c r="U171" s="225">
        <v>0</v>
      </c>
      <c r="V171" s="225">
        <f>ROUND(E171*U171,2)</f>
        <v>0</v>
      </c>
      <c r="W171" s="225"/>
      <c r="X171" s="206"/>
      <c r="Y171" s="206"/>
      <c r="Z171" s="206"/>
      <c r="AA171" s="206"/>
      <c r="AB171" s="206"/>
      <c r="AC171" s="206"/>
      <c r="AD171" s="206"/>
      <c r="AE171" s="206"/>
      <c r="AF171" s="206"/>
      <c r="AG171" s="206" t="s">
        <v>659</v>
      </c>
      <c r="AH171" s="206"/>
      <c r="AI171" s="206"/>
      <c r="AJ171" s="206"/>
      <c r="AK171" s="206"/>
      <c r="AL171" s="206"/>
      <c r="AM171" s="206"/>
      <c r="AN171" s="206"/>
      <c r="AO171" s="206"/>
      <c r="AP171" s="206"/>
      <c r="AQ171" s="206"/>
      <c r="AR171" s="206"/>
      <c r="AS171" s="206"/>
      <c r="AT171" s="206"/>
      <c r="AU171" s="206"/>
      <c r="AV171" s="206"/>
      <c r="AW171" s="206"/>
      <c r="AX171" s="206"/>
      <c r="AY171" s="206"/>
      <c r="AZ171" s="206"/>
      <c r="BA171" s="206"/>
      <c r="BB171" s="206"/>
      <c r="BC171" s="206"/>
      <c r="BD171" s="206"/>
      <c r="BE171" s="206"/>
      <c r="BF171" s="206"/>
      <c r="BG171" s="206"/>
      <c r="BH171" s="206"/>
    </row>
    <row r="172" spans="1:60" outlineLevel="1" x14ac:dyDescent="0.25">
      <c r="A172" s="223"/>
      <c r="B172" s="224"/>
      <c r="C172" s="254" t="s">
        <v>1827</v>
      </c>
      <c r="D172" s="226"/>
      <c r="E172" s="227">
        <v>38</v>
      </c>
      <c r="F172" s="225"/>
      <c r="G172" s="225"/>
      <c r="H172" s="225"/>
      <c r="I172" s="225"/>
      <c r="J172" s="225"/>
      <c r="K172" s="225"/>
      <c r="L172" s="225"/>
      <c r="M172" s="225"/>
      <c r="N172" s="225"/>
      <c r="O172" s="225"/>
      <c r="P172" s="225"/>
      <c r="Q172" s="225"/>
      <c r="R172" s="225"/>
      <c r="S172" s="225"/>
      <c r="T172" s="225"/>
      <c r="U172" s="225"/>
      <c r="V172" s="225"/>
      <c r="W172" s="225"/>
      <c r="X172" s="206"/>
      <c r="Y172" s="206"/>
      <c r="Z172" s="206"/>
      <c r="AA172" s="206"/>
      <c r="AB172" s="206"/>
      <c r="AC172" s="206"/>
      <c r="AD172" s="206"/>
      <c r="AE172" s="206"/>
      <c r="AF172" s="206"/>
      <c r="AG172" s="206" t="s">
        <v>280</v>
      </c>
      <c r="AH172" s="206">
        <v>0</v>
      </c>
      <c r="AI172" s="206"/>
      <c r="AJ172" s="206"/>
      <c r="AK172" s="206"/>
      <c r="AL172" s="206"/>
      <c r="AM172" s="206"/>
      <c r="AN172" s="206"/>
      <c r="AO172" s="206"/>
      <c r="AP172" s="206"/>
      <c r="AQ172" s="206"/>
      <c r="AR172" s="206"/>
      <c r="AS172" s="206"/>
      <c r="AT172" s="206"/>
      <c r="AU172" s="206"/>
      <c r="AV172" s="206"/>
      <c r="AW172" s="206"/>
      <c r="AX172" s="206"/>
      <c r="AY172" s="206"/>
      <c r="AZ172" s="206"/>
      <c r="BA172" s="206"/>
      <c r="BB172" s="206"/>
      <c r="BC172" s="206"/>
      <c r="BD172" s="206"/>
      <c r="BE172" s="206"/>
      <c r="BF172" s="206"/>
      <c r="BG172" s="206"/>
      <c r="BH172" s="206"/>
    </row>
    <row r="173" spans="1:60" outlineLevel="1" x14ac:dyDescent="0.25">
      <c r="A173" s="244">
        <v>81</v>
      </c>
      <c r="B173" s="245" t="s">
        <v>1774</v>
      </c>
      <c r="C173" s="255" t="s">
        <v>1828</v>
      </c>
      <c r="D173" s="246" t="s">
        <v>1638</v>
      </c>
      <c r="E173" s="247">
        <v>24</v>
      </c>
      <c r="F173" s="248"/>
      <c r="G173" s="249">
        <f>ROUND(E173*F173,2)</f>
        <v>0</v>
      </c>
      <c r="H173" s="248"/>
      <c r="I173" s="249">
        <f>ROUND(E173*H173,2)</f>
        <v>0</v>
      </c>
      <c r="J173" s="248"/>
      <c r="K173" s="249">
        <f>ROUND(E173*J173,2)</f>
        <v>0</v>
      </c>
      <c r="L173" s="249">
        <v>21</v>
      </c>
      <c r="M173" s="249">
        <f>G173*(1+L173/100)</f>
        <v>0</v>
      </c>
      <c r="N173" s="249">
        <v>0</v>
      </c>
      <c r="O173" s="249">
        <f>ROUND(E173*N173,2)</f>
        <v>0</v>
      </c>
      <c r="P173" s="249">
        <v>0</v>
      </c>
      <c r="Q173" s="250">
        <f>ROUND(E173*P173,2)</f>
        <v>0</v>
      </c>
      <c r="R173" s="225"/>
      <c r="S173" s="225" t="s">
        <v>289</v>
      </c>
      <c r="T173" s="225" t="s">
        <v>277</v>
      </c>
      <c r="U173" s="225">
        <v>0</v>
      </c>
      <c r="V173" s="225">
        <f>ROUND(E173*U173,2)</f>
        <v>0</v>
      </c>
      <c r="W173" s="225"/>
      <c r="X173" s="206"/>
      <c r="Y173" s="206"/>
      <c r="Z173" s="206"/>
      <c r="AA173" s="206"/>
      <c r="AB173" s="206"/>
      <c r="AC173" s="206"/>
      <c r="AD173" s="206"/>
      <c r="AE173" s="206"/>
      <c r="AF173" s="206"/>
      <c r="AG173" s="206" t="s">
        <v>659</v>
      </c>
      <c r="AH173" s="206"/>
      <c r="AI173" s="206"/>
      <c r="AJ173" s="206"/>
      <c r="AK173" s="206"/>
      <c r="AL173" s="206"/>
      <c r="AM173" s="206"/>
      <c r="AN173" s="206"/>
      <c r="AO173" s="206"/>
      <c r="AP173" s="206"/>
      <c r="AQ173" s="206"/>
      <c r="AR173" s="206"/>
      <c r="AS173" s="206"/>
      <c r="AT173" s="206"/>
      <c r="AU173" s="206"/>
      <c r="AV173" s="206"/>
      <c r="AW173" s="206"/>
      <c r="AX173" s="206"/>
      <c r="AY173" s="206"/>
      <c r="AZ173" s="206"/>
      <c r="BA173" s="206"/>
      <c r="BB173" s="206"/>
      <c r="BC173" s="206"/>
      <c r="BD173" s="206"/>
      <c r="BE173" s="206"/>
      <c r="BF173" s="206"/>
      <c r="BG173" s="206"/>
      <c r="BH173" s="206"/>
    </row>
    <row r="174" spans="1:60" outlineLevel="1" x14ac:dyDescent="0.25">
      <c r="A174" s="237">
        <v>82</v>
      </c>
      <c r="B174" s="238" t="s">
        <v>1774</v>
      </c>
      <c r="C174" s="253" t="s">
        <v>1829</v>
      </c>
      <c r="D174" s="239" t="s">
        <v>370</v>
      </c>
      <c r="E174" s="240">
        <v>58</v>
      </c>
      <c r="F174" s="241"/>
      <c r="G174" s="242">
        <f>ROUND(E174*F174,2)</f>
        <v>0</v>
      </c>
      <c r="H174" s="241"/>
      <c r="I174" s="242">
        <f>ROUND(E174*H174,2)</f>
        <v>0</v>
      </c>
      <c r="J174" s="241"/>
      <c r="K174" s="242">
        <f>ROUND(E174*J174,2)</f>
        <v>0</v>
      </c>
      <c r="L174" s="242">
        <v>21</v>
      </c>
      <c r="M174" s="242">
        <f>G174*(1+L174/100)</f>
        <v>0</v>
      </c>
      <c r="N174" s="242">
        <v>0</v>
      </c>
      <c r="O174" s="242">
        <f>ROUND(E174*N174,2)</f>
        <v>0</v>
      </c>
      <c r="P174" s="242">
        <v>0</v>
      </c>
      <c r="Q174" s="243">
        <f>ROUND(E174*P174,2)</f>
        <v>0</v>
      </c>
      <c r="R174" s="225"/>
      <c r="S174" s="225" t="s">
        <v>289</v>
      </c>
      <c r="T174" s="225" t="s">
        <v>277</v>
      </c>
      <c r="U174" s="225">
        <v>0</v>
      </c>
      <c r="V174" s="225">
        <f>ROUND(E174*U174,2)</f>
        <v>0</v>
      </c>
      <c r="W174" s="225"/>
      <c r="X174" s="206"/>
      <c r="Y174" s="206"/>
      <c r="Z174" s="206"/>
      <c r="AA174" s="206"/>
      <c r="AB174" s="206"/>
      <c r="AC174" s="206"/>
      <c r="AD174" s="206"/>
      <c r="AE174" s="206"/>
      <c r="AF174" s="206"/>
      <c r="AG174" s="206" t="s">
        <v>1830</v>
      </c>
      <c r="AH174" s="206"/>
      <c r="AI174" s="206"/>
      <c r="AJ174" s="206"/>
      <c r="AK174" s="206"/>
      <c r="AL174" s="206"/>
      <c r="AM174" s="206"/>
      <c r="AN174" s="206"/>
      <c r="AO174" s="206"/>
      <c r="AP174" s="206"/>
      <c r="AQ174" s="206"/>
      <c r="AR174" s="206"/>
      <c r="AS174" s="206"/>
      <c r="AT174" s="206"/>
      <c r="AU174" s="206"/>
      <c r="AV174" s="206"/>
      <c r="AW174" s="206"/>
      <c r="AX174" s="206"/>
      <c r="AY174" s="206"/>
      <c r="AZ174" s="206"/>
      <c r="BA174" s="206"/>
      <c r="BB174" s="206"/>
      <c r="BC174" s="206"/>
      <c r="BD174" s="206"/>
      <c r="BE174" s="206"/>
      <c r="BF174" s="206"/>
      <c r="BG174" s="206"/>
      <c r="BH174" s="206"/>
    </row>
    <row r="175" spans="1:60" outlineLevel="1" x14ac:dyDescent="0.25">
      <c r="A175" s="223"/>
      <c r="B175" s="224"/>
      <c r="C175" s="254" t="s">
        <v>1815</v>
      </c>
      <c r="D175" s="226"/>
      <c r="E175" s="227">
        <v>58</v>
      </c>
      <c r="F175" s="225"/>
      <c r="G175" s="225"/>
      <c r="H175" s="225"/>
      <c r="I175" s="225"/>
      <c r="J175" s="225"/>
      <c r="K175" s="225"/>
      <c r="L175" s="225"/>
      <c r="M175" s="225"/>
      <c r="N175" s="225"/>
      <c r="O175" s="225"/>
      <c r="P175" s="225"/>
      <c r="Q175" s="225"/>
      <c r="R175" s="225"/>
      <c r="S175" s="225"/>
      <c r="T175" s="225"/>
      <c r="U175" s="225"/>
      <c r="V175" s="225"/>
      <c r="W175" s="225"/>
      <c r="X175" s="206"/>
      <c r="Y175" s="206"/>
      <c r="Z175" s="206"/>
      <c r="AA175" s="206"/>
      <c r="AB175" s="206"/>
      <c r="AC175" s="206"/>
      <c r="AD175" s="206"/>
      <c r="AE175" s="206"/>
      <c r="AF175" s="206"/>
      <c r="AG175" s="206" t="s">
        <v>280</v>
      </c>
      <c r="AH175" s="206">
        <v>0</v>
      </c>
      <c r="AI175" s="206"/>
      <c r="AJ175" s="206"/>
      <c r="AK175" s="206"/>
      <c r="AL175" s="206"/>
      <c r="AM175" s="206"/>
      <c r="AN175" s="206"/>
      <c r="AO175" s="206"/>
      <c r="AP175" s="206"/>
      <c r="AQ175" s="206"/>
      <c r="AR175" s="206"/>
      <c r="AS175" s="206"/>
      <c r="AT175" s="206"/>
      <c r="AU175" s="206"/>
      <c r="AV175" s="206"/>
      <c r="AW175" s="206"/>
      <c r="AX175" s="206"/>
      <c r="AY175" s="206"/>
      <c r="AZ175" s="206"/>
      <c r="BA175" s="206"/>
      <c r="BB175" s="206"/>
      <c r="BC175" s="206"/>
      <c r="BD175" s="206"/>
      <c r="BE175" s="206"/>
      <c r="BF175" s="206"/>
      <c r="BG175" s="206"/>
      <c r="BH175" s="206"/>
    </row>
    <row r="176" spans="1:60" x14ac:dyDescent="0.25">
      <c r="A176" s="231" t="s">
        <v>271</v>
      </c>
      <c r="B176" s="232" t="s">
        <v>192</v>
      </c>
      <c r="C176" s="252" t="s">
        <v>193</v>
      </c>
      <c r="D176" s="233"/>
      <c r="E176" s="234"/>
      <c r="F176" s="235"/>
      <c r="G176" s="235">
        <f>SUMIF(AG177:AG241,"&lt;&gt;NOR",G177:G241)</f>
        <v>0</v>
      </c>
      <c r="H176" s="235"/>
      <c r="I176" s="235">
        <f>SUM(I177:I241)</f>
        <v>0</v>
      </c>
      <c r="J176" s="235"/>
      <c r="K176" s="235">
        <f>SUM(K177:K241)</f>
        <v>0</v>
      </c>
      <c r="L176" s="235"/>
      <c r="M176" s="235">
        <f>SUM(M177:M241)</f>
        <v>0</v>
      </c>
      <c r="N176" s="235"/>
      <c r="O176" s="235">
        <f>SUM(O177:O241)</f>
        <v>0</v>
      </c>
      <c r="P176" s="235"/>
      <c r="Q176" s="236">
        <f>SUM(Q177:Q241)</f>
        <v>0</v>
      </c>
      <c r="R176" s="230"/>
      <c r="S176" s="230"/>
      <c r="T176" s="230"/>
      <c r="U176" s="230"/>
      <c r="V176" s="230">
        <f>SUM(V177:V241)</f>
        <v>61.65</v>
      </c>
      <c r="W176" s="230"/>
      <c r="AG176" t="s">
        <v>272</v>
      </c>
    </row>
    <row r="177" spans="1:60" ht="20.399999999999999" outlineLevel="1" x14ac:dyDescent="0.25">
      <c r="A177" s="237">
        <v>83</v>
      </c>
      <c r="B177" s="238" t="s">
        <v>1831</v>
      </c>
      <c r="C177" s="253" t="s">
        <v>1832</v>
      </c>
      <c r="D177" s="239" t="s">
        <v>333</v>
      </c>
      <c r="E177" s="240">
        <v>8</v>
      </c>
      <c r="F177" s="241"/>
      <c r="G177" s="242">
        <f>ROUND(E177*F177,2)</f>
        <v>0</v>
      </c>
      <c r="H177" s="241"/>
      <c r="I177" s="242">
        <f>ROUND(E177*H177,2)</f>
        <v>0</v>
      </c>
      <c r="J177" s="241"/>
      <c r="K177" s="242">
        <f>ROUND(E177*J177,2)</f>
        <v>0</v>
      </c>
      <c r="L177" s="242">
        <v>21</v>
      </c>
      <c r="M177" s="242">
        <f>G177*(1+L177/100)</f>
        <v>0</v>
      </c>
      <c r="N177" s="242">
        <v>0</v>
      </c>
      <c r="O177" s="242">
        <f>ROUND(E177*N177,2)</f>
        <v>0</v>
      </c>
      <c r="P177" s="242">
        <v>0</v>
      </c>
      <c r="Q177" s="243">
        <f>ROUND(E177*P177,2)</f>
        <v>0</v>
      </c>
      <c r="R177" s="225"/>
      <c r="S177" s="225" t="s">
        <v>1833</v>
      </c>
      <c r="T177" s="225" t="s">
        <v>277</v>
      </c>
      <c r="U177" s="225">
        <v>1.5</v>
      </c>
      <c r="V177" s="225">
        <f>ROUND(E177*U177,2)</f>
        <v>12</v>
      </c>
      <c r="W177" s="225"/>
      <c r="X177" s="206"/>
      <c r="Y177" s="206"/>
      <c r="Z177" s="206"/>
      <c r="AA177" s="206"/>
      <c r="AB177" s="206"/>
      <c r="AC177" s="206"/>
      <c r="AD177" s="206"/>
      <c r="AE177" s="206"/>
      <c r="AF177" s="206"/>
      <c r="AG177" s="206" t="s">
        <v>659</v>
      </c>
      <c r="AH177" s="206"/>
      <c r="AI177" s="206"/>
      <c r="AJ177" s="206"/>
      <c r="AK177" s="206"/>
      <c r="AL177" s="206"/>
      <c r="AM177" s="206"/>
      <c r="AN177" s="206"/>
      <c r="AO177" s="206"/>
      <c r="AP177" s="206"/>
      <c r="AQ177" s="206"/>
      <c r="AR177" s="206"/>
      <c r="AS177" s="206"/>
      <c r="AT177" s="206"/>
      <c r="AU177" s="206"/>
      <c r="AV177" s="206"/>
      <c r="AW177" s="206"/>
      <c r="AX177" s="206"/>
      <c r="AY177" s="206"/>
      <c r="AZ177" s="206"/>
      <c r="BA177" s="206"/>
      <c r="BB177" s="206"/>
      <c r="BC177" s="206"/>
      <c r="BD177" s="206"/>
      <c r="BE177" s="206"/>
      <c r="BF177" s="206"/>
      <c r="BG177" s="206"/>
      <c r="BH177" s="206"/>
    </row>
    <row r="178" spans="1:60" outlineLevel="1" x14ac:dyDescent="0.25">
      <c r="A178" s="223"/>
      <c r="B178" s="224"/>
      <c r="C178" s="254" t="s">
        <v>1834</v>
      </c>
      <c r="D178" s="226"/>
      <c r="E178" s="227">
        <v>8</v>
      </c>
      <c r="F178" s="225"/>
      <c r="G178" s="225"/>
      <c r="H178" s="225"/>
      <c r="I178" s="225"/>
      <c r="J178" s="225"/>
      <c r="K178" s="225"/>
      <c r="L178" s="225"/>
      <c r="M178" s="225"/>
      <c r="N178" s="225"/>
      <c r="O178" s="225"/>
      <c r="P178" s="225"/>
      <c r="Q178" s="225"/>
      <c r="R178" s="225"/>
      <c r="S178" s="225"/>
      <c r="T178" s="225"/>
      <c r="U178" s="225"/>
      <c r="V178" s="225"/>
      <c r="W178" s="225"/>
      <c r="X178" s="206"/>
      <c r="Y178" s="206"/>
      <c r="Z178" s="206"/>
      <c r="AA178" s="206"/>
      <c r="AB178" s="206"/>
      <c r="AC178" s="206"/>
      <c r="AD178" s="206"/>
      <c r="AE178" s="206"/>
      <c r="AF178" s="206"/>
      <c r="AG178" s="206" t="s">
        <v>280</v>
      </c>
      <c r="AH178" s="206">
        <v>0</v>
      </c>
      <c r="AI178" s="206"/>
      <c r="AJ178" s="206"/>
      <c r="AK178" s="206"/>
      <c r="AL178" s="206"/>
      <c r="AM178" s="206"/>
      <c r="AN178" s="206"/>
      <c r="AO178" s="206"/>
      <c r="AP178" s="206"/>
      <c r="AQ178" s="206"/>
      <c r="AR178" s="206"/>
      <c r="AS178" s="206"/>
      <c r="AT178" s="206"/>
      <c r="AU178" s="206"/>
      <c r="AV178" s="206"/>
      <c r="AW178" s="206"/>
      <c r="AX178" s="206"/>
      <c r="AY178" s="206"/>
      <c r="AZ178" s="206"/>
      <c r="BA178" s="206"/>
      <c r="BB178" s="206"/>
      <c r="BC178" s="206"/>
      <c r="BD178" s="206"/>
      <c r="BE178" s="206"/>
      <c r="BF178" s="206"/>
      <c r="BG178" s="206"/>
      <c r="BH178" s="206"/>
    </row>
    <row r="179" spans="1:60" outlineLevel="1" x14ac:dyDescent="0.25">
      <c r="A179" s="237">
        <v>84</v>
      </c>
      <c r="B179" s="238" t="s">
        <v>1835</v>
      </c>
      <c r="C179" s="253" t="s">
        <v>1836</v>
      </c>
      <c r="D179" s="239" t="s">
        <v>333</v>
      </c>
      <c r="E179" s="240">
        <v>9</v>
      </c>
      <c r="F179" s="241"/>
      <c r="G179" s="242">
        <f>ROUND(E179*F179,2)</f>
        <v>0</v>
      </c>
      <c r="H179" s="241"/>
      <c r="I179" s="242">
        <f>ROUND(E179*H179,2)</f>
        <v>0</v>
      </c>
      <c r="J179" s="241"/>
      <c r="K179" s="242">
        <f>ROUND(E179*J179,2)</f>
        <v>0</v>
      </c>
      <c r="L179" s="242">
        <v>21</v>
      </c>
      <c r="M179" s="242">
        <f>G179*(1+L179/100)</f>
        <v>0</v>
      </c>
      <c r="N179" s="242">
        <v>0</v>
      </c>
      <c r="O179" s="242">
        <f>ROUND(E179*N179,2)</f>
        <v>0</v>
      </c>
      <c r="P179" s="242">
        <v>0</v>
      </c>
      <c r="Q179" s="243">
        <f>ROUND(E179*P179,2)</f>
        <v>0</v>
      </c>
      <c r="R179" s="225"/>
      <c r="S179" s="225" t="s">
        <v>276</v>
      </c>
      <c r="T179" s="225" t="s">
        <v>277</v>
      </c>
      <c r="U179" s="225">
        <v>0.46500000000000002</v>
      </c>
      <c r="V179" s="225">
        <f>ROUND(E179*U179,2)</f>
        <v>4.1900000000000004</v>
      </c>
      <c r="W179" s="225"/>
      <c r="X179" s="206"/>
      <c r="Y179" s="206"/>
      <c r="Z179" s="206"/>
      <c r="AA179" s="206"/>
      <c r="AB179" s="206"/>
      <c r="AC179" s="206"/>
      <c r="AD179" s="206"/>
      <c r="AE179" s="206"/>
      <c r="AF179" s="206"/>
      <c r="AG179" s="206" t="s">
        <v>659</v>
      </c>
      <c r="AH179" s="206"/>
      <c r="AI179" s="206"/>
      <c r="AJ179" s="206"/>
      <c r="AK179" s="206"/>
      <c r="AL179" s="206"/>
      <c r="AM179" s="206"/>
      <c r="AN179" s="206"/>
      <c r="AO179" s="206"/>
      <c r="AP179" s="206"/>
      <c r="AQ179" s="206"/>
      <c r="AR179" s="206"/>
      <c r="AS179" s="206"/>
      <c r="AT179" s="206"/>
      <c r="AU179" s="206"/>
      <c r="AV179" s="206"/>
      <c r="AW179" s="206"/>
      <c r="AX179" s="206"/>
      <c r="AY179" s="206"/>
      <c r="AZ179" s="206"/>
      <c r="BA179" s="206"/>
      <c r="BB179" s="206"/>
      <c r="BC179" s="206"/>
      <c r="BD179" s="206"/>
      <c r="BE179" s="206"/>
      <c r="BF179" s="206"/>
      <c r="BG179" s="206"/>
      <c r="BH179" s="206"/>
    </row>
    <row r="180" spans="1:60" outlineLevel="1" x14ac:dyDescent="0.25">
      <c r="A180" s="223"/>
      <c r="B180" s="224"/>
      <c r="C180" s="254" t="s">
        <v>148</v>
      </c>
      <c r="D180" s="226"/>
      <c r="E180" s="227">
        <v>9</v>
      </c>
      <c r="F180" s="225"/>
      <c r="G180" s="225"/>
      <c r="H180" s="225"/>
      <c r="I180" s="225"/>
      <c r="J180" s="225"/>
      <c r="K180" s="225"/>
      <c r="L180" s="225"/>
      <c r="M180" s="225"/>
      <c r="N180" s="225"/>
      <c r="O180" s="225"/>
      <c r="P180" s="225"/>
      <c r="Q180" s="225"/>
      <c r="R180" s="225"/>
      <c r="S180" s="225"/>
      <c r="T180" s="225"/>
      <c r="U180" s="225"/>
      <c r="V180" s="225"/>
      <c r="W180" s="225"/>
      <c r="X180" s="206"/>
      <c r="Y180" s="206"/>
      <c r="Z180" s="206"/>
      <c r="AA180" s="206"/>
      <c r="AB180" s="206"/>
      <c r="AC180" s="206"/>
      <c r="AD180" s="206"/>
      <c r="AE180" s="206"/>
      <c r="AF180" s="206"/>
      <c r="AG180" s="206" t="s">
        <v>280</v>
      </c>
      <c r="AH180" s="206">
        <v>0</v>
      </c>
      <c r="AI180" s="206"/>
      <c r="AJ180" s="206"/>
      <c r="AK180" s="206"/>
      <c r="AL180" s="206"/>
      <c r="AM180" s="206"/>
      <c r="AN180" s="206"/>
      <c r="AO180" s="206"/>
      <c r="AP180" s="206"/>
      <c r="AQ180" s="206"/>
      <c r="AR180" s="206"/>
      <c r="AS180" s="206"/>
      <c r="AT180" s="206"/>
      <c r="AU180" s="206"/>
      <c r="AV180" s="206"/>
      <c r="AW180" s="206"/>
      <c r="AX180" s="206"/>
      <c r="AY180" s="206"/>
      <c r="AZ180" s="206"/>
      <c r="BA180" s="206"/>
      <c r="BB180" s="206"/>
      <c r="BC180" s="206"/>
      <c r="BD180" s="206"/>
      <c r="BE180" s="206"/>
      <c r="BF180" s="206"/>
      <c r="BG180" s="206"/>
      <c r="BH180" s="206"/>
    </row>
    <row r="181" spans="1:60" outlineLevel="1" x14ac:dyDescent="0.25">
      <c r="A181" s="237">
        <v>85</v>
      </c>
      <c r="B181" s="238" t="s">
        <v>1837</v>
      </c>
      <c r="C181" s="253" t="s">
        <v>1838</v>
      </c>
      <c r="D181" s="239" t="s">
        <v>1638</v>
      </c>
      <c r="E181" s="240">
        <v>1</v>
      </c>
      <c r="F181" s="241"/>
      <c r="G181" s="242">
        <f>ROUND(E181*F181,2)</f>
        <v>0</v>
      </c>
      <c r="H181" s="241"/>
      <c r="I181" s="242">
        <f>ROUND(E181*H181,2)</f>
        <v>0</v>
      </c>
      <c r="J181" s="241"/>
      <c r="K181" s="242">
        <f>ROUND(E181*J181,2)</f>
        <v>0</v>
      </c>
      <c r="L181" s="242">
        <v>21</v>
      </c>
      <c r="M181" s="242">
        <f>G181*(1+L181/100)</f>
        <v>0</v>
      </c>
      <c r="N181" s="242">
        <v>0</v>
      </c>
      <c r="O181" s="242">
        <f>ROUND(E181*N181,2)</f>
        <v>0</v>
      </c>
      <c r="P181" s="242">
        <v>0</v>
      </c>
      <c r="Q181" s="243">
        <f>ROUND(E181*P181,2)</f>
        <v>0</v>
      </c>
      <c r="R181" s="225"/>
      <c r="S181" s="225" t="s">
        <v>1261</v>
      </c>
      <c r="T181" s="225" t="s">
        <v>277</v>
      </c>
      <c r="U181" s="225">
        <v>1.4</v>
      </c>
      <c r="V181" s="225">
        <f>ROUND(E181*U181,2)</f>
        <v>1.4</v>
      </c>
      <c r="W181" s="225"/>
      <c r="X181" s="206"/>
      <c r="Y181" s="206"/>
      <c r="Z181" s="206"/>
      <c r="AA181" s="206"/>
      <c r="AB181" s="206"/>
      <c r="AC181" s="206"/>
      <c r="AD181" s="206"/>
      <c r="AE181" s="206"/>
      <c r="AF181" s="206"/>
      <c r="AG181" s="206" t="s">
        <v>659</v>
      </c>
      <c r="AH181" s="206"/>
      <c r="AI181" s="206"/>
      <c r="AJ181" s="206"/>
      <c r="AK181" s="206"/>
      <c r="AL181" s="206"/>
      <c r="AM181" s="206"/>
      <c r="AN181" s="206"/>
      <c r="AO181" s="206"/>
      <c r="AP181" s="206"/>
      <c r="AQ181" s="206"/>
      <c r="AR181" s="206"/>
      <c r="AS181" s="206"/>
      <c r="AT181" s="206"/>
      <c r="AU181" s="206"/>
      <c r="AV181" s="206"/>
      <c r="AW181" s="206"/>
      <c r="AX181" s="206"/>
      <c r="AY181" s="206"/>
      <c r="AZ181" s="206"/>
      <c r="BA181" s="206"/>
      <c r="BB181" s="206"/>
      <c r="BC181" s="206"/>
      <c r="BD181" s="206"/>
      <c r="BE181" s="206"/>
      <c r="BF181" s="206"/>
      <c r="BG181" s="206"/>
      <c r="BH181" s="206"/>
    </row>
    <row r="182" spans="1:60" outlineLevel="1" x14ac:dyDescent="0.25">
      <c r="A182" s="223"/>
      <c r="B182" s="224"/>
      <c r="C182" s="254" t="s">
        <v>1839</v>
      </c>
      <c r="D182" s="226"/>
      <c r="E182" s="227">
        <v>1</v>
      </c>
      <c r="F182" s="225"/>
      <c r="G182" s="225"/>
      <c r="H182" s="225"/>
      <c r="I182" s="225"/>
      <c r="J182" s="225"/>
      <c r="K182" s="225"/>
      <c r="L182" s="225"/>
      <c r="M182" s="225"/>
      <c r="N182" s="225"/>
      <c r="O182" s="225"/>
      <c r="P182" s="225"/>
      <c r="Q182" s="225"/>
      <c r="R182" s="225"/>
      <c r="S182" s="225"/>
      <c r="T182" s="225"/>
      <c r="U182" s="225"/>
      <c r="V182" s="225"/>
      <c r="W182" s="225"/>
      <c r="X182" s="206"/>
      <c r="Y182" s="206"/>
      <c r="Z182" s="206"/>
      <c r="AA182" s="206"/>
      <c r="AB182" s="206"/>
      <c r="AC182" s="206"/>
      <c r="AD182" s="206"/>
      <c r="AE182" s="206"/>
      <c r="AF182" s="206"/>
      <c r="AG182" s="206" t="s">
        <v>280</v>
      </c>
      <c r="AH182" s="206">
        <v>0</v>
      </c>
      <c r="AI182" s="206"/>
      <c r="AJ182" s="206"/>
      <c r="AK182" s="206"/>
      <c r="AL182" s="206"/>
      <c r="AM182" s="206"/>
      <c r="AN182" s="206"/>
      <c r="AO182" s="206"/>
      <c r="AP182" s="206"/>
      <c r="AQ182" s="206"/>
      <c r="AR182" s="206"/>
      <c r="AS182" s="206"/>
      <c r="AT182" s="206"/>
      <c r="AU182" s="206"/>
      <c r="AV182" s="206"/>
      <c r="AW182" s="206"/>
      <c r="AX182" s="206"/>
      <c r="AY182" s="206"/>
      <c r="AZ182" s="206"/>
      <c r="BA182" s="206"/>
      <c r="BB182" s="206"/>
      <c r="BC182" s="206"/>
      <c r="BD182" s="206"/>
      <c r="BE182" s="206"/>
      <c r="BF182" s="206"/>
      <c r="BG182" s="206"/>
      <c r="BH182" s="206"/>
    </row>
    <row r="183" spans="1:60" outlineLevel="1" x14ac:dyDescent="0.25">
      <c r="A183" s="237">
        <v>86</v>
      </c>
      <c r="B183" s="238" t="s">
        <v>1840</v>
      </c>
      <c r="C183" s="253" t="s">
        <v>1841</v>
      </c>
      <c r="D183" s="239" t="s">
        <v>333</v>
      </c>
      <c r="E183" s="240">
        <v>2</v>
      </c>
      <c r="F183" s="241"/>
      <c r="G183" s="242">
        <f>ROUND(E183*F183,2)</f>
        <v>0</v>
      </c>
      <c r="H183" s="241"/>
      <c r="I183" s="242">
        <f>ROUND(E183*H183,2)</f>
        <v>0</v>
      </c>
      <c r="J183" s="241"/>
      <c r="K183" s="242">
        <f>ROUND(E183*J183,2)</f>
        <v>0</v>
      </c>
      <c r="L183" s="242">
        <v>21</v>
      </c>
      <c r="M183" s="242">
        <f>G183*(1+L183/100)</f>
        <v>0</v>
      </c>
      <c r="N183" s="242">
        <v>0</v>
      </c>
      <c r="O183" s="242">
        <f>ROUND(E183*N183,2)</f>
        <v>0</v>
      </c>
      <c r="P183" s="242">
        <v>0</v>
      </c>
      <c r="Q183" s="243">
        <f>ROUND(E183*P183,2)</f>
        <v>0</v>
      </c>
      <c r="R183" s="225"/>
      <c r="S183" s="225" t="s">
        <v>276</v>
      </c>
      <c r="T183" s="225" t="s">
        <v>277</v>
      </c>
      <c r="U183" s="225">
        <v>1.5</v>
      </c>
      <c r="V183" s="225">
        <f>ROUND(E183*U183,2)</f>
        <v>3</v>
      </c>
      <c r="W183" s="225"/>
      <c r="X183" s="206"/>
      <c r="Y183" s="206"/>
      <c r="Z183" s="206"/>
      <c r="AA183" s="206"/>
      <c r="AB183" s="206"/>
      <c r="AC183" s="206"/>
      <c r="AD183" s="206"/>
      <c r="AE183" s="206"/>
      <c r="AF183" s="206"/>
      <c r="AG183" s="206" t="s">
        <v>659</v>
      </c>
      <c r="AH183" s="206"/>
      <c r="AI183" s="206"/>
      <c r="AJ183" s="206"/>
      <c r="AK183" s="206"/>
      <c r="AL183" s="206"/>
      <c r="AM183" s="206"/>
      <c r="AN183" s="206"/>
      <c r="AO183" s="206"/>
      <c r="AP183" s="206"/>
      <c r="AQ183" s="206"/>
      <c r="AR183" s="206"/>
      <c r="AS183" s="206"/>
      <c r="AT183" s="206"/>
      <c r="AU183" s="206"/>
      <c r="AV183" s="206"/>
      <c r="AW183" s="206"/>
      <c r="AX183" s="206"/>
      <c r="AY183" s="206"/>
      <c r="AZ183" s="206"/>
      <c r="BA183" s="206"/>
      <c r="BB183" s="206"/>
      <c r="BC183" s="206"/>
      <c r="BD183" s="206"/>
      <c r="BE183" s="206"/>
      <c r="BF183" s="206"/>
      <c r="BG183" s="206"/>
      <c r="BH183" s="206"/>
    </row>
    <row r="184" spans="1:60" outlineLevel="1" x14ac:dyDescent="0.25">
      <c r="A184" s="223"/>
      <c r="B184" s="224"/>
      <c r="C184" s="254" t="s">
        <v>1762</v>
      </c>
      <c r="D184" s="226"/>
      <c r="E184" s="227">
        <v>2</v>
      </c>
      <c r="F184" s="225"/>
      <c r="G184" s="225"/>
      <c r="H184" s="225"/>
      <c r="I184" s="225"/>
      <c r="J184" s="225"/>
      <c r="K184" s="225"/>
      <c r="L184" s="225"/>
      <c r="M184" s="225"/>
      <c r="N184" s="225"/>
      <c r="O184" s="225"/>
      <c r="P184" s="225"/>
      <c r="Q184" s="225"/>
      <c r="R184" s="225"/>
      <c r="S184" s="225"/>
      <c r="T184" s="225"/>
      <c r="U184" s="225"/>
      <c r="V184" s="225"/>
      <c r="W184" s="225"/>
      <c r="X184" s="206"/>
      <c r="Y184" s="206"/>
      <c r="Z184" s="206"/>
      <c r="AA184" s="206"/>
      <c r="AB184" s="206"/>
      <c r="AC184" s="206"/>
      <c r="AD184" s="206"/>
      <c r="AE184" s="206"/>
      <c r="AF184" s="206"/>
      <c r="AG184" s="206" t="s">
        <v>280</v>
      </c>
      <c r="AH184" s="206">
        <v>0</v>
      </c>
      <c r="AI184" s="206"/>
      <c r="AJ184" s="206"/>
      <c r="AK184" s="206"/>
      <c r="AL184" s="206"/>
      <c r="AM184" s="206"/>
      <c r="AN184" s="206"/>
      <c r="AO184" s="206"/>
      <c r="AP184" s="206"/>
      <c r="AQ184" s="206"/>
      <c r="AR184" s="206"/>
      <c r="AS184" s="206"/>
      <c r="AT184" s="206"/>
      <c r="AU184" s="206"/>
      <c r="AV184" s="206"/>
      <c r="AW184" s="206"/>
      <c r="AX184" s="206"/>
      <c r="AY184" s="206"/>
      <c r="AZ184" s="206"/>
      <c r="BA184" s="206"/>
      <c r="BB184" s="206"/>
      <c r="BC184" s="206"/>
      <c r="BD184" s="206"/>
      <c r="BE184" s="206"/>
      <c r="BF184" s="206"/>
      <c r="BG184" s="206"/>
      <c r="BH184" s="206"/>
    </row>
    <row r="185" spans="1:60" outlineLevel="1" x14ac:dyDescent="0.25">
      <c r="A185" s="237">
        <v>87</v>
      </c>
      <c r="B185" s="238" t="s">
        <v>1842</v>
      </c>
      <c r="C185" s="253" t="s">
        <v>1843</v>
      </c>
      <c r="D185" s="239" t="s">
        <v>333</v>
      </c>
      <c r="E185" s="240">
        <v>8</v>
      </c>
      <c r="F185" s="241"/>
      <c r="G185" s="242">
        <f>ROUND(E185*F185,2)</f>
        <v>0</v>
      </c>
      <c r="H185" s="241"/>
      <c r="I185" s="242">
        <f>ROUND(E185*H185,2)</f>
        <v>0</v>
      </c>
      <c r="J185" s="241"/>
      <c r="K185" s="242">
        <f>ROUND(E185*J185,2)</f>
        <v>0</v>
      </c>
      <c r="L185" s="242">
        <v>21</v>
      </c>
      <c r="M185" s="242">
        <f>G185*(1+L185/100)</f>
        <v>0</v>
      </c>
      <c r="N185" s="242">
        <v>0</v>
      </c>
      <c r="O185" s="242">
        <f>ROUND(E185*N185,2)</f>
        <v>0</v>
      </c>
      <c r="P185" s="242">
        <v>0</v>
      </c>
      <c r="Q185" s="243">
        <f>ROUND(E185*P185,2)</f>
        <v>0</v>
      </c>
      <c r="R185" s="225"/>
      <c r="S185" s="225" t="s">
        <v>276</v>
      </c>
      <c r="T185" s="225" t="s">
        <v>277</v>
      </c>
      <c r="U185" s="225">
        <v>1.3340000000000001</v>
      </c>
      <c r="V185" s="225">
        <f>ROUND(E185*U185,2)</f>
        <v>10.67</v>
      </c>
      <c r="W185" s="225"/>
      <c r="X185" s="206"/>
      <c r="Y185" s="206"/>
      <c r="Z185" s="206"/>
      <c r="AA185" s="206"/>
      <c r="AB185" s="206"/>
      <c r="AC185" s="206"/>
      <c r="AD185" s="206"/>
      <c r="AE185" s="206"/>
      <c r="AF185" s="206"/>
      <c r="AG185" s="206" t="s">
        <v>659</v>
      </c>
      <c r="AH185" s="206"/>
      <c r="AI185" s="206"/>
      <c r="AJ185" s="206"/>
      <c r="AK185" s="206"/>
      <c r="AL185" s="206"/>
      <c r="AM185" s="206"/>
      <c r="AN185" s="206"/>
      <c r="AO185" s="206"/>
      <c r="AP185" s="206"/>
      <c r="AQ185" s="206"/>
      <c r="AR185" s="206"/>
      <c r="AS185" s="206"/>
      <c r="AT185" s="206"/>
      <c r="AU185" s="206"/>
      <c r="AV185" s="206"/>
      <c r="AW185" s="206"/>
      <c r="AX185" s="206"/>
      <c r="AY185" s="206"/>
      <c r="AZ185" s="206"/>
      <c r="BA185" s="206"/>
      <c r="BB185" s="206"/>
      <c r="BC185" s="206"/>
      <c r="BD185" s="206"/>
      <c r="BE185" s="206"/>
      <c r="BF185" s="206"/>
      <c r="BG185" s="206"/>
      <c r="BH185" s="206"/>
    </row>
    <row r="186" spans="1:60" outlineLevel="1" x14ac:dyDescent="0.25">
      <c r="A186" s="223"/>
      <c r="B186" s="224"/>
      <c r="C186" s="254" t="s">
        <v>1834</v>
      </c>
      <c r="D186" s="226"/>
      <c r="E186" s="227">
        <v>8</v>
      </c>
      <c r="F186" s="225"/>
      <c r="G186" s="225"/>
      <c r="H186" s="225"/>
      <c r="I186" s="225"/>
      <c r="J186" s="225"/>
      <c r="K186" s="225"/>
      <c r="L186" s="225"/>
      <c r="M186" s="225"/>
      <c r="N186" s="225"/>
      <c r="O186" s="225"/>
      <c r="P186" s="225"/>
      <c r="Q186" s="225"/>
      <c r="R186" s="225"/>
      <c r="S186" s="225"/>
      <c r="T186" s="225"/>
      <c r="U186" s="225"/>
      <c r="V186" s="225"/>
      <c r="W186" s="225"/>
      <c r="X186" s="206"/>
      <c r="Y186" s="206"/>
      <c r="Z186" s="206"/>
      <c r="AA186" s="206"/>
      <c r="AB186" s="206"/>
      <c r="AC186" s="206"/>
      <c r="AD186" s="206"/>
      <c r="AE186" s="206"/>
      <c r="AF186" s="206"/>
      <c r="AG186" s="206" t="s">
        <v>280</v>
      </c>
      <c r="AH186" s="206">
        <v>0</v>
      </c>
      <c r="AI186" s="206"/>
      <c r="AJ186" s="206"/>
      <c r="AK186" s="206"/>
      <c r="AL186" s="206"/>
      <c r="AM186" s="206"/>
      <c r="AN186" s="206"/>
      <c r="AO186" s="206"/>
      <c r="AP186" s="206"/>
      <c r="AQ186" s="206"/>
      <c r="AR186" s="206"/>
      <c r="AS186" s="206"/>
      <c r="AT186" s="206"/>
      <c r="AU186" s="206"/>
      <c r="AV186" s="206"/>
      <c r="AW186" s="206"/>
      <c r="AX186" s="206"/>
      <c r="AY186" s="206"/>
      <c r="AZ186" s="206"/>
      <c r="BA186" s="206"/>
      <c r="BB186" s="206"/>
      <c r="BC186" s="206"/>
      <c r="BD186" s="206"/>
      <c r="BE186" s="206"/>
      <c r="BF186" s="206"/>
      <c r="BG186" s="206"/>
      <c r="BH186" s="206"/>
    </row>
    <row r="187" spans="1:60" outlineLevel="1" x14ac:dyDescent="0.25">
      <c r="A187" s="237">
        <v>88</v>
      </c>
      <c r="B187" s="238" t="s">
        <v>1844</v>
      </c>
      <c r="C187" s="253" t="s">
        <v>1845</v>
      </c>
      <c r="D187" s="239" t="s">
        <v>333</v>
      </c>
      <c r="E187" s="240">
        <v>3</v>
      </c>
      <c r="F187" s="241"/>
      <c r="G187" s="242">
        <f>ROUND(E187*F187,2)</f>
        <v>0</v>
      </c>
      <c r="H187" s="241"/>
      <c r="I187" s="242">
        <f>ROUND(E187*H187,2)</f>
        <v>0</v>
      </c>
      <c r="J187" s="241"/>
      <c r="K187" s="242">
        <f>ROUND(E187*J187,2)</f>
        <v>0</v>
      </c>
      <c r="L187" s="242">
        <v>21</v>
      </c>
      <c r="M187" s="242">
        <f>G187*(1+L187/100)</f>
        <v>0</v>
      </c>
      <c r="N187" s="242">
        <v>0</v>
      </c>
      <c r="O187" s="242">
        <f>ROUND(E187*N187,2)</f>
        <v>0</v>
      </c>
      <c r="P187" s="242">
        <v>0</v>
      </c>
      <c r="Q187" s="243">
        <f>ROUND(E187*P187,2)</f>
        <v>0</v>
      </c>
      <c r="R187" s="225"/>
      <c r="S187" s="225" t="s">
        <v>276</v>
      </c>
      <c r="T187" s="225" t="s">
        <v>277</v>
      </c>
      <c r="U187" s="225">
        <v>0.755</v>
      </c>
      <c r="V187" s="225">
        <f>ROUND(E187*U187,2)</f>
        <v>2.27</v>
      </c>
      <c r="W187" s="225"/>
      <c r="X187" s="206"/>
      <c r="Y187" s="206"/>
      <c r="Z187" s="206"/>
      <c r="AA187" s="206"/>
      <c r="AB187" s="206"/>
      <c r="AC187" s="206"/>
      <c r="AD187" s="206"/>
      <c r="AE187" s="206"/>
      <c r="AF187" s="206"/>
      <c r="AG187" s="206" t="s">
        <v>659</v>
      </c>
      <c r="AH187" s="206"/>
      <c r="AI187" s="206"/>
      <c r="AJ187" s="206"/>
      <c r="AK187" s="206"/>
      <c r="AL187" s="206"/>
      <c r="AM187" s="206"/>
      <c r="AN187" s="206"/>
      <c r="AO187" s="206"/>
      <c r="AP187" s="206"/>
      <c r="AQ187" s="206"/>
      <c r="AR187" s="206"/>
      <c r="AS187" s="206"/>
      <c r="AT187" s="206"/>
      <c r="AU187" s="206"/>
      <c r="AV187" s="206"/>
      <c r="AW187" s="206"/>
      <c r="AX187" s="206"/>
      <c r="AY187" s="206"/>
      <c r="AZ187" s="206"/>
      <c r="BA187" s="206"/>
      <c r="BB187" s="206"/>
      <c r="BC187" s="206"/>
      <c r="BD187" s="206"/>
      <c r="BE187" s="206"/>
      <c r="BF187" s="206"/>
      <c r="BG187" s="206"/>
      <c r="BH187" s="206"/>
    </row>
    <row r="188" spans="1:60" outlineLevel="1" x14ac:dyDescent="0.25">
      <c r="A188" s="223"/>
      <c r="B188" s="224"/>
      <c r="C188" s="254" t="s">
        <v>1660</v>
      </c>
      <c r="D188" s="226"/>
      <c r="E188" s="227">
        <v>3</v>
      </c>
      <c r="F188" s="225"/>
      <c r="G188" s="225"/>
      <c r="H188" s="225"/>
      <c r="I188" s="225"/>
      <c r="J188" s="225"/>
      <c r="K188" s="225"/>
      <c r="L188" s="225"/>
      <c r="M188" s="225"/>
      <c r="N188" s="225"/>
      <c r="O188" s="225"/>
      <c r="P188" s="225"/>
      <c r="Q188" s="225"/>
      <c r="R188" s="225"/>
      <c r="S188" s="225"/>
      <c r="T188" s="225"/>
      <c r="U188" s="225"/>
      <c r="V188" s="225"/>
      <c r="W188" s="225"/>
      <c r="X188" s="206"/>
      <c r="Y188" s="206"/>
      <c r="Z188" s="206"/>
      <c r="AA188" s="206"/>
      <c r="AB188" s="206"/>
      <c r="AC188" s="206"/>
      <c r="AD188" s="206"/>
      <c r="AE188" s="206"/>
      <c r="AF188" s="206"/>
      <c r="AG188" s="206" t="s">
        <v>280</v>
      </c>
      <c r="AH188" s="206">
        <v>0</v>
      </c>
      <c r="AI188" s="206"/>
      <c r="AJ188" s="206"/>
      <c r="AK188" s="206"/>
      <c r="AL188" s="206"/>
      <c r="AM188" s="206"/>
      <c r="AN188" s="206"/>
      <c r="AO188" s="206"/>
      <c r="AP188" s="206"/>
      <c r="AQ188" s="206"/>
      <c r="AR188" s="206"/>
      <c r="AS188" s="206"/>
      <c r="AT188" s="206"/>
      <c r="AU188" s="206"/>
      <c r="AV188" s="206"/>
      <c r="AW188" s="206"/>
      <c r="AX188" s="206"/>
      <c r="AY188" s="206"/>
      <c r="AZ188" s="206"/>
      <c r="BA188" s="206"/>
      <c r="BB188" s="206"/>
      <c r="BC188" s="206"/>
      <c r="BD188" s="206"/>
      <c r="BE188" s="206"/>
      <c r="BF188" s="206"/>
      <c r="BG188" s="206"/>
      <c r="BH188" s="206"/>
    </row>
    <row r="189" spans="1:60" outlineLevel="1" x14ac:dyDescent="0.25">
      <c r="A189" s="244">
        <v>89</v>
      </c>
      <c r="B189" s="245" t="s">
        <v>1846</v>
      </c>
      <c r="C189" s="255" t="s">
        <v>1847</v>
      </c>
      <c r="D189" s="246" t="s">
        <v>333</v>
      </c>
      <c r="E189" s="247">
        <v>13</v>
      </c>
      <c r="F189" s="248"/>
      <c r="G189" s="249">
        <f>ROUND(E189*F189,2)</f>
        <v>0</v>
      </c>
      <c r="H189" s="248"/>
      <c r="I189" s="249">
        <f>ROUND(E189*H189,2)</f>
        <v>0</v>
      </c>
      <c r="J189" s="248"/>
      <c r="K189" s="249">
        <f>ROUND(E189*J189,2)</f>
        <v>0</v>
      </c>
      <c r="L189" s="249">
        <v>21</v>
      </c>
      <c r="M189" s="249">
        <f>G189*(1+L189/100)</f>
        <v>0</v>
      </c>
      <c r="N189" s="249">
        <v>0</v>
      </c>
      <c r="O189" s="249">
        <f>ROUND(E189*N189,2)</f>
        <v>0</v>
      </c>
      <c r="P189" s="249">
        <v>0</v>
      </c>
      <c r="Q189" s="250">
        <f>ROUND(E189*P189,2)</f>
        <v>0</v>
      </c>
      <c r="R189" s="225"/>
      <c r="S189" s="225" t="s">
        <v>276</v>
      </c>
      <c r="T189" s="225" t="s">
        <v>277</v>
      </c>
      <c r="U189" s="225">
        <v>0.38200000000000001</v>
      </c>
      <c r="V189" s="225">
        <f>ROUND(E189*U189,2)</f>
        <v>4.97</v>
      </c>
      <c r="W189" s="225"/>
      <c r="X189" s="206"/>
      <c r="Y189" s="206"/>
      <c r="Z189" s="206"/>
      <c r="AA189" s="206"/>
      <c r="AB189" s="206"/>
      <c r="AC189" s="206"/>
      <c r="AD189" s="206"/>
      <c r="AE189" s="206"/>
      <c r="AF189" s="206"/>
      <c r="AG189" s="206" t="s">
        <v>659</v>
      </c>
      <c r="AH189" s="206"/>
      <c r="AI189" s="206"/>
      <c r="AJ189" s="206"/>
      <c r="AK189" s="206"/>
      <c r="AL189" s="206"/>
      <c r="AM189" s="206"/>
      <c r="AN189" s="206"/>
      <c r="AO189" s="206"/>
      <c r="AP189" s="206"/>
      <c r="AQ189" s="206"/>
      <c r="AR189" s="206"/>
      <c r="AS189" s="206"/>
      <c r="AT189" s="206"/>
      <c r="AU189" s="206"/>
      <c r="AV189" s="206"/>
      <c r="AW189" s="206"/>
      <c r="AX189" s="206"/>
      <c r="AY189" s="206"/>
      <c r="AZ189" s="206"/>
      <c r="BA189" s="206"/>
      <c r="BB189" s="206"/>
      <c r="BC189" s="206"/>
      <c r="BD189" s="206"/>
      <c r="BE189" s="206"/>
      <c r="BF189" s="206"/>
      <c r="BG189" s="206"/>
      <c r="BH189" s="206"/>
    </row>
    <row r="190" spans="1:60" outlineLevel="1" x14ac:dyDescent="0.25">
      <c r="A190" s="237">
        <v>90</v>
      </c>
      <c r="B190" s="238" t="s">
        <v>1848</v>
      </c>
      <c r="C190" s="253" t="s">
        <v>1849</v>
      </c>
      <c r="D190" s="239" t="s">
        <v>333</v>
      </c>
      <c r="E190" s="240">
        <v>7</v>
      </c>
      <c r="F190" s="241"/>
      <c r="G190" s="242">
        <f>ROUND(E190*F190,2)</f>
        <v>0</v>
      </c>
      <c r="H190" s="241"/>
      <c r="I190" s="242">
        <f>ROUND(E190*H190,2)</f>
        <v>0</v>
      </c>
      <c r="J190" s="241"/>
      <c r="K190" s="242">
        <f>ROUND(E190*J190,2)</f>
        <v>0</v>
      </c>
      <c r="L190" s="242">
        <v>21</v>
      </c>
      <c r="M190" s="242">
        <f>G190*(1+L190/100)</f>
        <v>0</v>
      </c>
      <c r="N190" s="242">
        <v>0</v>
      </c>
      <c r="O190" s="242">
        <f>ROUND(E190*N190,2)</f>
        <v>0</v>
      </c>
      <c r="P190" s="242">
        <v>0</v>
      </c>
      <c r="Q190" s="243">
        <f>ROUND(E190*P190,2)</f>
        <v>0</v>
      </c>
      <c r="R190" s="225"/>
      <c r="S190" s="225" t="s">
        <v>276</v>
      </c>
      <c r="T190" s="225" t="s">
        <v>277</v>
      </c>
      <c r="U190" s="225">
        <v>1.1890000000000001</v>
      </c>
      <c r="V190" s="225">
        <f>ROUND(E190*U190,2)</f>
        <v>8.32</v>
      </c>
      <c r="W190" s="225"/>
      <c r="X190" s="206"/>
      <c r="Y190" s="206"/>
      <c r="Z190" s="206"/>
      <c r="AA190" s="206"/>
      <c r="AB190" s="206"/>
      <c r="AC190" s="206"/>
      <c r="AD190" s="206"/>
      <c r="AE190" s="206"/>
      <c r="AF190" s="206"/>
      <c r="AG190" s="206" t="s">
        <v>659</v>
      </c>
      <c r="AH190" s="206"/>
      <c r="AI190" s="206"/>
      <c r="AJ190" s="206"/>
      <c r="AK190" s="206"/>
      <c r="AL190" s="206"/>
      <c r="AM190" s="206"/>
      <c r="AN190" s="206"/>
      <c r="AO190" s="206"/>
      <c r="AP190" s="206"/>
      <c r="AQ190" s="206"/>
      <c r="AR190" s="206"/>
      <c r="AS190" s="206"/>
      <c r="AT190" s="206"/>
      <c r="AU190" s="206"/>
      <c r="AV190" s="206"/>
      <c r="AW190" s="206"/>
      <c r="AX190" s="206"/>
      <c r="AY190" s="206"/>
      <c r="AZ190" s="206"/>
      <c r="BA190" s="206"/>
      <c r="BB190" s="206"/>
      <c r="BC190" s="206"/>
      <c r="BD190" s="206"/>
      <c r="BE190" s="206"/>
      <c r="BF190" s="206"/>
      <c r="BG190" s="206"/>
      <c r="BH190" s="206"/>
    </row>
    <row r="191" spans="1:60" outlineLevel="1" x14ac:dyDescent="0.25">
      <c r="A191" s="223"/>
      <c r="B191" s="224"/>
      <c r="C191" s="254" t="s">
        <v>1850</v>
      </c>
      <c r="D191" s="226"/>
      <c r="E191" s="227">
        <v>7</v>
      </c>
      <c r="F191" s="225"/>
      <c r="G191" s="225"/>
      <c r="H191" s="225"/>
      <c r="I191" s="225"/>
      <c r="J191" s="225"/>
      <c r="K191" s="225"/>
      <c r="L191" s="225"/>
      <c r="M191" s="225"/>
      <c r="N191" s="225"/>
      <c r="O191" s="225"/>
      <c r="P191" s="225"/>
      <c r="Q191" s="225"/>
      <c r="R191" s="225"/>
      <c r="S191" s="225"/>
      <c r="T191" s="225"/>
      <c r="U191" s="225"/>
      <c r="V191" s="225"/>
      <c r="W191" s="225"/>
      <c r="X191" s="206"/>
      <c r="Y191" s="206"/>
      <c r="Z191" s="206"/>
      <c r="AA191" s="206"/>
      <c r="AB191" s="206"/>
      <c r="AC191" s="206"/>
      <c r="AD191" s="206"/>
      <c r="AE191" s="206"/>
      <c r="AF191" s="206"/>
      <c r="AG191" s="206" t="s">
        <v>280</v>
      </c>
      <c r="AH191" s="206">
        <v>0</v>
      </c>
      <c r="AI191" s="206"/>
      <c r="AJ191" s="206"/>
      <c r="AK191" s="206"/>
      <c r="AL191" s="206"/>
      <c r="AM191" s="206"/>
      <c r="AN191" s="206"/>
      <c r="AO191" s="206"/>
      <c r="AP191" s="206"/>
      <c r="AQ191" s="206"/>
      <c r="AR191" s="206"/>
      <c r="AS191" s="206"/>
      <c r="AT191" s="206"/>
      <c r="AU191" s="206"/>
      <c r="AV191" s="206"/>
      <c r="AW191" s="206"/>
      <c r="AX191" s="206"/>
      <c r="AY191" s="206"/>
      <c r="AZ191" s="206"/>
      <c r="BA191" s="206"/>
      <c r="BB191" s="206"/>
      <c r="BC191" s="206"/>
      <c r="BD191" s="206"/>
      <c r="BE191" s="206"/>
      <c r="BF191" s="206"/>
      <c r="BG191" s="206"/>
      <c r="BH191" s="206"/>
    </row>
    <row r="192" spans="1:60" outlineLevel="1" x14ac:dyDescent="0.25">
      <c r="A192" s="237">
        <v>91</v>
      </c>
      <c r="B192" s="238" t="s">
        <v>1851</v>
      </c>
      <c r="C192" s="253" t="s">
        <v>1852</v>
      </c>
      <c r="D192" s="239" t="s">
        <v>1638</v>
      </c>
      <c r="E192" s="240">
        <v>2</v>
      </c>
      <c r="F192" s="241"/>
      <c r="G192" s="242">
        <f>ROUND(E192*F192,2)</f>
        <v>0</v>
      </c>
      <c r="H192" s="241"/>
      <c r="I192" s="242">
        <f>ROUND(E192*H192,2)</f>
        <v>0</v>
      </c>
      <c r="J192" s="241"/>
      <c r="K192" s="242">
        <f>ROUND(E192*J192,2)</f>
        <v>0</v>
      </c>
      <c r="L192" s="242">
        <v>21</v>
      </c>
      <c r="M192" s="242">
        <f>G192*(1+L192/100)</f>
        <v>0</v>
      </c>
      <c r="N192" s="242">
        <v>0</v>
      </c>
      <c r="O192" s="242">
        <f>ROUND(E192*N192,2)</f>
        <v>0</v>
      </c>
      <c r="P192" s="242">
        <v>0</v>
      </c>
      <c r="Q192" s="243">
        <f>ROUND(E192*P192,2)</f>
        <v>0</v>
      </c>
      <c r="R192" s="225"/>
      <c r="S192" s="225" t="s">
        <v>811</v>
      </c>
      <c r="T192" s="225" t="s">
        <v>277</v>
      </c>
      <c r="U192" s="225">
        <v>1.2529999999999999</v>
      </c>
      <c r="V192" s="225">
        <f>ROUND(E192*U192,2)</f>
        <v>2.5099999999999998</v>
      </c>
      <c r="W192" s="225"/>
      <c r="X192" s="206"/>
      <c r="Y192" s="206"/>
      <c r="Z192" s="206"/>
      <c r="AA192" s="206"/>
      <c r="AB192" s="206"/>
      <c r="AC192" s="206"/>
      <c r="AD192" s="206"/>
      <c r="AE192" s="206"/>
      <c r="AF192" s="206"/>
      <c r="AG192" s="206" t="s">
        <v>659</v>
      </c>
      <c r="AH192" s="206"/>
      <c r="AI192" s="206"/>
      <c r="AJ192" s="206"/>
      <c r="AK192" s="206"/>
      <c r="AL192" s="206"/>
      <c r="AM192" s="206"/>
      <c r="AN192" s="206"/>
      <c r="AO192" s="206"/>
      <c r="AP192" s="206"/>
      <c r="AQ192" s="206"/>
      <c r="AR192" s="206"/>
      <c r="AS192" s="206"/>
      <c r="AT192" s="206"/>
      <c r="AU192" s="206"/>
      <c r="AV192" s="206"/>
      <c r="AW192" s="206"/>
      <c r="AX192" s="206"/>
      <c r="AY192" s="206"/>
      <c r="AZ192" s="206"/>
      <c r="BA192" s="206"/>
      <c r="BB192" s="206"/>
      <c r="BC192" s="206"/>
      <c r="BD192" s="206"/>
      <c r="BE192" s="206"/>
      <c r="BF192" s="206"/>
      <c r="BG192" s="206"/>
      <c r="BH192" s="206"/>
    </row>
    <row r="193" spans="1:60" outlineLevel="1" x14ac:dyDescent="0.25">
      <c r="A193" s="223"/>
      <c r="B193" s="224"/>
      <c r="C193" s="254" t="s">
        <v>1853</v>
      </c>
      <c r="D193" s="226"/>
      <c r="E193" s="227">
        <v>2</v>
      </c>
      <c r="F193" s="225"/>
      <c r="G193" s="225"/>
      <c r="H193" s="225"/>
      <c r="I193" s="225"/>
      <c r="J193" s="225"/>
      <c r="K193" s="225"/>
      <c r="L193" s="225"/>
      <c r="M193" s="225"/>
      <c r="N193" s="225"/>
      <c r="O193" s="225"/>
      <c r="P193" s="225"/>
      <c r="Q193" s="225"/>
      <c r="R193" s="225"/>
      <c r="S193" s="225"/>
      <c r="T193" s="225"/>
      <c r="U193" s="225"/>
      <c r="V193" s="225"/>
      <c r="W193" s="225"/>
      <c r="X193" s="206"/>
      <c r="Y193" s="206"/>
      <c r="Z193" s="206"/>
      <c r="AA193" s="206"/>
      <c r="AB193" s="206"/>
      <c r="AC193" s="206"/>
      <c r="AD193" s="206"/>
      <c r="AE193" s="206"/>
      <c r="AF193" s="206"/>
      <c r="AG193" s="206" t="s">
        <v>280</v>
      </c>
      <c r="AH193" s="206">
        <v>0</v>
      </c>
      <c r="AI193" s="206"/>
      <c r="AJ193" s="206"/>
      <c r="AK193" s="206"/>
      <c r="AL193" s="206"/>
      <c r="AM193" s="206"/>
      <c r="AN193" s="206"/>
      <c r="AO193" s="206"/>
      <c r="AP193" s="206"/>
      <c r="AQ193" s="206"/>
      <c r="AR193" s="206"/>
      <c r="AS193" s="206"/>
      <c r="AT193" s="206"/>
      <c r="AU193" s="206"/>
      <c r="AV193" s="206"/>
      <c r="AW193" s="206"/>
      <c r="AX193" s="206"/>
      <c r="AY193" s="206"/>
      <c r="AZ193" s="206"/>
      <c r="BA193" s="206"/>
      <c r="BB193" s="206"/>
      <c r="BC193" s="206"/>
      <c r="BD193" s="206"/>
      <c r="BE193" s="206"/>
      <c r="BF193" s="206"/>
      <c r="BG193" s="206"/>
      <c r="BH193" s="206"/>
    </row>
    <row r="194" spans="1:60" outlineLevel="1" x14ac:dyDescent="0.25">
      <c r="A194" s="237">
        <v>92</v>
      </c>
      <c r="B194" s="238" t="s">
        <v>1854</v>
      </c>
      <c r="C194" s="253" t="s">
        <v>1855</v>
      </c>
      <c r="D194" s="239" t="s">
        <v>1638</v>
      </c>
      <c r="E194" s="240">
        <v>9</v>
      </c>
      <c r="F194" s="241"/>
      <c r="G194" s="242">
        <f>ROUND(E194*F194,2)</f>
        <v>0</v>
      </c>
      <c r="H194" s="241"/>
      <c r="I194" s="242">
        <f>ROUND(E194*H194,2)</f>
        <v>0</v>
      </c>
      <c r="J194" s="241"/>
      <c r="K194" s="242">
        <f>ROUND(E194*J194,2)</f>
        <v>0</v>
      </c>
      <c r="L194" s="242">
        <v>21</v>
      </c>
      <c r="M194" s="242">
        <f>G194*(1+L194/100)</f>
        <v>0</v>
      </c>
      <c r="N194" s="242">
        <v>0</v>
      </c>
      <c r="O194" s="242">
        <f>ROUND(E194*N194,2)</f>
        <v>0</v>
      </c>
      <c r="P194" s="242">
        <v>0</v>
      </c>
      <c r="Q194" s="243">
        <f>ROUND(E194*P194,2)</f>
        <v>0</v>
      </c>
      <c r="R194" s="225"/>
      <c r="S194" s="225" t="s">
        <v>276</v>
      </c>
      <c r="T194" s="225" t="s">
        <v>277</v>
      </c>
      <c r="U194" s="225">
        <v>0.32500000000000001</v>
      </c>
      <c r="V194" s="225">
        <f>ROUND(E194*U194,2)</f>
        <v>2.93</v>
      </c>
      <c r="W194" s="225"/>
      <c r="X194" s="206"/>
      <c r="Y194" s="206"/>
      <c r="Z194" s="206"/>
      <c r="AA194" s="206"/>
      <c r="AB194" s="206"/>
      <c r="AC194" s="206"/>
      <c r="AD194" s="206"/>
      <c r="AE194" s="206"/>
      <c r="AF194" s="206"/>
      <c r="AG194" s="206" t="s">
        <v>659</v>
      </c>
      <c r="AH194" s="206"/>
      <c r="AI194" s="206"/>
      <c r="AJ194" s="206"/>
      <c r="AK194" s="206"/>
      <c r="AL194" s="206"/>
      <c r="AM194" s="206"/>
      <c r="AN194" s="206"/>
      <c r="AO194" s="206"/>
      <c r="AP194" s="206"/>
      <c r="AQ194" s="206"/>
      <c r="AR194" s="206"/>
      <c r="AS194" s="206"/>
      <c r="AT194" s="206"/>
      <c r="AU194" s="206"/>
      <c r="AV194" s="206"/>
      <c r="AW194" s="206"/>
      <c r="AX194" s="206"/>
      <c r="AY194" s="206"/>
      <c r="AZ194" s="206"/>
      <c r="BA194" s="206"/>
      <c r="BB194" s="206"/>
      <c r="BC194" s="206"/>
      <c r="BD194" s="206"/>
      <c r="BE194" s="206"/>
      <c r="BF194" s="206"/>
      <c r="BG194" s="206"/>
      <c r="BH194" s="206"/>
    </row>
    <row r="195" spans="1:60" outlineLevel="1" x14ac:dyDescent="0.25">
      <c r="A195" s="223"/>
      <c r="B195" s="224"/>
      <c r="C195" s="254" t="s">
        <v>1856</v>
      </c>
      <c r="D195" s="226"/>
      <c r="E195" s="227">
        <v>9</v>
      </c>
      <c r="F195" s="225"/>
      <c r="G195" s="225"/>
      <c r="H195" s="225"/>
      <c r="I195" s="225"/>
      <c r="J195" s="225"/>
      <c r="K195" s="225"/>
      <c r="L195" s="225"/>
      <c r="M195" s="225"/>
      <c r="N195" s="225"/>
      <c r="O195" s="225"/>
      <c r="P195" s="225"/>
      <c r="Q195" s="225"/>
      <c r="R195" s="225"/>
      <c r="S195" s="225"/>
      <c r="T195" s="225"/>
      <c r="U195" s="225"/>
      <c r="V195" s="225"/>
      <c r="W195" s="225"/>
      <c r="X195" s="206"/>
      <c r="Y195" s="206"/>
      <c r="Z195" s="206"/>
      <c r="AA195" s="206"/>
      <c r="AB195" s="206"/>
      <c r="AC195" s="206"/>
      <c r="AD195" s="206"/>
      <c r="AE195" s="206"/>
      <c r="AF195" s="206"/>
      <c r="AG195" s="206" t="s">
        <v>280</v>
      </c>
      <c r="AH195" s="206">
        <v>0</v>
      </c>
      <c r="AI195" s="206"/>
      <c r="AJ195" s="206"/>
      <c r="AK195" s="206"/>
      <c r="AL195" s="206"/>
      <c r="AM195" s="206"/>
      <c r="AN195" s="206"/>
      <c r="AO195" s="206"/>
      <c r="AP195" s="206"/>
      <c r="AQ195" s="206"/>
      <c r="AR195" s="206"/>
      <c r="AS195" s="206"/>
      <c r="AT195" s="206"/>
      <c r="AU195" s="206"/>
      <c r="AV195" s="206"/>
      <c r="AW195" s="206"/>
      <c r="AX195" s="206"/>
      <c r="AY195" s="206"/>
      <c r="AZ195" s="206"/>
      <c r="BA195" s="206"/>
      <c r="BB195" s="206"/>
      <c r="BC195" s="206"/>
      <c r="BD195" s="206"/>
      <c r="BE195" s="206"/>
      <c r="BF195" s="206"/>
      <c r="BG195" s="206"/>
      <c r="BH195" s="206"/>
    </row>
    <row r="196" spans="1:60" outlineLevel="1" x14ac:dyDescent="0.25">
      <c r="A196" s="244">
        <v>93</v>
      </c>
      <c r="B196" s="245" t="s">
        <v>1857</v>
      </c>
      <c r="C196" s="255" t="s">
        <v>1858</v>
      </c>
      <c r="D196" s="246" t="s">
        <v>333</v>
      </c>
      <c r="E196" s="247">
        <v>1</v>
      </c>
      <c r="F196" s="248"/>
      <c r="G196" s="249">
        <f>ROUND(E196*F196,2)</f>
        <v>0</v>
      </c>
      <c r="H196" s="248"/>
      <c r="I196" s="249">
        <f>ROUND(E196*H196,2)</f>
        <v>0</v>
      </c>
      <c r="J196" s="248"/>
      <c r="K196" s="249">
        <f>ROUND(E196*J196,2)</f>
        <v>0</v>
      </c>
      <c r="L196" s="249">
        <v>21</v>
      </c>
      <c r="M196" s="249">
        <f>G196*(1+L196/100)</f>
        <v>0</v>
      </c>
      <c r="N196" s="249">
        <v>0</v>
      </c>
      <c r="O196" s="249">
        <f>ROUND(E196*N196,2)</f>
        <v>0</v>
      </c>
      <c r="P196" s="249">
        <v>0</v>
      </c>
      <c r="Q196" s="250">
        <f>ROUND(E196*P196,2)</f>
        <v>0</v>
      </c>
      <c r="R196" s="225"/>
      <c r="S196" s="225" t="s">
        <v>276</v>
      </c>
      <c r="T196" s="225" t="s">
        <v>277</v>
      </c>
      <c r="U196" s="225">
        <v>0.38300000000000001</v>
      </c>
      <c r="V196" s="225">
        <f>ROUND(E196*U196,2)</f>
        <v>0.38</v>
      </c>
      <c r="W196" s="225"/>
      <c r="X196" s="206"/>
      <c r="Y196" s="206"/>
      <c r="Z196" s="206"/>
      <c r="AA196" s="206"/>
      <c r="AB196" s="206"/>
      <c r="AC196" s="206"/>
      <c r="AD196" s="206"/>
      <c r="AE196" s="206"/>
      <c r="AF196" s="206"/>
      <c r="AG196" s="206" t="s">
        <v>659</v>
      </c>
      <c r="AH196" s="206"/>
      <c r="AI196" s="206"/>
      <c r="AJ196" s="206"/>
      <c r="AK196" s="206"/>
      <c r="AL196" s="206"/>
      <c r="AM196" s="206"/>
      <c r="AN196" s="206"/>
      <c r="AO196" s="206"/>
      <c r="AP196" s="206"/>
      <c r="AQ196" s="206"/>
      <c r="AR196" s="206"/>
      <c r="AS196" s="206"/>
      <c r="AT196" s="206"/>
      <c r="AU196" s="206"/>
      <c r="AV196" s="206"/>
      <c r="AW196" s="206"/>
      <c r="AX196" s="206"/>
      <c r="AY196" s="206"/>
      <c r="AZ196" s="206"/>
      <c r="BA196" s="206"/>
      <c r="BB196" s="206"/>
      <c r="BC196" s="206"/>
      <c r="BD196" s="206"/>
      <c r="BE196" s="206"/>
      <c r="BF196" s="206"/>
      <c r="BG196" s="206"/>
      <c r="BH196" s="206"/>
    </row>
    <row r="197" spans="1:60" outlineLevel="1" x14ac:dyDescent="0.25">
      <c r="A197" s="237">
        <v>94</v>
      </c>
      <c r="B197" s="238" t="s">
        <v>1859</v>
      </c>
      <c r="C197" s="253" t="s">
        <v>1860</v>
      </c>
      <c r="D197" s="239" t="s">
        <v>1638</v>
      </c>
      <c r="E197" s="240">
        <v>2</v>
      </c>
      <c r="F197" s="241"/>
      <c r="G197" s="242">
        <f>ROUND(E197*F197,2)</f>
        <v>0</v>
      </c>
      <c r="H197" s="241"/>
      <c r="I197" s="242">
        <f>ROUND(E197*H197,2)</f>
        <v>0</v>
      </c>
      <c r="J197" s="241"/>
      <c r="K197" s="242">
        <f>ROUND(E197*J197,2)</f>
        <v>0</v>
      </c>
      <c r="L197" s="242">
        <v>21</v>
      </c>
      <c r="M197" s="242">
        <f>G197*(1+L197/100)</f>
        <v>0</v>
      </c>
      <c r="N197" s="242">
        <v>0</v>
      </c>
      <c r="O197" s="242">
        <f>ROUND(E197*N197,2)</f>
        <v>0</v>
      </c>
      <c r="P197" s="242">
        <v>0</v>
      </c>
      <c r="Q197" s="243">
        <f>ROUND(E197*P197,2)</f>
        <v>0</v>
      </c>
      <c r="R197" s="225"/>
      <c r="S197" s="225" t="s">
        <v>276</v>
      </c>
      <c r="T197" s="225" t="s">
        <v>277</v>
      </c>
      <c r="U197" s="225">
        <v>0.25800000000000001</v>
      </c>
      <c r="V197" s="225">
        <f>ROUND(E197*U197,2)</f>
        <v>0.52</v>
      </c>
      <c r="W197" s="225"/>
      <c r="X197" s="206"/>
      <c r="Y197" s="206"/>
      <c r="Z197" s="206"/>
      <c r="AA197" s="206"/>
      <c r="AB197" s="206"/>
      <c r="AC197" s="206"/>
      <c r="AD197" s="206"/>
      <c r="AE197" s="206"/>
      <c r="AF197" s="206"/>
      <c r="AG197" s="206" t="s">
        <v>659</v>
      </c>
      <c r="AH197" s="206"/>
      <c r="AI197" s="206"/>
      <c r="AJ197" s="206"/>
      <c r="AK197" s="206"/>
      <c r="AL197" s="206"/>
      <c r="AM197" s="206"/>
      <c r="AN197" s="206"/>
      <c r="AO197" s="206"/>
      <c r="AP197" s="206"/>
      <c r="AQ197" s="206"/>
      <c r="AR197" s="206"/>
      <c r="AS197" s="206"/>
      <c r="AT197" s="206"/>
      <c r="AU197" s="206"/>
      <c r="AV197" s="206"/>
      <c r="AW197" s="206"/>
      <c r="AX197" s="206"/>
      <c r="AY197" s="206"/>
      <c r="AZ197" s="206"/>
      <c r="BA197" s="206"/>
      <c r="BB197" s="206"/>
      <c r="BC197" s="206"/>
      <c r="BD197" s="206"/>
      <c r="BE197" s="206"/>
      <c r="BF197" s="206"/>
      <c r="BG197" s="206"/>
      <c r="BH197" s="206"/>
    </row>
    <row r="198" spans="1:60" outlineLevel="1" x14ac:dyDescent="0.25">
      <c r="A198" s="223"/>
      <c r="B198" s="224"/>
      <c r="C198" s="254" t="s">
        <v>1853</v>
      </c>
      <c r="D198" s="226"/>
      <c r="E198" s="227">
        <v>2</v>
      </c>
      <c r="F198" s="225"/>
      <c r="G198" s="225"/>
      <c r="H198" s="225"/>
      <c r="I198" s="225"/>
      <c r="J198" s="225"/>
      <c r="K198" s="225"/>
      <c r="L198" s="225"/>
      <c r="M198" s="225"/>
      <c r="N198" s="225"/>
      <c r="O198" s="225"/>
      <c r="P198" s="225"/>
      <c r="Q198" s="225"/>
      <c r="R198" s="225"/>
      <c r="S198" s="225"/>
      <c r="T198" s="225"/>
      <c r="U198" s="225"/>
      <c r="V198" s="225"/>
      <c r="W198" s="225"/>
      <c r="X198" s="206"/>
      <c r="Y198" s="206"/>
      <c r="Z198" s="206"/>
      <c r="AA198" s="206"/>
      <c r="AB198" s="206"/>
      <c r="AC198" s="206"/>
      <c r="AD198" s="206"/>
      <c r="AE198" s="206"/>
      <c r="AF198" s="206"/>
      <c r="AG198" s="206" t="s">
        <v>280</v>
      </c>
      <c r="AH198" s="206">
        <v>0</v>
      </c>
      <c r="AI198" s="206"/>
      <c r="AJ198" s="206"/>
      <c r="AK198" s="206"/>
      <c r="AL198" s="206"/>
      <c r="AM198" s="206"/>
      <c r="AN198" s="206"/>
      <c r="AO198" s="206"/>
      <c r="AP198" s="206"/>
      <c r="AQ198" s="206"/>
      <c r="AR198" s="206"/>
      <c r="AS198" s="206"/>
      <c r="AT198" s="206"/>
      <c r="AU198" s="206"/>
      <c r="AV198" s="206"/>
      <c r="AW198" s="206"/>
      <c r="AX198" s="206"/>
      <c r="AY198" s="206"/>
      <c r="AZ198" s="206"/>
      <c r="BA198" s="206"/>
      <c r="BB198" s="206"/>
      <c r="BC198" s="206"/>
      <c r="BD198" s="206"/>
      <c r="BE198" s="206"/>
      <c r="BF198" s="206"/>
      <c r="BG198" s="206"/>
      <c r="BH198" s="206"/>
    </row>
    <row r="199" spans="1:60" outlineLevel="1" x14ac:dyDescent="0.25">
      <c r="A199" s="237">
        <v>95</v>
      </c>
      <c r="B199" s="238" t="s">
        <v>1861</v>
      </c>
      <c r="C199" s="253" t="s">
        <v>1862</v>
      </c>
      <c r="D199" s="239" t="s">
        <v>333</v>
      </c>
      <c r="E199" s="240">
        <v>2</v>
      </c>
      <c r="F199" s="241"/>
      <c r="G199" s="242">
        <f>ROUND(E199*F199,2)</f>
        <v>0</v>
      </c>
      <c r="H199" s="241"/>
      <c r="I199" s="242">
        <f>ROUND(E199*H199,2)</f>
        <v>0</v>
      </c>
      <c r="J199" s="241"/>
      <c r="K199" s="242">
        <f>ROUND(E199*J199,2)</f>
        <v>0</v>
      </c>
      <c r="L199" s="242">
        <v>21</v>
      </c>
      <c r="M199" s="242">
        <f>G199*(1+L199/100)</f>
        <v>0</v>
      </c>
      <c r="N199" s="242">
        <v>0</v>
      </c>
      <c r="O199" s="242">
        <f>ROUND(E199*N199,2)</f>
        <v>0</v>
      </c>
      <c r="P199" s="242">
        <v>0</v>
      </c>
      <c r="Q199" s="243">
        <f>ROUND(E199*P199,2)</f>
        <v>0</v>
      </c>
      <c r="R199" s="225"/>
      <c r="S199" s="225" t="s">
        <v>276</v>
      </c>
      <c r="T199" s="225" t="s">
        <v>277</v>
      </c>
      <c r="U199" s="225">
        <v>0.50600000000000001</v>
      </c>
      <c r="V199" s="225">
        <f>ROUND(E199*U199,2)</f>
        <v>1.01</v>
      </c>
      <c r="W199" s="225"/>
      <c r="X199" s="206"/>
      <c r="Y199" s="206"/>
      <c r="Z199" s="206"/>
      <c r="AA199" s="206"/>
      <c r="AB199" s="206"/>
      <c r="AC199" s="206"/>
      <c r="AD199" s="206"/>
      <c r="AE199" s="206"/>
      <c r="AF199" s="206"/>
      <c r="AG199" s="206" t="s">
        <v>659</v>
      </c>
      <c r="AH199" s="206"/>
      <c r="AI199" s="206"/>
      <c r="AJ199" s="206"/>
      <c r="AK199" s="206"/>
      <c r="AL199" s="206"/>
      <c r="AM199" s="206"/>
      <c r="AN199" s="206"/>
      <c r="AO199" s="206"/>
      <c r="AP199" s="206"/>
      <c r="AQ199" s="206"/>
      <c r="AR199" s="206"/>
      <c r="AS199" s="206"/>
      <c r="AT199" s="206"/>
      <c r="AU199" s="206"/>
      <c r="AV199" s="206"/>
      <c r="AW199" s="206"/>
      <c r="AX199" s="206"/>
      <c r="AY199" s="206"/>
      <c r="AZ199" s="206"/>
      <c r="BA199" s="206"/>
      <c r="BB199" s="206"/>
      <c r="BC199" s="206"/>
      <c r="BD199" s="206"/>
      <c r="BE199" s="206"/>
      <c r="BF199" s="206"/>
      <c r="BG199" s="206"/>
      <c r="BH199" s="206"/>
    </row>
    <row r="200" spans="1:60" outlineLevel="1" x14ac:dyDescent="0.25">
      <c r="A200" s="223"/>
      <c r="B200" s="224"/>
      <c r="C200" s="254" t="s">
        <v>1853</v>
      </c>
      <c r="D200" s="226"/>
      <c r="E200" s="227">
        <v>2</v>
      </c>
      <c r="F200" s="225"/>
      <c r="G200" s="225"/>
      <c r="H200" s="225"/>
      <c r="I200" s="225"/>
      <c r="J200" s="225"/>
      <c r="K200" s="225"/>
      <c r="L200" s="225"/>
      <c r="M200" s="225"/>
      <c r="N200" s="225"/>
      <c r="O200" s="225"/>
      <c r="P200" s="225"/>
      <c r="Q200" s="225"/>
      <c r="R200" s="225"/>
      <c r="S200" s="225"/>
      <c r="T200" s="225"/>
      <c r="U200" s="225"/>
      <c r="V200" s="225"/>
      <c r="W200" s="225"/>
      <c r="X200" s="206"/>
      <c r="Y200" s="206"/>
      <c r="Z200" s="206"/>
      <c r="AA200" s="206"/>
      <c r="AB200" s="206"/>
      <c r="AC200" s="206"/>
      <c r="AD200" s="206"/>
      <c r="AE200" s="206"/>
      <c r="AF200" s="206"/>
      <c r="AG200" s="206" t="s">
        <v>280</v>
      </c>
      <c r="AH200" s="206">
        <v>0</v>
      </c>
      <c r="AI200" s="206"/>
      <c r="AJ200" s="206"/>
      <c r="AK200" s="206"/>
      <c r="AL200" s="206"/>
      <c r="AM200" s="206"/>
      <c r="AN200" s="206"/>
      <c r="AO200" s="206"/>
      <c r="AP200" s="206"/>
      <c r="AQ200" s="206"/>
      <c r="AR200" s="206"/>
      <c r="AS200" s="206"/>
      <c r="AT200" s="206"/>
      <c r="AU200" s="206"/>
      <c r="AV200" s="206"/>
      <c r="AW200" s="206"/>
      <c r="AX200" s="206"/>
      <c r="AY200" s="206"/>
      <c r="AZ200" s="206"/>
      <c r="BA200" s="206"/>
      <c r="BB200" s="206"/>
      <c r="BC200" s="206"/>
      <c r="BD200" s="206"/>
      <c r="BE200" s="206"/>
      <c r="BF200" s="206"/>
      <c r="BG200" s="206"/>
      <c r="BH200" s="206"/>
    </row>
    <row r="201" spans="1:60" outlineLevel="1" x14ac:dyDescent="0.25">
      <c r="A201" s="244">
        <v>96</v>
      </c>
      <c r="B201" s="245" t="s">
        <v>1863</v>
      </c>
      <c r="C201" s="255" t="s">
        <v>1864</v>
      </c>
      <c r="D201" s="246" t="s">
        <v>333</v>
      </c>
      <c r="E201" s="247">
        <v>1</v>
      </c>
      <c r="F201" s="248"/>
      <c r="G201" s="249">
        <f>ROUND(E201*F201,2)</f>
        <v>0</v>
      </c>
      <c r="H201" s="248"/>
      <c r="I201" s="249">
        <f>ROUND(E201*H201,2)</f>
        <v>0</v>
      </c>
      <c r="J201" s="248"/>
      <c r="K201" s="249">
        <f>ROUND(E201*J201,2)</f>
        <v>0</v>
      </c>
      <c r="L201" s="249">
        <v>21</v>
      </c>
      <c r="M201" s="249">
        <f>G201*(1+L201/100)</f>
        <v>0</v>
      </c>
      <c r="N201" s="249">
        <v>0</v>
      </c>
      <c r="O201" s="249">
        <f>ROUND(E201*N201,2)</f>
        <v>0</v>
      </c>
      <c r="P201" s="249">
        <v>0</v>
      </c>
      <c r="Q201" s="250">
        <f>ROUND(E201*P201,2)</f>
        <v>0</v>
      </c>
      <c r="R201" s="225"/>
      <c r="S201" s="225" t="s">
        <v>276</v>
      </c>
      <c r="T201" s="225" t="s">
        <v>277</v>
      </c>
      <c r="U201" s="225">
        <v>0.36199999999999999</v>
      </c>
      <c r="V201" s="225">
        <f>ROUND(E201*U201,2)</f>
        <v>0.36</v>
      </c>
      <c r="W201" s="225"/>
      <c r="X201" s="206"/>
      <c r="Y201" s="206"/>
      <c r="Z201" s="206"/>
      <c r="AA201" s="206"/>
      <c r="AB201" s="206"/>
      <c r="AC201" s="206"/>
      <c r="AD201" s="206"/>
      <c r="AE201" s="206"/>
      <c r="AF201" s="206"/>
      <c r="AG201" s="206" t="s">
        <v>659</v>
      </c>
      <c r="AH201" s="206"/>
      <c r="AI201" s="206"/>
      <c r="AJ201" s="206"/>
      <c r="AK201" s="206"/>
      <c r="AL201" s="206"/>
      <c r="AM201" s="206"/>
      <c r="AN201" s="206"/>
      <c r="AO201" s="206"/>
      <c r="AP201" s="206"/>
      <c r="AQ201" s="206"/>
      <c r="AR201" s="206"/>
      <c r="AS201" s="206"/>
      <c r="AT201" s="206"/>
      <c r="AU201" s="206"/>
      <c r="AV201" s="206"/>
      <c r="AW201" s="206"/>
      <c r="AX201" s="206"/>
      <c r="AY201" s="206"/>
      <c r="AZ201" s="206"/>
      <c r="BA201" s="206"/>
      <c r="BB201" s="206"/>
      <c r="BC201" s="206"/>
      <c r="BD201" s="206"/>
      <c r="BE201" s="206"/>
      <c r="BF201" s="206"/>
      <c r="BG201" s="206"/>
      <c r="BH201" s="206"/>
    </row>
    <row r="202" spans="1:60" outlineLevel="1" x14ac:dyDescent="0.25">
      <c r="A202" s="237">
        <v>97</v>
      </c>
      <c r="B202" s="238" t="s">
        <v>1865</v>
      </c>
      <c r="C202" s="253" t="s">
        <v>1866</v>
      </c>
      <c r="D202" s="239" t="s">
        <v>333</v>
      </c>
      <c r="E202" s="240">
        <v>1</v>
      </c>
      <c r="F202" s="241"/>
      <c r="G202" s="242">
        <f>ROUND(E202*F202,2)</f>
        <v>0</v>
      </c>
      <c r="H202" s="241"/>
      <c r="I202" s="242">
        <f>ROUND(E202*H202,2)</f>
        <v>0</v>
      </c>
      <c r="J202" s="241"/>
      <c r="K202" s="242">
        <f>ROUND(E202*J202,2)</f>
        <v>0</v>
      </c>
      <c r="L202" s="242">
        <v>21</v>
      </c>
      <c r="M202" s="242">
        <f>G202*(1+L202/100)</f>
        <v>0</v>
      </c>
      <c r="N202" s="242">
        <v>0</v>
      </c>
      <c r="O202" s="242">
        <f>ROUND(E202*N202,2)</f>
        <v>0</v>
      </c>
      <c r="P202" s="242">
        <v>0</v>
      </c>
      <c r="Q202" s="243">
        <f>ROUND(E202*P202,2)</f>
        <v>0</v>
      </c>
      <c r="R202" s="225"/>
      <c r="S202" s="225" t="s">
        <v>276</v>
      </c>
      <c r="T202" s="225" t="s">
        <v>277</v>
      </c>
      <c r="U202" s="225">
        <v>1.25</v>
      </c>
      <c r="V202" s="225">
        <f>ROUND(E202*U202,2)</f>
        <v>1.25</v>
      </c>
      <c r="W202" s="225"/>
      <c r="X202" s="206"/>
      <c r="Y202" s="206"/>
      <c r="Z202" s="206"/>
      <c r="AA202" s="206"/>
      <c r="AB202" s="206"/>
      <c r="AC202" s="206"/>
      <c r="AD202" s="206"/>
      <c r="AE202" s="206"/>
      <c r="AF202" s="206"/>
      <c r="AG202" s="206" t="s">
        <v>659</v>
      </c>
      <c r="AH202" s="206"/>
      <c r="AI202" s="206"/>
      <c r="AJ202" s="206"/>
      <c r="AK202" s="206"/>
      <c r="AL202" s="206"/>
      <c r="AM202" s="206"/>
      <c r="AN202" s="206"/>
      <c r="AO202" s="206"/>
      <c r="AP202" s="206"/>
      <c r="AQ202" s="206"/>
      <c r="AR202" s="206"/>
      <c r="AS202" s="206"/>
      <c r="AT202" s="206"/>
      <c r="AU202" s="206"/>
      <c r="AV202" s="206"/>
      <c r="AW202" s="206"/>
      <c r="AX202" s="206"/>
      <c r="AY202" s="206"/>
      <c r="AZ202" s="206"/>
      <c r="BA202" s="206"/>
      <c r="BB202" s="206"/>
      <c r="BC202" s="206"/>
      <c r="BD202" s="206"/>
      <c r="BE202" s="206"/>
      <c r="BF202" s="206"/>
      <c r="BG202" s="206"/>
      <c r="BH202" s="206"/>
    </row>
    <row r="203" spans="1:60" outlineLevel="1" x14ac:dyDescent="0.25">
      <c r="A203" s="223"/>
      <c r="B203" s="224"/>
      <c r="C203" s="254" t="s">
        <v>1839</v>
      </c>
      <c r="D203" s="226"/>
      <c r="E203" s="227">
        <v>1</v>
      </c>
      <c r="F203" s="225"/>
      <c r="G203" s="225"/>
      <c r="H203" s="225"/>
      <c r="I203" s="225"/>
      <c r="J203" s="225"/>
      <c r="K203" s="225"/>
      <c r="L203" s="225"/>
      <c r="M203" s="225"/>
      <c r="N203" s="225"/>
      <c r="O203" s="225"/>
      <c r="P203" s="225"/>
      <c r="Q203" s="225"/>
      <c r="R203" s="225"/>
      <c r="S203" s="225"/>
      <c r="T203" s="225"/>
      <c r="U203" s="225"/>
      <c r="V203" s="225"/>
      <c r="W203" s="225"/>
      <c r="X203" s="206"/>
      <c r="Y203" s="206"/>
      <c r="Z203" s="206"/>
      <c r="AA203" s="206"/>
      <c r="AB203" s="206"/>
      <c r="AC203" s="206"/>
      <c r="AD203" s="206"/>
      <c r="AE203" s="206"/>
      <c r="AF203" s="206"/>
      <c r="AG203" s="206" t="s">
        <v>280</v>
      </c>
      <c r="AH203" s="206">
        <v>0</v>
      </c>
      <c r="AI203" s="206"/>
      <c r="AJ203" s="206"/>
      <c r="AK203" s="206"/>
      <c r="AL203" s="206"/>
      <c r="AM203" s="206"/>
      <c r="AN203" s="206"/>
      <c r="AO203" s="206"/>
      <c r="AP203" s="206"/>
      <c r="AQ203" s="206"/>
      <c r="AR203" s="206"/>
      <c r="AS203" s="206"/>
      <c r="AT203" s="206"/>
      <c r="AU203" s="206"/>
      <c r="AV203" s="206"/>
      <c r="AW203" s="206"/>
      <c r="AX203" s="206"/>
      <c r="AY203" s="206"/>
      <c r="AZ203" s="206"/>
      <c r="BA203" s="206"/>
      <c r="BB203" s="206"/>
      <c r="BC203" s="206"/>
      <c r="BD203" s="206"/>
      <c r="BE203" s="206"/>
      <c r="BF203" s="206"/>
      <c r="BG203" s="206"/>
      <c r="BH203" s="206"/>
    </row>
    <row r="204" spans="1:60" ht="20.399999999999999" outlineLevel="1" x14ac:dyDescent="0.25">
      <c r="A204" s="237">
        <v>98</v>
      </c>
      <c r="B204" s="238" t="s">
        <v>1867</v>
      </c>
      <c r="C204" s="253" t="s">
        <v>1868</v>
      </c>
      <c r="D204" s="239" t="s">
        <v>333</v>
      </c>
      <c r="E204" s="240">
        <v>1</v>
      </c>
      <c r="F204" s="241"/>
      <c r="G204" s="242">
        <f>ROUND(E204*F204,2)</f>
        <v>0</v>
      </c>
      <c r="H204" s="241"/>
      <c r="I204" s="242">
        <f>ROUND(E204*H204,2)</f>
        <v>0</v>
      </c>
      <c r="J204" s="241"/>
      <c r="K204" s="242">
        <f>ROUND(E204*J204,2)</f>
        <v>0</v>
      </c>
      <c r="L204" s="242">
        <v>21</v>
      </c>
      <c r="M204" s="242">
        <f>G204*(1+L204/100)</f>
        <v>0</v>
      </c>
      <c r="N204" s="242">
        <v>0</v>
      </c>
      <c r="O204" s="242">
        <f>ROUND(E204*N204,2)</f>
        <v>0</v>
      </c>
      <c r="P204" s="242">
        <v>0</v>
      </c>
      <c r="Q204" s="243">
        <f>ROUND(E204*P204,2)</f>
        <v>0</v>
      </c>
      <c r="R204" s="225"/>
      <c r="S204" s="225" t="s">
        <v>276</v>
      </c>
      <c r="T204" s="225" t="s">
        <v>277</v>
      </c>
      <c r="U204" s="225">
        <v>0.47599999999999998</v>
      </c>
      <c r="V204" s="225">
        <f>ROUND(E204*U204,2)</f>
        <v>0.48</v>
      </c>
      <c r="W204" s="225"/>
      <c r="X204" s="206"/>
      <c r="Y204" s="206"/>
      <c r="Z204" s="206"/>
      <c r="AA204" s="206"/>
      <c r="AB204" s="206"/>
      <c r="AC204" s="206"/>
      <c r="AD204" s="206"/>
      <c r="AE204" s="206"/>
      <c r="AF204" s="206"/>
      <c r="AG204" s="206" t="s">
        <v>659</v>
      </c>
      <c r="AH204" s="206"/>
      <c r="AI204" s="206"/>
      <c r="AJ204" s="206"/>
      <c r="AK204" s="206"/>
      <c r="AL204" s="206"/>
      <c r="AM204" s="206"/>
      <c r="AN204" s="206"/>
      <c r="AO204" s="206"/>
      <c r="AP204" s="206"/>
      <c r="AQ204" s="206"/>
      <c r="AR204" s="206"/>
      <c r="AS204" s="206"/>
      <c r="AT204" s="206"/>
      <c r="AU204" s="206"/>
      <c r="AV204" s="206"/>
      <c r="AW204" s="206"/>
      <c r="AX204" s="206"/>
      <c r="AY204" s="206"/>
      <c r="AZ204" s="206"/>
      <c r="BA204" s="206"/>
      <c r="BB204" s="206"/>
      <c r="BC204" s="206"/>
      <c r="BD204" s="206"/>
      <c r="BE204" s="206"/>
      <c r="BF204" s="206"/>
      <c r="BG204" s="206"/>
      <c r="BH204" s="206"/>
    </row>
    <row r="205" spans="1:60" outlineLevel="1" x14ac:dyDescent="0.25">
      <c r="A205" s="223"/>
      <c r="B205" s="224"/>
      <c r="C205" s="254" t="s">
        <v>1839</v>
      </c>
      <c r="D205" s="226"/>
      <c r="E205" s="227">
        <v>1</v>
      </c>
      <c r="F205" s="225"/>
      <c r="G205" s="225"/>
      <c r="H205" s="225"/>
      <c r="I205" s="225"/>
      <c r="J205" s="225"/>
      <c r="K205" s="225"/>
      <c r="L205" s="225"/>
      <c r="M205" s="225"/>
      <c r="N205" s="225"/>
      <c r="O205" s="225"/>
      <c r="P205" s="225"/>
      <c r="Q205" s="225"/>
      <c r="R205" s="225"/>
      <c r="S205" s="225"/>
      <c r="T205" s="225"/>
      <c r="U205" s="225"/>
      <c r="V205" s="225"/>
      <c r="W205" s="225"/>
      <c r="X205" s="206"/>
      <c r="Y205" s="206"/>
      <c r="Z205" s="206"/>
      <c r="AA205" s="206"/>
      <c r="AB205" s="206"/>
      <c r="AC205" s="206"/>
      <c r="AD205" s="206"/>
      <c r="AE205" s="206"/>
      <c r="AF205" s="206"/>
      <c r="AG205" s="206" t="s">
        <v>280</v>
      </c>
      <c r="AH205" s="206">
        <v>0</v>
      </c>
      <c r="AI205" s="206"/>
      <c r="AJ205" s="206"/>
      <c r="AK205" s="206"/>
      <c r="AL205" s="206"/>
      <c r="AM205" s="206"/>
      <c r="AN205" s="206"/>
      <c r="AO205" s="206"/>
      <c r="AP205" s="206"/>
      <c r="AQ205" s="206"/>
      <c r="AR205" s="206"/>
      <c r="AS205" s="206"/>
      <c r="AT205" s="206"/>
      <c r="AU205" s="206"/>
      <c r="AV205" s="206"/>
      <c r="AW205" s="206"/>
      <c r="AX205" s="206"/>
      <c r="AY205" s="206"/>
      <c r="AZ205" s="206"/>
      <c r="BA205" s="206"/>
      <c r="BB205" s="206"/>
      <c r="BC205" s="206"/>
      <c r="BD205" s="206"/>
      <c r="BE205" s="206"/>
      <c r="BF205" s="206"/>
      <c r="BG205" s="206"/>
      <c r="BH205" s="206"/>
    </row>
    <row r="206" spans="1:60" ht="20.399999999999999" outlineLevel="1" x14ac:dyDescent="0.25">
      <c r="A206" s="244">
        <v>99</v>
      </c>
      <c r="B206" s="245" t="s">
        <v>1869</v>
      </c>
      <c r="C206" s="255" t="s">
        <v>1870</v>
      </c>
      <c r="D206" s="246" t="s">
        <v>333</v>
      </c>
      <c r="E206" s="247">
        <v>1</v>
      </c>
      <c r="F206" s="248"/>
      <c r="G206" s="249">
        <f>ROUND(E206*F206,2)</f>
        <v>0</v>
      </c>
      <c r="H206" s="248"/>
      <c r="I206" s="249">
        <f>ROUND(E206*H206,2)</f>
        <v>0</v>
      </c>
      <c r="J206" s="248"/>
      <c r="K206" s="249">
        <f>ROUND(E206*J206,2)</f>
        <v>0</v>
      </c>
      <c r="L206" s="249">
        <v>21</v>
      </c>
      <c r="M206" s="249">
        <f>G206*(1+L206/100)</f>
        <v>0</v>
      </c>
      <c r="N206" s="249">
        <v>0</v>
      </c>
      <c r="O206" s="249">
        <f>ROUND(E206*N206,2)</f>
        <v>0</v>
      </c>
      <c r="P206" s="249">
        <v>0</v>
      </c>
      <c r="Q206" s="250">
        <f>ROUND(E206*P206,2)</f>
        <v>0</v>
      </c>
      <c r="R206" s="225"/>
      <c r="S206" s="225" t="s">
        <v>276</v>
      </c>
      <c r="T206" s="225" t="s">
        <v>277</v>
      </c>
      <c r="U206" s="225">
        <v>0.65500000000000003</v>
      </c>
      <c r="V206" s="225">
        <f>ROUND(E206*U206,2)</f>
        <v>0.66</v>
      </c>
      <c r="W206" s="225"/>
      <c r="X206" s="206"/>
      <c r="Y206" s="206"/>
      <c r="Z206" s="206"/>
      <c r="AA206" s="206"/>
      <c r="AB206" s="206"/>
      <c r="AC206" s="206"/>
      <c r="AD206" s="206"/>
      <c r="AE206" s="206"/>
      <c r="AF206" s="206"/>
      <c r="AG206" s="206" t="s">
        <v>659</v>
      </c>
      <c r="AH206" s="206"/>
      <c r="AI206" s="206"/>
      <c r="AJ206" s="206"/>
      <c r="AK206" s="206"/>
      <c r="AL206" s="206"/>
      <c r="AM206" s="206"/>
      <c r="AN206" s="206"/>
      <c r="AO206" s="206"/>
      <c r="AP206" s="206"/>
      <c r="AQ206" s="206"/>
      <c r="AR206" s="206"/>
      <c r="AS206" s="206"/>
      <c r="AT206" s="206"/>
      <c r="AU206" s="206"/>
      <c r="AV206" s="206"/>
      <c r="AW206" s="206"/>
      <c r="AX206" s="206"/>
      <c r="AY206" s="206"/>
      <c r="AZ206" s="206"/>
      <c r="BA206" s="206"/>
      <c r="BB206" s="206"/>
      <c r="BC206" s="206"/>
      <c r="BD206" s="206"/>
      <c r="BE206" s="206"/>
      <c r="BF206" s="206"/>
      <c r="BG206" s="206"/>
      <c r="BH206" s="206"/>
    </row>
    <row r="207" spans="1:60" ht="20.399999999999999" outlineLevel="1" x14ac:dyDescent="0.25">
      <c r="A207" s="237">
        <v>100</v>
      </c>
      <c r="B207" s="238" t="s">
        <v>1871</v>
      </c>
      <c r="C207" s="253" t="s">
        <v>1872</v>
      </c>
      <c r="D207" s="239" t="s">
        <v>333</v>
      </c>
      <c r="E207" s="240">
        <v>3</v>
      </c>
      <c r="F207" s="241"/>
      <c r="G207" s="242">
        <f>ROUND(E207*F207,2)</f>
        <v>0</v>
      </c>
      <c r="H207" s="241"/>
      <c r="I207" s="242">
        <f>ROUND(E207*H207,2)</f>
        <v>0</v>
      </c>
      <c r="J207" s="241"/>
      <c r="K207" s="242">
        <f>ROUND(E207*J207,2)</f>
        <v>0</v>
      </c>
      <c r="L207" s="242">
        <v>21</v>
      </c>
      <c r="M207" s="242">
        <f>G207*(1+L207/100)</f>
        <v>0</v>
      </c>
      <c r="N207" s="242">
        <v>0</v>
      </c>
      <c r="O207" s="242">
        <f>ROUND(E207*N207,2)</f>
        <v>0</v>
      </c>
      <c r="P207" s="242">
        <v>0</v>
      </c>
      <c r="Q207" s="243">
        <f>ROUND(E207*P207,2)</f>
        <v>0</v>
      </c>
      <c r="R207" s="225"/>
      <c r="S207" s="225" t="s">
        <v>276</v>
      </c>
      <c r="T207" s="225" t="s">
        <v>277</v>
      </c>
      <c r="U207" s="225">
        <v>0.246</v>
      </c>
      <c r="V207" s="225">
        <f>ROUND(E207*U207,2)</f>
        <v>0.74</v>
      </c>
      <c r="W207" s="225"/>
      <c r="X207" s="206"/>
      <c r="Y207" s="206"/>
      <c r="Z207" s="206"/>
      <c r="AA207" s="206"/>
      <c r="AB207" s="206"/>
      <c r="AC207" s="206"/>
      <c r="AD207" s="206"/>
      <c r="AE207" s="206"/>
      <c r="AF207" s="206"/>
      <c r="AG207" s="206" t="s">
        <v>659</v>
      </c>
      <c r="AH207" s="206"/>
      <c r="AI207" s="206"/>
      <c r="AJ207" s="206"/>
      <c r="AK207" s="206"/>
      <c r="AL207" s="206"/>
      <c r="AM207" s="206"/>
      <c r="AN207" s="206"/>
      <c r="AO207" s="206"/>
      <c r="AP207" s="206"/>
      <c r="AQ207" s="206"/>
      <c r="AR207" s="206"/>
      <c r="AS207" s="206"/>
      <c r="AT207" s="206"/>
      <c r="AU207" s="206"/>
      <c r="AV207" s="206"/>
      <c r="AW207" s="206"/>
      <c r="AX207" s="206"/>
      <c r="AY207" s="206"/>
      <c r="AZ207" s="206"/>
      <c r="BA207" s="206"/>
      <c r="BB207" s="206"/>
      <c r="BC207" s="206"/>
      <c r="BD207" s="206"/>
      <c r="BE207" s="206"/>
      <c r="BF207" s="206"/>
      <c r="BG207" s="206"/>
      <c r="BH207" s="206"/>
    </row>
    <row r="208" spans="1:60" outlineLevel="1" x14ac:dyDescent="0.25">
      <c r="A208" s="223"/>
      <c r="B208" s="224"/>
      <c r="C208" s="254" t="s">
        <v>1660</v>
      </c>
      <c r="D208" s="226"/>
      <c r="E208" s="227">
        <v>3</v>
      </c>
      <c r="F208" s="225"/>
      <c r="G208" s="225"/>
      <c r="H208" s="225"/>
      <c r="I208" s="225"/>
      <c r="J208" s="225"/>
      <c r="K208" s="225"/>
      <c r="L208" s="225"/>
      <c r="M208" s="225"/>
      <c r="N208" s="225"/>
      <c r="O208" s="225"/>
      <c r="P208" s="225"/>
      <c r="Q208" s="225"/>
      <c r="R208" s="225"/>
      <c r="S208" s="225"/>
      <c r="T208" s="225"/>
      <c r="U208" s="225"/>
      <c r="V208" s="225"/>
      <c r="W208" s="225"/>
      <c r="X208" s="206"/>
      <c r="Y208" s="206"/>
      <c r="Z208" s="206"/>
      <c r="AA208" s="206"/>
      <c r="AB208" s="206"/>
      <c r="AC208" s="206"/>
      <c r="AD208" s="206"/>
      <c r="AE208" s="206"/>
      <c r="AF208" s="206"/>
      <c r="AG208" s="206" t="s">
        <v>280</v>
      </c>
      <c r="AH208" s="206">
        <v>0</v>
      </c>
      <c r="AI208" s="206"/>
      <c r="AJ208" s="206"/>
      <c r="AK208" s="206"/>
      <c r="AL208" s="206"/>
      <c r="AM208" s="206"/>
      <c r="AN208" s="206"/>
      <c r="AO208" s="206"/>
      <c r="AP208" s="206"/>
      <c r="AQ208" s="206"/>
      <c r="AR208" s="206"/>
      <c r="AS208" s="206"/>
      <c r="AT208" s="206"/>
      <c r="AU208" s="206"/>
      <c r="AV208" s="206"/>
      <c r="AW208" s="206"/>
      <c r="AX208" s="206"/>
      <c r="AY208" s="206"/>
      <c r="AZ208" s="206"/>
      <c r="BA208" s="206"/>
      <c r="BB208" s="206"/>
      <c r="BC208" s="206"/>
      <c r="BD208" s="206"/>
      <c r="BE208" s="206"/>
      <c r="BF208" s="206"/>
      <c r="BG208" s="206"/>
      <c r="BH208" s="206"/>
    </row>
    <row r="209" spans="1:60" ht="20.399999999999999" outlineLevel="1" x14ac:dyDescent="0.25">
      <c r="A209" s="244">
        <v>101</v>
      </c>
      <c r="B209" s="245" t="s">
        <v>1873</v>
      </c>
      <c r="C209" s="255" t="s">
        <v>1874</v>
      </c>
      <c r="D209" s="246" t="s">
        <v>333</v>
      </c>
      <c r="E209" s="247">
        <v>1</v>
      </c>
      <c r="F209" s="248"/>
      <c r="G209" s="249">
        <f>ROUND(E209*F209,2)</f>
        <v>0</v>
      </c>
      <c r="H209" s="248"/>
      <c r="I209" s="249">
        <f>ROUND(E209*H209,2)</f>
        <v>0</v>
      </c>
      <c r="J209" s="248"/>
      <c r="K209" s="249">
        <f>ROUND(E209*J209,2)</f>
        <v>0</v>
      </c>
      <c r="L209" s="249">
        <v>21</v>
      </c>
      <c r="M209" s="249">
        <f>G209*(1+L209/100)</f>
        <v>0</v>
      </c>
      <c r="N209" s="249">
        <v>0</v>
      </c>
      <c r="O209" s="249">
        <f>ROUND(E209*N209,2)</f>
        <v>0</v>
      </c>
      <c r="P209" s="249">
        <v>0</v>
      </c>
      <c r="Q209" s="250">
        <f>ROUND(E209*P209,2)</f>
        <v>0</v>
      </c>
      <c r="R209" s="225"/>
      <c r="S209" s="225" t="s">
        <v>276</v>
      </c>
      <c r="T209" s="225" t="s">
        <v>277</v>
      </c>
      <c r="U209" s="225">
        <v>0.246</v>
      </c>
      <c r="V209" s="225">
        <f>ROUND(E209*U209,2)</f>
        <v>0.25</v>
      </c>
      <c r="W209" s="225"/>
      <c r="X209" s="206"/>
      <c r="Y209" s="206"/>
      <c r="Z209" s="206"/>
      <c r="AA209" s="206"/>
      <c r="AB209" s="206"/>
      <c r="AC209" s="206"/>
      <c r="AD209" s="206"/>
      <c r="AE209" s="206"/>
      <c r="AF209" s="206"/>
      <c r="AG209" s="206" t="s">
        <v>659</v>
      </c>
      <c r="AH209" s="206"/>
      <c r="AI209" s="206"/>
      <c r="AJ209" s="206"/>
      <c r="AK209" s="206"/>
      <c r="AL209" s="206"/>
      <c r="AM209" s="206"/>
      <c r="AN209" s="206"/>
      <c r="AO209" s="206"/>
      <c r="AP209" s="206"/>
      <c r="AQ209" s="206"/>
      <c r="AR209" s="206"/>
      <c r="AS209" s="206"/>
      <c r="AT209" s="206"/>
      <c r="AU209" s="206"/>
      <c r="AV209" s="206"/>
      <c r="AW209" s="206"/>
      <c r="AX209" s="206"/>
      <c r="AY209" s="206"/>
      <c r="AZ209" s="206"/>
      <c r="BA209" s="206"/>
      <c r="BB209" s="206"/>
      <c r="BC209" s="206"/>
      <c r="BD209" s="206"/>
      <c r="BE209" s="206"/>
      <c r="BF209" s="206"/>
      <c r="BG209" s="206"/>
      <c r="BH209" s="206"/>
    </row>
    <row r="210" spans="1:60" ht="20.399999999999999" outlineLevel="1" x14ac:dyDescent="0.25">
      <c r="A210" s="237">
        <v>102</v>
      </c>
      <c r="B210" s="238" t="s">
        <v>1875</v>
      </c>
      <c r="C210" s="253" t="s">
        <v>1876</v>
      </c>
      <c r="D210" s="239" t="s">
        <v>333</v>
      </c>
      <c r="E210" s="240">
        <v>2</v>
      </c>
      <c r="F210" s="241"/>
      <c r="G210" s="242">
        <f>ROUND(E210*F210,2)</f>
        <v>0</v>
      </c>
      <c r="H210" s="241"/>
      <c r="I210" s="242">
        <f>ROUND(E210*H210,2)</f>
        <v>0</v>
      </c>
      <c r="J210" s="241"/>
      <c r="K210" s="242">
        <f>ROUND(E210*J210,2)</f>
        <v>0</v>
      </c>
      <c r="L210" s="242">
        <v>21</v>
      </c>
      <c r="M210" s="242">
        <f>G210*(1+L210/100)</f>
        <v>0</v>
      </c>
      <c r="N210" s="242">
        <v>0</v>
      </c>
      <c r="O210" s="242">
        <f>ROUND(E210*N210,2)</f>
        <v>0</v>
      </c>
      <c r="P210" s="242">
        <v>0</v>
      </c>
      <c r="Q210" s="243">
        <f>ROUND(E210*P210,2)</f>
        <v>0</v>
      </c>
      <c r="R210" s="225"/>
      <c r="S210" s="225" t="s">
        <v>276</v>
      </c>
      <c r="T210" s="225" t="s">
        <v>277</v>
      </c>
      <c r="U210" s="225">
        <v>0.246</v>
      </c>
      <c r="V210" s="225">
        <f>ROUND(E210*U210,2)</f>
        <v>0.49</v>
      </c>
      <c r="W210" s="225"/>
      <c r="X210" s="206"/>
      <c r="Y210" s="206"/>
      <c r="Z210" s="206"/>
      <c r="AA210" s="206"/>
      <c r="AB210" s="206"/>
      <c r="AC210" s="206"/>
      <c r="AD210" s="206"/>
      <c r="AE210" s="206"/>
      <c r="AF210" s="206"/>
      <c r="AG210" s="206" t="s">
        <v>659</v>
      </c>
      <c r="AH210" s="206"/>
      <c r="AI210" s="206"/>
      <c r="AJ210" s="206"/>
      <c r="AK210" s="206"/>
      <c r="AL210" s="206"/>
      <c r="AM210" s="206"/>
      <c r="AN210" s="206"/>
      <c r="AO210" s="206"/>
      <c r="AP210" s="206"/>
      <c r="AQ210" s="206"/>
      <c r="AR210" s="206"/>
      <c r="AS210" s="206"/>
      <c r="AT210" s="206"/>
      <c r="AU210" s="206"/>
      <c r="AV210" s="206"/>
      <c r="AW210" s="206"/>
      <c r="AX210" s="206"/>
      <c r="AY210" s="206"/>
      <c r="AZ210" s="206"/>
      <c r="BA210" s="206"/>
      <c r="BB210" s="206"/>
      <c r="BC210" s="206"/>
      <c r="BD210" s="206"/>
      <c r="BE210" s="206"/>
      <c r="BF210" s="206"/>
      <c r="BG210" s="206"/>
      <c r="BH210" s="206"/>
    </row>
    <row r="211" spans="1:60" outlineLevel="1" x14ac:dyDescent="0.25">
      <c r="A211" s="223"/>
      <c r="B211" s="224"/>
      <c r="C211" s="254" t="s">
        <v>1853</v>
      </c>
      <c r="D211" s="226"/>
      <c r="E211" s="227">
        <v>2</v>
      </c>
      <c r="F211" s="225"/>
      <c r="G211" s="225"/>
      <c r="H211" s="225"/>
      <c r="I211" s="225"/>
      <c r="J211" s="225"/>
      <c r="K211" s="225"/>
      <c r="L211" s="225"/>
      <c r="M211" s="225"/>
      <c r="N211" s="225"/>
      <c r="O211" s="225"/>
      <c r="P211" s="225"/>
      <c r="Q211" s="225"/>
      <c r="R211" s="225"/>
      <c r="S211" s="225"/>
      <c r="T211" s="225"/>
      <c r="U211" s="225"/>
      <c r="V211" s="225"/>
      <c r="W211" s="225"/>
      <c r="X211" s="206"/>
      <c r="Y211" s="206"/>
      <c r="Z211" s="206"/>
      <c r="AA211" s="206"/>
      <c r="AB211" s="206"/>
      <c r="AC211" s="206"/>
      <c r="AD211" s="206"/>
      <c r="AE211" s="206"/>
      <c r="AF211" s="206"/>
      <c r="AG211" s="206" t="s">
        <v>280</v>
      </c>
      <c r="AH211" s="206">
        <v>0</v>
      </c>
      <c r="AI211" s="206"/>
      <c r="AJ211" s="206"/>
      <c r="AK211" s="206"/>
      <c r="AL211" s="206"/>
      <c r="AM211" s="206"/>
      <c r="AN211" s="206"/>
      <c r="AO211" s="206"/>
      <c r="AP211" s="206"/>
      <c r="AQ211" s="206"/>
      <c r="AR211" s="206"/>
      <c r="AS211" s="206"/>
      <c r="AT211" s="206"/>
      <c r="AU211" s="206"/>
      <c r="AV211" s="206"/>
      <c r="AW211" s="206"/>
      <c r="AX211" s="206"/>
      <c r="AY211" s="206"/>
      <c r="AZ211" s="206"/>
      <c r="BA211" s="206"/>
      <c r="BB211" s="206"/>
      <c r="BC211" s="206"/>
      <c r="BD211" s="206"/>
      <c r="BE211" s="206"/>
      <c r="BF211" s="206"/>
      <c r="BG211" s="206"/>
      <c r="BH211" s="206"/>
    </row>
    <row r="212" spans="1:60" outlineLevel="1" x14ac:dyDescent="0.25">
      <c r="A212" s="237">
        <v>103</v>
      </c>
      <c r="B212" s="238" t="s">
        <v>1877</v>
      </c>
      <c r="C212" s="253" t="s">
        <v>1878</v>
      </c>
      <c r="D212" s="239" t="s">
        <v>333</v>
      </c>
      <c r="E212" s="240">
        <v>9</v>
      </c>
      <c r="F212" s="241"/>
      <c r="G212" s="242">
        <f>ROUND(E212*F212,2)</f>
        <v>0</v>
      </c>
      <c r="H212" s="241"/>
      <c r="I212" s="242">
        <f>ROUND(E212*H212,2)</f>
        <v>0</v>
      </c>
      <c r="J212" s="241"/>
      <c r="K212" s="242">
        <f>ROUND(E212*J212,2)</f>
        <v>0</v>
      </c>
      <c r="L212" s="242">
        <v>21</v>
      </c>
      <c r="M212" s="242">
        <f>G212*(1+L212/100)</f>
        <v>0</v>
      </c>
      <c r="N212" s="242">
        <v>0</v>
      </c>
      <c r="O212" s="242">
        <f>ROUND(E212*N212,2)</f>
        <v>0</v>
      </c>
      <c r="P212" s="242">
        <v>0</v>
      </c>
      <c r="Q212" s="243">
        <f>ROUND(E212*P212,2)</f>
        <v>0</v>
      </c>
      <c r="R212" s="225"/>
      <c r="S212" s="225" t="s">
        <v>276</v>
      </c>
      <c r="T212" s="225" t="s">
        <v>277</v>
      </c>
      <c r="U212" s="225">
        <v>0.246</v>
      </c>
      <c r="V212" s="225">
        <f>ROUND(E212*U212,2)</f>
        <v>2.21</v>
      </c>
      <c r="W212" s="225"/>
      <c r="X212" s="206"/>
      <c r="Y212" s="206"/>
      <c r="Z212" s="206"/>
      <c r="AA212" s="206"/>
      <c r="AB212" s="206"/>
      <c r="AC212" s="206"/>
      <c r="AD212" s="206"/>
      <c r="AE212" s="206"/>
      <c r="AF212" s="206"/>
      <c r="AG212" s="206" t="s">
        <v>659</v>
      </c>
      <c r="AH212" s="206"/>
      <c r="AI212" s="206"/>
      <c r="AJ212" s="206"/>
      <c r="AK212" s="206"/>
      <c r="AL212" s="206"/>
      <c r="AM212" s="206"/>
      <c r="AN212" s="206"/>
      <c r="AO212" s="206"/>
      <c r="AP212" s="206"/>
      <c r="AQ212" s="206"/>
      <c r="AR212" s="206"/>
      <c r="AS212" s="206"/>
      <c r="AT212" s="206"/>
      <c r="AU212" s="206"/>
      <c r="AV212" s="206"/>
      <c r="AW212" s="206"/>
      <c r="AX212" s="206"/>
      <c r="AY212" s="206"/>
      <c r="AZ212" s="206"/>
      <c r="BA212" s="206"/>
      <c r="BB212" s="206"/>
      <c r="BC212" s="206"/>
      <c r="BD212" s="206"/>
      <c r="BE212" s="206"/>
      <c r="BF212" s="206"/>
      <c r="BG212" s="206"/>
      <c r="BH212" s="206"/>
    </row>
    <row r="213" spans="1:60" outlineLevel="1" x14ac:dyDescent="0.25">
      <c r="A213" s="223"/>
      <c r="B213" s="224"/>
      <c r="C213" s="254" t="s">
        <v>1856</v>
      </c>
      <c r="D213" s="226"/>
      <c r="E213" s="227">
        <v>9</v>
      </c>
      <c r="F213" s="225"/>
      <c r="G213" s="225"/>
      <c r="H213" s="225"/>
      <c r="I213" s="225"/>
      <c r="J213" s="225"/>
      <c r="K213" s="225"/>
      <c r="L213" s="225"/>
      <c r="M213" s="225"/>
      <c r="N213" s="225"/>
      <c r="O213" s="225"/>
      <c r="P213" s="225"/>
      <c r="Q213" s="225"/>
      <c r="R213" s="225"/>
      <c r="S213" s="225"/>
      <c r="T213" s="225"/>
      <c r="U213" s="225"/>
      <c r="V213" s="225"/>
      <c r="W213" s="225"/>
      <c r="X213" s="206"/>
      <c r="Y213" s="206"/>
      <c r="Z213" s="206"/>
      <c r="AA213" s="206"/>
      <c r="AB213" s="206"/>
      <c r="AC213" s="206"/>
      <c r="AD213" s="206"/>
      <c r="AE213" s="206"/>
      <c r="AF213" s="206"/>
      <c r="AG213" s="206" t="s">
        <v>280</v>
      </c>
      <c r="AH213" s="206">
        <v>0</v>
      </c>
      <c r="AI213" s="206"/>
      <c r="AJ213" s="206"/>
      <c r="AK213" s="206"/>
      <c r="AL213" s="206"/>
      <c r="AM213" s="206"/>
      <c r="AN213" s="206"/>
      <c r="AO213" s="206"/>
      <c r="AP213" s="206"/>
      <c r="AQ213" s="206"/>
      <c r="AR213" s="206"/>
      <c r="AS213" s="206"/>
      <c r="AT213" s="206"/>
      <c r="AU213" s="206"/>
      <c r="AV213" s="206"/>
      <c r="AW213" s="206"/>
      <c r="AX213" s="206"/>
      <c r="AY213" s="206"/>
      <c r="AZ213" s="206"/>
      <c r="BA213" s="206"/>
      <c r="BB213" s="206"/>
      <c r="BC213" s="206"/>
      <c r="BD213" s="206"/>
      <c r="BE213" s="206"/>
      <c r="BF213" s="206"/>
      <c r="BG213" s="206"/>
      <c r="BH213" s="206"/>
    </row>
    <row r="214" spans="1:60" outlineLevel="1" x14ac:dyDescent="0.25">
      <c r="A214" s="244">
        <v>104</v>
      </c>
      <c r="B214" s="245" t="s">
        <v>1879</v>
      </c>
      <c r="C214" s="255" t="s">
        <v>1880</v>
      </c>
      <c r="D214" s="246" t="s">
        <v>320</v>
      </c>
      <c r="E214" s="247">
        <v>0.68537999999999999</v>
      </c>
      <c r="F214" s="248"/>
      <c r="G214" s="249">
        <f>ROUND(E214*F214,2)</f>
        <v>0</v>
      </c>
      <c r="H214" s="248"/>
      <c r="I214" s="249">
        <f>ROUND(E214*H214,2)</f>
        <v>0</v>
      </c>
      <c r="J214" s="248"/>
      <c r="K214" s="249">
        <f>ROUND(E214*J214,2)</f>
        <v>0</v>
      </c>
      <c r="L214" s="249">
        <v>21</v>
      </c>
      <c r="M214" s="249">
        <f>G214*(1+L214/100)</f>
        <v>0</v>
      </c>
      <c r="N214" s="249">
        <v>0</v>
      </c>
      <c r="O214" s="249">
        <f>ROUND(E214*N214,2)</f>
        <v>0</v>
      </c>
      <c r="P214" s="249">
        <v>0</v>
      </c>
      <c r="Q214" s="250">
        <f>ROUND(E214*P214,2)</f>
        <v>0</v>
      </c>
      <c r="R214" s="225"/>
      <c r="S214" s="225" t="s">
        <v>276</v>
      </c>
      <c r="T214" s="225" t="s">
        <v>277</v>
      </c>
      <c r="U214" s="225">
        <v>1.5169999999999999</v>
      </c>
      <c r="V214" s="225">
        <f>ROUND(E214*U214,2)</f>
        <v>1.04</v>
      </c>
      <c r="W214" s="225"/>
      <c r="X214" s="206"/>
      <c r="Y214" s="206"/>
      <c r="Z214" s="206"/>
      <c r="AA214" s="206"/>
      <c r="AB214" s="206"/>
      <c r="AC214" s="206"/>
      <c r="AD214" s="206"/>
      <c r="AE214" s="206"/>
      <c r="AF214" s="206"/>
      <c r="AG214" s="206" t="s">
        <v>659</v>
      </c>
      <c r="AH214" s="206"/>
      <c r="AI214" s="206"/>
      <c r="AJ214" s="206"/>
      <c r="AK214" s="206"/>
      <c r="AL214" s="206"/>
      <c r="AM214" s="206"/>
      <c r="AN214" s="206"/>
      <c r="AO214" s="206"/>
      <c r="AP214" s="206"/>
      <c r="AQ214" s="206"/>
      <c r="AR214" s="206"/>
      <c r="AS214" s="206"/>
      <c r="AT214" s="206"/>
      <c r="AU214" s="206"/>
      <c r="AV214" s="206"/>
      <c r="AW214" s="206"/>
      <c r="AX214" s="206"/>
      <c r="AY214" s="206"/>
      <c r="AZ214" s="206"/>
      <c r="BA214" s="206"/>
      <c r="BB214" s="206"/>
      <c r="BC214" s="206"/>
      <c r="BD214" s="206"/>
      <c r="BE214" s="206"/>
      <c r="BF214" s="206"/>
      <c r="BG214" s="206"/>
      <c r="BH214" s="206"/>
    </row>
    <row r="215" spans="1:60" outlineLevel="1" x14ac:dyDescent="0.25">
      <c r="A215" s="237">
        <v>105</v>
      </c>
      <c r="B215" s="238" t="s">
        <v>1881</v>
      </c>
      <c r="C215" s="253" t="s">
        <v>1882</v>
      </c>
      <c r="D215" s="239" t="s">
        <v>333</v>
      </c>
      <c r="E215" s="240">
        <v>3</v>
      </c>
      <c r="F215" s="241"/>
      <c r="G215" s="242">
        <f>ROUND(E215*F215,2)</f>
        <v>0</v>
      </c>
      <c r="H215" s="241"/>
      <c r="I215" s="242">
        <f>ROUND(E215*H215,2)</f>
        <v>0</v>
      </c>
      <c r="J215" s="241"/>
      <c r="K215" s="242">
        <f>ROUND(E215*J215,2)</f>
        <v>0</v>
      </c>
      <c r="L215" s="242">
        <v>21</v>
      </c>
      <c r="M215" s="242">
        <f>G215*(1+L215/100)</f>
        <v>0</v>
      </c>
      <c r="N215" s="242">
        <v>0</v>
      </c>
      <c r="O215" s="242">
        <f>ROUND(E215*N215,2)</f>
        <v>0</v>
      </c>
      <c r="P215" s="242">
        <v>0</v>
      </c>
      <c r="Q215" s="243">
        <f>ROUND(E215*P215,2)</f>
        <v>0</v>
      </c>
      <c r="R215" s="225"/>
      <c r="S215" s="225" t="s">
        <v>289</v>
      </c>
      <c r="T215" s="225" t="s">
        <v>277</v>
      </c>
      <c r="U215" s="225">
        <v>0</v>
      </c>
      <c r="V215" s="225">
        <f>ROUND(E215*U215,2)</f>
        <v>0</v>
      </c>
      <c r="W215" s="225"/>
      <c r="X215" s="206"/>
      <c r="Y215" s="206"/>
      <c r="Z215" s="206"/>
      <c r="AA215" s="206"/>
      <c r="AB215" s="206"/>
      <c r="AC215" s="206"/>
      <c r="AD215" s="206"/>
      <c r="AE215" s="206"/>
      <c r="AF215" s="206"/>
      <c r="AG215" s="206" t="s">
        <v>659</v>
      </c>
      <c r="AH215" s="206"/>
      <c r="AI215" s="206"/>
      <c r="AJ215" s="206"/>
      <c r="AK215" s="206"/>
      <c r="AL215" s="206"/>
      <c r="AM215" s="206"/>
      <c r="AN215" s="206"/>
      <c r="AO215" s="206"/>
      <c r="AP215" s="206"/>
      <c r="AQ215" s="206"/>
      <c r="AR215" s="206"/>
      <c r="AS215" s="206"/>
      <c r="AT215" s="206"/>
      <c r="AU215" s="206"/>
      <c r="AV215" s="206"/>
      <c r="AW215" s="206"/>
      <c r="AX215" s="206"/>
      <c r="AY215" s="206"/>
      <c r="AZ215" s="206"/>
      <c r="BA215" s="206"/>
      <c r="BB215" s="206"/>
      <c r="BC215" s="206"/>
      <c r="BD215" s="206"/>
      <c r="BE215" s="206"/>
      <c r="BF215" s="206"/>
      <c r="BG215" s="206"/>
      <c r="BH215" s="206"/>
    </row>
    <row r="216" spans="1:60" outlineLevel="1" x14ac:dyDescent="0.25">
      <c r="A216" s="223"/>
      <c r="B216" s="224"/>
      <c r="C216" s="254" t="s">
        <v>1660</v>
      </c>
      <c r="D216" s="226"/>
      <c r="E216" s="227">
        <v>3</v>
      </c>
      <c r="F216" s="225"/>
      <c r="G216" s="225"/>
      <c r="H216" s="225"/>
      <c r="I216" s="225"/>
      <c r="J216" s="225"/>
      <c r="K216" s="225"/>
      <c r="L216" s="225"/>
      <c r="M216" s="225"/>
      <c r="N216" s="225"/>
      <c r="O216" s="225"/>
      <c r="P216" s="225"/>
      <c r="Q216" s="225"/>
      <c r="R216" s="225"/>
      <c r="S216" s="225"/>
      <c r="T216" s="225"/>
      <c r="U216" s="225"/>
      <c r="V216" s="225"/>
      <c r="W216" s="225"/>
      <c r="X216" s="206"/>
      <c r="Y216" s="206"/>
      <c r="Z216" s="206"/>
      <c r="AA216" s="206"/>
      <c r="AB216" s="206"/>
      <c r="AC216" s="206"/>
      <c r="AD216" s="206"/>
      <c r="AE216" s="206"/>
      <c r="AF216" s="206"/>
      <c r="AG216" s="206" t="s">
        <v>280</v>
      </c>
      <c r="AH216" s="206">
        <v>0</v>
      </c>
      <c r="AI216" s="206"/>
      <c r="AJ216" s="206"/>
      <c r="AK216" s="206"/>
      <c r="AL216" s="206"/>
      <c r="AM216" s="206"/>
      <c r="AN216" s="206"/>
      <c r="AO216" s="206"/>
      <c r="AP216" s="206"/>
      <c r="AQ216" s="206"/>
      <c r="AR216" s="206"/>
      <c r="AS216" s="206"/>
      <c r="AT216" s="206"/>
      <c r="AU216" s="206"/>
      <c r="AV216" s="206"/>
      <c r="AW216" s="206"/>
      <c r="AX216" s="206"/>
      <c r="AY216" s="206"/>
      <c r="AZ216" s="206"/>
      <c r="BA216" s="206"/>
      <c r="BB216" s="206"/>
      <c r="BC216" s="206"/>
      <c r="BD216" s="206"/>
      <c r="BE216" s="206"/>
      <c r="BF216" s="206"/>
      <c r="BG216" s="206"/>
      <c r="BH216" s="206"/>
    </row>
    <row r="217" spans="1:60" outlineLevel="1" x14ac:dyDescent="0.25">
      <c r="A217" s="237">
        <v>106</v>
      </c>
      <c r="B217" s="238" t="s">
        <v>1883</v>
      </c>
      <c r="C217" s="253" t="s">
        <v>1884</v>
      </c>
      <c r="D217" s="239" t="s">
        <v>333</v>
      </c>
      <c r="E217" s="240">
        <v>2</v>
      </c>
      <c r="F217" s="241"/>
      <c r="G217" s="242">
        <f>ROUND(E217*F217,2)</f>
        <v>0</v>
      </c>
      <c r="H217" s="241"/>
      <c r="I217" s="242">
        <f>ROUND(E217*H217,2)</f>
        <v>0</v>
      </c>
      <c r="J217" s="241"/>
      <c r="K217" s="242">
        <f>ROUND(E217*J217,2)</f>
        <v>0</v>
      </c>
      <c r="L217" s="242">
        <v>21</v>
      </c>
      <c r="M217" s="242">
        <f>G217*(1+L217/100)</f>
        <v>0</v>
      </c>
      <c r="N217" s="242">
        <v>0</v>
      </c>
      <c r="O217" s="242">
        <f>ROUND(E217*N217,2)</f>
        <v>0</v>
      </c>
      <c r="P217" s="242">
        <v>0</v>
      </c>
      <c r="Q217" s="243">
        <f>ROUND(E217*P217,2)</f>
        <v>0</v>
      </c>
      <c r="R217" s="225"/>
      <c r="S217" s="225" t="s">
        <v>289</v>
      </c>
      <c r="T217" s="225" t="s">
        <v>277</v>
      </c>
      <c r="U217" s="225">
        <v>0</v>
      </c>
      <c r="V217" s="225">
        <f>ROUND(E217*U217,2)</f>
        <v>0</v>
      </c>
      <c r="W217" s="225"/>
      <c r="X217" s="206"/>
      <c r="Y217" s="206"/>
      <c r="Z217" s="206"/>
      <c r="AA217" s="206"/>
      <c r="AB217" s="206"/>
      <c r="AC217" s="206"/>
      <c r="AD217" s="206"/>
      <c r="AE217" s="206"/>
      <c r="AF217" s="206"/>
      <c r="AG217" s="206" t="s">
        <v>659</v>
      </c>
      <c r="AH217" s="206"/>
      <c r="AI217" s="206"/>
      <c r="AJ217" s="206"/>
      <c r="AK217" s="206"/>
      <c r="AL217" s="206"/>
      <c r="AM217" s="206"/>
      <c r="AN217" s="206"/>
      <c r="AO217" s="206"/>
      <c r="AP217" s="206"/>
      <c r="AQ217" s="206"/>
      <c r="AR217" s="206"/>
      <c r="AS217" s="206"/>
      <c r="AT217" s="206"/>
      <c r="AU217" s="206"/>
      <c r="AV217" s="206"/>
      <c r="AW217" s="206"/>
      <c r="AX217" s="206"/>
      <c r="AY217" s="206"/>
      <c r="AZ217" s="206"/>
      <c r="BA217" s="206"/>
      <c r="BB217" s="206"/>
      <c r="BC217" s="206"/>
      <c r="BD217" s="206"/>
      <c r="BE217" s="206"/>
      <c r="BF217" s="206"/>
      <c r="BG217" s="206"/>
      <c r="BH217" s="206"/>
    </row>
    <row r="218" spans="1:60" outlineLevel="1" x14ac:dyDescent="0.25">
      <c r="A218" s="223"/>
      <c r="B218" s="224"/>
      <c r="C218" s="254" t="s">
        <v>1853</v>
      </c>
      <c r="D218" s="226"/>
      <c r="E218" s="227">
        <v>2</v>
      </c>
      <c r="F218" s="225"/>
      <c r="G218" s="225"/>
      <c r="H218" s="225"/>
      <c r="I218" s="225"/>
      <c r="J218" s="225"/>
      <c r="K218" s="225"/>
      <c r="L218" s="225"/>
      <c r="M218" s="225"/>
      <c r="N218" s="225"/>
      <c r="O218" s="225"/>
      <c r="P218" s="225"/>
      <c r="Q218" s="225"/>
      <c r="R218" s="225"/>
      <c r="S218" s="225"/>
      <c r="T218" s="225"/>
      <c r="U218" s="225"/>
      <c r="V218" s="225"/>
      <c r="W218" s="225"/>
      <c r="X218" s="206"/>
      <c r="Y218" s="206"/>
      <c r="Z218" s="206"/>
      <c r="AA218" s="206"/>
      <c r="AB218" s="206"/>
      <c r="AC218" s="206"/>
      <c r="AD218" s="206"/>
      <c r="AE218" s="206"/>
      <c r="AF218" s="206"/>
      <c r="AG218" s="206" t="s">
        <v>280</v>
      </c>
      <c r="AH218" s="206">
        <v>0</v>
      </c>
      <c r="AI218" s="206"/>
      <c r="AJ218" s="206"/>
      <c r="AK218" s="206"/>
      <c r="AL218" s="206"/>
      <c r="AM218" s="206"/>
      <c r="AN218" s="206"/>
      <c r="AO218" s="206"/>
      <c r="AP218" s="206"/>
      <c r="AQ218" s="206"/>
      <c r="AR218" s="206"/>
      <c r="AS218" s="206"/>
      <c r="AT218" s="206"/>
      <c r="AU218" s="206"/>
      <c r="AV218" s="206"/>
      <c r="AW218" s="206"/>
      <c r="AX218" s="206"/>
      <c r="AY218" s="206"/>
      <c r="AZ218" s="206"/>
      <c r="BA218" s="206"/>
      <c r="BB218" s="206"/>
      <c r="BC218" s="206"/>
      <c r="BD218" s="206"/>
      <c r="BE218" s="206"/>
      <c r="BF218" s="206"/>
      <c r="BG218" s="206"/>
      <c r="BH218" s="206"/>
    </row>
    <row r="219" spans="1:60" outlineLevel="1" x14ac:dyDescent="0.25">
      <c r="A219" s="237">
        <v>107</v>
      </c>
      <c r="B219" s="238" t="s">
        <v>1885</v>
      </c>
      <c r="C219" s="253" t="s">
        <v>1886</v>
      </c>
      <c r="D219" s="239" t="s">
        <v>333</v>
      </c>
      <c r="E219" s="240">
        <v>1</v>
      </c>
      <c r="F219" s="241"/>
      <c r="G219" s="242">
        <f>ROUND(E219*F219,2)</f>
        <v>0</v>
      </c>
      <c r="H219" s="241"/>
      <c r="I219" s="242">
        <f>ROUND(E219*H219,2)</f>
        <v>0</v>
      </c>
      <c r="J219" s="241"/>
      <c r="K219" s="242">
        <f>ROUND(E219*J219,2)</f>
        <v>0</v>
      </c>
      <c r="L219" s="242">
        <v>21</v>
      </c>
      <c r="M219" s="242">
        <f>G219*(1+L219/100)</f>
        <v>0</v>
      </c>
      <c r="N219" s="242">
        <v>0</v>
      </c>
      <c r="O219" s="242">
        <f>ROUND(E219*N219,2)</f>
        <v>0</v>
      </c>
      <c r="P219" s="242">
        <v>0</v>
      </c>
      <c r="Q219" s="243">
        <f>ROUND(E219*P219,2)</f>
        <v>0</v>
      </c>
      <c r="R219" s="225"/>
      <c r="S219" s="225" t="s">
        <v>289</v>
      </c>
      <c r="T219" s="225" t="s">
        <v>277</v>
      </c>
      <c r="U219" s="225">
        <v>0</v>
      </c>
      <c r="V219" s="225">
        <f>ROUND(E219*U219,2)</f>
        <v>0</v>
      </c>
      <c r="W219" s="225"/>
      <c r="X219" s="206"/>
      <c r="Y219" s="206"/>
      <c r="Z219" s="206"/>
      <c r="AA219" s="206"/>
      <c r="AB219" s="206"/>
      <c r="AC219" s="206"/>
      <c r="AD219" s="206"/>
      <c r="AE219" s="206"/>
      <c r="AF219" s="206"/>
      <c r="AG219" s="206" t="s">
        <v>659</v>
      </c>
      <c r="AH219" s="206"/>
      <c r="AI219" s="206"/>
      <c r="AJ219" s="206"/>
      <c r="AK219" s="206"/>
      <c r="AL219" s="206"/>
      <c r="AM219" s="206"/>
      <c r="AN219" s="206"/>
      <c r="AO219" s="206"/>
      <c r="AP219" s="206"/>
      <c r="AQ219" s="206"/>
      <c r="AR219" s="206"/>
      <c r="AS219" s="206"/>
      <c r="AT219" s="206"/>
      <c r="AU219" s="206"/>
      <c r="AV219" s="206"/>
      <c r="AW219" s="206"/>
      <c r="AX219" s="206"/>
      <c r="AY219" s="206"/>
      <c r="AZ219" s="206"/>
      <c r="BA219" s="206"/>
      <c r="BB219" s="206"/>
      <c r="BC219" s="206"/>
      <c r="BD219" s="206"/>
      <c r="BE219" s="206"/>
      <c r="BF219" s="206"/>
      <c r="BG219" s="206"/>
      <c r="BH219" s="206"/>
    </row>
    <row r="220" spans="1:60" outlineLevel="1" x14ac:dyDescent="0.25">
      <c r="A220" s="223"/>
      <c r="B220" s="224"/>
      <c r="C220" s="254" t="s">
        <v>1839</v>
      </c>
      <c r="D220" s="226"/>
      <c r="E220" s="227">
        <v>1</v>
      </c>
      <c r="F220" s="225"/>
      <c r="G220" s="225"/>
      <c r="H220" s="225"/>
      <c r="I220" s="225"/>
      <c r="J220" s="225"/>
      <c r="K220" s="225"/>
      <c r="L220" s="225"/>
      <c r="M220" s="225"/>
      <c r="N220" s="225"/>
      <c r="O220" s="225"/>
      <c r="P220" s="225"/>
      <c r="Q220" s="225"/>
      <c r="R220" s="225"/>
      <c r="S220" s="225"/>
      <c r="T220" s="225"/>
      <c r="U220" s="225"/>
      <c r="V220" s="225"/>
      <c r="W220" s="225"/>
      <c r="X220" s="206"/>
      <c r="Y220" s="206"/>
      <c r="Z220" s="206"/>
      <c r="AA220" s="206"/>
      <c r="AB220" s="206"/>
      <c r="AC220" s="206"/>
      <c r="AD220" s="206"/>
      <c r="AE220" s="206"/>
      <c r="AF220" s="206"/>
      <c r="AG220" s="206" t="s">
        <v>280</v>
      </c>
      <c r="AH220" s="206">
        <v>0</v>
      </c>
      <c r="AI220" s="206"/>
      <c r="AJ220" s="206"/>
      <c r="AK220" s="206"/>
      <c r="AL220" s="206"/>
      <c r="AM220" s="206"/>
      <c r="AN220" s="206"/>
      <c r="AO220" s="206"/>
      <c r="AP220" s="206"/>
      <c r="AQ220" s="206"/>
      <c r="AR220" s="206"/>
      <c r="AS220" s="206"/>
      <c r="AT220" s="206"/>
      <c r="AU220" s="206"/>
      <c r="AV220" s="206"/>
      <c r="AW220" s="206"/>
      <c r="AX220" s="206"/>
      <c r="AY220" s="206"/>
      <c r="AZ220" s="206"/>
      <c r="BA220" s="206"/>
      <c r="BB220" s="206"/>
      <c r="BC220" s="206"/>
      <c r="BD220" s="206"/>
      <c r="BE220" s="206"/>
      <c r="BF220" s="206"/>
      <c r="BG220" s="206"/>
      <c r="BH220" s="206"/>
    </row>
    <row r="221" spans="1:60" ht="20.399999999999999" outlineLevel="1" x14ac:dyDescent="0.25">
      <c r="A221" s="244">
        <v>108</v>
      </c>
      <c r="B221" s="245" t="s">
        <v>1887</v>
      </c>
      <c r="C221" s="255" t="s">
        <v>1888</v>
      </c>
      <c r="D221" s="246" t="s">
        <v>333</v>
      </c>
      <c r="E221" s="247">
        <v>1</v>
      </c>
      <c r="F221" s="248"/>
      <c r="G221" s="249">
        <f>ROUND(E221*F221,2)</f>
        <v>0</v>
      </c>
      <c r="H221" s="248"/>
      <c r="I221" s="249">
        <f>ROUND(E221*H221,2)</f>
        <v>0</v>
      </c>
      <c r="J221" s="248"/>
      <c r="K221" s="249">
        <f>ROUND(E221*J221,2)</f>
        <v>0</v>
      </c>
      <c r="L221" s="249">
        <v>21</v>
      </c>
      <c r="M221" s="249">
        <f>G221*(1+L221/100)</f>
        <v>0</v>
      </c>
      <c r="N221" s="249">
        <v>0</v>
      </c>
      <c r="O221" s="249">
        <f>ROUND(E221*N221,2)</f>
        <v>0</v>
      </c>
      <c r="P221" s="249">
        <v>0</v>
      </c>
      <c r="Q221" s="250">
        <f>ROUND(E221*P221,2)</f>
        <v>0</v>
      </c>
      <c r="R221" s="225"/>
      <c r="S221" s="225" t="s">
        <v>289</v>
      </c>
      <c r="T221" s="225" t="s">
        <v>277</v>
      </c>
      <c r="U221" s="225">
        <v>0</v>
      </c>
      <c r="V221" s="225">
        <f>ROUND(E221*U221,2)</f>
        <v>0</v>
      </c>
      <c r="W221" s="225"/>
      <c r="X221" s="206"/>
      <c r="Y221" s="206"/>
      <c r="Z221" s="206"/>
      <c r="AA221" s="206"/>
      <c r="AB221" s="206"/>
      <c r="AC221" s="206"/>
      <c r="AD221" s="206"/>
      <c r="AE221" s="206"/>
      <c r="AF221" s="206"/>
      <c r="AG221" s="206" t="s">
        <v>659</v>
      </c>
      <c r="AH221" s="206"/>
      <c r="AI221" s="206"/>
      <c r="AJ221" s="206"/>
      <c r="AK221" s="206"/>
      <c r="AL221" s="206"/>
      <c r="AM221" s="206"/>
      <c r="AN221" s="206"/>
      <c r="AO221" s="206"/>
      <c r="AP221" s="206"/>
      <c r="AQ221" s="206"/>
      <c r="AR221" s="206"/>
      <c r="AS221" s="206"/>
      <c r="AT221" s="206"/>
      <c r="AU221" s="206"/>
      <c r="AV221" s="206"/>
      <c r="AW221" s="206"/>
      <c r="AX221" s="206"/>
      <c r="AY221" s="206"/>
      <c r="AZ221" s="206"/>
      <c r="BA221" s="206"/>
      <c r="BB221" s="206"/>
      <c r="BC221" s="206"/>
      <c r="BD221" s="206"/>
      <c r="BE221" s="206"/>
      <c r="BF221" s="206"/>
      <c r="BG221" s="206"/>
      <c r="BH221" s="206"/>
    </row>
    <row r="222" spans="1:60" outlineLevel="1" x14ac:dyDescent="0.25">
      <c r="A222" s="237">
        <v>109</v>
      </c>
      <c r="B222" s="238" t="s">
        <v>1774</v>
      </c>
      <c r="C222" s="253" t="s">
        <v>1889</v>
      </c>
      <c r="D222" s="239" t="s">
        <v>333</v>
      </c>
      <c r="E222" s="240">
        <v>1</v>
      </c>
      <c r="F222" s="241"/>
      <c r="G222" s="242">
        <f>ROUND(E222*F222,2)</f>
        <v>0</v>
      </c>
      <c r="H222" s="241"/>
      <c r="I222" s="242">
        <f>ROUND(E222*H222,2)</f>
        <v>0</v>
      </c>
      <c r="J222" s="241"/>
      <c r="K222" s="242">
        <f>ROUND(E222*J222,2)</f>
        <v>0</v>
      </c>
      <c r="L222" s="242">
        <v>21</v>
      </c>
      <c r="M222" s="242">
        <f>G222*(1+L222/100)</f>
        <v>0</v>
      </c>
      <c r="N222" s="242">
        <v>0</v>
      </c>
      <c r="O222" s="242">
        <f>ROUND(E222*N222,2)</f>
        <v>0</v>
      </c>
      <c r="P222" s="242">
        <v>0</v>
      </c>
      <c r="Q222" s="243">
        <f>ROUND(E222*P222,2)</f>
        <v>0</v>
      </c>
      <c r="R222" s="225"/>
      <c r="S222" s="225" t="s">
        <v>289</v>
      </c>
      <c r="T222" s="225" t="s">
        <v>277</v>
      </c>
      <c r="U222" s="225">
        <v>0</v>
      </c>
      <c r="V222" s="225">
        <f>ROUND(E222*U222,2)</f>
        <v>0</v>
      </c>
      <c r="W222" s="225"/>
      <c r="X222" s="206"/>
      <c r="Y222" s="206"/>
      <c r="Z222" s="206"/>
      <c r="AA222" s="206"/>
      <c r="AB222" s="206"/>
      <c r="AC222" s="206"/>
      <c r="AD222" s="206"/>
      <c r="AE222" s="206"/>
      <c r="AF222" s="206"/>
      <c r="AG222" s="206" t="s">
        <v>1830</v>
      </c>
      <c r="AH222" s="206"/>
      <c r="AI222" s="206"/>
      <c r="AJ222" s="206"/>
      <c r="AK222" s="206"/>
      <c r="AL222" s="206"/>
      <c r="AM222" s="206"/>
      <c r="AN222" s="206"/>
      <c r="AO222" s="206"/>
      <c r="AP222" s="206"/>
      <c r="AQ222" s="206"/>
      <c r="AR222" s="206"/>
      <c r="AS222" s="206"/>
      <c r="AT222" s="206"/>
      <c r="AU222" s="206"/>
      <c r="AV222" s="206"/>
      <c r="AW222" s="206"/>
      <c r="AX222" s="206"/>
      <c r="AY222" s="206"/>
      <c r="AZ222" s="206"/>
      <c r="BA222" s="206"/>
      <c r="BB222" s="206"/>
      <c r="BC222" s="206"/>
      <c r="BD222" s="206"/>
      <c r="BE222" s="206"/>
      <c r="BF222" s="206"/>
      <c r="BG222" s="206"/>
      <c r="BH222" s="206"/>
    </row>
    <row r="223" spans="1:60" outlineLevel="1" x14ac:dyDescent="0.25">
      <c r="A223" s="223"/>
      <c r="B223" s="224"/>
      <c r="C223" s="254" t="s">
        <v>1839</v>
      </c>
      <c r="D223" s="226"/>
      <c r="E223" s="227">
        <v>1</v>
      </c>
      <c r="F223" s="225"/>
      <c r="G223" s="225"/>
      <c r="H223" s="225"/>
      <c r="I223" s="225"/>
      <c r="J223" s="225"/>
      <c r="K223" s="225"/>
      <c r="L223" s="225"/>
      <c r="M223" s="225"/>
      <c r="N223" s="225"/>
      <c r="O223" s="225"/>
      <c r="P223" s="225"/>
      <c r="Q223" s="225"/>
      <c r="R223" s="225"/>
      <c r="S223" s="225"/>
      <c r="T223" s="225"/>
      <c r="U223" s="225"/>
      <c r="V223" s="225"/>
      <c r="W223" s="225"/>
      <c r="X223" s="206"/>
      <c r="Y223" s="206"/>
      <c r="Z223" s="206"/>
      <c r="AA223" s="206"/>
      <c r="AB223" s="206"/>
      <c r="AC223" s="206"/>
      <c r="AD223" s="206"/>
      <c r="AE223" s="206"/>
      <c r="AF223" s="206"/>
      <c r="AG223" s="206" t="s">
        <v>280</v>
      </c>
      <c r="AH223" s="206">
        <v>0</v>
      </c>
      <c r="AI223" s="206"/>
      <c r="AJ223" s="206"/>
      <c r="AK223" s="206"/>
      <c r="AL223" s="206"/>
      <c r="AM223" s="206"/>
      <c r="AN223" s="206"/>
      <c r="AO223" s="206"/>
      <c r="AP223" s="206"/>
      <c r="AQ223" s="206"/>
      <c r="AR223" s="206"/>
      <c r="AS223" s="206"/>
      <c r="AT223" s="206"/>
      <c r="AU223" s="206"/>
      <c r="AV223" s="206"/>
      <c r="AW223" s="206"/>
      <c r="AX223" s="206"/>
      <c r="AY223" s="206"/>
      <c r="AZ223" s="206"/>
      <c r="BA223" s="206"/>
      <c r="BB223" s="206"/>
      <c r="BC223" s="206"/>
      <c r="BD223" s="206"/>
      <c r="BE223" s="206"/>
      <c r="BF223" s="206"/>
      <c r="BG223" s="206"/>
      <c r="BH223" s="206"/>
    </row>
    <row r="224" spans="1:60" outlineLevel="1" x14ac:dyDescent="0.25">
      <c r="A224" s="237">
        <v>110</v>
      </c>
      <c r="B224" s="238" t="s">
        <v>1774</v>
      </c>
      <c r="C224" s="253" t="s">
        <v>1890</v>
      </c>
      <c r="D224" s="239" t="s">
        <v>333</v>
      </c>
      <c r="E224" s="240">
        <v>2</v>
      </c>
      <c r="F224" s="241"/>
      <c r="G224" s="242">
        <f>ROUND(E224*F224,2)</f>
        <v>0</v>
      </c>
      <c r="H224" s="241"/>
      <c r="I224" s="242">
        <f>ROUND(E224*H224,2)</f>
        <v>0</v>
      </c>
      <c r="J224" s="241"/>
      <c r="K224" s="242">
        <f>ROUND(E224*J224,2)</f>
        <v>0</v>
      </c>
      <c r="L224" s="242">
        <v>21</v>
      </c>
      <c r="M224" s="242">
        <f>G224*(1+L224/100)</f>
        <v>0</v>
      </c>
      <c r="N224" s="242">
        <v>0</v>
      </c>
      <c r="O224" s="242">
        <f>ROUND(E224*N224,2)</f>
        <v>0</v>
      </c>
      <c r="P224" s="242">
        <v>0</v>
      </c>
      <c r="Q224" s="243">
        <f>ROUND(E224*P224,2)</f>
        <v>0</v>
      </c>
      <c r="R224" s="225"/>
      <c r="S224" s="225" t="s">
        <v>289</v>
      </c>
      <c r="T224" s="225" t="s">
        <v>277</v>
      </c>
      <c r="U224" s="225">
        <v>0</v>
      </c>
      <c r="V224" s="225">
        <f>ROUND(E224*U224,2)</f>
        <v>0</v>
      </c>
      <c r="W224" s="225"/>
      <c r="X224" s="206"/>
      <c r="Y224" s="206"/>
      <c r="Z224" s="206"/>
      <c r="AA224" s="206"/>
      <c r="AB224" s="206"/>
      <c r="AC224" s="206"/>
      <c r="AD224" s="206"/>
      <c r="AE224" s="206"/>
      <c r="AF224" s="206"/>
      <c r="AG224" s="206" t="s">
        <v>1830</v>
      </c>
      <c r="AH224" s="206"/>
      <c r="AI224" s="206"/>
      <c r="AJ224" s="206"/>
      <c r="AK224" s="206"/>
      <c r="AL224" s="206"/>
      <c r="AM224" s="206"/>
      <c r="AN224" s="206"/>
      <c r="AO224" s="206"/>
      <c r="AP224" s="206"/>
      <c r="AQ224" s="206"/>
      <c r="AR224" s="206"/>
      <c r="AS224" s="206"/>
      <c r="AT224" s="206"/>
      <c r="AU224" s="206"/>
      <c r="AV224" s="206"/>
      <c r="AW224" s="206"/>
      <c r="AX224" s="206"/>
      <c r="AY224" s="206"/>
      <c r="AZ224" s="206"/>
      <c r="BA224" s="206"/>
      <c r="BB224" s="206"/>
      <c r="BC224" s="206"/>
      <c r="BD224" s="206"/>
      <c r="BE224" s="206"/>
      <c r="BF224" s="206"/>
      <c r="BG224" s="206"/>
      <c r="BH224" s="206"/>
    </row>
    <row r="225" spans="1:60" outlineLevel="1" x14ac:dyDescent="0.25">
      <c r="A225" s="223"/>
      <c r="B225" s="224"/>
      <c r="C225" s="254" t="s">
        <v>1762</v>
      </c>
      <c r="D225" s="226"/>
      <c r="E225" s="227">
        <v>2</v>
      </c>
      <c r="F225" s="225"/>
      <c r="G225" s="225"/>
      <c r="H225" s="225"/>
      <c r="I225" s="225"/>
      <c r="J225" s="225"/>
      <c r="K225" s="225"/>
      <c r="L225" s="225"/>
      <c r="M225" s="225"/>
      <c r="N225" s="225"/>
      <c r="O225" s="225"/>
      <c r="P225" s="225"/>
      <c r="Q225" s="225"/>
      <c r="R225" s="225"/>
      <c r="S225" s="225"/>
      <c r="T225" s="225"/>
      <c r="U225" s="225"/>
      <c r="V225" s="225"/>
      <c r="W225" s="225"/>
      <c r="X225" s="206"/>
      <c r="Y225" s="206"/>
      <c r="Z225" s="206"/>
      <c r="AA225" s="206"/>
      <c r="AB225" s="206"/>
      <c r="AC225" s="206"/>
      <c r="AD225" s="206"/>
      <c r="AE225" s="206"/>
      <c r="AF225" s="206"/>
      <c r="AG225" s="206" t="s">
        <v>280</v>
      </c>
      <c r="AH225" s="206">
        <v>0</v>
      </c>
      <c r="AI225" s="206"/>
      <c r="AJ225" s="206"/>
      <c r="AK225" s="206"/>
      <c r="AL225" s="206"/>
      <c r="AM225" s="206"/>
      <c r="AN225" s="206"/>
      <c r="AO225" s="206"/>
      <c r="AP225" s="206"/>
      <c r="AQ225" s="206"/>
      <c r="AR225" s="206"/>
      <c r="AS225" s="206"/>
      <c r="AT225" s="206"/>
      <c r="AU225" s="206"/>
      <c r="AV225" s="206"/>
      <c r="AW225" s="206"/>
      <c r="AX225" s="206"/>
      <c r="AY225" s="206"/>
      <c r="AZ225" s="206"/>
      <c r="BA225" s="206"/>
      <c r="BB225" s="206"/>
      <c r="BC225" s="206"/>
      <c r="BD225" s="206"/>
      <c r="BE225" s="206"/>
      <c r="BF225" s="206"/>
      <c r="BG225" s="206"/>
      <c r="BH225" s="206"/>
    </row>
    <row r="226" spans="1:60" outlineLevel="1" x14ac:dyDescent="0.25">
      <c r="A226" s="237">
        <v>111</v>
      </c>
      <c r="B226" s="238" t="s">
        <v>1774</v>
      </c>
      <c r="C226" s="253" t="s">
        <v>1891</v>
      </c>
      <c r="D226" s="239" t="s">
        <v>333</v>
      </c>
      <c r="E226" s="240">
        <v>4</v>
      </c>
      <c r="F226" s="241"/>
      <c r="G226" s="242">
        <f>ROUND(E226*F226,2)</f>
        <v>0</v>
      </c>
      <c r="H226" s="241"/>
      <c r="I226" s="242">
        <f>ROUND(E226*H226,2)</f>
        <v>0</v>
      </c>
      <c r="J226" s="241"/>
      <c r="K226" s="242">
        <f>ROUND(E226*J226,2)</f>
        <v>0</v>
      </c>
      <c r="L226" s="242">
        <v>21</v>
      </c>
      <c r="M226" s="242">
        <f>G226*(1+L226/100)</f>
        <v>0</v>
      </c>
      <c r="N226" s="242">
        <v>0</v>
      </c>
      <c r="O226" s="242">
        <f>ROUND(E226*N226,2)</f>
        <v>0</v>
      </c>
      <c r="P226" s="242">
        <v>0</v>
      </c>
      <c r="Q226" s="243">
        <f>ROUND(E226*P226,2)</f>
        <v>0</v>
      </c>
      <c r="R226" s="225"/>
      <c r="S226" s="225" t="s">
        <v>289</v>
      </c>
      <c r="T226" s="225" t="s">
        <v>277</v>
      </c>
      <c r="U226" s="225">
        <v>0</v>
      </c>
      <c r="V226" s="225">
        <f>ROUND(E226*U226,2)</f>
        <v>0</v>
      </c>
      <c r="W226" s="225"/>
      <c r="X226" s="206"/>
      <c r="Y226" s="206"/>
      <c r="Z226" s="206"/>
      <c r="AA226" s="206"/>
      <c r="AB226" s="206"/>
      <c r="AC226" s="206"/>
      <c r="AD226" s="206"/>
      <c r="AE226" s="206"/>
      <c r="AF226" s="206"/>
      <c r="AG226" s="206" t="s">
        <v>1830</v>
      </c>
      <c r="AH226" s="206"/>
      <c r="AI226" s="206"/>
      <c r="AJ226" s="206"/>
      <c r="AK226" s="206"/>
      <c r="AL226" s="206"/>
      <c r="AM226" s="206"/>
      <c r="AN226" s="206"/>
      <c r="AO226" s="206"/>
      <c r="AP226" s="206"/>
      <c r="AQ226" s="206"/>
      <c r="AR226" s="206"/>
      <c r="AS226" s="206"/>
      <c r="AT226" s="206"/>
      <c r="AU226" s="206"/>
      <c r="AV226" s="206"/>
      <c r="AW226" s="206"/>
      <c r="AX226" s="206"/>
      <c r="AY226" s="206"/>
      <c r="AZ226" s="206"/>
      <c r="BA226" s="206"/>
      <c r="BB226" s="206"/>
      <c r="BC226" s="206"/>
      <c r="BD226" s="206"/>
      <c r="BE226" s="206"/>
      <c r="BF226" s="206"/>
      <c r="BG226" s="206"/>
      <c r="BH226" s="206"/>
    </row>
    <row r="227" spans="1:60" outlineLevel="1" x14ac:dyDescent="0.25">
      <c r="A227" s="223"/>
      <c r="B227" s="224"/>
      <c r="C227" s="254" t="s">
        <v>1892</v>
      </c>
      <c r="D227" s="226"/>
      <c r="E227" s="227">
        <v>4</v>
      </c>
      <c r="F227" s="225"/>
      <c r="G227" s="225"/>
      <c r="H227" s="225"/>
      <c r="I227" s="225"/>
      <c r="J227" s="225"/>
      <c r="K227" s="225"/>
      <c r="L227" s="225"/>
      <c r="M227" s="225"/>
      <c r="N227" s="225"/>
      <c r="O227" s="225"/>
      <c r="P227" s="225"/>
      <c r="Q227" s="225"/>
      <c r="R227" s="225"/>
      <c r="S227" s="225"/>
      <c r="T227" s="225"/>
      <c r="U227" s="225"/>
      <c r="V227" s="225"/>
      <c r="W227" s="225"/>
      <c r="X227" s="206"/>
      <c r="Y227" s="206"/>
      <c r="Z227" s="206"/>
      <c r="AA227" s="206"/>
      <c r="AB227" s="206"/>
      <c r="AC227" s="206"/>
      <c r="AD227" s="206"/>
      <c r="AE227" s="206"/>
      <c r="AF227" s="206"/>
      <c r="AG227" s="206" t="s">
        <v>280</v>
      </c>
      <c r="AH227" s="206">
        <v>0</v>
      </c>
      <c r="AI227" s="206"/>
      <c r="AJ227" s="206"/>
      <c r="AK227" s="206"/>
      <c r="AL227" s="206"/>
      <c r="AM227" s="206"/>
      <c r="AN227" s="206"/>
      <c r="AO227" s="206"/>
      <c r="AP227" s="206"/>
      <c r="AQ227" s="206"/>
      <c r="AR227" s="206"/>
      <c r="AS227" s="206"/>
      <c r="AT227" s="206"/>
      <c r="AU227" s="206"/>
      <c r="AV227" s="206"/>
      <c r="AW227" s="206"/>
      <c r="AX227" s="206"/>
      <c r="AY227" s="206"/>
      <c r="AZ227" s="206"/>
      <c r="BA227" s="206"/>
      <c r="BB227" s="206"/>
      <c r="BC227" s="206"/>
      <c r="BD227" s="206"/>
      <c r="BE227" s="206"/>
      <c r="BF227" s="206"/>
      <c r="BG227" s="206"/>
      <c r="BH227" s="206"/>
    </row>
    <row r="228" spans="1:60" outlineLevel="1" x14ac:dyDescent="0.25">
      <c r="A228" s="237">
        <v>112</v>
      </c>
      <c r="B228" s="238" t="s">
        <v>1774</v>
      </c>
      <c r="C228" s="253" t="s">
        <v>1893</v>
      </c>
      <c r="D228" s="239" t="s">
        <v>333</v>
      </c>
      <c r="E228" s="240">
        <v>2</v>
      </c>
      <c r="F228" s="241"/>
      <c r="G228" s="242">
        <f>ROUND(E228*F228,2)</f>
        <v>0</v>
      </c>
      <c r="H228" s="241"/>
      <c r="I228" s="242">
        <f>ROUND(E228*H228,2)</f>
        <v>0</v>
      </c>
      <c r="J228" s="241"/>
      <c r="K228" s="242">
        <f>ROUND(E228*J228,2)</f>
        <v>0</v>
      </c>
      <c r="L228" s="242">
        <v>21</v>
      </c>
      <c r="M228" s="242">
        <f>G228*(1+L228/100)</f>
        <v>0</v>
      </c>
      <c r="N228" s="242">
        <v>0</v>
      </c>
      <c r="O228" s="242">
        <f>ROUND(E228*N228,2)</f>
        <v>0</v>
      </c>
      <c r="P228" s="242">
        <v>0</v>
      </c>
      <c r="Q228" s="243">
        <f>ROUND(E228*P228,2)</f>
        <v>0</v>
      </c>
      <c r="R228" s="225"/>
      <c r="S228" s="225" t="s">
        <v>289</v>
      </c>
      <c r="T228" s="225" t="s">
        <v>277</v>
      </c>
      <c r="U228" s="225">
        <v>0</v>
      </c>
      <c r="V228" s="225">
        <f>ROUND(E228*U228,2)</f>
        <v>0</v>
      </c>
      <c r="W228" s="225"/>
      <c r="X228" s="206"/>
      <c r="Y228" s="206"/>
      <c r="Z228" s="206"/>
      <c r="AA228" s="206"/>
      <c r="AB228" s="206"/>
      <c r="AC228" s="206"/>
      <c r="AD228" s="206"/>
      <c r="AE228" s="206"/>
      <c r="AF228" s="206"/>
      <c r="AG228" s="206" t="s">
        <v>1830</v>
      </c>
      <c r="AH228" s="206"/>
      <c r="AI228" s="206"/>
      <c r="AJ228" s="206"/>
      <c r="AK228" s="206"/>
      <c r="AL228" s="206"/>
      <c r="AM228" s="206"/>
      <c r="AN228" s="206"/>
      <c r="AO228" s="206"/>
      <c r="AP228" s="206"/>
      <c r="AQ228" s="206"/>
      <c r="AR228" s="206"/>
      <c r="AS228" s="206"/>
      <c r="AT228" s="206"/>
      <c r="AU228" s="206"/>
      <c r="AV228" s="206"/>
      <c r="AW228" s="206"/>
      <c r="AX228" s="206"/>
      <c r="AY228" s="206"/>
      <c r="AZ228" s="206"/>
      <c r="BA228" s="206"/>
      <c r="BB228" s="206"/>
      <c r="BC228" s="206"/>
      <c r="BD228" s="206"/>
      <c r="BE228" s="206"/>
      <c r="BF228" s="206"/>
      <c r="BG228" s="206"/>
      <c r="BH228" s="206"/>
    </row>
    <row r="229" spans="1:60" outlineLevel="1" x14ac:dyDescent="0.25">
      <c r="A229" s="223"/>
      <c r="B229" s="224"/>
      <c r="C229" s="254" t="s">
        <v>1762</v>
      </c>
      <c r="D229" s="226"/>
      <c r="E229" s="227">
        <v>2</v>
      </c>
      <c r="F229" s="225"/>
      <c r="G229" s="225"/>
      <c r="H229" s="225"/>
      <c r="I229" s="225"/>
      <c r="J229" s="225"/>
      <c r="K229" s="225"/>
      <c r="L229" s="225"/>
      <c r="M229" s="225"/>
      <c r="N229" s="225"/>
      <c r="O229" s="225"/>
      <c r="P229" s="225"/>
      <c r="Q229" s="225"/>
      <c r="R229" s="225"/>
      <c r="S229" s="225"/>
      <c r="T229" s="225"/>
      <c r="U229" s="225"/>
      <c r="V229" s="225"/>
      <c r="W229" s="225"/>
      <c r="X229" s="206"/>
      <c r="Y229" s="206"/>
      <c r="Z229" s="206"/>
      <c r="AA229" s="206"/>
      <c r="AB229" s="206"/>
      <c r="AC229" s="206"/>
      <c r="AD229" s="206"/>
      <c r="AE229" s="206"/>
      <c r="AF229" s="206"/>
      <c r="AG229" s="206" t="s">
        <v>280</v>
      </c>
      <c r="AH229" s="206">
        <v>0</v>
      </c>
      <c r="AI229" s="206"/>
      <c r="AJ229" s="206"/>
      <c r="AK229" s="206"/>
      <c r="AL229" s="206"/>
      <c r="AM229" s="206"/>
      <c r="AN229" s="206"/>
      <c r="AO229" s="206"/>
      <c r="AP229" s="206"/>
      <c r="AQ229" s="206"/>
      <c r="AR229" s="206"/>
      <c r="AS229" s="206"/>
      <c r="AT229" s="206"/>
      <c r="AU229" s="206"/>
      <c r="AV229" s="206"/>
      <c r="AW229" s="206"/>
      <c r="AX229" s="206"/>
      <c r="AY229" s="206"/>
      <c r="AZ229" s="206"/>
      <c r="BA229" s="206"/>
      <c r="BB229" s="206"/>
      <c r="BC229" s="206"/>
      <c r="BD229" s="206"/>
      <c r="BE229" s="206"/>
      <c r="BF229" s="206"/>
      <c r="BG229" s="206"/>
      <c r="BH229" s="206"/>
    </row>
    <row r="230" spans="1:60" outlineLevel="1" x14ac:dyDescent="0.25">
      <c r="A230" s="237">
        <v>113</v>
      </c>
      <c r="B230" s="238" t="s">
        <v>1774</v>
      </c>
      <c r="C230" s="253" t="s">
        <v>1894</v>
      </c>
      <c r="D230" s="239" t="s">
        <v>1638</v>
      </c>
      <c r="E230" s="240">
        <v>11</v>
      </c>
      <c r="F230" s="241"/>
      <c r="G230" s="242">
        <f>ROUND(E230*F230,2)</f>
        <v>0</v>
      </c>
      <c r="H230" s="241"/>
      <c r="I230" s="242">
        <f>ROUND(E230*H230,2)</f>
        <v>0</v>
      </c>
      <c r="J230" s="241"/>
      <c r="K230" s="242">
        <f>ROUND(E230*J230,2)</f>
        <v>0</v>
      </c>
      <c r="L230" s="242">
        <v>21</v>
      </c>
      <c r="M230" s="242">
        <f>G230*(1+L230/100)</f>
        <v>0</v>
      </c>
      <c r="N230" s="242">
        <v>0</v>
      </c>
      <c r="O230" s="242">
        <f>ROUND(E230*N230,2)</f>
        <v>0</v>
      </c>
      <c r="P230" s="242">
        <v>0</v>
      </c>
      <c r="Q230" s="243">
        <f>ROUND(E230*P230,2)</f>
        <v>0</v>
      </c>
      <c r="R230" s="225"/>
      <c r="S230" s="225" t="s">
        <v>289</v>
      </c>
      <c r="T230" s="225" t="s">
        <v>277</v>
      </c>
      <c r="U230" s="225">
        <v>0</v>
      </c>
      <c r="V230" s="225">
        <f>ROUND(E230*U230,2)</f>
        <v>0</v>
      </c>
      <c r="W230" s="225"/>
      <c r="X230" s="206"/>
      <c r="Y230" s="206"/>
      <c r="Z230" s="206"/>
      <c r="AA230" s="206"/>
      <c r="AB230" s="206"/>
      <c r="AC230" s="206"/>
      <c r="AD230" s="206"/>
      <c r="AE230" s="206"/>
      <c r="AF230" s="206"/>
      <c r="AG230" s="206" t="s">
        <v>1830</v>
      </c>
      <c r="AH230" s="206"/>
      <c r="AI230" s="206"/>
      <c r="AJ230" s="206"/>
      <c r="AK230" s="206"/>
      <c r="AL230" s="206"/>
      <c r="AM230" s="206"/>
      <c r="AN230" s="206"/>
      <c r="AO230" s="206"/>
      <c r="AP230" s="206"/>
      <c r="AQ230" s="206"/>
      <c r="AR230" s="206"/>
      <c r="AS230" s="206"/>
      <c r="AT230" s="206"/>
      <c r="AU230" s="206"/>
      <c r="AV230" s="206"/>
      <c r="AW230" s="206"/>
      <c r="AX230" s="206"/>
      <c r="AY230" s="206"/>
      <c r="AZ230" s="206"/>
      <c r="BA230" s="206"/>
      <c r="BB230" s="206"/>
      <c r="BC230" s="206"/>
      <c r="BD230" s="206"/>
      <c r="BE230" s="206"/>
      <c r="BF230" s="206"/>
      <c r="BG230" s="206"/>
      <c r="BH230" s="206"/>
    </row>
    <row r="231" spans="1:60" outlineLevel="1" x14ac:dyDescent="0.25">
      <c r="A231" s="223"/>
      <c r="B231" s="224"/>
      <c r="C231" s="254" t="s">
        <v>1895</v>
      </c>
      <c r="D231" s="226"/>
      <c r="E231" s="227">
        <v>11</v>
      </c>
      <c r="F231" s="225"/>
      <c r="G231" s="225"/>
      <c r="H231" s="225"/>
      <c r="I231" s="225"/>
      <c r="J231" s="225"/>
      <c r="K231" s="225"/>
      <c r="L231" s="225"/>
      <c r="M231" s="225"/>
      <c r="N231" s="225"/>
      <c r="O231" s="225"/>
      <c r="P231" s="225"/>
      <c r="Q231" s="225"/>
      <c r="R231" s="225"/>
      <c r="S231" s="225"/>
      <c r="T231" s="225"/>
      <c r="U231" s="225"/>
      <c r="V231" s="225"/>
      <c r="W231" s="225"/>
      <c r="X231" s="206"/>
      <c r="Y231" s="206"/>
      <c r="Z231" s="206"/>
      <c r="AA231" s="206"/>
      <c r="AB231" s="206"/>
      <c r="AC231" s="206"/>
      <c r="AD231" s="206"/>
      <c r="AE231" s="206"/>
      <c r="AF231" s="206"/>
      <c r="AG231" s="206" t="s">
        <v>280</v>
      </c>
      <c r="AH231" s="206">
        <v>0</v>
      </c>
      <c r="AI231" s="206"/>
      <c r="AJ231" s="206"/>
      <c r="AK231" s="206"/>
      <c r="AL231" s="206"/>
      <c r="AM231" s="206"/>
      <c r="AN231" s="206"/>
      <c r="AO231" s="206"/>
      <c r="AP231" s="206"/>
      <c r="AQ231" s="206"/>
      <c r="AR231" s="206"/>
      <c r="AS231" s="206"/>
      <c r="AT231" s="206"/>
      <c r="AU231" s="206"/>
      <c r="AV231" s="206"/>
      <c r="AW231" s="206"/>
      <c r="AX231" s="206"/>
      <c r="AY231" s="206"/>
      <c r="AZ231" s="206"/>
      <c r="BA231" s="206"/>
      <c r="BB231" s="206"/>
      <c r="BC231" s="206"/>
      <c r="BD231" s="206"/>
      <c r="BE231" s="206"/>
      <c r="BF231" s="206"/>
      <c r="BG231" s="206"/>
      <c r="BH231" s="206"/>
    </row>
    <row r="232" spans="1:60" outlineLevel="1" x14ac:dyDescent="0.25">
      <c r="A232" s="237">
        <v>114</v>
      </c>
      <c r="B232" s="238" t="s">
        <v>1774</v>
      </c>
      <c r="C232" s="253" t="s">
        <v>1896</v>
      </c>
      <c r="D232" s="239" t="s">
        <v>333</v>
      </c>
      <c r="E232" s="240">
        <v>3</v>
      </c>
      <c r="F232" s="241"/>
      <c r="G232" s="242">
        <f>ROUND(E232*F232,2)</f>
        <v>0</v>
      </c>
      <c r="H232" s="241"/>
      <c r="I232" s="242">
        <f>ROUND(E232*H232,2)</f>
        <v>0</v>
      </c>
      <c r="J232" s="241"/>
      <c r="K232" s="242">
        <f>ROUND(E232*J232,2)</f>
        <v>0</v>
      </c>
      <c r="L232" s="242">
        <v>21</v>
      </c>
      <c r="M232" s="242">
        <f>G232*(1+L232/100)</f>
        <v>0</v>
      </c>
      <c r="N232" s="242">
        <v>0</v>
      </c>
      <c r="O232" s="242">
        <f>ROUND(E232*N232,2)</f>
        <v>0</v>
      </c>
      <c r="P232" s="242">
        <v>0</v>
      </c>
      <c r="Q232" s="243">
        <f>ROUND(E232*P232,2)</f>
        <v>0</v>
      </c>
      <c r="R232" s="225"/>
      <c r="S232" s="225" t="s">
        <v>289</v>
      </c>
      <c r="T232" s="225" t="s">
        <v>277</v>
      </c>
      <c r="U232" s="225">
        <v>0</v>
      </c>
      <c r="V232" s="225">
        <f>ROUND(E232*U232,2)</f>
        <v>0</v>
      </c>
      <c r="W232" s="225"/>
      <c r="X232" s="206"/>
      <c r="Y232" s="206"/>
      <c r="Z232" s="206"/>
      <c r="AA232" s="206"/>
      <c r="AB232" s="206"/>
      <c r="AC232" s="206"/>
      <c r="AD232" s="206"/>
      <c r="AE232" s="206"/>
      <c r="AF232" s="206"/>
      <c r="AG232" s="206" t="s">
        <v>1830</v>
      </c>
      <c r="AH232" s="206"/>
      <c r="AI232" s="206"/>
      <c r="AJ232" s="206"/>
      <c r="AK232" s="206"/>
      <c r="AL232" s="206"/>
      <c r="AM232" s="206"/>
      <c r="AN232" s="206"/>
      <c r="AO232" s="206"/>
      <c r="AP232" s="206"/>
      <c r="AQ232" s="206"/>
      <c r="AR232" s="206"/>
      <c r="AS232" s="206"/>
      <c r="AT232" s="206"/>
      <c r="AU232" s="206"/>
      <c r="AV232" s="206"/>
      <c r="AW232" s="206"/>
      <c r="AX232" s="206"/>
      <c r="AY232" s="206"/>
      <c r="AZ232" s="206"/>
      <c r="BA232" s="206"/>
      <c r="BB232" s="206"/>
      <c r="BC232" s="206"/>
      <c r="BD232" s="206"/>
      <c r="BE232" s="206"/>
      <c r="BF232" s="206"/>
      <c r="BG232" s="206"/>
      <c r="BH232" s="206"/>
    </row>
    <row r="233" spans="1:60" outlineLevel="1" x14ac:dyDescent="0.25">
      <c r="A233" s="223"/>
      <c r="B233" s="224"/>
      <c r="C233" s="254" t="s">
        <v>1660</v>
      </c>
      <c r="D233" s="226"/>
      <c r="E233" s="227">
        <v>3</v>
      </c>
      <c r="F233" s="225"/>
      <c r="G233" s="225"/>
      <c r="H233" s="225"/>
      <c r="I233" s="225"/>
      <c r="J233" s="225"/>
      <c r="K233" s="225"/>
      <c r="L233" s="225"/>
      <c r="M233" s="225"/>
      <c r="N233" s="225"/>
      <c r="O233" s="225"/>
      <c r="P233" s="225"/>
      <c r="Q233" s="225"/>
      <c r="R233" s="225"/>
      <c r="S233" s="225"/>
      <c r="T233" s="225"/>
      <c r="U233" s="225"/>
      <c r="V233" s="225"/>
      <c r="W233" s="225"/>
      <c r="X233" s="206"/>
      <c r="Y233" s="206"/>
      <c r="Z233" s="206"/>
      <c r="AA233" s="206"/>
      <c r="AB233" s="206"/>
      <c r="AC233" s="206"/>
      <c r="AD233" s="206"/>
      <c r="AE233" s="206"/>
      <c r="AF233" s="206"/>
      <c r="AG233" s="206" t="s">
        <v>280</v>
      </c>
      <c r="AH233" s="206">
        <v>0</v>
      </c>
      <c r="AI233" s="206"/>
      <c r="AJ233" s="206"/>
      <c r="AK233" s="206"/>
      <c r="AL233" s="206"/>
      <c r="AM233" s="206"/>
      <c r="AN233" s="206"/>
      <c r="AO233" s="206"/>
      <c r="AP233" s="206"/>
      <c r="AQ233" s="206"/>
      <c r="AR233" s="206"/>
      <c r="AS233" s="206"/>
      <c r="AT233" s="206"/>
      <c r="AU233" s="206"/>
      <c r="AV233" s="206"/>
      <c r="AW233" s="206"/>
      <c r="AX233" s="206"/>
      <c r="AY233" s="206"/>
      <c r="AZ233" s="206"/>
      <c r="BA233" s="206"/>
      <c r="BB233" s="206"/>
      <c r="BC233" s="206"/>
      <c r="BD233" s="206"/>
      <c r="BE233" s="206"/>
      <c r="BF233" s="206"/>
      <c r="BG233" s="206"/>
      <c r="BH233" s="206"/>
    </row>
    <row r="234" spans="1:60" outlineLevel="1" x14ac:dyDescent="0.25">
      <c r="A234" s="237">
        <v>115</v>
      </c>
      <c r="B234" s="238" t="s">
        <v>1774</v>
      </c>
      <c r="C234" s="253" t="s">
        <v>1897</v>
      </c>
      <c r="D234" s="239" t="s">
        <v>333</v>
      </c>
      <c r="E234" s="240">
        <v>3</v>
      </c>
      <c r="F234" s="241"/>
      <c r="G234" s="242">
        <f>ROUND(E234*F234,2)</f>
        <v>0</v>
      </c>
      <c r="H234" s="241"/>
      <c r="I234" s="242">
        <f>ROUND(E234*H234,2)</f>
        <v>0</v>
      </c>
      <c r="J234" s="241"/>
      <c r="K234" s="242">
        <f>ROUND(E234*J234,2)</f>
        <v>0</v>
      </c>
      <c r="L234" s="242">
        <v>21</v>
      </c>
      <c r="M234" s="242">
        <f>G234*(1+L234/100)</f>
        <v>0</v>
      </c>
      <c r="N234" s="242">
        <v>0</v>
      </c>
      <c r="O234" s="242">
        <f>ROUND(E234*N234,2)</f>
        <v>0</v>
      </c>
      <c r="P234" s="242">
        <v>0</v>
      </c>
      <c r="Q234" s="243">
        <f>ROUND(E234*P234,2)</f>
        <v>0</v>
      </c>
      <c r="R234" s="225"/>
      <c r="S234" s="225" t="s">
        <v>289</v>
      </c>
      <c r="T234" s="225" t="s">
        <v>277</v>
      </c>
      <c r="U234" s="225">
        <v>0</v>
      </c>
      <c r="V234" s="225">
        <f>ROUND(E234*U234,2)</f>
        <v>0</v>
      </c>
      <c r="W234" s="225"/>
      <c r="X234" s="206"/>
      <c r="Y234" s="206"/>
      <c r="Z234" s="206"/>
      <c r="AA234" s="206"/>
      <c r="AB234" s="206"/>
      <c r="AC234" s="206"/>
      <c r="AD234" s="206"/>
      <c r="AE234" s="206"/>
      <c r="AF234" s="206"/>
      <c r="AG234" s="206" t="s">
        <v>1830</v>
      </c>
      <c r="AH234" s="206"/>
      <c r="AI234" s="206"/>
      <c r="AJ234" s="206"/>
      <c r="AK234" s="206"/>
      <c r="AL234" s="206"/>
      <c r="AM234" s="206"/>
      <c r="AN234" s="206"/>
      <c r="AO234" s="206"/>
      <c r="AP234" s="206"/>
      <c r="AQ234" s="206"/>
      <c r="AR234" s="206"/>
      <c r="AS234" s="206"/>
      <c r="AT234" s="206"/>
      <c r="AU234" s="206"/>
      <c r="AV234" s="206"/>
      <c r="AW234" s="206"/>
      <c r="AX234" s="206"/>
      <c r="AY234" s="206"/>
      <c r="AZ234" s="206"/>
      <c r="BA234" s="206"/>
      <c r="BB234" s="206"/>
      <c r="BC234" s="206"/>
      <c r="BD234" s="206"/>
      <c r="BE234" s="206"/>
      <c r="BF234" s="206"/>
      <c r="BG234" s="206"/>
      <c r="BH234" s="206"/>
    </row>
    <row r="235" spans="1:60" outlineLevel="1" x14ac:dyDescent="0.25">
      <c r="A235" s="223"/>
      <c r="B235" s="224"/>
      <c r="C235" s="254" t="s">
        <v>1660</v>
      </c>
      <c r="D235" s="226"/>
      <c r="E235" s="227">
        <v>3</v>
      </c>
      <c r="F235" s="225"/>
      <c r="G235" s="225"/>
      <c r="H235" s="225"/>
      <c r="I235" s="225"/>
      <c r="J235" s="225"/>
      <c r="K235" s="225"/>
      <c r="L235" s="225"/>
      <c r="M235" s="225"/>
      <c r="N235" s="225"/>
      <c r="O235" s="225"/>
      <c r="P235" s="225"/>
      <c r="Q235" s="225"/>
      <c r="R235" s="225"/>
      <c r="S235" s="225"/>
      <c r="T235" s="225"/>
      <c r="U235" s="225"/>
      <c r="V235" s="225"/>
      <c r="W235" s="225"/>
      <c r="X235" s="206"/>
      <c r="Y235" s="206"/>
      <c r="Z235" s="206"/>
      <c r="AA235" s="206"/>
      <c r="AB235" s="206"/>
      <c r="AC235" s="206"/>
      <c r="AD235" s="206"/>
      <c r="AE235" s="206"/>
      <c r="AF235" s="206"/>
      <c r="AG235" s="206" t="s">
        <v>280</v>
      </c>
      <c r="AH235" s="206">
        <v>0</v>
      </c>
      <c r="AI235" s="206"/>
      <c r="AJ235" s="206"/>
      <c r="AK235" s="206"/>
      <c r="AL235" s="206"/>
      <c r="AM235" s="206"/>
      <c r="AN235" s="206"/>
      <c r="AO235" s="206"/>
      <c r="AP235" s="206"/>
      <c r="AQ235" s="206"/>
      <c r="AR235" s="206"/>
      <c r="AS235" s="206"/>
      <c r="AT235" s="206"/>
      <c r="AU235" s="206"/>
      <c r="AV235" s="206"/>
      <c r="AW235" s="206"/>
      <c r="AX235" s="206"/>
      <c r="AY235" s="206"/>
      <c r="AZ235" s="206"/>
      <c r="BA235" s="206"/>
      <c r="BB235" s="206"/>
      <c r="BC235" s="206"/>
      <c r="BD235" s="206"/>
      <c r="BE235" s="206"/>
      <c r="BF235" s="206"/>
      <c r="BG235" s="206"/>
      <c r="BH235" s="206"/>
    </row>
    <row r="236" spans="1:60" outlineLevel="1" x14ac:dyDescent="0.25">
      <c r="A236" s="237">
        <v>116</v>
      </c>
      <c r="B236" s="238" t="s">
        <v>1774</v>
      </c>
      <c r="C236" s="253" t="s">
        <v>1898</v>
      </c>
      <c r="D236" s="239" t="s">
        <v>1638</v>
      </c>
      <c r="E236" s="240">
        <v>2</v>
      </c>
      <c r="F236" s="241"/>
      <c r="G236" s="242">
        <f>ROUND(E236*F236,2)</f>
        <v>0</v>
      </c>
      <c r="H236" s="241"/>
      <c r="I236" s="242">
        <f>ROUND(E236*H236,2)</f>
        <v>0</v>
      </c>
      <c r="J236" s="241"/>
      <c r="K236" s="242">
        <f>ROUND(E236*J236,2)</f>
        <v>0</v>
      </c>
      <c r="L236" s="242">
        <v>21</v>
      </c>
      <c r="M236" s="242">
        <f>G236*(1+L236/100)</f>
        <v>0</v>
      </c>
      <c r="N236" s="242">
        <v>0</v>
      </c>
      <c r="O236" s="242">
        <f>ROUND(E236*N236,2)</f>
        <v>0</v>
      </c>
      <c r="P236" s="242">
        <v>0</v>
      </c>
      <c r="Q236" s="243">
        <f>ROUND(E236*P236,2)</f>
        <v>0</v>
      </c>
      <c r="R236" s="225"/>
      <c r="S236" s="225" t="s">
        <v>289</v>
      </c>
      <c r="T236" s="225" t="s">
        <v>277</v>
      </c>
      <c r="U236" s="225">
        <v>0</v>
      </c>
      <c r="V236" s="225">
        <f>ROUND(E236*U236,2)</f>
        <v>0</v>
      </c>
      <c r="W236" s="225"/>
      <c r="X236" s="206"/>
      <c r="Y236" s="206"/>
      <c r="Z236" s="206"/>
      <c r="AA236" s="206"/>
      <c r="AB236" s="206"/>
      <c r="AC236" s="206"/>
      <c r="AD236" s="206"/>
      <c r="AE236" s="206"/>
      <c r="AF236" s="206"/>
      <c r="AG236" s="206" t="s">
        <v>1830</v>
      </c>
      <c r="AH236" s="206"/>
      <c r="AI236" s="206"/>
      <c r="AJ236" s="206"/>
      <c r="AK236" s="206"/>
      <c r="AL236" s="206"/>
      <c r="AM236" s="206"/>
      <c r="AN236" s="206"/>
      <c r="AO236" s="206"/>
      <c r="AP236" s="206"/>
      <c r="AQ236" s="206"/>
      <c r="AR236" s="206"/>
      <c r="AS236" s="206"/>
      <c r="AT236" s="206"/>
      <c r="AU236" s="206"/>
      <c r="AV236" s="206"/>
      <c r="AW236" s="206"/>
      <c r="AX236" s="206"/>
      <c r="AY236" s="206"/>
      <c r="AZ236" s="206"/>
      <c r="BA236" s="206"/>
      <c r="BB236" s="206"/>
      <c r="BC236" s="206"/>
      <c r="BD236" s="206"/>
      <c r="BE236" s="206"/>
      <c r="BF236" s="206"/>
      <c r="BG236" s="206"/>
      <c r="BH236" s="206"/>
    </row>
    <row r="237" spans="1:60" outlineLevel="1" x14ac:dyDescent="0.25">
      <c r="A237" s="223"/>
      <c r="B237" s="224"/>
      <c r="C237" s="254" t="s">
        <v>1762</v>
      </c>
      <c r="D237" s="226"/>
      <c r="E237" s="227">
        <v>2</v>
      </c>
      <c r="F237" s="225"/>
      <c r="G237" s="225"/>
      <c r="H237" s="225"/>
      <c r="I237" s="225"/>
      <c r="J237" s="225"/>
      <c r="K237" s="225"/>
      <c r="L237" s="225"/>
      <c r="M237" s="225"/>
      <c r="N237" s="225"/>
      <c r="O237" s="225"/>
      <c r="P237" s="225"/>
      <c r="Q237" s="225"/>
      <c r="R237" s="225"/>
      <c r="S237" s="225"/>
      <c r="T237" s="225"/>
      <c r="U237" s="225"/>
      <c r="V237" s="225"/>
      <c r="W237" s="225"/>
      <c r="X237" s="206"/>
      <c r="Y237" s="206"/>
      <c r="Z237" s="206"/>
      <c r="AA237" s="206"/>
      <c r="AB237" s="206"/>
      <c r="AC237" s="206"/>
      <c r="AD237" s="206"/>
      <c r="AE237" s="206"/>
      <c r="AF237" s="206"/>
      <c r="AG237" s="206" t="s">
        <v>280</v>
      </c>
      <c r="AH237" s="206">
        <v>0</v>
      </c>
      <c r="AI237" s="206"/>
      <c r="AJ237" s="206"/>
      <c r="AK237" s="206"/>
      <c r="AL237" s="206"/>
      <c r="AM237" s="206"/>
      <c r="AN237" s="206"/>
      <c r="AO237" s="206"/>
      <c r="AP237" s="206"/>
      <c r="AQ237" s="206"/>
      <c r="AR237" s="206"/>
      <c r="AS237" s="206"/>
      <c r="AT237" s="206"/>
      <c r="AU237" s="206"/>
      <c r="AV237" s="206"/>
      <c r="AW237" s="206"/>
      <c r="AX237" s="206"/>
      <c r="AY237" s="206"/>
      <c r="AZ237" s="206"/>
      <c r="BA237" s="206"/>
      <c r="BB237" s="206"/>
      <c r="BC237" s="206"/>
      <c r="BD237" s="206"/>
      <c r="BE237" s="206"/>
      <c r="BF237" s="206"/>
      <c r="BG237" s="206"/>
      <c r="BH237" s="206"/>
    </row>
    <row r="238" spans="1:60" outlineLevel="1" x14ac:dyDescent="0.25">
      <c r="A238" s="237">
        <v>117</v>
      </c>
      <c r="B238" s="238" t="s">
        <v>1774</v>
      </c>
      <c r="C238" s="253" t="s">
        <v>1899</v>
      </c>
      <c r="D238" s="239" t="s">
        <v>1638</v>
      </c>
      <c r="E238" s="240">
        <v>2</v>
      </c>
      <c r="F238" s="241"/>
      <c r="G238" s="242">
        <f>ROUND(E238*F238,2)</f>
        <v>0</v>
      </c>
      <c r="H238" s="241"/>
      <c r="I238" s="242">
        <f>ROUND(E238*H238,2)</f>
        <v>0</v>
      </c>
      <c r="J238" s="241"/>
      <c r="K238" s="242">
        <f>ROUND(E238*J238,2)</f>
        <v>0</v>
      </c>
      <c r="L238" s="242">
        <v>21</v>
      </c>
      <c r="M238" s="242">
        <f>G238*(1+L238/100)</f>
        <v>0</v>
      </c>
      <c r="N238" s="242">
        <v>0</v>
      </c>
      <c r="O238" s="242">
        <f>ROUND(E238*N238,2)</f>
        <v>0</v>
      </c>
      <c r="P238" s="242">
        <v>0</v>
      </c>
      <c r="Q238" s="243">
        <f>ROUND(E238*P238,2)</f>
        <v>0</v>
      </c>
      <c r="R238" s="225"/>
      <c r="S238" s="225" t="s">
        <v>289</v>
      </c>
      <c r="T238" s="225" t="s">
        <v>277</v>
      </c>
      <c r="U238" s="225">
        <v>0</v>
      </c>
      <c r="V238" s="225">
        <f>ROUND(E238*U238,2)</f>
        <v>0</v>
      </c>
      <c r="W238" s="225"/>
      <c r="X238" s="206"/>
      <c r="Y238" s="206"/>
      <c r="Z238" s="206"/>
      <c r="AA238" s="206"/>
      <c r="AB238" s="206"/>
      <c r="AC238" s="206"/>
      <c r="AD238" s="206"/>
      <c r="AE238" s="206"/>
      <c r="AF238" s="206"/>
      <c r="AG238" s="206" t="s">
        <v>1830</v>
      </c>
      <c r="AH238" s="206"/>
      <c r="AI238" s="206"/>
      <c r="AJ238" s="206"/>
      <c r="AK238" s="206"/>
      <c r="AL238" s="206"/>
      <c r="AM238" s="206"/>
      <c r="AN238" s="206"/>
      <c r="AO238" s="206"/>
      <c r="AP238" s="206"/>
      <c r="AQ238" s="206"/>
      <c r="AR238" s="206"/>
      <c r="AS238" s="206"/>
      <c r="AT238" s="206"/>
      <c r="AU238" s="206"/>
      <c r="AV238" s="206"/>
      <c r="AW238" s="206"/>
      <c r="AX238" s="206"/>
      <c r="AY238" s="206"/>
      <c r="AZ238" s="206"/>
      <c r="BA238" s="206"/>
      <c r="BB238" s="206"/>
      <c r="BC238" s="206"/>
      <c r="BD238" s="206"/>
      <c r="BE238" s="206"/>
      <c r="BF238" s="206"/>
      <c r="BG238" s="206"/>
      <c r="BH238" s="206"/>
    </row>
    <row r="239" spans="1:60" outlineLevel="1" x14ac:dyDescent="0.25">
      <c r="A239" s="223"/>
      <c r="B239" s="224"/>
      <c r="C239" s="254" t="s">
        <v>1853</v>
      </c>
      <c r="D239" s="226"/>
      <c r="E239" s="227">
        <v>2</v>
      </c>
      <c r="F239" s="225"/>
      <c r="G239" s="225"/>
      <c r="H239" s="225"/>
      <c r="I239" s="225"/>
      <c r="J239" s="225"/>
      <c r="K239" s="225"/>
      <c r="L239" s="225"/>
      <c r="M239" s="225"/>
      <c r="N239" s="225"/>
      <c r="O239" s="225"/>
      <c r="P239" s="225"/>
      <c r="Q239" s="225"/>
      <c r="R239" s="225"/>
      <c r="S239" s="225"/>
      <c r="T239" s="225"/>
      <c r="U239" s="225"/>
      <c r="V239" s="225"/>
      <c r="W239" s="225"/>
      <c r="X239" s="206"/>
      <c r="Y239" s="206"/>
      <c r="Z239" s="206"/>
      <c r="AA239" s="206"/>
      <c r="AB239" s="206"/>
      <c r="AC239" s="206"/>
      <c r="AD239" s="206"/>
      <c r="AE239" s="206"/>
      <c r="AF239" s="206"/>
      <c r="AG239" s="206" t="s">
        <v>280</v>
      </c>
      <c r="AH239" s="206">
        <v>0</v>
      </c>
      <c r="AI239" s="206"/>
      <c r="AJ239" s="206"/>
      <c r="AK239" s="206"/>
      <c r="AL239" s="206"/>
      <c r="AM239" s="206"/>
      <c r="AN239" s="206"/>
      <c r="AO239" s="206"/>
      <c r="AP239" s="206"/>
      <c r="AQ239" s="206"/>
      <c r="AR239" s="206"/>
      <c r="AS239" s="206"/>
      <c r="AT239" s="206"/>
      <c r="AU239" s="206"/>
      <c r="AV239" s="206"/>
      <c r="AW239" s="206"/>
      <c r="AX239" s="206"/>
      <c r="AY239" s="206"/>
      <c r="AZ239" s="206"/>
      <c r="BA239" s="206"/>
      <c r="BB239" s="206"/>
      <c r="BC239" s="206"/>
      <c r="BD239" s="206"/>
      <c r="BE239" s="206"/>
      <c r="BF239" s="206"/>
      <c r="BG239" s="206"/>
      <c r="BH239" s="206"/>
    </row>
    <row r="240" spans="1:60" outlineLevel="1" x14ac:dyDescent="0.25">
      <c r="A240" s="237">
        <v>118</v>
      </c>
      <c r="B240" s="238" t="s">
        <v>1774</v>
      </c>
      <c r="C240" s="253" t="s">
        <v>1900</v>
      </c>
      <c r="D240" s="239" t="s">
        <v>333</v>
      </c>
      <c r="E240" s="240">
        <v>1</v>
      </c>
      <c r="F240" s="241"/>
      <c r="G240" s="242">
        <f>ROUND(E240*F240,2)</f>
        <v>0</v>
      </c>
      <c r="H240" s="241"/>
      <c r="I240" s="242">
        <f>ROUND(E240*H240,2)</f>
        <v>0</v>
      </c>
      <c r="J240" s="241"/>
      <c r="K240" s="242">
        <f>ROUND(E240*J240,2)</f>
        <v>0</v>
      </c>
      <c r="L240" s="242">
        <v>21</v>
      </c>
      <c r="M240" s="242">
        <f>G240*(1+L240/100)</f>
        <v>0</v>
      </c>
      <c r="N240" s="242">
        <v>0</v>
      </c>
      <c r="O240" s="242">
        <f>ROUND(E240*N240,2)</f>
        <v>0</v>
      </c>
      <c r="P240" s="242">
        <v>0</v>
      </c>
      <c r="Q240" s="243">
        <f>ROUND(E240*P240,2)</f>
        <v>0</v>
      </c>
      <c r="R240" s="225"/>
      <c r="S240" s="225" t="s">
        <v>289</v>
      </c>
      <c r="T240" s="225" t="s">
        <v>277</v>
      </c>
      <c r="U240" s="225">
        <v>0</v>
      </c>
      <c r="V240" s="225">
        <f>ROUND(E240*U240,2)</f>
        <v>0</v>
      </c>
      <c r="W240" s="225"/>
      <c r="X240" s="206"/>
      <c r="Y240" s="206"/>
      <c r="Z240" s="206"/>
      <c r="AA240" s="206"/>
      <c r="AB240" s="206"/>
      <c r="AC240" s="206"/>
      <c r="AD240" s="206"/>
      <c r="AE240" s="206"/>
      <c r="AF240" s="206"/>
      <c r="AG240" s="206" t="s">
        <v>1830</v>
      </c>
      <c r="AH240" s="206"/>
      <c r="AI240" s="206"/>
      <c r="AJ240" s="206"/>
      <c r="AK240" s="206"/>
      <c r="AL240" s="206"/>
      <c r="AM240" s="206"/>
      <c r="AN240" s="206"/>
      <c r="AO240" s="206"/>
      <c r="AP240" s="206"/>
      <c r="AQ240" s="206"/>
      <c r="AR240" s="206"/>
      <c r="AS240" s="206"/>
      <c r="AT240" s="206"/>
      <c r="AU240" s="206"/>
      <c r="AV240" s="206"/>
      <c r="AW240" s="206"/>
      <c r="AX240" s="206"/>
      <c r="AY240" s="206"/>
      <c r="AZ240" s="206"/>
      <c r="BA240" s="206"/>
      <c r="BB240" s="206"/>
      <c r="BC240" s="206"/>
      <c r="BD240" s="206"/>
      <c r="BE240" s="206"/>
      <c r="BF240" s="206"/>
      <c r="BG240" s="206"/>
      <c r="BH240" s="206"/>
    </row>
    <row r="241" spans="1:60" outlineLevel="1" x14ac:dyDescent="0.25">
      <c r="A241" s="223"/>
      <c r="B241" s="224"/>
      <c r="C241" s="254" t="s">
        <v>1839</v>
      </c>
      <c r="D241" s="226"/>
      <c r="E241" s="227">
        <v>1</v>
      </c>
      <c r="F241" s="225"/>
      <c r="G241" s="225"/>
      <c r="H241" s="225"/>
      <c r="I241" s="225"/>
      <c r="J241" s="225"/>
      <c r="K241" s="225"/>
      <c r="L241" s="225"/>
      <c r="M241" s="225"/>
      <c r="N241" s="225"/>
      <c r="O241" s="225"/>
      <c r="P241" s="225"/>
      <c r="Q241" s="225"/>
      <c r="R241" s="225"/>
      <c r="S241" s="225"/>
      <c r="T241" s="225"/>
      <c r="U241" s="225"/>
      <c r="V241" s="225"/>
      <c r="W241" s="225"/>
      <c r="X241" s="206"/>
      <c r="Y241" s="206"/>
      <c r="Z241" s="206"/>
      <c r="AA241" s="206"/>
      <c r="AB241" s="206"/>
      <c r="AC241" s="206"/>
      <c r="AD241" s="206"/>
      <c r="AE241" s="206"/>
      <c r="AF241" s="206"/>
      <c r="AG241" s="206" t="s">
        <v>280</v>
      </c>
      <c r="AH241" s="206">
        <v>0</v>
      </c>
      <c r="AI241" s="206"/>
      <c r="AJ241" s="206"/>
      <c r="AK241" s="206"/>
      <c r="AL241" s="206"/>
      <c r="AM241" s="206"/>
      <c r="AN241" s="206"/>
      <c r="AO241" s="206"/>
      <c r="AP241" s="206"/>
      <c r="AQ241" s="206"/>
      <c r="AR241" s="206"/>
      <c r="AS241" s="206"/>
      <c r="AT241" s="206"/>
      <c r="AU241" s="206"/>
      <c r="AV241" s="206"/>
      <c r="AW241" s="206"/>
      <c r="AX241" s="206"/>
      <c r="AY241" s="206"/>
      <c r="AZ241" s="206"/>
      <c r="BA241" s="206"/>
      <c r="BB241" s="206"/>
      <c r="BC241" s="206"/>
      <c r="BD241" s="206"/>
      <c r="BE241" s="206"/>
      <c r="BF241" s="206"/>
      <c r="BG241" s="206"/>
      <c r="BH241" s="206"/>
    </row>
    <row r="242" spans="1:60" x14ac:dyDescent="0.25">
      <c r="A242" s="5"/>
      <c r="B242" s="6"/>
      <c r="C242" s="258"/>
      <c r="D242" s="8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AE242">
        <v>15</v>
      </c>
      <c r="AF242">
        <v>21</v>
      </c>
    </row>
    <row r="243" spans="1:60" x14ac:dyDescent="0.25">
      <c r="A243" s="209"/>
      <c r="B243" s="210" t="s">
        <v>31</v>
      </c>
      <c r="C243" s="259"/>
      <c r="D243" s="211"/>
      <c r="E243" s="212"/>
      <c r="F243" s="212"/>
      <c r="G243" s="251">
        <f>G8+G33+G38+G45+G52+G69+G72+G78+G118+G176</f>
        <v>0</v>
      </c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AE243">
        <f>SUMIF(L7:L241,AE242,G7:G241)</f>
        <v>0</v>
      </c>
      <c r="AF243">
        <f>SUMIF(L7:L241,AF242,G7:G241)</f>
        <v>0</v>
      </c>
      <c r="AG243" t="s">
        <v>916</v>
      </c>
    </row>
    <row r="244" spans="1:60" x14ac:dyDescent="0.25">
      <c r="A244" s="5"/>
      <c r="B244" s="6"/>
      <c r="C244" s="258"/>
      <c r="D244" s="8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60" x14ac:dyDescent="0.25">
      <c r="A245" s="5"/>
      <c r="B245" s="6"/>
      <c r="C245" s="258"/>
      <c r="D245" s="8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60" x14ac:dyDescent="0.25">
      <c r="A246" s="213" t="s">
        <v>917</v>
      </c>
      <c r="B246" s="213"/>
      <c r="C246" s="260"/>
      <c r="D246" s="8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60" x14ac:dyDescent="0.25">
      <c r="A247" s="214"/>
      <c r="B247" s="215"/>
      <c r="C247" s="261"/>
      <c r="D247" s="215"/>
      <c r="E247" s="215"/>
      <c r="F247" s="215"/>
      <c r="G247" s="216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AG247" t="s">
        <v>918</v>
      </c>
    </row>
    <row r="248" spans="1:60" x14ac:dyDescent="0.25">
      <c r="A248" s="217"/>
      <c r="B248" s="218"/>
      <c r="C248" s="262"/>
      <c r="D248" s="218"/>
      <c r="E248" s="218"/>
      <c r="F248" s="218"/>
      <c r="G248" s="219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60" x14ac:dyDescent="0.25">
      <c r="A249" s="217"/>
      <c r="B249" s="218"/>
      <c r="C249" s="262"/>
      <c r="D249" s="218"/>
      <c r="E249" s="218"/>
      <c r="F249" s="218"/>
      <c r="G249" s="219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60" x14ac:dyDescent="0.25">
      <c r="A250" s="217"/>
      <c r="B250" s="218"/>
      <c r="C250" s="262"/>
      <c r="D250" s="218"/>
      <c r="E250" s="218"/>
      <c r="F250" s="218"/>
      <c r="G250" s="219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60" x14ac:dyDescent="0.25">
      <c r="A251" s="220"/>
      <c r="B251" s="221"/>
      <c r="C251" s="263"/>
      <c r="D251" s="221"/>
      <c r="E251" s="221"/>
      <c r="F251" s="221"/>
      <c r="G251" s="222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60" x14ac:dyDescent="0.25">
      <c r="A252" s="5"/>
      <c r="B252" s="6"/>
      <c r="C252" s="258"/>
      <c r="D252" s="8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60" x14ac:dyDescent="0.25">
      <c r="C253" s="264"/>
      <c r="D253" s="190"/>
      <c r="AG253" t="s">
        <v>919</v>
      </c>
    </row>
    <row r="254" spans="1:60" x14ac:dyDescent="0.25">
      <c r="D254" s="190"/>
    </row>
    <row r="255" spans="1:60" x14ac:dyDescent="0.25">
      <c r="D255" s="190"/>
    </row>
    <row r="256" spans="1:60" x14ac:dyDescent="0.25">
      <c r="D256" s="190"/>
    </row>
    <row r="257" spans="4:4" x14ac:dyDescent="0.25">
      <c r="D257" s="190"/>
    </row>
    <row r="258" spans="4:4" x14ac:dyDescent="0.25">
      <c r="D258" s="190"/>
    </row>
    <row r="259" spans="4:4" x14ac:dyDescent="0.25">
      <c r="D259" s="190"/>
    </row>
    <row r="260" spans="4:4" x14ac:dyDescent="0.25">
      <c r="D260" s="190"/>
    </row>
    <row r="261" spans="4:4" x14ac:dyDescent="0.25">
      <c r="D261" s="190"/>
    </row>
    <row r="262" spans="4:4" x14ac:dyDescent="0.25">
      <c r="D262" s="190"/>
    </row>
    <row r="263" spans="4:4" x14ac:dyDescent="0.25">
      <c r="D263" s="190"/>
    </row>
    <row r="264" spans="4:4" x14ac:dyDescent="0.25">
      <c r="D264" s="190"/>
    </row>
    <row r="265" spans="4:4" x14ac:dyDescent="0.25">
      <c r="D265" s="190"/>
    </row>
    <row r="266" spans="4:4" x14ac:dyDescent="0.25">
      <c r="D266" s="190"/>
    </row>
    <row r="267" spans="4:4" x14ac:dyDescent="0.25">
      <c r="D267" s="190"/>
    </row>
    <row r="268" spans="4:4" x14ac:dyDescent="0.25">
      <c r="D268" s="190"/>
    </row>
    <row r="269" spans="4:4" x14ac:dyDescent="0.25">
      <c r="D269" s="190"/>
    </row>
    <row r="270" spans="4:4" x14ac:dyDescent="0.25">
      <c r="D270" s="190"/>
    </row>
    <row r="271" spans="4:4" x14ac:dyDescent="0.25">
      <c r="D271" s="190"/>
    </row>
    <row r="272" spans="4:4" x14ac:dyDescent="0.25">
      <c r="D272" s="190"/>
    </row>
    <row r="273" spans="4:4" x14ac:dyDescent="0.25">
      <c r="D273" s="190"/>
    </row>
    <row r="274" spans="4:4" x14ac:dyDescent="0.25">
      <c r="D274" s="190"/>
    </row>
    <row r="275" spans="4:4" x14ac:dyDescent="0.25">
      <c r="D275" s="190"/>
    </row>
    <row r="276" spans="4:4" x14ac:dyDescent="0.25">
      <c r="D276" s="190"/>
    </row>
    <row r="277" spans="4:4" x14ac:dyDescent="0.25">
      <c r="D277" s="190"/>
    </row>
    <row r="278" spans="4:4" x14ac:dyDescent="0.25">
      <c r="D278" s="190"/>
    </row>
    <row r="279" spans="4:4" x14ac:dyDescent="0.25">
      <c r="D279" s="190"/>
    </row>
    <row r="280" spans="4:4" x14ac:dyDescent="0.25">
      <c r="D280" s="190"/>
    </row>
    <row r="281" spans="4:4" x14ac:dyDescent="0.25">
      <c r="D281" s="190"/>
    </row>
    <row r="282" spans="4:4" x14ac:dyDescent="0.25">
      <c r="D282" s="190"/>
    </row>
    <row r="283" spans="4:4" x14ac:dyDescent="0.25">
      <c r="D283" s="190"/>
    </row>
    <row r="284" spans="4:4" x14ac:dyDescent="0.25">
      <c r="D284" s="190"/>
    </row>
    <row r="285" spans="4:4" x14ac:dyDescent="0.25">
      <c r="D285" s="190"/>
    </row>
    <row r="286" spans="4:4" x14ac:dyDescent="0.25">
      <c r="D286" s="190"/>
    </row>
    <row r="287" spans="4:4" x14ac:dyDescent="0.25">
      <c r="D287" s="190"/>
    </row>
    <row r="288" spans="4:4" x14ac:dyDescent="0.25">
      <c r="D288" s="190"/>
    </row>
    <row r="289" spans="4:4" x14ac:dyDescent="0.25">
      <c r="D289" s="190"/>
    </row>
    <row r="290" spans="4:4" x14ac:dyDescent="0.25">
      <c r="D290" s="190"/>
    </row>
    <row r="291" spans="4:4" x14ac:dyDescent="0.25">
      <c r="D291" s="190"/>
    </row>
    <row r="292" spans="4:4" x14ac:dyDescent="0.25">
      <c r="D292" s="190"/>
    </row>
    <row r="293" spans="4:4" x14ac:dyDescent="0.25">
      <c r="D293" s="190"/>
    </row>
    <row r="294" spans="4:4" x14ac:dyDescent="0.25">
      <c r="D294" s="190"/>
    </row>
    <row r="295" spans="4:4" x14ac:dyDescent="0.25">
      <c r="D295" s="190"/>
    </row>
    <row r="296" spans="4:4" x14ac:dyDescent="0.25">
      <c r="D296" s="190"/>
    </row>
    <row r="297" spans="4:4" x14ac:dyDescent="0.25">
      <c r="D297" s="190"/>
    </row>
    <row r="298" spans="4:4" x14ac:dyDescent="0.25">
      <c r="D298" s="190"/>
    </row>
    <row r="299" spans="4:4" x14ac:dyDescent="0.25">
      <c r="D299" s="190"/>
    </row>
    <row r="300" spans="4:4" x14ac:dyDescent="0.25">
      <c r="D300" s="190"/>
    </row>
    <row r="301" spans="4:4" x14ac:dyDescent="0.25">
      <c r="D301" s="190"/>
    </row>
    <row r="302" spans="4:4" x14ac:dyDescent="0.25">
      <c r="D302" s="190"/>
    </row>
    <row r="303" spans="4:4" x14ac:dyDescent="0.25">
      <c r="D303" s="190"/>
    </row>
    <row r="304" spans="4:4" x14ac:dyDescent="0.25">
      <c r="D304" s="190"/>
    </row>
    <row r="305" spans="4:4" x14ac:dyDescent="0.25">
      <c r="D305" s="190"/>
    </row>
    <row r="306" spans="4:4" x14ac:dyDescent="0.25">
      <c r="D306" s="190"/>
    </row>
    <row r="307" spans="4:4" x14ac:dyDescent="0.25">
      <c r="D307" s="190"/>
    </row>
    <row r="308" spans="4:4" x14ac:dyDescent="0.25">
      <c r="D308" s="190"/>
    </row>
    <row r="309" spans="4:4" x14ac:dyDescent="0.25">
      <c r="D309" s="190"/>
    </row>
    <row r="310" spans="4:4" x14ac:dyDescent="0.25">
      <c r="D310" s="190"/>
    </row>
    <row r="311" spans="4:4" x14ac:dyDescent="0.25">
      <c r="D311" s="190"/>
    </row>
    <row r="312" spans="4:4" x14ac:dyDescent="0.25">
      <c r="D312" s="190"/>
    </row>
    <row r="313" spans="4:4" x14ac:dyDescent="0.25">
      <c r="D313" s="190"/>
    </row>
    <row r="314" spans="4:4" x14ac:dyDescent="0.25">
      <c r="D314" s="190"/>
    </row>
    <row r="315" spans="4:4" x14ac:dyDescent="0.25">
      <c r="D315" s="190"/>
    </row>
    <row r="316" spans="4:4" x14ac:dyDescent="0.25">
      <c r="D316" s="190"/>
    </row>
    <row r="317" spans="4:4" x14ac:dyDescent="0.25">
      <c r="D317" s="190"/>
    </row>
    <row r="318" spans="4:4" x14ac:dyDescent="0.25">
      <c r="D318" s="190"/>
    </row>
    <row r="319" spans="4:4" x14ac:dyDescent="0.25">
      <c r="D319" s="190"/>
    </row>
    <row r="320" spans="4:4" x14ac:dyDescent="0.25">
      <c r="D320" s="190"/>
    </row>
    <row r="321" spans="4:4" x14ac:dyDescent="0.25">
      <c r="D321" s="190"/>
    </row>
    <row r="322" spans="4:4" x14ac:dyDescent="0.25">
      <c r="D322" s="190"/>
    </row>
    <row r="323" spans="4:4" x14ac:dyDescent="0.25">
      <c r="D323" s="190"/>
    </row>
    <row r="324" spans="4:4" x14ac:dyDescent="0.25">
      <c r="D324" s="190"/>
    </row>
    <row r="325" spans="4:4" x14ac:dyDescent="0.25">
      <c r="D325" s="190"/>
    </row>
    <row r="326" spans="4:4" x14ac:dyDescent="0.25">
      <c r="D326" s="190"/>
    </row>
    <row r="327" spans="4:4" x14ac:dyDescent="0.25">
      <c r="D327" s="190"/>
    </row>
    <row r="328" spans="4:4" x14ac:dyDescent="0.25">
      <c r="D328" s="190"/>
    </row>
    <row r="329" spans="4:4" x14ac:dyDescent="0.25">
      <c r="D329" s="190"/>
    </row>
    <row r="330" spans="4:4" x14ac:dyDescent="0.25">
      <c r="D330" s="190"/>
    </row>
    <row r="331" spans="4:4" x14ac:dyDescent="0.25">
      <c r="D331" s="190"/>
    </row>
    <row r="332" spans="4:4" x14ac:dyDescent="0.25">
      <c r="D332" s="190"/>
    </row>
    <row r="333" spans="4:4" x14ac:dyDescent="0.25">
      <c r="D333" s="190"/>
    </row>
    <row r="334" spans="4:4" x14ac:dyDescent="0.25">
      <c r="D334" s="190"/>
    </row>
    <row r="335" spans="4:4" x14ac:dyDescent="0.25">
      <c r="D335" s="190"/>
    </row>
    <row r="336" spans="4:4" x14ac:dyDescent="0.25">
      <c r="D336" s="190"/>
    </row>
    <row r="337" spans="4:4" x14ac:dyDescent="0.25">
      <c r="D337" s="190"/>
    </row>
    <row r="338" spans="4:4" x14ac:dyDescent="0.25">
      <c r="D338" s="190"/>
    </row>
    <row r="339" spans="4:4" x14ac:dyDescent="0.25">
      <c r="D339" s="190"/>
    </row>
    <row r="340" spans="4:4" x14ac:dyDescent="0.25">
      <c r="D340" s="190"/>
    </row>
    <row r="341" spans="4:4" x14ac:dyDescent="0.25">
      <c r="D341" s="190"/>
    </row>
    <row r="342" spans="4:4" x14ac:dyDescent="0.25">
      <c r="D342" s="190"/>
    </row>
    <row r="343" spans="4:4" x14ac:dyDescent="0.25">
      <c r="D343" s="190"/>
    </row>
    <row r="344" spans="4:4" x14ac:dyDescent="0.25">
      <c r="D344" s="190"/>
    </row>
    <row r="345" spans="4:4" x14ac:dyDescent="0.25">
      <c r="D345" s="190"/>
    </row>
    <row r="346" spans="4:4" x14ac:dyDescent="0.25">
      <c r="D346" s="190"/>
    </row>
    <row r="347" spans="4:4" x14ac:dyDescent="0.25">
      <c r="D347" s="190"/>
    </row>
    <row r="348" spans="4:4" x14ac:dyDescent="0.25">
      <c r="D348" s="190"/>
    </row>
    <row r="349" spans="4:4" x14ac:dyDescent="0.25">
      <c r="D349" s="190"/>
    </row>
    <row r="350" spans="4:4" x14ac:dyDescent="0.25">
      <c r="D350" s="190"/>
    </row>
    <row r="351" spans="4:4" x14ac:dyDescent="0.25">
      <c r="D351" s="190"/>
    </row>
    <row r="352" spans="4:4" x14ac:dyDescent="0.25">
      <c r="D352" s="190"/>
    </row>
    <row r="353" spans="4:4" x14ac:dyDescent="0.25">
      <c r="D353" s="190"/>
    </row>
    <row r="354" spans="4:4" x14ac:dyDescent="0.25">
      <c r="D354" s="190"/>
    </row>
    <row r="355" spans="4:4" x14ac:dyDescent="0.25">
      <c r="D355" s="190"/>
    </row>
    <row r="356" spans="4:4" x14ac:dyDescent="0.25">
      <c r="D356" s="190"/>
    </row>
    <row r="357" spans="4:4" x14ac:dyDescent="0.25">
      <c r="D357" s="190"/>
    </row>
    <row r="358" spans="4:4" x14ac:dyDescent="0.25">
      <c r="D358" s="190"/>
    </row>
    <row r="359" spans="4:4" x14ac:dyDescent="0.25">
      <c r="D359" s="190"/>
    </row>
    <row r="360" spans="4:4" x14ac:dyDescent="0.25">
      <c r="D360" s="190"/>
    </row>
    <row r="361" spans="4:4" x14ac:dyDescent="0.25">
      <c r="D361" s="190"/>
    </row>
    <row r="362" spans="4:4" x14ac:dyDescent="0.25">
      <c r="D362" s="190"/>
    </row>
    <row r="363" spans="4:4" x14ac:dyDescent="0.25">
      <c r="D363" s="190"/>
    </row>
    <row r="364" spans="4:4" x14ac:dyDescent="0.25">
      <c r="D364" s="190"/>
    </row>
    <row r="365" spans="4:4" x14ac:dyDescent="0.25">
      <c r="D365" s="190"/>
    </row>
    <row r="366" spans="4:4" x14ac:dyDescent="0.25">
      <c r="D366" s="190"/>
    </row>
    <row r="367" spans="4:4" x14ac:dyDescent="0.25">
      <c r="D367" s="190"/>
    </row>
    <row r="368" spans="4:4" x14ac:dyDescent="0.25">
      <c r="D368" s="190"/>
    </row>
    <row r="369" spans="4:4" x14ac:dyDescent="0.25">
      <c r="D369" s="190"/>
    </row>
    <row r="370" spans="4:4" x14ac:dyDescent="0.25">
      <c r="D370" s="190"/>
    </row>
    <row r="371" spans="4:4" x14ac:dyDescent="0.25">
      <c r="D371" s="190"/>
    </row>
    <row r="372" spans="4:4" x14ac:dyDescent="0.25">
      <c r="D372" s="190"/>
    </row>
    <row r="373" spans="4:4" x14ac:dyDescent="0.25">
      <c r="D373" s="190"/>
    </row>
    <row r="374" spans="4:4" x14ac:dyDescent="0.25">
      <c r="D374" s="190"/>
    </row>
    <row r="375" spans="4:4" x14ac:dyDescent="0.25">
      <c r="D375" s="190"/>
    </row>
    <row r="376" spans="4:4" x14ac:dyDescent="0.25">
      <c r="D376" s="190"/>
    </row>
    <row r="377" spans="4:4" x14ac:dyDescent="0.25">
      <c r="D377" s="190"/>
    </row>
    <row r="378" spans="4:4" x14ac:dyDescent="0.25">
      <c r="D378" s="190"/>
    </row>
    <row r="379" spans="4:4" x14ac:dyDescent="0.25">
      <c r="D379" s="190"/>
    </row>
    <row r="380" spans="4:4" x14ac:dyDescent="0.25">
      <c r="D380" s="190"/>
    </row>
    <row r="381" spans="4:4" x14ac:dyDescent="0.25">
      <c r="D381" s="190"/>
    </row>
    <row r="382" spans="4:4" x14ac:dyDescent="0.25">
      <c r="D382" s="190"/>
    </row>
    <row r="383" spans="4:4" x14ac:dyDescent="0.25">
      <c r="D383" s="190"/>
    </row>
    <row r="384" spans="4:4" x14ac:dyDescent="0.25">
      <c r="D384" s="190"/>
    </row>
    <row r="385" spans="4:4" x14ac:dyDescent="0.25">
      <c r="D385" s="190"/>
    </row>
    <row r="386" spans="4:4" x14ac:dyDescent="0.25">
      <c r="D386" s="190"/>
    </row>
    <row r="387" spans="4:4" x14ac:dyDescent="0.25">
      <c r="D387" s="190"/>
    </row>
    <row r="388" spans="4:4" x14ac:dyDescent="0.25">
      <c r="D388" s="190"/>
    </row>
    <row r="389" spans="4:4" x14ac:dyDescent="0.25">
      <c r="D389" s="190"/>
    </row>
    <row r="390" spans="4:4" x14ac:dyDescent="0.25">
      <c r="D390" s="190"/>
    </row>
    <row r="391" spans="4:4" x14ac:dyDescent="0.25">
      <c r="D391" s="190"/>
    </row>
    <row r="392" spans="4:4" x14ac:dyDescent="0.25">
      <c r="D392" s="190"/>
    </row>
    <row r="393" spans="4:4" x14ac:dyDescent="0.25">
      <c r="D393" s="190"/>
    </row>
    <row r="394" spans="4:4" x14ac:dyDescent="0.25">
      <c r="D394" s="190"/>
    </row>
    <row r="395" spans="4:4" x14ac:dyDescent="0.25">
      <c r="D395" s="190"/>
    </row>
    <row r="396" spans="4:4" x14ac:dyDescent="0.25">
      <c r="D396" s="190"/>
    </row>
    <row r="397" spans="4:4" x14ac:dyDescent="0.25">
      <c r="D397" s="190"/>
    </row>
    <row r="398" spans="4:4" x14ac:dyDescent="0.25">
      <c r="D398" s="190"/>
    </row>
    <row r="399" spans="4:4" x14ac:dyDescent="0.25">
      <c r="D399" s="190"/>
    </row>
    <row r="400" spans="4:4" x14ac:dyDescent="0.25">
      <c r="D400" s="190"/>
    </row>
    <row r="401" spans="4:4" x14ac:dyDescent="0.25">
      <c r="D401" s="190"/>
    </row>
    <row r="402" spans="4:4" x14ac:dyDescent="0.25">
      <c r="D402" s="190"/>
    </row>
    <row r="403" spans="4:4" x14ac:dyDescent="0.25">
      <c r="D403" s="190"/>
    </row>
    <row r="404" spans="4:4" x14ac:dyDescent="0.25">
      <c r="D404" s="190"/>
    </row>
    <row r="405" spans="4:4" x14ac:dyDescent="0.25">
      <c r="D405" s="190"/>
    </row>
    <row r="406" spans="4:4" x14ac:dyDescent="0.25">
      <c r="D406" s="190"/>
    </row>
    <row r="407" spans="4:4" x14ac:dyDescent="0.25">
      <c r="D407" s="190"/>
    </row>
    <row r="408" spans="4:4" x14ac:dyDescent="0.25">
      <c r="D408" s="190"/>
    </row>
    <row r="409" spans="4:4" x14ac:dyDescent="0.25">
      <c r="D409" s="190"/>
    </row>
    <row r="410" spans="4:4" x14ac:dyDescent="0.25">
      <c r="D410" s="190"/>
    </row>
    <row r="411" spans="4:4" x14ac:dyDescent="0.25">
      <c r="D411" s="190"/>
    </row>
    <row r="412" spans="4:4" x14ac:dyDescent="0.25">
      <c r="D412" s="190"/>
    </row>
    <row r="413" spans="4:4" x14ac:dyDescent="0.25">
      <c r="D413" s="190"/>
    </row>
    <row r="414" spans="4:4" x14ac:dyDescent="0.25">
      <c r="D414" s="190"/>
    </row>
    <row r="415" spans="4:4" x14ac:dyDescent="0.25">
      <c r="D415" s="190"/>
    </row>
    <row r="416" spans="4:4" x14ac:dyDescent="0.25">
      <c r="D416" s="190"/>
    </row>
    <row r="417" spans="4:4" x14ac:dyDescent="0.25">
      <c r="D417" s="190"/>
    </row>
    <row r="418" spans="4:4" x14ac:dyDescent="0.25">
      <c r="D418" s="190"/>
    </row>
    <row r="419" spans="4:4" x14ac:dyDescent="0.25">
      <c r="D419" s="190"/>
    </row>
    <row r="420" spans="4:4" x14ac:dyDescent="0.25">
      <c r="D420" s="190"/>
    </row>
    <row r="421" spans="4:4" x14ac:dyDescent="0.25">
      <c r="D421" s="190"/>
    </row>
    <row r="422" spans="4:4" x14ac:dyDescent="0.25">
      <c r="D422" s="190"/>
    </row>
    <row r="423" spans="4:4" x14ac:dyDescent="0.25">
      <c r="D423" s="190"/>
    </row>
    <row r="424" spans="4:4" x14ac:dyDescent="0.25">
      <c r="D424" s="190"/>
    </row>
    <row r="425" spans="4:4" x14ac:dyDescent="0.25">
      <c r="D425" s="190"/>
    </row>
    <row r="426" spans="4:4" x14ac:dyDescent="0.25">
      <c r="D426" s="190"/>
    </row>
    <row r="427" spans="4:4" x14ac:dyDescent="0.25">
      <c r="D427" s="190"/>
    </row>
    <row r="428" spans="4:4" x14ac:dyDescent="0.25">
      <c r="D428" s="190"/>
    </row>
    <row r="429" spans="4:4" x14ac:dyDescent="0.25">
      <c r="D429" s="190"/>
    </row>
    <row r="430" spans="4:4" x14ac:dyDescent="0.25">
      <c r="D430" s="190"/>
    </row>
    <row r="431" spans="4:4" x14ac:dyDescent="0.25">
      <c r="D431" s="190"/>
    </row>
    <row r="432" spans="4:4" x14ac:dyDescent="0.25">
      <c r="D432" s="190"/>
    </row>
    <row r="433" spans="4:4" x14ac:dyDescent="0.25">
      <c r="D433" s="190"/>
    </row>
    <row r="434" spans="4:4" x14ac:dyDescent="0.25">
      <c r="D434" s="190"/>
    </row>
    <row r="435" spans="4:4" x14ac:dyDescent="0.25">
      <c r="D435" s="190"/>
    </row>
    <row r="436" spans="4:4" x14ac:dyDescent="0.25">
      <c r="D436" s="190"/>
    </row>
    <row r="437" spans="4:4" x14ac:dyDescent="0.25">
      <c r="D437" s="190"/>
    </row>
    <row r="438" spans="4:4" x14ac:dyDescent="0.25">
      <c r="D438" s="190"/>
    </row>
    <row r="439" spans="4:4" x14ac:dyDescent="0.25">
      <c r="D439" s="190"/>
    </row>
    <row r="440" spans="4:4" x14ac:dyDescent="0.25">
      <c r="D440" s="190"/>
    </row>
    <row r="441" spans="4:4" x14ac:dyDescent="0.25">
      <c r="D441" s="190"/>
    </row>
    <row r="442" spans="4:4" x14ac:dyDescent="0.25">
      <c r="D442" s="190"/>
    </row>
    <row r="443" spans="4:4" x14ac:dyDescent="0.25">
      <c r="D443" s="190"/>
    </row>
    <row r="444" spans="4:4" x14ac:dyDescent="0.25">
      <c r="D444" s="190"/>
    </row>
    <row r="445" spans="4:4" x14ac:dyDescent="0.25">
      <c r="D445" s="190"/>
    </row>
    <row r="446" spans="4:4" x14ac:dyDescent="0.25">
      <c r="D446" s="190"/>
    </row>
    <row r="447" spans="4:4" x14ac:dyDescent="0.25">
      <c r="D447" s="190"/>
    </row>
    <row r="448" spans="4:4" x14ac:dyDescent="0.25">
      <c r="D448" s="190"/>
    </row>
    <row r="449" spans="4:4" x14ac:dyDescent="0.25">
      <c r="D449" s="190"/>
    </row>
    <row r="450" spans="4:4" x14ac:dyDescent="0.25">
      <c r="D450" s="190"/>
    </row>
    <row r="451" spans="4:4" x14ac:dyDescent="0.25">
      <c r="D451" s="190"/>
    </row>
    <row r="452" spans="4:4" x14ac:dyDescent="0.25">
      <c r="D452" s="190"/>
    </row>
    <row r="453" spans="4:4" x14ac:dyDescent="0.25">
      <c r="D453" s="190"/>
    </row>
    <row r="454" spans="4:4" x14ac:dyDescent="0.25">
      <c r="D454" s="190"/>
    </row>
    <row r="455" spans="4:4" x14ac:dyDescent="0.25">
      <c r="D455" s="190"/>
    </row>
    <row r="456" spans="4:4" x14ac:dyDescent="0.25">
      <c r="D456" s="190"/>
    </row>
    <row r="457" spans="4:4" x14ac:dyDescent="0.25">
      <c r="D457" s="190"/>
    </row>
    <row r="458" spans="4:4" x14ac:dyDescent="0.25">
      <c r="D458" s="190"/>
    </row>
    <row r="459" spans="4:4" x14ac:dyDescent="0.25">
      <c r="D459" s="190"/>
    </row>
    <row r="460" spans="4:4" x14ac:dyDescent="0.25">
      <c r="D460" s="190"/>
    </row>
    <row r="461" spans="4:4" x14ac:dyDescent="0.25">
      <c r="D461" s="190"/>
    </row>
    <row r="462" spans="4:4" x14ac:dyDescent="0.25">
      <c r="D462" s="190"/>
    </row>
    <row r="463" spans="4:4" x14ac:dyDescent="0.25">
      <c r="D463" s="190"/>
    </row>
    <row r="464" spans="4:4" x14ac:dyDescent="0.25">
      <c r="D464" s="190"/>
    </row>
    <row r="465" spans="4:4" x14ac:dyDescent="0.25">
      <c r="D465" s="190"/>
    </row>
    <row r="466" spans="4:4" x14ac:dyDescent="0.25">
      <c r="D466" s="190"/>
    </row>
    <row r="467" spans="4:4" x14ac:dyDescent="0.25">
      <c r="D467" s="190"/>
    </row>
    <row r="468" spans="4:4" x14ac:dyDescent="0.25">
      <c r="D468" s="190"/>
    </row>
    <row r="469" spans="4:4" x14ac:dyDescent="0.25">
      <c r="D469" s="190"/>
    </row>
    <row r="470" spans="4:4" x14ac:dyDescent="0.25">
      <c r="D470" s="190"/>
    </row>
    <row r="471" spans="4:4" x14ac:dyDescent="0.25">
      <c r="D471" s="190"/>
    </row>
    <row r="472" spans="4:4" x14ac:dyDescent="0.25">
      <c r="D472" s="190"/>
    </row>
    <row r="473" spans="4:4" x14ac:dyDescent="0.25">
      <c r="D473" s="190"/>
    </row>
    <row r="474" spans="4:4" x14ac:dyDescent="0.25">
      <c r="D474" s="190"/>
    </row>
    <row r="475" spans="4:4" x14ac:dyDescent="0.25">
      <c r="D475" s="190"/>
    </row>
    <row r="476" spans="4:4" x14ac:dyDescent="0.25">
      <c r="D476" s="190"/>
    </row>
    <row r="477" spans="4:4" x14ac:dyDescent="0.25">
      <c r="D477" s="190"/>
    </row>
    <row r="478" spans="4:4" x14ac:dyDescent="0.25">
      <c r="D478" s="190"/>
    </row>
    <row r="479" spans="4:4" x14ac:dyDescent="0.25">
      <c r="D479" s="190"/>
    </row>
    <row r="480" spans="4:4" x14ac:dyDescent="0.25">
      <c r="D480" s="190"/>
    </row>
    <row r="481" spans="4:4" x14ac:dyDescent="0.25">
      <c r="D481" s="190"/>
    </row>
    <row r="482" spans="4:4" x14ac:dyDescent="0.25">
      <c r="D482" s="190"/>
    </row>
    <row r="483" spans="4:4" x14ac:dyDescent="0.25">
      <c r="D483" s="190"/>
    </row>
    <row r="484" spans="4:4" x14ac:dyDescent="0.25">
      <c r="D484" s="190"/>
    </row>
    <row r="485" spans="4:4" x14ac:dyDescent="0.25">
      <c r="D485" s="190"/>
    </row>
    <row r="486" spans="4:4" x14ac:dyDescent="0.25">
      <c r="D486" s="190"/>
    </row>
    <row r="487" spans="4:4" x14ac:dyDescent="0.25">
      <c r="D487" s="190"/>
    </row>
    <row r="488" spans="4:4" x14ac:dyDescent="0.25">
      <c r="D488" s="190"/>
    </row>
    <row r="489" spans="4:4" x14ac:dyDescent="0.25">
      <c r="D489" s="190"/>
    </row>
    <row r="490" spans="4:4" x14ac:dyDescent="0.25">
      <c r="D490" s="190"/>
    </row>
    <row r="491" spans="4:4" x14ac:dyDescent="0.25">
      <c r="D491" s="190"/>
    </row>
    <row r="492" spans="4:4" x14ac:dyDescent="0.25">
      <c r="D492" s="190"/>
    </row>
    <row r="493" spans="4:4" x14ac:dyDescent="0.25">
      <c r="D493" s="190"/>
    </row>
    <row r="494" spans="4:4" x14ac:dyDescent="0.25">
      <c r="D494" s="190"/>
    </row>
    <row r="495" spans="4:4" x14ac:dyDescent="0.25">
      <c r="D495" s="190"/>
    </row>
    <row r="496" spans="4:4" x14ac:dyDescent="0.25">
      <c r="D496" s="190"/>
    </row>
    <row r="497" spans="4:4" x14ac:dyDescent="0.25">
      <c r="D497" s="190"/>
    </row>
    <row r="498" spans="4:4" x14ac:dyDescent="0.25">
      <c r="D498" s="190"/>
    </row>
    <row r="499" spans="4:4" x14ac:dyDescent="0.25">
      <c r="D499" s="190"/>
    </row>
    <row r="500" spans="4:4" x14ac:dyDescent="0.25">
      <c r="D500" s="190"/>
    </row>
    <row r="501" spans="4:4" x14ac:dyDescent="0.25">
      <c r="D501" s="190"/>
    </row>
    <row r="502" spans="4:4" x14ac:dyDescent="0.25">
      <c r="D502" s="190"/>
    </row>
    <row r="503" spans="4:4" x14ac:dyDescent="0.25">
      <c r="D503" s="190"/>
    </row>
    <row r="504" spans="4:4" x14ac:dyDescent="0.25">
      <c r="D504" s="190"/>
    </row>
    <row r="505" spans="4:4" x14ac:dyDescent="0.25">
      <c r="D505" s="190"/>
    </row>
    <row r="506" spans="4:4" x14ac:dyDescent="0.25">
      <c r="D506" s="190"/>
    </row>
    <row r="507" spans="4:4" x14ac:dyDescent="0.25">
      <c r="D507" s="190"/>
    </row>
    <row r="508" spans="4:4" x14ac:dyDescent="0.25">
      <c r="D508" s="190"/>
    </row>
    <row r="509" spans="4:4" x14ac:dyDescent="0.25">
      <c r="D509" s="190"/>
    </row>
    <row r="510" spans="4:4" x14ac:dyDescent="0.25">
      <c r="D510" s="190"/>
    </row>
    <row r="511" spans="4:4" x14ac:dyDescent="0.25">
      <c r="D511" s="190"/>
    </row>
    <row r="512" spans="4:4" x14ac:dyDescent="0.25">
      <c r="D512" s="190"/>
    </row>
    <row r="513" spans="4:4" x14ac:dyDescent="0.25">
      <c r="D513" s="190"/>
    </row>
    <row r="514" spans="4:4" x14ac:dyDescent="0.25">
      <c r="D514" s="190"/>
    </row>
    <row r="515" spans="4:4" x14ac:dyDescent="0.25">
      <c r="D515" s="190"/>
    </row>
    <row r="516" spans="4:4" x14ac:dyDescent="0.25">
      <c r="D516" s="190"/>
    </row>
    <row r="517" spans="4:4" x14ac:dyDescent="0.25">
      <c r="D517" s="190"/>
    </row>
    <row r="518" spans="4:4" x14ac:dyDescent="0.25">
      <c r="D518" s="190"/>
    </row>
    <row r="519" spans="4:4" x14ac:dyDescent="0.25">
      <c r="D519" s="190"/>
    </row>
    <row r="520" spans="4:4" x14ac:dyDescent="0.25">
      <c r="D520" s="190"/>
    </row>
    <row r="521" spans="4:4" x14ac:dyDescent="0.25">
      <c r="D521" s="190"/>
    </row>
    <row r="522" spans="4:4" x14ac:dyDescent="0.25">
      <c r="D522" s="190"/>
    </row>
    <row r="523" spans="4:4" x14ac:dyDescent="0.25">
      <c r="D523" s="190"/>
    </row>
    <row r="524" spans="4:4" x14ac:dyDescent="0.25">
      <c r="D524" s="190"/>
    </row>
    <row r="525" spans="4:4" x14ac:dyDescent="0.25">
      <c r="D525" s="190"/>
    </row>
    <row r="526" spans="4:4" x14ac:dyDescent="0.25">
      <c r="D526" s="190"/>
    </row>
    <row r="527" spans="4:4" x14ac:dyDescent="0.25">
      <c r="D527" s="190"/>
    </row>
    <row r="528" spans="4:4" x14ac:dyDescent="0.25">
      <c r="D528" s="190"/>
    </row>
    <row r="529" spans="4:4" x14ac:dyDescent="0.25">
      <c r="D529" s="190"/>
    </row>
    <row r="530" spans="4:4" x14ac:dyDescent="0.25">
      <c r="D530" s="190"/>
    </row>
    <row r="531" spans="4:4" x14ac:dyDescent="0.25">
      <c r="D531" s="190"/>
    </row>
    <row r="532" spans="4:4" x14ac:dyDescent="0.25">
      <c r="D532" s="190"/>
    </row>
    <row r="533" spans="4:4" x14ac:dyDescent="0.25">
      <c r="D533" s="190"/>
    </row>
    <row r="534" spans="4:4" x14ac:dyDescent="0.25">
      <c r="D534" s="190"/>
    </row>
    <row r="535" spans="4:4" x14ac:dyDescent="0.25">
      <c r="D535" s="190"/>
    </row>
    <row r="536" spans="4:4" x14ac:dyDescent="0.25">
      <c r="D536" s="190"/>
    </row>
    <row r="537" spans="4:4" x14ac:dyDescent="0.25">
      <c r="D537" s="190"/>
    </row>
    <row r="538" spans="4:4" x14ac:dyDescent="0.25">
      <c r="D538" s="190"/>
    </row>
    <row r="539" spans="4:4" x14ac:dyDescent="0.25">
      <c r="D539" s="190"/>
    </row>
    <row r="540" spans="4:4" x14ac:dyDescent="0.25">
      <c r="D540" s="190"/>
    </row>
    <row r="541" spans="4:4" x14ac:dyDescent="0.25">
      <c r="D541" s="190"/>
    </row>
    <row r="542" spans="4:4" x14ac:dyDescent="0.25">
      <c r="D542" s="190"/>
    </row>
    <row r="543" spans="4:4" x14ac:dyDescent="0.25">
      <c r="D543" s="190"/>
    </row>
    <row r="544" spans="4:4" x14ac:dyDescent="0.25">
      <c r="D544" s="190"/>
    </row>
    <row r="545" spans="4:4" x14ac:dyDescent="0.25">
      <c r="D545" s="190"/>
    </row>
    <row r="546" spans="4:4" x14ac:dyDescent="0.25">
      <c r="D546" s="190"/>
    </row>
    <row r="547" spans="4:4" x14ac:dyDescent="0.25">
      <c r="D547" s="190"/>
    </row>
    <row r="548" spans="4:4" x14ac:dyDescent="0.25">
      <c r="D548" s="190"/>
    </row>
    <row r="549" spans="4:4" x14ac:dyDescent="0.25">
      <c r="D549" s="190"/>
    </row>
    <row r="550" spans="4:4" x14ac:dyDescent="0.25">
      <c r="D550" s="190"/>
    </row>
    <row r="551" spans="4:4" x14ac:dyDescent="0.25">
      <c r="D551" s="190"/>
    </row>
    <row r="552" spans="4:4" x14ac:dyDescent="0.25">
      <c r="D552" s="190"/>
    </row>
    <row r="553" spans="4:4" x14ac:dyDescent="0.25">
      <c r="D553" s="190"/>
    </row>
    <row r="554" spans="4:4" x14ac:dyDescent="0.25">
      <c r="D554" s="190"/>
    </row>
    <row r="555" spans="4:4" x14ac:dyDescent="0.25">
      <c r="D555" s="190"/>
    </row>
    <row r="556" spans="4:4" x14ac:dyDescent="0.25">
      <c r="D556" s="190"/>
    </row>
    <row r="557" spans="4:4" x14ac:dyDescent="0.25">
      <c r="D557" s="190"/>
    </row>
    <row r="558" spans="4:4" x14ac:dyDescent="0.25">
      <c r="D558" s="190"/>
    </row>
    <row r="559" spans="4:4" x14ac:dyDescent="0.25">
      <c r="D559" s="190"/>
    </row>
    <row r="560" spans="4:4" x14ac:dyDescent="0.25">
      <c r="D560" s="190"/>
    </row>
    <row r="561" spans="4:4" x14ac:dyDescent="0.25">
      <c r="D561" s="190"/>
    </row>
    <row r="562" spans="4:4" x14ac:dyDescent="0.25">
      <c r="D562" s="190"/>
    </row>
    <row r="563" spans="4:4" x14ac:dyDescent="0.25">
      <c r="D563" s="190"/>
    </row>
    <row r="564" spans="4:4" x14ac:dyDescent="0.25">
      <c r="D564" s="190"/>
    </row>
    <row r="565" spans="4:4" x14ac:dyDescent="0.25">
      <c r="D565" s="190"/>
    </row>
    <row r="566" spans="4:4" x14ac:dyDescent="0.25">
      <c r="D566" s="190"/>
    </row>
    <row r="567" spans="4:4" x14ac:dyDescent="0.25">
      <c r="D567" s="190"/>
    </row>
    <row r="568" spans="4:4" x14ac:dyDescent="0.25">
      <c r="D568" s="190"/>
    </row>
    <row r="569" spans="4:4" x14ac:dyDescent="0.25">
      <c r="D569" s="190"/>
    </row>
    <row r="570" spans="4:4" x14ac:dyDescent="0.25">
      <c r="D570" s="190"/>
    </row>
    <row r="571" spans="4:4" x14ac:dyDescent="0.25">
      <c r="D571" s="190"/>
    </row>
    <row r="572" spans="4:4" x14ac:dyDescent="0.25">
      <c r="D572" s="190"/>
    </row>
    <row r="573" spans="4:4" x14ac:dyDescent="0.25">
      <c r="D573" s="190"/>
    </row>
    <row r="574" spans="4:4" x14ac:dyDescent="0.25">
      <c r="D574" s="190"/>
    </row>
    <row r="575" spans="4:4" x14ac:dyDescent="0.25">
      <c r="D575" s="190"/>
    </row>
    <row r="576" spans="4:4" x14ac:dyDescent="0.25">
      <c r="D576" s="190"/>
    </row>
    <row r="577" spans="4:4" x14ac:dyDescent="0.25">
      <c r="D577" s="190"/>
    </row>
    <row r="578" spans="4:4" x14ac:dyDescent="0.25">
      <c r="D578" s="190"/>
    </row>
    <row r="579" spans="4:4" x14ac:dyDescent="0.25">
      <c r="D579" s="190"/>
    </row>
    <row r="580" spans="4:4" x14ac:dyDescent="0.25">
      <c r="D580" s="190"/>
    </row>
    <row r="581" spans="4:4" x14ac:dyDescent="0.25">
      <c r="D581" s="190"/>
    </row>
    <row r="582" spans="4:4" x14ac:dyDescent="0.25">
      <c r="D582" s="190"/>
    </row>
    <row r="583" spans="4:4" x14ac:dyDescent="0.25">
      <c r="D583" s="190"/>
    </row>
    <row r="584" spans="4:4" x14ac:dyDescent="0.25">
      <c r="D584" s="190"/>
    </row>
    <row r="585" spans="4:4" x14ac:dyDescent="0.25">
      <c r="D585" s="190"/>
    </row>
    <row r="586" spans="4:4" x14ac:dyDescent="0.25">
      <c r="D586" s="190"/>
    </row>
    <row r="587" spans="4:4" x14ac:dyDescent="0.25">
      <c r="D587" s="190"/>
    </row>
    <row r="588" spans="4:4" x14ac:dyDescent="0.25">
      <c r="D588" s="190"/>
    </row>
    <row r="589" spans="4:4" x14ac:dyDescent="0.25">
      <c r="D589" s="190"/>
    </row>
    <row r="590" spans="4:4" x14ac:dyDescent="0.25">
      <c r="D590" s="190"/>
    </row>
    <row r="591" spans="4:4" x14ac:dyDescent="0.25">
      <c r="D591" s="190"/>
    </row>
    <row r="592" spans="4:4" x14ac:dyDescent="0.25">
      <c r="D592" s="190"/>
    </row>
    <row r="593" spans="4:4" x14ac:dyDescent="0.25">
      <c r="D593" s="190"/>
    </row>
    <row r="594" spans="4:4" x14ac:dyDescent="0.25">
      <c r="D594" s="190"/>
    </row>
    <row r="595" spans="4:4" x14ac:dyDescent="0.25">
      <c r="D595" s="190"/>
    </row>
    <row r="596" spans="4:4" x14ac:dyDescent="0.25">
      <c r="D596" s="190"/>
    </row>
    <row r="597" spans="4:4" x14ac:dyDescent="0.25">
      <c r="D597" s="190"/>
    </row>
    <row r="598" spans="4:4" x14ac:dyDescent="0.25">
      <c r="D598" s="190"/>
    </row>
    <row r="599" spans="4:4" x14ac:dyDescent="0.25">
      <c r="D599" s="190"/>
    </row>
    <row r="600" spans="4:4" x14ac:dyDescent="0.25">
      <c r="D600" s="190"/>
    </row>
    <row r="601" spans="4:4" x14ac:dyDescent="0.25">
      <c r="D601" s="190"/>
    </row>
    <row r="602" spans="4:4" x14ac:dyDescent="0.25">
      <c r="D602" s="190"/>
    </row>
    <row r="603" spans="4:4" x14ac:dyDescent="0.25">
      <c r="D603" s="190"/>
    </row>
    <row r="604" spans="4:4" x14ac:dyDescent="0.25">
      <c r="D604" s="190"/>
    </row>
    <row r="605" spans="4:4" x14ac:dyDescent="0.25">
      <c r="D605" s="190"/>
    </row>
    <row r="606" spans="4:4" x14ac:dyDescent="0.25">
      <c r="D606" s="190"/>
    </row>
    <row r="607" spans="4:4" x14ac:dyDescent="0.25">
      <c r="D607" s="190"/>
    </row>
    <row r="608" spans="4:4" x14ac:dyDescent="0.25">
      <c r="D608" s="190"/>
    </row>
    <row r="609" spans="4:4" x14ac:dyDescent="0.25">
      <c r="D609" s="190"/>
    </row>
    <row r="610" spans="4:4" x14ac:dyDescent="0.25">
      <c r="D610" s="190"/>
    </row>
    <row r="611" spans="4:4" x14ac:dyDescent="0.25">
      <c r="D611" s="190"/>
    </row>
    <row r="612" spans="4:4" x14ac:dyDescent="0.25">
      <c r="D612" s="190"/>
    </row>
    <row r="613" spans="4:4" x14ac:dyDescent="0.25">
      <c r="D613" s="190"/>
    </row>
    <row r="614" spans="4:4" x14ac:dyDescent="0.25">
      <c r="D614" s="190"/>
    </row>
    <row r="615" spans="4:4" x14ac:dyDescent="0.25">
      <c r="D615" s="190"/>
    </row>
    <row r="616" spans="4:4" x14ac:dyDescent="0.25">
      <c r="D616" s="190"/>
    </row>
    <row r="617" spans="4:4" x14ac:dyDescent="0.25">
      <c r="D617" s="190"/>
    </row>
    <row r="618" spans="4:4" x14ac:dyDescent="0.25">
      <c r="D618" s="190"/>
    </row>
    <row r="619" spans="4:4" x14ac:dyDescent="0.25">
      <c r="D619" s="190"/>
    </row>
    <row r="620" spans="4:4" x14ac:dyDescent="0.25">
      <c r="D620" s="190"/>
    </row>
    <row r="621" spans="4:4" x14ac:dyDescent="0.25">
      <c r="D621" s="190"/>
    </row>
    <row r="622" spans="4:4" x14ac:dyDescent="0.25">
      <c r="D622" s="190"/>
    </row>
    <row r="623" spans="4:4" x14ac:dyDescent="0.25">
      <c r="D623" s="190"/>
    </row>
    <row r="624" spans="4:4" x14ac:dyDescent="0.25">
      <c r="D624" s="190"/>
    </row>
    <row r="625" spans="4:4" x14ac:dyDescent="0.25">
      <c r="D625" s="190"/>
    </row>
    <row r="626" spans="4:4" x14ac:dyDescent="0.25">
      <c r="D626" s="190"/>
    </row>
    <row r="627" spans="4:4" x14ac:dyDescent="0.25">
      <c r="D627" s="190"/>
    </row>
    <row r="628" spans="4:4" x14ac:dyDescent="0.25">
      <c r="D628" s="190"/>
    </row>
    <row r="629" spans="4:4" x14ac:dyDescent="0.25">
      <c r="D629" s="190"/>
    </row>
    <row r="630" spans="4:4" x14ac:dyDescent="0.25">
      <c r="D630" s="190"/>
    </row>
    <row r="631" spans="4:4" x14ac:dyDescent="0.25">
      <c r="D631" s="190"/>
    </row>
    <row r="632" spans="4:4" x14ac:dyDescent="0.25">
      <c r="D632" s="190"/>
    </row>
    <row r="633" spans="4:4" x14ac:dyDescent="0.25">
      <c r="D633" s="190"/>
    </row>
    <row r="634" spans="4:4" x14ac:dyDescent="0.25">
      <c r="D634" s="190"/>
    </row>
    <row r="635" spans="4:4" x14ac:dyDescent="0.25">
      <c r="D635" s="190"/>
    </row>
    <row r="636" spans="4:4" x14ac:dyDescent="0.25">
      <c r="D636" s="190"/>
    </row>
    <row r="637" spans="4:4" x14ac:dyDescent="0.25">
      <c r="D637" s="190"/>
    </row>
    <row r="638" spans="4:4" x14ac:dyDescent="0.25">
      <c r="D638" s="190"/>
    </row>
    <row r="639" spans="4:4" x14ac:dyDescent="0.25">
      <c r="D639" s="190"/>
    </row>
    <row r="640" spans="4:4" x14ac:dyDescent="0.25">
      <c r="D640" s="190"/>
    </row>
    <row r="641" spans="4:4" x14ac:dyDescent="0.25">
      <c r="D641" s="190"/>
    </row>
    <row r="642" spans="4:4" x14ac:dyDescent="0.25">
      <c r="D642" s="190"/>
    </row>
    <row r="643" spans="4:4" x14ac:dyDescent="0.25">
      <c r="D643" s="190"/>
    </row>
    <row r="644" spans="4:4" x14ac:dyDescent="0.25">
      <c r="D644" s="190"/>
    </row>
    <row r="645" spans="4:4" x14ac:dyDescent="0.25">
      <c r="D645" s="190"/>
    </row>
    <row r="646" spans="4:4" x14ac:dyDescent="0.25">
      <c r="D646" s="190"/>
    </row>
    <row r="647" spans="4:4" x14ac:dyDescent="0.25">
      <c r="D647" s="190"/>
    </row>
    <row r="648" spans="4:4" x14ac:dyDescent="0.25">
      <c r="D648" s="190"/>
    </row>
    <row r="649" spans="4:4" x14ac:dyDescent="0.25">
      <c r="D649" s="190"/>
    </row>
    <row r="650" spans="4:4" x14ac:dyDescent="0.25">
      <c r="D650" s="190"/>
    </row>
    <row r="651" spans="4:4" x14ac:dyDescent="0.25">
      <c r="D651" s="190"/>
    </row>
    <row r="652" spans="4:4" x14ac:dyDescent="0.25">
      <c r="D652" s="190"/>
    </row>
    <row r="653" spans="4:4" x14ac:dyDescent="0.25">
      <c r="D653" s="190"/>
    </row>
    <row r="654" spans="4:4" x14ac:dyDescent="0.25">
      <c r="D654" s="190"/>
    </row>
    <row r="655" spans="4:4" x14ac:dyDescent="0.25">
      <c r="D655" s="190"/>
    </row>
    <row r="656" spans="4:4" x14ac:dyDescent="0.25">
      <c r="D656" s="190"/>
    </row>
    <row r="657" spans="4:4" x14ac:dyDescent="0.25">
      <c r="D657" s="190"/>
    </row>
    <row r="658" spans="4:4" x14ac:dyDescent="0.25">
      <c r="D658" s="190"/>
    </row>
    <row r="659" spans="4:4" x14ac:dyDescent="0.25">
      <c r="D659" s="190"/>
    </row>
    <row r="660" spans="4:4" x14ac:dyDescent="0.25">
      <c r="D660" s="190"/>
    </row>
    <row r="661" spans="4:4" x14ac:dyDescent="0.25">
      <c r="D661" s="190"/>
    </row>
    <row r="662" spans="4:4" x14ac:dyDescent="0.25">
      <c r="D662" s="190"/>
    </row>
    <row r="663" spans="4:4" x14ac:dyDescent="0.25">
      <c r="D663" s="190"/>
    </row>
    <row r="664" spans="4:4" x14ac:dyDescent="0.25">
      <c r="D664" s="190"/>
    </row>
    <row r="665" spans="4:4" x14ac:dyDescent="0.25">
      <c r="D665" s="190"/>
    </row>
    <row r="666" spans="4:4" x14ac:dyDescent="0.25">
      <c r="D666" s="190"/>
    </row>
    <row r="667" spans="4:4" x14ac:dyDescent="0.25">
      <c r="D667" s="190"/>
    </row>
    <row r="668" spans="4:4" x14ac:dyDescent="0.25">
      <c r="D668" s="190"/>
    </row>
    <row r="669" spans="4:4" x14ac:dyDescent="0.25">
      <c r="D669" s="190"/>
    </row>
    <row r="670" spans="4:4" x14ac:dyDescent="0.25">
      <c r="D670" s="190"/>
    </row>
    <row r="671" spans="4:4" x14ac:dyDescent="0.25">
      <c r="D671" s="190"/>
    </row>
    <row r="672" spans="4:4" x14ac:dyDescent="0.25">
      <c r="D672" s="190"/>
    </row>
    <row r="673" spans="4:4" x14ac:dyDescent="0.25">
      <c r="D673" s="190"/>
    </row>
    <row r="674" spans="4:4" x14ac:dyDescent="0.25">
      <c r="D674" s="190"/>
    </row>
    <row r="675" spans="4:4" x14ac:dyDescent="0.25">
      <c r="D675" s="190"/>
    </row>
    <row r="676" spans="4:4" x14ac:dyDescent="0.25">
      <c r="D676" s="190"/>
    </row>
    <row r="677" spans="4:4" x14ac:dyDescent="0.25">
      <c r="D677" s="190"/>
    </row>
    <row r="678" spans="4:4" x14ac:dyDescent="0.25">
      <c r="D678" s="190"/>
    </row>
    <row r="679" spans="4:4" x14ac:dyDescent="0.25">
      <c r="D679" s="190"/>
    </row>
    <row r="680" spans="4:4" x14ac:dyDescent="0.25">
      <c r="D680" s="190"/>
    </row>
    <row r="681" spans="4:4" x14ac:dyDescent="0.25">
      <c r="D681" s="190"/>
    </row>
    <row r="682" spans="4:4" x14ac:dyDescent="0.25">
      <c r="D682" s="190"/>
    </row>
    <row r="683" spans="4:4" x14ac:dyDescent="0.25">
      <c r="D683" s="190"/>
    </row>
    <row r="684" spans="4:4" x14ac:dyDescent="0.25">
      <c r="D684" s="190"/>
    </row>
    <row r="685" spans="4:4" x14ac:dyDescent="0.25">
      <c r="D685" s="190"/>
    </row>
    <row r="686" spans="4:4" x14ac:dyDescent="0.25">
      <c r="D686" s="190"/>
    </row>
    <row r="687" spans="4:4" x14ac:dyDescent="0.25">
      <c r="D687" s="190"/>
    </row>
    <row r="688" spans="4:4" x14ac:dyDescent="0.25">
      <c r="D688" s="190"/>
    </row>
    <row r="689" spans="4:4" x14ac:dyDescent="0.25">
      <c r="D689" s="190"/>
    </row>
    <row r="690" spans="4:4" x14ac:dyDescent="0.25">
      <c r="D690" s="190"/>
    </row>
    <row r="691" spans="4:4" x14ac:dyDescent="0.25">
      <c r="D691" s="190"/>
    </row>
    <row r="692" spans="4:4" x14ac:dyDescent="0.25">
      <c r="D692" s="190"/>
    </row>
    <row r="693" spans="4:4" x14ac:dyDescent="0.25">
      <c r="D693" s="190"/>
    </row>
    <row r="694" spans="4:4" x14ac:dyDescent="0.25">
      <c r="D694" s="190"/>
    </row>
    <row r="695" spans="4:4" x14ac:dyDescent="0.25">
      <c r="D695" s="190"/>
    </row>
    <row r="696" spans="4:4" x14ac:dyDescent="0.25">
      <c r="D696" s="190"/>
    </row>
    <row r="697" spans="4:4" x14ac:dyDescent="0.25">
      <c r="D697" s="190"/>
    </row>
    <row r="698" spans="4:4" x14ac:dyDescent="0.25">
      <c r="D698" s="190"/>
    </row>
    <row r="699" spans="4:4" x14ac:dyDescent="0.25">
      <c r="D699" s="190"/>
    </row>
    <row r="700" spans="4:4" x14ac:dyDescent="0.25">
      <c r="D700" s="190"/>
    </row>
    <row r="701" spans="4:4" x14ac:dyDescent="0.25">
      <c r="D701" s="190"/>
    </row>
    <row r="702" spans="4:4" x14ac:dyDescent="0.25">
      <c r="D702" s="190"/>
    </row>
    <row r="703" spans="4:4" x14ac:dyDescent="0.25">
      <c r="D703" s="190"/>
    </row>
    <row r="704" spans="4:4" x14ac:dyDescent="0.25">
      <c r="D704" s="190"/>
    </row>
    <row r="705" spans="4:4" x14ac:dyDescent="0.25">
      <c r="D705" s="190"/>
    </row>
    <row r="706" spans="4:4" x14ac:dyDescent="0.25">
      <c r="D706" s="190"/>
    </row>
    <row r="707" spans="4:4" x14ac:dyDescent="0.25">
      <c r="D707" s="190"/>
    </row>
    <row r="708" spans="4:4" x14ac:dyDescent="0.25">
      <c r="D708" s="190"/>
    </row>
    <row r="709" spans="4:4" x14ac:dyDescent="0.25">
      <c r="D709" s="190"/>
    </row>
    <row r="710" spans="4:4" x14ac:dyDescent="0.25">
      <c r="D710" s="190"/>
    </row>
    <row r="711" spans="4:4" x14ac:dyDescent="0.25">
      <c r="D711" s="190"/>
    </row>
    <row r="712" spans="4:4" x14ac:dyDescent="0.25">
      <c r="D712" s="190"/>
    </row>
    <row r="713" spans="4:4" x14ac:dyDescent="0.25">
      <c r="D713" s="190"/>
    </row>
    <row r="714" spans="4:4" x14ac:dyDescent="0.25">
      <c r="D714" s="190"/>
    </row>
    <row r="715" spans="4:4" x14ac:dyDescent="0.25">
      <c r="D715" s="190"/>
    </row>
    <row r="716" spans="4:4" x14ac:dyDescent="0.25">
      <c r="D716" s="190"/>
    </row>
    <row r="717" spans="4:4" x14ac:dyDescent="0.25">
      <c r="D717" s="190"/>
    </row>
    <row r="718" spans="4:4" x14ac:dyDescent="0.25">
      <c r="D718" s="190"/>
    </row>
    <row r="719" spans="4:4" x14ac:dyDescent="0.25">
      <c r="D719" s="190"/>
    </row>
    <row r="720" spans="4:4" x14ac:dyDescent="0.25">
      <c r="D720" s="190"/>
    </row>
    <row r="721" spans="4:4" x14ac:dyDescent="0.25">
      <c r="D721" s="190"/>
    </row>
    <row r="722" spans="4:4" x14ac:dyDescent="0.25">
      <c r="D722" s="190"/>
    </row>
    <row r="723" spans="4:4" x14ac:dyDescent="0.25">
      <c r="D723" s="190"/>
    </row>
    <row r="724" spans="4:4" x14ac:dyDescent="0.25">
      <c r="D724" s="190"/>
    </row>
    <row r="725" spans="4:4" x14ac:dyDescent="0.25">
      <c r="D725" s="190"/>
    </row>
    <row r="726" spans="4:4" x14ac:dyDescent="0.25">
      <c r="D726" s="190"/>
    </row>
    <row r="727" spans="4:4" x14ac:dyDescent="0.25">
      <c r="D727" s="190"/>
    </row>
    <row r="728" spans="4:4" x14ac:dyDescent="0.25">
      <c r="D728" s="190"/>
    </row>
    <row r="729" spans="4:4" x14ac:dyDescent="0.25">
      <c r="D729" s="190"/>
    </row>
    <row r="730" spans="4:4" x14ac:dyDescent="0.25">
      <c r="D730" s="190"/>
    </row>
    <row r="731" spans="4:4" x14ac:dyDescent="0.25">
      <c r="D731" s="190"/>
    </row>
    <row r="732" spans="4:4" x14ac:dyDescent="0.25">
      <c r="D732" s="190"/>
    </row>
    <row r="733" spans="4:4" x14ac:dyDescent="0.25">
      <c r="D733" s="190"/>
    </row>
    <row r="734" spans="4:4" x14ac:dyDescent="0.25">
      <c r="D734" s="190"/>
    </row>
    <row r="735" spans="4:4" x14ac:dyDescent="0.25">
      <c r="D735" s="190"/>
    </row>
    <row r="736" spans="4:4" x14ac:dyDescent="0.25">
      <c r="D736" s="190"/>
    </row>
    <row r="737" spans="4:4" x14ac:dyDescent="0.25">
      <c r="D737" s="190"/>
    </row>
    <row r="738" spans="4:4" x14ac:dyDescent="0.25">
      <c r="D738" s="190"/>
    </row>
    <row r="739" spans="4:4" x14ac:dyDescent="0.25">
      <c r="D739" s="190"/>
    </row>
    <row r="740" spans="4:4" x14ac:dyDescent="0.25">
      <c r="D740" s="190"/>
    </row>
    <row r="741" spans="4:4" x14ac:dyDescent="0.25">
      <c r="D741" s="190"/>
    </row>
    <row r="742" spans="4:4" x14ac:dyDescent="0.25">
      <c r="D742" s="190"/>
    </row>
    <row r="743" spans="4:4" x14ac:dyDescent="0.25">
      <c r="D743" s="190"/>
    </row>
    <row r="744" spans="4:4" x14ac:dyDescent="0.25">
      <c r="D744" s="190"/>
    </row>
    <row r="745" spans="4:4" x14ac:dyDescent="0.25">
      <c r="D745" s="190"/>
    </row>
    <row r="746" spans="4:4" x14ac:dyDescent="0.25">
      <c r="D746" s="190"/>
    </row>
    <row r="747" spans="4:4" x14ac:dyDescent="0.25">
      <c r="D747" s="190"/>
    </row>
    <row r="748" spans="4:4" x14ac:dyDescent="0.25">
      <c r="D748" s="190"/>
    </row>
    <row r="749" spans="4:4" x14ac:dyDescent="0.25">
      <c r="D749" s="190"/>
    </row>
    <row r="750" spans="4:4" x14ac:dyDescent="0.25">
      <c r="D750" s="190"/>
    </row>
    <row r="751" spans="4:4" x14ac:dyDescent="0.25">
      <c r="D751" s="190"/>
    </row>
    <row r="752" spans="4:4" x14ac:dyDescent="0.25">
      <c r="D752" s="190"/>
    </row>
    <row r="753" spans="4:4" x14ac:dyDescent="0.25">
      <c r="D753" s="190"/>
    </row>
    <row r="754" spans="4:4" x14ac:dyDescent="0.25">
      <c r="D754" s="190"/>
    </row>
    <row r="755" spans="4:4" x14ac:dyDescent="0.25">
      <c r="D755" s="190"/>
    </row>
    <row r="756" spans="4:4" x14ac:dyDescent="0.25">
      <c r="D756" s="190"/>
    </row>
    <row r="757" spans="4:4" x14ac:dyDescent="0.25">
      <c r="D757" s="190"/>
    </row>
    <row r="758" spans="4:4" x14ac:dyDescent="0.25">
      <c r="D758" s="190"/>
    </row>
    <row r="759" spans="4:4" x14ac:dyDescent="0.25">
      <c r="D759" s="190"/>
    </row>
    <row r="760" spans="4:4" x14ac:dyDescent="0.25">
      <c r="D760" s="190"/>
    </row>
    <row r="761" spans="4:4" x14ac:dyDescent="0.25">
      <c r="D761" s="190"/>
    </row>
    <row r="762" spans="4:4" x14ac:dyDescent="0.25">
      <c r="D762" s="190"/>
    </row>
    <row r="763" spans="4:4" x14ac:dyDescent="0.25">
      <c r="D763" s="190"/>
    </row>
    <row r="764" spans="4:4" x14ac:dyDescent="0.25">
      <c r="D764" s="190"/>
    </row>
    <row r="765" spans="4:4" x14ac:dyDescent="0.25">
      <c r="D765" s="190"/>
    </row>
    <row r="766" spans="4:4" x14ac:dyDescent="0.25">
      <c r="D766" s="190"/>
    </row>
    <row r="767" spans="4:4" x14ac:dyDescent="0.25">
      <c r="D767" s="190"/>
    </row>
    <row r="768" spans="4:4" x14ac:dyDescent="0.25">
      <c r="D768" s="190"/>
    </row>
    <row r="769" spans="4:4" x14ac:dyDescent="0.25">
      <c r="D769" s="190"/>
    </row>
    <row r="770" spans="4:4" x14ac:dyDescent="0.25">
      <c r="D770" s="190"/>
    </row>
    <row r="771" spans="4:4" x14ac:dyDescent="0.25">
      <c r="D771" s="190"/>
    </row>
    <row r="772" spans="4:4" x14ac:dyDescent="0.25">
      <c r="D772" s="190"/>
    </row>
    <row r="773" spans="4:4" x14ac:dyDescent="0.25">
      <c r="D773" s="190"/>
    </row>
    <row r="774" spans="4:4" x14ac:dyDescent="0.25">
      <c r="D774" s="190"/>
    </row>
    <row r="775" spans="4:4" x14ac:dyDescent="0.25">
      <c r="D775" s="190"/>
    </row>
    <row r="776" spans="4:4" x14ac:dyDescent="0.25">
      <c r="D776" s="190"/>
    </row>
    <row r="777" spans="4:4" x14ac:dyDescent="0.25">
      <c r="D777" s="190"/>
    </row>
    <row r="778" spans="4:4" x14ac:dyDescent="0.25">
      <c r="D778" s="190"/>
    </row>
    <row r="779" spans="4:4" x14ac:dyDescent="0.25">
      <c r="D779" s="190"/>
    </row>
    <row r="780" spans="4:4" x14ac:dyDescent="0.25">
      <c r="D780" s="190"/>
    </row>
    <row r="781" spans="4:4" x14ac:dyDescent="0.25">
      <c r="D781" s="190"/>
    </row>
    <row r="782" spans="4:4" x14ac:dyDescent="0.25">
      <c r="D782" s="190"/>
    </row>
    <row r="783" spans="4:4" x14ac:dyDescent="0.25">
      <c r="D783" s="190"/>
    </row>
    <row r="784" spans="4:4" x14ac:dyDescent="0.25">
      <c r="D784" s="190"/>
    </row>
    <row r="785" spans="4:4" x14ac:dyDescent="0.25">
      <c r="D785" s="190"/>
    </row>
    <row r="786" spans="4:4" x14ac:dyDescent="0.25">
      <c r="D786" s="190"/>
    </row>
    <row r="787" spans="4:4" x14ac:dyDescent="0.25">
      <c r="D787" s="190"/>
    </row>
    <row r="788" spans="4:4" x14ac:dyDescent="0.25">
      <c r="D788" s="190"/>
    </row>
    <row r="789" spans="4:4" x14ac:dyDescent="0.25">
      <c r="D789" s="190"/>
    </row>
    <row r="790" spans="4:4" x14ac:dyDescent="0.25">
      <c r="D790" s="190"/>
    </row>
    <row r="791" spans="4:4" x14ac:dyDescent="0.25">
      <c r="D791" s="190"/>
    </row>
    <row r="792" spans="4:4" x14ac:dyDescent="0.25">
      <c r="D792" s="190"/>
    </row>
    <row r="793" spans="4:4" x14ac:dyDescent="0.25">
      <c r="D793" s="190"/>
    </row>
    <row r="794" spans="4:4" x14ac:dyDescent="0.25">
      <c r="D794" s="190"/>
    </row>
    <row r="795" spans="4:4" x14ac:dyDescent="0.25">
      <c r="D795" s="190"/>
    </row>
    <row r="796" spans="4:4" x14ac:dyDescent="0.25">
      <c r="D796" s="190"/>
    </row>
    <row r="797" spans="4:4" x14ac:dyDescent="0.25">
      <c r="D797" s="190"/>
    </row>
    <row r="798" spans="4:4" x14ac:dyDescent="0.25">
      <c r="D798" s="190"/>
    </row>
    <row r="799" spans="4:4" x14ac:dyDescent="0.25">
      <c r="D799" s="190"/>
    </row>
    <row r="800" spans="4:4" x14ac:dyDescent="0.25">
      <c r="D800" s="190"/>
    </row>
    <row r="801" spans="4:4" x14ac:dyDescent="0.25">
      <c r="D801" s="190"/>
    </row>
    <row r="802" spans="4:4" x14ac:dyDescent="0.25">
      <c r="D802" s="190"/>
    </row>
    <row r="803" spans="4:4" x14ac:dyDescent="0.25">
      <c r="D803" s="190"/>
    </row>
    <row r="804" spans="4:4" x14ac:dyDescent="0.25">
      <c r="D804" s="190"/>
    </row>
    <row r="805" spans="4:4" x14ac:dyDescent="0.25">
      <c r="D805" s="190"/>
    </row>
    <row r="806" spans="4:4" x14ac:dyDescent="0.25">
      <c r="D806" s="190"/>
    </row>
    <row r="807" spans="4:4" x14ac:dyDescent="0.25">
      <c r="D807" s="190"/>
    </row>
    <row r="808" spans="4:4" x14ac:dyDescent="0.25">
      <c r="D808" s="190"/>
    </row>
    <row r="809" spans="4:4" x14ac:dyDescent="0.25">
      <c r="D809" s="190"/>
    </row>
    <row r="810" spans="4:4" x14ac:dyDescent="0.25">
      <c r="D810" s="190"/>
    </row>
    <row r="811" spans="4:4" x14ac:dyDescent="0.25">
      <c r="D811" s="190"/>
    </row>
    <row r="812" spans="4:4" x14ac:dyDescent="0.25">
      <c r="D812" s="190"/>
    </row>
    <row r="813" spans="4:4" x14ac:dyDescent="0.25">
      <c r="D813" s="190"/>
    </row>
    <row r="814" spans="4:4" x14ac:dyDescent="0.25">
      <c r="D814" s="190"/>
    </row>
    <row r="815" spans="4:4" x14ac:dyDescent="0.25">
      <c r="D815" s="190"/>
    </row>
    <row r="816" spans="4:4" x14ac:dyDescent="0.25">
      <c r="D816" s="190"/>
    </row>
    <row r="817" spans="4:4" x14ac:dyDescent="0.25">
      <c r="D817" s="190"/>
    </row>
    <row r="818" spans="4:4" x14ac:dyDescent="0.25">
      <c r="D818" s="190"/>
    </row>
    <row r="819" spans="4:4" x14ac:dyDescent="0.25">
      <c r="D819" s="190"/>
    </row>
    <row r="820" spans="4:4" x14ac:dyDescent="0.25">
      <c r="D820" s="190"/>
    </row>
    <row r="821" spans="4:4" x14ac:dyDescent="0.25">
      <c r="D821" s="190"/>
    </row>
    <row r="822" spans="4:4" x14ac:dyDescent="0.25">
      <c r="D822" s="190"/>
    </row>
    <row r="823" spans="4:4" x14ac:dyDescent="0.25">
      <c r="D823" s="190"/>
    </row>
    <row r="824" spans="4:4" x14ac:dyDescent="0.25">
      <c r="D824" s="190"/>
    </row>
    <row r="825" spans="4:4" x14ac:dyDescent="0.25">
      <c r="D825" s="190"/>
    </row>
    <row r="826" spans="4:4" x14ac:dyDescent="0.25">
      <c r="D826" s="190"/>
    </row>
    <row r="827" spans="4:4" x14ac:dyDescent="0.25">
      <c r="D827" s="190"/>
    </row>
    <row r="828" spans="4:4" x14ac:dyDescent="0.25">
      <c r="D828" s="190"/>
    </row>
    <row r="829" spans="4:4" x14ac:dyDescent="0.25">
      <c r="D829" s="190"/>
    </row>
    <row r="830" spans="4:4" x14ac:dyDescent="0.25">
      <c r="D830" s="190"/>
    </row>
    <row r="831" spans="4:4" x14ac:dyDescent="0.25">
      <c r="D831" s="190"/>
    </row>
    <row r="832" spans="4:4" x14ac:dyDescent="0.25">
      <c r="D832" s="190"/>
    </row>
    <row r="833" spans="4:4" x14ac:dyDescent="0.25">
      <c r="D833" s="190"/>
    </row>
    <row r="834" spans="4:4" x14ac:dyDescent="0.25">
      <c r="D834" s="190"/>
    </row>
    <row r="835" spans="4:4" x14ac:dyDescent="0.25">
      <c r="D835" s="190"/>
    </row>
    <row r="836" spans="4:4" x14ac:dyDescent="0.25">
      <c r="D836" s="190"/>
    </row>
    <row r="837" spans="4:4" x14ac:dyDescent="0.25">
      <c r="D837" s="190"/>
    </row>
    <row r="838" spans="4:4" x14ac:dyDescent="0.25">
      <c r="D838" s="190"/>
    </row>
    <row r="839" spans="4:4" x14ac:dyDescent="0.25">
      <c r="D839" s="190"/>
    </row>
    <row r="840" spans="4:4" x14ac:dyDescent="0.25">
      <c r="D840" s="190"/>
    </row>
    <row r="841" spans="4:4" x14ac:dyDescent="0.25">
      <c r="D841" s="190"/>
    </row>
    <row r="842" spans="4:4" x14ac:dyDescent="0.25">
      <c r="D842" s="190"/>
    </row>
    <row r="843" spans="4:4" x14ac:dyDescent="0.25">
      <c r="D843" s="190"/>
    </row>
    <row r="844" spans="4:4" x14ac:dyDescent="0.25">
      <c r="D844" s="190"/>
    </row>
    <row r="845" spans="4:4" x14ac:dyDescent="0.25">
      <c r="D845" s="190"/>
    </row>
    <row r="846" spans="4:4" x14ac:dyDescent="0.25">
      <c r="D846" s="190"/>
    </row>
    <row r="847" spans="4:4" x14ac:dyDescent="0.25">
      <c r="D847" s="190"/>
    </row>
    <row r="848" spans="4:4" x14ac:dyDescent="0.25">
      <c r="D848" s="190"/>
    </row>
    <row r="849" spans="4:4" x14ac:dyDescent="0.25">
      <c r="D849" s="190"/>
    </row>
    <row r="850" spans="4:4" x14ac:dyDescent="0.25">
      <c r="D850" s="190"/>
    </row>
    <row r="851" spans="4:4" x14ac:dyDescent="0.25">
      <c r="D851" s="190"/>
    </row>
    <row r="852" spans="4:4" x14ac:dyDescent="0.25">
      <c r="D852" s="190"/>
    </row>
    <row r="853" spans="4:4" x14ac:dyDescent="0.25">
      <c r="D853" s="190"/>
    </row>
    <row r="854" spans="4:4" x14ac:dyDescent="0.25">
      <c r="D854" s="190"/>
    </row>
    <row r="855" spans="4:4" x14ac:dyDescent="0.25">
      <c r="D855" s="190"/>
    </row>
    <row r="856" spans="4:4" x14ac:dyDescent="0.25">
      <c r="D856" s="190"/>
    </row>
    <row r="857" spans="4:4" x14ac:dyDescent="0.25">
      <c r="D857" s="190"/>
    </row>
    <row r="858" spans="4:4" x14ac:dyDescent="0.25">
      <c r="D858" s="190"/>
    </row>
    <row r="859" spans="4:4" x14ac:dyDescent="0.25">
      <c r="D859" s="190"/>
    </row>
    <row r="860" spans="4:4" x14ac:dyDescent="0.25">
      <c r="D860" s="190"/>
    </row>
    <row r="861" spans="4:4" x14ac:dyDescent="0.25">
      <c r="D861" s="190"/>
    </row>
    <row r="862" spans="4:4" x14ac:dyDescent="0.25">
      <c r="D862" s="190"/>
    </row>
    <row r="863" spans="4:4" x14ac:dyDescent="0.25">
      <c r="D863" s="190"/>
    </row>
    <row r="864" spans="4:4" x14ac:dyDescent="0.25">
      <c r="D864" s="190"/>
    </row>
    <row r="865" spans="4:4" x14ac:dyDescent="0.25">
      <c r="D865" s="190"/>
    </row>
    <row r="866" spans="4:4" x14ac:dyDescent="0.25">
      <c r="D866" s="190"/>
    </row>
    <row r="867" spans="4:4" x14ac:dyDescent="0.25">
      <c r="D867" s="190"/>
    </row>
    <row r="868" spans="4:4" x14ac:dyDescent="0.25">
      <c r="D868" s="190"/>
    </row>
    <row r="869" spans="4:4" x14ac:dyDescent="0.25">
      <c r="D869" s="190"/>
    </row>
    <row r="870" spans="4:4" x14ac:dyDescent="0.25">
      <c r="D870" s="190"/>
    </row>
    <row r="871" spans="4:4" x14ac:dyDescent="0.25">
      <c r="D871" s="190"/>
    </row>
    <row r="872" spans="4:4" x14ac:dyDescent="0.25">
      <c r="D872" s="190"/>
    </row>
    <row r="873" spans="4:4" x14ac:dyDescent="0.25">
      <c r="D873" s="190"/>
    </row>
    <row r="874" spans="4:4" x14ac:dyDescent="0.25">
      <c r="D874" s="190"/>
    </row>
    <row r="875" spans="4:4" x14ac:dyDescent="0.25">
      <c r="D875" s="190"/>
    </row>
    <row r="876" spans="4:4" x14ac:dyDescent="0.25">
      <c r="D876" s="190"/>
    </row>
    <row r="877" spans="4:4" x14ac:dyDescent="0.25">
      <c r="D877" s="190"/>
    </row>
    <row r="878" spans="4:4" x14ac:dyDescent="0.25">
      <c r="D878" s="190"/>
    </row>
    <row r="879" spans="4:4" x14ac:dyDescent="0.25">
      <c r="D879" s="190"/>
    </row>
    <row r="880" spans="4:4" x14ac:dyDescent="0.25">
      <c r="D880" s="190"/>
    </row>
    <row r="881" spans="4:4" x14ac:dyDescent="0.25">
      <c r="D881" s="190"/>
    </row>
    <row r="882" spans="4:4" x14ac:dyDescent="0.25">
      <c r="D882" s="190"/>
    </row>
    <row r="883" spans="4:4" x14ac:dyDescent="0.25">
      <c r="D883" s="190"/>
    </row>
    <row r="884" spans="4:4" x14ac:dyDescent="0.25">
      <c r="D884" s="190"/>
    </row>
    <row r="885" spans="4:4" x14ac:dyDescent="0.25">
      <c r="D885" s="190"/>
    </row>
    <row r="886" spans="4:4" x14ac:dyDescent="0.25">
      <c r="D886" s="190"/>
    </row>
    <row r="887" spans="4:4" x14ac:dyDescent="0.25">
      <c r="D887" s="190"/>
    </row>
    <row r="888" spans="4:4" x14ac:dyDescent="0.25">
      <c r="D888" s="190"/>
    </row>
    <row r="889" spans="4:4" x14ac:dyDescent="0.25">
      <c r="D889" s="190"/>
    </row>
    <row r="890" spans="4:4" x14ac:dyDescent="0.25">
      <c r="D890" s="190"/>
    </row>
    <row r="891" spans="4:4" x14ac:dyDescent="0.25">
      <c r="D891" s="190"/>
    </row>
    <row r="892" spans="4:4" x14ac:dyDescent="0.25">
      <c r="D892" s="190"/>
    </row>
    <row r="893" spans="4:4" x14ac:dyDescent="0.25">
      <c r="D893" s="190"/>
    </row>
    <row r="894" spans="4:4" x14ac:dyDescent="0.25">
      <c r="D894" s="190"/>
    </row>
    <row r="895" spans="4:4" x14ac:dyDescent="0.25">
      <c r="D895" s="190"/>
    </row>
    <row r="896" spans="4:4" x14ac:dyDescent="0.25">
      <c r="D896" s="190"/>
    </row>
    <row r="897" spans="4:4" x14ac:dyDescent="0.25">
      <c r="D897" s="190"/>
    </row>
    <row r="898" spans="4:4" x14ac:dyDescent="0.25">
      <c r="D898" s="190"/>
    </row>
    <row r="899" spans="4:4" x14ac:dyDescent="0.25">
      <c r="D899" s="190"/>
    </row>
    <row r="900" spans="4:4" x14ac:dyDescent="0.25">
      <c r="D900" s="190"/>
    </row>
    <row r="901" spans="4:4" x14ac:dyDescent="0.25">
      <c r="D901" s="190"/>
    </row>
    <row r="902" spans="4:4" x14ac:dyDescent="0.25">
      <c r="D902" s="190"/>
    </row>
    <row r="903" spans="4:4" x14ac:dyDescent="0.25">
      <c r="D903" s="190"/>
    </row>
    <row r="904" spans="4:4" x14ac:dyDescent="0.25">
      <c r="D904" s="190"/>
    </row>
    <row r="905" spans="4:4" x14ac:dyDescent="0.25">
      <c r="D905" s="190"/>
    </row>
    <row r="906" spans="4:4" x14ac:dyDescent="0.25">
      <c r="D906" s="190"/>
    </row>
    <row r="907" spans="4:4" x14ac:dyDescent="0.25">
      <c r="D907" s="190"/>
    </row>
    <row r="908" spans="4:4" x14ac:dyDescent="0.25">
      <c r="D908" s="190"/>
    </row>
    <row r="909" spans="4:4" x14ac:dyDescent="0.25">
      <c r="D909" s="190"/>
    </row>
    <row r="910" spans="4:4" x14ac:dyDescent="0.25">
      <c r="D910" s="190"/>
    </row>
    <row r="911" spans="4:4" x14ac:dyDescent="0.25">
      <c r="D911" s="190"/>
    </row>
    <row r="912" spans="4:4" x14ac:dyDescent="0.25">
      <c r="D912" s="190"/>
    </row>
    <row r="913" spans="4:4" x14ac:dyDescent="0.25">
      <c r="D913" s="190"/>
    </row>
    <row r="914" spans="4:4" x14ac:dyDescent="0.25">
      <c r="D914" s="190"/>
    </row>
    <row r="915" spans="4:4" x14ac:dyDescent="0.25">
      <c r="D915" s="190"/>
    </row>
    <row r="916" spans="4:4" x14ac:dyDescent="0.25">
      <c r="D916" s="190"/>
    </row>
    <row r="917" spans="4:4" x14ac:dyDescent="0.25">
      <c r="D917" s="190"/>
    </row>
    <row r="918" spans="4:4" x14ac:dyDescent="0.25">
      <c r="D918" s="190"/>
    </row>
    <row r="919" spans="4:4" x14ac:dyDescent="0.25">
      <c r="D919" s="190"/>
    </row>
    <row r="920" spans="4:4" x14ac:dyDescent="0.25">
      <c r="D920" s="190"/>
    </row>
    <row r="921" spans="4:4" x14ac:dyDescent="0.25">
      <c r="D921" s="190"/>
    </row>
    <row r="922" spans="4:4" x14ac:dyDescent="0.25">
      <c r="D922" s="190"/>
    </row>
    <row r="923" spans="4:4" x14ac:dyDescent="0.25">
      <c r="D923" s="190"/>
    </row>
    <row r="924" spans="4:4" x14ac:dyDescent="0.25">
      <c r="D924" s="190"/>
    </row>
    <row r="925" spans="4:4" x14ac:dyDescent="0.25">
      <c r="D925" s="190"/>
    </row>
    <row r="926" spans="4:4" x14ac:dyDescent="0.25">
      <c r="D926" s="190"/>
    </row>
    <row r="927" spans="4:4" x14ac:dyDescent="0.25">
      <c r="D927" s="190"/>
    </row>
    <row r="928" spans="4:4" x14ac:dyDescent="0.25">
      <c r="D928" s="190"/>
    </row>
    <row r="929" spans="4:4" x14ac:dyDescent="0.25">
      <c r="D929" s="190"/>
    </row>
    <row r="930" spans="4:4" x14ac:dyDescent="0.25">
      <c r="D930" s="190"/>
    </row>
    <row r="931" spans="4:4" x14ac:dyDescent="0.25">
      <c r="D931" s="190"/>
    </row>
    <row r="932" spans="4:4" x14ac:dyDescent="0.25">
      <c r="D932" s="190"/>
    </row>
    <row r="933" spans="4:4" x14ac:dyDescent="0.25">
      <c r="D933" s="190"/>
    </row>
    <row r="934" spans="4:4" x14ac:dyDescent="0.25">
      <c r="D934" s="190"/>
    </row>
    <row r="935" spans="4:4" x14ac:dyDescent="0.25">
      <c r="D935" s="190"/>
    </row>
    <row r="936" spans="4:4" x14ac:dyDescent="0.25">
      <c r="D936" s="190"/>
    </row>
    <row r="937" spans="4:4" x14ac:dyDescent="0.25">
      <c r="D937" s="190"/>
    </row>
    <row r="938" spans="4:4" x14ac:dyDescent="0.25">
      <c r="D938" s="190"/>
    </row>
    <row r="939" spans="4:4" x14ac:dyDescent="0.25">
      <c r="D939" s="190"/>
    </row>
    <row r="940" spans="4:4" x14ac:dyDescent="0.25">
      <c r="D940" s="190"/>
    </row>
    <row r="941" spans="4:4" x14ac:dyDescent="0.25">
      <c r="D941" s="190"/>
    </row>
    <row r="942" spans="4:4" x14ac:dyDescent="0.25">
      <c r="D942" s="190"/>
    </row>
    <row r="943" spans="4:4" x14ac:dyDescent="0.25">
      <c r="D943" s="190"/>
    </row>
    <row r="944" spans="4:4" x14ac:dyDescent="0.25">
      <c r="D944" s="190"/>
    </row>
    <row r="945" spans="4:4" x14ac:dyDescent="0.25">
      <c r="D945" s="190"/>
    </row>
    <row r="946" spans="4:4" x14ac:dyDescent="0.25">
      <c r="D946" s="190"/>
    </row>
    <row r="947" spans="4:4" x14ac:dyDescent="0.25">
      <c r="D947" s="190"/>
    </row>
    <row r="948" spans="4:4" x14ac:dyDescent="0.25">
      <c r="D948" s="190"/>
    </row>
    <row r="949" spans="4:4" x14ac:dyDescent="0.25">
      <c r="D949" s="190"/>
    </row>
    <row r="950" spans="4:4" x14ac:dyDescent="0.25">
      <c r="D950" s="190"/>
    </row>
    <row r="951" spans="4:4" x14ac:dyDescent="0.25">
      <c r="D951" s="190"/>
    </row>
    <row r="952" spans="4:4" x14ac:dyDescent="0.25">
      <c r="D952" s="190"/>
    </row>
    <row r="953" spans="4:4" x14ac:dyDescent="0.25">
      <c r="D953" s="190"/>
    </row>
    <row r="954" spans="4:4" x14ac:dyDescent="0.25">
      <c r="D954" s="190"/>
    </row>
    <row r="955" spans="4:4" x14ac:dyDescent="0.25">
      <c r="D955" s="190"/>
    </row>
    <row r="956" spans="4:4" x14ac:dyDescent="0.25">
      <c r="D956" s="190"/>
    </row>
    <row r="957" spans="4:4" x14ac:dyDescent="0.25">
      <c r="D957" s="190"/>
    </row>
    <row r="958" spans="4:4" x14ac:dyDescent="0.25">
      <c r="D958" s="190"/>
    </row>
    <row r="959" spans="4:4" x14ac:dyDescent="0.25">
      <c r="D959" s="190"/>
    </row>
    <row r="960" spans="4:4" x14ac:dyDescent="0.25">
      <c r="D960" s="190"/>
    </row>
    <row r="961" spans="4:4" x14ac:dyDescent="0.25">
      <c r="D961" s="190"/>
    </row>
    <row r="962" spans="4:4" x14ac:dyDescent="0.25">
      <c r="D962" s="190"/>
    </row>
    <row r="963" spans="4:4" x14ac:dyDescent="0.25">
      <c r="D963" s="190"/>
    </row>
    <row r="964" spans="4:4" x14ac:dyDescent="0.25">
      <c r="D964" s="190"/>
    </row>
    <row r="965" spans="4:4" x14ac:dyDescent="0.25">
      <c r="D965" s="190"/>
    </row>
    <row r="966" spans="4:4" x14ac:dyDescent="0.25">
      <c r="D966" s="190"/>
    </row>
    <row r="967" spans="4:4" x14ac:dyDescent="0.25">
      <c r="D967" s="190"/>
    </row>
    <row r="968" spans="4:4" x14ac:dyDescent="0.25">
      <c r="D968" s="190"/>
    </row>
    <row r="969" spans="4:4" x14ac:dyDescent="0.25">
      <c r="D969" s="190"/>
    </row>
    <row r="970" spans="4:4" x14ac:dyDescent="0.25">
      <c r="D970" s="190"/>
    </row>
    <row r="971" spans="4:4" x14ac:dyDescent="0.25">
      <c r="D971" s="190"/>
    </row>
    <row r="972" spans="4:4" x14ac:dyDescent="0.25">
      <c r="D972" s="190"/>
    </row>
    <row r="973" spans="4:4" x14ac:dyDescent="0.25">
      <c r="D973" s="190"/>
    </row>
    <row r="974" spans="4:4" x14ac:dyDescent="0.25">
      <c r="D974" s="190"/>
    </row>
    <row r="975" spans="4:4" x14ac:dyDescent="0.25">
      <c r="D975" s="190"/>
    </row>
    <row r="976" spans="4:4" x14ac:dyDescent="0.25">
      <c r="D976" s="190"/>
    </row>
    <row r="977" spans="4:4" x14ac:dyDescent="0.25">
      <c r="D977" s="190"/>
    </row>
    <row r="978" spans="4:4" x14ac:dyDescent="0.25">
      <c r="D978" s="190"/>
    </row>
    <row r="979" spans="4:4" x14ac:dyDescent="0.25">
      <c r="D979" s="190"/>
    </row>
    <row r="980" spans="4:4" x14ac:dyDescent="0.25">
      <c r="D980" s="190"/>
    </row>
    <row r="981" spans="4:4" x14ac:dyDescent="0.25">
      <c r="D981" s="190"/>
    </row>
    <row r="982" spans="4:4" x14ac:dyDescent="0.25">
      <c r="D982" s="190"/>
    </row>
    <row r="983" spans="4:4" x14ac:dyDescent="0.25">
      <c r="D983" s="190"/>
    </row>
    <row r="984" spans="4:4" x14ac:dyDescent="0.25">
      <c r="D984" s="190"/>
    </row>
    <row r="985" spans="4:4" x14ac:dyDescent="0.25">
      <c r="D985" s="190"/>
    </row>
    <row r="986" spans="4:4" x14ac:dyDescent="0.25">
      <c r="D986" s="190"/>
    </row>
    <row r="987" spans="4:4" x14ac:dyDescent="0.25">
      <c r="D987" s="190"/>
    </row>
    <row r="988" spans="4:4" x14ac:dyDescent="0.25">
      <c r="D988" s="190"/>
    </row>
    <row r="989" spans="4:4" x14ac:dyDescent="0.25">
      <c r="D989" s="190"/>
    </row>
    <row r="990" spans="4:4" x14ac:dyDescent="0.25">
      <c r="D990" s="190"/>
    </row>
    <row r="991" spans="4:4" x14ac:dyDescent="0.25">
      <c r="D991" s="190"/>
    </row>
    <row r="992" spans="4:4" x14ac:dyDescent="0.25">
      <c r="D992" s="190"/>
    </row>
    <row r="993" spans="4:4" x14ac:dyDescent="0.25">
      <c r="D993" s="190"/>
    </row>
    <row r="994" spans="4:4" x14ac:dyDescent="0.25">
      <c r="D994" s="190"/>
    </row>
    <row r="995" spans="4:4" x14ac:dyDescent="0.25">
      <c r="D995" s="190"/>
    </row>
    <row r="996" spans="4:4" x14ac:dyDescent="0.25">
      <c r="D996" s="190"/>
    </row>
    <row r="997" spans="4:4" x14ac:dyDescent="0.25">
      <c r="D997" s="190"/>
    </row>
    <row r="998" spans="4:4" x14ac:dyDescent="0.25">
      <c r="D998" s="190"/>
    </row>
    <row r="999" spans="4:4" x14ac:dyDescent="0.25">
      <c r="D999" s="190"/>
    </row>
    <row r="1000" spans="4:4" x14ac:dyDescent="0.25">
      <c r="D1000" s="190"/>
    </row>
    <row r="1001" spans="4:4" x14ac:dyDescent="0.25">
      <c r="D1001" s="190"/>
    </row>
    <row r="1002" spans="4:4" x14ac:dyDescent="0.25">
      <c r="D1002" s="190"/>
    </row>
    <row r="1003" spans="4:4" x14ac:dyDescent="0.25">
      <c r="D1003" s="190"/>
    </row>
    <row r="1004" spans="4:4" x14ac:dyDescent="0.25">
      <c r="D1004" s="190"/>
    </row>
    <row r="1005" spans="4:4" x14ac:dyDescent="0.25">
      <c r="D1005" s="190"/>
    </row>
    <row r="1006" spans="4:4" x14ac:dyDescent="0.25">
      <c r="D1006" s="190"/>
    </row>
    <row r="1007" spans="4:4" x14ac:dyDescent="0.25">
      <c r="D1007" s="190"/>
    </row>
    <row r="1008" spans="4:4" x14ac:dyDescent="0.25">
      <c r="D1008" s="190"/>
    </row>
    <row r="1009" spans="4:4" x14ac:dyDescent="0.25">
      <c r="D1009" s="190"/>
    </row>
    <row r="1010" spans="4:4" x14ac:dyDescent="0.25">
      <c r="D1010" s="190"/>
    </row>
    <row r="1011" spans="4:4" x14ac:dyDescent="0.25">
      <c r="D1011" s="190"/>
    </row>
    <row r="1012" spans="4:4" x14ac:dyDescent="0.25">
      <c r="D1012" s="190"/>
    </row>
    <row r="1013" spans="4:4" x14ac:dyDescent="0.25">
      <c r="D1013" s="190"/>
    </row>
    <row r="1014" spans="4:4" x14ac:dyDescent="0.25">
      <c r="D1014" s="190"/>
    </row>
    <row r="1015" spans="4:4" x14ac:dyDescent="0.25">
      <c r="D1015" s="190"/>
    </row>
    <row r="1016" spans="4:4" x14ac:dyDescent="0.25">
      <c r="D1016" s="190"/>
    </row>
    <row r="1017" spans="4:4" x14ac:dyDescent="0.25">
      <c r="D1017" s="190"/>
    </row>
    <row r="1018" spans="4:4" x14ac:dyDescent="0.25">
      <c r="D1018" s="190"/>
    </row>
    <row r="1019" spans="4:4" x14ac:dyDescent="0.25">
      <c r="D1019" s="190"/>
    </row>
    <row r="1020" spans="4:4" x14ac:dyDescent="0.25">
      <c r="D1020" s="190"/>
    </row>
    <row r="1021" spans="4:4" x14ac:dyDescent="0.25">
      <c r="D1021" s="190"/>
    </row>
    <row r="1022" spans="4:4" x14ac:dyDescent="0.25">
      <c r="D1022" s="190"/>
    </row>
    <row r="1023" spans="4:4" x14ac:dyDescent="0.25">
      <c r="D1023" s="190"/>
    </row>
    <row r="1024" spans="4:4" x14ac:dyDescent="0.25">
      <c r="D1024" s="190"/>
    </row>
    <row r="1025" spans="4:4" x14ac:dyDescent="0.25">
      <c r="D1025" s="190"/>
    </row>
    <row r="1026" spans="4:4" x14ac:dyDescent="0.25">
      <c r="D1026" s="190"/>
    </row>
    <row r="1027" spans="4:4" x14ac:dyDescent="0.25">
      <c r="D1027" s="190"/>
    </row>
    <row r="1028" spans="4:4" x14ac:dyDescent="0.25">
      <c r="D1028" s="190"/>
    </row>
    <row r="1029" spans="4:4" x14ac:dyDescent="0.25">
      <c r="D1029" s="190"/>
    </row>
    <row r="1030" spans="4:4" x14ac:dyDescent="0.25">
      <c r="D1030" s="190"/>
    </row>
    <row r="1031" spans="4:4" x14ac:dyDescent="0.25">
      <c r="D1031" s="190"/>
    </row>
    <row r="1032" spans="4:4" x14ac:dyDescent="0.25">
      <c r="D1032" s="190"/>
    </row>
    <row r="1033" spans="4:4" x14ac:dyDescent="0.25">
      <c r="D1033" s="190"/>
    </row>
    <row r="1034" spans="4:4" x14ac:dyDescent="0.25">
      <c r="D1034" s="190"/>
    </row>
    <row r="1035" spans="4:4" x14ac:dyDescent="0.25">
      <c r="D1035" s="190"/>
    </row>
    <row r="1036" spans="4:4" x14ac:dyDescent="0.25">
      <c r="D1036" s="190"/>
    </row>
    <row r="1037" spans="4:4" x14ac:dyDescent="0.25">
      <c r="D1037" s="190"/>
    </row>
    <row r="1038" spans="4:4" x14ac:dyDescent="0.25">
      <c r="D1038" s="190"/>
    </row>
    <row r="1039" spans="4:4" x14ac:dyDescent="0.25">
      <c r="D1039" s="190"/>
    </row>
    <row r="1040" spans="4:4" x14ac:dyDescent="0.25">
      <c r="D1040" s="190"/>
    </row>
    <row r="1041" spans="4:4" x14ac:dyDescent="0.25">
      <c r="D1041" s="190"/>
    </row>
    <row r="1042" spans="4:4" x14ac:dyDescent="0.25">
      <c r="D1042" s="190"/>
    </row>
    <row r="1043" spans="4:4" x14ac:dyDescent="0.25">
      <c r="D1043" s="190"/>
    </row>
    <row r="1044" spans="4:4" x14ac:dyDescent="0.25">
      <c r="D1044" s="190"/>
    </row>
    <row r="1045" spans="4:4" x14ac:dyDescent="0.25">
      <c r="D1045" s="190"/>
    </row>
    <row r="1046" spans="4:4" x14ac:dyDescent="0.25">
      <c r="D1046" s="190"/>
    </row>
    <row r="1047" spans="4:4" x14ac:dyDescent="0.25">
      <c r="D1047" s="190"/>
    </row>
    <row r="1048" spans="4:4" x14ac:dyDescent="0.25">
      <c r="D1048" s="190"/>
    </row>
    <row r="1049" spans="4:4" x14ac:dyDescent="0.25">
      <c r="D1049" s="190"/>
    </row>
    <row r="1050" spans="4:4" x14ac:dyDescent="0.25">
      <c r="D1050" s="190"/>
    </row>
    <row r="1051" spans="4:4" x14ac:dyDescent="0.25">
      <c r="D1051" s="190"/>
    </row>
    <row r="1052" spans="4:4" x14ac:dyDescent="0.25">
      <c r="D1052" s="190"/>
    </row>
    <row r="1053" spans="4:4" x14ac:dyDescent="0.25">
      <c r="D1053" s="190"/>
    </row>
    <row r="1054" spans="4:4" x14ac:dyDescent="0.25">
      <c r="D1054" s="190"/>
    </row>
    <row r="1055" spans="4:4" x14ac:dyDescent="0.25">
      <c r="D1055" s="190"/>
    </row>
    <row r="1056" spans="4:4" x14ac:dyDescent="0.25">
      <c r="D1056" s="190"/>
    </row>
    <row r="1057" spans="4:4" x14ac:dyDescent="0.25">
      <c r="D1057" s="190"/>
    </row>
    <row r="1058" spans="4:4" x14ac:dyDescent="0.25">
      <c r="D1058" s="190"/>
    </row>
    <row r="1059" spans="4:4" x14ac:dyDescent="0.25">
      <c r="D1059" s="190"/>
    </row>
    <row r="1060" spans="4:4" x14ac:dyDescent="0.25">
      <c r="D1060" s="190"/>
    </row>
    <row r="1061" spans="4:4" x14ac:dyDescent="0.25">
      <c r="D1061" s="190"/>
    </row>
    <row r="1062" spans="4:4" x14ac:dyDescent="0.25">
      <c r="D1062" s="190"/>
    </row>
    <row r="1063" spans="4:4" x14ac:dyDescent="0.25">
      <c r="D1063" s="190"/>
    </row>
    <row r="1064" spans="4:4" x14ac:dyDescent="0.25">
      <c r="D1064" s="190"/>
    </row>
    <row r="1065" spans="4:4" x14ac:dyDescent="0.25">
      <c r="D1065" s="190"/>
    </row>
    <row r="1066" spans="4:4" x14ac:dyDescent="0.25">
      <c r="D1066" s="190"/>
    </row>
    <row r="1067" spans="4:4" x14ac:dyDescent="0.25">
      <c r="D1067" s="190"/>
    </row>
    <row r="1068" spans="4:4" x14ac:dyDescent="0.25">
      <c r="D1068" s="190"/>
    </row>
    <row r="1069" spans="4:4" x14ac:dyDescent="0.25">
      <c r="D1069" s="190"/>
    </row>
    <row r="1070" spans="4:4" x14ac:dyDescent="0.25">
      <c r="D1070" s="190"/>
    </row>
    <row r="1071" spans="4:4" x14ac:dyDescent="0.25">
      <c r="D1071" s="190"/>
    </row>
    <row r="1072" spans="4:4" x14ac:dyDescent="0.25">
      <c r="D1072" s="190"/>
    </row>
    <row r="1073" spans="4:4" x14ac:dyDescent="0.25">
      <c r="D1073" s="190"/>
    </row>
    <row r="1074" spans="4:4" x14ac:dyDescent="0.25">
      <c r="D1074" s="190"/>
    </row>
    <row r="1075" spans="4:4" x14ac:dyDescent="0.25">
      <c r="D1075" s="190"/>
    </row>
    <row r="1076" spans="4:4" x14ac:dyDescent="0.25">
      <c r="D1076" s="190"/>
    </row>
    <row r="1077" spans="4:4" x14ac:dyDescent="0.25">
      <c r="D1077" s="190"/>
    </row>
    <row r="1078" spans="4:4" x14ac:dyDescent="0.25">
      <c r="D1078" s="190"/>
    </row>
    <row r="1079" spans="4:4" x14ac:dyDescent="0.25">
      <c r="D1079" s="190"/>
    </row>
    <row r="1080" spans="4:4" x14ac:dyDescent="0.25">
      <c r="D1080" s="190"/>
    </row>
    <row r="1081" spans="4:4" x14ac:dyDescent="0.25">
      <c r="D1081" s="190"/>
    </row>
    <row r="1082" spans="4:4" x14ac:dyDescent="0.25">
      <c r="D1082" s="190"/>
    </row>
    <row r="1083" spans="4:4" x14ac:dyDescent="0.25">
      <c r="D1083" s="190"/>
    </row>
    <row r="1084" spans="4:4" x14ac:dyDescent="0.25">
      <c r="D1084" s="190"/>
    </row>
    <row r="1085" spans="4:4" x14ac:dyDescent="0.25">
      <c r="D1085" s="190"/>
    </row>
    <row r="1086" spans="4:4" x14ac:dyDescent="0.25">
      <c r="D1086" s="190"/>
    </row>
    <row r="1087" spans="4:4" x14ac:dyDescent="0.25">
      <c r="D1087" s="190"/>
    </row>
    <row r="1088" spans="4:4" x14ac:dyDescent="0.25">
      <c r="D1088" s="190"/>
    </row>
    <row r="1089" spans="4:4" x14ac:dyDescent="0.25">
      <c r="D1089" s="190"/>
    </row>
    <row r="1090" spans="4:4" x14ac:dyDescent="0.25">
      <c r="D1090" s="190"/>
    </row>
    <row r="1091" spans="4:4" x14ac:dyDescent="0.25">
      <c r="D1091" s="190"/>
    </row>
    <row r="1092" spans="4:4" x14ac:dyDescent="0.25">
      <c r="D1092" s="190"/>
    </row>
    <row r="1093" spans="4:4" x14ac:dyDescent="0.25">
      <c r="D1093" s="190"/>
    </row>
    <row r="1094" spans="4:4" x14ac:dyDescent="0.25">
      <c r="D1094" s="190"/>
    </row>
    <row r="1095" spans="4:4" x14ac:dyDescent="0.25">
      <c r="D1095" s="190"/>
    </row>
    <row r="1096" spans="4:4" x14ac:dyDescent="0.25">
      <c r="D1096" s="190"/>
    </row>
    <row r="1097" spans="4:4" x14ac:dyDescent="0.25">
      <c r="D1097" s="190"/>
    </row>
    <row r="1098" spans="4:4" x14ac:dyDescent="0.25">
      <c r="D1098" s="190"/>
    </row>
    <row r="1099" spans="4:4" x14ac:dyDescent="0.25">
      <c r="D1099" s="190"/>
    </row>
    <row r="1100" spans="4:4" x14ac:dyDescent="0.25">
      <c r="D1100" s="190"/>
    </row>
    <row r="1101" spans="4:4" x14ac:dyDescent="0.25">
      <c r="D1101" s="190"/>
    </row>
    <row r="1102" spans="4:4" x14ac:dyDescent="0.25">
      <c r="D1102" s="190"/>
    </row>
    <row r="1103" spans="4:4" x14ac:dyDescent="0.25">
      <c r="D1103" s="190"/>
    </row>
    <row r="1104" spans="4:4" x14ac:dyDescent="0.25">
      <c r="D1104" s="190"/>
    </row>
    <row r="1105" spans="4:4" x14ac:dyDescent="0.25">
      <c r="D1105" s="190"/>
    </row>
    <row r="1106" spans="4:4" x14ac:dyDescent="0.25">
      <c r="D1106" s="190"/>
    </row>
    <row r="1107" spans="4:4" x14ac:dyDescent="0.25">
      <c r="D1107" s="190"/>
    </row>
    <row r="1108" spans="4:4" x14ac:dyDescent="0.25">
      <c r="D1108" s="190"/>
    </row>
    <row r="1109" spans="4:4" x14ac:dyDescent="0.25">
      <c r="D1109" s="190"/>
    </row>
    <row r="1110" spans="4:4" x14ac:dyDescent="0.25">
      <c r="D1110" s="190"/>
    </row>
    <row r="1111" spans="4:4" x14ac:dyDescent="0.25">
      <c r="D1111" s="190"/>
    </row>
    <row r="1112" spans="4:4" x14ac:dyDescent="0.25">
      <c r="D1112" s="190"/>
    </row>
    <row r="1113" spans="4:4" x14ac:dyDescent="0.25">
      <c r="D1113" s="190"/>
    </row>
    <row r="1114" spans="4:4" x14ac:dyDescent="0.25">
      <c r="D1114" s="190"/>
    </row>
    <row r="1115" spans="4:4" x14ac:dyDescent="0.25">
      <c r="D1115" s="190"/>
    </row>
    <row r="1116" spans="4:4" x14ac:dyDescent="0.25">
      <c r="D1116" s="190"/>
    </row>
    <row r="1117" spans="4:4" x14ac:dyDescent="0.25">
      <c r="D1117" s="190"/>
    </row>
    <row r="1118" spans="4:4" x14ac:dyDescent="0.25">
      <c r="D1118" s="190"/>
    </row>
    <row r="1119" spans="4:4" x14ac:dyDescent="0.25">
      <c r="D1119" s="190"/>
    </row>
    <row r="1120" spans="4:4" x14ac:dyDescent="0.25">
      <c r="D1120" s="190"/>
    </row>
    <row r="1121" spans="4:4" x14ac:dyDescent="0.25">
      <c r="D1121" s="190"/>
    </row>
    <row r="1122" spans="4:4" x14ac:dyDescent="0.25">
      <c r="D1122" s="190"/>
    </row>
    <row r="1123" spans="4:4" x14ac:dyDescent="0.25">
      <c r="D1123" s="190"/>
    </row>
    <row r="1124" spans="4:4" x14ac:dyDescent="0.25">
      <c r="D1124" s="190"/>
    </row>
    <row r="1125" spans="4:4" x14ac:dyDescent="0.25">
      <c r="D1125" s="190"/>
    </row>
    <row r="1126" spans="4:4" x14ac:dyDescent="0.25">
      <c r="D1126" s="190"/>
    </row>
    <row r="1127" spans="4:4" x14ac:dyDescent="0.25">
      <c r="D1127" s="190"/>
    </row>
    <row r="1128" spans="4:4" x14ac:dyDescent="0.25">
      <c r="D1128" s="190"/>
    </row>
    <row r="1129" spans="4:4" x14ac:dyDescent="0.25">
      <c r="D1129" s="190"/>
    </row>
    <row r="1130" spans="4:4" x14ac:dyDescent="0.25">
      <c r="D1130" s="190"/>
    </row>
    <row r="1131" spans="4:4" x14ac:dyDescent="0.25">
      <c r="D1131" s="190"/>
    </row>
    <row r="1132" spans="4:4" x14ac:dyDescent="0.25">
      <c r="D1132" s="190"/>
    </row>
    <row r="1133" spans="4:4" x14ac:dyDescent="0.25">
      <c r="D1133" s="190"/>
    </row>
    <row r="1134" spans="4:4" x14ac:dyDescent="0.25">
      <c r="D1134" s="190"/>
    </row>
    <row r="1135" spans="4:4" x14ac:dyDescent="0.25">
      <c r="D1135" s="190"/>
    </row>
    <row r="1136" spans="4:4" x14ac:dyDescent="0.25">
      <c r="D1136" s="190"/>
    </row>
    <row r="1137" spans="4:4" x14ac:dyDescent="0.25">
      <c r="D1137" s="190"/>
    </row>
    <row r="1138" spans="4:4" x14ac:dyDescent="0.25">
      <c r="D1138" s="190"/>
    </row>
    <row r="1139" spans="4:4" x14ac:dyDescent="0.25">
      <c r="D1139" s="190"/>
    </row>
    <row r="1140" spans="4:4" x14ac:dyDescent="0.25">
      <c r="D1140" s="190"/>
    </row>
    <row r="1141" spans="4:4" x14ac:dyDescent="0.25">
      <c r="D1141" s="190"/>
    </row>
    <row r="1142" spans="4:4" x14ac:dyDescent="0.25">
      <c r="D1142" s="190"/>
    </row>
    <row r="1143" spans="4:4" x14ac:dyDescent="0.25">
      <c r="D1143" s="190"/>
    </row>
    <row r="1144" spans="4:4" x14ac:dyDescent="0.25">
      <c r="D1144" s="190"/>
    </row>
    <row r="1145" spans="4:4" x14ac:dyDescent="0.25">
      <c r="D1145" s="190"/>
    </row>
    <row r="1146" spans="4:4" x14ac:dyDescent="0.25">
      <c r="D1146" s="190"/>
    </row>
    <row r="1147" spans="4:4" x14ac:dyDescent="0.25">
      <c r="D1147" s="190"/>
    </row>
    <row r="1148" spans="4:4" x14ac:dyDescent="0.25">
      <c r="D1148" s="190"/>
    </row>
    <row r="1149" spans="4:4" x14ac:dyDescent="0.25">
      <c r="D1149" s="190"/>
    </row>
    <row r="1150" spans="4:4" x14ac:dyDescent="0.25">
      <c r="D1150" s="190"/>
    </row>
    <row r="1151" spans="4:4" x14ac:dyDescent="0.25">
      <c r="D1151" s="190"/>
    </row>
    <row r="1152" spans="4:4" x14ac:dyDescent="0.25">
      <c r="D1152" s="190"/>
    </row>
    <row r="1153" spans="4:4" x14ac:dyDescent="0.25">
      <c r="D1153" s="190"/>
    </row>
    <row r="1154" spans="4:4" x14ac:dyDescent="0.25">
      <c r="D1154" s="190"/>
    </row>
    <row r="1155" spans="4:4" x14ac:dyDescent="0.25">
      <c r="D1155" s="190"/>
    </row>
    <row r="1156" spans="4:4" x14ac:dyDescent="0.25">
      <c r="D1156" s="190"/>
    </row>
    <row r="1157" spans="4:4" x14ac:dyDescent="0.25">
      <c r="D1157" s="190"/>
    </row>
    <row r="1158" spans="4:4" x14ac:dyDescent="0.25">
      <c r="D1158" s="190"/>
    </row>
    <row r="1159" spans="4:4" x14ac:dyDescent="0.25">
      <c r="D1159" s="190"/>
    </row>
    <row r="1160" spans="4:4" x14ac:dyDescent="0.25">
      <c r="D1160" s="190"/>
    </row>
    <row r="1161" spans="4:4" x14ac:dyDescent="0.25">
      <c r="D1161" s="190"/>
    </row>
    <row r="1162" spans="4:4" x14ac:dyDescent="0.25">
      <c r="D1162" s="190"/>
    </row>
    <row r="1163" spans="4:4" x14ac:dyDescent="0.25">
      <c r="D1163" s="190"/>
    </row>
    <row r="1164" spans="4:4" x14ac:dyDescent="0.25">
      <c r="D1164" s="190"/>
    </row>
    <row r="1165" spans="4:4" x14ac:dyDescent="0.25">
      <c r="D1165" s="190"/>
    </row>
    <row r="1166" spans="4:4" x14ac:dyDescent="0.25">
      <c r="D1166" s="190"/>
    </row>
    <row r="1167" spans="4:4" x14ac:dyDescent="0.25">
      <c r="D1167" s="190"/>
    </row>
    <row r="1168" spans="4:4" x14ac:dyDescent="0.25">
      <c r="D1168" s="190"/>
    </row>
    <row r="1169" spans="4:4" x14ac:dyDescent="0.25">
      <c r="D1169" s="190"/>
    </row>
    <row r="1170" spans="4:4" x14ac:dyDescent="0.25">
      <c r="D1170" s="190"/>
    </row>
    <row r="1171" spans="4:4" x14ac:dyDescent="0.25">
      <c r="D1171" s="190"/>
    </row>
    <row r="1172" spans="4:4" x14ac:dyDescent="0.25">
      <c r="D1172" s="190"/>
    </row>
    <row r="1173" spans="4:4" x14ac:dyDescent="0.25">
      <c r="D1173" s="190"/>
    </row>
    <row r="1174" spans="4:4" x14ac:dyDescent="0.25">
      <c r="D1174" s="190"/>
    </row>
    <row r="1175" spans="4:4" x14ac:dyDescent="0.25">
      <c r="D1175" s="190"/>
    </row>
    <row r="1176" spans="4:4" x14ac:dyDescent="0.25">
      <c r="D1176" s="190"/>
    </row>
    <row r="1177" spans="4:4" x14ac:dyDescent="0.25">
      <c r="D1177" s="190"/>
    </row>
    <row r="1178" spans="4:4" x14ac:dyDescent="0.25">
      <c r="D1178" s="190"/>
    </row>
    <row r="1179" spans="4:4" x14ac:dyDescent="0.25">
      <c r="D1179" s="190"/>
    </row>
    <row r="1180" spans="4:4" x14ac:dyDescent="0.25">
      <c r="D1180" s="190"/>
    </row>
    <row r="1181" spans="4:4" x14ac:dyDescent="0.25">
      <c r="D1181" s="190"/>
    </row>
    <row r="1182" spans="4:4" x14ac:dyDescent="0.25">
      <c r="D1182" s="190"/>
    </row>
    <row r="1183" spans="4:4" x14ac:dyDescent="0.25">
      <c r="D1183" s="190"/>
    </row>
    <row r="1184" spans="4:4" x14ac:dyDescent="0.25">
      <c r="D1184" s="190"/>
    </row>
    <row r="1185" spans="4:4" x14ac:dyDescent="0.25">
      <c r="D1185" s="190"/>
    </row>
    <row r="1186" spans="4:4" x14ac:dyDescent="0.25">
      <c r="D1186" s="190"/>
    </row>
    <row r="1187" spans="4:4" x14ac:dyDescent="0.25">
      <c r="D1187" s="190"/>
    </row>
    <row r="1188" spans="4:4" x14ac:dyDescent="0.25">
      <c r="D1188" s="190"/>
    </row>
    <row r="1189" spans="4:4" x14ac:dyDescent="0.25">
      <c r="D1189" s="190"/>
    </row>
    <row r="1190" spans="4:4" x14ac:dyDescent="0.25">
      <c r="D1190" s="190"/>
    </row>
    <row r="1191" spans="4:4" x14ac:dyDescent="0.25">
      <c r="D1191" s="190"/>
    </row>
    <row r="1192" spans="4:4" x14ac:dyDescent="0.25">
      <c r="D1192" s="190"/>
    </row>
    <row r="1193" spans="4:4" x14ac:dyDescent="0.25">
      <c r="D1193" s="190"/>
    </row>
    <row r="1194" spans="4:4" x14ac:dyDescent="0.25">
      <c r="D1194" s="190"/>
    </row>
    <row r="1195" spans="4:4" x14ac:dyDescent="0.25">
      <c r="D1195" s="190"/>
    </row>
    <row r="1196" spans="4:4" x14ac:dyDescent="0.25">
      <c r="D1196" s="190"/>
    </row>
    <row r="1197" spans="4:4" x14ac:dyDescent="0.25">
      <c r="D1197" s="190"/>
    </row>
    <row r="1198" spans="4:4" x14ac:dyDescent="0.25">
      <c r="D1198" s="190"/>
    </row>
    <row r="1199" spans="4:4" x14ac:dyDescent="0.25">
      <c r="D1199" s="190"/>
    </row>
    <row r="1200" spans="4:4" x14ac:dyDescent="0.25">
      <c r="D1200" s="190"/>
    </row>
    <row r="1201" spans="4:4" x14ac:dyDescent="0.25">
      <c r="D1201" s="190"/>
    </row>
    <row r="1202" spans="4:4" x14ac:dyDescent="0.25">
      <c r="D1202" s="190"/>
    </row>
    <row r="1203" spans="4:4" x14ac:dyDescent="0.25">
      <c r="D1203" s="190"/>
    </row>
    <row r="1204" spans="4:4" x14ac:dyDescent="0.25">
      <c r="D1204" s="190"/>
    </row>
    <row r="1205" spans="4:4" x14ac:dyDescent="0.25">
      <c r="D1205" s="190"/>
    </row>
    <row r="1206" spans="4:4" x14ac:dyDescent="0.25">
      <c r="D1206" s="190"/>
    </row>
    <row r="1207" spans="4:4" x14ac:dyDescent="0.25">
      <c r="D1207" s="190"/>
    </row>
    <row r="1208" spans="4:4" x14ac:dyDescent="0.25">
      <c r="D1208" s="190"/>
    </row>
    <row r="1209" spans="4:4" x14ac:dyDescent="0.25">
      <c r="D1209" s="190"/>
    </row>
    <row r="1210" spans="4:4" x14ac:dyDescent="0.25">
      <c r="D1210" s="190"/>
    </row>
    <row r="1211" spans="4:4" x14ac:dyDescent="0.25">
      <c r="D1211" s="190"/>
    </row>
    <row r="1212" spans="4:4" x14ac:dyDescent="0.25">
      <c r="D1212" s="190"/>
    </row>
    <row r="1213" spans="4:4" x14ac:dyDescent="0.25">
      <c r="D1213" s="190"/>
    </row>
    <row r="1214" spans="4:4" x14ac:dyDescent="0.25">
      <c r="D1214" s="190"/>
    </row>
    <row r="1215" spans="4:4" x14ac:dyDescent="0.25">
      <c r="D1215" s="190"/>
    </row>
    <row r="1216" spans="4:4" x14ac:dyDescent="0.25">
      <c r="D1216" s="190"/>
    </row>
    <row r="1217" spans="4:4" x14ac:dyDescent="0.25">
      <c r="D1217" s="190"/>
    </row>
    <row r="1218" spans="4:4" x14ac:dyDescent="0.25">
      <c r="D1218" s="190"/>
    </row>
    <row r="1219" spans="4:4" x14ac:dyDescent="0.25">
      <c r="D1219" s="190"/>
    </row>
    <row r="1220" spans="4:4" x14ac:dyDescent="0.25">
      <c r="D1220" s="190"/>
    </row>
    <row r="1221" spans="4:4" x14ac:dyDescent="0.25">
      <c r="D1221" s="190"/>
    </row>
    <row r="1222" spans="4:4" x14ac:dyDescent="0.25">
      <c r="D1222" s="190"/>
    </row>
    <row r="1223" spans="4:4" x14ac:dyDescent="0.25">
      <c r="D1223" s="190"/>
    </row>
    <row r="1224" spans="4:4" x14ac:dyDescent="0.25">
      <c r="D1224" s="190"/>
    </row>
    <row r="1225" spans="4:4" x14ac:dyDescent="0.25">
      <c r="D1225" s="190"/>
    </row>
    <row r="1226" spans="4:4" x14ac:dyDescent="0.25">
      <c r="D1226" s="190"/>
    </row>
    <row r="1227" spans="4:4" x14ac:dyDescent="0.25">
      <c r="D1227" s="190"/>
    </row>
    <row r="1228" spans="4:4" x14ac:dyDescent="0.25">
      <c r="D1228" s="190"/>
    </row>
    <row r="1229" spans="4:4" x14ac:dyDescent="0.25">
      <c r="D1229" s="190"/>
    </row>
    <row r="1230" spans="4:4" x14ac:dyDescent="0.25">
      <c r="D1230" s="190"/>
    </row>
    <row r="1231" spans="4:4" x14ac:dyDescent="0.25">
      <c r="D1231" s="190"/>
    </row>
    <row r="1232" spans="4:4" x14ac:dyDescent="0.25">
      <c r="D1232" s="190"/>
    </row>
    <row r="1233" spans="4:4" x14ac:dyDescent="0.25">
      <c r="D1233" s="190"/>
    </row>
    <row r="1234" spans="4:4" x14ac:dyDescent="0.25">
      <c r="D1234" s="190"/>
    </row>
    <row r="1235" spans="4:4" x14ac:dyDescent="0.25">
      <c r="D1235" s="190"/>
    </row>
    <row r="1236" spans="4:4" x14ac:dyDescent="0.25">
      <c r="D1236" s="190"/>
    </row>
    <row r="1237" spans="4:4" x14ac:dyDescent="0.25">
      <c r="D1237" s="190"/>
    </row>
    <row r="1238" spans="4:4" x14ac:dyDescent="0.25">
      <c r="D1238" s="190"/>
    </row>
    <row r="1239" spans="4:4" x14ac:dyDescent="0.25">
      <c r="D1239" s="190"/>
    </row>
    <row r="1240" spans="4:4" x14ac:dyDescent="0.25">
      <c r="D1240" s="190"/>
    </row>
    <row r="1241" spans="4:4" x14ac:dyDescent="0.25">
      <c r="D1241" s="190"/>
    </row>
    <row r="1242" spans="4:4" x14ac:dyDescent="0.25">
      <c r="D1242" s="190"/>
    </row>
    <row r="1243" spans="4:4" x14ac:dyDescent="0.25">
      <c r="D1243" s="190"/>
    </row>
    <row r="1244" spans="4:4" x14ac:dyDescent="0.25">
      <c r="D1244" s="190"/>
    </row>
    <row r="1245" spans="4:4" x14ac:dyDescent="0.25">
      <c r="D1245" s="190"/>
    </row>
    <row r="1246" spans="4:4" x14ac:dyDescent="0.25">
      <c r="D1246" s="190"/>
    </row>
    <row r="1247" spans="4:4" x14ac:dyDescent="0.25">
      <c r="D1247" s="190"/>
    </row>
    <row r="1248" spans="4:4" x14ac:dyDescent="0.25">
      <c r="D1248" s="190"/>
    </row>
    <row r="1249" spans="4:4" x14ac:dyDescent="0.25">
      <c r="D1249" s="190"/>
    </row>
    <row r="1250" spans="4:4" x14ac:dyDescent="0.25">
      <c r="D1250" s="190"/>
    </row>
    <row r="1251" spans="4:4" x14ac:dyDescent="0.25">
      <c r="D1251" s="190"/>
    </row>
    <row r="1252" spans="4:4" x14ac:dyDescent="0.25">
      <c r="D1252" s="190"/>
    </row>
    <row r="1253" spans="4:4" x14ac:dyDescent="0.25">
      <c r="D1253" s="190"/>
    </row>
    <row r="1254" spans="4:4" x14ac:dyDescent="0.25">
      <c r="D1254" s="190"/>
    </row>
    <row r="1255" spans="4:4" x14ac:dyDescent="0.25">
      <c r="D1255" s="190"/>
    </row>
    <row r="1256" spans="4:4" x14ac:dyDescent="0.25">
      <c r="D1256" s="190"/>
    </row>
    <row r="1257" spans="4:4" x14ac:dyDescent="0.25">
      <c r="D1257" s="190"/>
    </row>
    <row r="1258" spans="4:4" x14ac:dyDescent="0.25">
      <c r="D1258" s="190"/>
    </row>
    <row r="1259" spans="4:4" x14ac:dyDescent="0.25">
      <c r="D1259" s="190"/>
    </row>
    <row r="1260" spans="4:4" x14ac:dyDescent="0.25">
      <c r="D1260" s="190"/>
    </row>
    <row r="1261" spans="4:4" x14ac:dyDescent="0.25">
      <c r="D1261" s="190"/>
    </row>
    <row r="1262" spans="4:4" x14ac:dyDescent="0.25">
      <c r="D1262" s="190"/>
    </row>
    <row r="1263" spans="4:4" x14ac:dyDescent="0.25">
      <c r="D1263" s="190"/>
    </row>
    <row r="1264" spans="4:4" x14ac:dyDescent="0.25">
      <c r="D1264" s="190"/>
    </row>
    <row r="1265" spans="4:4" x14ac:dyDescent="0.25">
      <c r="D1265" s="190"/>
    </row>
    <row r="1266" spans="4:4" x14ac:dyDescent="0.25">
      <c r="D1266" s="190"/>
    </row>
    <row r="1267" spans="4:4" x14ac:dyDescent="0.25">
      <c r="D1267" s="190"/>
    </row>
    <row r="1268" spans="4:4" x14ac:dyDescent="0.25">
      <c r="D1268" s="190"/>
    </row>
    <row r="1269" spans="4:4" x14ac:dyDescent="0.25">
      <c r="D1269" s="190"/>
    </row>
    <row r="1270" spans="4:4" x14ac:dyDescent="0.25">
      <c r="D1270" s="190"/>
    </row>
    <row r="1271" spans="4:4" x14ac:dyDescent="0.25">
      <c r="D1271" s="190"/>
    </row>
    <row r="1272" spans="4:4" x14ac:dyDescent="0.25">
      <c r="D1272" s="190"/>
    </row>
    <row r="1273" spans="4:4" x14ac:dyDescent="0.25">
      <c r="D1273" s="190"/>
    </row>
    <row r="1274" spans="4:4" x14ac:dyDescent="0.25">
      <c r="D1274" s="190"/>
    </row>
    <row r="1275" spans="4:4" x14ac:dyDescent="0.25">
      <c r="D1275" s="190"/>
    </row>
    <row r="1276" spans="4:4" x14ac:dyDescent="0.25">
      <c r="D1276" s="190"/>
    </row>
    <row r="1277" spans="4:4" x14ac:dyDescent="0.25">
      <c r="D1277" s="190"/>
    </row>
    <row r="1278" spans="4:4" x14ac:dyDescent="0.25">
      <c r="D1278" s="190"/>
    </row>
    <row r="1279" spans="4:4" x14ac:dyDescent="0.25">
      <c r="D1279" s="190"/>
    </row>
    <row r="1280" spans="4:4" x14ac:dyDescent="0.25">
      <c r="D1280" s="190"/>
    </row>
    <row r="1281" spans="4:4" x14ac:dyDescent="0.25">
      <c r="D1281" s="190"/>
    </row>
    <row r="1282" spans="4:4" x14ac:dyDescent="0.25">
      <c r="D1282" s="190"/>
    </row>
    <row r="1283" spans="4:4" x14ac:dyDescent="0.25">
      <c r="D1283" s="190"/>
    </row>
    <row r="1284" spans="4:4" x14ac:dyDescent="0.25">
      <c r="D1284" s="190"/>
    </row>
    <row r="1285" spans="4:4" x14ac:dyDescent="0.25">
      <c r="D1285" s="190"/>
    </row>
    <row r="1286" spans="4:4" x14ac:dyDescent="0.25">
      <c r="D1286" s="190"/>
    </row>
    <row r="1287" spans="4:4" x14ac:dyDescent="0.25">
      <c r="D1287" s="190"/>
    </row>
    <row r="1288" spans="4:4" x14ac:dyDescent="0.25">
      <c r="D1288" s="190"/>
    </row>
    <row r="1289" spans="4:4" x14ac:dyDescent="0.25">
      <c r="D1289" s="190"/>
    </row>
    <row r="1290" spans="4:4" x14ac:dyDescent="0.25">
      <c r="D1290" s="190"/>
    </row>
    <row r="1291" spans="4:4" x14ac:dyDescent="0.25">
      <c r="D1291" s="190"/>
    </row>
    <row r="1292" spans="4:4" x14ac:dyDescent="0.25">
      <c r="D1292" s="190"/>
    </row>
    <row r="1293" spans="4:4" x14ac:dyDescent="0.25">
      <c r="D1293" s="190"/>
    </row>
    <row r="1294" spans="4:4" x14ac:dyDescent="0.25">
      <c r="D1294" s="190"/>
    </row>
    <row r="1295" spans="4:4" x14ac:dyDescent="0.25">
      <c r="D1295" s="190"/>
    </row>
    <row r="1296" spans="4:4" x14ac:dyDescent="0.25">
      <c r="D1296" s="190"/>
    </row>
    <row r="1297" spans="4:4" x14ac:dyDescent="0.25">
      <c r="D1297" s="190"/>
    </row>
    <row r="1298" spans="4:4" x14ac:dyDescent="0.25">
      <c r="D1298" s="190"/>
    </row>
    <row r="1299" spans="4:4" x14ac:dyDescent="0.25">
      <c r="D1299" s="190"/>
    </row>
    <row r="1300" spans="4:4" x14ac:dyDescent="0.25">
      <c r="D1300" s="190"/>
    </row>
    <row r="1301" spans="4:4" x14ac:dyDescent="0.25">
      <c r="D1301" s="190"/>
    </row>
    <row r="1302" spans="4:4" x14ac:dyDescent="0.25">
      <c r="D1302" s="190"/>
    </row>
    <row r="1303" spans="4:4" x14ac:dyDescent="0.25">
      <c r="D1303" s="190"/>
    </row>
    <row r="1304" spans="4:4" x14ac:dyDescent="0.25">
      <c r="D1304" s="190"/>
    </row>
    <row r="1305" spans="4:4" x14ac:dyDescent="0.25">
      <c r="D1305" s="190"/>
    </row>
    <row r="1306" spans="4:4" x14ac:dyDescent="0.25">
      <c r="D1306" s="190"/>
    </row>
    <row r="1307" spans="4:4" x14ac:dyDescent="0.25">
      <c r="D1307" s="190"/>
    </row>
    <row r="1308" spans="4:4" x14ac:dyDescent="0.25">
      <c r="D1308" s="190"/>
    </row>
    <row r="1309" spans="4:4" x14ac:dyDescent="0.25">
      <c r="D1309" s="190"/>
    </row>
    <row r="1310" spans="4:4" x14ac:dyDescent="0.25">
      <c r="D1310" s="190"/>
    </row>
    <row r="1311" spans="4:4" x14ac:dyDescent="0.25">
      <c r="D1311" s="190"/>
    </row>
    <row r="1312" spans="4:4" x14ac:dyDescent="0.25">
      <c r="D1312" s="190"/>
    </row>
    <row r="1313" spans="4:4" x14ac:dyDescent="0.25">
      <c r="D1313" s="190"/>
    </row>
    <row r="1314" spans="4:4" x14ac:dyDescent="0.25">
      <c r="D1314" s="190"/>
    </row>
    <row r="1315" spans="4:4" x14ac:dyDescent="0.25">
      <c r="D1315" s="190"/>
    </row>
    <row r="1316" spans="4:4" x14ac:dyDescent="0.25">
      <c r="D1316" s="190"/>
    </row>
    <row r="1317" spans="4:4" x14ac:dyDescent="0.25">
      <c r="D1317" s="190"/>
    </row>
    <row r="1318" spans="4:4" x14ac:dyDescent="0.25">
      <c r="D1318" s="190"/>
    </row>
    <row r="1319" spans="4:4" x14ac:dyDescent="0.25">
      <c r="D1319" s="190"/>
    </row>
    <row r="1320" spans="4:4" x14ac:dyDescent="0.25">
      <c r="D1320" s="190"/>
    </row>
    <row r="1321" spans="4:4" x14ac:dyDescent="0.25">
      <c r="D1321" s="190"/>
    </row>
    <row r="1322" spans="4:4" x14ac:dyDescent="0.25">
      <c r="D1322" s="190"/>
    </row>
    <row r="1323" spans="4:4" x14ac:dyDescent="0.25">
      <c r="D1323" s="190"/>
    </row>
    <row r="1324" spans="4:4" x14ac:dyDescent="0.25">
      <c r="D1324" s="190"/>
    </row>
    <row r="1325" spans="4:4" x14ac:dyDescent="0.25">
      <c r="D1325" s="190"/>
    </row>
    <row r="1326" spans="4:4" x14ac:dyDescent="0.25">
      <c r="D1326" s="190"/>
    </row>
    <row r="1327" spans="4:4" x14ac:dyDescent="0.25">
      <c r="D1327" s="190"/>
    </row>
    <row r="1328" spans="4:4" x14ac:dyDescent="0.25">
      <c r="D1328" s="190"/>
    </row>
    <row r="1329" spans="4:4" x14ac:dyDescent="0.25">
      <c r="D1329" s="190"/>
    </row>
    <row r="1330" spans="4:4" x14ac:dyDescent="0.25">
      <c r="D1330" s="190"/>
    </row>
    <row r="1331" spans="4:4" x14ac:dyDescent="0.25">
      <c r="D1331" s="190"/>
    </row>
    <row r="1332" spans="4:4" x14ac:dyDescent="0.25">
      <c r="D1332" s="190"/>
    </row>
    <row r="1333" spans="4:4" x14ac:dyDescent="0.25">
      <c r="D1333" s="190"/>
    </row>
    <row r="1334" spans="4:4" x14ac:dyDescent="0.25">
      <c r="D1334" s="190"/>
    </row>
    <row r="1335" spans="4:4" x14ac:dyDescent="0.25">
      <c r="D1335" s="190"/>
    </row>
    <row r="1336" spans="4:4" x14ac:dyDescent="0.25">
      <c r="D1336" s="190"/>
    </row>
    <row r="1337" spans="4:4" x14ac:dyDescent="0.25">
      <c r="D1337" s="190"/>
    </row>
    <row r="1338" spans="4:4" x14ac:dyDescent="0.25">
      <c r="D1338" s="190"/>
    </row>
    <row r="1339" spans="4:4" x14ac:dyDescent="0.25">
      <c r="D1339" s="190"/>
    </row>
    <row r="1340" spans="4:4" x14ac:dyDescent="0.25">
      <c r="D1340" s="190"/>
    </row>
    <row r="1341" spans="4:4" x14ac:dyDescent="0.25">
      <c r="D1341" s="190"/>
    </row>
    <row r="1342" spans="4:4" x14ac:dyDescent="0.25">
      <c r="D1342" s="190"/>
    </row>
    <row r="1343" spans="4:4" x14ac:dyDescent="0.25">
      <c r="D1343" s="190"/>
    </row>
    <row r="1344" spans="4:4" x14ac:dyDescent="0.25">
      <c r="D1344" s="190"/>
    </row>
    <row r="1345" spans="4:4" x14ac:dyDescent="0.25">
      <c r="D1345" s="190"/>
    </row>
    <row r="1346" spans="4:4" x14ac:dyDescent="0.25">
      <c r="D1346" s="190"/>
    </row>
    <row r="1347" spans="4:4" x14ac:dyDescent="0.25">
      <c r="D1347" s="190"/>
    </row>
    <row r="1348" spans="4:4" x14ac:dyDescent="0.25">
      <c r="D1348" s="190"/>
    </row>
    <row r="1349" spans="4:4" x14ac:dyDescent="0.25">
      <c r="D1349" s="190"/>
    </row>
    <row r="1350" spans="4:4" x14ac:dyDescent="0.25">
      <c r="D1350" s="190"/>
    </row>
    <row r="1351" spans="4:4" x14ac:dyDescent="0.25">
      <c r="D1351" s="190"/>
    </row>
    <row r="1352" spans="4:4" x14ac:dyDescent="0.25">
      <c r="D1352" s="190"/>
    </row>
    <row r="1353" spans="4:4" x14ac:dyDescent="0.25">
      <c r="D1353" s="190"/>
    </row>
    <row r="1354" spans="4:4" x14ac:dyDescent="0.25">
      <c r="D1354" s="190"/>
    </row>
    <row r="1355" spans="4:4" x14ac:dyDescent="0.25">
      <c r="D1355" s="190"/>
    </row>
    <row r="1356" spans="4:4" x14ac:dyDescent="0.25">
      <c r="D1356" s="190"/>
    </row>
    <row r="1357" spans="4:4" x14ac:dyDescent="0.25">
      <c r="D1357" s="190"/>
    </row>
    <row r="1358" spans="4:4" x14ac:dyDescent="0.25">
      <c r="D1358" s="190"/>
    </row>
    <row r="1359" spans="4:4" x14ac:dyDescent="0.25">
      <c r="D1359" s="190"/>
    </row>
    <row r="1360" spans="4:4" x14ac:dyDescent="0.25">
      <c r="D1360" s="190"/>
    </row>
    <row r="1361" spans="4:4" x14ac:dyDescent="0.25">
      <c r="D1361" s="190"/>
    </row>
    <row r="1362" spans="4:4" x14ac:dyDescent="0.25">
      <c r="D1362" s="190"/>
    </row>
    <row r="1363" spans="4:4" x14ac:dyDescent="0.25">
      <c r="D1363" s="190"/>
    </row>
    <row r="1364" spans="4:4" x14ac:dyDescent="0.25">
      <c r="D1364" s="190"/>
    </row>
    <row r="1365" spans="4:4" x14ac:dyDescent="0.25">
      <c r="D1365" s="190"/>
    </row>
    <row r="1366" spans="4:4" x14ac:dyDescent="0.25">
      <c r="D1366" s="190"/>
    </row>
    <row r="1367" spans="4:4" x14ac:dyDescent="0.25">
      <c r="D1367" s="190"/>
    </row>
    <row r="1368" spans="4:4" x14ac:dyDescent="0.25">
      <c r="D1368" s="190"/>
    </row>
    <row r="1369" spans="4:4" x14ac:dyDescent="0.25">
      <c r="D1369" s="190"/>
    </row>
    <row r="1370" spans="4:4" x14ac:dyDescent="0.25">
      <c r="D1370" s="190"/>
    </row>
    <row r="1371" spans="4:4" x14ac:dyDescent="0.25">
      <c r="D1371" s="190"/>
    </row>
    <row r="1372" spans="4:4" x14ac:dyDescent="0.25">
      <c r="D1372" s="190"/>
    </row>
    <row r="1373" spans="4:4" x14ac:dyDescent="0.25">
      <c r="D1373" s="190"/>
    </row>
    <row r="1374" spans="4:4" x14ac:dyDescent="0.25">
      <c r="D1374" s="190"/>
    </row>
    <row r="1375" spans="4:4" x14ac:dyDescent="0.25">
      <c r="D1375" s="190"/>
    </row>
    <row r="1376" spans="4:4" x14ac:dyDescent="0.25">
      <c r="D1376" s="190"/>
    </row>
    <row r="1377" spans="4:4" x14ac:dyDescent="0.25">
      <c r="D1377" s="190"/>
    </row>
    <row r="1378" spans="4:4" x14ac:dyDescent="0.25">
      <c r="D1378" s="190"/>
    </row>
    <row r="1379" spans="4:4" x14ac:dyDescent="0.25">
      <c r="D1379" s="190"/>
    </row>
    <row r="1380" spans="4:4" x14ac:dyDescent="0.25">
      <c r="D1380" s="190"/>
    </row>
    <row r="1381" spans="4:4" x14ac:dyDescent="0.25">
      <c r="D1381" s="190"/>
    </row>
    <row r="1382" spans="4:4" x14ac:dyDescent="0.25">
      <c r="D1382" s="190"/>
    </row>
    <row r="1383" spans="4:4" x14ac:dyDescent="0.25">
      <c r="D1383" s="190"/>
    </row>
    <row r="1384" spans="4:4" x14ac:dyDescent="0.25">
      <c r="D1384" s="190"/>
    </row>
    <row r="1385" spans="4:4" x14ac:dyDescent="0.25">
      <c r="D1385" s="190"/>
    </row>
    <row r="1386" spans="4:4" x14ac:dyDescent="0.25">
      <c r="D1386" s="190"/>
    </row>
    <row r="1387" spans="4:4" x14ac:dyDescent="0.25">
      <c r="D1387" s="190"/>
    </row>
    <row r="1388" spans="4:4" x14ac:dyDescent="0.25">
      <c r="D1388" s="190"/>
    </row>
    <row r="1389" spans="4:4" x14ac:dyDescent="0.25">
      <c r="D1389" s="190"/>
    </row>
    <row r="1390" spans="4:4" x14ac:dyDescent="0.25">
      <c r="D1390" s="190"/>
    </row>
    <row r="1391" spans="4:4" x14ac:dyDescent="0.25">
      <c r="D1391" s="190"/>
    </row>
    <row r="1392" spans="4:4" x14ac:dyDescent="0.25">
      <c r="D1392" s="190"/>
    </row>
    <row r="1393" spans="4:4" x14ac:dyDescent="0.25">
      <c r="D1393" s="190"/>
    </row>
    <row r="1394" spans="4:4" x14ac:dyDescent="0.25">
      <c r="D1394" s="190"/>
    </row>
    <row r="1395" spans="4:4" x14ac:dyDescent="0.25">
      <c r="D1395" s="190"/>
    </row>
    <row r="1396" spans="4:4" x14ac:dyDescent="0.25">
      <c r="D1396" s="190"/>
    </row>
    <row r="1397" spans="4:4" x14ac:dyDescent="0.25">
      <c r="D1397" s="190"/>
    </row>
    <row r="1398" spans="4:4" x14ac:dyDescent="0.25">
      <c r="D1398" s="190"/>
    </row>
    <row r="1399" spans="4:4" x14ac:dyDescent="0.25">
      <c r="D1399" s="190"/>
    </row>
    <row r="1400" spans="4:4" x14ac:dyDescent="0.25">
      <c r="D1400" s="190"/>
    </row>
    <row r="1401" spans="4:4" x14ac:dyDescent="0.25">
      <c r="D1401" s="190"/>
    </row>
    <row r="1402" spans="4:4" x14ac:dyDescent="0.25">
      <c r="D1402" s="190"/>
    </row>
    <row r="1403" spans="4:4" x14ac:dyDescent="0.25">
      <c r="D1403" s="190"/>
    </row>
    <row r="1404" spans="4:4" x14ac:dyDescent="0.25">
      <c r="D1404" s="190"/>
    </row>
    <row r="1405" spans="4:4" x14ac:dyDescent="0.25">
      <c r="D1405" s="190"/>
    </row>
    <row r="1406" spans="4:4" x14ac:dyDescent="0.25">
      <c r="D1406" s="190"/>
    </row>
    <row r="1407" spans="4:4" x14ac:dyDescent="0.25">
      <c r="D1407" s="190"/>
    </row>
    <row r="1408" spans="4:4" x14ac:dyDescent="0.25">
      <c r="D1408" s="190"/>
    </row>
    <row r="1409" spans="4:4" x14ac:dyDescent="0.25">
      <c r="D1409" s="190"/>
    </row>
    <row r="1410" spans="4:4" x14ac:dyDescent="0.25">
      <c r="D1410" s="190"/>
    </row>
    <row r="1411" spans="4:4" x14ac:dyDescent="0.25">
      <c r="D1411" s="190"/>
    </row>
    <row r="1412" spans="4:4" x14ac:dyDescent="0.25">
      <c r="D1412" s="190"/>
    </row>
    <row r="1413" spans="4:4" x14ac:dyDescent="0.25">
      <c r="D1413" s="190"/>
    </row>
    <row r="1414" spans="4:4" x14ac:dyDescent="0.25">
      <c r="D1414" s="190"/>
    </row>
    <row r="1415" spans="4:4" x14ac:dyDescent="0.25">
      <c r="D1415" s="190"/>
    </row>
    <row r="1416" spans="4:4" x14ac:dyDescent="0.25">
      <c r="D1416" s="190"/>
    </row>
    <row r="1417" spans="4:4" x14ac:dyDescent="0.25">
      <c r="D1417" s="190"/>
    </row>
    <row r="1418" spans="4:4" x14ac:dyDescent="0.25">
      <c r="D1418" s="190"/>
    </row>
    <row r="1419" spans="4:4" x14ac:dyDescent="0.25">
      <c r="D1419" s="190"/>
    </row>
    <row r="1420" spans="4:4" x14ac:dyDescent="0.25">
      <c r="D1420" s="190"/>
    </row>
    <row r="1421" spans="4:4" x14ac:dyDescent="0.25">
      <c r="D1421" s="190"/>
    </row>
    <row r="1422" spans="4:4" x14ac:dyDescent="0.25">
      <c r="D1422" s="190"/>
    </row>
    <row r="1423" spans="4:4" x14ac:dyDescent="0.25">
      <c r="D1423" s="190"/>
    </row>
    <row r="1424" spans="4:4" x14ac:dyDescent="0.25">
      <c r="D1424" s="190"/>
    </row>
    <row r="1425" spans="4:4" x14ac:dyDescent="0.25">
      <c r="D1425" s="190"/>
    </row>
    <row r="1426" spans="4:4" x14ac:dyDescent="0.25">
      <c r="D1426" s="190"/>
    </row>
    <row r="1427" spans="4:4" x14ac:dyDescent="0.25">
      <c r="D1427" s="190"/>
    </row>
    <row r="1428" spans="4:4" x14ac:dyDescent="0.25">
      <c r="D1428" s="190"/>
    </row>
    <row r="1429" spans="4:4" x14ac:dyDescent="0.25">
      <c r="D1429" s="190"/>
    </row>
    <row r="1430" spans="4:4" x14ac:dyDescent="0.25">
      <c r="D1430" s="190"/>
    </row>
    <row r="1431" spans="4:4" x14ac:dyDescent="0.25">
      <c r="D1431" s="190"/>
    </row>
    <row r="1432" spans="4:4" x14ac:dyDescent="0.25">
      <c r="D1432" s="190"/>
    </row>
    <row r="1433" spans="4:4" x14ac:dyDescent="0.25">
      <c r="D1433" s="190"/>
    </row>
    <row r="1434" spans="4:4" x14ac:dyDescent="0.25">
      <c r="D1434" s="190"/>
    </row>
    <row r="1435" spans="4:4" x14ac:dyDescent="0.25">
      <c r="D1435" s="190"/>
    </row>
    <row r="1436" spans="4:4" x14ac:dyDescent="0.25">
      <c r="D1436" s="190"/>
    </row>
    <row r="1437" spans="4:4" x14ac:dyDescent="0.25">
      <c r="D1437" s="190"/>
    </row>
    <row r="1438" spans="4:4" x14ac:dyDescent="0.25">
      <c r="D1438" s="190"/>
    </row>
    <row r="1439" spans="4:4" x14ac:dyDescent="0.25">
      <c r="D1439" s="190"/>
    </row>
    <row r="1440" spans="4:4" x14ac:dyDescent="0.25">
      <c r="D1440" s="190"/>
    </row>
    <row r="1441" spans="4:4" x14ac:dyDescent="0.25">
      <c r="D1441" s="190"/>
    </row>
    <row r="1442" spans="4:4" x14ac:dyDescent="0.25">
      <c r="D1442" s="190"/>
    </row>
    <row r="1443" spans="4:4" x14ac:dyDescent="0.25">
      <c r="D1443" s="190"/>
    </row>
    <row r="1444" spans="4:4" x14ac:dyDescent="0.25">
      <c r="D1444" s="190"/>
    </row>
    <row r="1445" spans="4:4" x14ac:dyDescent="0.25">
      <c r="D1445" s="190"/>
    </row>
    <row r="1446" spans="4:4" x14ac:dyDescent="0.25">
      <c r="D1446" s="190"/>
    </row>
    <row r="1447" spans="4:4" x14ac:dyDescent="0.25">
      <c r="D1447" s="190"/>
    </row>
    <row r="1448" spans="4:4" x14ac:dyDescent="0.25">
      <c r="D1448" s="190"/>
    </row>
    <row r="1449" spans="4:4" x14ac:dyDescent="0.25">
      <c r="D1449" s="190"/>
    </row>
    <row r="1450" spans="4:4" x14ac:dyDescent="0.25">
      <c r="D1450" s="190"/>
    </row>
    <row r="1451" spans="4:4" x14ac:dyDescent="0.25">
      <c r="D1451" s="190"/>
    </row>
    <row r="1452" spans="4:4" x14ac:dyDescent="0.25">
      <c r="D1452" s="190"/>
    </row>
    <row r="1453" spans="4:4" x14ac:dyDescent="0.25">
      <c r="D1453" s="190"/>
    </row>
    <row r="1454" spans="4:4" x14ac:dyDescent="0.25">
      <c r="D1454" s="190"/>
    </row>
    <row r="1455" spans="4:4" x14ac:dyDescent="0.25">
      <c r="D1455" s="190"/>
    </row>
    <row r="1456" spans="4:4" x14ac:dyDescent="0.25">
      <c r="D1456" s="190"/>
    </row>
    <row r="1457" spans="4:4" x14ac:dyDescent="0.25">
      <c r="D1457" s="190"/>
    </row>
    <row r="1458" spans="4:4" x14ac:dyDescent="0.25">
      <c r="D1458" s="190"/>
    </row>
    <row r="1459" spans="4:4" x14ac:dyDescent="0.25">
      <c r="D1459" s="190"/>
    </row>
    <row r="1460" spans="4:4" x14ac:dyDescent="0.25">
      <c r="D1460" s="190"/>
    </row>
    <row r="1461" spans="4:4" x14ac:dyDescent="0.25">
      <c r="D1461" s="190"/>
    </row>
    <row r="1462" spans="4:4" x14ac:dyDescent="0.25">
      <c r="D1462" s="190"/>
    </row>
    <row r="1463" spans="4:4" x14ac:dyDescent="0.25">
      <c r="D1463" s="190"/>
    </row>
    <row r="1464" spans="4:4" x14ac:dyDescent="0.25">
      <c r="D1464" s="190"/>
    </row>
    <row r="1465" spans="4:4" x14ac:dyDescent="0.25">
      <c r="D1465" s="190"/>
    </row>
    <row r="1466" spans="4:4" x14ac:dyDescent="0.25">
      <c r="D1466" s="190"/>
    </row>
    <row r="1467" spans="4:4" x14ac:dyDescent="0.25">
      <c r="D1467" s="190"/>
    </row>
    <row r="1468" spans="4:4" x14ac:dyDescent="0.25">
      <c r="D1468" s="190"/>
    </row>
    <row r="1469" spans="4:4" x14ac:dyDescent="0.25">
      <c r="D1469" s="190"/>
    </row>
    <row r="1470" spans="4:4" x14ac:dyDescent="0.25">
      <c r="D1470" s="190"/>
    </row>
    <row r="1471" spans="4:4" x14ac:dyDescent="0.25">
      <c r="D1471" s="190"/>
    </row>
    <row r="1472" spans="4:4" x14ac:dyDescent="0.25">
      <c r="D1472" s="190"/>
    </row>
    <row r="1473" spans="4:4" x14ac:dyDescent="0.25">
      <c r="D1473" s="190"/>
    </row>
    <row r="1474" spans="4:4" x14ac:dyDescent="0.25">
      <c r="D1474" s="190"/>
    </row>
    <row r="1475" spans="4:4" x14ac:dyDescent="0.25">
      <c r="D1475" s="190"/>
    </row>
    <row r="1476" spans="4:4" x14ac:dyDescent="0.25">
      <c r="D1476" s="190"/>
    </row>
    <row r="1477" spans="4:4" x14ac:dyDescent="0.25">
      <c r="D1477" s="190"/>
    </row>
    <row r="1478" spans="4:4" x14ac:dyDescent="0.25">
      <c r="D1478" s="190"/>
    </row>
    <row r="1479" spans="4:4" x14ac:dyDescent="0.25">
      <c r="D1479" s="190"/>
    </row>
    <row r="1480" spans="4:4" x14ac:dyDescent="0.25">
      <c r="D1480" s="190"/>
    </row>
    <row r="1481" spans="4:4" x14ac:dyDescent="0.25">
      <c r="D1481" s="190"/>
    </row>
    <row r="1482" spans="4:4" x14ac:dyDescent="0.25">
      <c r="D1482" s="190"/>
    </row>
    <row r="1483" spans="4:4" x14ac:dyDescent="0.25">
      <c r="D1483" s="190"/>
    </row>
    <row r="1484" spans="4:4" x14ac:dyDescent="0.25">
      <c r="D1484" s="190"/>
    </row>
    <row r="1485" spans="4:4" x14ac:dyDescent="0.25">
      <c r="D1485" s="190"/>
    </row>
    <row r="1486" spans="4:4" x14ac:dyDescent="0.25">
      <c r="D1486" s="190"/>
    </row>
    <row r="1487" spans="4:4" x14ac:dyDescent="0.25">
      <c r="D1487" s="190"/>
    </row>
    <row r="1488" spans="4:4" x14ac:dyDescent="0.25">
      <c r="D1488" s="190"/>
    </row>
    <row r="1489" spans="4:4" x14ac:dyDescent="0.25">
      <c r="D1489" s="190"/>
    </row>
    <row r="1490" spans="4:4" x14ac:dyDescent="0.25">
      <c r="D1490" s="190"/>
    </row>
    <row r="1491" spans="4:4" x14ac:dyDescent="0.25">
      <c r="D1491" s="190"/>
    </row>
    <row r="1492" spans="4:4" x14ac:dyDescent="0.25">
      <c r="D1492" s="190"/>
    </row>
    <row r="1493" spans="4:4" x14ac:dyDescent="0.25">
      <c r="D1493" s="190"/>
    </row>
    <row r="1494" spans="4:4" x14ac:dyDescent="0.25">
      <c r="D1494" s="190"/>
    </row>
    <row r="1495" spans="4:4" x14ac:dyDescent="0.25">
      <c r="D1495" s="190"/>
    </row>
    <row r="1496" spans="4:4" x14ac:dyDescent="0.25">
      <c r="D1496" s="190"/>
    </row>
    <row r="1497" spans="4:4" x14ac:dyDescent="0.25">
      <c r="D1497" s="190"/>
    </row>
    <row r="1498" spans="4:4" x14ac:dyDescent="0.25">
      <c r="D1498" s="190"/>
    </row>
    <row r="1499" spans="4:4" x14ac:dyDescent="0.25">
      <c r="D1499" s="190"/>
    </row>
    <row r="1500" spans="4:4" x14ac:dyDescent="0.25">
      <c r="D1500" s="190"/>
    </row>
    <row r="1501" spans="4:4" x14ac:dyDescent="0.25">
      <c r="D1501" s="190"/>
    </row>
    <row r="1502" spans="4:4" x14ac:dyDescent="0.25">
      <c r="D1502" s="190"/>
    </row>
    <row r="1503" spans="4:4" x14ac:dyDescent="0.25">
      <c r="D1503" s="190"/>
    </row>
    <row r="1504" spans="4:4" x14ac:dyDescent="0.25">
      <c r="D1504" s="190"/>
    </row>
    <row r="1505" spans="4:4" x14ac:dyDescent="0.25">
      <c r="D1505" s="190"/>
    </row>
    <row r="1506" spans="4:4" x14ac:dyDescent="0.25">
      <c r="D1506" s="190"/>
    </row>
    <row r="1507" spans="4:4" x14ac:dyDescent="0.25">
      <c r="D1507" s="190"/>
    </row>
    <row r="1508" spans="4:4" x14ac:dyDescent="0.25">
      <c r="D1508" s="190"/>
    </row>
    <row r="1509" spans="4:4" x14ac:dyDescent="0.25">
      <c r="D1509" s="190"/>
    </row>
    <row r="1510" spans="4:4" x14ac:dyDescent="0.25">
      <c r="D1510" s="190"/>
    </row>
    <row r="1511" spans="4:4" x14ac:dyDescent="0.25">
      <c r="D1511" s="190"/>
    </row>
    <row r="1512" spans="4:4" x14ac:dyDescent="0.25">
      <c r="D1512" s="190"/>
    </row>
    <row r="1513" spans="4:4" x14ac:dyDescent="0.25">
      <c r="D1513" s="190"/>
    </row>
    <row r="1514" spans="4:4" x14ac:dyDescent="0.25">
      <c r="D1514" s="190"/>
    </row>
    <row r="1515" spans="4:4" x14ac:dyDescent="0.25">
      <c r="D1515" s="190"/>
    </row>
    <row r="1516" spans="4:4" x14ac:dyDescent="0.25">
      <c r="D1516" s="190"/>
    </row>
    <row r="1517" spans="4:4" x14ac:dyDescent="0.25">
      <c r="D1517" s="190"/>
    </row>
    <row r="1518" spans="4:4" x14ac:dyDescent="0.25">
      <c r="D1518" s="190"/>
    </row>
    <row r="1519" spans="4:4" x14ac:dyDescent="0.25">
      <c r="D1519" s="190"/>
    </row>
    <row r="1520" spans="4:4" x14ac:dyDescent="0.25">
      <c r="D1520" s="190"/>
    </row>
    <row r="1521" spans="4:4" x14ac:dyDescent="0.25">
      <c r="D1521" s="190"/>
    </row>
    <row r="1522" spans="4:4" x14ac:dyDescent="0.25">
      <c r="D1522" s="190"/>
    </row>
    <row r="1523" spans="4:4" x14ac:dyDescent="0.25">
      <c r="D1523" s="190"/>
    </row>
    <row r="1524" spans="4:4" x14ac:dyDescent="0.25">
      <c r="D1524" s="190"/>
    </row>
    <row r="1525" spans="4:4" x14ac:dyDescent="0.25">
      <c r="D1525" s="190"/>
    </row>
    <row r="1526" spans="4:4" x14ac:dyDescent="0.25">
      <c r="D1526" s="190"/>
    </row>
    <row r="1527" spans="4:4" x14ac:dyDescent="0.25">
      <c r="D1527" s="190"/>
    </row>
    <row r="1528" spans="4:4" x14ac:dyDescent="0.25">
      <c r="D1528" s="190"/>
    </row>
    <row r="1529" spans="4:4" x14ac:dyDescent="0.25">
      <c r="D1529" s="190"/>
    </row>
    <row r="1530" spans="4:4" x14ac:dyDescent="0.25">
      <c r="D1530" s="190"/>
    </row>
    <row r="1531" spans="4:4" x14ac:dyDescent="0.25">
      <c r="D1531" s="190"/>
    </row>
    <row r="1532" spans="4:4" x14ac:dyDescent="0.25">
      <c r="D1532" s="190"/>
    </row>
    <row r="1533" spans="4:4" x14ac:dyDescent="0.25">
      <c r="D1533" s="190"/>
    </row>
    <row r="1534" spans="4:4" x14ac:dyDescent="0.25">
      <c r="D1534" s="190"/>
    </row>
    <row r="1535" spans="4:4" x14ac:dyDescent="0.25">
      <c r="D1535" s="190"/>
    </row>
    <row r="1536" spans="4:4" x14ac:dyDescent="0.25">
      <c r="D1536" s="190"/>
    </row>
    <row r="1537" spans="4:4" x14ac:dyDescent="0.25">
      <c r="D1537" s="190"/>
    </row>
    <row r="1538" spans="4:4" x14ac:dyDescent="0.25">
      <c r="D1538" s="190"/>
    </row>
    <row r="1539" spans="4:4" x14ac:dyDescent="0.25">
      <c r="D1539" s="190"/>
    </row>
    <row r="1540" spans="4:4" x14ac:dyDescent="0.25">
      <c r="D1540" s="190"/>
    </row>
    <row r="1541" spans="4:4" x14ac:dyDescent="0.25">
      <c r="D1541" s="190"/>
    </row>
    <row r="1542" spans="4:4" x14ac:dyDescent="0.25">
      <c r="D1542" s="190"/>
    </row>
    <row r="1543" spans="4:4" x14ac:dyDescent="0.25">
      <c r="D1543" s="190"/>
    </row>
    <row r="1544" spans="4:4" x14ac:dyDescent="0.25">
      <c r="D1544" s="190"/>
    </row>
    <row r="1545" spans="4:4" x14ac:dyDescent="0.25">
      <c r="D1545" s="190"/>
    </row>
    <row r="1546" spans="4:4" x14ac:dyDescent="0.25">
      <c r="D1546" s="190"/>
    </row>
    <row r="1547" spans="4:4" x14ac:dyDescent="0.25">
      <c r="D1547" s="190"/>
    </row>
    <row r="1548" spans="4:4" x14ac:dyDescent="0.25">
      <c r="D1548" s="190"/>
    </row>
    <row r="1549" spans="4:4" x14ac:dyDescent="0.25">
      <c r="D1549" s="190"/>
    </row>
    <row r="1550" spans="4:4" x14ac:dyDescent="0.25">
      <c r="D1550" s="190"/>
    </row>
    <row r="1551" spans="4:4" x14ac:dyDescent="0.25">
      <c r="D1551" s="190"/>
    </row>
    <row r="1552" spans="4:4" x14ac:dyDescent="0.25">
      <c r="D1552" s="190"/>
    </row>
    <row r="1553" spans="4:4" x14ac:dyDescent="0.25">
      <c r="D1553" s="190"/>
    </row>
    <row r="1554" spans="4:4" x14ac:dyDescent="0.25">
      <c r="D1554" s="190"/>
    </row>
    <row r="1555" spans="4:4" x14ac:dyDescent="0.25">
      <c r="D1555" s="190"/>
    </row>
    <row r="1556" spans="4:4" x14ac:dyDescent="0.25">
      <c r="D1556" s="190"/>
    </row>
    <row r="1557" spans="4:4" x14ac:dyDescent="0.25">
      <c r="D1557" s="190"/>
    </row>
    <row r="1558" spans="4:4" x14ac:dyDescent="0.25">
      <c r="D1558" s="190"/>
    </row>
    <row r="1559" spans="4:4" x14ac:dyDescent="0.25">
      <c r="D1559" s="190"/>
    </row>
    <row r="1560" spans="4:4" x14ac:dyDescent="0.25">
      <c r="D1560" s="190"/>
    </row>
    <row r="1561" spans="4:4" x14ac:dyDescent="0.25">
      <c r="D1561" s="190"/>
    </row>
    <row r="1562" spans="4:4" x14ac:dyDescent="0.25">
      <c r="D1562" s="190"/>
    </row>
    <row r="1563" spans="4:4" x14ac:dyDescent="0.25">
      <c r="D1563" s="190"/>
    </row>
    <row r="1564" spans="4:4" x14ac:dyDescent="0.25">
      <c r="D1564" s="190"/>
    </row>
    <row r="1565" spans="4:4" x14ac:dyDescent="0.25">
      <c r="D1565" s="190"/>
    </row>
    <row r="1566" spans="4:4" x14ac:dyDescent="0.25">
      <c r="D1566" s="190"/>
    </row>
    <row r="1567" spans="4:4" x14ac:dyDescent="0.25">
      <c r="D1567" s="190"/>
    </row>
    <row r="1568" spans="4:4" x14ac:dyDescent="0.25">
      <c r="D1568" s="190"/>
    </row>
    <row r="1569" spans="4:4" x14ac:dyDescent="0.25">
      <c r="D1569" s="190"/>
    </row>
    <row r="1570" spans="4:4" x14ac:dyDescent="0.25">
      <c r="D1570" s="190"/>
    </row>
    <row r="1571" spans="4:4" x14ac:dyDescent="0.25">
      <c r="D1571" s="190"/>
    </row>
    <row r="1572" spans="4:4" x14ac:dyDescent="0.25">
      <c r="D1572" s="190"/>
    </row>
    <row r="1573" spans="4:4" x14ac:dyDescent="0.25">
      <c r="D1573" s="190"/>
    </row>
    <row r="1574" spans="4:4" x14ac:dyDescent="0.25">
      <c r="D1574" s="190"/>
    </row>
    <row r="1575" spans="4:4" x14ac:dyDescent="0.25">
      <c r="D1575" s="190"/>
    </row>
    <row r="1576" spans="4:4" x14ac:dyDescent="0.25">
      <c r="D1576" s="190"/>
    </row>
    <row r="1577" spans="4:4" x14ac:dyDescent="0.25">
      <c r="D1577" s="190"/>
    </row>
    <row r="1578" spans="4:4" x14ac:dyDescent="0.25">
      <c r="D1578" s="190"/>
    </row>
    <row r="1579" spans="4:4" x14ac:dyDescent="0.25">
      <c r="D1579" s="190"/>
    </row>
    <row r="1580" spans="4:4" x14ac:dyDescent="0.25">
      <c r="D1580" s="190"/>
    </row>
    <row r="1581" spans="4:4" x14ac:dyDescent="0.25">
      <c r="D1581" s="190"/>
    </row>
    <row r="1582" spans="4:4" x14ac:dyDescent="0.25">
      <c r="D1582" s="190"/>
    </row>
    <row r="1583" spans="4:4" x14ac:dyDescent="0.25">
      <c r="D1583" s="190"/>
    </row>
    <row r="1584" spans="4:4" x14ac:dyDescent="0.25">
      <c r="D1584" s="190"/>
    </row>
    <row r="1585" spans="4:4" x14ac:dyDescent="0.25">
      <c r="D1585" s="190"/>
    </row>
    <row r="1586" spans="4:4" x14ac:dyDescent="0.25">
      <c r="D1586" s="190"/>
    </row>
    <row r="1587" spans="4:4" x14ac:dyDescent="0.25">
      <c r="D1587" s="190"/>
    </row>
    <row r="1588" spans="4:4" x14ac:dyDescent="0.25">
      <c r="D1588" s="190"/>
    </row>
    <row r="1589" spans="4:4" x14ac:dyDescent="0.25">
      <c r="D1589" s="190"/>
    </row>
    <row r="1590" spans="4:4" x14ac:dyDescent="0.25">
      <c r="D1590" s="190"/>
    </row>
    <row r="1591" spans="4:4" x14ac:dyDescent="0.25">
      <c r="D1591" s="190"/>
    </row>
    <row r="1592" spans="4:4" x14ac:dyDescent="0.25">
      <c r="D1592" s="190"/>
    </row>
    <row r="1593" spans="4:4" x14ac:dyDescent="0.25">
      <c r="D1593" s="190"/>
    </row>
    <row r="1594" spans="4:4" x14ac:dyDescent="0.25">
      <c r="D1594" s="190"/>
    </row>
    <row r="1595" spans="4:4" x14ac:dyDescent="0.25">
      <c r="D1595" s="190"/>
    </row>
    <row r="1596" spans="4:4" x14ac:dyDescent="0.25">
      <c r="D1596" s="190"/>
    </row>
    <row r="1597" spans="4:4" x14ac:dyDescent="0.25">
      <c r="D1597" s="190"/>
    </row>
    <row r="1598" spans="4:4" x14ac:dyDescent="0.25">
      <c r="D1598" s="190"/>
    </row>
    <row r="1599" spans="4:4" x14ac:dyDescent="0.25">
      <c r="D1599" s="190"/>
    </row>
    <row r="1600" spans="4:4" x14ac:dyDescent="0.25">
      <c r="D1600" s="190"/>
    </row>
    <row r="1601" spans="4:4" x14ac:dyDescent="0.25">
      <c r="D1601" s="190"/>
    </row>
    <row r="1602" spans="4:4" x14ac:dyDescent="0.25">
      <c r="D1602" s="190"/>
    </row>
    <row r="1603" spans="4:4" x14ac:dyDescent="0.25">
      <c r="D1603" s="190"/>
    </row>
    <row r="1604" spans="4:4" x14ac:dyDescent="0.25">
      <c r="D1604" s="190"/>
    </row>
    <row r="1605" spans="4:4" x14ac:dyDescent="0.25">
      <c r="D1605" s="190"/>
    </row>
    <row r="1606" spans="4:4" x14ac:dyDescent="0.25">
      <c r="D1606" s="190"/>
    </row>
    <row r="1607" spans="4:4" x14ac:dyDescent="0.25">
      <c r="D1607" s="190"/>
    </row>
    <row r="1608" spans="4:4" x14ac:dyDescent="0.25">
      <c r="D1608" s="190"/>
    </row>
    <row r="1609" spans="4:4" x14ac:dyDescent="0.25">
      <c r="D1609" s="190"/>
    </row>
    <row r="1610" spans="4:4" x14ac:dyDescent="0.25">
      <c r="D1610" s="190"/>
    </row>
    <row r="1611" spans="4:4" x14ac:dyDescent="0.25">
      <c r="D1611" s="190"/>
    </row>
    <row r="1612" spans="4:4" x14ac:dyDescent="0.25">
      <c r="D1612" s="190"/>
    </row>
    <row r="1613" spans="4:4" x14ac:dyDescent="0.25">
      <c r="D1613" s="190"/>
    </row>
    <row r="1614" spans="4:4" x14ac:dyDescent="0.25">
      <c r="D1614" s="190"/>
    </row>
    <row r="1615" spans="4:4" x14ac:dyDescent="0.25">
      <c r="D1615" s="190"/>
    </row>
    <row r="1616" spans="4:4" x14ac:dyDescent="0.25">
      <c r="D1616" s="190"/>
    </row>
    <row r="1617" spans="4:4" x14ac:dyDescent="0.25">
      <c r="D1617" s="190"/>
    </row>
    <row r="1618" spans="4:4" x14ac:dyDescent="0.25">
      <c r="D1618" s="190"/>
    </row>
    <row r="1619" spans="4:4" x14ac:dyDescent="0.25">
      <c r="D1619" s="190"/>
    </row>
    <row r="1620" spans="4:4" x14ac:dyDescent="0.25">
      <c r="D1620" s="190"/>
    </row>
    <row r="1621" spans="4:4" x14ac:dyDescent="0.25">
      <c r="D1621" s="190"/>
    </row>
    <row r="1622" spans="4:4" x14ac:dyDescent="0.25">
      <c r="D1622" s="190"/>
    </row>
    <row r="1623" spans="4:4" x14ac:dyDescent="0.25">
      <c r="D1623" s="190"/>
    </row>
    <row r="1624" spans="4:4" x14ac:dyDescent="0.25">
      <c r="D1624" s="190"/>
    </row>
    <row r="1625" spans="4:4" x14ac:dyDescent="0.25">
      <c r="D1625" s="190"/>
    </row>
    <row r="1626" spans="4:4" x14ac:dyDescent="0.25">
      <c r="D1626" s="190"/>
    </row>
    <row r="1627" spans="4:4" x14ac:dyDescent="0.25">
      <c r="D1627" s="190"/>
    </row>
    <row r="1628" spans="4:4" x14ac:dyDescent="0.25">
      <c r="D1628" s="190"/>
    </row>
    <row r="1629" spans="4:4" x14ac:dyDescent="0.25">
      <c r="D1629" s="190"/>
    </row>
    <row r="1630" spans="4:4" x14ac:dyDescent="0.25">
      <c r="D1630" s="190"/>
    </row>
    <row r="1631" spans="4:4" x14ac:dyDescent="0.25">
      <c r="D1631" s="190"/>
    </row>
    <row r="1632" spans="4:4" x14ac:dyDescent="0.25">
      <c r="D1632" s="190"/>
    </row>
    <row r="1633" spans="4:4" x14ac:dyDescent="0.25">
      <c r="D1633" s="190"/>
    </row>
    <row r="1634" spans="4:4" x14ac:dyDescent="0.25">
      <c r="D1634" s="190"/>
    </row>
    <row r="1635" spans="4:4" x14ac:dyDescent="0.25">
      <c r="D1635" s="190"/>
    </row>
    <row r="1636" spans="4:4" x14ac:dyDescent="0.25">
      <c r="D1636" s="190"/>
    </row>
    <row r="1637" spans="4:4" x14ac:dyDescent="0.25">
      <c r="D1637" s="190"/>
    </row>
    <row r="1638" spans="4:4" x14ac:dyDescent="0.25">
      <c r="D1638" s="190"/>
    </row>
    <row r="1639" spans="4:4" x14ac:dyDescent="0.25">
      <c r="D1639" s="190"/>
    </row>
    <row r="1640" spans="4:4" x14ac:dyDescent="0.25">
      <c r="D1640" s="190"/>
    </row>
    <row r="1641" spans="4:4" x14ac:dyDescent="0.25">
      <c r="D1641" s="190"/>
    </row>
    <row r="1642" spans="4:4" x14ac:dyDescent="0.25">
      <c r="D1642" s="190"/>
    </row>
    <row r="1643" spans="4:4" x14ac:dyDescent="0.25">
      <c r="D1643" s="190"/>
    </row>
    <row r="1644" spans="4:4" x14ac:dyDescent="0.25">
      <c r="D1644" s="190"/>
    </row>
    <row r="1645" spans="4:4" x14ac:dyDescent="0.25">
      <c r="D1645" s="190"/>
    </row>
    <row r="1646" spans="4:4" x14ac:dyDescent="0.25">
      <c r="D1646" s="190"/>
    </row>
    <row r="1647" spans="4:4" x14ac:dyDescent="0.25">
      <c r="D1647" s="190"/>
    </row>
    <row r="1648" spans="4:4" x14ac:dyDescent="0.25">
      <c r="D1648" s="190"/>
    </row>
    <row r="1649" spans="4:4" x14ac:dyDescent="0.25">
      <c r="D1649" s="190"/>
    </row>
    <row r="1650" spans="4:4" x14ac:dyDescent="0.25">
      <c r="D1650" s="190"/>
    </row>
    <row r="1651" spans="4:4" x14ac:dyDescent="0.25">
      <c r="D1651" s="190"/>
    </row>
    <row r="1652" spans="4:4" x14ac:dyDescent="0.25">
      <c r="D1652" s="190"/>
    </row>
    <row r="1653" spans="4:4" x14ac:dyDescent="0.25">
      <c r="D1653" s="190"/>
    </row>
    <row r="1654" spans="4:4" x14ac:dyDescent="0.25">
      <c r="D1654" s="190"/>
    </row>
    <row r="1655" spans="4:4" x14ac:dyDescent="0.25">
      <c r="D1655" s="190"/>
    </row>
    <row r="1656" spans="4:4" x14ac:dyDescent="0.25">
      <c r="D1656" s="190"/>
    </row>
    <row r="1657" spans="4:4" x14ac:dyDescent="0.25">
      <c r="D1657" s="190"/>
    </row>
    <row r="1658" spans="4:4" x14ac:dyDescent="0.25">
      <c r="D1658" s="190"/>
    </row>
    <row r="1659" spans="4:4" x14ac:dyDescent="0.25">
      <c r="D1659" s="190"/>
    </row>
    <row r="1660" spans="4:4" x14ac:dyDescent="0.25">
      <c r="D1660" s="190"/>
    </row>
    <row r="1661" spans="4:4" x14ac:dyDescent="0.25">
      <c r="D1661" s="190"/>
    </row>
    <row r="1662" spans="4:4" x14ac:dyDescent="0.25">
      <c r="D1662" s="190"/>
    </row>
    <row r="1663" spans="4:4" x14ac:dyDescent="0.25">
      <c r="D1663" s="190"/>
    </row>
    <row r="1664" spans="4:4" x14ac:dyDescent="0.25">
      <c r="D1664" s="190"/>
    </row>
    <row r="1665" spans="4:4" x14ac:dyDescent="0.25">
      <c r="D1665" s="190"/>
    </row>
    <row r="1666" spans="4:4" x14ac:dyDescent="0.25">
      <c r="D1666" s="190"/>
    </row>
    <row r="1667" spans="4:4" x14ac:dyDescent="0.25">
      <c r="D1667" s="190"/>
    </row>
    <row r="1668" spans="4:4" x14ac:dyDescent="0.25">
      <c r="D1668" s="190"/>
    </row>
    <row r="1669" spans="4:4" x14ac:dyDescent="0.25">
      <c r="D1669" s="190"/>
    </row>
    <row r="1670" spans="4:4" x14ac:dyDescent="0.25">
      <c r="D1670" s="190"/>
    </row>
    <row r="1671" spans="4:4" x14ac:dyDescent="0.25">
      <c r="D1671" s="190"/>
    </row>
    <row r="1672" spans="4:4" x14ac:dyDescent="0.25">
      <c r="D1672" s="190"/>
    </row>
    <row r="1673" spans="4:4" x14ac:dyDescent="0.25">
      <c r="D1673" s="190"/>
    </row>
    <row r="1674" spans="4:4" x14ac:dyDescent="0.25">
      <c r="D1674" s="190"/>
    </row>
    <row r="1675" spans="4:4" x14ac:dyDescent="0.25">
      <c r="D1675" s="190"/>
    </row>
    <row r="1676" spans="4:4" x14ac:dyDescent="0.25">
      <c r="D1676" s="190"/>
    </row>
    <row r="1677" spans="4:4" x14ac:dyDescent="0.25">
      <c r="D1677" s="190"/>
    </row>
    <row r="1678" spans="4:4" x14ac:dyDescent="0.25">
      <c r="D1678" s="190"/>
    </row>
    <row r="1679" spans="4:4" x14ac:dyDescent="0.25">
      <c r="D1679" s="190"/>
    </row>
    <row r="1680" spans="4:4" x14ac:dyDescent="0.25">
      <c r="D1680" s="190"/>
    </row>
    <row r="1681" spans="4:4" x14ac:dyDescent="0.25">
      <c r="D1681" s="190"/>
    </row>
    <row r="1682" spans="4:4" x14ac:dyDescent="0.25">
      <c r="D1682" s="190"/>
    </row>
    <row r="1683" spans="4:4" x14ac:dyDescent="0.25">
      <c r="D1683" s="190"/>
    </row>
    <row r="1684" spans="4:4" x14ac:dyDescent="0.25">
      <c r="D1684" s="190"/>
    </row>
    <row r="1685" spans="4:4" x14ac:dyDescent="0.25">
      <c r="D1685" s="190"/>
    </row>
    <row r="1686" spans="4:4" x14ac:dyDescent="0.25">
      <c r="D1686" s="190"/>
    </row>
    <row r="1687" spans="4:4" x14ac:dyDescent="0.25">
      <c r="D1687" s="190"/>
    </row>
    <row r="1688" spans="4:4" x14ac:dyDescent="0.25">
      <c r="D1688" s="190"/>
    </row>
    <row r="1689" spans="4:4" x14ac:dyDescent="0.25">
      <c r="D1689" s="190"/>
    </row>
    <row r="1690" spans="4:4" x14ac:dyDescent="0.25">
      <c r="D1690" s="190"/>
    </row>
    <row r="1691" spans="4:4" x14ac:dyDescent="0.25">
      <c r="D1691" s="190"/>
    </row>
    <row r="1692" spans="4:4" x14ac:dyDescent="0.25">
      <c r="D1692" s="190"/>
    </row>
    <row r="1693" spans="4:4" x14ac:dyDescent="0.25">
      <c r="D1693" s="190"/>
    </row>
    <row r="1694" spans="4:4" x14ac:dyDescent="0.25">
      <c r="D1694" s="190"/>
    </row>
    <row r="1695" spans="4:4" x14ac:dyDescent="0.25">
      <c r="D1695" s="190"/>
    </row>
    <row r="1696" spans="4:4" x14ac:dyDescent="0.25">
      <c r="D1696" s="190"/>
    </row>
    <row r="1697" spans="4:4" x14ac:dyDescent="0.25">
      <c r="D1697" s="190"/>
    </row>
    <row r="1698" spans="4:4" x14ac:dyDescent="0.25">
      <c r="D1698" s="190"/>
    </row>
    <row r="1699" spans="4:4" x14ac:dyDescent="0.25">
      <c r="D1699" s="190"/>
    </row>
    <row r="1700" spans="4:4" x14ac:dyDescent="0.25">
      <c r="D1700" s="190"/>
    </row>
    <row r="1701" spans="4:4" x14ac:dyDescent="0.25">
      <c r="D1701" s="190"/>
    </row>
    <row r="1702" spans="4:4" x14ac:dyDescent="0.25">
      <c r="D1702" s="190"/>
    </row>
    <row r="1703" spans="4:4" x14ac:dyDescent="0.25">
      <c r="D1703" s="190"/>
    </row>
    <row r="1704" spans="4:4" x14ac:dyDescent="0.25">
      <c r="D1704" s="190"/>
    </row>
    <row r="1705" spans="4:4" x14ac:dyDescent="0.25">
      <c r="D1705" s="190"/>
    </row>
    <row r="1706" spans="4:4" x14ac:dyDescent="0.25">
      <c r="D1706" s="190"/>
    </row>
    <row r="1707" spans="4:4" x14ac:dyDescent="0.25">
      <c r="D1707" s="190"/>
    </row>
    <row r="1708" spans="4:4" x14ac:dyDescent="0.25">
      <c r="D1708" s="190"/>
    </row>
    <row r="1709" spans="4:4" x14ac:dyDescent="0.25">
      <c r="D1709" s="190"/>
    </row>
    <row r="1710" spans="4:4" x14ac:dyDescent="0.25">
      <c r="D1710" s="190"/>
    </row>
    <row r="1711" spans="4:4" x14ac:dyDescent="0.25">
      <c r="D1711" s="190"/>
    </row>
    <row r="1712" spans="4:4" x14ac:dyDescent="0.25">
      <c r="D1712" s="190"/>
    </row>
    <row r="1713" spans="4:4" x14ac:dyDescent="0.25">
      <c r="D1713" s="190"/>
    </row>
    <row r="1714" spans="4:4" x14ac:dyDescent="0.25">
      <c r="D1714" s="190"/>
    </row>
    <row r="1715" spans="4:4" x14ac:dyDescent="0.25">
      <c r="D1715" s="190"/>
    </row>
    <row r="1716" spans="4:4" x14ac:dyDescent="0.25">
      <c r="D1716" s="190"/>
    </row>
    <row r="1717" spans="4:4" x14ac:dyDescent="0.25">
      <c r="D1717" s="190"/>
    </row>
    <row r="1718" spans="4:4" x14ac:dyDescent="0.25">
      <c r="D1718" s="190"/>
    </row>
    <row r="1719" spans="4:4" x14ac:dyDescent="0.25">
      <c r="D1719" s="190"/>
    </row>
    <row r="1720" spans="4:4" x14ac:dyDescent="0.25">
      <c r="D1720" s="190"/>
    </row>
    <row r="1721" spans="4:4" x14ac:dyDescent="0.25">
      <c r="D1721" s="190"/>
    </row>
    <row r="1722" spans="4:4" x14ac:dyDescent="0.25">
      <c r="D1722" s="190"/>
    </row>
    <row r="1723" spans="4:4" x14ac:dyDescent="0.25">
      <c r="D1723" s="190"/>
    </row>
    <row r="1724" spans="4:4" x14ac:dyDescent="0.25">
      <c r="D1724" s="190"/>
    </row>
    <row r="1725" spans="4:4" x14ac:dyDescent="0.25">
      <c r="D1725" s="190"/>
    </row>
    <row r="1726" spans="4:4" x14ac:dyDescent="0.25">
      <c r="D1726" s="190"/>
    </row>
    <row r="1727" spans="4:4" x14ac:dyDescent="0.25">
      <c r="D1727" s="190"/>
    </row>
    <row r="1728" spans="4:4" x14ac:dyDescent="0.25">
      <c r="D1728" s="190"/>
    </row>
    <row r="1729" spans="4:4" x14ac:dyDescent="0.25">
      <c r="D1729" s="190"/>
    </row>
    <row r="1730" spans="4:4" x14ac:dyDescent="0.25">
      <c r="D1730" s="190"/>
    </row>
    <row r="1731" spans="4:4" x14ac:dyDescent="0.25">
      <c r="D1731" s="190"/>
    </row>
    <row r="1732" spans="4:4" x14ac:dyDescent="0.25">
      <c r="D1732" s="190"/>
    </row>
    <row r="1733" spans="4:4" x14ac:dyDescent="0.25">
      <c r="D1733" s="190"/>
    </row>
    <row r="1734" spans="4:4" x14ac:dyDescent="0.25">
      <c r="D1734" s="190"/>
    </row>
    <row r="1735" spans="4:4" x14ac:dyDescent="0.25">
      <c r="D1735" s="190"/>
    </row>
    <row r="1736" spans="4:4" x14ac:dyDescent="0.25">
      <c r="D1736" s="190"/>
    </row>
    <row r="1737" spans="4:4" x14ac:dyDescent="0.25">
      <c r="D1737" s="190"/>
    </row>
    <row r="1738" spans="4:4" x14ac:dyDescent="0.25">
      <c r="D1738" s="190"/>
    </row>
    <row r="1739" spans="4:4" x14ac:dyDescent="0.25">
      <c r="D1739" s="190"/>
    </row>
    <row r="1740" spans="4:4" x14ac:dyDescent="0.25">
      <c r="D1740" s="190"/>
    </row>
    <row r="1741" spans="4:4" x14ac:dyDescent="0.25">
      <c r="D1741" s="190"/>
    </row>
    <row r="1742" spans="4:4" x14ac:dyDescent="0.25">
      <c r="D1742" s="190"/>
    </row>
    <row r="1743" spans="4:4" x14ac:dyDescent="0.25">
      <c r="D1743" s="190"/>
    </row>
    <row r="1744" spans="4:4" x14ac:dyDescent="0.25">
      <c r="D1744" s="190"/>
    </row>
    <row r="1745" spans="4:4" x14ac:dyDescent="0.25">
      <c r="D1745" s="190"/>
    </row>
    <row r="1746" spans="4:4" x14ac:dyDescent="0.25">
      <c r="D1746" s="190"/>
    </row>
    <row r="1747" spans="4:4" x14ac:dyDescent="0.25">
      <c r="D1747" s="190"/>
    </row>
    <row r="1748" spans="4:4" x14ac:dyDescent="0.25">
      <c r="D1748" s="190"/>
    </row>
    <row r="1749" spans="4:4" x14ac:dyDescent="0.25">
      <c r="D1749" s="190"/>
    </row>
    <row r="1750" spans="4:4" x14ac:dyDescent="0.25">
      <c r="D1750" s="190"/>
    </row>
    <row r="1751" spans="4:4" x14ac:dyDescent="0.25">
      <c r="D1751" s="190"/>
    </row>
    <row r="1752" spans="4:4" x14ac:dyDescent="0.25">
      <c r="D1752" s="190"/>
    </row>
    <row r="1753" spans="4:4" x14ac:dyDescent="0.25">
      <c r="D1753" s="190"/>
    </row>
    <row r="1754" spans="4:4" x14ac:dyDescent="0.25">
      <c r="D1754" s="190"/>
    </row>
    <row r="1755" spans="4:4" x14ac:dyDescent="0.25">
      <c r="D1755" s="190"/>
    </row>
    <row r="1756" spans="4:4" x14ac:dyDescent="0.25">
      <c r="D1756" s="190"/>
    </row>
    <row r="1757" spans="4:4" x14ac:dyDescent="0.25">
      <c r="D1757" s="190"/>
    </row>
    <row r="1758" spans="4:4" x14ac:dyDescent="0.25">
      <c r="D1758" s="190"/>
    </row>
    <row r="1759" spans="4:4" x14ac:dyDescent="0.25">
      <c r="D1759" s="190"/>
    </row>
    <row r="1760" spans="4:4" x14ac:dyDescent="0.25">
      <c r="D1760" s="190"/>
    </row>
    <row r="1761" spans="4:4" x14ac:dyDescent="0.25">
      <c r="D1761" s="190"/>
    </row>
    <row r="1762" spans="4:4" x14ac:dyDescent="0.25">
      <c r="D1762" s="190"/>
    </row>
    <row r="1763" spans="4:4" x14ac:dyDescent="0.25">
      <c r="D1763" s="190"/>
    </row>
    <row r="1764" spans="4:4" x14ac:dyDescent="0.25">
      <c r="D1764" s="190"/>
    </row>
    <row r="1765" spans="4:4" x14ac:dyDescent="0.25">
      <c r="D1765" s="190"/>
    </row>
    <row r="1766" spans="4:4" x14ac:dyDescent="0.25">
      <c r="D1766" s="190"/>
    </row>
    <row r="1767" spans="4:4" x14ac:dyDescent="0.25">
      <c r="D1767" s="190"/>
    </row>
    <row r="1768" spans="4:4" x14ac:dyDescent="0.25">
      <c r="D1768" s="190"/>
    </row>
    <row r="1769" spans="4:4" x14ac:dyDescent="0.25">
      <c r="D1769" s="190"/>
    </row>
    <row r="1770" spans="4:4" x14ac:dyDescent="0.25">
      <c r="D1770" s="190"/>
    </row>
    <row r="1771" spans="4:4" x14ac:dyDescent="0.25">
      <c r="D1771" s="190"/>
    </row>
    <row r="1772" spans="4:4" x14ac:dyDescent="0.25">
      <c r="D1772" s="190"/>
    </row>
    <row r="1773" spans="4:4" x14ac:dyDescent="0.25">
      <c r="D1773" s="190"/>
    </row>
    <row r="1774" spans="4:4" x14ac:dyDescent="0.25">
      <c r="D1774" s="190"/>
    </row>
    <row r="1775" spans="4:4" x14ac:dyDescent="0.25">
      <c r="D1775" s="190"/>
    </row>
    <row r="1776" spans="4:4" x14ac:dyDescent="0.25">
      <c r="D1776" s="190"/>
    </row>
    <row r="1777" spans="4:4" x14ac:dyDescent="0.25">
      <c r="D1777" s="190"/>
    </row>
    <row r="1778" spans="4:4" x14ac:dyDescent="0.25">
      <c r="D1778" s="190"/>
    </row>
    <row r="1779" spans="4:4" x14ac:dyDescent="0.25">
      <c r="D1779" s="190"/>
    </row>
    <row r="1780" spans="4:4" x14ac:dyDescent="0.25">
      <c r="D1780" s="190"/>
    </row>
    <row r="1781" spans="4:4" x14ac:dyDescent="0.25">
      <c r="D1781" s="190"/>
    </row>
    <row r="1782" spans="4:4" x14ac:dyDescent="0.25">
      <c r="D1782" s="190"/>
    </row>
    <row r="1783" spans="4:4" x14ac:dyDescent="0.25">
      <c r="D1783" s="190"/>
    </row>
    <row r="1784" spans="4:4" x14ac:dyDescent="0.25">
      <c r="D1784" s="190"/>
    </row>
    <row r="1785" spans="4:4" x14ac:dyDescent="0.25">
      <c r="D1785" s="190"/>
    </row>
    <row r="1786" spans="4:4" x14ac:dyDescent="0.25">
      <c r="D1786" s="190"/>
    </row>
    <row r="1787" spans="4:4" x14ac:dyDescent="0.25">
      <c r="D1787" s="190"/>
    </row>
    <row r="1788" spans="4:4" x14ac:dyDescent="0.25">
      <c r="D1788" s="190"/>
    </row>
    <row r="1789" spans="4:4" x14ac:dyDescent="0.25">
      <c r="D1789" s="190"/>
    </row>
    <row r="1790" spans="4:4" x14ac:dyDescent="0.25">
      <c r="D1790" s="190"/>
    </row>
    <row r="1791" spans="4:4" x14ac:dyDescent="0.25">
      <c r="D1791" s="190"/>
    </row>
    <row r="1792" spans="4:4" x14ac:dyDescent="0.25">
      <c r="D1792" s="190"/>
    </row>
    <row r="1793" spans="4:4" x14ac:dyDescent="0.25">
      <c r="D1793" s="190"/>
    </row>
    <row r="1794" spans="4:4" x14ac:dyDescent="0.25">
      <c r="D1794" s="190"/>
    </row>
    <row r="1795" spans="4:4" x14ac:dyDescent="0.25">
      <c r="D1795" s="190"/>
    </row>
    <row r="1796" spans="4:4" x14ac:dyDescent="0.25">
      <c r="D1796" s="190"/>
    </row>
    <row r="1797" spans="4:4" x14ac:dyDescent="0.25">
      <c r="D1797" s="190"/>
    </row>
    <row r="1798" spans="4:4" x14ac:dyDescent="0.25">
      <c r="D1798" s="190"/>
    </row>
    <row r="1799" spans="4:4" x14ac:dyDescent="0.25">
      <c r="D1799" s="190"/>
    </row>
    <row r="1800" spans="4:4" x14ac:dyDescent="0.25">
      <c r="D1800" s="190"/>
    </row>
    <row r="1801" spans="4:4" x14ac:dyDescent="0.25">
      <c r="D1801" s="190"/>
    </row>
    <row r="1802" spans="4:4" x14ac:dyDescent="0.25">
      <c r="D1802" s="190"/>
    </row>
    <row r="1803" spans="4:4" x14ac:dyDescent="0.25">
      <c r="D1803" s="190"/>
    </row>
    <row r="1804" spans="4:4" x14ac:dyDescent="0.25">
      <c r="D1804" s="190"/>
    </row>
    <row r="1805" spans="4:4" x14ac:dyDescent="0.25">
      <c r="D1805" s="190"/>
    </row>
    <row r="1806" spans="4:4" x14ac:dyDescent="0.25">
      <c r="D1806" s="190"/>
    </row>
    <row r="1807" spans="4:4" x14ac:dyDescent="0.25">
      <c r="D1807" s="190"/>
    </row>
    <row r="1808" spans="4:4" x14ac:dyDescent="0.25">
      <c r="D1808" s="190"/>
    </row>
    <row r="1809" spans="4:4" x14ac:dyDescent="0.25">
      <c r="D1809" s="190"/>
    </row>
    <row r="1810" spans="4:4" x14ac:dyDescent="0.25">
      <c r="D1810" s="190"/>
    </row>
    <row r="1811" spans="4:4" x14ac:dyDescent="0.25">
      <c r="D1811" s="190"/>
    </row>
    <row r="1812" spans="4:4" x14ac:dyDescent="0.25">
      <c r="D1812" s="190"/>
    </row>
    <row r="1813" spans="4:4" x14ac:dyDescent="0.25">
      <c r="D1813" s="190"/>
    </row>
    <row r="1814" spans="4:4" x14ac:dyDescent="0.25">
      <c r="D1814" s="190"/>
    </row>
    <row r="1815" spans="4:4" x14ac:dyDescent="0.25">
      <c r="D1815" s="190"/>
    </row>
    <row r="1816" spans="4:4" x14ac:dyDescent="0.25">
      <c r="D1816" s="190"/>
    </row>
    <row r="1817" spans="4:4" x14ac:dyDescent="0.25">
      <c r="D1817" s="190"/>
    </row>
    <row r="1818" spans="4:4" x14ac:dyDescent="0.25">
      <c r="D1818" s="190"/>
    </row>
    <row r="1819" spans="4:4" x14ac:dyDescent="0.25">
      <c r="D1819" s="190"/>
    </row>
    <row r="1820" spans="4:4" x14ac:dyDescent="0.25">
      <c r="D1820" s="190"/>
    </row>
    <row r="1821" spans="4:4" x14ac:dyDescent="0.25">
      <c r="D1821" s="190"/>
    </row>
    <row r="1822" spans="4:4" x14ac:dyDescent="0.25">
      <c r="D1822" s="190"/>
    </row>
    <row r="1823" spans="4:4" x14ac:dyDescent="0.25">
      <c r="D1823" s="190"/>
    </row>
    <row r="1824" spans="4:4" x14ac:dyDescent="0.25">
      <c r="D1824" s="190"/>
    </row>
    <row r="1825" spans="4:4" x14ac:dyDescent="0.25">
      <c r="D1825" s="190"/>
    </row>
    <row r="1826" spans="4:4" x14ac:dyDescent="0.25">
      <c r="D1826" s="190"/>
    </row>
    <row r="1827" spans="4:4" x14ac:dyDescent="0.25">
      <c r="D1827" s="190"/>
    </row>
    <row r="1828" spans="4:4" x14ac:dyDescent="0.25">
      <c r="D1828" s="190"/>
    </row>
    <row r="1829" spans="4:4" x14ac:dyDescent="0.25">
      <c r="D1829" s="190"/>
    </row>
    <row r="1830" spans="4:4" x14ac:dyDescent="0.25">
      <c r="D1830" s="190"/>
    </row>
    <row r="1831" spans="4:4" x14ac:dyDescent="0.25">
      <c r="D1831" s="190"/>
    </row>
    <row r="1832" spans="4:4" x14ac:dyDescent="0.25">
      <c r="D1832" s="190"/>
    </row>
    <row r="1833" spans="4:4" x14ac:dyDescent="0.25">
      <c r="D1833" s="190"/>
    </row>
    <row r="1834" spans="4:4" x14ac:dyDescent="0.25">
      <c r="D1834" s="190"/>
    </row>
    <row r="1835" spans="4:4" x14ac:dyDescent="0.25">
      <c r="D1835" s="190"/>
    </row>
    <row r="1836" spans="4:4" x14ac:dyDescent="0.25">
      <c r="D1836" s="190"/>
    </row>
    <row r="1837" spans="4:4" x14ac:dyDescent="0.25">
      <c r="D1837" s="190"/>
    </row>
    <row r="1838" spans="4:4" x14ac:dyDescent="0.25">
      <c r="D1838" s="190"/>
    </row>
    <row r="1839" spans="4:4" x14ac:dyDescent="0.25">
      <c r="D1839" s="190"/>
    </row>
    <row r="1840" spans="4:4" x14ac:dyDescent="0.25">
      <c r="D1840" s="190"/>
    </row>
    <row r="1841" spans="4:4" x14ac:dyDescent="0.25">
      <c r="D1841" s="190"/>
    </row>
    <row r="1842" spans="4:4" x14ac:dyDescent="0.25">
      <c r="D1842" s="190"/>
    </row>
    <row r="1843" spans="4:4" x14ac:dyDescent="0.25">
      <c r="D1843" s="190"/>
    </row>
    <row r="1844" spans="4:4" x14ac:dyDescent="0.25">
      <c r="D1844" s="190"/>
    </row>
    <row r="1845" spans="4:4" x14ac:dyDescent="0.25">
      <c r="D1845" s="190"/>
    </row>
    <row r="1846" spans="4:4" x14ac:dyDescent="0.25">
      <c r="D1846" s="190"/>
    </row>
    <row r="1847" spans="4:4" x14ac:dyDescent="0.25">
      <c r="D1847" s="190"/>
    </row>
    <row r="1848" spans="4:4" x14ac:dyDescent="0.25">
      <c r="D1848" s="190"/>
    </row>
    <row r="1849" spans="4:4" x14ac:dyDescent="0.25">
      <c r="D1849" s="190"/>
    </row>
    <row r="1850" spans="4:4" x14ac:dyDescent="0.25">
      <c r="D1850" s="190"/>
    </row>
    <row r="1851" spans="4:4" x14ac:dyDescent="0.25">
      <c r="D1851" s="190"/>
    </row>
    <row r="1852" spans="4:4" x14ac:dyDescent="0.25">
      <c r="D1852" s="190"/>
    </row>
    <row r="1853" spans="4:4" x14ac:dyDescent="0.25">
      <c r="D1853" s="190"/>
    </row>
    <row r="1854" spans="4:4" x14ac:dyDescent="0.25">
      <c r="D1854" s="190"/>
    </row>
    <row r="1855" spans="4:4" x14ac:dyDescent="0.25">
      <c r="D1855" s="190"/>
    </row>
    <row r="1856" spans="4:4" x14ac:dyDescent="0.25">
      <c r="D1856" s="190"/>
    </row>
    <row r="1857" spans="4:4" x14ac:dyDescent="0.25">
      <c r="D1857" s="190"/>
    </row>
    <row r="1858" spans="4:4" x14ac:dyDescent="0.25">
      <c r="D1858" s="190"/>
    </row>
    <row r="1859" spans="4:4" x14ac:dyDescent="0.25">
      <c r="D1859" s="190"/>
    </row>
    <row r="1860" spans="4:4" x14ac:dyDescent="0.25">
      <c r="D1860" s="190"/>
    </row>
    <row r="1861" spans="4:4" x14ac:dyDescent="0.25">
      <c r="D1861" s="190"/>
    </row>
    <row r="1862" spans="4:4" x14ac:dyDescent="0.25">
      <c r="D1862" s="190"/>
    </row>
    <row r="1863" spans="4:4" x14ac:dyDescent="0.25">
      <c r="D1863" s="190"/>
    </row>
    <row r="1864" spans="4:4" x14ac:dyDescent="0.25">
      <c r="D1864" s="190"/>
    </row>
    <row r="1865" spans="4:4" x14ac:dyDescent="0.25">
      <c r="D1865" s="190"/>
    </row>
    <row r="1866" spans="4:4" x14ac:dyDescent="0.25">
      <c r="D1866" s="190"/>
    </row>
    <row r="1867" spans="4:4" x14ac:dyDescent="0.25">
      <c r="D1867" s="190"/>
    </row>
    <row r="1868" spans="4:4" x14ac:dyDescent="0.25">
      <c r="D1868" s="190"/>
    </row>
    <row r="1869" spans="4:4" x14ac:dyDescent="0.25">
      <c r="D1869" s="190"/>
    </row>
    <row r="1870" spans="4:4" x14ac:dyDescent="0.25">
      <c r="D1870" s="190"/>
    </row>
    <row r="1871" spans="4:4" x14ac:dyDescent="0.25">
      <c r="D1871" s="190"/>
    </row>
    <row r="1872" spans="4:4" x14ac:dyDescent="0.25">
      <c r="D1872" s="190"/>
    </row>
    <row r="1873" spans="4:4" x14ac:dyDescent="0.25">
      <c r="D1873" s="190"/>
    </row>
    <row r="1874" spans="4:4" x14ac:dyDescent="0.25">
      <c r="D1874" s="190"/>
    </row>
    <row r="1875" spans="4:4" x14ac:dyDescent="0.25">
      <c r="D1875" s="190"/>
    </row>
    <row r="1876" spans="4:4" x14ac:dyDescent="0.25">
      <c r="D1876" s="190"/>
    </row>
    <row r="1877" spans="4:4" x14ac:dyDescent="0.25">
      <c r="D1877" s="190"/>
    </row>
    <row r="1878" spans="4:4" x14ac:dyDescent="0.25">
      <c r="D1878" s="190"/>
    </row>
    <row r="1879" spans="4:4" x14ac:dyDescent="0.25">
      <c r="D1879" s="190"/>
    </row>
    <row r="1880" spans="4:4" x14ac:dyDescent="0.25">
      <c r="D1880" s="190"/>
    </row>
    <row r="1881" spans="4:4" x14ac:dyDescent="0.25">
      <c r="D1881" s="190"/>
    </row>
    <row r="1882" spans="4:4" x14ac:dyDescent="0.25">
      <c r="D1882" s="190"/>
    </row>
    <row r="1883" spans="4:4" x14ac:dyDescent="0.25">
      <c r="D1883" s="190"/>
    </row>
    <row r="1884" spans="4:4" x14ac:dyDescent="0.25">
      <c r="D1884" s="190"/>
    </row>
    <row r="1885" spans="4:4" x14ac:dyDescent="0.25">
      <c r="D1885" s="190"/>
    </row>
    <row r="1886" spans="4:4" x14ac:dyDescent="0.25">
      <c r="D1886" s="190"/>
    </row>
    <row r="1887" spans="4:4" x14ac:dyDescent="0.25">
      <c r="D1887" s="190"/>
    </row>
    <row r="1888" spans="4:4" x14ac:dyDescent="0.25">
      <c r="D1888" s="190"/>
    </row>
    <row r="1889" spans="4:4" x14ac:dyDescent="0.25">
      <c r="D1889" s="190"/>
    </row>
    <row r="1890" spans="4:4" x14ac:dyDescent="0.25">
      <c r="D1890" s="190"/>
    </row>
    <row r="1891" spans="4:4" x14ac:dyDescent="0.25">
      <c r="D1891" s="190"/>
    </row>
    <row r="1892" spans="4:4" x14ac:dyDescent="0.25">
      <c r="D1892" s="190"/>
    </row>
    <row r="1893" spans="4:4" x14ac:dyDescent="0.25">
      <c r="D1893" s="190"/>
    </row>
    <row r="1894" spans="4:4" x14ac:dyDescent="0.25">
      <c r="D1894" s="190"/>
    </row>
    <row r="1895" spans="4:4" x14ac:dyDescent="0.25">
      <c r="D1895" s="190"/>
    </row>
    <row r="1896" spans="4:4" x14ac:dyDescent="0.25">
      <c r="D1896" s="190"/>
    </row>
    <row r="1897" spans="4:4" x14ac:dyDescent="0.25">
      <c r="D1897" s="190"/>
    </row>
    <row r="1898" spans="4:4" x14ac:dyDescent="0.25">
      <c r="D1898" s="190"/>
    </row>
    <row r="1899" spans="4:4" x14ac:dyDescent="0.25">
      <c r="D1899" s="190"/>
    </row>
    <row r="1900" spans="4:4" x14ac:dyDescent="0.25">
      <c r="D1900" s="190"/>
    </row>
    <row r="1901" spans="4:4" x14ac:dyDescent="0.25">
      <c r="D1901" s="190"/>
    </row>
    <row r="1902" spans="4:4" x14ac:dyDescent="0.25">
      <c r="D1902" s="190"/>
    </row>
    <row r="1903" spans="4:4" x14ac:dyDescent="0.25">
      <c r="D1903" s="190"/>
    </row>
    <row r="1904" spans="4:4" x14ac:dyDescent="0.25">
      <c r="D1904" s="190"/>
    </row>
    <row r="1905" spans="4:4" x14ac:dyDescent="0.25">
      <c r="D1905" s="190"/>
    </row>
    <row r="1906" spans="4:4" x14ac:dyDescent="0.25">
      <c r="D1906" s="190"/>
    </row>
    <row r="1907" spans="4:4" x14ac:dyDescent="0.25">
      <c r="D1907" s="190"/>
    </row>
    <row r="1908" spans="4:4" x14ac:dyDescent="0.25">
      <c r="D1908" s="190"/>
    </row>
    <row r="1909" spans="4:4" x14ac:dyDescent="0.25">
      <c r="D1909" s="190"/>
    </row>
    <row r="1910" spans="4:4" x14ac:dyDescent="0.25">
      <c r="D1910" s="190"/>
    </row>
    <row r="1911" spans="4:4" x14ac:dyDescent="0.25">
      <c r="D1911" s="190"/>
    </row>
    <row r="1912" spans="4:4" x14ac:dyDescent="0.25">
      <c r="D1912" s="190"/>
    </row>
    <row r="1913" spans="4:4" x14ac:dyDescent="0.25">
      <c r="D1913" s="190"/>
    </row>
    <row r="1914" spans="4:4" x14ac:dyDescent="0.25">
      <c r="D1914" s="190"/>
    </row>
    <row r="1915" spans="4:4" x14ac:dyDescent="0.25">
      <c r="D1915" s="190"/>
    </row>
    <row r="1916" spans="4:4" x14ac:dyDescent="0.25">
      <c r="D1916" s="190"/>
    </row>
    <row r="1917" spans="4:4" x14ac:dyDescent="0.25">
      <c r="D1917" s="190"/>
    </row>
    <row r="1918" spans="4:4" x14ac:dyDescent="0.25">
      <c r="D1918" s="190"/>
    </row>
    <row r="1919" spans="4:4" x14ac:dyDescent="0.25">
      <c r="D1919" s="190"/>
    </row>
    <row r="1920" spans="4:4" x14ac:dyDescent="0.25">
      <c r="D1920" s="190"/>
    </row>
    <row r="1921" spans="4:4" x14ac:dyDescent="0.25">
      <c r="D1921" s="190"/>
    </row>
    <row r="1922" spans="4:4" x14ac:dyDescent="0.25">
      <c r="D1922" s="190"/>
    </row>
    <row r="1923" spans="4:4" x14ac:dyDescent="0.25">
      <c r="D1923" s="190"/>
    </row>
    <row r="1924" spans="4:4" x14ac:dyDescent="0.25">
      <c r="D1924" s="190"/>
    </row>
    <row r="1925" spans="4:4" x14ac:dyDescent="0.25">
      <c r="D1925" s="190"/>
    </row>
    <row r="1926" spans="4:4" x14ac:dyDescent="0.25">
      <c r="D1926" s="190"/>
    </row>
    <row r="1927" spans="4:4" x14ac:dyDescent="0.25">
      <c r="D1927" s="190"/>
    </row>
    <row r="1928" spans="4:4" x14ac:dyDescent="0.25">
      <c r="D1928" s="190"/>
    </row>
    <row r="1929" spans="4:4" x14ac:dyDescent="0.25">
      <c r="D1929" s="190"/>
    </row>
    <row r="1930" spans="4:4" x14ac:dyDescent="0.25">
      <c r="D1930" s="190"/>
    </row>
    <row r="1931" spans="4:4" x14ac:dyDescent="0.25">
      <c r="D1931" s="190"/>
    </row>
    <row r="1932" spans="4:4" x14ac:dyDescent="0.25">
      <c r="D1932" s="190"/>
    </row>
    <row r="1933" spans="4:4" x14ac:dyDescent="0.25">
      <c r="D1933" s="190"/>
    </row>
    <row r="1934" spans="4:4" x14ac:dyDescent="0.25">
      <c r="D1934" s="190"/>
    </row>
    <row r="1935" spans="4:4" x14ac:dyDescent="0.25">
      <c r="D1935" s="190"/>
    </row>
    <row r="1936" spans="4:4" x14ac:dyDescent="0.25">
      <c r="D1936" s="190"/>
    </row>
    <row r="1937" spans="4:4" x14ac:dyDescent="0.25">
      <c r="D1937" s="190"/>
    </row>
    <row r="1938" spans="4:4" x14ac:dyDescent="0.25">
      <c r="D1938" s="190"/>
    </row>
    <row r="1939" spans="4:4" x14ac:dyDescent="0.25">
      <c r="D1939" s="190"/>
    </row>
    <row r="1940" spans="4:4" x14ac:dyDescent="0.25">
      <c r="D1940" s="190"/>
    </row>
    <row r="1941" spans="4:4" x14ac:dyDescent="0.25">
      <c r="D1941" s="190"/>
    </row>
    <row r="1942" spans="4:4" x14ac:dyDescent="0.25">
      <c r="D1942" s="190"/>
    </row>
    <row r="1943" spans="4:4" x14ac:dyDescent="0.25">
      <c r="D1943" s="190"/>
    </row>
    <row r="1944" spans="4:4" x14ac:dyDescent="0.25">
      <c r="D1944" s="190"/>
    </row>
    <row r="1945" spans="4:4" x14ac:dyDescent="0.25">
      <c r="D1945" s="190"/>
    </row>
    <row r="1946" spans="4:4" x14ac:dyDescent="0.25">
      <c r="D1946" s="190"/>
    </row>
    <row r="1947" spans="4:4" x14ac:dyDescent="0.25">
      <c r="D1947" s="190"/>
    </row>
    <row r="1948" spans="4:4" x14ac:dyDescent="0.25">
      <c r="D1948" s="190"/>
    </row>
    <row r="1949" spans="4:4" x14ac:dyDescent="0.25">
      <c r="D1949" s="190"/>
    </row>
    <row r="1950" spans="4:4" x14ac:dyDescent="0.25">
      <c r="D1950" s="190"/>
    </row>
    <row r="1951" spans="4:4" x14ac:dyDescent="0.25">
      <c r="D1951" s="190"/>
    </row>
    <row r="1952" spans="4:4" x14ac:dyDescent="0.25">
      <c r="D1952" s="190"/>
    </row>
    <row r="1953" spans="4:4" x14ac:dyDescent="0.25">
      <c r="D1953" s="190"/>
    </row>
    <row r="1954" spans="4:4" x14ac:dyDescent="0.25">
      <c r="D1954" s="190"/>
    </row>
    <row r="1955" spans="4:4" x14ac:dyDescent="0.25">
      <c r="D1955" s="190"/>
    </row>
    <row r="1956" spans="4:4" x14ac:dyDescent="0.25">
      <c r="D1956" s="190"/>
    </row>
    <row r="1957" spans="4:4" x14ac:dyDescent="0.25">
      <c r="D1957" s="190"/>
    </row>
    <row r="1958" spans="4:4" x14ac:dyDescent="0.25">
      <c r="D1958" s="190"/>
    </row>
    <row r="1959" spans="4:4" x14ac:dyDescent="0.25">
      <c r="D1959" s="190"/>
    </row>
    <row r="1960" spans="4:4" x14ac:dyDescent="0.25">
      <c r="D1960" s="190"/>
    </row>
    <row r="1961" spans="4:4" x14ac:dyDescent="0.25">
      <c r="D1961" s="190"/>
    </row>
    <row r="1962" spans="4:4" x14ac:dyDescent="0.25">
      <c r="D1962" s="190"/>
    </row>
    <row r="1963" spans="4:4" x14ac:dyDescent="0.25">
      <c r="D1963" s="190"/>
    </row>
    <row r="1964" spans="4:4" x14ac:dyDescent="0.25">
      <c r="D1964" s="190"/>
    </row>
    <row r="1965" spans="4:4" x14ac:dyDescent="0.25">
      <c r="D1965" s="190"/>
    </row>
    <row r="1966" spans="4:4" x14ac:dyDescent="0.25">
      <c r="D1966" s="190"/>
    </row>
    <row r="1967" spans="4:4" x14ac:dyDescent="0.25">
      <c r="D1967" s="190"/>
    </row>
    <row r="1968" spans="4:4" x14ac:dyDescent="0.25">
      <c r="D1968" s="190"/>
    </row>
    <row r="1969" spans="4:4" x14ac:dyDescent="0.25">
      <c r="D1969" s="190"/>
    </row>
    <row r="1970" spans="4:4" x14ac:dyDescent="0.25">
      <c r="D1970" s="190"/>
    </row>
    <row r="1971" spans="4:4" x14ac:dyDescent="0.25">
      <c r="D1971" s="190"/>
    </row>
    <row r="1972" spans="4:4" x14ac:dyDescent="0.25">
      <c r="D1972" s="190"/>
    </row>
    <row r="1973" spans="4:4" x14ac:dyDescent="0.25">
      <c r="D1973" s="190"/>
    </row>
    <row r="1974" spans="4:4" x14ac:dyDescent="0.25">
      <c r="D1974" s="190"/>
    </row>
    <row r="1975" spans="4:4" x14ac:dyDescent="0.25">
      <c r="D1975" s="190"/>
    </row>
    <row r="1976" spans="4:4" x14ac:dyDescent="0.25">
      <c r="D1976" s="190"/>
    </row>
    <row r="1977" spans="4:4" x14ac:dyDescent="0.25">
      <c r="D1977" s="190"/>
    </row>
    <row r="1978" spans="4:4" x14ac:dyDescent="0.25">
      <c r="D1978" s="190"/>
    </row>
    <row r="1979" spans="4:4" x14ac:dyDescent="0.25">
      <c r="D1979" s="190"/>
    </row>
    <row r="1980" spans="4:4" x14ac:dyDescent="0.25">
      <c r="D1980" s="190"/>
    </row>
    <row r="1981" spans="4:4" x14ac:dyDescent="0.25">
      <c r="D1981" s="190"/>
    </row>
    <row r="1982" spans="4:4" x14ac:dyDescent="0.25">
      <c r="D1982" s="190"/>
    </row>
    <row r="1983" spans="4:4" x14ac:dyDescent="0.25">
      <c r="D1983" s="190"/>
    </row>
    <row r="1984" spans="4:4" x14ac:dyDescent="0.25">
      <c r="D1984" s="190"/>
    </row>
    <row r="1985" spans="4:4" x14ac:dyDescent="0.25">
      <c r="D1985" s="190"/>
    </row>
    <row r="1986" spans="4:4" x14ac:dyDescent="0.25">
      <c r="D1986" s="190"/>
    </row>
    <row r="1987" spans="4:4" x14ac:dyDescent="0.25">
      <c r="D1987" s="190"/>
    </row>
    <row r="1988" spans="4:4" x14ac:dyDescent="0.25">
      <c r="D1988" s="190"/>
    </row>
    <row r="1989" spans="4:4" x14ac:dyDescent="0.25">
      <c r="D1989" s="190"/>
    </row>
    <row r="1990" spans="4:4" x14ac:dyDescent="0.25">
      <c r="D1990" s="190"/>
    </row>
    <row r="1991" spans="4:4" x14ac:dyDescent="0.25">
      <c r="D1991" s="190"/>
    </row>
    <row r="1992" spans="4:4" x14ac:dyDescent="0.25">
      <c r="D1992" s="190"/>
    </row>
    <row r="1993" spans="4:4" x14ac:dyDescent="0.25">
      <c r="D1993" s="190"/>
    </row>
    <row r="1994" spans="4:4" x14ac:dyDescent="0.25">
      <c r="D1994" s="190"/>
    </row>
    <row r="1995" spans="4:4" x14ac:dyDescent="0.25">
      <c r="D1995" s="190"/>
    </row>
    <row r="1996" spans="4:4" x14ac:dyDescent="0.25">
      <c r="D1996" s="190"/>
    </row>
    <row r="1997" spans="4:4" x14ac:dyDescent="0.25">
      <c r="D1997" s="190"/>
    </row>
    <row r="1998" spans="4:4" x14ac:dyDescent="0.25">
      <c r="D1998" s="190"/>
    </row>
    <row r="1999" spans="4:4" x14ac:dyDescent="0.25">
      <c r="D1999" s="190"/>
    </row>
    <row r="2000" spans="4:4" x14ac:dyDescent="0.25">
      <c r="D2000" s="190"/>
    </row>
    <row r="2001" spans="4:4" x14ac:dyDescent="0.25">
      <c r="D2001" s="190"/>
    </row>
    <row r="2002" spans="4:4" x14ac:dyDescent="0.25">
      <c r="D2002" s="190"/>
    </row>
    <row r="2003" spans="4:4" x14ac:dyDescent="0.25">
      <c r="D2003" s="190"/>
    </row>
    <row r="2004" spans="4:4" x14ac:dyDescent="0.25">
      <c r="D2004" s="190"/>
    </row>
    <row r="2005" spans="4:4" x14ac:dyDescent="0.25">
      <c r="D2005" s="190"/>
    </row>
    <row r="2006" spans="4:4" x14ac:dyDescent="0.25">
      <c r="D2006" s="190"/>
    </row>
    <row r="2007" spans="4:4" x14ac:dyDescent="0.25">
      <c r="D2007" s="190"/>
    </row>
    <row r="2008" spans="4:4" x14ac:dyDescent="0.25">
      <c r="D2008" s="190"/>
    </row>
    <row r="2009" spans="4:4" x14ac:dyDescent="0.25">
      <c r="D2009" s="190"/>
    </row>
    <row r="2010" spans="4:4" x14ac:dyDescent="0.25">
      <c r="D2010" s="190"/>
    </row>
    <row r="2011" spans="4:4" x14ac:dyDescent="0.25">
      <c r="D2011" s="190"/>
    </row>
    <row r="2012" spans="4:4" x14ac:dyDescent="0.25">
      <c r="D2012" s="190"/>
    </row>
    <row r="2013" spans="4:4" x14ac:dyDescent="0.25">
      <c r="D2013" s="190"/>
    </row>
    <row r="2014" spans="4:4" x14ac:dyDescent="0.25">
      <c r="D2014" s="190"/>
    </row>
    <row r="2015" spans="4:4" x14ac:dyDescent="0.25">
      <c r="D2015" s="190"/>
    </row>
    <row r="2016" spans="4:4" x14ac:dyDescent="0.25">
      <c r="D2016" s="190"/>
    </row>
    <row r="2017" spans="4:4" x14ac:dyDescent="0.25">
      <c r="D2017" s="190"/>
    </row>
    <row r="2018" spans="4:4" x14ac:dyDescent="0.25">
      <c r="D2018" s="190"/>
    </row>
    <row r="2019" spans="4:4" x14ac:dyDescent="0.25">
      <c r="D2019" s="190"/>
    </row>
    <row r="2020" spans="4:4" x14ac:dyDescent="0.25">
      <c r="D2020" s="190"/>
    </row>
    <row r="2021" spans="4:4" x14ac:dyDescent="0.25">
      <c r="D2021" s="190"/>
    </row>
    <row r="2022" spans="4:4" x14ac:dyDescent="0.25">
      <c r="D2022" s="190"/>
    </row>
    <row r="2023" spans="4:4" x14ac:dyDescent="0.25">
      <c r="D2023" s="190"/>
    </row>
    <row r="2024" spans="4:4" x14ac:dyDescent="0.25">
      <c r="D2024" s="190"/>
    </row>
    <row r="2025" spans="4:4" x14ac:dyDescent="0.25">
      <c r="D2025" s="190"/>
    </row>
    <row r="2026" spans="4:4" x14ac:dyDescent="0.25">
      <c r="D2026" s="190"/>
    </row>
    <row r="2027" spans="4:4" x14ac:dyDescent="0.25">
      <c r="D2027" s="190"/>
    </row>
    <row r="2028" spans="4:4" x14ac:dyDescent="0.25">
      <c r="D2028" s="190"/>
    </row>
    <row r="2029" spans="4:4" x14ac:dyDescent="0.25">
      <c r="D2029" s="190"/>
    </row>
    <row r="2030" spans="4:4" x14ac:dyDescent="0.25">
      <c r="D2030" s="190"/>
    </row>
    <row r="2031" spans="4:4" x14ac:dyDescent="0.25">
      <c r="D2031" s="190"/>
    </row>
    <row r="2032" spans="4:4" x14ac:dyDescent="0.25">
      <c r="D2032" s="190"/>
    </row>
    <row r="2033" spans="4:4" x14ac:dyDescent="0.25">
      <c r="D2033" s="190"/>
    </row>
    <row r="2034" spans="4:4" x14ac:dyDescent="0.25">
      <c r="D2034" s="190"/>
    </row>
    <row r="2035" spans="4:4" x14ac:dyDescent="0.25">
      <c r="D2035" s="190"/>
    </row>
    <row r="2036" spans="4:4" x14ac:dyDescent="0.25">
      <c r="D2036" s="190"/>
    </row>
    <row r="2037" spans="4:4" x14ac:dyDescent="0.25">
      <c r="D2037" s="190"/>
    </row>
    <row r="2038" spans="4:4" x14ac:dyDescent="0.25">
      <c r="D2038" s="190"/>
    </row>
    <row r="2039" spans="4:4" x14ac:dyDescent="0.25">
      <c r="D2039" s="190"/>
    </row>
    <row r="2040" spans="4:4" x14ac:dyDescent="0.25">
      <c r="D2040" s="190"/>
    </row>
    <row r="2041" spans="4:4" x14ac:dyDescent="0.25">
      <c r="D2041" s="190"/>
    </row>
    <row r="2042" spans="4:4" x14ac:dyDescent="0.25">
      <c r="D2042" s="190"/>
    </row>
    <row r="2043" spans="4:4" x14ac:dyDescent="0.25">
      <c r="D2043" s="190"/>
    </row>
    <row r="2044" spans="4:4" x14ac:dyDescent="0.25">
      <c r="D2044" s="190"/>
    </row>
    <row r="2045" spans="4:4" x14ac:dyDescent="0.25">
      <c r="D2045" s="190"/>
    </row>
    <row r="2046" spans="4:4" x14ac:dyDescent="0.25">
      <c r="D2046" s="190"/>
    </row>
    <row r="2047" spans="4:4" x14ac:dyDescent="0.25">
      <c r="D2047" s="190"/>
    </row>
    <row r="2048" spans="4:4" x14ac:dyDescent="0.25">
      <c r="D2048" s="190"/>
    </row>
    <row r="2049" spans="4:4" x14ac:dyDescent="0.25">
      <c r="D2049" s="190"/>
    </row>
    <row r="2050" spans="4:4" x14ac:dyDescent="0.25">
      <c r="D2050" s="190"/>
    </row>
    <row r="2051" spans="4:4" x14ac:dyDescent="0.25">
      <c r="D2051" s="190"/>
    </row>
    <row r="2052" spans="4:4" x14ac:dyDescent="0.25">
      <c r="D2052" s="190"/>
    </row>
    <row r="2053" spans="4:4" x14ac:dyDescent="0.25">
      <c r="D2053" s="190"/>
    </row>
    <row r="2054" spans="4:4" x14ac:dyDescent="0.25">
      <c r="D2054" s="190"/>
    </row>
    <row r="2055" spans="4:4" x14ac:dyDescent="0.25">
      <c r="D2055" s="190"/>
    </row>
    <row r="2056" spans="4:4" x14ac:dyDescent="0.25">
      <c r="D2056" s="190"/>
    </row>
    <row r="2057" spans="4:4" x14ac:dyDescent="0.25">
      <c r="D2057" s="190"/>
    </row>
    <row r="2058" spans="4:4" x14ac:dyDescent="0.25">
      <c r="D2058" s="190"/>
    </row>
    <row r="2059" spans="4:4" x14ac:dyDescent="0.25">
      <c r="D2059" s="190"/>
    </row>
    <row r="2060" spans="4:4" x14ac:dyDescent="0.25">
      <c r="D2060" s="190"/>
    </row>
    <row r="2061" spans="4:4" x14ac:dyDescent="0.25">
      <c r="D2061" s="190"/>
    </row>
    <row r="2062" spans="4:4" x14ac:dyDescent="0.25">
      <c r="D2062" s="190"/>
    </row>
    <row r="2063" spans="4:4" x14ac:dyDescent="0.25">
      <c r="D2063" s="190"/>
    </row>
    <row r="2064" spans="4:4" x14ac:dyDescent="0.25">
      <c r="D2064" s="190"/>
    </row>
    <row r="2065" spans="4:4" x14ac:dyDescent="0.25">
      <c r="D2065" s="190"/>
    </row>
    <row r="2066" spans="4:4" x14ac:dyDescent="0.25">
      <c r="D2066" s="190"/>
    </row>
    <row r="2067" spans="4:4" x14ac:dyDescent="0.25">
      <c r="D2067" s="190"/>
    </row>
    <row r="2068" spans="4:4" x14ac:dyDescent="0.25">
      <c r="D2068" s="190"/>
    </row>
    <row r="2069" spans="4:4" x14ac:dyDescent="0.25">
      <c r="D2069" s="190"/>
    </row>
    <row r="2070" spans="4:4" x14ac:dyDescent="0.25">
      <c r="D2070" s="190"/>
    </row>
    <row r="2071" spans="4:4" x14ac:dyDescent="0.25">
      <c r="D2071" s="190"/>
    </row>
    <row r="2072" spans="4:4" x14ac:dyDescent="0.25">
      <c r="D2072" s="190"/>
    </row>
    <row r="2073" spans="4:4" x14ac:dyDescent="0.25">
      <c r="D2073" s="190"/>
    </row>
    <row r="2074" spans="4:4" x14ac:dyDescent="0.25">
      <c r="D2074" s="190"/>
    </row>
    <row r="2075" spans="4:4" x14ac:dyDescent="0.25">
      <c r="D2075" s="190"/>
    </row>
    <row r="2076" spans="4:4" x14ac:dyDescent="0.25">
      <c r="D2076" s="190"/>
    </row>
    <row r="2077" spans="4:4" x14ac:dyDescent="0.25">
      <c r="D2077" s="190"/>
    </row>
    <row r="2078" spans="4:4" x14ac:dyDescent="0.25">
      <c r="D2078" s="190"/>
    </row>
    <row r="2079" spans="4:4" x14ac:dyDescent="0.25">
      <c r="D2079" s="190"/>
    </row>
    <row r="2080" spans="4:4" x14ac:dyDescent="0.25">
      <c r="D2080" s="190"/>
    </row>
    <row r="2081" spans="4:4" x14ac:dyDescent="0.25">
      <c r="D2081" s="190"/>
    </row>
    <row r="2082" spans="4:4" x14ac:dyDescent="0.25">
      <c r="D2082" s="190"/>
    </row>
    <row r="2083" spans="4:4" x14ac:dyDescent="0.25">
      <c r="D2083" s="190"/>
    </row>
    <row r="2084" spans="4:4" x14ac:dyDescent="0.25">
      <c r="D2084" s="190"/>
    </row>
    <row r="2085" spans="4:4" x14ac:dyDescent="0.25">
      <c r="D2085" s="190"/>
    </row>
    <row r="2086" spans="4:4" x14ac:dyDescent="0.25">
      <c r="D2086" s="190"/>
    </row>
    <row r="2087" spans="4:4" x14ac:dyDescent="0.25">
      <c r="D2087" s="190"/>
    </row>
    <row r="2088" spans="4:4" x14ac:dyDescent="0.25">
      <c r="D2088" s="190"/>
    </row>
    <row r="2089" spans="4:4" x14ac:dyDescent="0.25">
      <c r="D2089" s="190"/>
    </row>
    <row r="2090" spans="4:4" x14ac:dyDescent="0.25">
      <c r="D2090" s="190"/>
    </row>
    <row r="2091" spans="4:4" x14ac:dyDescent="0.25">
      <c r="D2091" s="190"/>
    </row>
    <row r="2092" spans="4:4" x14ac:dyDescent="0.25">
      <c r="D2092" s="190"/>
    </row>
    <row r="2093" spans="4:4" x14ac:dyDescent="0.25">
      <c r="D2093" s="190"/>
    </row>
    <row r="2094" spans="4:4" x14ac:dyDescent="0.25">
      <c r="D2094" s="190"/>
    </row>
    <row r="2095" spans="4:4" x14ac:dyDescent="0.25">
      <c r="D2095" s="190"/>
    </row>
    <row r="2096" spans="4:4" x14ac:dyDescent="0.25">
      <c r="D2096" s="190"/>
    </row>
    <row r="2097" spans="4:4" x14ac:dyDescent="0.25">
      <c r="D2097" s="190"/>
    </row>
    <row r="2098" spans="4:4" x14ac:dyDescent="0.25">
      <c r="D2098" s="190"/>
    </row>
    <row r="2099" spans="4:4" x14ac:dyDescent="0.25">
      <c r="D2099" s="190"/>
    </row>
    <row r="2100" spans="4:4" x14ac:dyDescent="0.25">
      <c r="D2100" s="190"/>
    </row>
    <row r="2101" spans="4:4" x14ac:dyDescent="0.25">
      <c r="D2101" s="190"/>
    </row>
    <row r="2102" spans="4:4" x14ac:dyDescent="0.25">
      <c r="D2102" s="190"/>
    </row>
    <row r="2103" spans="4:4" x14ac:dyDescent="0.25">
      <c r="D2103" s="190"/>
    </row>
    <row r="2104" spans="4:4" x14ac:dyDescent="0.25">
      <c r="D2104" s="190"/>
    </row>
    <row r="2105" spans="4:4" x14ac:dyDescent="0.25">
      <c r="D2105" s="190"/>
    </row>
    <row r="2106" spans="4:4" x14ac:dyDescent="0.25">
      <c r="D2106" s="190"/>
    </row>
    <row r="2107" spans="4:4" x14ac:dyDescent="0.25">
      <c r="D2107" s="190"/>
    </row>
    <row r="2108" spans="4:4" x14ac:dyDescent="0.25">
      <c r="D2108" s="190"/>
    </row>
    <row r="2109" spans="4:4" x14ac:dyDescent="0.25">
      <c r="D2109" s="190"/>
    </row>
    <row r="2110" spans="4:4" x14ac:dyDescent="0.25">
      <c r="D2110" s="190"/>
    </row>
    <row r="2111" spans="4:4" x14ac:dyDescent="0.25">
      <c r="D2111" s="190"/>
    </row>
    <row r="2112" spans="4:4" x14ac:dyDescent="0.25">
      <c r="D2112" s="190"/>
    </row>
    <row r="2113" spans="4:4" x14ac:dyDescent="0.25">
      <c r="D2113" s="190"/>
    </row>
    <row r="2114" spans="4:4" x14ac:dyDescent="0.25">
      <c r="D2114" s="190"/>
    </row>
    <row r="2115" spans="4:4" x14ac:dyDescent="0.25">
      <c r="D2115" s="190"/>
    </row>
    <row r="2116" spans="4:4" x14ac:dyDescent="0.25">
      <c r="D2116" s="190"/>
    </row>
    <row r="2117" spans="4:4" x14ac:dyDescent="0.25">
      <c r="D2117" s="190"/>
    </row>
    <row r="2118" spans="4:4" x14ac:dyDescent="0.25">
      <c r="D2118" s="190"/>
    </row>
    <row r="2119" spans="4:4" x14ac:dyDescent="0.25">
      <c r="D2119" s="190"/>
    </row>
    <row r="2120" spans="4:4" x14ac:dyDescent="0.25">
      <c r="D2120" s="190"/>
    </row>
    <row r="2121" spans="4:4" x14ac:dyDescent="0.25">
      <c r="D2121" s="190"/>
    </row>
    <row r="2122" spans="4:4" x14ac:dyDescent="0.25">
      <c r="D2122" s="190"/>
    </row>
    <row r="2123" spans="4:4" x14ac:dyDescent="0.25">
      <c r="D2123" s="190"/>
    </row>
    <row r="2124" spans="4:4" x14ac:dyDescent="0.25">
      <c r="D2124" s="190"/>
    </row>
    <row r="2125" spans="4:4" x14ac:dyDescent="0.25">
      <c r="D2125" s="190"/>
    </row>
    <row r="2126" spans="4:4" x14ac:dyDescent="0.25">
      <c r="D2126" s="190"/>
    </row>
    <row r="2127" spans="4:4" x14ac:dyDescent="0.25">
      <c r="D2127" s="190"/>
    </row>
    <row r="2128" spans="4:4" x14ac:dyDescent="0.25">
      <c r="D2128" s="190"/>
    </row>
    <row r="2129" spans="4:4" x14ac:dyDescent="0.25">
      <c r="D2129" s="190"/>
    </row>
    <row r="2130" spans="4:4" x14ac:dyDescent="0.25">
      <c r="D2130" s="190"/>
    </row>
    <row r="2131" spans="4:4" x14ac:dyDescent="0.25">
      <c r="D2131" s="190"/>
    </row>
    <row r="2132" spans="4:4" x14ac:dyDescent="0.25">
      <c r="D2132" s="190"/>
    </row>
    <row r="2133" spans="4:4" x14ac:dyDescent="0.25">
      <c r="D2133" s="190"/>
    </row>
    <row r="2134" spans="4:4" x14ac:dyDescent="0.25">
      <c r="D2134" s="190"/>
    </row>
    <row r="2135" spans="4:4" x14ac:dyDescent="0.25">
      <c r="D2135" s="190"/>
    </row>
    <row r="2136" spans="4:4" x14ac:dyDescent="0.25">
      <c r="D2136" s="190"/>
    </row>
    <row r="2137" spans="4:4" x14ac:dyDescent="0.25">
      <c r="D2137" s="190"/>
    </row>
    <row r="2138" spans="4:4" x14ac:dyDescent="0.25">
      <c r="D2138" s="190"/>
    </row>
    <row r="2139" spans="4:4" x14ac:dyDescent="0.25">
      <c r="D2139" s="190"/>
    </row>
    <row r="2140" spans="4:4" x14ac:dyDescent="0.25">
      <c r="D2140" s="190"/>
    </row>
    <row r="2141" spans="4:4" x14ac:dyDescent="0.25">
      <c r="D2141" s="190"/>
    </row>
    <row r="2142" spans="4:4" x14ac:dyDescent="0.25">
      <c r="D2142" s="190"/>
    </row>
    <row r="2143" spans="4:4" x14ac:dyDescent="0.25">
      <c r="D2143" s="190"/>
    </row>
    <row r="2144" spans="4:4" x14ac:dyDescent="0.25">
      <c r="D2144" s="190"/>
    </row>
    <row r="2145" spans="4:4" x14ac:dyDescent="0.25">
      <c r="D2145" s="190"/>
    </row>
    <row r="2146" spans="4:4" x14ac:dyDescent="0.25">
      <c r="D2146" s="190"/>
    </row>
    <row r="2147" spans="4:4" x14ac:dyDescent="0.25">
      <c r="D2147" s="190"/>
    </row>
    <row r="2148" spans="4:4" x14ac:dyDescent="0.25">
      <c r="D2148" s="190"/>
    </row>
    <row r="2149" spans="4:4" x14ac:dyDescent="0.25">
      <c r="D2149" s="190"/>
    </row>
    <row r="2150" spans="4:4" x14ac:dyDescent="0.25">
      <c r="D2150" s="190"/>
    </row>
    <row r="2151" spans="4:4" x14ac:dyDescent="0.25">
      <c r="D2151" s="190"/>
    </row>
    <row r="2152" spans="4:4" x14ac:dyDescent="0.25">
      <c r="D2152" s="190"/>
    </row>
    <row r="2153" spans="4:4" x14ac:dyDescent="0.25">
      <c r="D2153" s="190"/>
    </row>
    <row r="2154" spans="4:4" x14ac:dyDescent="0.25">
      <c r="D2154" s="190"/>
    </row>
    <row r="2155" spans="4:4" x14ac:dyDescent="0.25">
      <c r="D2155" s="190"/>
    </row>
    <row r="2156" spans="4:4" x14ac:dyDescent="0.25">
      <c r="D2156" s="190"/>
    </row>
    <row r="2157" spans="4:4" x14ac:dyDescent="0.25">
      <c r="D2157" s="190"/>
    </row>
    <row r="2158" spans="4:4" x14ac:dyDescent="0.25">
      <c r="D2158" s="190"/>
    </row>
    <row r="2159" spans="4:4" x14ac:dyDescent="0.25">
      <c r="D2159" s="190"/>
    </row>
    <row r="2160" spans="4:4" x14ac:dyDescent="0.25">
      <c r="D2160" s="190"/>
    </row>
    <row r="2161" spans="4:4" x14ac:dyDescent="0.25">
      <c r="D2161" s="190"/>
    </row>
    <row r="2162" spans="4:4" x14ac:dyDescent="0.25">
      <c r="D2162" s="190"/>
    </row>
    <row r="2163" spans="4:4" x14ac:dyDescent="0.25">
      <c r="D2163" s="190"/>
    </row>
    <row r="2164" spans="4:4" x14ac:dyDescent="0.25">
      <c r="D2164" s="190"/>
    </row>
    <row r="2165" spans="4:4" x14ac:dyDescent="0.25">
      <c r="D2165" s="190"/>
    </row>
    <row r="2166" spans="4:4" x14ac:dyDescent="0.25">
      <c r="D2166" s="190"/>
    </row>
    <row r="2167" spans="4:4" x14ac:dyDescent="0.25">
      <c r="D2167" s="190"/>
    </row>
    <row r="2168" spans="4:4" x14ac:dyDescent="0.25">
      <c r="D2168" s="190"/>
    </row>
    <row r="2169" spans="4:4" x14ac:dyDescent="0.25">
      <c r="D2169" s="190"/>
    </row>
    <row r="2170" spans="4:4" x14ac:dyDescent="0.25">
      <c r="D2170" s="190"/>
    </row>
    <row r="2171" spans="4:4" x14ac:dyDescent="0.25">
      <c r="D2171" s="190"/>
    </row>
    <row r="2172" spans="4:4" x14ac:dyDescent="0.25">
      <c r="D2172" s="190"/>
    </row>
    <row r="2173" spans="4:4" x14ac:dyDescent="0.25">
      <c r="D2173" s="190"/>
    </row>
    <row r="2174" spans="4:4" x14ac:dyDescent="0.25">
      <c r="D2174" s="190"/>
    </row>
    <row r="2175" spans="4:4" x14ac:dyDescent="0.25">
      <c r="D2175" s="190"/>
    </row>
    <row r="2176" spans="4:4" x14ac:dyDescent="0.25">
      <c r="D2176" s="190"/>
    </row>
    <row r="2177" spans="4:4" x14ac:dyDescent="0.25">
      <c r="D2177" s="190"/>
    </row>
    <row r="2178" spans="4:4" x14ac:dyDescent="0.25">
      <c r="D2178" s="190"/>
    </row>
    <row r="2179" spans="4:4" x14ac:dyDescent="0.25">
      <c r="D2179" s="190"/>
    </row>
    <row r="2180" spans="4:4" x14ac:dyDescent="0.25">
      <c r="D2180" s="190"/>
    </row>
    <row r="2181" spans="4:4" x14ac:dyDescent="0.25">
      <c r="D2181" s="190"/>
    </row>
    <row r="2182" spans="4:4" x14ac:dyDescent="0.25">
      <c r="D2182" s="190"/>
    </row>
    <row r="2183" spans="4:4" x14ac:dyDescent="0.25">
      <c r="D2183" s="190"/>
    </row>
    <row r="2184" spans="4:4" x14ac:dyDescent="0.25">
      <c r="D2184" s="190"/>
    </row>
    <row r="2185" spans="4:4" x14ac:dyDescent="0.25">
      <c r="D2185" s="190"/>
    </row>
    <row r="2186" spans="4:4" x14ac:dyDescent="0.25">
      <c r="D2186" s="190"/>
    </row>
    <row r="2187" spans="4:4" x14ac:dyDescent="0.25">
      <c r="D2187" s="190"/>
    </row>
    <row r="2188" spans="4:4" x14ac:dyDescent="0.25">
      <c r="D2188" s="190"/>
    </row>
    <row r="2189" spans="4:4" x14ac:dyDescent="0.25">
      <c r="D2189" s="190"/>
    </row>
    <row r="2190" spans="4:4" x14ac:dyDescent="0.25">
      <c r="D2190" s="190"/>
    </row>
    <row r="2191" spans="4:4" x14ac:dyDescent="0.25">
      <c r="D2191" s="190"/>
    </row>
    <row r="2192" spans="4:4" x14ac:dyDescent="0.25">
      <c r="D2192" s="190"/>
    </row>
    <row r="2193" spans="4:4" x14ac:dyDescent="0.25">
      <c r="D2193" s="190"/>
    </row>
    <row r="2194" spans="4:4" x14ac:dyDescent="0.25">
      <c r="D2194" s="190"/>
    </row>
    <row r="2195" spans="4:4" x14ac:dyDescent="0.25">
      <c r="D2195" s="190"/>
    </row>
    <row r="2196" spans="4:4" x14ac:dyDescent="0.25">
      <c r="D2196" s="190"/>
    </row>
    <row r="2197" spans="4:4" x14ac:dyDescent="0.25">
      <c r="D2197" s="190"/>
    </row>
    <row r="2198" spans="4:4" x14ac:dyDescent="0.25">
      <c r="D2198" s="190"/>
    </row>
    <row r="2199" spans="4:4" x14ac:dyDescent="0.25">
      <c r="D2199" s="190"/>
    </row>
    <row r="2200" spans="4:4" x14ac:dyDescent="0.25">
      <c r="D2200" s="190"/>
    </row>
    <row r="2201" spans="4:4" x14ac:dyDescent="0.25">
      <c r="D2201" s="190"/>
    </row>
    <row r="2202" spans="4:4" x14ac:dyDescent="0.25">
      <c r="D2202" s="190"/>
    </row>
    <row r="2203" spans="4:4" x14ac:dyDescent="0.25">
      <c r="D2203" s="190"/>
    </row>
    <row r="2204" spans="4:4" x14ac:dyDescent="0.25">
      <c r="D2204" s="190"/>
    </row>
    <row r="2205" spans="4:4" x14ac:dyDescent="0.25">
      <c r="D2205" s="190"/>
    </row>
    <row r="2206" spans="4:4" x14ac:dyDescent="0.25">
      <c r="D2206" s="190"/>
    </row>
    <row r="2207" spans="4:4" x14ac:dyDescent="0.25">
      <c r="D2207" s="190"/>
    </row>
    <row r="2208" spans="4:4" x14ac:dyDescent="0.25">
      <c r="D2208" s="190"/>
    </row>
    <row r="2209" spans="4:4" x14ac:dyDescent="0.25">
      <c r="D2209" s="190"/>
    </row>
    <row r="2210" spans="4:4" x14ac:dyDescent="0.25">
      <c r="D2210" s="190"/>
    </row>
    <row r="2211" spans="4:4" x14ac:dyDescent="0.25">
      <c r="D2211" s="190"/>
    </row>
    <row r="2212" spans="4:4" x14ac:dyDescent="0.25">
      <c r="D2212" s="190"/>
    </row>
    <row r="2213" spans="4:4" x14ac:dyDescent="0.25">
      <c r="D2213" s="190"/>
    </row>
    <row r="2214" spans="4:4" x14ac:dyDescent="0.25">
      <c r="D2214" s="190"/>
    </row>
    <row r="2215" spans="4:4" x14ac:dyDescent="0.25">
      <c r="D2215" s="190"/>
    </row>
    <row r="2216" spans="4:4" x14ac:dyDescent="0.25">
      <c r="D2216" s="190"/>
    </row>
    <row r="2217" spans="4:4" x14ac:dyDescent="0.25">
      <c r="D2217" s="190"/>
    </row>
    <row r="2218" spans="4:4" x14ac:dyDescent="0.25">
      <c r="D2218" s="190"/>
    </row>
    <row r="2219" spans="4:4" x14ac:dyDescent="0.25">
      <c r="D2219" s="190"/>
    </row>
    <row r="2220" spans="4:4" x14ac:dyDescent="0.25">
      <c r="D2220" s="190"/>
    </row>
    <row r="2221" spans="4:4" x14ac:dyDescent="0.25">
      <c r="D2221" s="190"/>
    </row>
    <row r="2222" spans="4:4" x14ac:dyDescent="0.25">
      <c r="D2222" s="190"/>
    </row>
    <row r="2223" spans="4:4" x14ac:dyDescent="0.25">
      <c r="D2223" s="190"/>
    </row>
    <row r="2224" spans="4:4" x14ac:dyDescent="0.25">
      <c r="D2224" s="190"/>
    </row>
    <row r="2225" spans="4:4" x14ac:dyDescent="0.25">
      <c r="D2225" s="190"/>
    </row>
    <row r="2226" spans="4:4" x14ac:dyDescent="0.25">
      <c r="D2226" s="190"/>
    </row>
    <row r="2227" spans="4:4" x14ac:dyDescent="0.25">
      <c r="D2227" s="190"/>
    </row>
    <row r="2228" spans="4:4" x14ac:dyDescent="0.25">
      <c r="D2228" s="190"/>
    </row>
    <row r="2229" spans="4:4" x14ac:dyDescent="0.25">
      <c r="D2229" s="190"/>
    </row>
    <row r="2230" spans="4:4" x14ac:dyDescent="0.25">
      <c r="D2230" s="190"/>
    </row>
    <row r="2231" spans="4:4" x14ac:dyDescent="0.25">
      <c r="D2231" s="190"/>
    </row>
    <row r="2232" spans="4:4" x14ac:dyDescent="0.25">
      <c r="D2232" s="190"/>
    </row>
    <row r="2233" spans="4:4" x14ac:dyDescent="0.25">
      <c r="D2233" s="190"/>
    </row>
    <row r="2234" spans="4:4" x14ac:dyDescent="0.25">
      <c r="D2234" s="190"/>
    </row>
    <row r="2235" spans="4:4" x14ac:dyDescent="0.25">
      <c r="D2235" s="190"/>
    </row>
    <row r="2236" spans="4:4" x14ac:dyDescent="0.25">
      <c r="D2236" s="190"/>
    </row>
    <row r="2237" spans="4:4" x14ac:dyDescent="0.25">
      <c r="D2237" s="190"/>
    </row>
    <row r="2238" spans="4:4" x14ac:dyDescent="0.25">
      <c r="D2238" s="190"/>
    </row>
    <row r="2239" spans="4:4" x14ac:dyDescent="0.25">
      <c r="D2239" s="190"/>
    </row>
    <row r="2240" spans="4:4" x14ac:dyDescent="0.25">
      <c r="D2240" s="190"/>
    </row>
    <row r="2241" spans="4:4" x14ac:dyDescent="0.25">
      <c r="D2241" s="190"/>
    </row>
    <row r="2242" spans="4:4" x14ac:dyDescent="0.25">
      <c r="D2242" s="190"/>
    </row>
    <row r="2243" spans="4:4" x14ac:dyDescent="0.25">
      <c r="D2243" s="190"/>
    </row>
    <row r="2244" spans="4:4" x14ac:dyDescent="0.25">
      <c r="D2244" s="190"/>
    </row>
    <row r="2245" spans="4:4" x14ac:dyDescent="0.25">
      <c r="D2245" s="190"/>
    </row>
    <row r="2246" spans="4:4" x14ac:dyDescent="0.25">
      <c r="D2246" s="190"/>
    </row>
    <row r="2247" spans="4:4" x14ac:dyDescent="0.25">
      <c r="D2247" s="190"/>
    </row>
    <row r="2248" spans="4:4" x14ac:dyDescent="0.25">
      <c r="D2248" s="190"/>
    </row>
    <row r="2249" spans="4:4" x14ac:dyDescent="0.25">
      <c r="D2249" s="190"/>
    </row>
    <row r="2250" spans="4:4" x14ac:dyDescent="0.25">
      <c r="D2250" s="190"/>
    </row>
    <row r="2251" spans="4:4" x14ac:dyDescent="0.25">
      <c r="D2251" s="190"/>
    </row>
    <row r="2252" spans="4:4" x14ac:dyDescent="0.25">
      <c r="D2252" s="190"/>
    </row>
    <row r="2253" spans="4:4" x14ac:dyDescent="0.25">
      <c r="D2253" s="190"/>
    </row>
    <row r="2254" spans="4:4" x14ac:dyDescent="0.25">
      <c r="D2254" s="190"/>
    </row>
    <row r="2255" spans="4:4" x14ac:dyDescent="0.25">
      <c r="D2255" s="190"/>
    </row>
    <row r="2256" spans="4:4" x14ac:dyDescent="0.25">
      <c r="D2256" s="190"/>
    </row>
    <row r="2257" spans="4:4" x14ac:dyDescent="0.25">
      <c r="D2257" s="190"/>
    </row>
    <row r="2258" spans="4:4" x14ac:dyDescent="0.25">
      <c r="D2258" s="190"/>
    </row>
    <row r="2259" spans="4:4" x14ac:dyDescent="0.25">
      <c r="D2259" s="190"/>
    </row>
    <row r="2260" spans="4:4" x14ac:dyDescent="0.25">
      <c r="D2260" s="190"/>
    </row>
    <row r="2261" spans="4:4" x14ac:dyDescent="0.25">
      <c r="D2261" s="190"/>
    </row>
    <row r="2262" spans="4:4" x14ac:dyDescent="0.25">
      <c r="D2262" s="190"/>
    </row>
    <row r="2263" spans="4:4" x14ac:dyDescent="0.25">
      <c r="D2263" s="190"/>
    </row>
    <row r="2264" spans="4:4" x14ac:dyDescent="0.25">
      <c r="D2264" s="190"/>
    </row>
    <row r="2265" spans="4:4" x14ac:dyDescent="0.25">
      <c r="D2265" s="190"/>
    </row>
    <row r="2266" spans="4:4" x14ac:dyDescent="0.25">
      <c r="D2266" s="190"/>
    </row>
    <row r="2267" spans="4:4" x14ac:dyDescent="0.25">
      <c r="D2267" s="190"/>
    </row>
    <row r="2268" spans="4:4" x14ac:dyDescent="0.25">
      <c r="D2268" s="190"/>
    </row>
    <row r="2269" spans="4:4" x14ac:dyDescent="0.25">
      <c r="D2269" s="190"/>
    </row>
    <row r="2270" spans="4:4" x14ac:dyDescent="0.25">
      <c r="D2270" s="190"/>
    </row>
    <row r="2271" spans="4:4" x14ac:dyDescent="0.25">
      <c r="D2271" s="190"/>
    </row>
    <row r="2272" spans="4:4" x14ac:dyDescent="0.25">
      <c r="D2272" s="190"/>
    </row>
    <row r="2273" spans="4:4" x14ac:dyDescent="0.25">
      <c r="D2273" s="190"/>
    </row>
    <row r="2274" spans="4:4" x14ac:dyDescent="0.25">
      <c r="D2274" s="190"/>
    </row>
    <row r="2275" spans="4:4" x14ac:dyDescent="0.25">
      <c r="D2275" s="190"/>
    </row>
    <row r="2276" spans="4:4" x14ac:dyDescent="0.25">
      <c r="D2276" s="190"/>
    </row>
    <row r="2277" spans="4:4" x14ac:dyDescent="0.25">
      <c r="D2277" s="190"/>
    </row>
    <row r="2278" spans="4:4" x14ac:dyDescent="0.25">
      <c r="D2278" s="190"/>
    </row>
    <row r="2279" spans="4:4" x14ac:dyDescent="0.25">
      <c r="D2279" s="190"/>
    </row>
    <row r="2280" spans="4:4" x14ac:dyDescent="0.25">
      <c r="D2280" s="190"/>
    </row>
    <row r="2281" spans="4:4" x14ac:dyDescent="0.25">
      <c r="D2281" s="190"/>
    </row>
    <row r="2282" spans="4:4" x14ac:dyDescent="0.25">
      <c r="D2282" s="190"/>
    </row>
    <row r="2283" spans="4:4" x14ac:dyDescent="0.25">
      <c r="D2283" s="190"/>
    </row>
    <row r="2284" spans="4:4" x14ac:dyDescent="0.25">
      <c r="D2284" s="190"/>
    </row>
    <row r="2285" spans="4:4" x14ac:dyDescent="0.25">
      <c r="D2285" s="190"/>
    </row>
    <row r="2286" spans="4:4" x14ac:dyDescent="0.25">
      <c r="D2286" s="190"/>
    </row>
    <row r="2287" spans="4:4" x14ac:dyDescent="0.25">
      <c r="D2287" s="190"/>
    </row>
    <row r="2288" spans="4:4" x14ac:dyDescent="0.25">
      <c r="D2288" s="190"/>
    </row>
    <row r="2289" spans="4:4" x14ac:dyDescent="0.25">
      <c r="D2289" s="190"/>
    </row>
    <row r="2290" spans="4:4" x14ac:dyDescent="0.25">
      <c r="D2290" s="190"/>
    </row>
    <row r="2291" spans="4:4" x14ac:dyDescent="0.25">
      <c r="D2291" s="190"/>
    </row>
    <row r="2292" spans="4:4" x14ac:dyDescent="0.25">
      <c r="D2292" s="190"/>
    </row>
    <row r="2293" spans="4:4" x14ac:dyDescent="0.25">
      <c r="D2293" s="190"/>
    </row>
    <row r="2294" spans="4:4" x14ac:dyDescent="0.25">
      <c r="D2294" s="190"/>
    </row>
    <row r="2295" spans="4:4" x14ac:dyDescent="0.25">
      <c r="D2295" s="190"/>
    </row>
    <row r="2296" spans="4:4" x14ac:dyDescent="0.25">
      <c r="D2296" s="190"/>
    </row>
    <row r="2297" spans="4:4" x14ac:dyDescent="0.25">
      <c r="D2297" s="190"/>
    </row>
    <row r="2298" spans="4:4" x14ac:dyDescent="0.25">
      <c r="D2298" s="190"/>
    </row>
    <row r="2299" spans="4:4" x14ac:dyDescent="0.25">
      <c r="D2299" s="190"/>
    </row>
    <row r="2300" spans="4:4" x14ac:dyDescent="0.25">
      <c r="D2300" s="190"/>
    </row>
    <row r="2301" spans="4:4" x14ac:dyDescent="0.25">
      <c r="D2301" s="190"/>
    </row>
    <row r="2302" spans="4:4" x14ac:dyDescent="0.25">
      <c r="D2302" s="190"/>
    </row>
    <row r="2303" spans="4:4" x14ac:dyDescent="0.25">
      <c r="D2303" s="190"/>
    </row>
    <row r="2304" spans="4:4" x14ac:dyDescent="0.25">
      <c r="D2304" s="190"/>
    </row>
    <row r="2305" spans="4:4" x14ac:dyDescent="0.25">
      <c r="D2305" s="190"/>
    </row>
    <row r="2306" spans="4:4" x14ac:dyDescent="0.25">
      <c r="D2306" s="190"/>
    </row>
    <row r="2307" spans="4:4" x14ac:dyDescent="0.25">
      <c r="D2307" s="190"/>
    </row>
    <row r="2308" spans="4:4" x14ac:dyDescent="0.25">
      <c r="D2308" s="190"/>
    </row>
    <row r="2309" spans="4:4" x14ac:dyDescent="0.25">
      <c r="D2309" s="190"/>
    </row>
    <row r="2310" spans="4:4" x14ac:dyDescent="0.25">
      <c r="D2310" s="190"/>
    </row>
    <row r="2311" spans="4:4" x14ac:dyDescent="0.25">
      <c r="D2311" s="190"/>
    </row>
    <row r="2312" spans="4:4" x14ac:dyDescent="0.25">
      <c r="D2312" s="190"/>
    </row>
    <row r="2313" spans="4:4" x14ac:dyDescent="0.25">
      <c r="D2313" s="190"/>
    </row>
    <row r="2314" spans="4:4" x14ac:dyDescent="0.25">
      <c r="D2314" s="190"/>
    </row>
    <row r="2315" spans="4:4" x14ac:dyDescent="0.25">
      <c r="D2315" s="190"/>
    </row>
    <row r="2316" spans="4:4" x14ac:dyDescent="0.25">
      <c r="D2316" s="190"/>
    </row>
    <row r="2317" spans="4:4" x14ac:dyDescent="0.25">
      <c r="D2317" s="190"/>
    </row>
    <row r="2318" spans="4:4" x14ac:dyDescent="0.25">
      <c r="D2318" s="190"/>
    </row>
    <row r="2319" spans="4:4" x14ac:dyDescent="0.25">
      <c r="D2319" s="190"/>
    </row>
    <row r="2320" spans="4:4" x14ac:dyDescent="0.25">
      <c r="D2320" s="190"/>
    </row>
    <row r="2321" spans="4:4" x14ac:dyDescent="0.25">
      <c r="D2321" s="190"/>
    </row>
    <row r="2322" spans="4:4" x14ac:dyDescent="0.25">
      <c r="D2322" s="190"/>
    </row>
    <row r="2323" spans="4:4" x14ac:dyDescent="0.25">
      <c r="D2323" s="190"/>
    </row>
    <row r="2324" spans="4:4" x14ac:dyDescent="0.25">
      <c r="D2324" s="190"/>
    </row>
    <row r="2325" spans="4:4" x14ac:dyDescent="0.25">
      <c r="D2325" s="190"/>
    </row>
    <row r="2326" spans="4:4" x14ac:dyDescent="0.25">
      <c r="D2326" s="190"/>
    </row>
    <row r="2327" spans="4:4" x14ac:dyDescent="0.25">
      <c r="D2327" s="190"/>
    </row>
    <row r="2328" spans="4:4" x14ac:dyDescent="0.25">
      <c r="D2328" s="190"/>
    </row>
    <row r="2329" spans="4:4" x14ac:dyDescent="0.25">
      <c r="D2329" s="190"/>
    </row>
    <row r="2330" spans="4:4" x14ac:dyDescent="0.25">
      <c r="D2330" s="190"/>
    </row>
    <row r="2331" spans="4:4" x14ac:dyDescent="0.25">
      <c r="D2331" s="190"/>
    </row>
    <row r="2332" spans="4:4" x14ac:dyDescent="0.25">
      <c r="D2332" s="190"/>
    </row>
    <row r="2333" spans="4:4" x14ac:dyDescent="0.25">
      <c r="D2333" s="190"/>
    </row>
    <row r="2334" spans="4:4" x14ac:dyDescent="0.25">
      <c r="D2334" s="190"/>
    </row>
    <row r="2335" spans="4:4" x14ac:dyDescent="0.25">
      <c r="D2335" s="190"/>
    </row>
    <row r="2336" spans="4:4" x14ac:dyDescent="0.25">
      <c r="D2336" s="190"/>
    </row>
    <row r="2337" spans="4:4" x14ac:dyDescent="0.25">
      <c r="D2337" s="190"/>
    </row>
    <row r="2338" spans="4:4" x14ac:dyDescent="0.25">
      <c r="D2338" s="190"/>
    </row>
    <row r="2339" spans="4:4" x14ac:dyDescent="0.25">
      <c r="D2339" s="190"/>
    </row>
    <row r="2340" spans="4:4" x14ac:dyDescent="0.25">
      <c r="D2340" s="190"/>
    </row>
    <row r="2341" spans="4:4" x14ac:dyDescent="0.25">
      <c r="D2341" s="190"/>
    </row>
    <row r="2342" spans="4:4" x14ac:dyDescent="0.25">
      <c r="D2342" s="190"/>
    </row>
    <row r="2343" spans="4:4" x14ac:dyDescent="0.25">
      <c r="D2343" s="190"/>
    </row>
    <row r="2344" spans="4:4" x14ac:dyDescent="0.25">
      <c r="D2344" s="190"/>
    </row>
    <row r="2345" spans="4:4" x14ac:dyDescent="0.25">
      <c r="D2345" s="190"/>
    </row>
    <row r="2346" spans="4:4" x14ac:dyDescent="0.25">
      <c r="D2346" s="190"/>
    </row>
    <row r="2347" spans="4:4" x14ac:dyDescent="0.25">
      <c r="D2347" s="190"/>
    </row>
    <row r="2348" spans="4:4" x14ac:dyDescent="0.25">
      <c r="D2348" s="190"/>
    </row>
    <row r="2349" spans="4:4" x14ac:dyDescent="0.25">
      <c r="D2349" s="190"/>
    </row>
    <row r="2350" spans="4:4" x14ac:dyDescent="0.25">
      <c r="D2350" s="190"/>
    </row>
    <row r="2351" spans="4:4" x14ac:dyDescent="0.25">
      <c r="D2351" s="190"/>
    </row>
    <row r="2352" spans="4:4" x14ac:dyDescent="0.25">
      <c r="D2352" s="190"/>
    </row>
    <row r="2353" spans="4:4" x14ac:dyDescent="0.25">
      <c r="D2353" s="190"/>
    </row>
    <row r="2354" spans="4:4" x14ac:dyDescent="0.25">
      <c r="D2354" s="190"/>
    </row>
    <row r="2355" spans="4:4" x14ac:dyDescent="0.25">
      <c r="D2355" s="190"/>
    </row>
    <row r="2356" spans="4:4" x14ac:dyDescent="0.25">
      <c r="D2356" s="190"/>
    </row>
    <row r="2357" spans="4:4" x14ac:dyDescent="0.25">
      <c r="D2357" s="190"/>
    </row>
    <row r="2358" spans="4:4" x14ac:dyDescent="0.25">
      <c r="D2358" s="190"/>
    </row>
    <row r="2359" spans="4:4" x14ac:dyDescent="0.25">
      <c r="D2359" s="190"/>
    </row>
    <row r="2360" spans="4:4" x14ac:dyDescent="0.25">
      <c r="D2360" s="190"/>
    </row>
    <row r="2361" spans="4:4" x14ac:dyDescent="0.25">
      <c r="D2361" s="190"/>
    </row>
    <row r="2362" spans="4:4" x14ac:dyDescent="0.25">
      <c r="D2362" s="190"/>
    </row>
    <row r="2363" spans="4:4" x14ac:dyDescent="0.25">
      <c r="D2363" s="190"/>
    </row>
    <row r="2364" spans="4:4" x14ac:dyDescent="0.25">
      <c r="D2364" s="190"/>
    </row>
    <row r="2365" spans="4:4" x14ac:dyDescent="0.25">
      <c r="D2365" s="190"/>
    </row>
    <row r="2366" spans="4:4" x14ac:dyDescent="0.25">
      <c r="D2366" s="190"/>
    </row>
    <row r="2367" spans="4:4" x14ac:dyDescent="0.25">
      <c r="D2367" s="190"/>
    </row>
    <row r="2368" spans="4:4" x14ac:dyDescent="0.25">
      <c r="D2368" s="190"/>
    </row>
    <row r="2369" spans="4:4" x14ac:dyDescent="0.25">
      <c r="D2369" s="190"/>
    </row>
    <row r="2370" spans="4:4" x14ac:dyDescent="0.25">
      <c r="D2370" s="190"/>
    </row>
    <row r="2371" spans="4:4" x14ac:dyDescent="0.25">
      <c r="D2371" s="190"/>
    </row>
    <row r="2372" spans="4:4" x14ac:dyDescent="0.25">
      <c r="D2372" s="190"/>
    </row>
    <row r="2373" spans="4:4" x14ac:dyDescent="0.25">
      <c r="D2373" s="190"/>
    </row>
    <row r="2374" spans="4:4" x14ac:dyDescent="0.25">
      <c r="D2374" s="190"/>
    </row>
    <row r="2375" spans="4:4" x14ac:dyDescent="0.25">
      <c r="D2375" s="190"/>
    </row>
    <row r="2376" spans="4:4" x14ac:dyDescent="0.25">
      <c r="D2376" s="190"/>
    </row>
    <row r="2377" spans="4:4" x14ac:dyDescent="0.25">
      <c r="D2377" s="190"/>
    </row>
    <row r="2378" spans="4:4" x14ac:dyDescent="0.25">
      <c r="D2378" s="190"/>
    </row>
    <row r="2379" spans="4:4" x14ac:dyDescent="0.25">
      <c r="D2379" s="190"/>
    </row>
    <row r="2380" spans="4:4" x14ac:dyDescent="0.25">
      <c r="D2380" s="190"/>
    </row>
    <row r="2381" spans="4:4" x14ac:dyDescent="0.25">
      <c r="D2381" s="190"/>
    </row>
    <row r="2382" spans="4:4" x14ac:dyDescent="0.25">
      <c r="D2382" s="190"/>
    </row>
    <row r="2383" spans="4:4" x14ac:dyDescent="0.25">
      <c r="D2383" s="190"/>
    </row>
    <row r="2384" spans="4:4" x14ac:dyDescent="0.25">
      <c r="D2384" s="190"/>
    </row>
    <row r="2385" spans="4:4" x14ac:dyDescent="0.25">
      <c r="D2385" s="190"/>
    </row>
    <row r="2386" spans="4:4" x14ac:dyDescent="0.25">
      <c r="D2386" s="190"/>
    </row>
    <row r="2387" spans="4:4" x14ac:dyDescent="0.25">
      <c r="D2387" s="190"/>
    </row>
    <row r="2388" spans="4:4" x14ac:dyDescent="0.25">
      <c r="D2388" s="190"/>
    </row>
    <row r="2389" spans="4:4" x14ac:dyDescent="0.25">
      <c r="D2389" s="190"/>
    </row>
    <row r="2390" spans="4:4" x14ac:dyDescent="0.25">
      <c r="D2390" s="190"/>
    </row>
    <row r="2391" spans="4:4" x14ac:dyDescent="0.25">
      <c r="D2391" s="190"/>
    </row>
    <row r="2392" spans="4:4" x14ac:dyDescent="0.25">
      <c r="D2392" s="190"/>
    </row>
    <row r="2393" spans="4:4" x14ac:dyDescent="0.25">
      <c r="D2393" s="190"/>
    </row>
    <row r="2394" spans="4:4" x14ac:dyDescent="0.25">
      <c r="D2394" s="190"/>
    </row>
    <row r="2395" spans="4:4" x14ac:dyDescent="0.25">
      <c r="D2395" s="190"/>
    </row>
    <row r="2396" spans="4:4" x14ac:dyDescent="0.25">
      <c r="D2396" s="190"/>
    </row>
    <row r="2397" spans="4:4" x14ac:dyDescent="0.25">
      <c r="D2397" s="190"/>
    </row>
    <row r="2398" spans="4:4" x14ac:dyDescent="0.25">
      <c r="D2398" s="190"/>
    </row>
    <row r="2399" spans="4:4" x14ac:dyDescent="0.25">
      <c r="D2399" s="190"/>
    </row>
    <row r="2400" spans="4:4" x14ac:dyDescent="0.25">
      <c r="D2400" s="190"/>
    </row>
    <row r="2401" spans="4:4" x14ac:dyDescent="0.25">
      <c r="D2401" s="190"/>
    </row>
    <row r="2402" spans="4:4" x14ac:dyDescent="0.25">
      <c r="D2402" s="190"/>
    </row>
    <row r="2403" spans="4:4" x14ac:dyDescent="0.25">
      <c r="D2403" s="190"/>
    </row>
    <row r="2404" spans="4:4" x14ac:dyDescent="0.25">
      <c r="D2404" s="190"/>
    </row>
    <row r="2405" spans="4:4" x14ac:dyDescent="0.25">
      <c r="D2405" s="190"/>
    </row>
    <row r="2406" spans="4:4" x14ac:dyDescent="0.25">
      <c r="D2406" s="190"/>
    </row>
    <row r="2407" spans="4:4" x14ac:dyDescent="0.25">
      <c r="D2407" s="190"/>
    </row>
    <row r="2408" spans="4:4" x14ac:dyDescent="0.25">
      <c r="D2408" s="190"/>
    </row>
    <row r="2409" spans="4:4" x14ac:dyDescent="0.25">
      <c r="D2409" s="190"/>
    </row>
    <row r="2410" spans="4:4" x14ac:dyDescent="0.25">
      <c r="D2410" s="190"/>
    </row>
    <row r="2411" spans="4:4" x14ac:dyDescent="0.25">
      <c r="D2411" s="190"/>
    </row>
    <row r="2412" spans="4:4" x14ac:dyDescent="0.25">
      <c r="D2412" s="190"/>
    </row>
    <row r="2413" spans="4:4" x14ac:dyDescent="0.25">
      <c r="D2413" s="190"/>
    </row>
    <row r="2414" spans="4:4" x14ac:dyDescent="0.25">
      <c r="D2414" s="190"/>
    </row>
    <row r="2415" spans="4:4" x14ac:dyDescent="0.25">
      <c r="D2415" s="190"/>
    </row>
    <row r="2416" spans="4:4" x14ac:dyDescent="0.25">
      <c r="D2416" s="190"/>
    </row>
    <row r="2417" spans="4:4" x14ac:dyDescent="0.25">
      <c r="D2417" s="190"/>
    </row>
    <row r="2418" spans="4:4" x14ac:dyDescent="0.25">
      <c r="D2418" s="190"/>
    </row>
    <row r="2419" spans="4:4" x14ac:dyDescent="0.25">
      <c r="D2419" s="190"/>
    </row>
    <row r="2420" spans="4:4" x14ac:dyDescent="0.25">
      <c r="D2420" s="190"/>
    </row>
    <row r="2421" spans="4:4" x14ac:dyDescent="0.25">
      <c r="D2421" s="190"/>
    </row>
    <row r="2422" spans="4:4" x14ac:dyDescent="0.25">
      <c r="D2422" s="190"/>
    </row>
    <row r="2423" spans="4:4" x14ac:dyDescent="0.25">
      <c r="D2423" s="190"/>
    </row>
    <row r="2424" spans="4:4" x14ac:dyDescent="0.25">
      <c r="D2424" s="190"/>
    </row>
    <row r="2425" spans="4:4" x14ac:dyDescent="0.25">
      <c r="D2425" s="190"/>
    </row>
    <row r="2426" spans="4:4" x14ac:dyDescent="0.25">
      <c r="D2426" s="190"/>
    </row>
    <row r="2427" spans="4:4" x14ac:dyDescent="0.25">
      <c r="D2427" s="190"/>
    </row>
    <row r="2428" spans="4:4" x14ac:dyDescent="0.25">
      <c r="D2428" s="190"/>
    </row>
    <row r="2429" spans="4:4" x14ac:dyDescent="0.25">
      <c r="D2429" s="190"/>
    </row>
    <row r="2430" spans="4:4" x14ac:dyDescent="0.25">
      <c r="D2430" s="190"/>
    </row>
    <row r="2431" spans="4:4" x14ac:dyDescent="0.25">
      <c r="D2431" s="190"/>
    </row>
    <row r="2432" spans="4:4" x14ac:dyDescent="0.25">
      <c r="D2432" s="190"/>
    </row>
    <row r="2433" spans="4:4" x14ac:dyDescent="0.25">
      <c r="D2433" s="190"/>
    </row>
    <row r="2434" spans="4:4" x14ac:dyDescent="0.25">
      <c r="D2434" s="190"/>
    </row>
    <row r="2435" spans="4:4" x14ac:dyDescent="0.25">
      <c r="D2435" s="190"/>
    </row>
    <row r="2436" spans="4:4" x14ac:dyDescent="0.25">
      <c r="D2436" s="190"/>
    </row>
    <row r="2437" spans="4:4" x14ac:dyDescent="0.25">
      <c r="D2437" s="190"/>
    </row>
    <row r="2438" spans="4:4" x14ac:dyDescent="0.25">
      <c r="D2438" s="190"/>
    </row>
    <row r="2439" spans="4:4" x14ac:dyDescent="0.25">
      <c r="D2439" s="190"/>
    </row>
    <row r="2440" spans="4:4" x14ac:dyDescent="0.25">
      <c r="D2440" s="190"/>
    </row>
    <row r="2441" spans="4:4" x14ac:dyDescent="0.25">
      <c r="D2441" s="190"/>
    </row>
    <row r="2442" spans="4:4" x14ac:dyDescent="0.25">
      <c r="D2442" s="190"/>
    </row>
    <row r="2443" spans="4:4" x14ac:dyDescent="0.25">
      <c r="D2443" s="190"/>
    </row>
    <row r="2444" spans="4:4" x14ac:dyDescent="0.25">
      <c r="D2444" s="190"/>
    </row>
    <row r="2445" spans="4:4" x14ac:dyDescent="0.25">
      <c r="D2445" s="190"/>
    </row>
    <row r="2446" spans="4:4" x14ac:dyDescent="0.25">
      <c r="D2446" s="190"/>
    </row>
    <row r="2447" spans="4:4" x14ac:dyDescent="0.25">
      <c r="D2447" s="190"/>
    </row>
    <row r="2448" spans="4:4" x14ac:dyDescent="0.25">
      <c r="D2448" s="190"/>
    </row>
    <row r="2449" spans="4:4" x14ac:dyDescent="0.25">
      <c r="D2449" s="190"/>
    </row>
    <row r="2450" spans="4:4" x14ac:dyDescent="0.25">
      <c r="D2450" s="190"/>
    </row>
    <row r="2451" spans="4:4" x14ac:dyDescent="0.25">
      <c r="D2451" s="190"/>
    </row>
    <row r="2452" spans="4:4" x14ac:dyDescent="0.25">
      <c r="D2452" s="190"/>
    </row>
    <row r="2453" spans="4:4" x14ac:dyDescent="0.25">
      <c r="D2453" s="190"/>
    </row>
    <row r="2454" spans="4:4" x14ac:dyDescent="0.25">
      <c r="D2454" s="190"/>
    </row>
    <row r="2455" spans="4:4" x14ac:dyDescent="0.25">
      <c r="D2455" s="190"/>
    </row>
    <row r="2456" spans="4:4" x14ac:dyDescent="0.25">
      <c r="D2456" s="190"/>
    </row>
    <row r="2457" spans="4:4" x14ac:dyDescent="0.25">
      <c r="D2457" s="190"/>
    </row>
    <row r="2458" spans="4:4" x14ac:dyDescent="0.25">
      <c r="D2458" s="190"/>
    </row>
    <row r="2459" spans="4:4" x14ac:dyDescent="0.25">
      <c r="D2459" s="190"/>
    </row>
    <row r="2460" spans="4:4" x14ac:dyDescent="0.25">
      <c r="D2460" s="190"/>
    </row>
    <row r="2461" spans="4:4" x14ac:dyDescent="0.25">
      <c r="D2461" s="190"/>
    </row>
    <row r="2462" spans="4:4" x14ac:dyDescent="0.25">
      <c r="D2462" s="190"/>
    </row>
    <row r="2463" spans="4:4" x14ac:dyDescent="0.25">
      <c r="D2463" s="190"/>
    </row>
    <row r="2464" spans="4:4" x14ac:dyDescent="0.25">
      <c r="D2464" s="190"/>
    </row>
    <row r="2465" spans="4:4" x14ac:dyDescent="0.25">
      <c r="D2465" s="190"/>
    </row>
    <row r="2466" spans="4:4" x14ac:dyDescent="0.25">
      <c r="D2466" s="190"/>
    </row>
    <row r="2467" spans="4:4" x14ac:dyDescent="0.25">
      <c r="D2467" s="190"/>
    </row>
    <row r="2468" spans="4:4" x14ac:dyDescent="0.25">
      <c r="D2468" s="190"/>
    </row>
    <row r="2469" spans="4:4" x14ac:dyDescent="0.25">
      <c r="D2469" s="190"/>
    </row>
    <row r="2470" spans="4:4" x14ac:dyDescent="0.25">
      <c r="D2470" s="190"/>
    </row>
    <row r="2471" spans="4:4" x14ac:dyDescent="0.25">
      <c r="D2471" s="190"/>
    </row>
    <row r="2472" spans="4:4" x14ac:dyDescent="0.25">
      <c r="D2472" s="190"/>
    </row>
    <row r="2473" spans="4:4" x14ac:dyDescent="0.25">
      <c r="D2473" s="190"/>
    </row>
    <row r="2474" spans="4:4" x14ac:dyDescent="0.25">
      <c r="D2474" s="190"/>
    </row>
    <row r="2475" spans="4:4" x14ac:dyDescent="0.25">
      <c r="D2475" s="190"/>
    </row>
    <row r="2476" spans="4:4" x14ac:dyDescent="0.25">
      <c r="D2476" s="190"/>
    </row>
    <row r="2477" spans="4:4" x14ac:dyDescent="0.25">
      <c r="D2477" s="190"/>
    </row>
    <row r="2478" spans="4:4" x14ac:dyDescent="0.25">
      <c r="D2478" s="190"/>
    </row>
    <row r="2479" spans="4:4" x14ac:dyDescent="0.25">
      <c r="D2479" s="190"/>
    </row>
    <row r="2480" spans="4:4" x14ac:dyDescent="0.25">
      <c r="D2480" s="190"/>
    </row>
    <row r="2481" spans="4:4" x14ac:dyDescent="0.25">
      <c r="D2481" s="190"/>
    </row>
    <row r="2482" spans="4:4" x14ac:dyDescent="0.25">
      <c r="D2482" s="190"/>
    </row>
    <row r="2483" spans="4:4" x14ac:dyDescent="0.25">
      <c r="D2483" s="190"/>
    </row>
    <row r="2484" spans="4:4" x14ac:dyDescent="0.25">
      <c r="D2484" s="190"/>
    </row>
    <row r="2485" spans="4:4" x14ac:dyDescent="0.25">
      <c r="D2485" s="190"/>
    </row>
    <row r="2486" spans="4:4" x14ac:dyDescent="0.25">
      <c r="D2486" s="190"/>
    </row>
    <row r="2487" spans="4:4" x14ac:dyDescent="0.25">
      <c r="D2487" s="190"/>
    </row>
    <row r="2488" spans="4:4" x14ac:dyDescent="0.25">
      <c r="D2488" s="190"/>
    </row>
    <row r="2489" spans="4:4" x14ac:dyDescent="0.25">
      <c r="D2489" s="190"/>
    </row>
    <row r="2490" spans="4:4" x14ac:dyDescent="0.25">
      <c r="D2490" s="190"/>
    </row>
    <row r="2491" spans="4:4" x14ac:dyDescent="0.25">
      <c r="D2491" s="190"/>
    </row>
    <row r="2492" spans="4:4" x14ac:dyDescent="0.25">
      <c r="D2492" s="190"/>
    </row>
    <row r="2493" spans="4:4" x14ac:dyDescent="0.25">
      <c r="D2493" s="190"/>
    </row>
    <row r="2494" spans="4:4" x14ac:dyDescent="0.25">
      <c r="D2494" s="190"/>
    </row>
    <row r="2495" spans="4:4" x14ac:dyDescent="0.25">
      <c r="D2495" s="190"/>
    </row>
    <row r="2496" spans="4:4" x14ac:dyDescent="0.25">
      <c r="D2496" s="190"/>
    </row>
    <row r="2497" spans="4:4" x14ac:dyDescent="0.25">
      <c r="D2497" s="190"/>
    </row>
    <row r="2498" spans="4:4" x14ac:dyDescent="0.25">
      <c r="D2498" s="190"/>
    </row>
    <row r="2499" spans="4:4" x14ac:dyDescent="0.25">
      <c r="D2499" s="190"/>
    </row>
    <row r="2500" spans="4:4" x14ac:dyDescent="0.25">
      <c r="D2500" s="190"/>
    </row>
    <row r="2501" spans="4:4" x14ac:dyDescent="0.25">
      <c r="D2501" s="190"/>
    </row>
    <row r="2502" spans="4:4" x14ac:dyDescent="0.25">
      <c r="D2502" s="190"/>
    </row>
    <row r="2503" spans="4:4" x14ac:dyDescent="0.25">
      <c r="D2503" s="190"/>
    </row>
    <row r="2504" spans="4:4" x14ac:dyDescent="0.25">
      <c r="D2504" s="190"/>
    </row>
    <row r="2505" spans="4:4" x14ac:dyDescent="0.25">
      <c r="D2505" s="190"/>
    </row>
    <row r="2506" spans="4:4" x14ac:dyDescent="0.25">
      <c r="D2506" s="190"/>
    </row>
    <row r="2507" spans="4:4" x14ac:dyDescent="0.25">
      <c r="D2507" s="190"/>
    </row>
    <row r="2508" spans="4:4" x14ac:dyDescent="0.25">
      <c r="D2508" s="190"/>
    </row>
    <row r="2509" spans="4:4" x14ac:dyDescent="0.25">
      <c r="D2509" s="190"/>
    </row>
    <row r="2510" spans="4:4" x14ac:dyDescent="0.25">
      <c r="D2510" s="190"/>
    </row>
    <row r="2511" spans="4:4" x14ac:dyDescent="0.25">
      <c r="D2511" s="190"/>
    </row>
    <row r="2512" spans="4:4" x14ac:dyDescent="0.25">
      <c r="D2512" s="190"/>
    </row>
    <row r="2513" spans="4:4" x14ac:dyDescent="0.25">
      <c r="D2513" s="190"/>
    </row>
    <row r="2514" spans="4:4" x14ac:dyDescent="0.25">
      <c r="D2514" s="190"/>
    </row>
    <row r="2515" spans="4:4" x14ac:dyDescent="0.25">
      <c r="D2515" s="190"/>
    </row>
    <row r="2516" spans="4:4" x14ac:dyDescent="0.25">
      <c r="D2516" s="190"/>
    </row>
    <row r="2517" spans="4:4" x14ac:dyDescent="0.25">
      <c r="D2517" s="190"/>
    </row>
    <row r="2518" spans="4:4" x14ac:dyDescent="0.25">
      <c r="D2518" s="190"/>
    </row>
    <row r="2519" spans="4:4" x14ac:dyDescent="0.25">
      <c r="D2519" s="190"/>
    </row>
    <row r="2520" spans="4:4" x14ac:dyDescent="0.25">
      <c r="D2520" s="190"/>
    </row>
    <row r="2521" spans="4:4" x14ac:dyDescent="0.25">
      <c r="D2521" s="190"/>
    </row>
    <row r="2522" spans="4:4" x14ac:dyDescent="0.25">
      <c r="D2522" s="190"/>
    </row>
    <row r="2523" spans="4:4" x14ac:dyDescent="0.25">
      <c r="D2523" s="190"/>
    </row>
    <row r="2524" spans="4:4" x14ac:dyDescent="0.25">
      <c r="D2524" s="190"/>
    </row>
    <row r="2525" spans="4:4" x14ac:dyDescent="0.25">
      <c r="D2525" s="190"/>
    </row>
    <row r="2526" spans="4:4" x14ac:dyDescent="0.25">
      <c r="D2526" s="190"/>
    </row>
    <row r="2527" spans="4:4" x14ac:dyDescent="0.25">
      <c r="D2527" s="190"/>
    </row>
    <row r="2528" spans="4:4" x14ac:dyDescent="0.25">
      <c r="D2528" s="190"/>
    </row>
    <row r="2529" spans="4:4" x14ac:dyDescent="0.25">
      <c r="D2529" s="190"/>
    </row>
    <row r="2530" spans="4:4" x14ac:dyDescent="0.25">
      <c r="D2530" s="190"/>
    </row>
    <row r="2531" spans="4:4" x14ac:dyDescent="0.25">
      <c r="D2531" s="190"/>
    </row>
    <row r="2532" spans="4:4" x14ac:dyDescent="0.25">
      <c r="D2532" s="190"/>
    </row>
    <row r="2533" spans="4:4" x14ac:dyDescent="0.25">
      <c r="D2533" s="190"/>
    </row>
    <row r="2534" spans="4:4" x14ac:dyDescent="0.25">
      <c r="D2534" s="190"/>
    </row>
    <row r="2535" spans="4:4" x14ac:dyDescent="0.25">
      <c r="D2535" s="190"/>
    </row>
    <row r="2536" spans="4:4" x14ac:dyDescent="0.25">
      <c r="D2536" s="190"/>
    </row>
    <row r="2537" spans="4:4" x14ac:dyDescent="0.25">
      <c r="D2537" s="190"/>
    </row>
    <row r="2538" spans="4:4" x14ac:dyDescent="0.25">
      <c r="D2538" s="190"/>
    </row>
    <row r="2539" spans="4:4" x14ac:dyDescent="0.25">
      <c r="D2539" s="190"/>
    </row>
    <row r="2540" spans="4:4" x14ac:dyDescent="0.25">
      <c r="D2540" s="190"/>
    </row>
    <row r="2541" spans="4:4" x14ac:dyDescent="0.25">
      <c r="D2541" s="190"/>
    </row>
    <row r="2542" spans="4:4" x14ac:dyDescent="0.25">
      <c r="D2542" s="190"/>
    </row>
    <row r="2543" spans="4:4" x14ac:dyDescent="0.25">
      <c r="D2543" s="190"/>
    </row>
    <row r="2544" spans="4:4" x14ac:dyDescent="0.25">
      <c r="D2544" s="190"/>
    </row>
    <row r="2545" spans="4:4" x14ac:dyDescent="0.25">
      <c r="D2545" s="190"/>
    </row>
    <row r="2546" spans="4:4" x14ac:dyDescent="0.25">
      <c r="D2546" s="190"/>
    </row>
    <row r="2547" spans="4:4" x14ac:dyDescent="0.25">
      <c r="D2547" s="190"/>
    </row>
    <row r="2548" spans="4:4" x14ac:dyDescent="0.25">
      <c r="D2548" s="190"/>
    </row>
    <row r="2549" spans="4:4" x14ac:dyDescent="0.25">
      <c r="D2549" s="190"/>
    </row>
    <row r="2550" spans="4:4" x14ac:dyDescent="0.25">
      <c r="D2550" s="190"/>
    </row>
    <row r="2551" spans="4:4" x14ac:dyDescent="0.25">
      <c r="D2551" s="190"/>
    </row>
    <row r="2552" spans="4:4" x14ac:dyDescent="0.25">
      <c r="D2552" s="190"/>
    </row>
    <row r="2553" spans="4:4" x14ac:dyDescent="0.25">
      <c r="D2553" s="190"/>
    </row>
    <row r="2554" spans="4:4" x14ac:dyDescent="0.25">
      <c r="D2554" s="190"/>
    </row>
    <row r="2555" spans="4:4" x14ac:dyDescent="0.25">
      <c r="D2555" s="190"/>
    </row>
    <row r="2556" spans="4:4" x14ac:dyDescent="0.25">
      <c r="D2556" s="190"/>
    </row>
    <row r="2557" spans="4:4" x14ac:dyDescent="0.25">
      <c r="D2557" s="190"/>
    </row>
    <row r="2558" spans="4:4" x14ac:dyDescent="0.25">
      <c r="D2558" s="190"/>
    </row>
    <row r="2559" spans="4:4" x14ac:dyDescent="0.25">
      <c r="D2559" s="190"/>
    </row>
    <row r="2560" spans="4:4" x14ac:dyDescent="0.25">
      <c r="D2560" s="190"/>
    </row>
    <row r="2561" spans="4:4" x14ac:dyDescent="0.25">
      <c r="D2561" s="190"/>
    </row>
    <row r="2562" spans="4:4" x14ac:dyDescent="0.25">
      <c r="D2562" s="190"/>
    </row>
    <row r="2563" spans="4:4" x14ac:dyDescent="0.25">
      <c r="D2563" s="190"/>
    </row>
    <row r="2564" spans="4:4" x14ac:dyDescent="0.25">
      <c r="D2564" s="190"/>
    </row>
    <row r="2565" spans="4:4" x14ac:dyDescent="0.25">
      <c r="D2565" s="190"/>
    </row>
    <row r="2566" spans="4:4" x14ac:dyDescent="0.25">
      <c r="D2566" s="190"/>
    </row>
    <row r="2567" spans="4:4" x14ac:dyDescent="0.25">
      <c r="D2567" s="190"/>
    </row>
    <row r="2568" spans="4:4" x14ac:dyDescent="0.25">
      <c r="D2568" s="190"/>
    </row>
    <row r="2569" spans="4:4" x14ac:dyDescent="0.25">
      <c r="D2569" s="190"/>
    </row>
    <row r="2570" spans="4:4" x14ac:dyDescent="0.25">
      <c r="D2570" s="190"/>
    </row>
    <row r="2571" spans="4:4" x14ac:dyDescent="0.25">
      <c r="D2571" s="190"/>
    </row>
    <row r="2572" spans="4:4" x14ac:dyDescent="0.25">
      <c r="D2572" s="190"/>
    </row>
    <row r="2573" spans="4:4" x14ac:dyDescent="0.25">
      <c r="D2573" s="190"/>
    </row>
    <row r="2574" spans="4:4" x14ac:dyDescent="0.25">
      <c r="D2574" s="190"/>
    </row>
    <row r="2575" spans="4:4" x14ac:dyDescent="0.25">
      <c r="D2575" s="190"/>
    </row>
    <row r="2576" spans="4:4" x14ac:dyDescent="0.25">
      <c r="D2576" s="190"/>
    </row>
    <row r="2577" spans="4:4" x14ac:dyDescent="0.25">
      <c r="D2577" s="190"/>
    </row>
    <row r="2578" spans="4:4" x14ac:dyDescent="0.25">
      <c r="D2578" s="190"/>
    </row>
    <row r="2579" spans="4:4" x14ac:dyDescent="0.25">
      <c r="D2579" s="190"/>
    </row>
    <row r="2580" spans="4:4" x14ac:dyDescent="0.25">
      <c r="D2580" s="190"/>
    </row>
    <row r="2581" spans="4:4" x14ac:dyDescent="0.25">
      <c r="D2581" s="190"/>
    </row>
    <row r="2582" spans="4:4" x14ac:dyDescent="0.25">
      <c r="D2582" s="190"/>
    </row>
    <row r="2583" spans="4:4" x14ac:dyDescent="0.25">
      <c r="D2583" s="190"/>
    </row>
    <row r="2584" spans="4:4" x14ac:dyDescent="0.25">
      <c r="D2584" s="190"/>
    </row>
    <row r="2585" spans="4:4" x14ac:dyDescent="0.25">
      <c r="D2585" s="190"/>
    </row>
    <row r="2586" spans="4:4" x14ac:dyDescent="0.25">
      <c r="D2586" s="190"/>
    </row>
    <row r="2587" spans="4:4" x14ac:dyDescent="0.25">
      <c r="D2587" s="190"/>
    </row>
    <row r="2588" spans="4:4" x14ac:dyDescent="0.25">
      <c r="D2588" s="190"/>
    </row>
    <row r="2589" spans="4:4" x14ac:dyDescent="0.25">
      <c r="D2589" s="190"/>
    </row>
    <row r="2590" spans="4:4" x14ac:dyDescent="0.25">
      <c r="D2590" s="190"/>
    </row>
    <row r="2591" spans="4:4" x14ac:dyDescent="0.25">
      <c r="D2591" s="190"/>
    </row>
    <row r="2592" spans="4:4" x14ac:dyDescent="0.25">
      <c r="D2592" s="190"/>
    </row>
    <row r="2593" spans="4:4" x14ac:dyDescent="0.25">
      <c r="D2593" s="190"/>
    </row>
    <row r="2594" spans="4:4" x14ac:dyDescent="0.25">
      <c r="D2594" s="190"/>
    </row>
    <row r="2595" spans="4:4" x14ac:dyDescent="0.25">
      <c r="D2595" s="190"/>
    </row>
    <row r="2596" spans="4:4" x14ac:dyDescent="0.25">
      <c r="D2596" s="190"/>
    </row>
    <row r="2597" spans="4:4" x14ac:dyDescent="0.25">
      <c r="D2597" s="190"/>
    </row>
    <row r="2598" spans="4:4" x14ac:dyDescent="0.25">
      <c r="D2598" s="190"/>
    </row>
    <row r="2599" spans="4:4" x14ac:dyDescent="0.25">
      <c r="D2599" s="190"/>
    </row>
    <row r="2600" spans="4:4" x14ac:dyDescent="0.25">
      <c r="D2600" s="190"/>
    </row>
    <row r="2601" spans="4:4" x14ac:dyDescent="0.25">
      <c r="D2601" s="190"/>
    </row>
    <row r="2602" spans="4:4" x14ac:dyDescent="0.25">
      <c r="D2602" s="190"/>
    </row>
    <row r="2603" spans="4:4" x14ac:dyDescent="0.25">
      <c r="D2603" s="190"/>
    </row>
    <row r="2604" spans="4:4" x14ac:dyDescent="0.25">
      <c r="D2604" s="190"/>
    </row>
    <row r="2605" spans="4:4" x14ac:dyDescent="0.25">
      <c r="D2605" s="190"/>
    </row>
    <row r="2606" spans="4:4" x14ac:dyDescent="0.25">
      <c r="D2606" s="190"/>
    </row>
    <row r="2607" spans="4:4" x14ac:dyDescent="0.25">
      <c r="D2607" s="190"/>
    </row>
    <row r="2608" spans="4:4" x14ac:dyDescent="0.25">
      <c r="D2608" s="190"/>
    </row>
    <row r="2609" spans="4:4" x14ac:dyDescent="0.25">
      <c r="D2609" s="190"/>
    </row>
    <row r="2610" spans="4:4" x14ac:dyDescent="0.25">
      <c r="D2610" s="190"/>
    </row>
    <row r="2611" spans="4:4" x14ac:dyDescent="0.25">
      <c r="D2611" s="190"/>
    </row>
    <row r="2612" spans="4:4" x14ac:dyDescent="0.25">
      <c r="D2612" s="190"/>
    </row>
    <row r="2613" spans="4:4" x14ac:dyDescent="0.25">
      <c r="D2613" s="190"/>
    </row>
    <row r="2614" spans="4:4" x14ac:dyDescent="0.25">
      <c r="D2614" s="190"/>
    </row>
    <row r="2615" spans="4:4" x14ac:dyDescent="0.25">
      <c r="D2615" s="190"/>
    </row>
    <row r="2616" spans="4:4" x14ac:dyDescent="0.25">
      <c r="D2616" s="190"/>
    </row>
    <row r="2617" spans="4:4" x14ac:dyDescent="0.25">
      <c r="D2617" s="190"/>
    </row>
    <row r="2618" spans="4:4" x14ac:dyDescent="0.25">
      <c r="D2618" s="190"/>
    </row>
    <row r="2619" spans="4:4" x14ac:dyDescent="0.25">
      <c r="D2619" s="190"/>
    </row>
    <row r="2620" spans="4:4" x14ac:dyDescent="0.25">
      <c r="D2620" s="190"/>
    </row>
    <row r="2621" spans="4:4" x14ac:dyDescent="0.25">
      <c r="D2621" s="190"/>
    </row>
    <row r="2622" spans="4:4" x14ac:dyDescent="0.25">
      <c r="D2622" s="190"/>
    </row>
    <row r="2623" spans="4:4" x14ac:dyDescent="0.25">
      <c r="D2623" s="190"/>
    </row>
    <row r="2624" spans="4:4" x14ac:dyDescent="0.25">
      <c r="D2624" s="190"/>
    </row>
    <row r="2625" spans="4:4" x14ac:dyDescent="0.25">
      <c r="D2625" s="190"/>
    </row>
    <row r="2626" spans="4:4" x14ac:dyDescent="0.25">
      <c r="D2626" s="190"/>
    </row>
    <row r="2627" spans="4:4" x14ac:dyDescent="0.25">
      <c r="D2627" s="190"/>
    </row>
    <row r="2628" spans="4:4" x14ac:dyDescent="0.25">
      <c r="D2628" s="190"/>
    </row>
    <row r="2629" spans="4:4" x14ac:dyDescent="0.25">
      <c r="D2629" s="190"/>
    </row>
    <row r="2630" spans="4:4" x14ac:dyDescent="0.25">
      <c r="D2630" s="190"/>
    </row>
    <row r="2631" spans="4:4" x14ac:dyDescent="0.25">
      <c r="D2631" s="190"/>
    </row>
    <row r="2632" spans="4:4" x14ac:dyDescent="0.25">
      <c r="D2632" s="190"/>
    </row>
    <row r="2633" spans="4:4" x14ac:dyDescent="0.25">
      <c r="D2633" s="190"/>
    </row>
    <row r="2634" spans="4:4" x14ac:dyDescent="0.25">
      <c r="D2634" s="190"/>
    </row>
    <row r="2635" spans="4:4" x14ac:dyDescent="0.25">
      <c r="D2635" s="190"/>
    </row>
    <row r="2636" spans="4:4" x14ac:dyDescent="0.25">
      <c r="D2636" s="190"/>
    </row>
    <row r="2637" spans="4:4" x14ac:dyDescent="0.25">
      <c r="D2637" s="190"/>
    </row>
    <row r="2638" spans="4:4" x14ac:dyDescent="0.25">
      <c r="D2638" s="190"/>
    </row>
    <row r="2639" spans="4:4" x14ac:dyDescent="0.25">
      <c r="D2639" s="190"/>
    </row>
    <row r="2640" spans="4:4" x14ac:dyDescent="0.25">
      <c r="D2640" s="190"/>
    </row>
    <row r="2641" spans="4:4" x14ac:dyDescent="0.25">
      <c r="D2641" s="190"/>
    </row>
    <row r="2642" spans="4:4" x14ac:dyDescent="0.25">
      <c r="D2642" s="190"/>
    </row>
    <row r="2643" spans="4:4" x14ac:dyDescent="0.25">
      <c r="D2643" s="190"/>
    </row>
    <row r="2644" spans="4:4" x14ac:dyDescent="0.25">
      <c r="D2644" s="190"/>
    </row>
    <row r="2645" spans="4:4" x14ac:dyDescent="0.25">
      <c r="D2645" s="190"/>
    </row>
    <row r="2646" spans="4:4" x14ac:dyDescent="0.25">
      <c r="D2646" s="190"/>
    </row>
    <row r="2647" spans="4:4" x14ac:dyDescent="0.25">
      <c r="D2647" s="190"/>
    </row>
    <row r="2648" spans="4:4" x14ac:dyDescent="0.25">
      <c r="D2648" s="190"/>
    </row>
    <row r="2649" spans="4:4" x14ac:dyDescent="0.25">
      <c r="D2649" s="190"/>
    </row>
    <row r="2650" spans="4:4" x14ac:dyDescent="0.25">
      <c r="D2650" s="190"/>
    </row>
    <row r="2651" spans="4:4" x14ac:dyDescent="0.25">
      <c r="D2651" s="190"/>
    </row>
    <row r="2652" spans="4:4" x14ac:dyDescent="0.25">
      <c r="D2652" s="190"/>
    </row>
    <row r="2653" spans="4:4" x14ac:dyDescent="0.25">
      <c r="D2653" s="190"/>
    </row>
    <row r="2654" spans="4:4" x14ac:dyDescent="0.25">
      <c r="D2654" s="190"/>
    </row>
    <row r="2655" spans="4:4" x14ac:dyDescent="0.25">
      <c r="D2655" s="190"/>
    </row>
    <row r="2656" spans="4:4" x14ac:dyDescent="0.25">
      <c r="D2656" s="190"/>
    </row>
    <row r="2657" spans="4:4" x14ac:dyDescent="0.25">
      <c r="D2657" s="190"/>
    </row>
    <row r="2658" spans="4:4" x14ac:dyDescent="0.25">
      <c r="D2658" s="190"/>
    </row>
    <row r="2659" spans="4:4" x14ac:dyDescent="0.25">
      <c r="D2659" s="190"/>
    </row>
    <row r="2660" spans="4:4" x14ac:dyDescent="0.25">
      <c r="D2660" s="190"/>
    </row>
    <row r="2661" spans="4:4" x14ac:dyDescent="0.25">
      <c r="D2661" s="190"/>
    </row>
    <row r="2662" spans="4:4" x14ac:dyDescent="0.25">
      <c r="D2662" s="190"/>
    </row>
    <row r="2663" spans="4:4" x14ac:dyDescent="0.25">
      <c r="D2663" s="190"/>
    </row>
    <row r="2664" spans="4:4" x14ac:dyDescent="0.25">
      <c r="D2664" s="190"/>
    </row>
    <row r="2665" spans="4:4" x14ac:dyDescent="0.25">
      <c r="D2665" s="190"/>
    </row>
    <row r="2666" spans="4:4" x14ac:dyDescent="0.25">
      <c r="D2666" s="190"/>
    </row>
    <row r="2667" spans="4:4" x14ac:dyDescent="0.25">
      <c r="D2667" s="190"/>
    </row>
    <row r="2668" spans="4:4" x14ac:dyDescent="0.25">
      <c r="D2668" s="190"/>
    </row>
    <row r="2669" spans="4:4" x14ac:dyDescent="0.25">
      <c r="D2669" s="190"/>
    </row>
    <row r="2670" spans="4:4" x14ac:dyDescent="0.25">
      <c r="D2670" s="190"/>
    </row>
    <row r="2671" spans="4:4" x14ac:dyDescent="0.25">
      <c r="D2671" s="190"/>
    </row>
    <row r="2672" spans="4:4" x14ac:dyDescent="0.25">
      <c r="D2672" s="190"/>
    </row>
    <row r="2673" spans="4:4" x14ac:dyDescent="0.25">
      <c r="D2673" s="190"/>
    </row>
    <row r="2674" spans="4:4" x14ac:dyDescent="0.25">
      <c r="D2674" s="190"/>
    </row>
    <row r="2675" spans="4:4" x14ac:dyDescent="0.25">
      <c r="D2675" s="190"/>
    </row>
    <row r="2676" spans="4:4" x14ac:dyDescent="0.25">
      <c r="D2676" s="190"/>
    </row>
    <row r="2677" spans="4:4" x14ac:dyDescent="0.25">
      <c r="D2677" s="190"/>
    </row>
    <row r="2678" spans="4:4" x14ac:dyDescent="0.25">
      <c r="D2678" s="190"/>
    </row>
    <row r="2679" spans="4:4" x14ac:dyDescent="0.25">
      <c r="D2679" s="190"/>
    </row>
    <row r="2680" spans="4:4" x14ac:dyDescent="0.25">
      <c r="D2680" s="190"/>
    </row>
    <row r="2681" spans="4:4" x14ac:dyDescent="0.25">
      <c r="D2681" s="190"/>
    </row>
    <row r="2682" spans="4:4" x14ac:dyDescent="0.25">
      <c r="D2682" s="190"/>
    </row>
    <row r="2683" spans="4:4" x14ac:dyDescent="0.25">
      <c r="D2683" s="190"/>
    </row>
    <row r="2684" spans="4:4" x14ac:dyDescent="0.25">
      <c r="D2684" s="190"/>
    </row>
    <row r="2685" spans="4:4" x14ac:dyDescent="0.25">
      <c r="D2685" s="190"/>
    </row>
    <row r="2686" spans="4:4" x14ac:dyDescent="0.25">
      <c r="D2686" s="190"/>
    </row>
    <row r="2687" spans="4:4" x14ac:dyDescent="0.25">
      <c r="D2687" s="190"/>
    </row>
    <row r="2688" spans="4:4" x14ac:dyDescent="0.25">
      <c r="D2688" s="190"/>
    </row>
    <row r="2689" spans="4:4" x14ac:dyDescent="0.25">
      <c r="D2689" s="190"/>
    </row>
    <row r="2690" spans="4:4" x14ac:dyDescent="0.25">
      <c r="D2690" s="190"/>
    </row>
    <row r="2691" spans="4:4" x14ac:dyDescent="0.25">
      <c r="D2691" s="190"/>
    </row>
    <row r="2692" spans="4:4" x14ac:dyDescent="0.25">
      <c r="D2692" s="190"/>
    </row>
    <row r="2693" spans="4:4" x14ac:dyDescent="0.25">
      <c r="D2693" s="190"/>
    </row>
    <row r="2694" spans="4:4" x14ac:dyDescent="0.25">
      <c r="D2694" s="190"/>
    </row>
    <row r="2695" spans="4:4" x14ac:dyDescent="0.25">
      <c r="D2695" s="190"/>
    </row>
    <row r="2696" spans="4:4" x14ac:dyDescent="0.25">
      <c r="D2696" s="190"/>
    </row>
    <row r="2697" spans="4:4" x14ac:dyDescent="0.25">
      <c r="D2697" s="190"/>
    </row>
    <row r="2698" spans="4:4" x14ac:dyDescent="0.25">
      <c r="D2698" s="190"/>
    </row>
    <row r="2699" spans="4:4" x14ac:dyDescent="0.25">
      <c r="D2699" s="190"/>
    </row>
    <row r="2700" spans="4:4" x14ac:dyDescent="0.25">
      <c r="D2700" s="190"/>
    </row>
    <row r="2701" spans="4:4" x14ac:dyDescent="0.25">
      <c r="D2701" s="190"/>
    </row>
    <row r="2702" spans="4:4" x14ac:dyDescent="0.25">
      <c r="D2702" s="190"/>
    </row>
    <row r="2703" spans="4:4" x14ac:dyDescent="0.25">
      <c r="D2703" s="190"/>
    </row>
    <row r="2704" spans="4:4" x14ac:dyDescent="0.25">
      <c r="D2704" s="190"/>
    </row>
    <row r="2705" spans="4:4" x14ac:dyDescent="0.25">
      <c r="D2705" s="190"/>
    </row>
    <row r="2706" spans="4:4" x14ac:dyDescent="0.25">
      <c r="D2706" s="190"/>
    </row>
    <row r="2707" spans="4:4" x14ac:dyDescent="0.25">
      <c r="D2707" s="190"/>
    </row>
    <row r="2708" spans="4:4" x14ac:dyDescent="0.25">
      <c r="D2708" s="190"/>
    </row>
    <row r="2709" spans="4:4" x14ac:dyDescent="0.25">
      <c r="D2709" s="190"/>
    </row>
    <row r="2710" spans="4:4" x14ac:dyDescent="0.25">
      <c r="D2710" s="190"/>
    </row>
    <row r="2711" spans="4:4" x14ac:dyDescent="0.25">
      <c r="D2711" s="190"/>
    </row>
    <row r="2712" spans="4:4" x14ac:dyDescent="0.25">
      <c r="D2712" s="190"/>
    </row>
    <row r="2713" spans="4:4" x14ac:dyDescent="0.25">
      <c r="D2713" s="190"/>
    </row>
    <row r="2714" spans="4:4" x14ac:dyDescent="0.25">
      <c r="D2714" s="190"/>
    </row>
    <row r="2715" spans="4:4" x14ac:dyDescent="0.25">
      <c r="D2715" s="190"/>
    </row>
    <row r="2716" spans="4:4" x14ac:dyDescent="0.25">
      <c r="D2716" s="190"/>
    </row>
    <row r="2717" spans="4:4" x14ac:dyDescent="0.25">
      <c r="D2717" s="190"/>
    </row>
    <row r="2718" spans="4:4" x14ac:dyDescent="0.25">
      <c r="D2718" s="190"/>
    </row>
    <row r="2719" spans="4:4" x14ac:dyDescent="0.25">
      <c r="D2719" s="190"/>
    </row>
    <row r="2720" spans="4:4" x14ac:dyDescent="0.25">
      <c r="D2720" s="190"/>
    </row>
    <row r="2721" spans="4:4" x14ac:dyDescent="0.25">
      <c r="D2721" s="190"/>
    </row>
    <row r="2722" spans="4:4" x14ac:dyDescent="0.25">
      <c r="D2722" s="190"/>
    </row>
    <row r="2723" spans="4:4" x14ac:dyDescent="0.25">
      <c r="D2723" s="190"/>
    </row>
    <row r="2724" spans="4:4" x14ac:dyDescent="0.25">
      <c r="D2724" s="190"/>
    </row>
    <row r="2725" spans="4:4" x14ac:dyDescent="0.25">
      <c r="D2725" s="190"/>
    </row>
    <row r="2726" spans="4:4" x14ac:dyDescent="0.25">
      <c r="D2726" s="190"/>
    </row>
    <row r="2727" spans="4:4" x14ac:dyDescent="0.25">
      <c r="D2727" s="190"/>
    </row>
    <row r="2728" spans="4:4" x14ac:dyDescent="0.25">
      <c r="D2728" s="190"/>
    </row>
    <row r="2729" spans="4:4" x14ac:dyDescent="0.25">
      <c r="D2729" s="190"/>
    </row>
    <row r="2730" spans="4:4" x14ac:dyDescent="0.25">
      <c r="D2730" s="190"/>
    </row>
    <row r="2731" spans="4:4" x14ac:dyDescent="0.25">
      <c r="D2731" s="190"/>
    </row>
    <row r="2732" spans="4:4" x14ac:dyDescent="0.25">
      <c r="D2732" s="190"/>
    </row>
    <row r="2733" spans="4:4" x14ac:dyDescent="0.25">
      <c r="D2733" s="190"/>
    </row>
    <row r="2734" spans="4:4" x14ac:dyDescent="0.25">
      <c r="D2734" s="190"/>
    </row>
    <row r="2735" spans="4:4" x14ac:dyDescent="0.25">
      <c r="D2735" s="190"/>
    </row>
    <row r="2736" spans="4:4" x14ac:dyDescent="0.25">
      <c r="D2736" s="190"/>
    </row>
    <row r="2737" spans="4:4" x14ac:dyDescent="0.25">
      <c r="D2737" s="190"/>
    </row>
    <row r="2738" spans="4:4" x14ac:dyDescent="0.25">
      <c r="D2738" s="190"/>
    </row>
    <row r="2739" spans="4:4" x14ac:dyDescent="0.25">
      <c r="D2739" s="190"/>
    </row>
    <row r="2740" spans="4:4" x14ac:dyDescent="0.25">
      <c r="D2740" s="190"/>
    </row>
    <row r="2741" spans="4:4" x14ac:dyDescent="0.25">
      <c r="D2741" s="190"/>
    </row>
    <row r="2742" spans="4:4" x14ac:dyDescent="0.25">
      <c r="D2742" s="190"/>
    </row>
    <row r="2743" spans="4:4" x14ac:dyDescent="0.25">
      <c r="D2743" s="190"/>
    </row>
    <row r="2744" spans="4:4" x14ac:dyDescent="0.25">
      <c r="D2744" s="190"/>
    </row>
    <row r="2745" spans="4:4" x14ac:dyDescent="0.25">
      <c r="D2745" s="190"/>
    </row>
    <row r="2746" spans="4:4" x14ac:dyDescent="0.25">
      <c r="D2746" s="190"/>
    </row>
    <row r="2747" spans="4:4" x14ac:dyDescent="0.25">
      <c r="D2747" s="190"/>
    </row>
    <row r="2748" spans="4:4" x14ac:dyDescent="0.25">
      <c r="D2748" s="190"/>
    </row>
    <row r="2749" spans="4:4" x14ac:dyDescent="0.25">
      <c r="D2749" s="190"/>
    </row>
    <row r="2750" spans="4:4" x14ac:dyDescent="0.25">
      <c r="D2750" s="190"/>
    </row>
    <row r="2751" spans="4:4" x14ac:dyDescent="0.25">
      <c r="D2751" s="190"/>
    </row>
    <row r="2752" spans="4:4" x14ac:dyDescent="0.25">
      <c r="D2752" s="190"/>
    </row>
    <row r="2753" spans="4:4" x14ac:dyDescent="0.25">
      <c r="D2753" s="190"/>
    </row>
    <row r="2754" spans="4:4" x14ac:dyDescent="0.25">
      <c r="D2754" s="190"/>
    </row>
    <row r="2755" spans="4:4" x14ac:dyDescent="0.25">
      <c r="D2755" s="190"/>
    </row>
    <row r="2756" spans="4:4" x14ac:dyDescent="0.25">
      <c r="D2756" s="190"/>
    </row>
    <row r="2757" spans="4:4" x14ac:dyDescent="0.25">
      <c r="D2757" s="190"/>
    </row>
    <row r="2758" spans="4:4" x14ac:dyDescent="0.25">
      <c r="D2758" s="190"/>
    </row>
    <row r="2759" spans="4:4" x14ac:dyDescent="0.25">
      <c r="D2759" s="190"/>
    </row>
    <row r="2760" spans="4:4" x14ac:dyDescent="0.25">
      <c r="D2760" s="190"/>
    </row>
    <row r="2761" spans="4:4" x14ac:dyDescent="0.25">
      <c r="D2761" s="190"/>
    </row>
    <row r="2762" spans="4:4" x14ac:dyDescent="0.25">
      <c r="D2762" s="190"/>
    </row>
    <row r="2763" spans="4:4" x14ac:dyDescent="0.25">
      <c r="D2763" s="190"/>
    </row>
    <row r="2764" spans="4:4" x14ac:dyDescent="0.25">
      <c r="D2764" s="190"/>
    </row>
    <row r="2765" spans="4:4" x14ac:dyDescent="0.25">
      <c r="D2765" s="190"/>
    </row>
    <row r="2766" spans="4:4" x14ac:dyDescent="0.25">
      <c r="D2766" s="190"/>
    </row>
    <row r="2767" spans="4:4" x14ac:dyDescent="0.25">
      <c r="D2767" s="190"/>
    </row>
    <row r="2768" spans="4:4" x14ac:dyDescent="0.25">
      <c r="D2768" s="190"/>
    </row>
    <row r="2769" spans="4:4" x14ac:dyDescent="0.25">
      <c r="D2769" s="190"/>
    </row>
    <row r="2770" spans="4:4" x14ac:dyDescent="0.25">
      <c r="D2770" s="190"/>
    </row>
    <row r="2771" spans="4:4" x14ac:dyDescent="0.25">
      <c r="D2771" s="190"/>
    </row>
    <row r="2772" spans="4:4" x14ac:dyDescent="0.25">
      <c r="D2772" s="190"/>
    </row>
    <row r="2773" spans="4:4" x14ac:dyDescent="0.25">
      <c r="D2773" s="190"/>
    </row>
    <row r="2774" spans="4:4" x14ac:dyDescent="0.25">
      <c r="D2774" s="190"/>
    </row>
    <row r="2775" spans="4:4" x14ac:dyDescent="0.25">
      <c r="D2775" s="190"/>
    </row>
    <row r="2776" spans="4:4" x14ac:dyDescent="0.25">
      <c r="D2776" s="190"/>
    </row>
    <row r="2777" spans="4:4" x14ac:dyDescent="0.25">
      <c r="D2777" s="190"/>
    </row>
    <row r="2778" spans="4:4" x14ac:dyDescent="0.25">
      <c r="D2778" s="190"/>
    </row>
    <row r="2779" spans="4:4" x14ac:dyDescent="0.25">
      <c r="D2779" s="190"/>
    </row>
    <row r="2780" spans="4:4" x14ac:dyDescent="0.25">
      <c r="D2780" s="190"/>
    </row>
    <row r="2781" spans="4:4" x14ac:dyDescent="0.25">
      <c r="D2781" s="190"/>
    </row>
    <row r="2782" spans="4:4" x14ac:dyDescent="0.25">
      <c r="D2782" s="190"/>
    </row>
    <row r="2783" spans="4:4" x14ac:dyDescent="0.25">
      <c r="D2783" s="190"/>
    </row>
    <row r="2784" spans="4:4" x14ac:dyDescent="0.25">
      <c r="D2784" s="190"/>
    </row>
    <row r="2785" spans="4:4" x14ac:dyDescent="0.25">
      <c r="D2785" s="190"/>
    </row>
    <row r="2786" spans="4:4" x14ac:dyDescent="0.25">
      <c r="D2786" s="190"/>
    </row>
    <row r="2787" spans="4:4" x14ac:dyDescent="0.25">
      <c r="D2787" s="190"/>
    </row>
    <row r="2788" spans="4:4" x14ac:dyDescent="0.25">
      <c r="D2788" s="190"/>
    </row>
    <row r="2789" spans="4:4" x14ac:dyDescent="0.25">
      <c r="D2789" s="190"/>
    </row>
    <row r="2790" spans="4:4" x14ac:dyDescent="0.25">
      <c r="D2790" s="190"/>
    </row>
    <row r="2791" spans="4:4" x14ac:dyDescent="0.25">
      <c r="D2791" s="190"/>
    </row>
    <row r="2792" spans="4:4" x14ac:dyDescent="0.25">
      <c r="D2792" s="190"/>
    </row>
    <row r="2793" spans="4:4" x14ac:dyDescent="0.25">
      <c r="D2793" s="190"/>
    </row>
    <row r="2794" spans="4:4" x14ac:dyDescent="0.25">
      <c r="D2794" s="190"/>
    </row>
    <row r="2795" spans="4:4" x14ac:dyDescent="0.25">
      <c r="D2795" s="190"/>
    </row>
    <row r="2796" spans="4:4" x14ac:dyDescent="0.25">
      <c r="D2796" s="190"/>
    </row>
    <row r="2797" spans="4:4" x14ac:dyDescent="0.25">
      <c r="D2797" s="190"/>
    </row>
    <row r="2798" spans="4:4" x14ac:dyDescent="0.25">
      <c r="D2798" s="190"/>
    </row>
    <row r="2799" spans="4:4" x14ac:dyDescent="0.25">
      <c r="D2799" s="190"/>
    </row>
    <row r="2800" spans="4:4" x14ac:dyDescent="0.25">
      <c r="D2800" s="190"/>
    </row>
    <row r="2801" spans="4:4" x14ac:dyDescent="0.25">
      <c r="D2801" s="190"/>
    </row>
    <row r="2802" spans="4:4" x14ac:dyDescent="0.25">
      <c r="D2802" s="190"/>
    </row>
    <row r="2803" spans="4:4" x14ac:dyDescent="0.25">
      <c r="D2803" s="190"/>
    </row>
    <row r="2804" spans="4:4" x14ac:dyDescent="0.25">
      <c r="D2804" s="190"/>
    </row>
    <row r="2805" spans="4:4" x14ac:dyDescent="0.25">
      <c r="D2805" s="190"/>
    </row>
    <row r="2806" spans="4:4" x14ac:dyDescent="0.25">
      <c r="D2806" s="190"/>
    </row>
    <row r="2807" spans="4:4" x14ac:dyDescent="0.25">
      <c r="D2807" s="190"/>
    </row>
    <row r="2808" spans="4:4" x14ac:dyDescent="0.25">
      <c r="D2808" s="190"/>
    </row>
    <row r="2809" spans="4:4" x14ac:dyDescent="0.25">
      <c r="D2809" s="190"/>
    </row>
    <row r="2810" spans="4:4" x14ac:dyDescent="0.25">
      <c r="D2810" s="190"/>
    </row>
    <row r="2811" spans="4:4" x14ac:dyDescent="0.25">
      <c r="D2811" s="190"/>
    </row>
    <row r="2812" spans="4:4" x14ac:dyDescent="0.25">
      <c r="D2812" s="190"/>
    </row>
    <row r="2813" spans="4:4" x14ac:dyDescent="0.25">
      <c r="D2813" s="190"/>
    </row>
    <row r="2814" spans="4:4" x14ac:dyDescent="0.25">
      <c r="D2814" s="190"/>
    </row>
    <row r="2815" spans="4:4" x14ac:dyDescent="0.25">
      <c r="D2815" s="190"/>
    </row>
    <row r="2816" spans="4:4" x14ac:dyDescent="0.25">
      <c r="D2816" s="190"/>
    </row>
    <row r="2817" spans="4:4" x14ac:dyDescent="0.25">
      <c r="D2817" s="190"/>
    </row>
    <row r="2818" spans="4:4" x14ac:dyDescent="0.25">
      <c r="D2818" s="190"/>
    </row>
    <row r="2819" spans="4:4" x14ac:dyDescent="0.25">
      <c r="D2819" s="190"/>
    </row>
    <row r="2820" spans="4:4" x14ac:dyDescent="0.25">
      <c r="D2820" s="190"/>
    </row>
    <row r="2821" spans="4:4" x14ac:dyDescent="0.25">
      <c r="D2821" s="190"/>
    </row>
    <row r="2822" spans="4:4" x14ac:dyDescent="0.25">
      <c r="D2822" s="190"/>
    </row>
    <row r="2823" spans="4:4" x14ac:dyDescent="0.25">
      <c r="D2823" s="190"/>
    </row>
    <row r="2824" spans="4:4" x14ac:dyDescent="0.25">
      <c r="D2824" s="190"/>
    </row>
    <row r="2825" spans="4:4" x14ac:dyDescent="0.25">
      <c r="D2825" s="190"/>
    </row>
    <row r="2826" spans="4:4" x14ac:dyDescent="0.25">
      <c r="D2826" s="190"/>
    </row>
    <row r="2827" spans="4:4" x14ac:dyDescent="0.25">
      <c r="D2827" s="190"/>
    </row>
    <row r="2828" spans="4:4" x14ac:dyDescent="0.25">
      <c r="D2828" s="190"/>
    </row>
    <row r="2829" spans="4:4" x14ac:dyDescent="0.25">
      <c r="D2829" s="190"/>
    </row>
    <row r="2830" spans="4:4" x14ac:dyDescent="0.25">
      <c r="D2830" s="190"/>
    </row>
    <row r="2831" spans="4:4" x14ac:dyDescent="0.25">
      <c r="D2831" s="190"/>
    </row>
    <row r="2832" spans="4:4" x14ac:dyDescent="0.25">
      <c r="D2832" s="190"/>
    </row>
    <row r="2833" spans="4:4" x14ac:dyDescent="0.25">
      <c r="D2833" s="190"/>
    </row>
    <row r="2834" spans="4:4" x14ac:dyDescent="0.25">
      <c r="D2834" s="190"/>
    </row>
    <row r="2835" spans="4:4" x14ac:dyDescent="0.25">
      <c r="D2835" s="190"/>
    </row>
    <row r="2836" spans="4:4" x14ac:dyDescent="0.25">
      <c r="D2836" s="190"/>
    </row>
    <row r="2837" spans="4:4" x14ac:dyDescent="0.25">
      <c r="D2837" s="190"/>
    </row>
    <row r="2838" spans="4:4" x14ac:dyDescent="0.25">
      <c r="D2838" s="190"/>
    </row>
    <row r="2839" spans="4:4" x14ac:dyDescent="0.25">
      <c r="D2839" s="190"/>
    </row>
    <row r="2840" spans="4:4" x14ac:dyDescent="0.25">
      <c r="D2840" s="190"/>
    </row>
    <row r="2841" spans="4:4" x14ac:dyDescent="0.25">
      <c r="D2841" s="190"/>
    </row>
    <row r="2842" spans="4:4" x14ac:dyDescent="0.25">
      <c r="D2842" s="190"/>
    </row>
    <row r="2843" spans="4:4" x14ac:dyDescent="0.25">
      <c r="D2843" s="190"/>
    </row>
    <row r="2844" spans="4:4" x14ac:dyDescent="0.25">
      <c r="D2844" s="190"/>
    </row>
    <row r="2845" spans="4:4" x14ac:dyDescent="0.25">
      <c r="D2845" s="190"/>
    </row>
    <row r="2846" spans="4:4" x14ac:dyDescent="0.25">
      <c r="D2846" s="190"/>
    </row>
    <row r="2847" spans="4:4" x14ac:dyDescent="0.25">
      <c r="D2847" s="190"/>
    </row>
    <row r="2848" spans="4:4" x14ac:dyDescent="0.25">
      <c r="D2848" s="190"/>
    </row>
    <row r="2849" spans="4:4" x14ac:dyDescent="0.25">
      <c r="D2849" s="190"/>
    </row>
    <row r="2850" spans="4:4" x14ac:dyDescent="0.25">
      <c r="D2850" s="190"/>
    </row>
    <row r="2851" spans="4:4" x14ac:dyDescent="0.25">
      <c r="D2851" s="190"/>
    </row>
    <row r="2852" spans="4:4" x14ac:dyDescent="0.25">
      <c r="D2852" s="190"/>
    </row>
    <row r="2853" spans="4:4" x14ac:dyDescent="0.25">
      <c r="D2853" s="190"/>
    </row>
    <row r="2854" spans="4:4" x14ac:dyDescent="0.25">
      <c r="D2854" s="190"/>
    </row>
    <row r="2855" spans="4:4" x14ac:dyDescent="0.25">
      <c r="D2855" s="190"/>
    </row>
    <row r="2856" spans="4:4" x14ac:dyDescent="0.25">
      <c r="D2856" s="190"/>
    </row>
    <row r="2857" spans="4:4" x14ac:dyDescent="0.25">
      <c r="D2857" s="190"/>
    </row>
    <row r="2858" spans="4:4" x14ac:dyDescent="0.25">
      <c r="D2858" s="190"/>
    </row>
    <row r="2859" spans="4:4" x14ac:dyDescent="0.25">
      <c r="D2859" s="190"/>
    </row>
    <row r="2860" spans="4:4" x14ac:dyDescent="0.25">
      <c r="D2860" s="190"/>
    </row>
    <row r="2861" spans="4:4" x14ac:dyDescent="0.25">
      <c r="D2861" s="190"/>
    </row>
    <row r="2862" spans="4:4" x14ac:dyDescent="0.25">
      <c r="D2862" s="190"/>
    </row>
    <row r="2863" spans="4:4" x14ac:dyDescent="0.25">
      <c r="D2863" s="190"/>
    </row>
    <row r="2864" spans="4:4" x14ac:dyDescent="0.25">
      <c r="D2864" s="190"/>
    </row>
    <row r="2865" spans="4:4" x14ac:dyDescent="0.25">
      <c r="D2865" s="190"/>
    </row>
    <row r="2866" spans="4:4" x14ac:dyDescent="0.25">
      <c r="D2866" s="190"/>
    </row>
    <row r="2867" spans="4:4" x14ac:dyDescent="0.25">
      <c r="D2867" s="190"/>
    </row>
    <row r="2868" spans="4:4" x14ac:dyDescent="0.25">
      <c r="D2868" s="190"/>
    </row>
    <row r="2869" spans="4:4" x14ac:dyDescent="0.25">
      <c r="D2869" s="190"/>
    </row>
    <row r="2870" spans="4:4" x14ac:dyDescent="0.25">
      <c r="D2870" s="190"/>
    </row>
    <row r="2871" spans="4:4" x14ac:dyDescent="0.25">
      <c r="D2871" s="190"/>
    </row>
    <row r="2872" spans="4:4" x14ac:dyDescent="0.25">
      <c r="D2872" s="190"/>
    </row>
    <row r="2873" spans="4:4" x14ac:dyDescent="0.25">
      <c r="D2873" s="190"/>
    </row>
    <row r="2874" spans="4:4" x14ac:dyDescent="0.25">
      <c r="D2874" s="190"/>
    </row>
    <row r="2875" spans="4:4" x14ac:dyDescent="0.25">
      <c r="D2875" s="190"/>
    </row>
    <row r="2876" spans="4:4" x14ac:dyDescent="0.25">
      <c r="D2876" s="190"/>
    </row>
    <row r="2877" spans="4:4" x14ac:dyDescent="0.25">
      <c r="D2877" s="190"/>
    </row>
    <row r="2878" spans="4:4" x14ac:dyDescent="0.25">
      <c r="D2878" s="190"/>
    </row>
    <row r="2879" spans="4:4" x14ac:dyDescent="0.25">
      <c r="D2879" s="190"/>
    </row>
    <row r="2880" spans="4:4" x14ac:dyDescent="0.25">
      <c r="D2880" s="190"/>
    </row>
    <row r="2881" spans="4:4" x14ac:dyDescent="0.25">
      <c r="D2881" s="190"/>
    </row>
    <row r="2882" spans="4:4" x14ac:dyDescent="0.25">
      <c r="D2882" s="190"/>
    </row>
    <row r="2883" spans="4:4" x14ac:dyDescent="0.25">
      <c r="D2883" s="190"/>
    </row>
    <row r="2884" spans="4:4" x14ac:dyDescent="0.25">
      <c r="D2884" s="190"/>
    </row>
    <row r="2885" spans="4:4" x14ac:dyDescent="0.25">
      <c r="D2885" s="190"/>
    </row>
    <row r="2886" spans="4:4" x14ac:dyDescent="0.25">
      <c r="D2886" s="190"/>
    </row>
    <row r="2887" spans="4:4" x14ac:dyDescent="0.25">
      <c r="D2887" s="190"/>
    </row>
    <row r="2888" spans="4:4" x14ac:dyDescent="0.25">
      <c r="D2888" s="190"/>
    </row>
    <row r="2889" spans="4:4" x14ac:dyDescent="0.25">
      <c r="D2889" s="190"/>
    </row>
    <row r="2890" spans="4:4" x14ac:dyDescent="0.25">
      <c r="D2890" s="190"/>
    </row>
    <row r="2891" spans="4:4" x14ac:dyDescent="0.25">
      <c r="D2891" s="190"/>
    </row>
    <row r="2892" spans="4:4" x14ac:dyDescent="0.25">
      <c r="D2892" s="190"/>
    </row>
    <row r="2893" spans="4:4" x14ac:dyDescent="0.25">
      <c r="D2893" s="190"/>
    </row>
    <row r="2894" spans="4:4" x14ac:dyDescent="0.25">
      <c r="D2894" s="190"/>
    </row>
    <row r="2895" spans="4:4" x14ac:dyDescent="0.25">
      <c r="D2895" s="190"/>
    </row>
    <row r="2896" spans="4:4" x14ac:dyDescent="0.25">
      <c r="D2896" s="190"/>
    </row>
    <row r="2897" spans="4:4" x14ac:dyDescent="0.25">
      <c r="D2897" s="190"/>
    </row>
    <row r="2898" spans="4:4" x14ac:dyDescent="0.25">
      <c r="D2898" s="190"/>
    </row>
    <row r="2899" spans="4:4" x14ac:dyDescent="0.25">
      <c r="D2899" s="190"/>
    </row>
    <row r="2900" spans="4:4" x14ac:dyDescent="0.25">
      <c r="D2900" s="190"/>
    </row>
    <row r="2901" spans="4:4" x14ac:dyDescent="0.25">
      <c r="D2901" s="190"/>
    </row>
    <row r="2902" spans="4:4" x14ac:dyDescent="0.25">
      <c r="D2902" s="190"/>
    </row>
    <row r="2903" spans="4:4" x14ac:dyDescent="0.25">
      <c r="D2903" s="190"/>
    </row>
    <row r="2904" spans="4:4" x14ac:dyDescent="0.25">
      <c r="D2904" s="190"/>
    </row>
    <row r="2905" spans="4:4" x14ac:dyDescent="0.25">
      <c r="D2905" s="190"/>
    </row>
    <row r="2906" spans="4:4" x14ac:dyDescent="0.25">
      <c r="D2906" s="190"/>
    </row>
    <row r="2907" spans="4:4" x14ac:dyDescent="0.25">
      <c r="D2907" s="190"/>
    </row>
    <row r="2908" spans="4:4" x14ac:dyDescent="0.25">
      <c r="D2908" s="190"/>
    </row>
    <row r="2909" spans="4:4" x14ac:dyDescent="0.25">
      <c r="D2909" s="190"/>
    </row>
    <row r="2910" spans="4:4" x14ac:dyDescent="0.25">
      <c r="D2910" s="190"/>
    </row>
    <row r="2911" spans="4:4" x14ac:dyDescent="0.25">
      <c r="D2911" s="190"/>
    </row>
    <row r="2912" spans="4:4" x14ac:dyDescent="0.25">
      <c r="D2912" s="190"/>
    </row>
    <row r="2913" spans="4:4" x14ac:dyDescent="0.25">
      <c r="D2913" s="190"/>
    </row>
    <row r="2914" spans="4:4" x14ac:dyDescent="0.25">
      <c r="D2914" s="190"/>
    </row>
    <row r="2915" spans="4:4" x14ac:dyDescent="0.25">
      <c r="D2915" s="190"/>
    </row>
    <row r="2916" spans="4:4" x14ac:dyDescent="0.25">
      <c r="D2916" s="190"/>
    </row>
    <row r="2917" spans="4:4" x14ac:dyDescent="0.25">
      <c r="D2917" s="190"/>
    </row>
    <row r="2918" spans="4:4" x14ac:dyDescent="0.25">
      <c r="D2918" s="190"/>
    </row>
    <row r="2919" spans="4:4" x14ac:dyDescent="0.25">
      <c r="D2919" s="190"/>
    </row>
    <row r="2920" spans="4:4" x14ac:dyDescent="0.25">
      <c r="D2920" s="190"/>
    </row>
    <row r="2921" spans="4:4" x14ac:dyDescent="0.25">
      <c r="D2921" s="190"/>
    </row>
    <row r="2922" spans="4:4" x14ac:dyDescent="0.25">
      <c r="D2922" s="190"/>
    </row>
    <row r="2923" spans="4:4" x14ac:dyDescent="0.25">
      <c r="D2923" s="190"/>
    </row>
    <row r="2924" spans="4:4" x14ac:dyDescent="0.25">
      <c r="D2924" s="190"/>
    </row>
    <row r="2925" spans="4:4" x14ac:dyDescent="0.25">
      <c r="D2925" s="190"/>
    </row>
    <row r="2926" spans="4:4" x14ac:dyDescent="0.25">
      <c r="D2926" s="190"/>
    </row>
    <row r="2927" spans="4:4" x14ac:dyDescent="0.25">
      <c r="D2927" s="190"/>
    </row>
    <row r="2928" spans="4:4" x14ac:dyDescent="0.25">
      <c r="D2928" s="190"/>
    </row>
    <row r="2929" spans="4:4" x14ac:dyDescent="0.25">
      <c r="D2929" s="190"/>
    </row>
    <row r="2930" spans="4:4" x14ac:dyDescent="0.25">
      <c r="D2930" s="190"/>
    </row>
    <row r="2931" spans="4:4" x14ac:dyDescent="0.25">
      <c r="D2931" s="190"/>
    </row>
    <row r="2932" spans="4:4" x14ac:dyDescent="0.25">
      <c r="D2932" s="190"/>
    </row>
    <row r="2933" spans="4:4" x14ac:dyDescent="0.25">
      <c r="D2933" s="190"/>
    </row>
    <row r="2934" spans="4:4" x14ac:dyDescent="0.25">
      <c r="D2934" s="190"/>
    </row>
    <row r="2935" spans="4:4" x14ac:dyDescent="0.25">
      <c r="D2935" s="190"/>
    </row>
    <row r="2936" spans="4:4" x14ac:dyDescent="0.25">
      <c r="D2936" s="190"/>
    </row>
    <row r="2937" spans="4:4" x14ac:dyDescent="0.25">
      <c r="D2937" s="190"/>
    </row>
    <row r="2938" spans="4:4" x14ac:dyDescent="0.25">
      <c r="D2938" s="190"/>
    </row>
    <row r="2939" spans="4:4" x14ac:dyDescent="0.25">
      <c r="D2939" s="190"/>
    </row>
    <row r="2940" spans="4:4" x14ac:dyDescent="0.25">
      <c r="D2940" s="190"/>
    </row>
    <row r="2941" spans="4:4" x14ac:dyDescent="0.25">
      <c r="D2941" s="190"/>
    </row>
    <row r="2942" spans="4:4" x14ac:dyDescent="0.25">
      <c r="D2942" s="190"/>
    </row>
    <row r="2943" spans="4:4" x14ac:dyDescent="0.25">
      <c r="D2943" s="190"/>
    </row>
    <row r="2944" spans="4:4" x14ac:dyDescent="0.25">
      <c r="D2944" s="190"/>
    </row>
    <row r="2945" spans="4:4" x14ac:dyDescent="0.25">
      <c r="D2945" s="190"/>
    </row>
    <row r="2946" spans="4:4" x14ac:dyDescent="0.25">
      <c r="D2946" s="190"/>
    </row>
    <row r="2947" spans="4:4" x14ac:dyDescent="0.25">
      <c r="D2947" s="190"/>
    </row>
    <row r="2948" spans="4:4" x14ac:dyDescent="0.25">
      <c r="D2948" s="190"/>
    </row>
    <row r="2949" spans="4:4" x14ac:dyDescent="0.25">
      <c r="D2949" s="190"/>
    </row>
    <row r="2950" spans="4:4" x14ac:dyDescent="0.25">
      <c r="D2950" s="190"/>
    </row>
    <row r="2951" spans="4:4" x14ac:dyDescent="0.25">
      <c r="D2951" s="190"/>
    </row>
    <row r="2952" spans="4:4" x14ac:dyDescent="0.25">
      <c r="D2952" s="190"/>
    </row>
    <row r="2953" spans="4:4" x14ac:dyDescent="0.25">
      <c r="D2953" s="190"/>
    </row>
    <row r="2954" spans="4:4" x14ac:dyDescent="0.25">
      <c r="D2954" s="190"/>
    </row>
    <row r="2955" spans="4:4" x14ac:dyDescent="0.25">
      <c r="D2955" s="190"/>
    </row>
    <row r="2956" spans="4:4" x14ac:dyDescent="0.25">
      <c r="D2956" s="190"/>
    </row>
    <row r="2957" spans="4:4" x14ac:dyDescent="0.25">
      <c r="D2957" s="190"/>
    </row>
    <row r="2958" spans="4:4" x14ac:dyDescent="0.25">
      <c r="D2958" s="190"/>
    </row>
    <row r="2959" spans="4:4" x14ac:dyDescent="0.25">
      <c r="D2959" s="190"/>
    </row>
    <row r="2960" spans="4:4" x14ac:dyDescent="0.25">
      <c r="D2960" s="190"/>
    </row>
    <row r="2961" spans="4:4" x14ac:dyDescent="0.25">
      <c r="D2961" s="190"/>
    </row>
    <row r="2962" spans="4:4" x14ac:dyDescent="0.25">
      <c r="D2962" s="190"/>
    </row>
    <row r="2963" spans="4:4" x14ac:dyDescent="0.25">
      <c r="D2963" s="190"/>
    </row>
    <row r="2964" spans="4:4" x14ac:dyDescent="0.25">
      <c r="D2964" s="190"/>
    </row>
    <row r="2965" spans="4:4" x14ac:dyDescent="0.25">
      <c r="D2965" s="190"/>
    </row>
    <row r="2966" spans="4:4" x14ac:dyDescent="0.25">
      <c r="D2966" s="190"/>
    </row>
    <row r="2967" spans="4:4" x14ac:dyDescent="0.25">
      <c r="D2967" s="190"/>
    </row>
    <row r="2968" spans="4:4" x14ac:dyDescent="0.25">
      <c r="D2968" s="190"/>
    </row>
    <row r="2969" spans="4:4" x14ac:dyDescent="0.25">
      <c r="D2969" s="190"/>
    </row>
    <row r="2970" spans="4:4" x14ac:dyDescent="0.25">
      <c r="D2970" s="190"/>
    </row>
    <row r="2971" spans="4:4" x14ac:dyDescent="0.25">
      <c r="D2971" s="190"/>
    </row>
    <row r="2972" spans="4:4" x14ac:dyDescent="0.25">
      <c r="D2972" s="190"/>
    </row>
    <row r="2973" spans="4:4" x14ac:dyDescent="0.25">
      <c r="D2973" s="190"/>
    </row>
    <row r="2974" spans="4:4" x14ac:dyDescent="0.25">
      <c r="D2974" s="190"/>
    </row>
    <row r="2975" spans="4:4" x14ac:dyDescent="0.25">
      <c r="D2975" s="190"/>
    </row>
    <row r="2976" spans="4:4" x14ac:dyDescent="0.25">
      <c r="D2976" s="190"/>
    </row>
    <row r="2977" spans="4:4" x14ac:dyDescent="0.25">
      <c r="D2977" s="190"/>
    </row>
    <row r="2978" spans="4:4" x14ac:dyDescent="0.25">
      <c r="D2978" s="190"/>
    </row>
    <row r="2979" spans="4:4" x14ac:dyDescent="0.25">
      <c r="D2979" s="190"/>
    </row>
    <row r="2980" spans="4:4" x14ac:dyDescent="0.25">
      <c r="D2980" s="190"/>
    </row>
    <row r="2981" spans="4:4" x14ac:dyDescent="0.25">
      <c r="D2981" s="190"/>
    </row>
    <row r="2982" spans="4:4" x14ac:dyDescent="0.25">
      <c r="D2982" s="190"/>
    </row>
    <row r="2983" spans="4:4" x14ac:dyDescent="0.25">
      <c r="D2983" s="190"/>
    </row>
    <row r="2984" spans="4:4" x14ac:dyDescent="0.25">
      <c r="D2984" s="190"/>
    </row>
    <row r="2985" spans="4:4" x14ac:dyDescent="0.25">
      <c r="D2985" s="190"/>
    </row>
    <row r="2986" spans="4:4" x14ac:dyDescent="0.25">
      <c r="D2986" s="190"/>
    </row>
    <row r="2987" spans="4:4" x14ac:dyDescent="0.25">
      <c r="D2987" s="190"/>
    </row>
    <row r="2988" spans="4:4" x14ac:dyDescent="0.25">
      <c r="D2988" s="190"/>
    </row>
    <row r="2989" spans="4:4" x14ac:dyDescent="0.25">
      <c r="D2989" s="190"/>
    </row>
    <row r="2990" spans="4:4" x14ac:dyDescent="0.25">
      <c r="D2990" s="190"/>
    </row>
    <row r="2991" spans="4:4" x14ac:dyDescent="0.25">
      <c r="D2991" s="190"/>
    </row>
    <row r="2992" spans="4:4" x14ac:dyDescent="0.25">
      <c r="D2992" s="190"/>
    </row>
    <row r="2993" spans="4:4" x14ac:dyDescent="0.25">
      <c r="D2993" s="190"/>
    </row>
    <row r="2994" spans="4:4" x14ac:dyDescent="0.25">
      <c r="D2994" s="190"/>
    </row>
    <row r="2995" spans="4:4" x14ac:dyDescent="0.25">
      <c r="D2995" s="190"/>
    </row>
    <row r="2996" spans="4:4" x14ac:dyDescent="0.25">
      <c r="D2996" s="190"/>
    </row>
    <row r="2997" spans="4:4" x14ac:dyDescent="0.25">
      <c r="D2997" s="190"/>
    </row>
    <row r="2998" spans="4:4" x14ac:dyDescent="0.25">
      <c r="D2998" s="190"/>
    </row>
    <row r="2999" spans="4:4" x14ac:dyDescent="0.25">
      <c r="D2999" s="190"/>
    </row>
    <row r="3000" spans="4:4" x14ac:dyDescent="0.25">
      <c r="D3000" s="190"/>
    </row>
    <row r="3001" spans="4:4" x14ac:dyDescent="0.25">
      <c r="D3001" s="190"/>
    </row>
    <row r="3002" spans="4:4" x14ac:dyDescent="0.25">
      <c r="D3002" s="190"/>
    </row>
    <row r="3003" spans="4:4" x14ac:dyDescent="0.25">
      <c r="D3003" s="190"/>
    </row>
    <row r="3004" spans="4:4" x14ac:dyDescent="0.25">
      <c r="D3004" s="190"/>
    </row>
    <row r="3005" spans="4:4" x14ac:dyDescent="0.25">
      <c r="D3005" s="190"/>
    </row>
    <row r="3006" spans="4:4" x14ac:dyDescent="0.25">
      <c r="D3006" s="190"/>
    </row>
    <row r="3007" spans="4:4" x14ac:dyDescent="0.25">
      <c r="D3007" s="190"/>
    </row>
    <row r="3008" spans="4:4" x14ac:dyDescent="0.25">
      <c r="D3008" s="190"/>
    </row>
    <row r="3009" spans="4:4" x14ac:dyDescent="0.25">
      <c r="D3009" s="190"/>
    </row>
    <row r="3010" spans="4:4" x14ac:dyDescent="0.25">
      <c r="D3010" s="190"/>
    </row>
    <row r="3011" spans="4:4" x14ac:dyDescent="0.25">
      <c r="D3011" s="190"/>
    </row>
    <row r="3012" spans="4:4" x14ac:dyDescent="0.25">
      <c r="D3012" s="190"/>
    </row>
    <row r="3013" spans="4:4" x14ac:dyDescent="0.25">
      <c r="D3013" s="190"/>
    </row>
    <row r="3014" spans="4:4" x14ac:dyDescent="0.25">
      <c r="D3014" s="190"/>
    </row>
    <row r="3015" spans="4:4" x14ac:dyDescent="0.25">
      <c r="D3015" s="190"/>
    </row>
    <row r="3016" spans="4:4" x14ac:dyDescent="0.25">
      <c r="D3016" s="190"/>
    </row>
    <row r="3017" spans="4:4" x14ac:dyDescent="0.25">
      <c r="D3017" s="190"/>
    </row>
    <row r="3018" spans="4:4" x14ac:dyDescent="0.25">
      <c r="D3018" s="190"/>
    </row>
    <row r="3019" spans="4:4" x14ac:dyDescent="0.25">
      <c r="D3019" s="190"/>
    </row>
    <row r="3020" spans="4:4" x14ac:dyDescent="0.25">
      <c r="D3020" s="190"/>
    </row>
    <row r="3021" spans="4:4" x14ac:dyDescent="0.25">
      <c r="D3021" s="190"/>
    </row>
    <row r="3022" spans="4:4" x14ac:dyDescent="0.25">
      <c r="D3022" s="190"/>
    </row>
    <row r="3023" spans="4:4" x14ac:dyDescent="0.25">
      <c r="D3023" s="190"/>
    </row>
    <row r="3024" spans="4:4" x14ac:dyDescent="0.25">
      <c r="D3024" s="190"/>
    </row>
    <row r="3025" spans="4:4" x14ac:dyDescent="0.25">
      <c r="D3025" s="190"/>
    </row>
    <row r="3026" spans="4:4" x14ac:dyDescent="0.25">
      <c r="D3026" s="190"/>
    </row>
    <row r="3027" spans="4:4" x14ac:dyDescent="0.25">
      <c r="D3027" s="190"/>
    </row>
    <row r="3028" spans="4:4" x14ac:dyDescent="0.25">
      <c r="D3028" s="190"/>
    </row>
    <row r="3029" spans="4:4" x14ac:dyDescent="0.25">
      <c r="D3029" s="190"/>
    </row>
    <row r="3030" spans="4:4" x14ac:dyDescent="0.25">
      <c r="D3030" s="190"/>
    </row>
    <row r="3031" spans="4:4" x14ac:dyDescent="0.25">
      <c r="D3031" s="190"/>
    </row>
    <row r="3032" spans="4:4" x14ac:dyDescent="0.25">
      <c r="D3032" s="190"/>
    </row>
    <row r="3033" spans="4:4" x14ac:dyDescent="0.25">
      <c r="D3033" s="190"/>
    </row>
    <row r="3034" spans="4:4" x14ac:dyDescent="0.25">
      <c r="D3034" s="190"/>
    </row>
    <row r="3035" spans="4:4" x14ac:dyDescent="0.25">
      <c r="D3035" s="190"/>
    </row>
    <row r="3036" spans="4:4" x14ac:dyDescent="0.25">
      <c r="D3036" s="190"/>
    </row>
    <row r="3037" spans="4:4" x14ac:dyDescent="0.25">
      <c r="D3037" s="190"/>
    </row>
    <row r="3038" spans="4:4" x14ac:dyDescent="0.25">
      <c r="D3038" s="190"/>
    </row>
    <row r="3039" spans="4:4" x14ac:dyDescent="0.25">
      <c r="D3039" s="190"/>
    </row>
    <row r="3040" spans="4:4" x14ac:dyDescent="0.25">
      <c r="D3040" s="190"/>
    </row>
    <row r="3041" spans="4:4" x14ac:dyDescent="0.25">
      <c r="D3041" s="190"/>
    </row>
    <row r="3042" spans="4:4" x14ac:dyDescent="0.25">
      <c r="D3042" s="190"/>
    </row>
    <row r="3043" spans="4:4" x14ac:dyDescent="0.25">
      <c r="D3043" s="190"/>
    </row>
    <row r="3044" spans="4:4" x14ac:dyDescent="0.25">
      <c r="D3044" s="190"/>
    </row>
    <row r="3045" spans="4:4" x14ac:dyDescent="0.25">
      <c r="D3045" s="190"/>
    </row>
    <row r="3046" spans="4:4" x14ac:dyDescent="0.25">
      <c r="D3046" s="190"/>
    </row>
    <row r="3047" spans="4:4" x14ac:dyDescent="0.25">
      <c r="D3047" s="190"/>
    </row>
    <row r="3048" spans="4:4" x14ac:dyDescent="0.25">
      <c r="D3048" s="190"/>
    </row>
    <row r="3049" spans="4:4" x14ac:dyDescent="0.25">
      <c r="D3049" s="190"/>
    </row>
    <row r="3050" spans="4:4" x14ac:dyDescent="0.25">
      <c r="D3050" s="190"/>
    </row>
    <row r="3051" spans="4:4" x14ac:dyDescent="0.25">
      <c r="D3051" s="190"/>
    </row>
    <row r="3052" spans="4:4" x14ac:dyDescent="0.25">
      <c r="D3052" s="190"/>
    </row>
    <row r="3053" spans="4:4" x14ac:dyDescent="0.25">
      <c r="D3053" s="190"/>
    </row>
    <row r="3054" spans="4:4" x14ac:dyDescent="0.25">
      <c r="D3054" s="190"/>
    </row>
    <row r="3055" spans="4:4" x14ac:dyDescent="0.25">
      <c r="D3055" s="190"/>
    </row>
    <row r="3056" spans="4:4" x14ac:dyDescent="0.25">
      <c r="D3056" s="190"/>
    </row>
    <row r="3057" spans="4:4" x14ac:dyDescent="0.25">
      <c r="D3057" s="190"/>
    </row>
    <row r="3058" spans="4:4" x14ac:dyDescent="0.25">
      <c r="D3058" s="190"/>
    </row>
    <row r="3059" spans="4:4" x14ac:dyDescent="0.25">
      <c r="D3059" s="190"/>
    </row>
    <row r="3060" spans="4:4" x14ac:dyDescent="0.25">
      <c r="D3060" s="190"/>
    </row>
    <row r="3061" spans="4:4" x14ac:dyDescent="0.25">
      <c r="D3061" s="190"/>
    </row>
    <row r="3062" spans="4:4" x14ac:dyDescent="0.25">
      <c r="D3062" s="190"/>
    </row>
    <row r="3063" spans="4:4" x14ac:dyDescent="0.25">
      <c r="D3063" s="190"/>
    </row>
    <row r="3064" spans="4:4" x14ac:dyDescent="0.25">
      <c r="D3064" s="190"/>
    </row>
    <row r="3065" spans="4:4" x14ac:dyDescent="0.25">
      <c r="D3065" s="190"/>
    </row>
    <row r="3066" spans="4:4" x14ac:dyDescent="0.25">
      <c r="D3066" s="190"/>
    </row>
    <row r="3067" spans="4:4" x14ac:dyDescent="0.25">
      <c r="D3067" s="190"/>
    </row>
    <row r="3068" spans="4:4" x14ac:dyDescent="0.25">
      <c r="D3068" s="190"/>
    </row>
    <row r="3069" spans="4:4" x14ac:dyDescent="0.25">
      <c r="D3069" s="190"/>
    </row>
    <row r="3070" spans="4:4" x14ac:dyDescent="0.25">
      <c r="D3070" s="190"/>
    </row>
    <row r="3071" spans="4:4" x14ac:dyDescent="0.25">
      <c r="D3071" s="190"/>
    </row>
    <row r="3072" spans="4:4" x14ac:dyDescent="0.25">
      <c r="D3072" s="190"/>
    </row>
    <row r="3073" spans="4:4" x14ac:dyDescent="0.25">
      <c r="D3073" s="190"/>
    </row>
    <row r="3074" spans="4:4" x14ac:dyDescent="0.25">
      <c r="D3074" s="190"/>
    </row>
    <row r="3075" spans="4:4" x14ac:dyDescent="0.25">
      <c r="D3075" s="190"/>
    </row>
    <row r="3076" spans="4:4" x14ac:dyDescent="0.25">
      <c r="D3076" s="190"/>
    </row>
    <row r="3077" spans="4:4" x14ac:dyDescent="0.25">
      <c r="D3077" s="190"/>
    </row>
    <row r="3078" spans="4:4" x14ac:dyDescent="0.25">
      <c r="D3078" s="190"/>
    </row>
    <row r="3079" spans="4:4" x14ac:dyDescent="0.25">
      <c r="D3079" s="190"/>
    </row>
    <row r="3080" spans="4:4" x14ac:dyDescent="0.25">
      <c r="D3080" s="190"/>
    </row>
    <row r="3081" spans="4:4" x14ac:dyDescent="0.25">
      <c r="D3081" s="190"/>
    </row>
    <row r="3082" spans="4:4" x14ac:dyDescent="0.25">
      <c r="D3082" s="190"/>
    </row>
    <row r="3083" spans="4:4" x14ac:dyDescent="0.25">
      <c r="D3083" s="190"/>
    </row>
    <row r="3084" spans="4:4" x14ac:dyDescent="0.25">
      <c r="D3084" s="190"/>
    </row>
    <row r="3085" spans="4:4" x14ac:dyDescent="0.25">
      <c r="D3085" s="190"/>
    </row>
    <row r="3086" spans="4:4" x14ac:dyDescent="0.25">
      <c r="D3086" s="190"/>
    </row>
    <row r="3087" spans="4:4" x14ac:dyDescent="0.25">
      <c r="D3087" s="190"/>
    </row>
    <row r="3088" spans="4:4" x14ac:dyDescent="0.25">
      <c r="D3088" s="190"/>
    </row>
    <row r="3089" spans="4:4" x14ac:dyDescent="0.25">
      <c r="D3089" s="190"/>
    </row>
    <row r="3090" spans="4:4" x14ac:dyDescent="0.25">
      <c r="D3090" s="190"/>
    </row>
    <row r="3091" spans="4:4" x14ac:dyDescent="0.25">
      <c r="D3091" s="190"/>
    </row>
    <row r="3092" spans="4:4" x14ac:dyDescent="0.25">
      <c r="D3092" s="190"/>
    </row>
    <row r="3093" spans="4:4" x14ac:dyDescent="0.25">
      <c r="D3093" s="190"/>
    </row>
    <row r="3094" spans="4:4" x14ac:dyDescent="0.25">
      <c r="D3094" s="190"/>
    </row>
    <row r="3095" spans="4:4" x14ac:dyDescent="0.25">
      <c r="D3095" s="190"/>
    </row>
    <row r="3096" spans="4:4" x14ac:dyDescent="0.25">
      <c r="D3096" s="190"/>
    </row>
    <row r="3097" spans="4:4" x14ac:dyDescent="0.25">
      <c r="D3097" s="190"/>
    </row>
    <row r="3098" spans="4:4" x14ac:dyDescent="0.25">
      <c r="D3098" s="190"/>
    </row>
    <row r="3099" spans="4:4" x14ac:dyDescent="0.25">
      <c r="D3099" s="190"/>
    </row>
    <row r="3100" spans="4:4" x14ac:dyDescent="0.25">
      <c r="D3100" s="190"/>
    </row>
    <row r="3101" spans="4:4" x14ac:dyDescent="0.25">
      <c r="D3101" s="190"/>
    </row>
    <row r="3102" spans="4:4" x14ac:dyDescent="0.25">
      <c r="D3102" s="190"/>
    </row>
    <row r="3103" spans="4:4" x14ac:dyDescent="0.25">
      <c r="D3103" s="190"/>
    </row>
    <row r="3104" spans="4:4" x14ac:dyDescent="0.25">
      <c r="D3104" s="190"/>
    </row>
    <row r="3105" spans="4:4" x14ac:dyDescent="0.25">
      <c r="D3105" s="190"/>
    </row>
    <row r="3106" spans="4:4" x14ac:dyDescent="0.25">
      <c r="D3106" s="190"/>
    </row>
    <row r="3107" spans="4:4" x14ac:dyDescent="0.25">
      <c r="D3107" s="190"/>
    </row>
    <row r="3108" spans="4:4" x14ac:dyDescent="0.25">
      <c r="D3108" s="190"/>
    </row>
    <row r="3109" spans="4:4" x14ac:dyDescent="0.25">
      <c r="D3109" s="190"/>
    </row>
    <row r="3110" spans="4:4" x14ac:dyDescent="0.25">
      <c r="D3110" s="190"/>
    </row>
    <row r="3111" spans="4:4" x14ac:dyDescent="0.25">
      <c r="D3111" s="190"/>
    </row>
    <row r="3112" spans="4:4" x14ac:dyDescent="0.25">
      <c r="D3112" s="190"/>
    </row>
    <row r="3113" spans="4:4" x14ac:dyDescent="0.25">
      <c r="D3113" s="190"/>
    </row>
    <row r="3114" spans="4:4" x14ac:dyDescent="0.25">
      <c r="D3114" s="190"/>
    </row>
    <row r="3115" spans="4:4" x14ac:dyDescent="0.25">
      <c r="D3115" s="190"/>
    </row>
    <row r="3116" spans="4:4" x14ac:dyDescent="0.25">
      <c r="D3116" s="190"/>
    </row>
    <row r="3117" spans="4:4" x14ac:dyDescent="0.25">
      <c r="D3117" s="190"/>
    </row>
    <row r="3118" spans="4:4" x14ac:dyDescent="0.25">
      <c r="D3118" s="190"/>
    </row>
    <row r="3119" spans="4:4" x14ac:dyDescent="0.25">
      <c r="D3119" s="190"/>
    </row>
    <row r="3120" spans="4:4" x14ac:dyDescent="0.25">
      <c r="D3120" s="190"/>
    </row>
    <row r="3121" spans="4:4" x14ac:dyDescent="0.25">
      <c r="D3121" s="190"/>
    </row>
    <row r="3122" spans="4:4" x14ac:dyDescent="0.25">
      <c r="D3122" s="190"/>
    </row>
    <row r="3123" spans="4:4" x14ac:dyDescent="0.25">
      <c r="D3123" s="190"/>
    </row>
    <row r="3124" spans="4:4" x14ac:dyDescent="0.25">
      <c r="D3124" s="190"/>
    </row>
    <row r="3125" spans="4:4" x14ac:dyDescent="0.25">
      <c r="D3125" s="190"/>
    </row>
    <row r="3126" spans="4:4" x14ac:dyDescent="0.25">
      <c r="D3126" s="190"/>
    </row>
    <row r="3127" spans="4:4" x14ac:dyDescent="0.25">
      <c r="D3127" s="190"/>
    </row>
    <row r="3128" spans="4:4" x14ac:dyDescent="0.25">
      <c r="D3128" s="190"/>
    </row>
    <row r="3129" spans="4:4" x14ac:dyDescent="0.25">
      <c r="D3129" s="190"/>
    </row>
    <row r="3130" spans="4:4" x14ac:dyDescent="0.25">
      <c r="D3130" s="190"/>
    </row>
    <row r="3131" spans="4:4" x14ac:dyDescent="0.25">
      <c r="D3131" s="190"/>
    </row>
    <row r="3132" spans="4:4" x14ac:dyDescent="0.25">
      <c r="D3132" s="190"/>
    </row>
    <row r="3133" spans="4:4" x14ac:dyDescent="0.25">
      <c r="D3133" s="190"/>
    </row>
    <row r="3134" spans="4:4" x14ac:dyDescent="0.25">
      <c r="D3134" s="190"/>
    </row>
    <row r="3135" spans="4:4" x14ac:dyDescent="0.25">
      <c r="D3135" s="190"/>
    </row>
    <row r="3136" spans="4:4" x14ac:dyDescent="0.25">
      <c r="D3136" s="190"/>
    </row>
    <row r="3137" spans="4:4" x14ac:dyDescent="0.25">
      <c r="D3137" s="190"/>
    </row>
    <row r="3138" spans="4:4" x14ac:dyDescent="0.25">
      <c r="D3138" s="190"/>
    </row>
    <row r="3139" spans="4:4" x14ac:dyDescent="0.25">
      <c r="D3139" s="190"/>
    </row>
    <row r="3140" spans="4:4" x14ac:dyDescent="0.25">
      <c r="D3140" s="190"/>
    </row>
    <row r="3141" spans="4:4" x14ac:dyDescent="0.25">
      <c r="D3141" s="190"/>
    </row>
    <row r="3142" spans="4:4" x14ac:dyDescent="0.25">
      <c r="D3142" s="190"/>
    </row>
    <row r="3143" spans="4:4" x14ac:dyDescent="0.25">
      <c r="D3143" s="190"/>
    </row>
    <row r="3144" spans="4:4" x14ac:dyDescent="0.25">
      <c r="D3144" s="190"/>
    </row>
    <row r="3145" spans="4:4" x14ac:dyDescent="0.25">
      <c r="D3145" s="190"/>
    </row>
    <row r="3146" spans="4:4" x14ac:dyDescent="0.25">
      <c r="D3146" s="190"/>
    </row>
    <row r="3147" spans="4:4" x14ac:dyDescent="0.25">
      <c r="D3147" s="190"/>
    </row>
    <row r="3148" spans="4:4" x14ac:dyDescent="0.25">
      <c r="D3148" s="190"/>
    </row>
    <row r="3149" spans="4:4" x14ac:dyDescent="0.25">
      <c r="D3149" s="190"/>
    </row>
    <row r="3150" spans="4:4" x14ac:dyDescent="0.25">
      <c r="D3150" s="190"/>
    </row>
    <row r="3151" spans="4:4" x14ac:dyDescent="0.25">
      <c r="D3151" s="190"/>
    </row>
    <row r="3152" spans="4:4" x14ac:dyDescent="0.25">
      <c r="D3152" s="190"/>
    </row>
    <row r="3153" spans="4:4" x14ac:dyDescent="0.25">
      <c r="D3153" s="190"/>
    </row>
    <row r="3154" spans="4:4" x14ac:dyDescent="0.25">
      <c r="D3154" s="190"/>
    </row>
    <row r="3155" spans="4:4" x14ac:dyDescent="0.25">
      <c r="D3155" s="190"/>
    </row>
    <row r="3156" spans="4:4" x14ac:dyDescent="0.25">
      <c r="D3156" s="190"/>
    </row>
    <row r="3157" spans="4:4" x14ac:dyDescent="0.25">
      <c r="D3157" s="190"/>
    </row>
    <row r="3158" spans="4:4" x14ac:dyDescent="0.25">
      <c r="D3158" s="190"/>
    </row>
    <row r="3159" spans="4:4" x14ac:dyDescent="0.25">
      <c r="D3159" s="190"/>
    </row>
    <row r="3160" spans="4:4" x14ac:dyDescent="0.25">
      <c r="D3160" s="190"/>
    </row>
    <row r="3161" spans="4:4" x14ac:dyDescent="0.25">
      <c r="D3161" s="190"/>
    </row>
    <row r="3162" spans="4:4" x14ac:dyDescent="0.25">
      <c r="D3162" s="190"/>
    </row>
    <row r="3163" spans="4:4" x14ac:dyDescent="0.25">
      <c r="D3163" s="190"/>
    </row>
    <row r="3164" spans="4:4" x14ac:dyDescent="0.25">
      <c r="D3164" s="190"/>
    </row>
    <row r="3165" spans="4:4" x14ac:dyDescent="0.25">
      <c r="D3165" s="190"/>
    </row>
    <row r="3166" spans="4:4" x14ac:dyDescent="0.25">
      <c r="D3166" s="190"/>
    </row>
    <row r="3167" spans="4:4" x14ac:dyDescent="0.25">
      <c r="D3167" s="190"/>
    </row>
    <row r="3168" spans="4:4" x14ac:dyDescent="0.25">
      <c r="D3168" s="190"/>
    </row>
    <row r="3169" spans="4:4" x14ac:dyDescent="0.25">
      <c r="D3169" s="190"/>
    </row>
    <row r="3170" spans="4:4" x14ac:dyDescent="0.25">
      <c r="D3170" s="190"/>
    </row>
    <row r="3171" spans="4:4" x14ac:dyDescent="0.25">
      <c r="D3171" s="190"/>
    </row>
    <row r="3172" spans="4:4" x14ac:dyDescent="0.25">
      <c r="D3172" s="190"/>
    </row>
    <row r="3173" spans="4:4" x14ac:dyDescent="0.25">
      <c r="D3173" s="190"/>
    </row>
    <row r="3174" spans="4:4" x14ac:dyDescent="0.25">
      <c r="D3174" s="190"/>
    </row>
    <row r="3175" spans="4:4" x14ac:dyDescent="0.25">
      <c r="D3175" s="190"/>
    </row>
    <row r="3176" spans="4:4" x14ac:dyDescent="0.25">
      <c r="D3176" s="190"/>
    </row>
    <row r="3177" spans="4:4" x14ac:dyDescent="0.25">
      <c r="D3177" s="190"/>
    </row>
    <row r="3178" spans="4:4" x14ac:dyDescent="0.25">
      <c r="D3178" s="190"/>
    </row>
    <row r="3179" spans="4:4" x14ac:dyDescent="0.25">
      <c r="D3179" s="190"/>
    </row>
    <row r="3180" spans="4:4" x14ac:dyDescent="0.25">
      <c r="D3180" s="190"/>
    </row>
    <row r="3181" spans="4:4" x14ac:dyDescent="0.25">
      <c r="D3181" s="190"/>
    </row>
    <row r="3182" spans="4:4" x14ac:dyDescent="0.25">
      <c r="D3182" s="190"/>
    </row>
    <row r="3183" spans="4:4" x14ac:dyDescent="0.25">
      <c r="D3183" s="190"/>
    </row>
    <row r="3184" spans="4:4" x14ac:dyDescent="0.25">
      <c r="D3184" s="190"/>
    </row>
    <row r="3185" spans="4:4" x14ac:dyDescent="0.25">
      <c r="D3185" s="190"/>
    </row>
    <row r="3186" spans="4:4" x14ac:dyDescent="0.25">
      <c r="D3186" s="190"/>
    </row>
    <row r="3187" spans="4:4" x14ac:dyDescent="0.25">
      <c r="D3187" s="190"/>
    </row>
    <row r="3188" spans="4:4" x14ac:dyDescent="0.25">
      <c r="D3188" s="190"/>
    </row>
    <row r="3189" spans="4:4" x14ac:dyDescent="0.25">
      <c r="D3189" s="190"/>
    </row>
    <row r="3190" spans="4:4" x14ac:dyDescent="0.25">
      <c r="D3190" s="190"/>
    </row>
    <row r="3191" spans="4:4" x14ac:dyDescent="0.25">
      <c r="D3191" s="190"/>
    </row>
    <row r="3192" spans="4:4" x14ac:dyDescent="0.25">
      <c r="D3192" s="190"/>
    </row>
    <row r="3193" spans="4:4" x14ac:dyDescent="0.25">
      <c r="D3193" s="190"/>
    </row>
    <row r="3194" spans="4:4" x14ac:dyDescent="0.25">
      <c r="D3194" s="190"/>
    </row>
    <row r="3195" spans="4:4" x14ac:dyDescent="0.25">
      <c r="D3195" s="190"/>
    </row>
    <row r="3196" spans="4:4" x14ac:dyDescent="0.25">
      <c r="D3196" s="190"/>
    </row>
    <row r="3197" spans="4:4" x14ac:dyDescent="0.25">
      <c r="D3197" s="190"/>
    </row>
    <row r="3198" spans="4:4" x14ac:dyDescent="0.25">
      <c r="D3198" s="190"/>
    </row>
    <row r="3199" spans="4:4" x14ac:dyDescent="0.25">
      <c r="D3199" s="190"/>
    </row>
    <row r="3200" spans="4:4" x14ac:dyDescent="0.25">
      <c r="D3200" s="190"/>
    </row>
    <row r="3201" spans="4:4" x14ac:dyDescent="0.25">
      <c r="D3201" s="190"/>
    </row>
    <row r="3202" spans="4:4" x14ac:dyDescent="0.25">
      <c r="D3202" s="190"/>
    </row>
    <row r="3203" spans="4:4" x14ac:dyDescent="0.25">
      <c r="D3203" s="190"/>
    </row>
    <row r="3204" spans="4:4" x14ac:dyDescent="0.25">
      <c r="D3204" s="190"/>
    </row>
    <row r="3205" spans="4:4" x14ac:dyDescent="0.25">
      <c r="D3205" s="190"/>
    </row>
    <row r="3206" spans="4:4" x14ac:dyDescent="0.25">
      <c r="D3206" s="190"/>
    </row>
    <row r="3207" spans="4:4" x14ac:dyDescent="0.25">
      <c r="D3207" s="190"/>
    </row>
    <row r="3208" spans="4:4" x14ac:dyDescent="0.25">
      <c r="D3208" s="190"/>
    </row>
    <row r="3209" spans="4:4" x14ac:dyDescent="0.25">
      <c r="D3209" s="190"/>
    </row>
    <row r="3210" spans="4:4" x14ac:dyDescent="0.25">
      <c r="D3210" s="190"/>
    </row>
    <row r="3211" spans="4:4" x14ac:dyDescent="0.25">
      <c r="D3211" s="190"/>
    </row>
    <row r="3212" spans="4:4" x14ac:dyDescent="0.25">
      <c r="D3212" s="190"/>
    </row>
    <row r="3213" spans="4:4" x14ac:dyDescent="0.25">
      <c r="D3213" s="190"/>
    </row>
    <row r="3214" spans="4:4" x14ac:dyDescent="0.25">
      <c r="D3214" s="190"/>
    </row>
    <row r="3215" spans="4:4" x14ac:dyDescent="0.25">
      <c r="D3215" s="190"/>
    </row>
    <row r="3216" spans="4:4" x14ac:dyDescent="0.25">
      <c r="D3216" s="190"/>
    </row>
    <row r="3217" spans="4:4" x14ac:dyDescent="0.25">
      <c r="D3217" s="190"/>
    </row>
    <row r="3218" spans="4:4" x14ac:dyDescent="0.25">
      <c r="D3218" s="190"/>
    </row>
    <row r="3219" spans="4:4" x14ac:dyDescent="0.25">
      <c r="D3219" s="190"/>
    </row>
    <row r="3220" spans="4:4" x14ac:dyDescent="0.25">
      <c r="D3220" s="190"/>
    </row>
    <row r="3221" spans="4:4" x14ac:dyDescent="0.25">
      <c r="D3221" s="190"/>
    </row>
    <row r="3222" spans="4:4" x14ac:dyDescent="0.25">
      <c r="D3222" s="190"/>
    </row>
    <row r="3223" spans="4:4" x14ac:dyDescent="0.25">
      <c r="D3223" s="190"/>
    </row>
    <row r="3224" spans="4:4" x14ac:dyDescent="0.25">
      <c r="D3224" s="190"/>
    </row>
    <row r="3225" spans="4:4" x14ac:dyDescent="0.25">
      <c r="D3225" s="190"/>
    </row>
    <row r="3226" spans="4:4" x14ac:dyDescent="0.25">
      <c r="D3226" s="190"/>
    </row>
    <row r="3227" spans="4:4" x14ac:dyDescent="0.25">
      <c r="D3227" s="190"/>
    </row>
    <row r="3228" spans="4:4" x14ac:dyDescent="0.25">
      <c r="D3228" s="190"/>
    </row>
    <row r="3229" spans="4:4" x14ac:dyDescent="0.25">
      <c r="D3229" s="190"/>
    </row>
    <row r="3230" spans="4:4" x14ac:dyDescent="0.25">
      <c r="D3230" s="190"/>
    </row>
    <row r="3231" spans="4:4" x14ac:dyDescent="0.25">
      <c r="D3231" s="190"/>
    </row>
    <row r="3232" spans="4:4" x14ac:dyDescent="0.25">
      <c r="D3232" s="190"/>
    </row>
    <row r="3233" spans="4:4" x14ac:dyDescent="0.25">
      <c r="D3233" s="190"/>
    </row>
    <row r="3234" spans="4:4" x14ac:dyDescent="0.25">
      <c r="D3234" s="190"/>
    </row>
    <row r="3235" spans="4:4" x14ac:dyDescent="0.25">
      <c r="D3235" s="190"/>
    </row>
    <row r="3236" spans="4:4" x14ac:dyDescent="0.25">
      <c r="D3236" s="190"/>
    </row>
    <row r="3237" spans="4:4" x14ac:dyDescent="0.25">
      <c r="D3237" s="190"/>
    </row>
    <row r="3238" spans="4:4" x14ac:dyDescent="0.25">
      <c r="D3238" s="190"/>
    </row>
    <row r="3239" spans="4:4" x14ac:dyDescent="0.25">
      <c r="D3239" s="190"/>
    </row>
    <row r="3240" spans="4:4" x14ac:dyDescent="0.25">
      <c r="D3240" s="190"/>
    </row>
    <row r="3241" spans="4:4" x14ac:dyDescent="0.25">
      <c r="D3241" s="190"/>
    </row>
    <row r="3242" spans="4:4" x14ac:dyDescent="0.25">
      <c r="D3242" s="190"/>
    </row>
    <row r="3243" spans="4:4" x14ac:dyDescent="0.25">
      <c r="D3243" s="190"/>
    </row>
    <row r="3244" spans="4:4" x14ac:dyDescent="0.25">
      <c r="D3244" s="190"/>
    </row>
    <row r="3245" spans="4:4" x14ac:dyDescent="0.25">
      <c r="D3245" s="190"/>
    </row>
    <row r="3246" spans="4:4" x14ac:dyDescent="0.25">
      <c r="D3246" s="190"/>
    </row>
    <row r="3247" spans="4:4" x14ac:dyDescent="0.25">
      <c r="D3247" s="190"/>
    </row>
    <row r="3248" spans="4:4" x14ac:dyDescent="0.25">
      <c r="D3248" s="190"/>
    </row>
    <row r="3249" spans="4:4" x14ac:dyDescent="0.25">
      <c r="D3249" s="190"/>
    </row>
    <row r="3250" spans="4:4" x14ac:dyDescent="0.25">
      <c r="D3250" s="190"/>
    </row>
    <row r="3251" spans="4:4" x14ac:dyDescent="0.25">
      <c r="D3251" s="190"/>
    </row>
    <row r="3252" spans="4:4" x14ac:dyDescent="0.25">
      <c r="D3252" s="190"/>
    </row>
    <row r="3253" spans="4:4" x14ac:dyDescent="0.25">
      <c r="D3253" s="190"/>
    </row>
    <row r="3254" spans="4:4" x14ac:dyDescent="0.25">
      <c r="D3254" s="190"/>
    </row>
    <row r="3255" spans="4:4" x14ac:dyDescent="0.25">
      <c r="D3255" s="190"/>
    </row>
    <row r="3256" spans="4:4" x14ac:dyDescent="0.25">
      <c r="D3256" s="190"/>
    </row>
    <row r="3257" spans="4:4" x14ac:dyDescent="0.25">
      <c r="D3257" s="190"/>
    </row>
    <row r="3258" spans="4:4" x14ac:dyDescent="0.25">
      <c r="D3258" s="190"/>
    </row>
    <row r="3259" spans="4:4" x14ac:dyDescent="0.25">
      <c r="D3259" s="190"/>
    </row>
    <row r="3260" spans="4:4" x14ac:dyDescent="0.25">
      <c r="D3260" s="190"/>
    </row>
    <row r="3261" spans="4:4" x14ac:dyDescent="0.25">
      <c r="D3261" s="190"/>
    </row>
    <row r="3262" spans="4:4" x14ac:dyDescent="0.25">
      <c r="D3262" s="190"/>
    </row>
    <row r="3263" spans="4:4" x14ac:dyDescent="0.25">
      <c r="D3263" s="190"/>
    </row>
    <row r="3264" spans="4:4" x14ac:dyDescent="0.25">
      <c r="D3264" s="190"/>
    </row>
    <row r="3265" spans="4:4" x14ac:dyDescent="0.25">
      <c r="D3265" s="190"/>
    </row>
    <row r="3266" spans="4:4" x14ac:dyDescent="0.25">
      <c r="D3266" s="190"/>
    </row>
    <row r="3267" spans="4:4" x14ac:dyDescent="0.25">
      <c r="D3267" s="190"/>
    </row>
    <row r="3268" spans="4:4" x14ac:dyDescent="0.25">
      <c r="D3268" s="190"/>
    </row>
    <row r="3269" spans="4:4" x14ac:dyDescent="0.25">
      <c r="D3269" s="190"/>
    </row>
    <row r="3270" spans="4:4" x14ac:dyDescent="0.25">
      <c r="D3270" s="190"/>
    </row>
    <row r="3271" spans="4:4" x14ac:dyDescent="0.25">
      <c r="D3271" s="190"/>
    </row>
    <row r="3272" spans="4:4" x14ac:dyDescent="0.25">
      <c r="D3272" s="190"/>
    </row>
    <row r="3273" spans="4:4" x14ac:dyDescent="0.25">
      <c r="D3273" s="190"/>
    </row>
    <row r="3274" spans="4:4" x14ac:dyDescent="0.25">
      <c r="D3274" s="190"/>
    </row>
    <row r="3275" spans="4:4" x14ac:dyDescent="0.25">
      <c r="D3275" s="190"/>
    </row>
    <row r="3276" spans="4:4" x14ac:dyDescent="0.25">
      <c r="D3276" s="190"/>
    </row>
    <row r="3277" spans="4:4" x14ac:dyDescent="0.25">
      <c r="D3277" s="190"/>
    </row>
    <row r="3278" spans="4:4" x14ac:dyDescent="0.25">
      <c r="D3278" s="190"/>
    </row>
    <row r="3279" spans="4:4" x14ac:dyDescent="0.25">
      <c r="D3279" s="190"/>
    </row>
    <row r="3280" spans="4:4" x14ac:dyDescent="0.25">
      <c r="D3280" s="190"/>
    </row>
    <row r="3281" spans="4:4" x14ac:dyDescent="0.25">
      <c r="D3281" s="190"/>
    </row>
    <row r="3282" spans="4:4" x14ac:dyDescent="0.25">
      <c r="D3282" s="190"/>
    </row>
    <row r="3283" spans="4:4" x14ac:dyDescent="0.25">
      <c r="D3283" s="190"/>
    </row>
    <row r="3284" spans="4:4" x14ac:dyDescent="0.25">
      <c r="D3284" s="190"/>
    </row>
    <row r="3285" spans="4:4" x14ac:dyDescent="0.25">
      <c r="D3285" s="190"/>
    </row>
    <row r="3286" spans="4:4" x14ac:dyDescent="0.25">
      <c r="D3286" s="190"/>
    </row>
    <row r="3287" spans="4:4" x14ac:dyDescent="0.25">
      <c r="D3287" s="190"/>
    </row>
    <row r="3288" spans="4:4" x14ac:dyDescent="0.25">
      <c r="D3288" s="190"/>
    </row>
    <row r="3289" spans="4:4" x14ac:dyDescent="0.25">
      <c r="D3289" s="190"/>
    </row>
    <row r="3290" spans="4:4" x14ac:dyDescent="0.25">
      <c r="D3290" s="190"/>
    </row>
    <row r="3291" spans="4:4" x14ac:dyDescent="0.25">
      <c r="D3291" s="190"/>
    </row>
    <row r="3292" spans="4:4" x14ac:dyDescent="0.25">
      <c r="D3292" s="190"/>
    </row>
    <row r="3293" spans="4:4" x14ac:dyDescent="0.25">
      <c r="D3293" s="190"/>
    </row>
    <row r="3294" spans="4:4" x14ac:dyDescent="0.25">
      <c r="D3294" s="190"/>
    </row>
    <row r="3295" spans="4:4" x14ac:dyDescent="0.25">
      <c r="D3295" s="190"/>
    </row>
    <row r="3296" spans="4:4" x14ac:dyDescent="0.25">
      <c r="D3296" s="190"/>
    </row>
    <row r="3297" spans="4:4" x14ac:dyDescent="0.25">
      <c r="D3297" s="190"/>
    </row>
    <row r="3298" spans="4:4" x14ac:dyDescent="0.25">
      <c r="D3298" s="190"/>
    </row>
    <row r="3299" spans="4:4" x14ac:dyDescent="0.25">
      <c r="D3299" s="190"/>
    </row>
    <row r="3300" spans="4:4" x14ac:dyDescent="0.25">
      <c r="D3300" s="190"/>
    </row>
    <row r="3301" spans="4:4" x14ac:dyDescent="0.25">
      <c r="D3301" s="190"/>
    </row>
    <row r="3302" spans="4:4" x14ac:dyDescent="0.25">
      <c r="D3302" s="190"/>
    </row>
    <row r="3303" spans="4:4" x14ac:dyDescent="0.25">
      <c r="D3303" s="190"/>
    </row>
    <row r="3304" spans="4:4" x14ac:dyDescent="0.25">
      <c r="D3304" s="190"/>
    </row>
    <row r="3305" spans="4:4" x14ac:dyDescent="0.25">
      <c r="D3305" s="190"/>
    </row>
    <row r="3306" spans="4:4" x14ac:dyDescent="0.25">
      <c r="D3306" s="190"/>
    </row>
    <row r="3307" spans="4:4" x14ac:dyDescent="0.25">
      <c r="D3307" s="190"/>
    </row>
    <row r="3308" spans="4:4" x14ac:dyDescent="0.25">
      <c r="D3308" s="190"/>
    </row>
    <row r="3309" spans="4:4" x14ac:dyDescent="0.25">
      <c r="D3309" s="190"/>
    </row>
    <row r="3310" spans="4:4" x14ac:dyDescent="0.25">
      <c r="D3310" s="190"/>
    </row>
    <row r="3311" spans="4:4" x14ac:dyDescent="0.25">
      <c r="D3311" s="190"/>
    </row>
    <row r="3312" spans="4:4" x14ac:dyDescent="0.25">
      <c r="D3312" s="190"/>
    </row>
    <row r="3313" spans="4:4" x14ac:dyDescent="0.25">
      <c r="D3313" s="190"/>
    </row>
    <row r="3314" spans="4:4" x14ac:dyDescent="0.25">
      <c r="D3314" s="190"/>
    </row>
    <row r="3315" spans="4:4" x14ac:dyDescent="0.25">
      <c r="D3315" s="190"/>
    </row>
    <row r="3316" spans="4:4" x14ac:dyDescent="0.25">
      <c r="D3316" s="190"/>
    </row>
    <row r="3317" spans="4:4" x14ac:dyDescent="0.25">
      <c r="D3317" s="190"/>
    </row>
    <row r="3318" spans="4:4" x14ac:dyDescent="0.25">
      <c r="D3318" s="190"/>
    </row>
    <row r="3319" spans="4:4" x14ac:dyDescent="0.25">
      <c r="D3319" s="190"/>
    </row>
    <row r="3320" spans="4:4" x14ac:dyDescent="0.25">
      <c r="D3320" s="190"/>
    </row>
    <row r="3321" spans="4:4" x14ac:dyDescent="0.25">
      <c r="D3321" s="190"/>
    </row>
    <row r="3322" spans="4:4" x14ac:dyDescent="0.25">
      <c r="D3322" s="190"/>
    </row>
    <row r="3323" spans="4:4" x14ac:dyDescent="0.25">
      <c r="D3323" s="190"/>
    </row>
    <row r="3324" spans="4:4" x14ac:dyDescent="0.25">
      <c r="D3324" s="190"/>
    </row>
    <row r="3325" spans="4:4" x14ac:dyDescent="0.25">
      <c r="D3325" s="190"/>
    </row>
    <row r="3326" spans="4:4" x14ac:dyDescent="0.25">
      <c r="D3326" s="190"/>
    </row>
    <row r="3327" spans="4:4" x14ac:dyDescent="0.25">
      <c r="D3327" s="190"/>
    </row>
    <row r="3328" spans="4:4" x14ac:dyDescent="0.25">
      <c r="D3328" s="190"/>
    </row>
    <row r="3329" spans="4:4" x14ac:dyDescent="0.25">
      <c r="D3329" s="190"/>
    </row>
    <row r="3330" spans="4:4" x14ac:dyDescent="0.25">
      <c r="D3330" s="190"/>
    </row>
    <row r="3331" spans="4:4" x14ac:dyDescent="0.25">
      <c r="D3331" s="190"/>
    </row>
    <row r="3332" spans="4:4" x14ac:dyDescent="0.25">
      <c r="D3332" s="190"/>
    </row>
    <row r="3333" spans="4:4" x14ac:dyDescent="0.25">
      <c r="D3333" s="190"/>
    </row>
    <row r="3334" spans="4:4" x14ac:dyDescent="0.25">
      <c r="D3334" s="190"/>
    </row>
    <row r="3335" spans="4:4" x14ac:dyDescent="0.25">
      <c r="D3335" s="190"/>
    </row>
    <row r="3336" spans="4:4" x14ac:dyDescent="0.25">
      <c r="D3336" s="190"/>
    </row>
    <row r="3337" spans="4:4" x14ac:dyDescent="0.25">
      <c r="D3337" s="190"/>
    </row>
    <row r="3338" spans="4:4" x14ac:dyDescent="0.25">
      <c r="D3338" s="190"/>
    </row>
    <row r="3339" spans="4:4" x14ac:dyDescent="0.25">
      <c r="D3339" s="190"/>
    </row>
    <row r="3340" spans="4:4" x14ac:dyDescent="0.25">
      <c r="D3340" s="190"/>
    </row>
    <row r="3341" spans="4:4" x14ac:dyDescent="0.25">
      <c r="D3341" s="190"/>
    </row>
    <row r="3342" spans="4:4" x14ac:dyDescent="0.25">
      <c r="D3342" s="190"/>
    </row>
    <row r="3343" spans="4:4" x14ac:dyDescent="0.25">
      <c r="D3343" s="190"/>
    </row>
    <row r="3344" spans="4:4" x14ac:dyDescent="0.25">
      <c r="D3344" s="190"/>
    </row>
    <row r="3345" spans="4:4" x14ac:dyDescent="0.25">
      <c r="D3345" s="190"/>
    </row>
    <row r="3346" spans="4:4" x14ac:dyDescent="0.25">
      <c r="D3346" s="190"/>
    </row>
    <row r="3347" spans="4:4" x14ac:dyDescent="0.25">
      <c r="D3347" s="190"/>
    </row>
    <row r="3348" spans="4:4" x14ac:dyDescent="0.25">
      <c r="D3348" s="190"/>
    </row>
    <row r="3349" spans="4:4" x14ac:dyDescent="0.25">
      <c r="D3349" s="190"/>
    </row>
    <row r="3350" spans="4:4" x14ac:dyDescent="0.25">
      <c r="D3350" s="190"/>
    </row>
    <row r="3351" spans="4:4" x14ac:dyDescent="0.25">
      <c r="D3351" s="190"/>
    </row>
    <row r="3352" spans="4:4" x14ac:dyDescent="0.25">
      <c r="D3352" s="190"/>
    </row>
    <row r="3353" spans="4:4" x14ac:dyDescent="0.25">
      <c r="D3353" s="190"/>
    </row>
    <row r="3354" spans="4:4" x14ac:dyDescent="0.25">
      <c r="D3354" s="190"/>
    </row>
    <row r="3355" spans="4:4" x14ac:dyDescent="0.25">
      <c r="D3355" s="190"/>
    </row>
    <row r="3356" spans="4:4" x14ac:dyDescent="0.25">
      <c r="D3356" s="190"/>
    </row>
    <row r="3357" spans="4:4" x14ac:dyDescent="0.25">
      <c r="D3357" s="190"/>
    </row>
    <row r="3358" spans="4:4" x14ac:dyDescent="0.25">
      <c r="D3358" s="190"/>
    </row>
    <row r="3359" spans="4:4" x14ac:dyDescent="0.25">
      <c r="D3359" s="190"/>
    </row>
    <row r="3360" spans="4:4" x14ac:dyDescent="0.25">
      <c r="D3360" s="190"/>
    </row>
    <row r="3361" spans="4:4" x14ac:dyDescent="0.25">
      <c r="D3361" s="190"/>
    </row>
    <row r="3362" spans="4:4" x14ac:dyDescent="0.25">
      <c r="D3362" s="190"/>
    </row>
    <row r="3363" spans="4:4" x14ac:dyDescent="0.25">
      <c r="D3363" s="190"/>
    </row>
    <row r="3364" spans="4:4" x14ac:dyDescent="0.25">
      <c r="D3364" s="190"/>
    </row>
    <row r="3365" spans="4:4" x14ac:dyDescent="0.25">
      <c r="D3365" s="190"/>
    </row>
    <row r="3366" spans="4:4" x14ac:dyDescent="0.25">
      <c r="D3366" s="190"/>
    </row>
    <row r="3367" spans="4:4" x14ac:dyDescent="0.25">
      <c r="D3367" s="190"/>
    </row>
    <row r="3368" spans="4:4" x14ac:dyDescent="0.25">
      <c r="D3368" s="190"/>
    </row>
    <row r="3369" spans="4:4" x14ac:dyDescent="0.25">
      <c r="D3369" s="190"/>
    </row>
    <row r="3370" spans="4:4" x14ac:dyDescent="0.25">
      <c r="D3370" s="190"/>
    </row>
    <row r="3371" spans="4:4" x14ac:dyDescent="0.25">
      <c r="D3371" s="190"/>
    </row>
    <row r="3372" spans="4:4" x14ac:dyDescent="0.25">
      <c r="D3372" s="190"/>
    </row>
    <row r="3373" spans="4:4" x14ac:dyDescent="0.25">
      <c r="D3373" s="190"/>
    </row>
    <row r="3374" spans="4:4" x14ac:dyDescent="0.25">
      <c r="D3374" s="190"/>
    </row>
    <row r="3375" spans="4:4" x14ac:dyDescent="0.25">
      <c r="D3375" s="190"/>
    </row>
    <row r="3376" spans="4:4" x14ac:dyDescent="0.25">
      <c r="D3376" s="190"/>
    </row>
    <row r="3377" spans="4:4" x14ac:dyDescent="0.25">
      <c r="D3377" s="190"/>
    </row>
    <row r="3378" spans="4:4" x14ac:dyDescent="0.25">
      <c r="D3378" s="190"/>
    </row>
    <row r="3379" spans="4:4" x14ac:dyDescent="0.25">
      <c r="D3379" s="190"/>
    </row>
    <row r="3380" spans="4:4" x14ac:dyDescent="0.25">
      <c r="D3380" s="190"/>
    </row>
    <row r="3381" spans="4:4" x14ac:dyDescent="0.25">
      <c r="D3381" s="190"/>
    </row>
    <row r="3382" spans="4:4" x14ac:dyDescent="0.25">
      <c r="D3382" s="190"/>
    </row>
    <row r="3383" spans="4:4" x14ac:dyDescent="0.25">
      <c r="D3383" s="190"/>
    </row>
    <row r="3384" spans="4:4" x14ac:dyDescent="0.25">
      <c r="D3384" s="190"/>
    </row>
    <row r="3385" spans="4:4" x14ac:dyDescent="0.25">
      <c r="D3385" s="190"/>
    </row>
    <row r="3386" spans="4:4" x14ac:dyDescent="0.25">
      <c r="D3386" s="190"/>
    </row>
    <row r="3387" spans="4:4" x14ac:dyDescent="0.25">
      <c r="D3387" s="190"/>
    </row>
    <row r="3388" spans="4:4" x14ac:dyDescent="0.25">
      <c r="D3388" s="190"/>
    </row>
    <row r="3389" spans="4:4" x14ac:dyDescent="0.25">
      <c r="D3389" s="190"/>
    </row>
    <row r="3390" spans="4:4" x14ac:dyDescent="0.25">
      <c r="D3390" s="190"/>
    </row>
    <row r="3391" spans="4:4" x14ac:dyDescent="0.25">
      <c r="D3391" s="190"/>
    </row>
    <row r="3392" spans="4:4" x14ac:dyDescent="0.25">
      <c r="D3392" s="190"/>
    </row>
    <row r="3393" spans="4:4" x14ac:dyDescent="0.25">
      <c r="D3393" s="190"/>
    </row>
    <row r="3394" spans="4:4" x14ac:dyDescent="0.25">
      <c r="D3394" s="190"/>
    </row>
    <row r="3395" spans="4:4" x14ac:dyDescent="0.25">
      <c r="D3395" s="190"/>
    </row>
    <row r="3396" spans="4:4" x14ac:dyDescent="0.25">
      <c r="D3396" s="190"/>
    </row>
    <row r="3397" spans="4:4" x14ac:dyDescent="0.25">
      <c r="D3397" s="190"/>
    </row>
    <row r="3398" spans="4:4" x14ac:dyDescent="0.25">
      <c r="D3398" s="190"/>
    </row>
    <row r="3399" spans="4:4" x14ac:dyDescent="0.25">
      <c r="D3399" s="190"/>
    </row>
    <row r="3400" spans="4:4" x14ac:dyDescent="0.25">
      <c r="D3400" s="190"/>
    </row>
    <row r="3401" spans="4:4" x14ac:dyDescent="0.25">
      <c r="D3401" s="190"/>
    </row>
    <row r="3402" spans="4:4" x14ac:dyDescent="0.25">
      <c r="D3402" s="190"/>
    </row>
    <row r="3403" spans="4:4" x14ac:dyDescent="0.25">
      <c r="D3403" s="190"/>
    </row>
    <row r="3404" spans="4:4" x14ac:dyDescent="0.25">
      <c r="D3404" s="190"/>
    </row>
    <row r="3405" spans="4:4" x14ac:dyDescent="0.25">
      <c r="D3405" s="190"/>
    </row>
    <row r="3406" spans="4:4" x14ac:dyDescent="0.25">
      <c r="D3406" s="190"/>
    </row>
    <row r="3407" spans="4:4" x14ac:dyDescent="0.25">
      <c r="D3407" s="190"/>
    </row>
    <row r="3408" spans="4:4" x14ac:dyDescent="0.25">
      <c r="D3408" s="190"/>
    </row>
    <row r="3409" spans="4:4" x14ac:dyDescent="0.25">
      <c r="D3409" s="190"/>
    </row>
    <row r="3410" spans="4:4" x14ac:dyDescent="0.25">
      <c r="D3410" s="190"/>
    </row>
    <row r="3411" spans="4:4" x14ac:dyDescent="0.25">
      <c r="D3411" s="190"/>
    </row>
    <row r="3412" spans="4:4" x14ac:dyDescent="0.25">
      <c r="D3412" s="190"/>
    </row>
    <row r="3413" spans="4:4" x14ac:dyDescent="0.25">
      <c r="D3413" s="190"/>
    </row>
    <row r="3414" spans="4:4" x14ac:dyDescent="0.25">
      <c r="D3414" s="190"/>
    </row>
    <row r="3415" spans="4:4" x14ac:dyDescent="0.25">
      <c r="D3415" s="190"/>
    </row>
    <row r="3416" spans="4:4" x14ac:dyDescent="0.25">
      <c r="D3416" s="190"/>
    </row>
    <row r="3417" spans="4:4" x14ac:dyDescent="0.25">
      <c r="D3417" s="190"/>
    </row>
    <row r="3418" spans="4:4" x14ac:dyDescent="0.25">
      <c r="D3418" s="190"/>
    </row>
    <row r="3419" spans="4:4" x14ac:dyDescent="0.25">
      <c r="D3419" s="190"/>
    </row>
    <row r="3420" spans="4:4" x14ac:dyDescent="0.25">
      <c r="D3420" s="190"/>
    </row>
    <row r="3421" spans="4:4" x14ac:dyDescent="0.25">
      <c r="D3421" s="190"/>
    </row>
    <row r="3422" spans="4:4" x14ac:dyDescent="0.25">
      <c r="D3422" s="190"/>
    </row>
    <row r="3423" spans="4:4" x14ac:dyDescent="0.25">
      <c r="D3423" s="190"/>
    </row>
    <row r="3424" spans="4:4" x14ac:dyDescent="0.25">
      <c r="D3424" s="190"/>
    </row>
    <row r="3425" spans="4:4" x14ac:dyDescent="0.25">
      <c r="D3425" s="190"/>
    </row>
    <row r="3426" spans="4:4" x14ac:dyDescent="0.25">
      <c r="D3426" s="190"/>
    </row>
    <row r="3427" spans="4:4" x14ac:dyDescent="0.25">
      <c r="D3427" s="190"/>
    </row>
    <row r="3428" spans="4:4" x14ac:dyDescent="0.25">
      <c r="D3428" s="190"/>
    </row>
    <row r="3429" spans="4:4" x14ac:dyDescent="0.25">
      <c r="D3429" s="190"/>
    </row>
    <row r="3430" spans="4:4" x14ac:dyDescent="0.25">
      <c r="D3430" s="190"/>
    </row>
    <row r="3431" spans="4:4" x14ac:dyDescent="0.25">
      <c r="D3431" s="190"/>
    </row>
    <row r="3432" spans="4:4" x14ac:dyDescent="0.25">
      <c r="D3432" s="190"/>
    </row>
    <row r="3433" spans="4:4" x14ac:dyDescent="0.25">
      <c r="D3433" s="190"/>
    </row>
    <row r="3434" spans="4:4" x14ac:dyDescent="0.25">
      <c r="D3434" s="190"/>
    </row>
    <row r="3435" spans="4:4" x14ac:dyDescent="0.25">
      <c r="D3435" s="190"/>
    </row>
    <row r="3436" spans="4:4" x14ac:dyDescent="0.25">
      <c r="D3436" s="190"/>
    </row>
    <row r="3437" spans="4:4" x14ac:dyDescent="0.25">
      <c r="D3437" s="190"/>
    </row>
    <row r="3438" spans="4:4" x14ac:dyDescent="0.25">
      <c r="D3438" s="190"/>
    </row>
    <row r="3439" spans="4:4" x14ac:dyDescent="0.25">
      <c r="D3439" s="190"/>
    </row>
    <row r="3440" spans="4:4" x14ac:dyDescent="0.25">
      <c r="D3440" s="190"/>
    </row>
    <row r="3441" spans="4:4" x14ac:dyDescent="0.25">
      <c r="D3441" s="190"/>
    </row>
    <row r="3442" spans="4:4" x14ac:dyDescent="0.25">
      <c r="D3442" s="190"/>
    </row>
    <row r="3443" spans="4:4" x14ac:dyDescent="0.25">
      <c r="D3443" s="190"/>
    </row>
    <row r="3444" spans="4:4" x14ac:dyDescent="0.25">
      <c r="D3444" s="190"/>
    </row>
    <row r="3445" spans="4:4" x14ac:dyDescent="0.25">
      <c r="D3445" s="190"/>
    </row>
    <row r="3446" spans="4:4" x14ac:dyDescent="0.25">
      <c r="D3446" s="190"/>
    </row>
    <row r="3447" spans="4:4" x14ac:dyDescent="0.25">
      <c r="D3447" s="190"/>
    </row>
    <row r="3448" spans="4:4" x14ac:dyDescent="0.25">
      <c r="D3448" s="190"/>
    </row>
    <row r="3449" spans="4:4" x14ac:dyDescent="0.25">
      <c r="D3449" s="190"/>
    </row>
    <row r="3450" spans="4:4" x14ac:dyDescent="0.25">
      <c r="D3450" s="190"/>
    </row>
    <row r="3451" spans="4:4" x14ac:dyDescent="0.25">
      <c r="D3451" s="190"/>
    </row>
    <row r="3452" spans="4:4" x14ac:dyDescent="0.25">
      <c r="D3452" s="190"/>
    </row>
    <row r="3453" spans="4:4" x14ac:dyDescent="0.25">
      <c r="D3453" s="190"/>
    </row>
    <row r="3454" spans="4:4" x14ac:dyDescent="0.25">
      <c r="D3454" s="190"/>
    </row>
    <row r="3455" spans="4:4" x14ac:dyDescent="0.25">
      <c r="D3455" s="190"/>
    </row>
    <row r="3456" spans="4:4" x14ac:dyDescent="0.25">
      <c r="D3456" s="190"/>
    </row>
    <row r="3457" spans="4:4" x14ac:dyDescent="0.25">
      <c r="D3457" s="190"/>
    </row>
    <row r="3458" spans="4:4" x14ac:dyDescent="0.25">
      <c r="D3458" s="190"/>
    </row>
    <row r="3459" spans="4:4" x14ac:dyDescent="0.25">
      <c r="D3459" s="190"/>
    </row>
    <row r="3460" spans="4:4" x14ac:dyDescent="0.25">
      <c r="D3460" s="190"/>
    </row>
    <row r="3461" spans="4:4" x14ac:dyDescent="0.25">
      <c r="D3461" s="190"/>
    </row>
    <row r="3462" spans="4:4" x14ac:dyDescent="0.25">
      <c r="D3462" s="190"/>
    </row>
    <row r="3463" spans="4:4" x14ac:dyDescent="0.25">
      <c r="D3463" s="190"/>
    </row>
    <row r="3464" spans="4:4" x14ac:dyDescent="0.25">
      <c r="D3464" s="190"/>
    </row>
    <row r="3465" spans="4:4" x14ac:dyDescent="0.25">
      <c r="D3465" s="190"/>
    </row>
    <row r="3466" spans="4:4" x14ac:dyDescent="0.25">
      <c r="D3466" s="190"/>
    </row>
    <row r="3467" spans="4:4" x14ac:dyDescent="0.25">
      <c r="D3467" s="190"/>
    </row>
    <row r="3468" spans="4:4" x14ac:dyDescent="0.25">
      <c r="D3468" s="190"/>
    </row>
    <row r="3469" spans="4:4" x14ac:dyDescent="0.25">
      <c r="D3469" s="190"/>
    </row>
    <row r="3470" spans="4:4" x14ac:dyDescent="0.25">
      <c r="D3470" s="190"/>
    </row>
    <row r="3471" spans="4:4" x14ac:dyDescent="0.25">
      <c r="D3471" s="190"/>
    </row>
    <row r="3472" spans="4:4" x14ac:dyDescent="0.25">
      <c r="D3472" s="190"/>
    </row>
    <row r="3473" spans="4:4" x14ac:dyDescent="0.25">
      <c r="D3473" s="190"/>
    </row>
    <row r="3474" spans="4:4" x14ac:dyDescent="0.25">
      <c r="D3474" s="190"/>
    </row>
    <row r="3475" spans="4:4" x14ac:dyDescent="0.25">
      <c r="D3475" s="190"/>
    </row>
    <row r="3476" spans="4:4" x14ac:dyDescent="0.25">
      <c r="D3476" s="190"/>
    </row>
    <row r="3477" spans="4:4" x14ac:dyDescent="0.25">
      <c r="D3477" s="190"/>
    </row>
    <row r="3478" spans="4:4" x14ac:dyDescent="0.25">
      <c r="D3478" s="190"/>
    </row>
    <row r="3479" spans="4:4" x14ac:dyDescent="0.25">
      <c r="D3479" s="190"/>
    </row>
    <row r="3480" spans="4:4" x14ac:dyDescent="0.25">
      <c r="D3480" s="190"/>
    </row>
    <row r="3481" spans="4:4" x14ac:dyDescent="0.25">
      <c r="D3481" s="190"/>
    </row>
    <row r="3482" spans="4:4" x14ac:dyDescent="0.25">
      <c r="D3482" s="190"/>
    </row>
    <row r="3483" spans="4:4" x14ac:dyDescent="0.25">
      <c r="D3483" s="190"/>
    </row>
    <row r="3484" spans="4:4" x14ac:dyDescent="0.25">
      <c r="D3484" s="190"/>
    </row>
    <row r="3485" spans="4:4" x14ac:dyDescent="0.25">
      <c r="D3485" s="190"/>
    </row>
    <row r="3486" spans="4:4" x14ac:dyDescent="0.25">
      <c r="D3486" s="190"/>
    </row>
    <row r="3487" spans="4:4" x14ac:dyDescent="0.25">
      <c r="D3487" s="190"/>
    </row>
    <row r="3488" spans="4:4" x14ac:dyDescent="0.25">
      <c r="D3488" s="190"/>
    </row>
    <row r="3489" spans="4:4" x14ac:dyDescent="0.25">
      <c r="D3489" s="190"/>
    </row>
    <row r="3490" spans="4:4" x14ac:dyDescent="0.25">
      <c r="D3490" s="190"/>
    </row>
    <row r="3491" spans="4:4" x14ac:dyDescent="0.25">
      <c r="D3491" s="190"/>
    </row>
    <row r="3492" spans="4:4" x14ac:dyDescent="0.25">
      <c r="D3492" s="190"/>
    </row>
    <row r="3493" spans="4:4" x14ac:dyDescent="0.25">
      <c r="D3493" s="190"/>
    </row>
    <row r="3494" spans="4:4" x14ac:dyDescent="0.25">
      <c r="D3494" s="190"/>
    </row>
    <row r="3495" spans="4:4" x14ac:dyDescent="0.25">
      <c r="D3495" s="190"/>
    </row>
    <row r="3496" spans="4:4" x14ac:dyDescent="0.25">
      <c r="D3496" s="190"/>
    </row>
    <row r="3497" spans="4:4" x14ac:dyDescent="0.25">
      <c r="D3497" s="190"/>
    </row>
    <row r="3498" spans="4:4" x14ac:dyDescent="0.25">
      <c r="D3498" s="190"/>
    </row>
    <row r="3499" spans="4:4" x14ac:dyDescent="0.25">
      <c r="D3499" s="190"/>
    </row>
    <row r="3500" spans="4:4" x14ac:dyDescent="0.25">
      <c r="D3500" s="190"/>
    </row>
    <row r="3501" spans="4:4" x14ac:dyDescent="0.25">
      <c r="D3501" s="190"/>
    </row>
    <row r="3502" spans="4:4" x14ac:dyDescent="0.25">
      <c r="D3502" s="190"/>
    </row>
    <row r="3503" spans="4:4" x14ac:dyDescent="0.25">
      <c r="D3503" s="190"/>
    </row>
    <row r="3504" spans="4:4" x14ac:dyDescent="0.25">
      <c r="D3504" s="190"/>
    </row>
    <row r="3505" spans="4:4" x14ac:dyDescent="0.25">
      <c r="D3505" s="190"/>
    </row>
    <row r="3506" spans="4:4" x14ac:dyDescent="0.25">
      <c r="D3506" s="190"/>
    </row>
    <row r="3507" spans="4:4" x14ac:dyDescent="0.25">
      <c r="D3507" s="190"/>
    </row>
    <row r="3508" spans="4:4" x14ac:dyDescent="0.25">
      <c r="D3508" s="190"/>
    </row>
    <row r="3509" spans="4:4" x14ac:dyDescent="0.25">
      <c r="D3509" s="190"/>
    </row>
    <row r="3510" spans="4:4" x14ac:dyDescent="0.25">
      <c r="D3510" s="190"/>
    </row>
    <row r="3511" spans="4:4" x14ac:dyDescent="0.25">
      <c r="D3511" s="190"/>
    </row>
    <row r="3512" spans="4:4" x14ac:dyDescent="0.25">
      <c r="D3512" s="190"/>
    </row>
    <row r="3513" spans="4:4" x14ac:dyDescent="0.25">
      <c r="D3513" s="190"/>
    </row>
    <row r="3514" spans="4:4" x14ac:dyDescent="0.25">
      <c r="D3514" s="190"/>
    </row>
    <row r="3515" spans="4:4" x14ac:dyDescent="0.25">
      <c r="D3515" s="190"/>
    </row>
    <row r="3516" spans="4:4" x14ac:dyDescent="0.25">
      <c r="D3516" s="190"/>
    </row>
    <row r="3517" spans="4:4" x14ac:dyDescent="0.25">
      <c r="D3517" s="190"/>
    </row>
    <row r="3518" spans="4:4" x14ac:dyDescent="0.25">
      <c r="D3518" s="190"/>
    </row>
    <row r="3519" spans="4:4" x14ac:dyDescent="0.25">
      <c r="D3519" s="190"/>
    </row>
    <row r="3520" spans="4:4" x14ac:dyDescent="0.25">
      <c r="D3520" s="190"/>
    </row>
    <row r="3521" spans="4:4" x14ac:dyDescent="0.25">
      <c r="D3521" s="190"/>
    </row>
    <row r="3522" spans="4:4" x14ac:dyDescent="0.25">
      <c r="D3522" s="190"/>
    </row>
    <row r="3523" spans="4:4" x14ac:dyDescent="0.25">
      <c r="D3523" s="190"/>
    </row>
    <row r="3524" spans="4:4" x14ac:dyDescent="0.25">
      <c r="D3524" s="190"/>
    </row>
    <row r="3525" spans="4:4" x14ac:dyDescent="0.25">
      <c r="D3525" s="190"/>
    </row>
    <row r="3526" spans="4:4" x14ac:dyDescent="0.25">
      <c r="D3526" s="190"/>
    </row>
    <row r="3527" spans="4:4" x14ac:dyDescent="0.25">
      <c r="D3527" s="190"/>
    </row>
    <row r="3528" spans="4:4" x14ac:dyDescent="0.25">
      <c r="D3528" s="190"/>
    </row>
    <row r="3529" spans="4:4" x14ac:dyDescent="0.25">
      <c r="D3529" s="190"/>
    </row>
    <row r="3530" spans="4:4" x14ac:dyDescent="0.25">
      <c r="D3530" s="190"/>
    </row>
    <row r="3531" spans="4:4" x14ac:dyDescent="0.25">
      <c r="D3531" s="190"/>
    </row>
    <row r="3532" spans="4:4" x14ac:dyDescent="0.25">
      <c r="D3532" s="190"/>
    </row>
    <row r="3533" spans="4:4" x14ac:dyDescent="0.25">
      <c r="D3533" s="190"/>
    </row>
    <row r="3534" spans="4:4" x14ac:dyDescent="0.25">
      <c r="D3534" s="190"/>
    </row>
    <row r="3535" spans="4:4" x14ac:dyDescent="0.25">
      <c r="D3535" s="190"/>
    </row>
    <row r="3536" spans="4:4" x14ac:dyDescent="0.25">
      <c r="D3536" s="190"/>
    </row>
    <row r="3537" spans="4:4" x14ac:dyDescent="0.25">
      <c r="D3537" s="190"/>
    </row>
    <row r="3538" spans="4:4" x14ac:dyDescent="0.25">
      <c r="D3538" s="190"/>
    </row>
    <row r="3539" spans="4:4" x14ac:dyDescent="0.25">
      <c r="D3539" s="190"/>
    </row>
    <row r="3540" spans="4:4" x14ac:dyDescent="0.25">
      <c r="D3540" s="190"/>
    </row>
    <row r="3541" spans="4:4" x14ac:dyDescent="0.25">
      <c r="D3541" s="190"/>
    </row>
    <row r="3542" spans="4:4" x14ac:dyDescent="0.25">
      <c r="D3542" s="190"/>
    </row>
    <row r="3543" spans="4:4" x14ac:dyDescent="0.25">
      <c r="D3543" s="190"/>
    </row>
    <row r="3544" spans="4:4" x14ac:dyDescent="0.25">
      <c r="D3544" s="190"/>
    </row>
    <row r="3545" spans="4:4" x14ac:dyDescent="0.25">
      <c r="D3545" s="190"/>
    </row>
    <row r="3546" spans="4:4" x14ac:dyDescent="0.25">
      <c r="D3546" s="190"/>
    </row>
    <row r="3547" spans="4:4" x14ac:dyDescent="0.25">
      <c r="D3547" s="190"/>
    </row>
    <row r="3548" spans="4:4" x14ac:dyDescent="0.25">
      <c r="D3548" s="190"/>
    </row>
    <row r="3549" spans="4:4" x14ac:dyDescent="0.25">
      <c r="D3549" s="190"/>
    </row>
    <row r="3550" spans="4:4" x14ac:dyDescent="0.25">
      <c r="D3550" s="190"/>
    </row>
    <row r="3551" spans="4:4" x14ac:dyDescent="0.25">
      <c r="D3551" s="190"/>
    </row>
    <row r="3552" spans="4:4" x14ac:dyDescent="0.25">
      <c r="D3552" s="190"/>
    </row>
    <row r="3553" spans="4:4" x14ac:dyDescent="0.25">
      <c r="D3553" s="190"/>
    </row>
    <row r="3554" spans="4:4" x14ac:dyDescent="0.25">
      <c r="D3554" s="190"/>
    </row>
    <row r="3555" spans="4:4" x14ac:dyDescent="0.25">
      <c r="D3555" s="190"/>
    </row>
    <row r="3556" spans="4:4" x14ac:dyDescent="0.25">
      <c r="D3556" s="190"/>
    </row>
    <row r="3557" spans="4:4" x14ac:dyDescent="0.25">
      <c r="D3557" s="190"/>
    </row>
    <row r="3558" spans="4:4" x14ac:dyDescent="0.25">
      <c r="D3558" s="190"/>
    </row>
    <row r="3559" spans="4:4" x14ac:dyDescent="0.25">
      <c r="D3559" s="190"/>
    </row>
    <row r="3560" spans="4:4" x14ac:dyDescent="0.25">
      <c r="D3560" s="190"/>
    </row>
    <row r="3561" spans="4:4" x14ac:dyDescent="0.25">
      <c r="D3561" s="190"/>
    </row>
    <row r="3562" spans="4:4" x14ac:dyDescent="0.25">
      <c r="D3562" s="190"/>
    </row>
    <row r="3563" spans="4:4" x14ac:dyDescent="0.25">
      <c r="D3563" s="190"/>
    </row>
    <row r="3564" spans="4:4" x14ac:dyDescent="0.25">
      <c r="D3564" s="190"/>
    </row>
    <row r="3565" spans="4:4" x14ac:dyDescent="0.25">
      <c r="D3565" s="190"/>
    </row>
    <row r="3566" spans="4:4" x14ac:dyDescent="0.25">
      <c r="D3566" s="190"/>
    </row>
    <row r="3567" spans="4:4" x14ac:dyDescent="0.25">
      <c r="D3567" s="190"/>
    </row>
    <row r="3568" spans="4:4" x14ac:dyDescent="0.25">
      <c r="D3568" s="190"/>
    </row>
    <row r="3569" spans="4:4" x14ac:dyDescent="0.25">
      <c r="D3569" s="190"/>
    </row>
    <row r="3570" spans="4:4" x14ac:dyDescent="0.25">
      <c r="D3570" s="190"/>
    </row>
    <row r="3571" spans="4:4" x14ac:dyDescent="0.25">
      <c r="D3571" s="190"/>
    </row>
    <row r="3572" spans="4:4" x14ac:dyDescent="0.25">
      <c r="D3572" s="190"/>
    </row>
    <row r="3573" spans="4:4" x14ac:dyDescent="0.25">
      <c r="D3573" s="190"/>
    </row>
    <row r="3574" spans="4:4" x14ac:dyDescent="0.25">
      <c r="D3574" s="190"/>
    </row>
    <row r="3575" spans="4:4" x14ac:dyDescent="0.25">
      <c r="D3575" s="190"/>
    </row>
    <row r="3576" spans="4:4" x14ac:dyDescent="0.25">
      <c r="D3576" s="190"/>
    </row>
    <row r="3577" spans="4:4" x14ac:dyDescent="0.25">
      <c r="D3577" s="190"/>
    </row>
    <row r="3578" spans="4:4" x14ac:dyDescent="0.25">
      <c r="D3578" s="190"/>
    </row>
    <row r="3579" spans="4:4" x14ac:dyDescent="0.25">
      <c r="D3579" s="190"/>
    </row>
    <row r="3580" spans="4:4" x14ac:dyDescent="0.25">
      <c r="D3580" s="190"/>
    </row>
    <row r="3581" spans="4:4" x14ac:dyDescent="0.25">
      <c r="D3581" s="190"/>
    </row>
    <row r="3582" spans="4:4" x14ac:dyDescent="0.25">
      <c r="D3582" s="190"/>
    </row>
    <row r="3583" spans="4:4" x14ac:dyDescent="0.25">
      <c r="D3583" s="190"/>
    </row>
    <row r="3584" spans="4:4" x14ac:dyDescent="0.25">
      <c r="D3584" s="190"/>
    </row>
    <row r="3585" spans="4:4" x14ac:dyDescent="0.25">
      <c r="D3585" s="190"/>
    </row>
    <row r="3586" spans="4:4" x14ac:dyDescent="0.25">
      <c r="D3586" s="190"/>
    </row>
    <row r="3587" spans="4:4" x14ac:dyDescent="0.25">
      <c r="D3587" s="190"/>
    </row>
    <row r="3588" spans="4:4" x14ac:dyDescent="0.25">
      <c r="D3588" s="190"/>
    </row>
    <row r="3589" spans="4:4" x14ac:dyDescent="0.25">
      <c r="D3589" s="190"/>
    </row>
    <row r="3590" spans="4:4" x14ac:dyDescent="0.25">
      <c r="D3590" s="190"/>
    </row>
    <row r="3591" spans="4:4" x14ac:dyDescent="0.25">
      <c r="D3591" s="190"/>
    </row>
    <row r="3592" spans="4:4" x14ac:dyDescent="0.25">
      <c r="D3592" s="190"/>
    </row>
    <row r="3593" spans="4:4" x14ac:dyDescent="0.25">
      <c r="D3593" s="190"/>
    </row>
    <row r="3594" spans="4:4" x14ac:dyDescent="0.25">
      <c r="D3594" s="190"/>
    </row>
    <row r="3595" spans="4:4" x14ac:dyDescent="0.25">
      <c r="D3595" s="190"/>
    </row>
    <row r="3596" spans="4:4" x14ac:dyDescent="0.25">
      <c r="D3596" s="190"/>
    </row>
    <row r="3597" spans="4:4" x14ac:dyDescent="0.25">
      <c r="D3597" s="190"/>
    </row>
    <row r="3598" spans="4:4" x14ac:dyDescent="0.25">
      <c r="D3598" s="190"/>
    </row>
    <row r="3599" spans="4:4" x14ac:dyDescent="0.25">
      <c r="D3599" s="190"/>
    </row>
    <row r="3600" spans="4:4" x14ac:dyDescent="0.25">
      <c r="D3600" s="190"/>
    </row>
    <row r="3601" spans="4:4" x14ac:dyDescent="0.25">
      <c r="D3601" s="190"/>
    </row>
    <row r="3602" spans="4:4" x14ac:dyDescent="0.25">
      <c r="D3602" s="190"/>
    </row>
    <row r="3603" spans="4:4" x14ac:dyDescent="0.25">
      <c r="D3603" s="190"/>
    </row>
    <row r="3604" spans="4:4" x14ac:dyDescent="0.25">
      <c r="D3604" s="190"/>
    </row>
    <row r="3605" spans="4:4" x14ac:dyDescent="0.25">
      <c r="D3605" s="190"/>
    </row>
    <row r="3606" spans="4:4" x14ac:dyDescent="0.25">
      <c r="D3606" s="190"/>
    </row>
    <row r="3607" spans="4:4" x14ac:dyDescent="0.25">
      <c r="D3607" s="190"/>
    </row>
    <row r="3608" spans="4:4" x14ac:dyDescent="0.25">
      <c r="D3608" s="190"/>
    </row>
    <row r="3609" spans="4:4" x14ac:dyDescent="0.25">
      <c r="D3609" s="190"/>
    </row>
    <row r="3610" spans="4:4" x14ac:dyDescent="0.25">
      <c r="D3610" s="190"/>
    </row>
    <row r="3611" spans="4:4" x14ac:dyDescent="0.25">
      <c r="D3611" s="190"/>
    </row>
    <row r="3612" spans="4:4" x14ac:dyDescent="0.25">
      <c r="D3612" s="190"/>
    </row>
    <row r="3613" spans="4:4" x14ac:dyDescent="0.25">
      <c r="D3613" s="190"/>
    </row>
    <row r="3614" spans="4:4" x14ac:dyDescent="0.25">
      <c r="D3614" s="190"/>
    </row>
    <row r="3615" spans="4:4" x14ac:dyDescent="0.25">
      <c r="D3615" s="190"/>
    </row>
    <row r="3616" spans="4:4" x14ac:dyDescent="0.25">
      <c r="D3616" s="190"/>
    </row>
    <row r="3617" spans="4:4" x14ac:dyDescent="0.25">
      <c r="D3617" s="190"/>
    </row>
    <row r="3618" spans="4:4" x14ac:dyDescent="0.25">
      <c r="D3618" s="190"/>
    </row>
    <row r="3619" spans="4:4" x14ac:dyDescent="0.25">
      <c r="D3619" s="190"/>
    </row>
    <row r="3620" spans="4:4" x14ac:dyDescent="0.25">
      <c r="D3620" s="190"/>
    </row>
    <row r="3621" spans="4:4" x14ac:dyDescent="0.25">
      <c r="D3621" s="190"/>
    </row>
    <row r="3622" spans="4:4" x14ac:dyDescent="0.25">
      <c r="D3622" s="190"/>
    </row>
    <row r="3623" spans="4:4" x14ac:dyDescent="0.25">
      <c r="D3623" s="190"/>
    </row>
    <row r="3624" spans="4:4" x14ac:dyDescent="0.25">
      <c r="D3624" s="190"/>
    </row>
    <row r="3625" spans="4:4" x14ac:dyDescent="0.25">
      <c r="D3625" s="190"/>
    </row>
    <row r="3626" spans="4:4" x14ac:dyDescent="0.25">
      <c r="D3626" s="190"/>
    </row>
    <row r="3627" spans="4:4" x14ac:dyDescent="0.25">
      <c r="D3627" s="190"/>
    </row>
    <row r="3628" spans="4:4" x14ac:dyDescent="0.25">
      <c r="D3628" s="190"/>
    </row>
    <row r="3629" spans="4:4" x14ac:dyDescent="0.25">
      <c r="D3629" s="190"/>
    </row>
    <row r="3630" spans="4:4" x14ac:dyDescent="0.25">
      <c r="D3630" s="190"/>
    </row>
    <row r="3631" spans="4:4" x14ac:dyDescent="0.25">
      <c r="D3631" s="190"/>
    </row>
    <row r="3632" spans="4:4" x14ac:dyDescent="0.25">
      <c r="D3632" s="190"/>
    </row>
    <row r="3633" spans="4:4" x14ac:dyDescent="0.25">
      <c r="D3633" s="190"/>
    </row>
    <row r="3634" spans="4:4" x14ac:dyDescent="0.25">
      <c r="D3634" s="190"/>
    </row>
    <row r="3635" spans="4:4" x14ac:dyDescent="0.25">
      <c r="D3635" s="190"/>
    </row>
    <row r="3636" spans="4:4" x14ac:dyDescent="0.25">
      <c r="D3636" s="190"/>
    </row>
    <row r="3637" spans="4:4" x14ac:dyDescent="0.25">
      <c r="D3637" s="190"/>
    </row>
    <row r="3638" spans="4:4" x14ac:dyDescent="0.25">
      <c r="D3638" s="190"/>
    </row>
    <row r="3639" spans="4:4" x14ac:dyDescent="0.25">
      <c r="D3639" s="190"/>
    </row>
    <row r="3640" spans="4:4" x14ac:dyDescent="0.25">
      <c r="D3640" s="190"/>
    </row>
    <row r="3641" spans="4:4" x14ac:dyDescent="0.25">
      <c r="D3641" s="190"/>
    </row>
    <row r="3642" spans="4:4" x14ac:dyDescent="0.25">
      <c r="D3642" s="190"/>
    </row>
    <row r="3643" spans="4:4" x14ac:dyDescent="0.25">
      <c r="D3643" s="190"/>
    </row>
    <row r="3644" spans="4:4" x14ac:dyDescent="0.25">
      <c r="D3644" s="190"/>
    </row>
    <row r="3645" spans="4:4" x14ac:dyDescent="0.25">
      <c r="D3645" s="190"/>
    </row>
    <row r="3646" spans="4:4" x14ac:dyDescent="0.25">
      <c r="D3646" s="190"/>
    </row>
    <row r="3647" spans="4:4" x14ac:dyDescent="0.25">
      <c r="D3647" s="190"/>
    </row>
    <row r="3648" spans="4:4" x14ac:dyDescent="0.25">
      <c r="D3648" s="190"/>
    </row>
    <row r="3649" spans="4:4" x14ac:dyDescent="0.25">
      <c r="D3649" s="190"/>
    </row>
    <row r="3650" spans="4:4" x14ac:dyDescent="0.25">
      <c r="D3650" s="190"/>
    </row>
    <row r="3651" spans="4:4" x14ac:dyDescent="0.25">
      <c r="D3651" s="190"/>
    </row>
    <row r="3652" spans="4:4" x14ac:dyDescent="0.25">
      <c r="D3652" s="190"/>
    </row>
    <row r="3653" spans="4:4" x14ac:dyDescent="0.25">
      <c r="D3653" s="190"/>
    </row>
    <row r="3654" spans="4:4" x14ac:dyDescent="0.25">
      <c r="D3654" s="190"/>
    </row>
    <row r="3655" spans="4:4" x14ac:dyDescent="0.25">
      <c r="D3655" s="190"/>
    </row>
    <row r="3656" spans="4:4" x14ac:dyDescent="0.25">
      <c r="D3656" s="190"/>
    </row>
    <row r="3657" spans="4:4" x14ac:dyDescent="0.25">
      <c r="D3657" s="190"/>
    </row>
    <row r="3658" spans="4:4" x14ac:dyDescent="0.25">
      <c r="D3658" s="190"/>
    </row>
    <row r="3659" spans="4:4" x14ac:dyDescent="0.25">
      <c r="D3659" s="190"/>
    </row>
    <row r="3660" spans="4:4" x14ac:dyDescent="0.25">
      <c r="D3660" s="190"/>
    </row>
    <row r="3661" spans="4:4" x14ac:dyDescent="0.25">
      <c r="D3661" s="190"/>
    </row>
    <row r="3662" spans="4:4" x14ac:dyDescent="0.25">
      <c r="D3662" s="190"/>
    </row>
    <row r="3663" spans="4:4" x14ac:dyDescent="0.25">
      <c r="D3663" s="190"/>
    </row>
    <row r="3664" spans="4:4" x14ac:dyDescent="0.25">
      <c r="D3664" s="190"/>
    </row>
    <row r="3665" spans="4:4" x14ac:dyDescent="0.25">
      <c r="D3665" s="190"/>
    </row>
    <row r="3666" spans="4:4" x14ac:dyDescent="0.25">
      <c r="D3666" s="190"/>
    </row>
    <row r="3667" spans="4:4" x14ac:dyDescent="0.25">
      <c r="D3667" s="190"/>
    </row>
    <row r="3668" spans="4:4" x14ac:dyDescent="0.25">
      <c r="D3668" s="190"/>
    </row>
    <row r="3669" spans="4:4" x14ac:dyDescent="0.25">
      <c r="D3669" s="190"/>
    </row>
    <row r="3670" spans="4:4" x14ac:dyDescent="0.25">
      <c r="D3670" s="190"/>
    </row>
    <row r="3671" spans="4:4" x14ac:dyDescent="0.25">
      <c r="D3671" s="190"/>
    </row>
    <row r="3672" spans="4:4" x14ac:dyDescent="0.25">
      <c r="D3672" s="190"/>
    </row>
    <row r="3673" spans="4:4" x14ac:dyDescent="0.25">
      <c r="D3673" s="190"/>
    </row>
    <row r="3674" spans="4:4" x14ac:dyDescent="0.25">
      <c r="D3674" s="190"/>
    </row>
    <row r="3675" spans="4:4" x14ac:dyDescent="0.25">
      <c r="D3675" s="190"/>
    </row>
    <row r="3676" spans="4:4" x14ac:dyDescent="0.25">
      <c r="D3676" s="190"/>
    </row>
    <row r="3677" spans="4:4" x14ac:dyDescent="0.25">
      <c r="D3677" s="190"/>
    </row>
    <row r="3678" spans="4:4" x14ac:dyDescent="0.25">
      <c r="D3678" s="190"/>
    </row>
    <row r="3679" spans="4:4" x14ac:dyDescent="0.25">
      <c r="D3679" s="190"/>
    </row>
    <row r="3680" spans="4:4" x14ac:dyDescent="0.25">
      <c r="D3680" s="190"/>
    </row>
    <row r="3681" spans="4:4" x14ac:dyDescent="0.25">
      <c r="D3681" s="190"/>
    </row>
    <row r="3682" spans="4:4" x14ac:dyDescent="0.25">
      <c r="D3682" s="190"/>
    </row>
    <row r="3683" spans="4:4" x14ac:dyDescent="0.25">
      <c r="D3683" s="190"/>
    </row>
    <row r="3684" spans="4:4" x14ac:dyDescent="0.25">
      <c r="D3684" s="190"/>
    </row>
    <row r="3685" spans="4:4" x14ac:dyDescent="0.25">
      <c r="D3685" s="190"/>
    </row>
    <row r="3686" spans="4:4" x14ac:dyDescent="0.25">
      <c r="D3686" s="190"/>
    </row>
    <row r="3687" spans="4:4" x14ac:dyDescent="0.25">
      <c r="D3687" s="190"/>
    </row>
    <row r="3688" spans="4:4" x14ac:dyDescent="0.25">
      <c r="D3688" s="190"/>
    </row>
    <row r="3689" spans="4:4" x14ac:dyDescent="0.25">
      <c r="D3689" s="190"/>
    </row>
    <row r="3690" spans="4:4" x14ac:dyDescent="0.25">
      <c r="D3690" s="190"/>
    </row>
    <row r="3691" spans="4:4" x14ac:dyDescent="0.25">
      <c r="D3691" s="190"/>
    </row>
    <row r="3692" spans="4:4" x14ac:dyDescent="0.25">
      <c r="D3692" s="190"/>
    </row>
    <row r="3693" spans="4:4" x14ac:dyDescent="0.25">
      <c r="D3693" s="190"/>
    </row>
    <row r="3694" spans="4:4" x14ac:dyDescent="0.25">
      <c r="D3694" s="190"/>
    </row>
    <row r="3695" spans="4:4" x14ac:dyDescent="0.25">
      <c r="D3695" s="190"/>
    </row>
    <row r="3696" spans="4:4" x14ac:dyDescent="0.25">
      <c r="D3696" s="190"/>
    </row>
    <row r="3697" spans="4:4" x14ac:dyDescent="0.25">
      <c r="D3697" s="190"/>
    </row>
    <row r="3698" spans="4:4" x14ac:dyDescent="0.25">
      <c r="D3698" s="190"/>
    </row>
    <row r="3699" spans="4:4" x14ac:dyDescent="0.25">
      <c r="D3699" s="190"/>
    </row>
    <row r="3700" spans="4:4" x14ac:dyDescent="0.25">
      <c r="D3700" s="190"/>
    </row>
    <row r="3701" spans="4:4" x14ac:dyDescent="0.25">
      <c r="D3701" s="190"/>
    </row>
    <row r="3702" spans="4:4" x14ac:dyDescent="0.25">
      <c r="D3702" s="190"/>
    </row>
    <row r="3703" spans="4:4" x14ac:dyDescent="0.25">
      <c r="D3703" s="190"/>
    </row>
    <row r="3704" spans="4:4" x14ac:dyDescent="0.25">
      <c r="D3704" s="190"/>
    </row>
    <row r="3705" spans="4:4" x14ac:dyDescent="0.25">
      <c r="D3705" s="190"/>
    </row>
    <row r="3706" spans="4:4" x14ac:dyDescent="0.25">
      <c r="D3706" s="190"/>
    </row>
    <row r="3707" spans="4:4" x14ac:dyDescent="0.25">
      <c r="D3707" s="190"/>
    </row>
    <row r="3708" spans="4:4" x14ac:dyDescent="0.25">
      <c r="D3708" s="190"/>
    </row>
    <row r="3709" spans="4:4" x14ac:dyDescent="0.25">
      <c r="D3709" s="190"/>
    </row>
    <row r="3710" spans="4:4" x14ac:dyDescent="0.25">
      <c r="D3710" s="190"/>
    </row>
    <row r="3711" spans="4:4" x14ac:dyDescent="0.25">
      <c r="D3711" s="190"/>
    </row>
    <row r="3712" spans="4:4" x14ac:dyDescent="0.25">
      <c r="D3712" s="190"/>
    </row>
    <row r="3713" spans="4:4" x14ac:dyDescent="0.25">
      <c r="D3713" s="190"/>
    </row>
    <row r="3714" spans="4:4" x14ac:dyDescent="0.25">
      <c r="D3714" s="190"/>
    </row>
    <row r="3715" spans="4:4" x14ac:dyDescent="0.25">
      <c r="D3715" s="190"/>
    </row>
    <row r="3716" spans="4:4" x14ac:dyDescent="0.25">
      <c r="D3716" s="190"/>
    </row>
    <row r="3717" spans="4:4" x14ac:dyDescent="0.25">
      <c r="D3717" s="190"/>
    </row>
    <row r="3718" spans="4:4" x14ac:dyDescent="0.25">
      <c r="D3718" s="190"/>
    </row>
    <row r="3719" spans="4:4" x14ac:dyDescent="0.25">
      <c r="D3719" s="190"/>
    </row>
    <row r="3720" spans="4:4" x14ac:dyDescent="0.25">
      <c r="D3720" s="190"/>
    </row>
    <row r="3721" spans="4:4" x14ac:dyDescent="0.25">
      <c r="D3721" s="190"/>
    </row>
    <row r="3722" spans="4:4" x14ac:dyDescent="0.25">
      <c r="D3722" s="190"/>
    </row>
    <row r="3723" spans="4:4" x14ac:dyDescent="0.25">
      <c r="D3723" s="190"/>
    </row>
    <row r="3724" spans="4:4" x14ac:dyDescent="0.25">
      <c r="D3724" s="190"/>
    </row>
    <row r="3725" spans="4:4" x14ac:dyDescent="0.25">
      <c r="D3725" s="190"/>
    </row>
    <row r="3726" spans="4:4" x14ac:dyDescent="0.25">
      <c r="D3726" s="190"/>
    </row>
    <row r="3727" spans="4:4" x14ac:dyDescent="0.25">
      <c r="D3727" s="190"/>
    </row>
    <row r="3728" spans="4:4" x14ac:dyDescent="0.25">
      <c r="D3728" s="190"/>
    </row>
    <row r="3729" spans="4:4" x14ac:dyDescent="0.25">
      <c r="D3729" s="190"/>
    </row>
    <row r="3730" spans="4:4" x14ac:dyDescent="0.25">
      <c r="D3730" s="190"/>
    </row>
    <row r="3731" spans="4:4" x14ac:dyDescent="0.25">
      <c r="D3731" s="190"/>
    </row>
    <row r="3732" spans="4:4" x14ac:dyDescent="0.25">
      <c r="D3732" s="190"/>
    </row>
    <row r="3733" spans="4:4" x14ac:dyDescent="0.25">
      <c r="D3733" s="190"/>
    </row>
    <row r="3734" spans="4:4" x14ac:dyDescent="0.25">
      <c r="D3734" s="190"/>
    </row>
    <row r="3735" spans="4:4" x14ac:dyDescent="0.25">
      <c r="D3735" s="190"/>
    </row>
    <row r="3736" spans="4:4" x14ac:dyDescent="0.25">
      <c r="D3736" s="190"/>
    </row>
    <row r="3737" spans="4:4" x14ac:dyDescent="0.25">
      <c r="D3737" s="190"/>
    </row>
    <row r="3738" spans="4:4" x14ac:dyDescent="0.25">
      <c r="D3738" s="190"/>
    </row>
    <row r="3739" spans="4:4" x14ac:dyDescent="0.25">
      <c r="D3739" s="190"/>
    </row>
    <row r="3740" spans="4:4" x14ac:dyDescent="0.25">
      <c r="D3740" s="190"/>
    </row>
    <row r="3741" spans="4:4" x14ac:dyDescent="0.25">
      <c r="D3741" s="190"/>
    </row>
    <row r="3742" spans="4:4" x14ac:dyDescent="0.25">
      <c r="D3742" s="190"/>
    </row>
    <row r="3743" spans="4:4" x14ac:dyDescent="0.25">
      <c r="D3743" s="190"/>
    </row>
    <row r="3744" spans="4:4" x14ac:dyDescent="0.25">
      <c r="D3744" s="190"/>
    </row>
    <row r="3745" spans="4:4" x14ac:dyDescent="0.25">
      <c r="D3745" s="190"/>
    </row>
    <row r="3746" spans="4:4" x14ac:dyDescent="0.25">
      <c r="D3746" s="190"/>
    </row>
    <row r="3747" spans="4:4" x14ac:dyDescent="0.25">
      <c r="D3747" s="190"/>
    </row>
    <row r="3748" spans="4:4" x14ac:dyDescent="0.25">
      <c r="D3748" s="190"/>
    </row>
    <row r="3749" spans="4:4" x14ac:dyDescent="0.25">
      <c r="D3749" s="190"/>
    </row>
    <row r="3750" spans="4:4" x14ac:dyDescent="0.25">
      <c r="D3750" s="190"/>
    </row>
    <row r="3751" spans="4:4" x14ac:dyDescent="0.25">
      <c r="D3751" s="190"/>
    </row>
    <row r="3752" spans="4:4" x14ac:dyDescent="0.25">
      <c r="D3752" s="190"/>
    </row>
    <row r="3753" spans="4:4" x14ac:dyDescent="0.25">
      <c r="D3753" s="190"/>
    </row>
    <row r="3754" spans="4:4" x14ac:dyDescent="0.25">
      <c r="D3754" s="190"/>
    </row>
    <row r="3755" spans="4:4" x14ac:dyDescent="0.25">
      <c r="D3755" s="190"/>
    </row>
    <row r="3756" spans="4:4" x14ac:dyDescent="0.25">
      <c r="D3756" s="190"/>
    </row>
    <row r="3757" spans="4:4" x14ac:dyDescent="0.25">
      <c r="D3757" s="190"/>
    </row>
    <row r="3758" spans="4:4" x14ac:dyDescent="0.25">
      <c r="D3758" s="190"/>
    </row>
    <row r="3759" spans="4:4" x14ac:dyDescent="0.25">
      <c r="D3759" s="190"/>
    </row>
    <row r="3760" spans="4:4" x14ac:dyDescent="0.25">
      <c r="D3760" s="190"/>
    </row>
    <row r="3761" spans="4:4" x14ac:dyDescent="0.25">
      <c r="D3761" s="190"/>
    </row>
    <row r="3762" spans="4:4" x14ac:dyDescent="0.25">
      <c r="D3762" s="190"/>
    </row>
    <row r="3763" spans="4:4" x14ac:dyDescent="0.25">
      <c r="D3763" s="190"/>
    </row>
    <row r="3764" spans="4:4" x14ac:dyDescent="0.25">
      <c r="D3764" s="190"/>
    </row>
    <row r="3765" spans="4:4" x14ac:dyDescent="0.25">
      <c r="D3765" s="190"/>
    </row>
    <row r="3766" spans="4:4" x14ac:dyDescent="0.25">
      <c r="D3766" s="190"/>
    </row>
    <row r="3767" spans="4:4" x14ac:dyDescent="0.25">
      <c r="D3767" s="190"/>
    </row>
    <row r="3768" spans="4:4" x14ac:dyDescent="0.25">
      <c r="D3768" s="190"/>
    </row>
    <row r="3769" spans="4:4" x14ac:dyDescent="0.25">
      <c r="D3769" s="190"/>
    </row>
    <row r="3770" spans="4:4" x14ac:dyDescent="0.25">
      <c r="D3770" s="190"/>
    </row>
    <row r="3771" spans="4:4" x14ac:dyDescent="0.25">
      <c r="D3771" s="190"/>
    </row>
    <row r="3772" spans="4:4" x14ac:dyDescent="0.25">
      <c r="D3772" s="190"/>
    </row>
    <row r="3773" spans="4:4" x14ac:dyDescent="0.25">
      <c r="D3773" s="190"/>
    </row>
    <row r="3774" spans="4:4" x14ac:dyDescent="0.25">
      <c r="D3774" s="190"/>
    </row>
    <row r="3775" spans="4:4" x14ac:dyDescent="0.25">
      <c r="D3775" s="190"/>
    </row>
    <row r="3776" spans="4:4" x14ac:dyDescent="0.25">
      <c r="D3776" s="190"/>
    </row>
    <row r="3777" spans="4:4" x14ac:dyDescent="0.25">
      <c r="D3777" s="190"/>
    </row>
    <row r="3778" spans="4:4" x14ac:dyDescent="0.25">
      <c r="D3778" s="190"/>
    </row>
    <row r="3779" spans="4:4" x14ac:dyDescent="0.25">
      <c r="D3779" s="190"/>
    </row>
    <row r="3780" spans="4:4" x14ac:dyDescent="0.25">
      <c r="D3780" s="190"/>
    </row>
    <row r="3781" spans="4:4" x14ac:dyDescent="0.25">
      <c r="D3781" s="190"/>
    </row>
    <row r="3782" spans="4:4" x14ac:dyDescent="0.25">
      <c r="D3782" s="190"/>
    </row>
    <row r="3783" spans="4:4" x14ac:dyDescent="0.25">
      <c r="D3783" s="190"/>
    </row>
    <row r="3784" spans="4:4" x14ac:dyDescent="0.25">
      <c r="D3784" s="190"/>
    </row>
    <row r="3785" spans="4:4" x14ac:dyDescent="0.25">
      <c r="D3785" s="190"/>
    </row>
    <row r="3786" spans="4:4" x14ac:dyDescent="0.25">
      <c r="D3786" s="190"/>
    </row>
    <row r="3787" spans="4:4" x14ac:dyDescent="0.25">
      <c r="D3787" s="190"/>
    </row>
    <row r="3788" spans="4:4" x14ac:dyDescent="0.25">
      <c r="D3788" s="190"/>
    </row>
    <row r="3789" spans="4:4" x14ac:dyDescent="0.25">
      <c r="D3789" s="190"/>
    </row>
    <row r="3790" spans="4:4" x14ac:dyDescent="0.25">
      <c r="D3790" s="190"/>
    </row>
    <row r="3791" spans="4:4" x14ac:dyDescent="0.25">
      <c r="D3791" s="190"/>
    </row>
    <row r="3792" spans="4:4" x14ac:dyDescent="0.25">
      <c r="D3792" s="190"/>
    </row>
    <row r="3793" spans="4:4" x14ac:dyDescent="0.25">
      <c r="D3793" s="190"/>
    </row>
    <row r="3794" spans="4:4" x14ac:dyDescent="0.25">
      <c r="D3794" s="190"/>
    </row>
    <row r="3795" spans="4:4" x14ac:dyDescent="0.25">
      <c r="D3795" s="190"/>
    </row>
    <row r="3796" spans="4:4" x14ac:dyDescent="0.25">
      <c r="D3796" s="190"/>
    </row>
    <row r="3797" spans="4:4" x14ac:dyDescent="0.25">
      <c r="D3797" s="190"/>
    </row>
    <row r="3798" spans="4:4" x14ac:dyDescent="0.25">
      <c r="D3798" s="190"/>
    </row>
    <row r="3799" spans="4:4" x14ac:dyDescent="0.25">
      <c r="D3799" s="190"/>
    </row>
    <row r="3800" spans="4:4" x14ac:dyDescent="0.25">
      <c r="D3800" s="190"/>
    </row>
    <row r="3801" spans="4:4" x14ac:dyDescent="0.25">
      <c r="D3801" s="190"/>
    </row>
    <row r="3802" spans="4:4" x14ac:dyDescent="0.25">
      <c r="D3802" s="190"/>
    </row>
    <row r="3803" spans="4:4" x14ac:dyDescent="0.25">
      <c r="D3803" s="190"/>
    </row>
    <row r="3804" spans="4:4" x14ac:dyDescent="0.25">
      <c r="D3804" s="190"/>
    </row>
    <row r="3805" spans="4:4" x14ac:dyDescent="0.25">
      <c r="D3805" s="190"/>
    </row>
    <row r="3806" spans="4:4" x14ac:dyDescent="0.25">
      <c r="D3806" s="190"/>
    </row>
    <row r="3807" spans="4:4" x14ac:dyDescent="0.25">
      <c r="D3807" s="190"/>
    </row>
    <row r="3808" spans="4:4" x14ac:dyDescent="0.25">
      <c r="D3808" s="190"/>
    </row>
    <row r="3809" spans="4:4" x14ac:dyDescent="0.25">
      <c r="D3809" s="190"/>
    </row>
    <row r="3810" spans="4:4" x14ac:dyDescent="0.25">
      <c r="D3810" s="190"/>
    </row>
    <row r="3811" spans="4:4" x14ac:dyDescent="0.25">
      <c r="D3811" s="190"/>
    </row>
    <row r="3812" spans="4:4" x14ac:dyDescent="0.25">
      <c r="D3812" s="190"/>
    </row>
    <row r="3813" spans="4:4" x14ac:dyDescent="0.25">
      <c r="D3813" s="190"/>
    </row>
    <row r="3814" spans="4:4" x14ac:dyDescent="0.25">
      <c r="D3814" s="190"/>
    </row>
    <row r="3815" spans="4:4" x14ac:dyDescent="0.25">
      <c r="D3815" s="190"/>
    </row>
    <row r="3816" spans="4:4" x14ac:dyDescent="0.25">
      <c r="D3816" s="190"/>
    </row>
    <row r="3817" spans="4:4" x14ac:dyDescent="0.25">
      <c r="D3817" s="190"/>
    </row>
    <row r="3818" spans="4:4" x14ac:dyDescent="0.25">
      <c r="D3818" s="190"/>
    </row>
    <row r="3819" spans="4:4" x14ac:dyDescent="0.25">
      <c r="D3819" s="190"/>
    </row>
    <row r="3820" spans="4:4" x14ac:dyDescent="0.25">
      <c r="D3820" s="190"/>
    </row>
    <row r="3821" spans="4:4" x14ac:dyDescent="0.25">
      <c r="D3821" s="190"/>
    </row>
    <row r="3822" spans="4:4" x14ac:dyDescent="0.25">
      <c r="D3822" s="190"/>
    </row>
    <row r="3823" spans="4:4" x14ac:dyDescent="0.25">
      <c r="D3823" s="190"/>
    </row>
    <row r="3824" spans="4:4" x14ac:dyDescent="0.25">
      <c r="D3824" s="190"/>
    </row>
    <row r="3825" spans="4:4" x14ac:dyDescent="0.25">
      <c r="D3825" s="190"/>
    </row>
    <row r="3826" spans="4:4" x14ac:dyDescent="0.25">
      <c r="D3826" s="190"/>
    </row>
    <row r="3827" spans="4:4" x14ac:dyDescent="0.25">
      <c r="D3827" s="190"/>
    </row>
    <row r="3828" spans="4:4" x14ac:dyDescent="0.25">
      <c r="D3828" s="190"/>
    </row>
    <row r="3829" spans="4:4" x14ac:dyDescent="0.25">
      <c r="D3829" s="190"/>
    </row>
    <row r="3830" spans="4:4" x14ac:dyDescent="0.25">
      <c r="D3830" s="190"/>
    </row>
    <row r="3831" spans="4:4" x14ac:dyDescent="0.25">
      <c r="D3831" s="190"/>
    </row>
    <row r="3832" spans="4:4" x14ac:dyDescent="0.25">
      <c r="D3832" s="190"/>
    </row>
    <row r="3833" spans="4:4" x14ac:dyDescent="0.25">
      <c r="D3833" s="190"/>
    </row>
    <row r="3834" spans="4:4" x14ac:dyDescent="0.25">
      <c r="D3834" s="190"/>
    </row>
    <row r="3835" spans="4:4" x14ac:dyDescent="0.25">
      <c r="D3835" s="190"/>
    </row>
    <row r="3836" spans="4:4" x14ac:dyDescent="0.25">
      <c r="D3836" s="190"/>
    </row>
    <row r="3837" spans="4:4" x14ac:dyDescent="0.25">
      <c r="D3837" s="190"/>
    </row>
    <row r="3838" spans="4:4" x14ac:dyDescent="0.25">
      <c r="D3838" s="190"/>
    </row>
    <row r="3839" spans="4:4" x14ac:dyDescent="0.25">
      <c r="D3839" s="190"/>
    </row>
    <row r="3840" spans="4:4" x14ac:dyDescent="0.25">
      <c r="D3840" s="190"/>
    </row>
    <row r="3841" spans="4:4" x14ac:dyDescent="0.25">
      <c r="D3841" s="190"/>
    </row>
    <row r="3842" spans="4:4" x14ac:dyDescent="0.25">
      <c r="D3842" s="190"/>
    </row>
    <row r="3843" spans="4:4" x14ac:dyDescent="0.25">
      <c r="D3843" s="190"/>
    </row>
    <row r="3844" spans="4:4" x14ac:dyDescent="0.25">
      <c r="D3844" s="190"/>
    </row>
    <row r="3845" spans="4:4" x14ac:dyDescent="0.25">
      <c r="D3845" s="190"/>
    </row>
    <row r="3846" spans="4:4" x14ac:dyDescent="0.25">
      <c r="D3846" s="190"/>
    </row>
    <row r="3847" spans="4:4" x14ac:dyDescent="0.25">
      <c r="D3847" s="190"/>
    </row>
    <row r="3848" spans="4:4" x14ac:dyDescent="0.25">
      <c r="D3848" s="190"/>
    </row>
    <row r="3849" spans="4:4" x14ac:dyDescent="0.25">
      <c r="D3849" s="190"/>
    </row>
    <row r="3850" spans="4:4" x14ac:dyDescent="0.25">
      <c r="D3850" s="190"/>
    </row>
    <row r="3851" spans="4:4" x14ac:dyDescent="0.25">
      <c r="D3851" s="190"/>
    </row>
    <row r="3852" spans="4:4" x14ac:dyDescent="0.25">
      <c r="D3852" s="190"/>
    </row>
    <row r="3853" spans="4:4" x14ac:dyDescent="0.25">
      <c r="D3853" s="190"/>
    </row>
    <row r="3854" spans="4:4" x14ac:dyDescent="0.25">
      <c r="D3854" s="190"/>
    </row>
    <row r="3855" spans="4:4" x14ac:dyDescent="0.25">
      <c r="D3855" s="190"/>
    </row>
    <row r="3856" spans="4:4" x14ac:dyDescent="0.25">
      <c r="D3856" s="190"/>
    </row>
    <row r="3857" spans="4:4" x14ac:dyDescent="0.25">
      <c r="D3857" s="190"/>
    </row>
    <row r="3858" spans="4:4" x14ac:dyDescent="0.25">
      <c r="D3858" s="190"/>
    </row>
    <row r="3859" spans="4:4" x14ac:dyDescent="0.25">
      <c r="D3859" s="190"/>
    </row>
    <row r="3860" spans="4:4" x14ac:dyDescent="0.25">
      <c r="D3860" s="190"/>
    </row>
    <row r="3861" spans="4:4" x14ac:dyDescent="0.25">
      <c r="D3861" s="190"/>
    </row>
    <row r="3862" spans="4:4" x14ac:dyDescent="0.25">
      <c r="D3862" s="190"/>
    </row>
    <row r="3863" spans="4:4" x14ac:dyDescent="0.25">
      <c r="D3863" s="190"/>
    </row>
    <row r="3864" spans="4:4" x14ac:dyDescent="0.25">
      <c r="D3864" s="190"/>
    </row>
    <row r="3865" spans="4:4" x14ac:dyDescent="0.25">
      <c r="D3865" s="190"/>
    </row>
    <row r="3866" spans="4:4" x14ac:dyDescent="0.25">
      <c r="D3866" s="190"/>
    </row>
    <row r="3867" spans="4:4" x14ac:dyDescent="0.25">
      <c r="D3867" s="190"/>
    </row>
    <row r="3868" spans="4:4" x14ac:dyDescent="0.25">
      <c r="D3868" s="190"/>
    </row>
    <row r="3869" spans="4:4" x14ac:dyDescent="0.25">
      <c r="D3869" s="190"/>
    </row>
    <row r="3870" spans="4:4" x14ac:dyDescent="0.25">
      <c r="D3870" s="190"/>
    </row>
    <row r="3871" spans="4:4" x14ac:dyDescent="0.25">
      <c r="D3871" s="190"/>
    </row>
    <row r="3872" spans="4:4" x14ac:dyDescent="0.25">
      <c r="D3872" s="190"/>
    </row>
    <row r="3873" spans="4:4" x14ac:dyDescent="0.25">
      <c r="D3873" s="190"/>
    </row>
    <row r="3874" spans="4:4" x14ac:dyDescent="0.25">
      <c r="D3874" s="190"/>
    </row>
    <row r="3875" spans="4:4" x14ac:dyDescent="0.25">
      <c r="D3875" s="190"/>
    </row>
    <row r="3876" spans="4:4" x14ac:dyDescent="0.25">
      <c r="D3876" s="190"/>
    </row>
    <row r="3877" spans="4:4" x14ac:dyDescent="0.25">
      <c r="D3877" s="190"/>
    </row>
    <row r="3878" spans="4:4" x14ac:dyDescent="0.25">
      <c r="D3878" s="190"/>
    </row>
    <row r="3879" spans="4:4" x14ac:dyDescent="0.25">
      <c r="D3879" s="190"/>
    </row>
    <row r="3880" spans="4:4" x14ac:dyDescent="0.25">
      <c r="D3880" s="190"/>
    </row>
    <row r="3881" spans="4:4" x14ac:dyDescent="0.25">
      <c r="D3881" s="190"/>
    </row>
    <row r="3882" spans="4:4" x14ac:dyDescent="0.25">
      <c r="D3882" s="190"/>
    </row>
    <row r="3883" spans="4:4" x14ac:dyDescent="0.25">
      <c r="D3883" s="190"/>
    </row>
    <row r="3884" spans="4:4" x14ac:dyDescent="0.25">
      <c r="D3884" s="190"/>
    </row>
    <row r="3885" spans="4:4" x14ac:dyDescent="0.25">
      <c r="D3885" s="190"/>
    </row>
    <row r="3886" spans="4:4" x14ac:dyDescent="0.25">
      <c r="D3886" s="190"/>
    </row>
    <row r="3887" spans="4:4" x14ac:dyDescent="0.25">
      <c r="D3887" s="190"/>
    </row>
    <row r="3888" spans="4:4" x14ac:dyDescent="0.25">
      <c r="D3888" s="190"/>
    </row>
    <row r="3889" spans="4:4" x14ac:dyDescent="0.25">
      <c r="D3889" s="190"/>
    </row>
    <row r="3890" spans="4:4" x14ac:dyDescent="0.25">
      <c r="D3890" s="190"/>
    </row>
    <row r="3891" spans="4:4" x14ac:dyDescent="0.25">
      <c r="D3891" s="190"/>
    </row>
    <row r="3892" spans="4:4" x14ac:dyDescent="0.25">
      <c r="D3892" s="190"/>
    </row>
    <row r="3893" spans="4:4" x14ac:dyDescent="0.25">
      <c r="D3893" s="190"/>
    </row>
    <row r="3894" spans="4:4" x14ac:dyDescent="0.25">
      <c r="D3894" s="190"/>
    </row>
    <row r="3895" spans="4:4" x14ac:dyDescent="0.25">
      <c r="D3895" s="190"/>
    </row>
    <row r="3896" spans="4:4" x14ac:dyDescent="0.25">
      <c r="D3896" s="190"/>
    </row>
    <row r="3897" spans="4:4" x14ac:dyDescent="0.25">
      <c r="D3897" s="190"/>
    </row>
    <row r="3898" spans="4:4" x14ac:dyDescent="0.25">
      <c r="D3898" s="190"/>
    </row>
    <row r="3899" spans="4:4" x14ac:dyDescent="0.25">
      <c r="D3899" s="190"/>
    </row>
    <row r="3900" spans="4:4" x14ac:dyDescent="0.25">
      <c r="D3900" s="190"/>
    </row>
    <row r="3901" spans="4:4" x14ac:dyDescent="0.25">
      <c r="D3901" s="190"/>
    </row>
    <row r="3902" spans="4:4" x14ac:dyDescent="0.25">
      <c r="D3902" s="190"/>
    </row>
    <row r="3903" spans="4:4" x14ac:dyDescent="0.25">
      <c r="D3903" s="190"/>
    </row>
    <row r="3904" spans="4:4" x14ac:dyDescent="0.25">
      <c r="D3904" s="190"/>
    </row>
    <row r="3905" spans="4:4" x14ac:dyDescent="0.25">
      <c r="D3905" s="190"/>
    </row>
    <row r="3906" spans="4:4" x14ac:dyDescent="0.25">
      <c r="D3906" s="190"/>
    </row>
    <row r="3907" spans="4:4" x14ac:dyDescent="0.25">
      <c r="D3907" s="190"/>
    </row>
    <row r="3908" spans="4:4" x14ac:dyDescent="0.25">
      <c r="D3908" s="190"/>
    </row>
    <row r="3909" spans="4:4" x14ac:dyDescent="0.25">
      <c r="D3909" s="190"/>
    </row>
    <row r="3910" spans="4:4" x14ac:dyDescent="0.25">
      <c r="D3910" s="190"/>
    </row>
    <row r="3911" spans="4:4" x14ac:dyDescent="0.25">
      <c r="D3911" s="190"/>
    </row>
    <row r="3912" spans="4:4" x14ac:dyDescent="0.25">
      <c r="D3912" s="190"/>
    </row>
    <row r="3913" spans="4:4" x14ac:dyDescent="0.25">
      <c r="D3913" s="190"/>
    </row>
    <row r="3914" spans="4:4" x14ac:dyDescent="0.25">
      <c r="D3914" s="190"/>
    </row>
    <row r="3915" spans="4:4" x14ac:dyDescent="0.25">
      <c r="D3915" s="190"/>
    </row>
    <row r="3916" spans="4:4" x14ac:dyDescent="0.25">
      <c r="D3916" s="190"/>
    </row>
    <row r="3917" spans="4:4" x14ac:dyDescent="0.25">
      <c r="D3917" s="190"/>
    </row>
    <row r="3918" spans="4:4" x14ac:dyDescent="0.25">
      <c r="D3918" s="190"/>
    </row>
    <row r="3919" spans="4:4" x14ac:dyDescent="0.25">
      <c r="D3919" s="190"/>
    </row>
    <row r="3920" spans="4:4" x14ac:dyDescent="0.25">
      <c r="D3920" s="190"/>
    </row>
    <row r="3921" spans="4:4" x14ac:dyDescent="0.25">
      <c r="D3921" s="190"/>
    </row>
    <row r="3922" spans="4:4" x14ac:dyDescent="0.25">
      <c r="D3922" s="190"/>
    </row>
    <row r="3923" spans="4:4" x14ac:dyDescent="0.25">
      <c r="D3923" s="190"/>
    </row>
    <row r="3924" spans="4:4" x14ac:dyDescent="0.25">
      <c r="D3924" s="190"/>
    </row>
    <row r="3925" spans="4:4" x14ac:dyDescent="0.25">
      <c r="D3925" s="190"/>
    </row>
    <row r="3926" spans="4:4" x14ac:dyDescent="0.25">
      <c r="D3926" s="190"/>
    </row>
    <row r="3927" spans="4:4" x14ac:dyDescent="0.25">
      <c r="D3927" s="190"/>
    </row>
    <row r="3928" spans="4:4" x14ac:dyDescent="0.25">
      <c r="D3928" s="190"/>
    </row>
    <row r="3929" spans="4:4" x14ac:dyDescent="0.25">
      <c r="D3929" s="190"/>
    </row>
    <row r="3930" spans="4:4" x14ac:dyDescent="0.25">
      <c r="D3930" s="190"/>
    </row>
    <row r="3931" spans="4:4" x14ac:dyDescent="0.25">
      <c r="D3931" s="190"/>
    </row>
    <row r="3932" spans="4:4" x14ac:dyDescent="0.25">
      <c r="D3932" s="190"/>
    </row>
    <row r="3933" spans="4:4" x14ac:dyDescent="0.25">
      <c r="D3933" s="190"/>
    </row>
    <row r="3934" spans="4:4" x14ac:dyDescent="0.25">
      <c r="D3934" s="190"/>
    </row>
    <row r="3935" spans="4:4" x14ac:dyDescent="0.25">
      <c r="D3935" s="190"/>
    </row>
    <row r="3936" spans="4:4" x14ac:dyDescent="0.25">
      <c r="D3936" s="190"/>
    </row>
    <row r="3937" spans="4:4" x14ac:dyDescent="0.25">
      <c r="D3937" s="190"/>
    </row>
    <row r="3938" spans="4:4" x14ac:dyDescent="0.25">
      <c r="D3938" s="190"/>
    </row>
    <row r="3939" spans="4:4" x14ac:dyDescent="0.25">
      <c r="D3939" s="190"/>
    </row>
    <row r="3940" spans="4:4" x14ac:dyDescent="0.25">
      <c r="D3940" s="190"/>
    </row>
    <row r="3941" spans="4:4" x14ac:dyDescent="0.25">
      <c r="D3941" s="190"/>
    </row>
    <row r="3942" spans="4:4" x14ac:dyDescent="0.25">
      <c r="D3942" s="190"/>
    </row>
    <row r="3943" spans="4:4" x14ac:dyDescent="0.25">
      <c r="D3943" s="190"/>
    </row>
    <row r="3944" spans="4:4" x14ac:dyDescent="0.25">
      <c r="D3944" s="190"/>
    </row>
    <row r="3945" spans="4:4" x14ac:dyDescent="0.25">
      <c r="D3945" s="190"/>
    </row>
    <row r="3946" spans="4:4" x14ac:dyDescent="0.25">
      <c r="D3946" s="190"/>
    </row>
    <row r="3947" spans="4:4" x14ac:dyDescent="0.25">
      <c r="D3947" s="190"/>
    </row>
    <row r="3948" spans="4:4" x14ac:dyDescent="0.25">
      <c r="D3948" s="190"/>
    </row>
    <row r="3949" spans="4:4" x14ac:dyDescent="0.25">
      <c r="D3949" s="190"/>
    </row>
    <row r="3950" spans="4:4" x14ac:dyDescent="0.25">
      <c r="D3950" s="190"/>
    </row>
    <row r="3951" spans="4:4" x14ac:dyDescent="0.25">
      <c r="D3951" s="190"/>
    </row>
    <row r="3952" spans="4:4" x14ac:dyDescent="0.25">
      <c r="D3952" s="190"/>
    </row>
    <row r="3953" spans="4:4" x14ac:dyDescent="0.25">
      <c r="D3953" s="190"/>
    </row>
    <row r="3954" spans="4:4" x14ac:dyDescent="0.25">
      <c r="D3954" s="190"/>
    </row>
    <row r="3955" spans="4:4" x14ac:dyDescent="0.25">
      <c r="D3955" s="190"/>
    </row>
    <row r="3956" spans="4:4" x14ac:dyDescent="0.25">
      <c r="D3956" s="190"/>
    </row>
    <row r="3957" spans="4:4" x14ac:dyDescent="0.25">
      <c r="D3957" s="190"/>
    </row>
    <row r="3958" spans="4:4" x14ac:dyDescent="0.25">
      <c r="D3958" s="190"/>
    </row>
    <row r="3959" spans="4:4" x14ac:dyDescent="0.25">
      <c r="D3959" s="190"/>
    </row>
    <row r="3960" spans="4:4" x14ac:dyDescent="0.25">
      <c r="D3960" s="190"/>
    </row>
    <row r="3961" spans="4:4" x14ac:dyDescent="0.25">
      <c r="D3961" s="190"/>
    </row>
    <row r="3962" spans="4:4" x14ac:dyDescent="0.25">
      <c r="D3962" s="190"/>
    </row>
    <row r="3963" spans="4:4" x14ac:dyDescent="0.25">
      <c r="D3963" s="190"/>
    </row>
    <row r="3964" spans="4:4" x14ac:dyDescent="0.25">
      <c r="D3964" s="190"/>
    </row>
    <row r="3965" spans="4:4" x14ac:dyDescent="0.25">
      <c r="D3965" s="190"/>
    </row>
    <row r="3966" spans="4:4" x14ac:dyDescent="0.25">
      <c r="D3966" s="190"/>
    </row>
    <row r="3967" spans="4:4" x14ac:dyDescent="0.25">
      <c r="D3967" s="190"/>
    </row>
    <row r="3968" spans="4:4" x14ac:dyDescent="0.25">
      <c r="D3968" s="190"/>
    </row>
    <row r="3969" spans="4:4" x14ac:dyDescent="0.25">
      <c r="D3969" s="190"/>
    </row>
    <row r="3970" spans="4:4" x14ac:dyDescent="0.25">
      <c r="D3970" s="190"/>
    </row>
    <row r="3971" spans="4:4" x14ac:dyDescent="0.25">
      <c r="D3971" s="190"/>
    </row>
    <row r="3972" spans="4:4" x14ac:dyDescent="0.25">
      <c r="D3972" s="190"/>
    </row>
    <row r="3973" spans="4:4" x14ac:dyDescent="0.25">
      <c r="D3973" s="190"/>
    </row>
    <row r="3974" spans="4:4" x14ac:dyDescent="0.25">
      <c r="D3974" s="190"/>
    </row>
    <row r="3975" spans="4:4" x14ac:dyDescent="0.25">
      <c r="D3975" s="190"/>
    </row>
    <row r="3976" spans="4:4" x14ac:dyDescent="0.25">
      <c r="D3976" s="190"/>
    </row>
    <row r="3977" spans="4:4" x14ac:dyDescent="0.25">
      <c r="D3977" s="190"/>
    </row>
    <row r="3978" spans="4:4" x14ac:dyDescent="0.25">
      <c r="D3978" s="190"/>
    </row>
    <row r="3979" spans="4:4" x14ac:dyDescent="0.25">
      <c r="D3979" s="190"/>
    </row>
    <row r="3980" spans="4:4" x14ac:dyDescent="0.25">
      <c r="D3980" s="190"/>
    </row>
    <row r="3981" spans="4:4" x14ac:dyDescent="0.25">
      <c r="D3981" s="190"/>
    </row>
    <row r="3982" spans="4:4" x14ac:dyDescent="0.25">
      <c r="D3982" s="190"/>
    </row>
    <row r="3983" spans="4:4" x14ac:dyDescent="0.25">
      <c r="D3983" s="190"/>
    </row>
    <row r="3984" spans="4:4" x14ac:dyDescent="0.25">
      <c r="D3984" s="190"/>
    </row>
    <row r="3985" spans="4:4" x14ac:dyDescent="0.25">
      <c r="D3985" s="190"/>
    </row>
    <row r="3986" spans="4:4" x14ac:dyDescent="0.25">
      <c r="D3986" s="190"/>
    </row>
    <row r="3987" spans="4:4" x14ac:dyDescent="0.25">
      <c r="D3987" s="190"/>
    </row>
    <row r="3988" spans="4:4" x14ac:dyDescent="0.25">
      <c r="D3988" s="190"/>
    </row>
    <row r="3989" spans="4:4" x14ac:dyDescent="0.25">
      <c r="D3989" s="190"/>
    </row>
    <row r="3990" spans="4:4" x14ac:dyDescent="0.25">
      <c r="D3990" s="190"/>
    </row>
    <row r="3991" spans="4:4" x14ac:dyDescent="0.25">
      <c r="D3991" s="190"/>
    </row>
    <row r="3992" spans="4:4" x14ac:dyDescent="0.25">
      <c r="D3992" s="190"/>
    </row>
    <row r="3993" spans="4:4" x14ac:dyDescent="0.25">
      <c r="D3993" s="190"/>
    </row>
    <row r="3994" spans="4:4" x14ac:dyDescent="0.25">
      <c r="D3994" s="190"/>
    </row>
    <row r="3995" spans="4:4" x14ac:dyDescent="0.25">
      <c r="D3995" s="190"/>
    </row>
    <row r="3996" spans="4:4" x14ac:dyDescent="0.25">
      <c r="D3996" s="190"/>
    </row>
    <row r="3997" spans="4:4" x14ac:dyDescent="0.25">
      <c r="D3997" s="190"/>
    </row>
    <row r="3998" spans="4:4" x14ac:dyDescent="0.25">
      <c r="D3998" s="190"/>
    </row>
    <row r="3999" spans="4:4" x14ac:dyDescent="0.25">
      <c r="D3999" s="190"/>
    </row>
    <row r="4000" spans="4:4" x14ac:dyDescent="0.25">
      <c r="D4000" s="190"/>
    </row>
    <row r="4001" spans="4:4" x14ac:dyDescent="0.25">
      <c r="D4001" s="190"/>
    </row>
    <row r="4002" spans="4:4" x14ac:dyDescent="0.25">
      <c r="D4002" s="190"/>
    </row>
    <row r="4003" spans="4:4" x14ac:dyDescent="0.25">
      <c r="D4003" s="190"/>
    </row>
    <row r="4004" spans="4:4" x14ac:dyDescent="0.25">
      <c r="D4004" s="190"/>
    </row>
    <row r="4005" spans="4:4" x14ac:dyDescent="0.25">
      <c r="D4005" s="190"/>
    </row>
    <row r="4006" spans="4:4" x14ac:dyDescent="0.25">
      <c r="D4006" s="190"/>
    </row>
    <row r="4007" spans="4:4" x14ac:dyDescent="0.25">
      <c r="D4007" s="190"/>
    </row>
    <row r="4008" spans="4:4" x14ac:dyDescent="0.25">
      <c r="D4008" s="190"/>
    </row>
    <row r="4009" spans="4:4" x14ac:dyDescent="0.25">
      <c r="D4009" s="190"/>
    </row>
    <row r="4010" spans="4:4" x14ac:dyDescent="0.25">
      <c r="D4010" s="190"/>
    </row>
    <row r="4011" spans="4:4" x14ac:dyDescent="0.25">
      <c r="D4011" s="190"/>
    </row>
    <row r="4012" spans="4:4" x14ac:dyDescent="0.25">
      <c r="D4012" s="190"/>
    </row>
    <row r="4013" spans="4:4" x14ac:dyDescent="0.25">
      <c r="D4013" s="190"/>
    </row>
    <row r="4014" spans="4:4" x14ac:dyDescent="0.25">
      <c r="D4014" s="190"/>
    </row>
    <row r="4015" spans="4:4" x14ac:dyDescent="0.25">
      <c r="D4015" s="190"/>
    </row>
    <row r="4016" spans="4:4" x14ac:dyDescent="0.25">
      <c r="D4016" s="190"/>
    </row>
    <row r="4017" spans="4:4" x14ac:dyDescent="0.25">
      <c r="D4017" s="190"/>
    </row>
    <row r="4018" spans="4:4" x14ac:dyDescent="0.25">
      <c r="D4018" s="190"/>
    </row>
    <row r="4019" spans="4:4" x14ac:dyDescent="0.25">
      <c r="D4019" s="190"/>
    </row>
    <row r="4020" spans="4:4" x14ac:dyDescent="0.25">
      <c r="D4020" s="190"/>
    </row>
    <row r="4021" spans="4:4" x14ac:dyDescent="0.25">
      <c r="D4021" s="190"/>
    </row>
    <row r="4022" spans="4:4" x14ac:dyDescent="0.25">
      <c r="D4022" s="190"/>
    </row>
    <row r="4023" spans="4:4" x14ac:dyDescent="0.25">
      <c r="D4023" s="190"/>
    </row>
    <row r="4024" spans="4:4" x14ac:dyDescent="0.25">
      <c r="D4024" s="190"/>
    </row>
    <row r="4025" spans="4:4" x14ac:dyDescent="0.25">
      <c r="D4025" s="190"/>
    </row>
    <row r="4026" spans="4:4" x14ac:dyDescent="0.25">
      <c r="D4026" s="190"/>
    </row>
    <row r="4027" spans="4:4" x14ac:dyDescent="0.25">
      <c r="D4027" s="190"/>
    </row>
    <row r="4028" spans="4:4" x14ac:dyDescent="0.25">
      <c r="D4028" s="190"/>
    </row>
    <row r="4029" spans="4:4" x14ac:dyDescent="0.25">
      <c r="D4029" s="190"/>
    </row>
    <row r="4030" spans="4:4" x14ac:dyDescent="0.25">
      <c r="D4030" s="190"/>
    </row>
    <row r="4031" spans="4:4" x14ac:dyDescent="0.25">
      <c r="D4031" s="190"/>
    </row>
    <row r="4032" spans="4:4" x14ac:dyDescent="0.25">
      <c r="D4032" s="190"/>
    </row>
    <row r="4033" spans="4:4" x14ac:dyDescent="0.25">
      <c r="D4033" s="190"/>
    </row>
    <row r="4034" spans="4:4" x14ac:dyDescent="0.25">
      <c r="D4034" s="190"/>
    </row>
    <row r="4035" spans="4:4" x14ac:dyDescent="0.25">
      <c r="D4035" s="190"/>
    </row>
    <row r="4036" spans="4:4" x14ac:dyDescent="0.25">
      <c r="D4036" s="190"/>
    </row>
    <row r="4037" spans="4:4" x14ac:dyDescent="0.25">
      <c r="D4037" s="190"/>
    </row>
    <row r="4038" spans="4:4" x14ac:dyDescent="0.25">
      <c r="D4038" s="190"/>
    </row>
    <row r="4039" spans="4:4" x14ac:dyDescent="0.25">
      <c r="D4039" s="190"/>
    </row>
    <row r="4040" spans="4:4" x14ac:dyDescent="0.25">
      <c r="D4040" s="190"/>
    </row>
    <row r="4041" spans="4:4" x14ac:dyDescent="0.25">
      <c r="D4041" s="190"/>
    </row>
    <row r="4042" spans="4:4" x14ac:dyDescent="0.25">
      <c r="D4042" s="190"/>
    </row>
    <row r="4043" spans="4:4" x14ac:dyDescent="0.25">
      <c r="D4043" s="190"/>
    </row>
    <row r="4044" spans="4:4" x14ac:dyDescent="0.25">
      <c r="D4044" s="190"/>
    </row>
    <row r="4045" spans="4:4" x14ac:dyDescent="0.25">
      <c r="D4045" s="190"/>
    </row>
    <row r="4046" spans="4:4" x14ac:dyDescent="0.25">
      <c r="D4046" s="190"/>
    </row>
    <row r="4047" spans="4:4" x14ac:dyDescent="0.25">
      <c r="D4047" s="190"/>
    </row>
    <row r="4048" spans="4:4" x14ac:dyDescent="0.25">
      <c r="D4048" s="190"/>
    </row>
    <row r="4049" spans="4:4" x14ac:dyDescent="0.25">
      <c r="D4049" s="190"/>
    </row>
    <row r="4050" spans="4:4" x14ac:dyDescent="0.25">
      <c r="D4050" s="190"/>
    </row>
    <row r="4051" spans="4:4" x14ac:dyDescent="0.25">
      <c r="D4051" s="190"/>
    </row>
    <row r="4052" spans="4:4" x14ac:dyDescent="0.25">
      <c r="D4052" s="190"/>
    </row>
    <row r="4053" spans="4:4" x14ac:dyDescent="0.25">
      <c r="D4053" s="190"/>
    </row>
    <row r="4054" spans="4:4" x14ac:dyDescent="0.25">
      <c r="D4054" s="190"/>
    </row>
    <row r="4055" spans="4:4" x14ac:dyDescent="0.25">
      <c r="D4055" s="190"/>
    </row>
    <row r="4056" spans="4:4" x14ac:dyDescent="0.25">
      <c r="D4056" s="190"/>
    </row>
    <row r="4057" spans="4:4" x14ac:dyDescent="0.25">
      <c r="D4057" s="190"/>
    </row>
    <row r="4058" spans="4:4" x14ac:dyDescent="0.25">
      <c r="D4058" s="190"/>
    </row>
    <row r="4059" spans="4:4" x14ac:dyDescent="0.25">
      <c r="D4059" s="190"/>
    </row>
    <row r="4060" spans="4:4" x14ac:dyDescent="0.25">
      <c r="D4060" s="190"/>
    </row>
    <row r="4061" spans="4:4" x14ac:dyDescent="0.25">
      <c r="D4061" s="190"/>
    </row>
    <row r="4062" spans="4:4" x14ac:dyDescent="0.25">
      <c r="D4062" s="190"/>
    </row>
    <row r="4063" spans="4:4" x14ac:dyDescent="0.25">
      <c r="D4063" s="190"/>
    </row>
    <row r="4064" spans="4:4" x14ac:dyDescent="0.25">
      <c r="D4064" s="190"/>
    </row>
    <row r="4065" spans="4:4" x14ac:dyDescent="0.25">
      <c r="D4065" s="190"/>
    </row>
    <row r="4066" spans="4:4" x14ac:dyDescent="0.25">
      <c r="D4066" s="190"/>
    </row>
    <row r="4067" spans="4:4" x14ac:dyDescent="0.25">
      <c r="D4067" s="190"/>
    </row>
    <row r="4068" spans="4:4" x14ac:dyDescent="0.25">
      <c r="D4068" s="190"/>
    </row>
    <row r="4069" spans="4:4" x14ac:dyDescent="0.25">
      <c r="D4069" s="190"/>
    </row>
    <row r="4070" spans="4:4" x14ac:dyDescent="0.25">
      <c r="D4070" s="190"/>
    </row>
    <row r="4071" spans="4:4" x14ac:dyDescent="0.25">
      <c r="D4071" s="190"/>
    </row>
    <row r="4072" spans="4:4" x14ac:dyDescent="0.25">
      <c r="D4072" s="190"/>
    </row>
    <row r="4073" spans="4:4" x14ac:dyDescent="0.25">
      <c r="D4073" s="190"/>
    </row>
    <row r="4074" spans="4:4" x14ac:dyDescent="0.25">
      <c r="D4074" s="190"/>
    </row>
    <row r="4075" spans="4:4" x14ac:dyDescent="0.25">
      <c r="D4075" s="190"/>
    </row>
    <row r="4076" spans="4:4" x14ac:dyDescent="0.25">
      <c r="D4076" s="190"/>
    </row>
    <row r="4077" spans="4:4" x14ac:dyDescent="0.25">
      <c r="D4077" s="190"/>
    </row>
    <row r="4078" spans="4:4" x14ac:dyDescent="0.25">
      <c r="D4078" s="190"/>
    </row>
    <row r="4079" spans="4:4" x14ac:dyDescent="0.25">
      <c r="D4079" s="190"/>
    </row>
    <row r="4080" spans="4:4" x14ac:dyDescent="0.25">
      <c r="D4080" s="190"/>
    </row>
    <row r="4081" spans="4:4" x14ac:dyDescent="0.25">
      <c r="D4081" s="190"/>
    </row>
    <row r="4082" spans="4:4" x14ac:dyDescent="0.25">
      <c r="D4082" s="190"/>
    </row>
    <row r="4083" spans="4:4" x14ac:dyDescent="0.25">
      <c r="D4083" s="190"/>
    </row>
    <row r="4084" spans="4:4" x14ac:dyDescent="0.25">
      <c r="D4084" s="190"/>
    </row>
    <row r="4085" spans="4:4" x14ac:dyDescent="0.25">
      <c r="D4085" s="190"/>
    </row>
    <row r="4086" spans="4:4" x14ac:dyDescent="0.25">
      <c r="D4086" s="190"/>
    </row>
    <row r="4087" spans="4:4" x14ac:dyDescent="0.25">
      <c r="D4087" s="190"/>
    </row>
    <row r="4088" spans="4:4" x14ac:dyDescent="0.25">
      <c r="D4088" s="190"/>
    </row>
    <row r="4089" spans="4:4" x14ac:dyDescent="0.25">
      <c r="D4089" s="190"/>
    </row>
    <row r="4090" spans="4:4" x14ac:dyDescent="0.25">
      <c r="D4090" s="190"/>
    </row>
    <row r="4091" spans="4:4" x14ac:dyDescent="0.25">
      <c r="D4091" s="190"/>
    </row>
    <row r="4092" spans="4:4" x14ac:dyDescent="0.25">
      <c r="D4092" s="190"/>
    </row>
    <row r="4093" spans="4:4" x14ac:dyDescent="0.25">
      <c r="D4093" s="190"/>
    </row>
    <row r="4094" spans="4:4" x14ac:dyDescent="0.25">
      <c r="D4094" s="190"/>
    </row>
    <row r="4095" spans="4:4" x14ac:dyDescent="0.25">
      <c r="D4095" s="190"/>
    </row>
    <row r="4096" spans="4:4" x14ac:dyDescent="0.25">
      <c r="D4096" s="190"/>
    </row>
    <row r="4097" spans="4:4" x14ac:dyDescent="0.25">
      <c r="D4097" s="190"/>
    </row>
    <row r="4098" spans="4:4" x14ac:dyDescent="0.25">
      <c r="D4098" s="190"/>
    </row>
    <row r="4099" spans="4:4" x14ac:dyDescent="0.25">
      <c r="D4099" s="190"/>
    </row>
    <row r="4100" spans="4:4" x14ac:dyDescent="0.25">
      <c r="D4100" s="190"/>
    </row>
    <row r="4101" spans="4:4" x14ac:dyDescent="0.25">
      <c r="D4101" s="190"/>
    </row>
    <row r="4102" spans="4:4" x14ac:dyDescent="0.25">
      <c r="D4102" s="190"/>
    </row>
    <row r="4103" spans="4:4" x14ac:dyDescent="0.25">
      <c r="D4103" s="190"/>
    </row>
    <row r="4104" spans="4:4" x14ac:dyDescent="0.25">
      <c r="D4104" s="190"/>
    </row>
    <row r="4105" spans="4:4" x14ac:dyDescent="0.25">
      <c r="D4105" s="190"/>
    </row>
    <row r="4106" spans="4:4" x14ac:dyDescent="0.25">
      <c r="D4106" s="190"/>
    </row>
    <row r="4107" spans="4:4" x14ac:dyDescent="0.25">
      <c r="D4107" s="190"/>
    </row>
    <row r="4108" spans="4:4" x14ac:dyDescent="0.25">
      <c r="D4108" s="190"/>
    </row>
    <row r="4109" spans="4:4" x14ac:dyDescent="0.25">
      <c r="D4109" s="190"/>
    </row>
    <row r="4110" spans="4:4" x14ac:dyDescent="0.25">
      <c r="D4110" s="190"/>
    </row>
    <row r="4111" spans="4:4" x14ac:dyDescent="0.25">
      <c r="D4111" s="190"/>
    </row>
    <row r="4112" spans="4:4" x14ac:dyDescent="0.25">
      <c r="D4112" s="190"/>
    </row>
    <row r="4113" spans="4:4" x14ac:dyDescent="0.25">
      <c r="D4113" s="190"/>
    </row>
    <row r="4114" spans="4:4" x14ac:dyDescent="0.25">
      <c r="D4114" s="190"/>
    </row>
    <row r="4115" spans="4:4" x14ac:dyDescent="0.25">
      <c r="D4115" s="190"/>
    </row>
    <row r="4116" spans="4:4" x14ac:dyDescent="0.25">
      <c r="D4116" s="190"/>
    </row>
    <row r="4117" spans="4:4" x14ac:dyDescent="0.25">
      <c r="D4117" s="190"/>
    </row>
    <row r="4118" spans="4:4" x14ac:dyDescent="0.25">
      <c r="D4118" s="190"/>
    </row>
    <row r="4119" spans="4:4" x14ac:dyDescent="0.25">
      <c r="D4119" s="190"/>
    </row>
    <row r="4120" spans="4:4" x14ac:dyDescent="0.25">
      <c r="D4120" s="190"/>
    </row>
    <row r="4121" spans="4:4" x14ac:dyDescent="0.25">
      <c r="D4121" s="190"/>
    </row>
    <row r="4122" spans="4:4" x14ac:dyDescent="0.25">
      <c r="D4122" s="190"/>
    </row>
    <row r="4123" spans="4:4" x14ac:dyDescent="0.25">
      <c r="D4123" s="190"/>
    </row>
    <row r="4124" spans="4:4" x14ac:dyDescent="0.25">
      <c r="D4124" s="190"/>
    </row>
    <row r="4125" spans="4:4" x14ac:dyDescent="0.25">
      <c r="D4125" s="190"/>
    </row>
    <row r="4126" spans="4:4" x14ac:dyDescent="0.25">
      <c r="D4126" s="190"/>
    </row>
    <row r="4127" spans="4:4" x14ac:dyDescent="0.25">
      <c r="D4127" s="190"/>
    </row>
    <row r="4128" spans="4:4" x14ac:dyDescent="0.25">
      <c r="D4128" s="190"/>
    </row>
    <row r="4129" spans="4:4" x14ac:dyDescent="0.25">
      <c r="D4129" s="190"/>
    </row>
    <row r="4130" spans="4:4" x14ac:dyDescent="0.25">
      <c r="D4130" s="190"/>
    </row>
    <row r="4131" spans="4:4" x14ac:dyDescent="0.25">
      <c r="D4131" s="190"/>
    </row>
    <row r="4132" spans="4:4" x14ac:dyDescent="0.25">
      <c r="D4132" s="190"/>
    </row>
    <row r="4133" spans="4:4" x14ac:dyDescent="0.25">
      <c r="D4133" s="190"/>
    </row>
    <row r="4134" spans="4:4" x14ac:dyDescent="0.25">
      <c r="D4134" s="190"/>
    </row>
    <row r="4135" spans="4:4" x14ac:dyDescent="0.25">
      <c r="D4135" s="190"/>
    </row>
    <row r="4136" spans="4:4" x14ac:dyDescent="0.25">
      <c r="D4136" s="190"/>
    </row>
    <row r="4137" spans="4:4" x14ac:dyDescent="0.25">
      <c r="D4137" s="190"/>
    </row>
    <row r="4138" spans="4:4" x14ac:dyDescent="0.25">
      <c r="D4138" s="190"/>
    </row>
    <row r="4139" spans="4:4" x14ac:dyDescent="0.25">
      <c r="D4139" s="190"/>
    </row>
    <row r="4140" spans="4:4" x14ac:dyDescent="0.25">
      <c r="D4140" s="190"/>
    </row>
    <row r="4141" spans="4:4" x14ac:dyDescent="0.25">
      <c r="D4141" s="190"/>
    </row>
    <row r="4142" spans="4:4" x14ac:dyDescent="0.25">
      <c r="D4142" s="190"/>
    </row>
    <row r="4143" spans="4:4" x14ac:dyDescent="0.25">
      <c r="D4143" s="190"/>
    </row>
    <row r="4144" spans="4:4" x14ac:dyDescent="0.25">
      <c r="D4144" s="190"/>
    </row>
    <row r="4145" spans="4:4" x14ac:dyDescent="0.25">
      <c r="D4145" s="190"/>
    </row>
    <row r="4146" spans="4:4" x14ac:dyDescent="0.25">
      <c r="D4146" s="190"/>
    </row>
    <row r="4147" spans="4:4" x14ac:dyDescent="0.25">
      <c r="D4147" s="190"/>
    </row>
    <row r="4148" spans="4:4" x14ac:dyDescent="0.25">
      <c r="D4148" s="190"/>
    </row>
    <row r="4149" spans="4:4" x14ac:dyDescent="0.25">
      <c r="D4149" s="190"/>
    </row>
    <row r="4150" spans="4:4" x14ac:dyDescent="0.25">
      <c r="D4150" s="190"/>
    </row>
    <row r="4151" spans="4:4" x14ac:dyDescent="0.25">
      <c r="D4151" s="190"/>
    </row>
    <row r="4152" spans="4:4" x14ac:dyDescent="0.25">
      <c r="D4152" s="190"/>
    </row>
    <row r="4153" spans="4:4" x14ac:dyDescent="0.25">
      <c r="D4153" s="190"/>
    </row>
    <row r="4154" spans="4:4" x14ac:dyDescent="0.25">
      <c r="D4154" s="190"/>
    </row>
    <row r="4155" spans="4:4" x14ac:dyDescent="0.25">
      <c r="D4155" s="190"/>
    </row>
    <row r="4156" spans="4:4" x14ac:dyDescent="0.25">
      <c r="D4156" s="190"/>
    </row>
    <row r="4157" spans="4:4" x14ac:dyDescent="0.25">
      <c r="D4157" s="190"/>
    </row>
    <row r="4158" spans="4:4" x14ac:dyDescent="0.25">
      <c r="D4158" s="190"/>
    </row>
    <row r="4159" spans="4:4" x14ac:dyDescent="0.25">
      <c r="D4159" s="190"/>
    </row>
    <row r="4160" spans="4:4" x14ac:dyDescent="0.25">
      <c r="D4160" s="190"/>
    </row>
    <row r="4161" spans="4:4" x14ac:dyDescent="0.25">
      <c r="D4161" s="190"/>
    </row>
    <row r="4162" spans="4:4" x14ac:dyDescent="0.25">
      <c r="D4162" s="190"/>
    </row>
    <row r="4163" spans="4:4" x14ac:dyDescent="0.25">
      <c r="D4163" s="190"/>
    </row>
    <row r="4164" spans="4:4" x14ac:dyDescent="0.25">
      <c r="D4164" s="190"/>
    </row>
    <row r="4165" spans="4:4" x14ac:dyDescent="0.25">
      <c r="D4165" s="190"/>
    </row>
    <row r="4166" spans="4:4" x14ac:dyDescent="0.25">
      <c r="D4166" s="190"/>
    </row>
    <row r="4167" spans="4:4" x14ac:dyDescent="0.25">
      <c r="D4167" s="190"/>
    </row>
    <row r="4168" spans="4:4" x14ac:dyDescent="0.25">
      <c r="D4168" s="190"/>
    </row>
    <row r="4169" spans="4:4" x14ac:dyDescent="0.25">
      <c r="D4169" s="190"/>
    </row>
    <row r="4170" spans="4:4" x14ac:dyDescent="0.25">
      <c r="D4170" s="190"/>
    </row>
    <row r="4171" spans="4:4" x14ac:dyDescent="0.25">
      <c r="D4171" s="190"/>
    </row>
    <row r="4172" spans="4:4" x14ac:dyDescent="0.25">
      <c r="D4172" s="190"/>
    </row>
    <row r="4173" spans="4:4" x14ac:dyDescent="0.25">
      <c r="D4173" s="190"/>
    </row>
    <row r="4174" spans="4:4" x14ac:dyDescent="0.25">
      <c r="D4174" s="190"/>
    </row>
    <row r="4175" spans="4:4" x14ac:dyDescent="0.25">
      <c r="D4175" s="190"/>
    </row>
    <row r="4176" spans="4:4" x14ac:dyDescent="0.25">
      <c r="D4176" s="190"/>
    </row>
    <row r="4177" spans="4:4" x14ac:dyDescent="0.25">
      <c r="D4177" s="190"/>
    </row>
    <row r="4178" spans="4:4" x14ac:dyDescent="0.25">
      <c r="D4178" s="190"/>
    </row>
    <row r="4179" spans="4:4" x14ac:dyDescent="0.25">
      <c r="D4179" s="190"/>
    </row>
    <row r="4180" spans="4:4" x14ac:dyDescent="0.25">
      <c r="D4180" s="190"/>
    </row>
    <row r="4181" spans="4:4" x14ac:dyDescent="0.25">
      <c r="D4181" s="190"/>
    </row>
    <row r="4182" spans="4:4" x14ac:dyDescent="0.25">
      <c r="D4182" s="190"/>
    </row>
    <row r="4183" spans="4:4" x14ac:dyDescent="0.25">
      <c r="D4183" s="190"/>
    </row>
    <row r="4184" spans="4:4" x14ac:dyDescent="0.25">
      <c r="D4184" s="190"/>
    </row>
    <row r="4185" spans="4:4" x14ac:dyDescent="0.25">
      <c r="D4185" s="190"/>
    </row>
    <row r="4186" spans="4:4" x14ac:dyDescent="0.25">
      <c r="D4186" s="190"/>
    </row>
    <row r="4187" spans="4:4" x14ac:dyDescent="0.25">
      <c r="D4187" s="190"/>
    </row>
    <row r="4188" spans="4:4" x14ac:dyDescent="0.25">
      <c r="D4188" s="190"/>
    </row>
    <row r="4189" spans="4:4" x14ac:dyDescent="0.25">
      <c r="D4189" s="190"/>
    </row>
    <row r="4190" spans="4:4" x14ac:dyDescent="0.25">
      <c r="D4190" s="190"/>
    </row>
    <row r="4191" spans="4:4" x14ac:dyDescent="0.25">
      <c r="D4191" s="190"/>
    </row>
    <row r="4192" spans="4:4" x14ac:dyDescent="0.25">
      <c r="D4192" s="190"/>
    </row>
    <row r="4193" spans="4:4" x14ac:dyDescent="0.25">
      <c r="D4193" s="190"/>
    </row>
    <row r="4194" spans="4:4" x14ac:dyDescent="0.25">
      <c r="D4194" s="190"/>
    </row>
    <row r="4195" spans="4:4" x14ac:dyDescent="0.25">
      <c r="D4195" s="190"/>
    </row>
    <row r="4196" spans="4:4" x14ac:dyDescent="0.25">
      <c r="D4196" s="190"/>
    </row>
    <row r="4197" spans="4:4" x14ac:dyDescent="0.25">
      <c r="D4197" s="190"/>
    </row>
    <row r="4198" spans="4:4" x14ac:dyDescent="0.25">
      <c r="D4198" s="190"/>
    </row>
    <row r="4199" spans="4:4" x14ac:dyDescent="0.25">
      <c r="D4199" s="190"/>
    </row>
    <row r="4200" spans="4:4" x14ac:dyDescent="0.25">
      <c r="D4200" s="190"/>
    </row>
    <row r="4201" spans="4:4" x14ac:dyDescent="0.25">
      <c r="D4201" s="190"/>
    </row>
    <row r="4202" spans="4:4" x14ac:dyDescent="0.25">
      <c r="D4202" s="190"/>
    </row>
    <row r="4203" spans="4:4" x14ac:dyDescent="0.25">
      <c r="D4203" s="190"/>
    </row>
    <row r="4204" spans="4:4" x14ac:dyDescent="0.25">
      <c r="D4204" s="190"/>
    </row>
    <row r="4205" spans="4:4" x14ac:dyDescent="0.25">
      <c r="D4205" s="190"/>
    </row>
    <row r="4206" spans="4:4" x14ac:dyDescent="0.25">
      <c r="D4206" s="190"/>
    </row>
    <row r="4207" spans="4:4" x14ac:dyDescent="0.25">
      <c r="D4207" s="190"/>
    </row>
    <row r="4208" spans="4:4" x14ac:dyDescent="0.25">
      <c r="D4208" s="190"/>
    </row>
    <row r="4209" spans="4:4" x14ac:dyDescent="0.25">
      <c r="D4209" s="190"/>
    </row>
    <row r="4210" spans="4:4" x14ac:dyDescent="0.25">
      <c r="D4210" s="190"/>
    </row>
    <row r="4211" spans="4:4" x14ac:dyDescent="0.25">
      <c r="D4211" s="190"/>
    </row>
    <row r="4212" spans="4:4" x14ac:dyDescent="0.25">
      <c r="D4212" s="190"/>
    </row>
    <row r="4213" spans="4:4" x14ac:dyDescent="0.25">
      <c r="D4213" s="190"/>
    </row>
    <row r="4214" spans="4:4" x14ac:dyDescent="0.25">
      <c r="D4214" s="190"/>
    </row>
    <row r="4215" spans="4:4" x14ac:dyDescent="0.25">
      <c r="D4215" s="190"/>
    </row>
    <row r="4216" spans="4:4" x14ac:dyDescent="0.25">
      <c r="D4216" s="190"/>
    </row>
    <row r="4217" spans="4:4" x14ac:dyDescent="0.25">
      <c r="D4217" s="190"/>
    </row>
    <row r="4218" spans="4:4" x14ac:dyDescent="0.25">
      <c r="D4218" s="190"/>
    </row>
    <row r="4219" spans="4:4" x14ac:dyDescent="0.25">
      <c r="D4219" s="190"/>
    </row>
    <row r="4220" spans="4:4" x14ac:dyDescent="0.25">
      <c r="D4220" s="190"/>
    </row>
    <row r="4221" spans="4:4" x14ac:dyDescent="0.25">
      <c r="D4221" s="190"/>
    </row>
    <row r="4222" spans="4:4" x14ac:dyDescent="0.25">
      <c r="D4222" s="190"/>
    </row>
    <row r="4223" spans="4:4" x14ac:dyDescent="0.25">
      <c r="D4223" s="190"/>
    </row>
    <row r="4224" spans="4:4" x14ac:dyDescent="0.25">
      <c r="D4224" s="190"/>
    </row>
    <row r="4225" spans="4:4" x14ac:dyDescent="0.25">
      <c r="D4225" s="190"/>
    </row>
    <row r="4226" spans="4:4" x14ac:dyDescent="0.25">
      <c r="D4226" s="190"/>
    </row>
    <row r="4227" spans="4:4" x14ac:dyDescent="0.25">
      <c r="D4227" s="190"/>
    </row>
    <row r="4228" spans="4:4" x14ac:dyDescent="0.25">
      <c r="D4228" s="190"/>
    </row>
    <row r="4229" spans="4:4" x14ac:dyDescent="0.25">
      <c r="D4229" s="190"/>
    </row>
    <row r="4230" spans="4:4" x14ac:dyDescent="0.25">
      <c r="D4230" s="190"/>
    </row>
    <row r="4231" spans="4:4" x14ac:dyDescent="0.25">
      <c r="D4231" s="190"/>
    </row>
    <row r="4232" spans="4:4" x14ac:dyDescent="0.25">
      <c r="D4232" s="190"/>
    </row>
    <row r="4233" spans="4:4" x14ac:dyDescent="0.25">
      <c r="D4233" s="190"/>
    </row>
    <row r="4234" spans="4:4" x14ac:dyDescent="0.25">
      <c r="D4234" s="190"/>
    </row>
    <row r="4235" spans="4:4" x14ac:dyDescent="0.25">
      <c r="D4235" s="190"/>
    </row>
    <row r="4236" spans="4:4" x14ac:dyDescent="0.25">
      <c r="D4236" s="190"/>
    </row>
    <row r="4237" spans="4:4" x14ac:dyDescent="0.25">
      <c r="D4237" s="190"/>
    </row>
    <row r="4238" spans="4:4" x14ac:dyDescent="0.25">
      <c r="D4238" s="190"/>
    </row>
    <row r="4239" spans="4:4" x14ac:dyDescent="0.25">
      <c r="D4239" s="190"/>
    </row>
    <row r="4240" spans="4:4" x14ac:dyDescent="0.25">
      <c r="D4240" s="190"/>
    </row>
    <row r="4241" spans="4:4" x14ac:dyDescent="0.25">
      <c r="D4241" s="190"/>
    </row>
    <row r="4242" spans="4:4" x14ac:dyDescent="0.25">
      <c r="D4242" s="190"/>
    </row>
    <row r="4243" spans="4:4" x14ac:dyDescent="0.25">
      <c r="D4243" s="190"/>
    </row>
    <row r="4244" spans="4:4" x14ac:dyDescent="0.25">
      <c r="D4244" s="190"/>
    </row>
    <row r="4245" spans="4:4" x14ac:dyDescent="0.25">
      <c r="D4245" s="190"/>
    </row>
    <row r="4246" spans="4:4" x14ac:dyDescent="0.25">
      <c r="D4246" s="190"/>
    </row>
    <row r="4247" spans="4:4" x14ac:dyDescent="0.25">
      <c r="D4247" s="190"/>
    </row>
    <row r="4248" spans="4:4" x14ac:dyDescent="0.25">
      <c r="D4248" s="190"/>
    </row>
    <row r="4249" spans="4:4" x14ac:dyDescent="0.25">
      <c r="D4249" s="190"/>
    </row>
    <row r="4250" spans="4:4" x14ac:dyDescent="0.25">
      <c r="D4250" s="190"/>
    </row>
    <row r="4251" spans="4:4" x14ac:dyDescent="0.25">
      <c r="D4251" s="190"/>
    </row>
    <row r="4252" spans="4:4" x14ac:dyDescent="0.25">
      <c r="D4252" s="190"/>
    </row>
    <row r="4253" spans="4:4" x14ac:dyDescent="0.25">
      <c r="D4253" s="190"/>
    </row>
    <row r="4254" spans="4:4" x14ac:dyDescent="0.25">
      <c r="D4254" s="190"/>
    </row>
    <row r="4255" spans="4:4" x14ac:dyDescent="0.25">
      <c r="D4255" s="190"/>
    </row>
    <row r="4256" spans="4:4" x14ac:dyDescent="0.25">
      <c r="D4256" s="190"/>
    </row>
    <row r="4257" spans="4:4" x14ac:dyDescent="0.25">
      <c r="D4257" s="190"/>
    </row>
    <row r="4258" spans="4:4" x14ac:dyDescent="0.25">
      <c r="D4258" s="190"/>
    </row>
    <row r="4259" spans="4:4" x14ac:dyDescent="0.25">
      <c r="D4259" s="190"/>
    </row>
    <row r="4260" spans="4:4" x14ac:dyDescent="0.25">
      <c r="D4260" s="190"/>
    </row>
    <row r="4261" spans="4:4" x14ac:dyDescent="0.25">
      <c r="D4261" s="190"/>
    </row>
    <row r="4262" spans="4:4" x14ac:dyDescent="0.25">
      <c r="D4262" s="190"/>
    </row>
    <row r="4263" spans="4:4" x14ac:dyDescent="0.25">
      <c r="D4263" s="190"/>
    </row>
    <row r="4264" spans="4:4" x14ac:dyDescent="0.25">
      <c r="D4264" s="190"/>
    </row>
    <row r="4265" spans="4:4" x14ac:dyDescent="0.25">
      <c r="D4265" s="190"/>
    </row>
    <row r="4266" spans="4:4" x14ac:dyDescent="0.25">
      <c r="D4266" s="190"/>
    </row>
    <row r="4267" spans="4:4" x14ac:dyDescent="0.25">
      <c r="D4267" s="190"/>
    </row>
    <row r="4268" spans="4:4" x14ac:dyDescent="0.25">
      <c r="D4268" s="190"/>
    </row>
    <row r="4269" spans="4:4" x14ac:dyDescent="0.25">
      <c r="D4269" s="190"/>
    </row>
    <row r="4270" spans="4:4" x14ac:dyDescent="0.25">
      <c r="D4270" s="190"/>
    </row>
    <row r="4271" spans="4:4" x14ac:dyDescent="0.25">
      <c r="D4271" s="190"/>
    </row>
    <row r="4272" spans="4:4" x14ac:dyDescent="0.25">
      <c r="D4272" s="190"/>
    </row>
    <row r="4273" spans="4:4" x14ac:dyDescent="0.25">
      <c r="D4273" s="190"/>
    </row>
    <row r="4274" spans="4:4" x14ac:dyDescent="0.25">
      <c r="D4274" s="190"/>
    </row>
    <row r="4275" spans="4:4" x14ac:dyDescent="0.25">
      <c r="D4275" s="190"/>
    </row>
    <row r="4276" spans="4:4" x14ac:dyDescent="0.25">
      <c r="D4276" s="190"/>
    </row>
    <row r="4277" spans="4:4" x14ac:dyDescent="0.25">
      <c r="D4277" s="190"/>
    </row>
    <row r="4278" spans="4:4" x14ac:dyDescent="0.25">
      <c r="D4278" s="190"/>
    </row>
    <row r="4279" spans="4:4" x14ac:dyDescent="0.25">
      <c r="D4279" s="190"/>
    </row>
    <row r="4280" spans="4:4" x14ac:dyDescent="0.25">
      <c r="D4280" s="190"/>
    </row>
    <row r="4281" spans="4:4" x14ac:dyDescent="0.25">
      <c r="D4281" s="190"/>
    </row>
    <row r="4282" spans="4:4" x14ac:dyDescent="0.25">
      <c r="D4282" s="190"/>
    </row>
    <row r="4283" spans="4:4" x14ac:dyDescent="0.25">
      <c r="D4283" s="190"/>
    </row>
    <row r="4284" spans="4:4" x14ac:dyDescent="0.25">
      <c r="D4284" s="190"/>
    </row>
    <row r="4285" spans="4:4" x14ac:dyDescent="0.25">
      <c r="D4285" s="190"/>
    </row>
    <row r="4286" spans="4:4" x14ac:dyDescent="0.25">
      <c r="D4286" s="190"/>
    </row>
    <row r="4287" spans="4:4" x14ac:dyDescent="0.25">
      <c r="D4287" s="190"/>
    </row>
    <row r="4288" spans="4:4" x14ac:dyDescent="0.25">
      <c r="D4288" s="190"/>
    </row>
    <row r="4289" spans="4:4" x14ac:dyDescent="0.25">
      <c r="D4289" s="190"/>
    </row>
    <row r="4290" spans="4:4" x14ac:dyDescent="0.25">
      <c r="D4290" s="190"/>
    </row>
    <row r="4291" spans="4:4" x14ac:dyDescent="0.25">
      <c r="D4291" s="190"/>
    </row>
    <row r="4292" spans="4:4" x14ac:dyDescent="0.25">
      <c r="D4292" s="190"/>
    </row>
    <row r="4293" spans="4:4" x14ac:dyDescent="0.25">
      <c r="D4293" s="190"/>
    </row>
    <row r="4294" spans="4:4" x14ac:dyDescent="0.25">
      <c r="D4294" s="190"/>
    </row>
    <row r="4295" spans="4:4" x14ac:dyDescent="0.25">
      <c r="D4295" s="190"/>
    </row>
    <row r="4296" spans="4:4" x14ac:dyDescent="0.25">
      <c r="D4296" s="190"/>
    </row>
    <row r="4297" spans="4:4" x14ac:dyDescent="0.25">
      <c r="D4297" s="190"/>
    </row>
    <row r="4298" spans="4:4" x14ac:dyDescent="0.25">
      <c r="D4298" s="190"/>
    </row>
    <row r="4299" spans="4:4" x14ac:dyDescent="0.25">
      <c r="D4299" s="190"/>
    </row>
    <row r="4300" spans="4:4" x14ac:dyDescent="0.25">
      <c r="D4300" s="190"/>
    </row>
    <row r="4301" spans="4:4" x14ac:dyDescent="0.25">
      <c r="D4301" s="190"/>
    </row>
    <row r="4302" spans="4:4" x14ac:dyDescent="0.25">
      <c r="D4302" s="190"/>
    </row>
    <row r="4303" spans="4:4" x14ac:dyDescent="0.25">
      <c r="D4303" s="190"/>
    </row>
    <row r="4304" spans="4:4" x14ac:dyDescent="0.25">
      <c r="D4304" s="190"/>
    </row>
    <row r="4305" spans="4:4" x14ac:dyDescent="0.25">
      <c r="D4305" s="190"/>
    </row>
    <row r="4306" spans="4:4" x14ac:dyDescent="0.25">
      <c r="D4306" s="190"/>
    </row>
    <row r="4307" spans="4:4" x14ac:dyDescent="0.25">
      <c r="D4307" s="190"/>
    </row>
    <row r="4308" spans="4:4" x14ac:dyDescent="0.25">
      <c r="D4308" s="190"/>
    </row>
    <row r="4309" spans="4:4" x14ac:dyDescent="0.25">
      <c r="D4309" s="190"/>
    </row>
    <row r="4310" spans="4:4" x14ac:dyDescent="0.25">
      <c r="D4310" s="190"/>
    </row>
    <row r="4311" spans="4:4" x14ac:dyDescent="0.25">
      <c r="D4311" s="190"/>
    </row>
    <row r="4312" spans="4:4" x14ac:dyDescent="0.25">
      <c r="D4312" s="190"/>
    </row>
    <row r="4313" spans="4:4" x14ac:dyDescent="0.25">
      <c r="D4313" s="190"/>
    </row>
    <row r="4314" spans="4:4" x14ac:dyDescent="0.25">
      <c r="D4314" s="190"/>
    </row>
    <row r="4315" spans="4:4" x14ac:dyDescent="0.25">
      <c r="D4315" s="190"/>
    </row>
    <row r="4316" spans="4:4" x14ac:dyDescent="0.25">
      <c r="D4316" s="190"/>
    </row>
    <row r="4317" spans="4:4" x14ac:dyDescent="0.25">
      <c r="D4317" s="190"/>
    </row>
    <row r="4318" spans="4:4" x14ac:dyDescent="0.25">
      <c r="D4318" s="190"/>
    </row>
    <row r="4319" spans="4:4" x14ac:dyDescent="0.25">
      <c r="D4319" s="190"/>
    </row>
    <row r="4320" spans="4:4" x14ac:dyDescent="0.25">
      <c r="D4320" s="190"/>
    </row>
    <row r="4321" spans="4:4" x14ac:dyDescent="0.25">
      <c r="D4321" s="190"/>
    </row>
    <row r="4322" spans="4:4" x14ac:dyDescent="0.25">
      <c r="D4322" s="190"/>
    </row>
    <row r="4323" spans="4:4" x14ac:dyDescent="0.25">
      <c r="D4323" s="190"/>
    </row>
    <row r="4324" spans="4:4" x14ac:dyDescent="0.25">
      <c r="D4324" s="190"/>
    </row>
    <row r="4325" spans="4:4" x14ac:dyDescent="0.25">
      <c r="D4325" s="190"/>
    </row>
    <row r="4326" spans="4:4" x14ac:dyDescent="0.25">
      <c r="D4326" s="190"/>
    </row>
    <row r="4327" spans="4:4" x14ac:dyDescent="0.25">
      <c r="D4327" s="190"/>
    </row>
    <row r="4328" spans="4:4" x14ac:dyDescent="0.25">
      <c r="D4328" s="190"/>
    </row>
    <row r="4329" spans="4:4" x14ac:dyDescent="0.25">
      <c r="D4329" s="190"/>
    </row>
    <row r="4330" spans="4:4" x14ac:dyDescent="0.25">
      <c r="D4330" s="190"/>
    </row>
    <row r="4331" spans="4:4" x14ac:dyDescent="0.25">
      <c r="D4331" s="190"/>
    </row>
    <row r="4332" spans="4:4" x14ac:dyDescent="0.25">
      <c r="D4332" s="190"/>
    </row>
    <row r="4333" spans="4:4" x14ac:dyDescent="0.25">
      <c r="D4333" s="190"/>
    </row>
    <row r="4334" spans="4:4" x14ac:dyDescent="0.25">
      <c r="D4334" s="190"/>
    </row>
    <row r="4335" spans="4:4" x14ac:dyDescent="0.25">
      <c r="D4335" s="190"/>
    </row>
    <row r="4336" spans="4:4" x14ac:dyDescent="0.25">
      <c r="D4336" s="190"/>
    </row>
    <row r="4337" spans="4:4" x14ac:dyDescent="0.25">
      <c r="D4337" s="190"/>
    </row>
    <row r="4338" spans="4:4" x14ac:dyDescent="0.25">
      <c r="D4338" s="190"/>
    </row>
    <row r="4339" spans="4:4" x14ac:dyDescent="0.25">
      <c r="D4339" s="190"/>
    </row>
    <row r="4340" spans="4:4" x14ac:dyDescent="0.25">
      <c r="D4340" s="190"/>
    </row>
    <row r="4341" spans="4:4" x14ac:dyDescent="0.25">
      <c r="D4341" s="190"/>
    </row>
    <row r="4342" spans="4:4" x14ac:dyDescent="0.25">
      <c r="D4342" s="190"/>
    </row>
    <row r="4343" spans="4:4" x14ac:dyDescent="0.25">
      <c r="D4343" s="190"/>
    </row>
    <row r="4344" spans="4:4" x14ac:dyDescent="0.25">
      <c r="D4344" s="190"/>
    </row>
    <row r="4345" spans="4:4" x14ac:dyDescent="0.25">
      <c r="D4345" s="190"/>
    </row>
    <row r="4346" spans="4:4" x14ac:dyDescent="0.25">
      <c r="D4346" s="190"/>
    </row>
    <row r="4347" spans="4:4" x14ac:dyDescent="0.25">
      <c r="D4347" s="190"/>
    </row>
    <row r="4348" spans="4:4" x14ac:dyDescent="0.25">
      <c r="D4348" s="190"/>
    </row>
    <row r="4349" spans="4:4" x14ac:dyDescent="0.25">
      <c r="D4349" s="190"/>
    </row>
    <row r="4350" spans="4:4" x14ac:dyDescent="0.25">
      <c r="D4350" s="190"/>
    </row>
    <row r="4351" spans="4:4" x14ac:dyDescent="0.25">
      <c r="D4351" s="190"/>
    </row>
    <row r="4352" spans="4:4" x14ac:dyDescent="0.25">
      <c r="D4352" s="190"/>
    </row>
    <row r="4353" spans="4:4" x14ac:dyDescent="0.25">
      <c r="D4353" s="190"/>
    </row>
    <row r="4354" spans="4:4" x14ac:dyDescent="0.25">
      <c r="D4354" s="190"/>
    </row>
    <row r="4355" spans="4:4" x14ac:dyDescent="0.25">
      <c r="D4355" s="190"/>
    </row>
    <row r="4356" spans="4:4" x14ac:dyDescent="0.25">
      <c r="D4356" s="190"/>
    </row>
    <row r="4357" spans="4:4" x14ac:dyDescent="0.25">
      <c r="D4357" s="190"/>
    </row>
    <row r="4358" spans="4:4" x14ac:dyDescent="0.25">
      <c r="D4358" s="190"/>
    </row>
    <row r="4359" spans="4:4" x14ac:dyDescent="0.25">
      <c r="D4359" s="190"/>
    </row>
    <row r="4360" spans="4:4" x14ac:dyDescent="0.25">
      <c r="D4360" s="190"/>
    </row>
    <row r="4361" spans="4:4" x14ac:dyDescent="0.25">
      <c r="D4361" s="190"/>
    </row>
    <row r="4362" spans="4:4" x14ac:dyDescent="0.25">
      <c r="D4362" s="190"/>
    </row>
    <row r="4363" spans="4:4" x14ac:dyDescent="0.25">
      <c r="D4363" s="190"/>
    </row>
    <row r="4364" spans="4:4" x14ac:dyDescent="0.25">
      <c r="D4364" s="190"/>
    </row>
    <row r="4365" spans="4:4" x14ac:dyDescent="0.25">
      <c r="D4365" s="190"/>
    </row>
    <row r="4366" spans="4:4" x14ac:dyDescent="0.25">
      <c r="D4366" s="190"/>
    </row>
    <row r="4367" spans="4:4" x14ac:dyDescent="0.25">
      <c r="D4367" s="190"/>
    </row>
    <row r="4368" spans="4:4" x14ac:dyDescent="0.25">
      <c r="D4368" s="190"/>
    </row>
    <row r="4369" spans="4:4" x14ac:dyDescent="0.25">
      <c r="D4369" s="190"/>
    </row>
    <row r="4370" spans="4:4" x14ac:dyDescent="0.25">
      <c r="D4370" s="190"/>
    </row>
    <row r="4371" spans="4:4" x14ac:dyDescent="0.25">
      <c r="D4371" s="190"/>
    </row>
    <row r="4372" spans="4:4" x14ac:dyDescent="0.25">
      <c r="D4372" s="190"/>
    </row>
    <row r="4373" spans="4:4" x14ac:dyDescent="0.25">
      <c r="D4373" s="190"/>
    </row>
    <row r="4374" spans="4:4" x14ac:dyDescent="0.25">
      <c r="D4374" s="190"/>
    </row>
    <row r="4375" spans="4:4" x14ac:dyDescent="0.25">
      <c r="D4375" s="190"/>
    </row>
    <row r="4376" spans="4:4" x14ac:dyDescent="0.25">
      <c r="D4376" s="190"/>
    </row>
    <row r="4377" spans="4:4" x14ac:dyDescent="0.25">
      <c r="D4377" s="190"/>
    </row>
    <row r="4378" spans="4:4" x14ac:dyDescent="0.25">
      <c r="D4378" s="190"/>
    </row>
    <row r="4379" spans="4:4" x14ac:dyDescent="0.25">
      <c r="D4379" s="190"/>
    </row>
    <row r="4380" spans="4:4" x14ac:dyDescent="0.25">
      <c r="D4380" s="190"/>
    </row>
    <row r="4381" spans="4:4" x14ac:dyDescent="0.25">
      <c r="D4381" s="190"/>
    </row>
    <row r="4382" spans="4:4" x14ac:dyDescent="0.25">
      <c r="D4382" s="190"/>
    </row>
    <row r="4383" spans="4:4" x14ac:dyDescent="0.25">
      <c r="D4383" s="190"/>
    </row>
    <row r="4384" spans="4:4" x14ac:dyDescent="0.25">
      <c r="D4384" s="190"/>
    </row>
    <row r="4385" spans="4:4" x14ac:dyDescent="0.25">
      <c r="D4385" s="190"/>
    </row>
    <row r="4386" spans="4:4" x14ac:dyDescent="0.25">
      <c r="D4386" s="190"/>
    </row>
    <row r="4387" spans="4:4" x14ac:dyDescent="0.25">
      <c r="D4387" s="190"/>
    </row>
    <row r="4388" spans="4:4" x14ac:dyDescent="0.25">
      <c r="D4388" s="190"/>
    </row>
    <row r="4389" spans="4:4" x14ac:dyDescent="0.25">
      <c r="D4389" s="190"/>
    </row>
    <row r="4390" spans="4:4" x14ac:dyDescent="0.25">
      <c r="D4390" s="190"/>
    </row>
    <row r="4391" spans="4:4" x14ac:dyDescent="0.25">
      <c r="D4391" s="190"/>
    </row>
    <row r="4392" spans="4:4" x14ac:dyDescent="0.25">
      <c r="D4392" s="190"/>
    </row>
    <row r="4393" spans="4:4" x14ac:dyDescent="0.25">
      <c r="D4393" s="190"/>
    </row>
    <row r="4394" spans="4:4" x14ac:dyDescent="0.25">
      <c r="D4394" s="190"/>
    </row>
    <row r="4395" spans="4:4" x14ac:dyDescent="0.25">
      <c r="D4395" s="190"/>
    </row>
    <row r="4396" spans="4:4" x14ac:dyDescent="0.25">
      <c r="D4396" s="190"/>
    </row>
    <row r="4397" spans="4:4" x14ac:dyDescent="0.25">
      <c r="D4397" s="190"/>
    </row>
    <row r="4398" spans="4:4" x14ac:dyDescent="0.25">
      <c r="D4398" s="190"/>
    </row>
    <row r="4399" spans="4:4" x14ac:dyDescent="0.25">
      <c r="D4399" s="190"/>
    </row>
    <row r="4400" spans="4:4" x14ac:dyDescent="0.25">
      <c r="D4400" s="190"/>
    </row>
    <row r="4401" spans="4:4" x14ac:dyDescent="0.25">
      <c r="D4401" s="190"/>
    </row>
    <row r="4402" spans="4:4" x14ac:dyDescent="0.25">
      <c r="D4402" s="190"/>
    </row>
    <row r="4403" spans="4:4" x14ac:dyDescent="0.25">
      <c r="D4403" s="190"/>
    </row>
    <row r="4404" spans="4:4" x14ac:dyDescent="0.25">
      <c r="D4404" s="190"/>
    </row>
    <row r="4405" spans="4:4" x14ac:dyDescent="0.25">
      <c r="D4405" s="190"/>
    </row>
    <row r="4406" spans="4:4" x14ac:dyDescent="0.25">
      <c r="D4406" s="190"/>
    </row>
    <row r="4407" spans="4:4" x14ac:dyDescent="0.25">
      <c r="D4407" s="190"/>
    </row>
    <row r="4408" spans="4:4" x14ac:dyDescent="0.25">
      <c r="D4408" s="190"/>
    </row>
    <row r="4409" spans="4:4" x14ac:dyDescent="0.25">
      <c r="D4409" s="190"/>
    </row>
    <row r="4410" spans="4:4" x14ac:dyDescent="0.25">
      <c r="D4410" s="190"/>
    </row>
    <row r="4411" spans="4:4" x14ac:dyDescent="0.25">
      <c r="D4411" s="190"/>
    </row>
    <row r="4412" spans="4:4" x14ac:dyDescent="0.25">
      <c r="D4412" s="190"/>
    </row>
    <row r="4413" spans="4:4" x14ac:dyDescent="0.25">
      <c r="D4413" s="190"/>
    </row>
    <row r="4414" spans="4:4" x14ac:dyDescent="0.25">
      <c r="D4414" s="190"/>
    </row>
    <row r="4415" spans="4:4" x14ac:dyDescent="0.25">
      <c r="D4415" s="190"/>
    </row>
    <row r="4416" spans="4:4" x14ac:dyDescent="0.25">
      <c r="D4416" s="190"/>
    </row>
    <row r="4417" spans="4:4" x14ac:dyDescent="0.25">
      <c r="D4417" s="190"/>
    </row>
    <row r="4418" spans="4:4" x14ac:dyDescent="0.25">
      <c r="D4418" s="190"/>
    </row>
    <row r="4419" spans="4:4" x14ac:dyDescent="0.25">
      <c r="D4419" s="190"/>
    </row>
    <row r="4420" spans="4:4" x14ac:dyDescent="0.25">
      <c r="D4420" s="190"/>
    </row>
    <row r="4421" spans="4:4" x14ac:dyDescent="0.25">
      <c r="D4421" s="190"/>
    </row>
    <row r="4422" spans="4:4" x14ac:dyDescent="0.25">
      <c r="D4422" s="190"/>
    </row>
    <row r="4423" spans="4:4" x14ac:dyDescent="0.25">
      <c r="D4423" s="190"/>
    </row>
    <row r="4424" spans="4:4" x14ac:dyDescent="0.25">
      <c r="D4424" s="190"/>
    </row>
    <row r="4425" spans="4:4" x14ac:dyDescent="0.25">
      <c r="D4425" s="190"/>
    </row>
    <row r="4426" spans="4:4" x14ac:dyDescent="0.25">
      <c r="D4426" s="190"/>
    </row>
    <row r="4427" spans="4:4" x14ac:dyDescent="0.25">
      <c r="D4427" s="190"/>
    </row>
    <row r="4428" spans="4:4" x14ac:dyDescent="0.25">
      <c r="D4428" s="190"/>
    </row>
    <row r="4429" spans="4:4" x14ac:dyDescent="0.25">
      <c r="D4429" s="190"/>
    </row>
    <row r="4430" spans="4:4" x14ac:dyDescent="0.25">
      <c r="D4430" s="190"/>
    </row>
    <row r="4431" spans="4:4" x14ac:dyDescent="0.25">
      <c r="D4431" s="190"/>
    </row>
    <row r="4432" spans="4:4" x14ac:dyDescent="0.25">
      <c r="D4432" s="190"/>
    </row>
    <row r="4433" spans="4:4" x14ac:dyDescent="0.25">
      <c r="D4433" s="190"/>
    </row>
    <row r="4434" spans="4:4" x14ac:dyDescent="0.25">
      <c r="D4434" s="190"/>
    </row>
    <row r="4435" spans="4:4" x14ac:dyDescent="0.25">
      <c r="D4435" s="190"/>
    </row>
    <row r="4436" spans="4:4" x14ac:dyDescent="0.25">
      <c r="D4436" s="190"/>
    </row>
    <row r="4437" spans="4:4" x14ac:dyDescent="0.25">
      <c r="D4437" s="190"/>
    </row>
    <row r="4438" spans="4:4" x14ac:dyDescent="0.25">
      <c r="D4438" s="190"/>
    </row>
    <row r="4439" spans="4:4" x14ac:dyDescent="0.25">
      <c r="D4439" s="190"/>
    </row>
    <row r="4440" spans="4:4" x14ac:dyDescent="0.25">
      <c r="D4440" s="190"/>
    </row>
    <row r="4441" spans="4:4" x14ac:dyDescent="0.25">
      <c r="D4441" s="190"/>
    </row>
    <row r="4442" spans="4:4" x14ac:dyDescent="0.25">
      <c r="D4442" s="190"/>
    </row>
    <row r="4443" spans="4:4" x14ac:dyDescent="0.25">
      <c r="D4443" s="190"/>
    </row>
    <row r="4444" spans="4:4" x14ac:dyDescent="0.25">
      <c r="D4444" s="190"/>
    </row>
    <row r="4445" spans="4:4" x14ac:dyDescent="0.25">
      <c r="D4445" s="190"/>
    </row>
    <row r="4446" spans="4:4" x14ac:dyDescent="0.25">
      <c r="D4446" s="190"/>
    </row>
    <row r="4447" spans="4:4" x14ac:dyDescent="0.25">
      <c r="D4447" s="190"/>
    </row>
    <row r="4448" spans="4:4" x14ac:dyDescent="0.25">
      <c r="D4448" s="190"/>
    </row>
    <row r="4449" spans="4:4" x14ac:dyDescent="0.25">
      <c r="D4449" s="190"/>
    </row>
    <row r="4450" spans="4:4" x14ac:dyDescent="0.25">
      <c r="D4450" s="190"/>
    </row>
    <row r="4451" spans="4:4" x14ac:dyDescent="0.25">
      <c r="D4451" s="190"/>
    </row>
    <row r="4452" spans="4:4" x14ac:dyDescent="0.25">
      <c r="D4452" s="190"/>
    </row>
    <row r="4453" spans="4:4" x14ac:dyDescent="0.25">
      <c r="D4453" s="190"/>
    </row>
    <row r="4454" spans="4:4" x14ac:dyDescent="0.25">
      <c r="D4454" s="190"/>
    </row>
    <row r="4455" spans="4:4" x14ac:dyDescent="0.25">
      <c r="D4455" s="190"/>
    </row>
    <row r="4456" spans="4:4" x14ac:dyDescent="0.25">
      <c r="D4456" s="190"/>
    </row>
    <row r="4457" spans="4:4" x14ac:dyDescent="0.25">
      <c r="D4457" s="190"/>
    </row>
    <row r="4458" spans="4:4" x14ac:dyDescent="0.25">
      <c r="D4458" s="190"/>
    </row>
    <row r="4459" spans="4:4" x14ac:dyDescent="0.25">
      <c r="D4459" s="190"/>
    </row>
    <row r="4460" spans="4:4" x14ac:dyDescent="0.25">
      <c r="D4460" s="190"/>
    </row>
    <row r="4461" spans="4:4" x14ac:dyDescent="0.25">
      <c r="D4461" s="190"/>
    </row>
    <row r="4462" spans="4:4" x14ac:dyDescent="0.25">
      <c r="D4462" s="190"/>
    </row>
    <row r="4463" spans="4:4" x14ac:dyDescent="0.25">
      <c r="D4463" s="190"/>
    </row>
    <row r="4464" spans="4:4" x14ac:dyDescent="0.25">
      <c r="D4464" s="190"/>
    </row>
    <row r="4465" spans="4:4" x14ac:dyDescent="0.25">
      <c r="D4465" s="190"/>
    </row>
    <row r="4466" spans="4:4" x14ac:dyDescent="0.25">
      <c r="D4466" s="190"/>
    </row>
    <row r="4467" spans="4:4" x14ac:dyDescent="0.25">
      <c r="D4467" s="190"/>
    </row>
    <row r="4468" spans="4:4" x14ac:dyDescent="0.25">
      <c r="D4468" s="190"/>
    </row>
    <row r="4469" spans="4:4" x14ac:dyDescent="0.25">
      <c r="D4469" s="190"/>
    </row>
    <row r="4470" spans="4:4" x14ac:dyDescent="0.25">
      <c r="D4470" s="190"/>
    </row>
    <row r="4471" spans="4:4" x14ac:dyDescent="0.25">
      <c r="D4471" s="190"/>
    </row>
    <row r="4472" spans="4:4" x14ac:dyDescent="0.25">
      <c r="D4472" s="190"/>
    </row>
    <row r="4473" spans="4:4" x14ac:dyDescent="0.25">
      <c r="D4473" s="190"/>
    </row>
    <row r="4474" spans="4:4" x14ac:dyDescent="0.25">
      <c r="D4474" s="190"/>
    </row>
    <row r="4475" spans="4:4" x14ac:dyDescent="0.25">
      <c r="D4475" s="190"/>
    </row>
    <row r="4476" spans="4:4" x14ac:dyDescent="0.25">
      <c r="D4476" s="190"/>
    </row>
    <row r="4477" spans="4:4" x14ac:dyDescent="0.25">
      <c r="D4477" s="190"/>
    </row>
    <row r="4478" spans="4:4" x14ac:dyDescent="0.25">
      <c r="D4478" s="190"/>
    </row>
    <row r="4479" spans="4:4" x14ac:dyDescent="0.25">
      <c r="D4479" s="190"/>
    </row>
    <row r="4480" spans="4:4" x14ac:dyDescent="0.25">
      <c r="D4480" s="190"/>
    </row>
    <row r="4481" spans="4:4" x14ac:dyDescent="0.25">
      <c r="D4481" s="190"/>
    </row>
    <row r="4482" spans="4:4" x14ac:dyDescent="0.25">
      <c r="D4482" s="190"/>
    </row>
    <row r="4483" spans="4:4" x14ac:dyDescent="0.25">
      <c r="D4483" s="190"/>
    </row>
    <row r="4484" spans="4:4" x14ac:dyDescent="0.25">
      <c r="D4484" s="190"/>
    </row>
    <row r="4485" spans="4:4" x14ac:dyDescent="0.25">
      <c r="D4485" s="190"/>
    </row>
    <row r="4486" spans="4:4" x14ac:dyDescent="0.25">
      <c r="D4486" s="190"/>
    </row>
    <row r="4487" spans="4:4" x14ac:dyDescent="0.25">
      <c r="D4487" s="190"/>
    </row>
    <row r="4488" spans="4:4" x14ac:dyDescent="0.25">
      <c r="D4488" s="190"/>
    </row>
    <row r="4489" spans="4:4" x14ac:dyDescent="0.25">
      <c r="D4489" s="190"/>
    </row>
    <row r="4490" spans="4:4" x14ac:dyDescent="0.25">
      <c r="D4490" s="190"/>
    </row>
    <row r="4491" spans="4:4" x14ac:dyDescent="0.25">
      <c r="D4491" s="190"/>
    </row>
    <row r="4492" spans="4:4" x14ac:dyDescent="0.25">
      <c r="D4492" s="190"/>
    </row>
    <row r="4493" spans="4:4" x14ac:dyDescent="0.25">
      <c r="D4493" s="190"/>
    </row>
    <row r="4494" spans="4:4" x14ac:dyDescent="0.25">
      <c r="D4494" s="190"/>
    </row>
    <row r="4495" spans="4:4" x14ac:dyDescent="0.25">
      <c r="D4495" s="190"/>
    </row>
    <row r="4496" spans="4:4" x14ac:dyDescent="0.25">
      <c r="D4496" s="190"/>
    </row>
    <row r="4497" spans="4:4" x14ac:dyDescent="0.25">
      <c r="D4497" s="190"/>
    </row>
    <row r="4498" spans="4:4" x14ac:dyDescent="0.25">
      <c r="D4498" s="190"/>
    </row>
    <row r="4499" spans="4:4" x14ac:dyDescent="0.25">
      <c r="D4499" s="190"/>
    </row>
    <row r="4500" spans="4:4" x14ac:dyDescent="0.25">
      <c r="D4500" s="190"/>
    </row>
    <row r="4501" spans="4:4" x14ac:dyDescent="0.25">
      <c r="D4501" s="190"/>
    </row>
    <row r="4502" spans="4:4" x14ac:dyDescent="0.25">
      <c r="D4502" s="190"/>
    </row>
    <row r="4503" spans="4:4" x14ac:dyDescent="0.25">
      <c r="D4503" s="190"/>
    </row>
    <row r="4504" spans="4:4" x14ac:dyDescent="0.25">
      <c r="D4504" s="190"/>
    </row>
    <row r="4505" spans="4:4" x14ac:dyDescent="0.25">
      <c r="D4505" s="190"/>
    </row>
    <row r="4506" spans="4:4" x14ac:dyDescent="0.25">
      <c r="D4506" s="190"/>
    </row>
    <row r="4507" spans="4:4" x14ac:dyDescent="0.25">
      <c r="D4507" s="190"/>
    </row>
    <row r="4508" spans="4:4" x14ac:dyDescent="0.25">
      <c r="D4508" s="190"/>
    </row>
    <row r="4509" spans="4:4" x14ac:dyDescent="0.25">
      <c r="D4509" s="190"/>
    </row>
    <row r="4510" spans="4:4" x14ac:dyDescent="0.25">
      <c r="D4510" s="190"/>
    </row>
    <row r="4511" spans="4:4" x14ac:dyDescent="0.25">
      <c r="D4511" s="190"/>
    </row>
    <row r="4512" spans="4:4" x14ac:dyDescent="0.25">
      <c r="D4512" s="190"/>
    </row>
    <row r="4513" spans="4:4" x14ac:dyDescent="0.25">
      <c r="D4513" s="190"/>
    </row>
    <row r="4514" spans="4:4" x14ac:dyDescent="0.25">
      <c r="D4514" s="190"/>
    </row>
    <row r="4515" spans="4:4" x14ac:dyDescent="0.25">
      <c r="D4515" s="190"/>
    </row>
    <row r="4516" spans="4:4" x14ac:dyDescent="0.25">
      <c r="D4516" s="190"/>
    </row>
    <row r="4517" spans="4:4" x14ac:dyDescent="0.25">
      <c r="D4517" s="190"/>
    </row>
    <row r="4518" spans="4:4" x14ac:dyDescent="0.25">
      <c r="D4518" s="190"/>
    </row>
    <row r="4519" spans="4:4" x14ac:dyDescent="0.25">
      <c r="D4519" s="190"/>
    </row>
    <row r="4520" spans="4:4" x14ac:dyDescent="0.25">
      <c r="D4520" s="190"/>
    </row>
    <row r="4521" spans="4:4" x14ac:dyDescent="0.25">
      <c r="D4521" s="190"/>
    </row>
    <row r="4522" spans="4:4" x14ac:dyDescent="0.25">
      <c r="D4522" s="190"/>
    </row>
    <row r="4523" spans="4:4" x14ac:dyDescent="0.25">
      <c r="D4523" s="190"/>
    </row>
    <row r="4524" spans="4:4" x14ac:dyDescent="0.25">
      <c r="D4524" s="190"/>
    </row>
    <row r="4525" spans="4:4" x14ac:dyDescent="0.25">
      <c r="D4525" s="190"/>
    </row>
    <row r="4526" spans="4:4" x14ac:dyDescent="0.25">
      <c r="D4526" s="190"/>
    </row>
    <row r="4527" spans="4:4" x14ac:dyDescent="0.25">
      <c r="D4527" s="190"/>
    </row>
    <row r="4528" spans="4:4" x14ac:dyDescent="0.25">
      <c r="D4528" s="190"/>
    </row>
    <row r="4529" spans="4:4" x14ac:dyDescent="0.25">
      <c r="D4529" s="190"/>
    </row>
    <row r="4530" spans="4:4" x14ac:dyDescent="0.25">
      <c r="D4530" s="190"/>
    </row>
    <row r="4531" spans="4:4" x14ac:dyDescent="0.25">
      <c r="D4531" s="190"/>
    </row>
    <row r="4532" spans="4:4" x14ac:dyDescent="0.25">
      <c r="D4532" s="190"/>
    </row>
    <row r="4533" spans="4:4" x14ac:dyDescent="0.25">
      <c r="D4533" s="190"/>
    </row>
    <row r="4534" spans="4:4" x14ac:dyDescent="0.25">
      <c r="D4534" s="190"/>
    </row>
    <row r="4535" spans="4:4" x14ac:dyDescent="0.25">
      <c r="D4535" s="190"/>
    </row>
    <row r="4536" spans="4:4" x14ac:dyDescent="0.25">
      <c r="D4536" s="190"/>
    </row>
    <row r="4537" spans="4:4" x14ac:dyDescent="0.25">
      <c r="D4537" s="190"/>
    </row>
    <row r="4538" spans="4:4" x14ac:dyDescent="0.25">
      <c r="D4538" s="190"/>
    </row>
    <row r="4539" spans="4:4" x14ac:dyDescent="0.25">
      <c r="D4539" s="190"/>
    </row>
    <row r="4540" spans="4:4" x14ac:dyDescent="0.25">
      <c r="D4540" s="190"/>
    </row>
    <row r="4541" spans="4:4" x14ac:dyDescent="0.25">
      <c r="D4541" s="190"/>
    </row>
    <row r="4542" spans="4:4" x14ac:dyDescent="0.25">
      <c r="D4542" s="190"/>
    </row>
    <row r="4543" spans="4:4" x14ac:dyDescent="0.25">
      <c r="D4543" s="190"/>
    </row>
    <row r="4544" spans="4:4" x14ac:dyDescent="0.25">
      <c r="D4544" s="190"/>
    </row>
    <row r="4545" spans="4:4" x14ac:dyDescent="0.25">
      <c r="D4545" s="190"/>
    </row>
    <row r="4546" spans="4:4" x14ac:dyDescent="0.25">
      <c r="D4546" s="190"/>
    </row>
    <row r="4547" spans="4:4" x14ac:dyDescent="0.25">
      <c r="D4547" s="190"/>
    </row>
    <row r="4548" spans="4:4" x14ac:dyDescent="0.25">
      <c r="D4548" s="190"/>
    </row>
    <row r="4549" spans="4:4" x14ac:dyDescent="0.25">
      <c r="D4549" s="190"/>
    </row>
    <row r="4550" spans="4:4" x14ac:dyDescent="0.25">
      <c r="D4550" s="190"/>
    </row>
    <row r="4551" spans="4:4" x14ac:dyDescent="0.25">
      <c r="D4551" s="190"/>
    </row>
    <row r="4552" spans="4:4" x14ac:dyDescent="0.25">
      <c r="D4552" s="190"/>
    </row>
    <row r="4553" spans="4:4" x14ac:dyDescent="0.25">
      <c r="D4553" s="190"/>
    </row>
    <row r="4554" spans="4:4" x14ac:dyDescent="0.25">
      <c r="D4554" s="190"/>
    </row>
    <row r="4555" spans="4:4" x14ac:dyDescent="0.25">
      <c r="D4555" s="190"/>
    </row>
    <row r="4556" spans="4:4" x14ac:dyDescent="0.25">
      <c r="D4556" s="190"/>
    </row>
    <row r="4557" spans="4:4" x14ac:dyDescent="0.25">
      <c r="D4557" s="190"/>
    </row>
    <row r="4558" spans="4:4" x14ac:dyDescent="0.25">
      <c r="D4558" s="190"/>
    </row>
    <row r="4559" spans="4:4" x14ac:dyDescent="0.25">
      <c r="D4559" s="190"/>
    </row>
    <row r="4560" spans="4:4" x14ac:dyDescent="0.25">
      <c r="D4560" s="190"/>
    </row>
    <row r="4561" spans="4:4" x14ac:dyDescent="0.25">
      <c r="D4561" s="190"/>
    </row>
    <row r="4562" spans="4:4" x14ac:dyDescent="0.25">
      <c r="D4562" s="190"/>
    </row>
    <row r="4563" spans="4:4" x14ac:dyDescent="0.25">
      <c r="D4563" s="190"/>
    </row>
    <row r="4564" spans="4:4" x14ac:dyDescent="0.25">
      <c r="D4564" s="190"/>
    </row>
    <row r="4565" spans="4:4" x14ac:dyDescent="0.25">
      <c r="D4565" s="190"/>
    </row>
    <row r="4566" spans="4:4" x14ac:dyDescent="0.25">
      <c r="D4566" s="190"/>
    </row>
    <row r="4567" spans="4:4" x14ac:dyDescent="0.25">
      <c r="D4567" s="190"/>
    </row>
    <row r="4568" spans="4:4" x14ac:dyDescent="0.25">
      <c r="D4568" s="190"/>
    </row>
    <row r="4569" spans="4:4" x14ac:dyDescent="0.25">
      <c r="D4569" s="190"/>
    </row>
    <row r="4570" spans="4:4" x14ac:dyDescent="0.25">
      <c r="D4570" s="190"/>
    </row>
    <row r="4571" spans="4:4" x14ac:dyDescent="0.25">
      <c r="D4571" s="190"/>
    </row>
    <row r="4572" spans="4:4" x14ac:dyDescent="0.25">
      <c r="D4572" s="190"/>
    </row>
    <row r="4573" spans="4:4" x14ac:dyDescent="0.25">
      <c r="D4573" s="190"/>
    </row>
    <row r="4574" spans="4:4" x14ac:dyDescent="0.25">
      <c r="D4574" s="190"/>
    </row>
    <row r="4575" spans="4:4" x14ac:dyDescent="0.25">
      <c r="D4575" s="190"/>
    </row>
    <row r="4576" spans="4:4" x14ac:dyDescent="0.25">
      <c r="D4576" s="190"/>
    </row>
    <row r="4577" spans="4:4" x14ac:dyDescent="0.25">
      <c r="D4577" s="190"/>
    </row>
    <row r="4578" spans="4:4" x14ac:dyDescent="0.25">
      <c r="D4578" s="190"/>
    </row>
    <row r="4579" spans="4:4" x14ac:dyDescent="0.25">
      <c r="D4579" s="190"/>
    </row>
    <row r="4580" spans="4:4" x14ac:dyDescent="0.25">
      <c r="D4580" s="190"/>
    </row>
    <row r="4581" spans="4:4" x14ac:dyDescent="0.25">
      <c r="D4581" s="190"/>
    </row>
    <row r="4582" spans="4:4" x14ac:dyDescent="0.25">
      <c r="D4582" s="190"/>
    </row>
    <row r="4583" spans="4:4" x14ac:dyDescent="0.25">
      <c r="D4583" s="190"/>
    </row>
    <row r="4584" spans="4:4" x14ac:dyDescent="0.25">
      <c r="D4584" s="190"/>
    </row>
    <row r="4585" spans="4:4" x14ac:dyDescent="0.25">
      <c r="D4585" s="190"/>
    </row>
    <row r="4586" spans="4:4" x14ac:dyDescent="0.25">
      <c r="D4586" s="190"/>
    </row>
    <row r="4587" spans="4:4" x14ac:dyDescent="0.25">
      <c r="D4587" s="190"/>
    </row>
    <row r="4588" spans="4:4" x14ac:dyDescent="0.25">
      <c r="D4588" s="190"/>
    </row>
    <row r="4589" spans="4:4" x14ac:dyDescent="0.25">
      <c r="D4589" s="190"/>
    </row>
    <row r="4590" spans="4:4" x14ac:dyDescent="0.25">
      <c r="D4590" s="190"/>
    </row>
    <row r="4591" spans="4:4" x14ac:dyDescent="0.25">
      <c r="D4591" s="190"/>
    </row>
    <row r="4592" spans="4:4" x14ac:dyDescent="0.25">
      <c r="D4592" s="190"/>
    </row>
    <row r="4593" spans="4:4" x14ac:dyDescent="0.25">
      <c r="D4593" s="190"/>
    </row>
    <row r="4594" spans="4:4" x14ac:dyDescent="0.25">
      <c r="D4594" s="190"/>
    </row>
    <row r="4595" spans="4:4" x14ac:dyDescent="0.25">
      <c r="D4595" s="190"/>
    </row>
    <row r="4596" spans="4:4" x14ac:dyDescent="0.25">
      <c r="D4596" s="190"/>
    </row>
    <row r="4597" spans="4:4" x14ac:dyDescent="0.25">
      <c r="D4597" s="190"/>
    </row>
    <row r="4598" spans="4:4" x14ac:dyDescent="0.25">
      <c r="D4598" s="190"/>
    </row>
    <row r="4599" spans="4:4" x14ac:dyDescent="0.25">
      <c r="D4599" s="190"/>
    </row>
    <row r="4600" spans="4:4" x14ac:dyDescent="0.25">
      <c r="D4600" s="190"/>
    </row>
    <row r="4601" spans="4:4" x14ac:dyDescent="0.25">
      <c r="D4601" s="190"/>
    </row>
    <row r="4602" spans="4:4" x14ac:dyDescent="0.25">
      <c r="D4602" s="190"/>
    </row>
    <row r="4603" spans="4:4" x14ac:dyDescent="0.25">
      <c r="D4603" s="190"/>
    </row>
    <row r="4604" spans="4:4" x14ac:dyDescent="0.25">
      <c r="D4604" s="190"/>
    </row>
    <row r="4605" spans="4:4" x14ac:dyDescent="0.25">
      <c r="D4605" s="190"/>
    </row>
    <row r="4606" spans="4:4" x14ac:dyDescent="0.25">
      <c r="D4606" s="190"/>
    </row>
    <row r="4607" spans="4:4" x14ac:dyDescent="0.25">
      <c r="D4607" s="190"/>
    </row>
    <row r="4608" spans="4:4" x14ac:dyDescent="0.25">
      <c r="D4608" s="190"/>
    </row>
    <row r="4609" spans="4:4" x14ac:dyDescent="0.25">
      <c r="D4609" s="190"/>
    </row>
    <row r="4610" spans="4:4" x14ac:dyDescent="0.25">
      <c r="D4610" s="190"/>
    </row>
    <row r="4611" spans="4:4" x14ac:dyDescent="0.25">
      <c r="D4611" s="190"/>
    </row>
    <row r="4612" spans="4:4" x14ac:dyDescent="0.25">
      <c r="D4612" s="190"/>
    </row>
    <row r="4613" spans="4:4" x14ac:dyDescent="0.25">
      <c r="D4613" s="190"/>
    </row>
    <row r="4614" spans="4:4" x14ac:dyDescent="0.25">
      <c r="D4614" s="190"/>
    </row>
    <row r="4615" spans="4:4" x14ac:dyDescent="0.25">
      <c r="D4615" s="190"/>
    </row>
    <row r="4616" spans="4:4" x14ac:dyDescent="0.25">
      <c r="D4616" s="190"/>
    </row>
    <row r="4617" spans="4:4" x14ac:dyDescent="0.25">
      <c r="D4617" s="190"/>
    </row>
    <row r="4618" spans="4:4" x14ac:dyDescent="0.25">
      <c r="D4618" s="190"/>
    </row>
    <row r="4619" spans="4:4" x14ac:dyDescent="0.25">
      <c r="D4619" s="190"/>
    </row>
    <row r="4620" spans="4:4" x14ac:dyDescent="0.25">
      <c r="D4620" s="190"/>
    </row>
    <row r="4621" spans="4:4" x14ac:dyDescent="0.25">
      <c r="D4621" s="190"/>
    </row>
    <row r="4622" spans="4:4" x14ac:dyDescent="0.25">
      <c r="D4622" s="190"/>
    </row>
    <row r="4623" spans="4:4" x14ac:dyDescent="0.25">
      <c r="D4623" s="190"/>
    </row>
    <row r="4624" spans="4:4" x14ac:dyDescent="0.25">
      <c r="D4624" s="190"/>
    </row>
    <row r="4625" spans="4:4" x14ac:dyDescent="0.25">
      <c r="D4625" s="190"/>
    </row>
    <row r="4626" spans="4:4" x14ac:dyDescent="0.25">
      <c r="D4626" s="190"/>
    </row>
    <row r="4627" spans="4:4" x14ac:dyDescent="0.25">
      <c r="D4627" s="190"/>
    </row>
    <row r="4628" spans="4:4" x14ac:dyDescent="0.25">
      <c r="D4628" s="190"/>
    </row>
    <row r="4629" spans="4:4" x14ac:dyDescent="0.25">
      <c r="D4629" s="190"/>
    </row>
    <row r="4630" spans="4:4" x14ac:dyDescent="0.25">
      <c r="D4630" s="190"/>
    </row>
    <row r="4631" spans="4:4" x14ac:dyDescent="0.25">
      <c r="D4631" s="190"/>
    </row>
    <row r="4632" spans="4:4" x14ac:dyDescent="0.25">
      <c r="D4632" s="190"/>
    </row>
    <row r="4633" spans="4:4" x14ac:dyDescent="0.25">
      <c r="D4633" s="190"/>
    </row>
    <row r="4634" spans="4:4" x14ac:dyDescent="0.25">
      <c r="D4634" s="190"/>
    </row>
    <row r="4635" spans="4:4" x14ac:dyDescent="0.25">
      <c r="D4635" s="190"/>
    </row>
    <row r="4636" spans="4:4" x14ac:dyDescent="0.25">
      <c r="D4636" s="190"/>
    </row>
    <row r="4637" spans="4:4" x14ac:dyDescent="0.25">
      <c r="D4637" s="190"/>
    </row>
    <row r="4638" spans="4:4" x14ac:dyDescent="0.25">
      <c r="D4638" s="190"/>
    </row>
    <row r="4639" spans="4:4" x14ac:dyDescent="0.25">
      <c r="D4639" s="190"/>
    </row>
    <row r="4640" spans="4:4" x14ac:dyDescent="0.25">
      <c r="D4640" s="190"/>
    </row>
    <row r="4641" spans="4:4" x14ac:dyDescent="0.25">
      <c r="D4641" s="190"/>
    </row>
    <row r="4642" spans="4:4" x14ac:dyDescent="0.25">
      <c r="D4642" s="190"/>
    </row>
    <row r="4643" spans="4:4" x14ac:dyDescent="0.25">
      <c r="D4643" s="190"/>
    </row>
    <row r="4644" spans="4:4" x14ac:dyDescent="0.25">
      <c r="D4644" s="190"/>
    </row>
    <row r="4645" spans="4:4" x14ac:dyDescent="0.25">
      <c r="D4645" s="190"/>
    </row>
    <row r="4646" spans="4:4" x14ac:dyDescent="0.25">
      <c r="D4646" s="190"/>
    </row>
    <row r="4647" spans="4:4" x14ac:dyDescent="0.25">
      <c r="D4647" s="190"/>
    </row>
    <row r="4648" spans="4:4" x14ac:dyDescent="0.25">
      <c r="D4648" s="190"/>
    </row>
    <row r="4649" spans="4:4" x14ac:dyDescent="0.25">
      <c r="D4649" s="190"/>
    </row>
    <row r="4650" spans="4:4" x14ac:dyDescent="0.25">
      <c r="D4650" s="190"/>
    </row>
    <row r="4651" spans="4:4" x14ac:dyDescent="0.25">
      <c r="D4651" s="190"/>
    </row>
    <row r="4652" spans="4:4" x14ac:dyDescent="0.25">
      <c r="D4652" s="190"/>
    </row>
    <row r="4653" spans="4:4" x14ac:dyDescent="0.25">
      <c r="D4653" s="190"/>
    </row>
    <row r="4654" spans="4:4" x14ac:dyDescent="0.25">
      <c r="D4654" s="190"/>
    </row>
    <row r="4655" spans="4:4" x14ac:dyDescent="0.25">
      <c r="D4655" s="190"/>
    </row>
    <row r="4656" spans="4:4" x14ac:dyDescent="0.25">
      <c r="D4656" s="190"/>
    </row>
    <row r="4657" spans="4:4" x14ac:dyDescent="0.25">
      <c r="D4657" s="190"/>
    </row>
    <row r="4658" spans="4:4" x14ac:dyDescent="0.25">
      <c r="D4658" s="190"/>
    </row>
    <row r="4659" spans="4:4" x14ac:dyDescent="0.25">
      <c r="D4659" s="190"/>
    </row>
    <row r="4660" spans="4:4" x14ac:dyDescent="0.25">
      <c r="D4660" s="190"/>
    </row>
    <row r="4661" spans="4:4" x14ac:dyDescent="0.25">
      <c r="D4661" s="190"/>
    </row>
    <row r="4662" spans="4:4" x14ac:dyDescent="0.25">
      <c r="D4662" s="190"/>
    </row>
    <row r="4663" spans="4:4" x14ac:dyDescent="0.25">
      <c r="D4663" s="190"/>
    </row>
    <row r="4664" spans="4:4" x14ac:dyDescent="0.25">
      <c r="D4664" s="190"/>
    </row>
    <row r="4665" spans="4:4" x14ac:dyDescent="0.25">
      <c r="D4665" s="190"/>
    </row>
    <row r="4666" spans="4:4" x14ac:dyDescent="0.25">
      <c r="D4666" s="190"/>
    </row>
    <row r="4667" spans="4:4" x14ac:dyDescent="0.25">
      <c r="D4667" s="190"/>
    </row>
    <row r="4668" spans="4:4" x14ac:dyDescent="0.25">
      <c r="D4668" s="190"/>
    </row>
    <row r="4669" spans="4:4" x14ac:dyDescent="0.25">
      <c r="D4669" s="190"/>
    </row>
    <row r="4670" spans="4:4" x14ac:dyDescent="0.25">
      <c r="D4670" s="190"/>
    </row>
    <row r="4671" spans="4:4" x14ac:dyDescent="0.25">
      <c r="D4671" s="190"/>
    </row>
    <row r="4672" spans="4:4" x14ac:dyDescent="0.25">
      <c r="D4672" s="190"/>
    </row>
    <row r="4673" spans="4:4" x14ac:dyDescent="0.25">
      <c r="D4673" s="190"/>
    </row>
    <row r="4674" spans="4:4" x14ac:dyDescent="0.25">
      <c r="D4674" s="190"/>
    </row>
    <row r="4675" spans="4:4" x14ac:dyDescent="0.25">
      <c r="D4675" s="190"/>
    </row>
    <row r="4676" spans="4:4" x14ac:dyDescent="0.25">
      <c r="D4676" s="190"/>
    </row>
    <row r="4677" spans="4:4" x14ac:dyDescent="0.25">
      <c r="D4677" s="190"/>
    </row>
    <row r="4678" spans="4:4" x14ac:dyDescent="0.25">
      <c r="D4678" s="190"/>
    </row>
    <row r="4679" spans="4:4" x14ac:dyDescent="0.25">
      <c r="D4679" s="190"/>
    </row>
    <row r="4680" spans="4:4" x14ac:dyDescent="0.25">
      <c r="D4680" s="190"/>
    </row>
    <row r="4681" spans="4:4" x14ac:dyDescent="0.25">
      <c r="D4681" s="190"/>
    </row>
    <row r="4682" spans="4:4" x14ac:dyDescent="0.25">
      <c r="D4682" s="190"/>
    </row>
    <row r="4683" spans="4:4" x14ac:dyDescent="0.25">
      <c r="D4683" s="190"/>
    </row>
    <row r="4684" spans="4:4" x14ac:dyDescent="0.25">
      <c r="D4684" s="190"/>
    </row>
    <row r="4685" spans="4:4" x14ac:dyDescent="0.25">
      <c r="D4685" s="190"/>
    </row>
    <row r="4686" spans="4:4" x14ac:dyDescent="0.25">
      <c r="D4686" s="190"/>
    </row>
    <row r="4687" spans="4:4" x14ac:dyDescent="0.25">
      <c r="D4687" s="190"/>
    </row>
    <row r="4688" spans="4:4" x14ac:dyDescent="0.25">
      <c r="D4688" s="190"/>
    </row>
    <row r="4689" spans="4:4" x14ac:dyDescent="0.25">
      <c r="D4689" s="190"/>
    </row>
    <row r="4690" spans="4:4" x14ac:dyDescent="0.25">
      <c r="D4690" s="190"/>
    </row>
    <row r="4691" spans="4:4" x14ac:dyDescent="0.25">
      <c r="D4691" s="190"/>
    </row>
    <row r="4692" spans="4:4" x14ac:dyDescent="0.25">
      <c r="D4692" s="190"/>
    </row>
    <row r="4693" spans="4:4" x14ac:dyDescent="0.25">
      <c r="D4693" s="190"/>
    </row>
    <row r="4694" spans="4:4" x14ac:dyDescent="0.25">
      <c r="D4694" s="190"/>
    </row>
    <row r="4695" spans="4:4" x14ac:dyDescent="0.25">
      <c r="D4695" s="190"/>
    </row>
    <row r="4696" spans="4:4" x14ac:dyDescent="0.25">
      <c r="D4696" s="190"/>
    </row>
    <row r="4697" spans="4:4" x14ac:dyDescent="0.25">
      <c r="D4697" s="190"/>
    </row>
    <row r="4698" spans="4:4" x14ac:dyDescent="0.25">
      <c r="D4698" s="190"/>
    </row>
    <row r="4699" spans="4:4" x14ac:dyDescent="0.25">
      <c r="D4699" s="190"/>
    </row>
    <row r="4700" spans="4:4" x14ac:dyDescent="0.25">
      <c r="D4700" s="190"/>
    </row>
    <row r="4701" spans="4:4" x14ac:dyDescent="0.25">
      <c r="D4701" s="190"/>
    </row>
    <row r="4702" spans="4:4" x14ac:dyDescent="0.25">
      <c r="D4702" s="190"/>
    </row>
    <row r="4703" spans="4:4" x14ac:dyDescent="0.25">
      <c r="D4703" s="190"/>
    </row>
    <row r="4704" spans="4:4" x14ac:dyDescent="0.25">
      <c r="D4704" s="190"/>
    </row>
    <row r="4705" spans="4:4" x14ac:dyDescent="0.25">
      <c r="D4705" s="190"/>
    </row>
    <row r="4706" spans="4:4" x14ac:dyDescent="0.25">
      <c r="D4706" s="190"/>
    </row>
    <row r="4707" spans="4:4" x14ac:dyDescent="0.25">
      <c r="D4707" s="190"/>
    </row>
    <row r="4708" spans="4:4" x14ac:dyDescent="0.25">
      <c r="D4708" s="190"/>
    </row>
    <row r="4709" spans="4:4" x14ac:dyDescent="0.25">
      <c r="D4709" s="190"/>
    </row>
    <row r="4710" spans="4:4" x14ac:dyDescent="0.25">
      <c r="D4710" s="190"/>
    </row>
    <row r="4711" spans="4:4" x14ac:dyDescent="0.25">
      <c r="D4711" s="190"/>
    </row>
    <row r="4712" spans="4:4" x14ac:dyDescent="0.25">
      <c r="D4712" s="190"/>
    </row>
    <row r="4713" spans="4:4" x14ac:dyDescent="0.25">
      <c r="D4713" s="190"/>
    </row>
    <row r="4714" spans="4:4" x14ac:dyDescent="0.25">
      <c r="D4714" s="190"/>
    </row>
    <row r="4715" spans="4:4" x14ac:dyDescent="0.25">
      <c r="D4715" s="190"/>
    </row>
    <row r="4716" spans="4:4" x14ac:dyDescent="0.25">
      <c r="D4716" s="190"/>
    </row>
    <row r="4717" spans="4:4" x14ac:dyDescent="0.25">
      <c r="D4717" s="190"/>
    </row>
    <row r="4718" spans="4:4" x14ac:dyDescent="0.25">
      <c r="D4718" s="190"/>
    </row>
    <row r="4719" spans="4:4" x14ac:dyDescent="0.25">
      <c r="D4719" s="190"/>
    </row>
    <row r="4720" spans="4:4" x14ac:dyDescent="0.25">
      <c r="D4720" s="190"/>
    </row>
    <row r="4721" spans="4:4" x14ac:dyDescent="0.25">
      <c r="D4721" s="190"/>
    </row>
    <row r="4722" spans="4:4" x14ac:dyDescent="0.25">
      <c r="D4722" s="190"/>
    </row>
    <row r="4723" spans="4:4" x14ac:dyDescent="0.25">
      <c r="D4723" s="190"/>
    </row>
    <row r="4724" spans="4:4" x14ac:dyDescent="0.25">
      <c r="D4724" s="190"/>
    </row>
    <row r="4725" spans="4:4" x14ac:dyDescent="0.25">
      <c r="D4725" s="190"/>
    </row>
    <row r="4726" spans="4:4" x14ac:dyDescent="0.25">
      <c r="D4726" s="190"/>
    </row>
    <row r="4727" spans="4:4" x14ac:dyDescent="0.25">
      <c r="D4727" s="190"/>
    </row>
    <row r="4728" spans="4:4" x14ac:dyDescent="0.25">
      <c r="D4728" s="190"/>
    </row>
    <row r="4729" spans="4:4" x14ac:dyDescent="0.25">
      <c r="D4729" s="190"/>
    </row>
    <row r="4730" spans="4:4" x14ac:dyDescent="0.25">
      <c r="D4730" s="190"/>
    </row>
    <row r="4731" spans="4:4" x14ac:dyDescent="0.25">
      <c r="D4731" s="190"/>
    </row>
    <row r="4732" spans="4:4" x14ac:dyDescent="0.25">
      <c r="D4732" s="190"/>
    </row>
    <row r="4733" spans="4:4" x14ac:dyDescent="0.25">
      <c r="D4733" s="190"/>
    </row>
    <row r="4734" spans="4:4" x14ac:dyDescent="0.25">
      <c r="D4734" s="190"/>
    </row>
    <row r="4735" spans="4:4" x14ac:dyDescent="0.25">
      <c r="D4735" s="190"/>
    </row>
    <row r="4736" spans="4:4" x14ac:dyDescent="0.25">
      <c r="D4736" s="190"/>
    </row>
    <row r="4737" spans="4:4" x14ac:dyDescent="0.25">
      <c r="D4737" s="190"/>
    </row>
    <row r="4738" spans="4:4" x14ac:dyDescent="0.25">
      <c r="D4738" s="190"/>
    </row>
    <row r="4739" spans="4:4" x14ac:dyDescent="0.25">
      <c r="D4739" s="190"/>
    </row>
    <row r="4740" spans="4:4" x14ac:dyDescent="0.25">
      <c r="D4740" s="190"/>
    </row>
    <row r="4741" spans="4:4" x14ac:dyDescent="0.25">
      <c r="D4741" s="190"/>
    </row>
    <row r="4742" spans="4:4" x14ac:dyDescent="0.25">
      <c r="D4742" s="190"/>
    </row>
    <row r="4743" spans="4:4" x14ac:dyDescent="0.25">
      <c r="D4743" s="190"/>
    </row>
    <row r="4744" spans="4:4" x14ac:dyDescent="0.25">
      <c r="D4744" s="190"/>
    </row>
    <row r="4745" spans="4:4" x14ac:dyDescent="0.25">
      <c r="D4745" s="190"/>
    </row>
    <row r="4746" spans="4:4" x14ac:dyDescent="0.25">
      <c r="D4746" s="190"/>
    </row>
    <row r="4747" spans="4:4" x14ac:dyDescent="0.25">
      <c r="D4747" s="190"/>
    </row>
    <row r="4748" spans="4:4" x14ac:dyDescent="0.25">
      <c r="D4748" s="190"/>
    </row>
    <row r="4749" spans="4:4" x14ac:dyDescent="0.25">
      <c r="D4749" s="190"/>
    </row>
    <row r="4750" spans="4:4" x14ac:dyDescent="0.25">
      <c r="D4750" s="190"/>
    </row>
    <row r="4751" spans="4:4" x14ac:dyDescent="0.25">
      <c r="D4751" s="190"/>
    </row>
    <row r="4752" spans="4:4" x14ac:dyDescent="0.25">
      <c r="D4752" s="190"/>
    </row>
    <row r="4753" spans="4:4" x14ac:dyDescent="0.25">
      <c r="D4753" s="190"/>
    </row>
    <row r="4754" spans="4:4" x14ac:dyDescent="0.25">
      <c r="D4754" s="190"/>
    </row>
    <row r="4755" spans="4:4" x14ac:dyDescent="0.25">
      <c r="D4755" s="190"/>
    </row>
    <row r="4756" spans="4:4" x14ac:dyDescent="0.25">
      <c r="D4756" s="190"/>
    </row>
    <row r="4757" spans="4:4" x14ac:dyDescent="0.25">
      <c r="D4757" s="190"/>
    </row>
    <row r="4758" spans="4:4" x14ac:dyDescent="0.25">
      <c r="D4758" s="190"/>
    </row>
    <row r="4759" spans="4:4" x14ac:dyDescent="0.25">
      <c r="D4759" s="190"/>
    </row>
    <row r="4760" spans="4:4" x14ac:dyDescent="0.25">
      <c r="D4760" s="190"/>
    </row>
    <row r="4761" spans="4:4" x14ac:dyDescent="0.25">
      <c r="D4761" s="190"/>
    </row>
    <row r="4762" spans="4:4" x14ac:dyDescent="0.25">
      <c r="D4762" s="190"/>
    </row>
    <row r="4763" spans="4:4" x14ac:dyDescent="0.25">
      <c r="D4763" s="190"/>
    </row>
    <row r="4764" spans="4:4" x14ac:dyDescent="0.25">
      <c r="D4764" s="190"/>
    </row>
    <row r="4765" spans="4:4" x14ac:dyDescent="0.25">
      <c r="D4765" s="190"/>
    </row>
    <row r="4766" spans="4:4" x14ac:dyDescent="0.25">
      <c r="D4766" s="190"/>
    </row>
    <row r="4767" spans="4:4" x14ac:dyDescent="0.25">
      <c r="D4767" s="190"/>
    </row>
    <row r="4768" spans="4:4" x14ac:dyDescent="0.25">
      <c r="D4768" s="190"/>
    </row>
    <row r="4769" spans="4:4" x14ac:dyDescent="0.25">
      <c r="D4769" s="190"/>
    </row>
    <row r="4770" spans="4:4" x14ac:dyDescent="0.25">
      <c r="D4770" s="190"/>
    </row>
    <row r="4771" spans="4:4" x14ac:dyDescent="0.25">
      <c r="D4771" s="190"/>
    </row>
    <row r="4772" spans="4:4" x14ac:dyDescent="0.25">
      <c r="D4772" s="190"/>
    </row>
    <row r="4773" spans="4:4" x14ac:dyDescent="0.25">
      <c r="D4773" s="190"/>
    </row>
    <row r="4774" spans="4:4" x14ac:dyDescent="0.25">
      <c r="D4774" s="190"/>
    </row>
    <row r="4775" spans="4:4" x14ac:dyDescent="0.25">
      <c r="D4775" s="190"/>
    </row>
    <row r="4776" spans="4:4" x14ac:dyDescent="0.25">
      <c r="D4776" s="190"/>
    </row>
    <row r="4777" spans="4:4" x14ac:dyDescent="0.25">
      <c r="D4777" s="190"/>
    </row>
    <row r="4778" spans="4:4" x14ac:dyDescent="0.25">
      <c r="D4778" s="190"/>
    </row>
    <row r="4779" spans="4:4" x14ac:dyDescent="0.25">
      <c r="D4779" s="190"/>
    </row>
    <row r="4780" spans="4:4" x14ac:dyDescent="0.25">
      <c r="D4780" s="190"/>
    </row>
    <row r="4781" spans="4:4" x14ac:dyDescent="0.25">
      <c r="D4781" s="190"/>
    </row>
    <row r="4782" spans="4:4" x14ac:dyDescent="0.25">
      <c r="D4782" s="190"/>
    </row>
    <row r="4783" spans="4:4" x14ac:dyDescent="0.25">
      <c r="D4783" s="190"/>
    </row>
    <row r="4784" spans="4:4" x14ac:dyDescent="0.25">
      <c r="D4784" s="190"/>
    </row>
    <row r="4785" spans="4:4" x14ac:dyDescent="0.25">
      <c r="D4785" s="190"/>
    </row>
    <row r="4786" spans="4:4" x14ac:dyDescent="0.25">
      <c r="D4786" s="190"/>
    </row>
    <row r="4787" spans="4:4" x14ac:dyDescent="0.25">
      <c r="D4787" s="190"/>
    </row>
    <row r="4788" spans="4:4" x14ac:dyDescent="0.25">
      <c r="D4788" s="190"/>
    </row>
    <row r="4789" spans="4:4" x14ac:dyDescent="0.25">
      <c r="D4789" s="190"/>
    </row>
    <row r="4790" spans="4:4" x14ac:dyDescent="0.25">
      <c r="D4790" s="190"/>
    </row>
    <row r="4791" spans="4:4" x14ac:dyDescent="0.25">
      <c r="D4791" s="190"/>
    </row>
    <row r="4792" spans="4:4" x14ac:dyDescent="0.25">
      <c r="D4792" s="190"/>
    </row>
    <row r="4793" spans="4:4" x14ac:dyDescent="0.25">
      <c r="D4793" s="190"/>
    </row>
    <row r="4794" spans="4:4" x14ac:dyDescent="0.25">
      <c r="D4794" s="190"/>
    </row>
    <row r="4795" spans="4:4" x14ac:dyDescent="0.25">
      <c r="D4795" s="190"/>
    </row>
    <row r="4796" spans="4:4" x14ac:dyDescent="0.25">
      <c r="D4796" s="190"/>
    </row>
    <row r="4797" spans="4:4" x14ac:dyDescent="0.25">
      <c r="D4797" s="190"/>
    </row>
    <row r="4798" spans="4:4" x14ac:dyDescent="0.25">
      <c r="D4798" s="190"/>
    </row>
    <row r="4799" spans="4:4" x14ac:dyDescent="0.25">
      <c r="D4799" s="190"/>
    </row>
    <row r="4800" spans="4:4" x14ac:dyDescent="0.25">
      <c r="D4800" s="190"/>
    </row>
    <row r="4801" spans="4:4" x14ac:dyDescent="0.25">
      <c r="D4801" s="190"/>
    </row>
    <row r="4802" spans="4:4" x14ac:dyDescent="0.25">
      <c r="D4802" s="190"/>
    </row>
    <row r="4803" spans="4:4" x14ac:dyDescent="0.25">
      <c r="D4803" s="190"/>
    </row>
    <row r="4804" spans="4:4" x14ac:dyDescent="0.25">
      <c r="D4804" s="190"/>
    </row>
    <row r="4805" spans="4:4" x14ac:dyDescent="0.25">
      <c r="D4805" s="190"/>
    </row>
    <row r="4806" spans="4:4" x14ac:dyDescent="0.25">
      <c r="D4806" s="190"/>
    </row>
    <row r="4807" spans="4:4" x14ac:dyDescent="0.25">
      <c r="D4807" s="190"/>
    </row>
    <row r="4808" spans="4:4" x14ac:dyDescent="0.25">
      <c r="D4808" s="190"/>
    </row>
    <row r="4809" spans="4:4" x14ac:dyDescent="0.25">
      <c r="D4809" s="190"/>
    </row>
    <row r="4810" spans="4:4" x14ac:dyDescent="0.25">
      <c r="D4810" s="190"/>
    </row>
    <row r="4811" spans="4:4" x14ac:dyDescent="0.25">
      <c r="D4811" s="190"/>
    </row>
    <row r="4812" spans="4:4" x14ac:dyDescent="0.25">
      <c r="D4812" s="190"/>
    </row>
    <row r="4813" spans="4:4" x14ac:dyDescent="0.25">
      <c r="D4813" s="190"/>
    </row>
    <row r="4814" spans="4:4" x14ac:dyDescent="0.25">
      <c r="D4814" s="190"/>
    </row>
    <row r="4815" spans="4:4" x14ac:dyDescent="0.25">
      <c r="D4815" s="190"/>
    </row>
    <row r="4816" spans="4:4" x14ac:dyDescent="0.25">
      <c r="D4816" s="190"/>
    </row>
    <row r="4817" spans="4:4" x14ac:dyDescent="0.25">
      <c r="D4817" s="190"/>
    </row>
    <row r="4818" spans="4:4" x14ac:dyDescent="0.25">
      <c r="D4818" s="190"/>
    </row>
    <row r="4819" spans="4:4" x14ac:dyDescent="0.25">
      <c r="D4819" s="190"/>
    </row>
    <row r="4820" spans="4:4" x14ac:dyDescent="0.25">
      <c r="D4820" s="190"/>
    </row>
    <row r="4821" spans="4:4" x14ac:dyDescent="0.25">
      <c r="D4821" s="190"/>
    </row>
    <row r="4822" spans="4:4" x14ac:dyDescent="0.25">
      <c r="D4822" s="190"/>
    </row>
    <row r="4823" spans="4:4" x14ac:dyDescent="0.25">
      <c r="D4823" s="190"/>
    </row>
    <row r="4824" spans="4:4" x14ac:dyDescent="0.25">
      <c r="D4824" s="190"/>
    </row>
    <row r="4825" spans="4:4" x14ac:dyDescent="0.25">
      <c r="D4825" s="190"/>
    </row>
    <row r="4826" spans="4:4" x14ac:dyDescent="0.25">
      <c r="D4826" s="190"/>
    </row>
    <row r="4827" spans="4:4" x14ac:dyDescent="0.25">
      <c r="D4827" s="190"/>
    </row>
    <row r="4828" spans="4:4" x14ac:dyDescent="0.25">
      <c r="D4828" s="190"/>
    </row>
    <row r="4829" spans="4:4" x14ac:dyDescent="0.25">
      <c r="D4829" s="190"/>
    </row>
    <row r="4830" spans="4:4" x14ac:dyDescent="0.25">
      <c r="D4830" s="190"/>
    </row>
    <row r="4831" spans="4:4" x14ac:dyDescent="0.25">
      <c r="D4831" s="190"/>
    </row>
    <row r="4832" spans="4:4" x14ac:dyDescent="0.25">
      <c r="D4832" s="190"/>
    </row>
    <row r="4833" spans="4:4" x14ac:dyDescent="0.25">
      <c r="D4833" s="190"/>
    </row>
    <row r="4834" spans="4:4" x14ac:dyDescent="0.25">
      <c r="D4834" s="190"/>
    </row>
    <row r="4835" spans="4:4" x14ac:dyDescent="0.25">
      <c r="D4835" s="190"/>
    </row>
    <row r="4836" spans="4:4" x14ac:dyDescent="0.25">
      <c r="D4836" s="190"/>
    </row>
    <row r="4837" spans="4:4" x14ac:dyDescent="0.25">
      <c r="D4837" s="190"/>
    </row>
    <row r="4838" spans="4:4" x14ac:dyDescent="0.25">
      <c r="D4838" s="190"/>
    </row>
    <row r="4839" spans="4:4" x14ac:dyDescent="0.25">
      <c r="D4839" s="190"/>
    </row>
    <row r="4840" spans="4:4" x14ac:dyDescent="0.25">
      <c r="D4840" s="190"/>
    </row>
    <row r="4841" spans="4:4" x14ac:dyDescent="0.25">
      <c r="D4841" s="190"/>
    </row>
    <row r="4842" spans="4:4" x14ac:dyDescent="0.25">
      <c r="D4842" s="190"/>
    </row>
    <row r="4843" spans="4:4" x14ac:dyDescent="0.25">
      <c r="D4843" s="190"/>
    </row>
    <row r="4844" spans="4:4" x14ac:dyDescent="0.25">
      <c r="D4844" s="190"/>
    </row>
    <row r="4845" spans="4:4" x14ac:dyDescent="0.25">
      <c r="D4845" s="190"/>
    </row>
    <row r="4846" spans="4:4" x14ac:dyDescent="0.25">
      <c r="D4846" s="190"/>
    </row>
    <row r="4847" spans="4:4" x14ac:dyDescent="0.25">
      <c r="D4847" s="190"/>
    </row>
    <row r="4848" spans="4:4" x14ac:dyDescent="0.25">
      <c r="D4848" s="190"/>
    </row>
    <row r="4849" spans="4:4" x14ac:dyDescent="0.25">
      <c r="D4849" s="190"/>
    </row>
    <row r="4850" spans="4:4" x14ac:dyDescent="0.25">
      <c r="D4850" s="190"/>
    </row>
    <row r="4851" spans="4:4" x14ac:dyDescent="0.25">
      <c r="D4851" s="190"/>
    </row>
    <row r="4852" spans="4:4" x14ac:dyDescent="0.25">
      <c r="D4852" s="190"/>
    </row>
    <row r="4853" spans="4:4" x14ac:dyDescent="0.25">
      <c r="D4853" s="190"/>
    </row>
    <row r="4854" spans="4:4" x14ac:dyDescent="0.25">
      <c r="D4854" s="190"/>
    </row>
    <row r="4855" spans="4:4" x14ac:dyDescent="0.25">
      <c r="D4855" s="190"/>
    </row>
    <row r="4856" spans="4:4" x14ac:dyDescent="0.25">
      <c r="D4856" s="190"/>
    </row>
    <row r="4857" spans="4:4" x14ac:dyDescent="0.25">
      <c r="D4857" s="190"/>
    </row>
    <row r="4858" spans="4:4" x14ac:dyDescent="0.25">
      <c r="D4858" s="190"/>
    </row>
    <row r="4859" spans="4:4" x14ac:dyDescent="0.25">
      <c r="D4859" s="190"/>
    </row>
    <row r="4860" spans="4:4" x14ac:dyDescent="0.25">
      <c r="D4860" s="190"/>
    </row>
    <row r="4861" spans="4:4" x14ac:dyDescent="0.25">
      <c r="D4861" s="190"/>
    </row>
    <row r="4862" spans="4:4" x14ac:dyDescent="0.25">
      <c r="D4862" s="190"/>
    </row>
    <row r="4863" spans="4:4" x14ac:dyDescent="0.25">
      <c r="D4863" s="190"/>
    </row>
    <row r="4864" spans="4:4" x14ac:dyDescent="0.25">
      <c r="D4864" s="190"/>
    </row>
    <row r="4865" spans="4:4" x14ac:dyDescent="0.25">
      <c r="D4865" s="190"/>
    </row>
    <row r="4866" spans="4:4" x14ac:dyDescent="0.25">
      <c r="D4866" s="190"/>
    </row>
    <row r="4867" spans="4:4" x14ac:dyDescent="0.25">
      <c r="D4867" s="190"/>
    </row>
    <row r="4868" spans="4:4" x14ac:dyDescent="0.25">
      <c r="D4868" s="190"/>
    </row>
    <row r="4869" spans="4:4" x14ac:dyDescent="0.25">
      <c r="D4869" s="190"/>
    </row>
    <row r="4870" spans="4:4" x14ac:dyDescent="0.25">
      <c r="D4870" s="190"/>
    </row>
    <row r="4871" spans="4:4" x14ac:dyDescent="0.25">
      <c r="D4871" s="190"/>
    </row>
    <row r="4872" spans="4:4" x14ac:dyDescent="0.25">
      <c r="D4872" s="190"/>
    </row>
    <row r="4873" spans="4:4" x14ac:dyDescent="0.25">
      <c r="D4873" s="190"/>
    </row>
    <row r="4874" spans="4:4" x14ac:dyDescent="0.25">
      <c r="D4874" s="190"/>
    </row>
    <row r="4875" spans="4:4" x14ac:dyDescent="0.25">
      <c r="D4875" s="190"/>
    </row>
    <row r="4876" spans="4:4" x14ac:dyDescent="0.25">
      <c r="D4876" s="190"/>
    </row>
    <row r="4877" spans="4:4" x14ac:dyDescent="0.25">
      <c r="D4877" s="190"/>
    </row>
    <row r="4878" spans="4:4" x14ac:dyDescent="0.25">
      <c r="D4878" s="190"/>
    </row>
    <row r="4879" spans="4:4" x14ac:dyDescent="0.25">
      <c r="D4879" s="190"/>
    </row>
    <row r="4880" spans="4:4" x14ac:dyDescent="0.25">
      <c r="D4880" s="190"/>
    </row>
    <row r="4881" spans="4:4" x14ac:dyDescent="0.25">
      <c r="D4881" s="190"/>
    </row>
    <row r="4882" spans="4:4" x14ac:dyDescent="0.25">
      <c r="D4882" s="190"/>
    </row>
    <row r="4883" spans="4:4" x14ac:dyDescent="0.25">
      <c r="D4883" s="190"/>
    </row>
    <row r="4884" spans="4:4" x14ac:dyDescent="0.25">
      <c r="D4884" s="190"/>
    </row>
    <row r="4885" spans="4:4" x14ac:dyDescent="0.25">
      <c r="D4885" s="190"/>
    </row>
    <row r="4886" spans="4:4" x14ac:dyDescent="0.25">
      <c r="D4886" s="190"/>
    </row>
    <row r="4887" spans="4:4" x14ac:dyDescent="0.25">
      <c r="D4887" s="190"/>
    </row>
    <row r="4888" spans="4:4" x14ac:dyDescent="0.25">
      <c r="D4888" s="190"/>
    </row>
    <row r="4889" spans="4:4" x14ac:dyDescent="0.25">
      <c r="D4889" s="190"/>
    </row>
    <row r="4890" spans="4:4" x14ac:dyDescent="0.25">
      <c r="D4890" s="190"/>
    </row>
    <row r="4891" spans="4:4" x14ac:dyDescent="0.25">
      <c r="D4891" s="190"/>
    </row>
    <row r="4892" spans="4:4" x14ac:dyDescent="0.25">
      <c r="D4892" s="190"/>
    </row>
    <row r="4893" spans="4:4" x14ac:dyDescent="0.25">
      <c r="D4893" s="190"/>
    </row>
    <row r="4894" spans="4:4" x14ac:dyDescent="0.25">
      <c r="D4894" s="190"/>
    </row>
    <row r="4895" spans="4:4" x14ac:dyDescent="0.25">
      <c r="D4895" s="190"/>
    </row>
    <row r="4896" spans="4:4" x14ac:dyDescent="0.25">
      <c r="D4896" s="190"/>
    </row>
    <row r="4897" spans="4:4" x14ac:dyDescent="0.25">
      <c r="D4897" s="190"/>
    </row>
    <row r="4898" spans="4:4" x14ac:dyDescent="0.25">
      <c r="D4898" s="190"/>
    </row>
    <row r="4899" spans="4:4" x14ac:dyDescent="0.25">
      <c r="D4899" s="190"/>
    </row>
    <row r="4900" spans="4:4" x14ac:dyDescent="0.25">
      <c r="D4900" s="190"/>
    </row>
    <row r="4901" spans="4:4" x14ac:dyDescent="0.25">
      <c r="D4901" s="190"/>
    </row>
    <row r="4902" spans="4:4" x14ac:dyDescent="0.25">
      <c r="D4902" s="190"/>
    </row>
    <row r="4903" spans="4:4" x14ac:dyDescent="0.25">
      <c r="D4903" s="190"/>
    </row>
    <row r="4904" spans="4:4" x14ac:dyDescent="0.25">
      <c r="D4904" s="190"/>
    </row>
    <row r="4905" spans="4:4" x14ac:dyDescent="0.25">
      <c r="D4905" s="190"/>
    </row>
    <row r="4906" spans="4:4" x14ac:dyDescent="0.25">
      <c r="D4906" s="190"/>
    </row>
    <row r="4907" spans="4:4" x14ac:dyDescent="0.25">
      <c r="D4907" s="190"/>
    </row>
    <row r="4908" spans="4:4" x14ac:dyDescent="0.25">
      <c r="D4908" s="190"/>
    </row>
    <row r="4909" spans="4:4" x14ac:dyDescent="0.25">
      <c r="D4909" s="190"/>
    </row>
    <row r="4910" spans="4:4" x14ac:dyDescent="0.25">
      <c r="D4910" s="190"/>
    </row>
    <row r="4911" spans="4:4" x14ac:dyDescent="0.25">
      <c r="D4911" s="190"/>
    </row>
    <row r="4912" spans="4:4" x14ac:dyDescent="0.25">
      <c r="D4912" s="190"/>
    </row>
    <row r="4913" spans="4:4" x14ac:dyDescent="0.25">
      <c r="D4913" s="190"/>
    </row>
    <row r="4914" spans="4:4" x14ac:dyDescent="0.25">
      <c r="D4914" s="190"/>
    </row>
    <row r="4915" spans="4:4" x14ac:dyDescent="0.25">
      <c r="D4915" s="190"/>
    </row>
    <row r="4916" spans="4:4" x14ac:dyDescent="0.25">
      <c r="D4916" s="190"/>
    </row>
    <row r="4917" spans="4:4" x14ac:dyDescent="0.25">
      <c r="D4917" s="190"/>
    </row>
    <row r="4918" spans="4:4" x14ac:dyDescent="0.25">
      <c r="D4918" s="190"/>
    </row>
    <row r="4919" spans="4:4" x14ac:dyDescent="0.25">
      <c r="D4919" s="190"/>
    </row>
    <row r="4920" spans="4:4" x14ac:dyDescent="0.25">
      <c r="D4920" s="190"/>
    </row>
    <row r="4921" spans="4:4" x14ac:dyDescent="0.25">
      <c r="D4921" s="190"/>
    </row>
    <row r="4922" spans="4:4" x14ac:dyDescent="0.25">
      <c r="D4922" s="190"/>
    </row>
    <row r="4923" spans="4:4" x14ac:dyDescent="0.25">
      <c r="D4923" s="190"/>
    </row>
    <row r="4924" spans="4:4" x14ac:dyDescent="0.25">
      <c r="D4924" s="190"/>
    </row>
    <row r="4925" spans="4:4" x14ac:dyDescent="0.25">
      <c r="D4925" s="190"/>
    </row>
    <row r="4926" spans="4:4" x14ac:dyDescent="0.25">
      <c r="D4926" s="190"/>
    </row>
    <row r="4927" spans="4:4" x14ac:dyDescent="0.25">
      <c r="D4927" s="190"/>
    </row>
    <row r="4928" spans="4:4" x14ac:dyDescent="0.25">
      <c r="D4928" s="190"/>
    </row>
    <row r="4929" spans="4:4" x14ac:dyDescent="0.25">
      <c r="D4929" s="190"/>
    </row>
    <row r="4930" spans="4:4" x14ac:dyDescent="0.25">
      <c r="D4930" s="190"/>
    </row>
    <row r="4931" spans="4:4" x14ac:dyDescent="0.25">
      <c r="D4931" s="190"/>
    </row>
    <row r="4932" spans="4:4" x14ac:dyDescent="0.25">
      <c r="D4932" s="190"/>
    </row>
    <row r="4933" spans="4:4" x14ac:dyDescent="0.25">
      <c r="D4933" s="190"/>
    </row>
    <row r="4934" spans="4:4" x14ac:dyDescent="0.25">
      <c r="D4934" s="190"/>
    </row>
    <row r="4935" spans="4:4" x14ac:dyDescent="0.25">
      <c r="D4935" s="190"/>
    </row>
    <row r="4936" spans="4:4" x14ac:dyDescent="0.25">
      <c r="D4936" s="190"/>
    </row>
    <row r="4937" spans="4:4" x14ac:dyDescent="0.25">
      <c r="D4937" s="190"/>
    </row>
    <row r="4938" spans="4:4" x14ac:dyDescent="0.25">
      <c r="D4938" s="190"/>
    </row>
    <row r="4939" spans="4:4" x14ac:dyDescent="0.25">
      <c r="D4939" s="190"/>
    </row>
    <row r="4940" spans="4:4" x14ac:dyDescent="0.25">
      <c r="D4940" s="190"/>
    </row>
    <row r="4941" spans="4:4" x14ac:dyDescent="0.25">
      <c r="D4941" s="190"/>
    </row>
    <row r="4942" spans="4:4" x14ac:dyDescent="0.25">
      <c r="D4942" s="190"/>
    </row>
    <row r="4943" spans="4:4" x14ac:dyDescent="0.25">
      <c r="D4943" s="190"/>
    </row>
    <row r="4944" spans="4:4" x14ac:dyDescent="0.25">
      <c r="D4944" s="190"/>
    </row>
    <row r="4945" spans="4:4" x14ac:dyDescent="0.25">
      <c r="D4945" s="190"/>
    </row>
    <row r="4946" spans="4:4" x14ac:dyDescent="0.25">
      <c r="D4946" s="190"/>
    </row>
    <row r="4947" spans="4:4" x14ac:dyDescent="0.25">
      <c r="D4947" s="190"/>
    </row>
    <row r="4948" spans="4:4" x14ac:dyDescent="0.25">
      <c r="D4948" s="190"/>
    </row>
    <row r="4949" spans="4:4" x14ac:dyDescent="0.25">
      <c r="D4949" s="190"/>
    </row>
    <row r="4950" spans="4:4" x14ac:dyDescent="0.25">
      <c r="D4950" s="190"/>
    </row>
    <row r="4951" spans="4:4" x14ac:dyDescent="0.25">
      <c r="D4951" s="190"/>
    </row>
    <row r="4952" spans="4:4" x14ac:dyDescent="0.25">
      <c r="D4952" s="190"/>
    </row>
    <row r="4953" spans="4:4" x14ac:dyDescent="0.25">
      <c r="D4953" s="190"/>
    </row>
    <row r="4954" spans="4:4" x14ac:dyDescent="0.25">
      <c r="D4954" s="190"/>
    </row>
    <row r="4955" spans="4:4" x14ac:dyDescent="0.25">
      <c r="D4955" s="190"/>
    </row>
    <row r="4956" spans="4:4" x14ac:dyDescent="0.25">
      <c r="D4956" s="190"/>
    </row>
    <row r="4957" spans="4:4" x14ac:dyDescent="0.25">
      <c r="D4957" s="190"/>
    </row>
    <row r="4958" spans="4:4" x14ac:dyDescent="0.25">
      <c r="D4958" s="190"/>
    </row>
    <row r="4959" spans="4:4" x14ac:dyDescent="0.25">
      <c r="D4959" s="190"/>
    </row>
    <row r="4960" spans="4:4" x14ac:dyDescent="0.25">
      <c r="D4960" s="190"/>
    </row>
    <row r="4961" spans="4:4" x14ac:dyDescent="0.25">
      <c r="D4961" s="190"/>
    </row>
    <row r="4962" spans="4:4" x14ac:dyDescent="0.25">
      <c r="D4962" s="190"/>
    </row>
    <row r="4963" spans="4:4" x14ac:dyDescent="0.25">
      <c r="D4963" s="190"/>
    </row>
    <row r="4964" spans="4:4" x14ac:dyDescent="0.25">
      <c r="D4964" s="190"/>
    </row>
    <row r="4965" spans="4:4" x14ac:dyDescent="0.25">
      <c r="D4965" s="190"/>
    </row>
    <row r="4966" spans="4:4" x14ac:dyDescent="0.25">
      <c r="D4966" s="190"/>
    </row>
    <row r="4967" spans="4:4" x14ac:dyDescent="0.25">
      <c r="D4967" s="190"/>
    </row>
    <row r="4968" spans="4:4" x14ac:dyDescent="0.25">
      <c r="D4968" s="190"/>
    </row>
    <row r="4969" spans="4:4" x14ac:dyDescent="0.25">
      <c r="D4969" s="190"/>
    </row>
    <row r="4970" spans="4:4" x14ac:dyDescent="0.25">
      <c r="D4970" s="190"/>
    </row>
    <row r="4971" spans="4:4" x14ac:dyDescent="0.25">
      <c r="D4971" s="190"/>
    </row>
    <row r="4972" spans="4:4" x14ac:dyDescent="0.25">
      <c r="D4972" s="190"/>
    </row>
    <row r="4973" spans="4:4" x14ac:dyDescent="0.25">
      <c r="D4973" s="190"/>
    </row>
    <row r="4974" spans="4:4" x14ac:dyDescent="0.25">
      <c r="D4974" s="190"/>
    </row>
    <row r="4975" spans="4:4" x14ac:dyDescent="0.25">
      <c r="D4975" s="190"/>
    </row>
    <row r="4976" spans="4:4" x14ac:dyDescent="0.25">
      <c r="D4976" s="190"/>
    </row>
    <row r="4977" spans="4:4" x14ac:dyDescent="0.25">
      <c r="D4977" s="190"/>
    </row>
    <row r="4978" spans="4:4" x14ac:dyDescent="0.25">
      <c r="D4978" s="190"/>
    </row>
    <row r="4979" spans="4:4" x14ac:dyDescent="0.25">
      <c r="D4979" s="190"/>
    </row>
    <row r="4980" spans="4:4" x14ac:dyDescent="0.25">
      <c r="D4980" s="190"/>
    </row>
    <row r="4981" spans="4:4" x14ac:dyDescent="0.25">
      <c r="D4981" s="190"/>
    </row>
    <row r="4982" spans="4:4" x14ac:dyDescent="0.25">
      <c r="D4982" s="190"/>
    </row>
    <row r="4983" spans="4:4" x14ac:dyDescent="0.25">
      <c r="D4983" s="190"/>
    </row>
    <row r="4984" spans="4:4" x14ac:dyDescent="0.25">
      <c r="D4984" s="190"/>
    </row>
    <row r="4985" spans="4:4" x14ac:dyDescent="0.25">
      <c r="D4985" s="190"/>
    </row>
    <row r="4986" spans="4:4" x14ac:dyDescent="0.25">
      <c r="D4986" s="190"/>
    </row>
    <row r="4987" spans="4:4" x14ac:dyDescent="0.25">
      <c r="D4987" s="190"/>
    </row>
    <row r="4988" spans="4:4" x14ac:dyDescent="0.25">
      <c r="D4988" s="190"/>
    </row>
    <row r="4989" spans="4:4" x14ac:dyDescent="0.25">
      <c r="D4989" s="190"/>
    </row>
    <row r="4990" spans="4:4" x14ac:dyDescent="0.25">
      <c r="D4990" s="190"/>
    </row>
    <row r="4991" spans="4:4" x14ac:dyDescent="0.25">
      <c r="D4991" s="190"/>
    </row>
    <row r="4992" spans="4:4" x14ac:dyDescent="0.25">
      <c r="D4992" s="190"/>
    </row>
    <row r="4993" spans="4:4" x14ac:dyDescent="0.25">
      <c r="D4993" s="190"/>
    </row>
    <row r="4994" spans="4:4" x14ac:dyDescent="0.25">
      <c r="D4994" s="190"/>
    </row>
    <row r="4995" spans="4:4" x14ac:dyDescent="0.25">
      <c r="D4995" s="190"/>
    </row>
    <row r="4996" spans="4:4" x14ac:dyDescent="0.25">
      <c r="D4996" s="190"/>
    </row>
    <row r="4997" spans="4:4" x14ac:dyDescent="0.25">
      <c r="D4997" s="190"/>
    </row>
    <row r="4998" spans="4:4" x14ac:dyDescent="0.25">
      <c r="D4998" s="190"/>
    </row>
    <row r="4999" spans="4:4" x14ac:dyDescent="0.25">
      <c r="D4999" s="190"/>
    </row>
    <row r="5000" spans="4:4" x14ac:dyDescent="0.25">
      <c r="D5000" s="190"/>
    </row>
  </sheetData>
  <sheetProtection algorithmName="SHA-512" hashValue="rZ2rZY84/IywcB67DM83btbXvYtGw591lVLjyo6kxHfQAC1hpPX/Q7mziPb+UZNdwI6/xO7zgwyVnnZMsk/oow==" saltValue="lUrOPhvNQpklaGaH/FIWSQ==" spinCount="100000" sheet="1"/>
  <mergeCells count="6">
    <mergeCell ref="A1:G1"/>
    <mergeCell ref="C2:G2"/>
    <mergeCell ref="C3:G3"/>
    <mergeCell ref="C4:G4"/>
    <mergeCell ref="A246:C246"/>
    <mergeCell ref="A247:G251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3.2" outlineLevelRow="1" x14ac:dyDescent="0.25"/>
  <cols>
    <col min="1" max="1" width="3.44140625" customWidth="1"/>
    <col min="2" max="2" width="12.6640625" style="125" customWidth="1"/>
    <col min="3" max="3" width="38.33203125" style="125" customWidth="1"/>
    <col min="4" max="4" width="4.88671875" customWidth="1"/>
    <col min="5" max="5" width="10.6640625" customWidth="1"/>
    <col min="6" max="6" width="9.88671875" customWidth="1"/>
    <col min="7" max="7" width="12.77734375" customWidth="1"/>
    <col min="12" max="13" width="0" hidden="1" customWidth="1"/>
    <col min="18" max="23" width="0" hidden="1" customWidth="1"/>
    <col min="29" max="29" width="0" hidden="1" customWidth="1"/>
    <col min="31" max="41" width="0" hidden="1" customWidth="1"/>
  </cols>
  <sheetData>
    <row r="1" spans="1:60" ht="15.75" customHeight="1" x14ac:dyDescent="0.3">
      <c r="A1" s="191" t="s">
        <v>7</v>
      </c>
      <c r="B1" s="191"/>
      <c r="C1" s="191"/>
      <c r="D1" s="191"/>
      <c r="E1" s="191"/>
      <c r="F1" s="191"/>
      <c r="G1" s="191"/>
      <c r="AG1" t="s">
        <v>247</v>
      </c>
    </row>
    <row r="2" spans="1:60" ht="25.05" customHeight="1" x14ac:dyDescent="0.25">
      <c r="A2" s="192" t="s">
        <v>8</v>
      </c>
      <c r="B2" s="77" t="s">
        <v>43</v>
      </c>
      <c r="C2" s="195" t="s">
        <v>44</v>
      </c>
      <c r="D2" s="193"/>
      <c r="E2" s="193"/>
      <c r="F2" s="193"/>
      <c r="G2" s="194"/>
      <c r="AG2" t="s">
        <v>248</v>
      </c>
    </row>
    <row r="3" spans="1:60" ht="25.05" customHeight="1" x14ac:dyDescent="0.25">
      <c r="A3" s="192" t="s">
        <v>9</v>
      </c>
      <c r="B3" s="77" t="s">
        <v>46</v>
      </c>
      <c r="C3" s="195" t="s">
        <v>47</v>
      </c>
      <c r="D3" s="193"/>
      <c r="E3" s="193"/>
      <c r="F3" s="193"/>
      <c r="G3" s="194"/>
      <c r="AC3" s="125" t="s">
        <v>248</v>
      </c>
      <c r="AG3" t="s">
        <v>249</v>
      </c>
    </row>
    <row r="4" spans="1:60" ht="25.05" customHeight="1" x14ac:dyDescent="0.25">
      <c r="A4" s="196" t="s">
        <v>10</v>
      </c>
      <c r="B4" s="197" t="s">
        <v>66</v>
      </c>
      <c r="C4" s="198" t="s">
        <v>67</v>
      </c>
      <c r="D4" s="199"/>
      <c r="E4" s="199"/>
      <c r="F4" s="199"/>
      <c r="G4" s="200"/>
      <c r="AG4" t="s">
        <v>250</v>
      </c>
    </row>
    <row r="5" spans="1:60" x14ac:dyDescent="0.25">
      <c r="D5" s="190"/>
    </row>
    <row r="6" spans="1:60" ht="39.6" x14ac:dyDescent="0.25">
      <c r="A6" s="202" t="s">
        <v>251</v>
      </c>
      <c r="B6" s="204" t="s">
        <v>252</v>
      </c>
      <c r="C6" s="204" t="s">
        <v>253</v>
      </c>
      <c r="D6" s="203" t="s">
        <v>254</v>
      </c>
      <c r="E6" s="202" t="s">
        <v>255</v>
      </c>
      <c r="F6" s="201" t="s">
        <v>256</v>
      </c>
      <c r="G6" s="202" t="s">
        <v>31</v>
      </c>
      <c r="H6" s="205" t="s">
        <v>32</v>
      </c>
      <c r="I6" s="205" t="s">
        <v>257</v>
      </c>
      <c r="J6" s="205" t="s">
        <v>33</v>
      </c>
      <c r="K6" s="205" t="s">
        <v>258</v>
      </c>
      <c r="L6" s="205" t="s">
        <v>259</v>
      </c>
      <c r="M6" s="205" t="s">
        <v>260</v>
      </c>
      <c r="N6" s="205" t="s">
        <v>261</v>
      </c>
      <c r="O6" s="205" t="s">
        <v>262</v>
      </c>
      <c r="P6" s="205" t="s">
        <v>263</v>
      </c>
      <c r="Q6" s="205" t="s">
        <v>264</v>
      </c>
      <c r="R6" s="205" t="s">
        <v>265</v>
      </c>
      <c r="S6" s="205" t="s">
        <v>266</v>
      </c>
      <c r="T6" s="205" t="s">
        <v>267</v>
      </c>
      <c r="U6" s="205" t="s">
        <v>268</v>
      </c>
      <c r="V6" s="205" t="s">
        <v>269</v>
      </c>
      <c r="W6" s="205" t="s">
        <v>270</v>
      </c>
    </row>
    <row r="7" spans="1:60" hidden="1" x14ac:dyDescent="0.25">
      <c r="A7" s="5"/>
      <c r="B7" s="6"/>
      <c r="C7" s="6"/>
      <c r="D7" s="8"/>
      <c r="E7" s="207"/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8"/>
      <c r="R7" s="208"/>
      <c r="S7" s="208"/>
      <c r="T7" s="208"/>
      <c r="U7" s="208"/>
      <c r="V7" s="208"/>
      <c r="W7" s="208"/>
    </row>
    <row r="8" spans="1:60" x14ac:dyDescent="0.25">
      <c r="A8" s="231" t="s">
        <v>271</v>
      </c>
      <c r="B8" s="232" t="s">
        <v>208</v>
      </c>
      <c r="C8" s="252" t="s">
        <v>209</v>
      </c>
      <c r="D8" s="233"/>
      <c r="E8" s="234"/>
      <c r="F8" s="235"/>
      <c r="G8" s="235">
        <f>SUMIF(AG9:AG10,"&lt;&gt;NOR",G9:G10)</f>
        <v>0</v>
      </c>
      <c r="H8" s="235"/>
      <c r="I8" s="235">
        <f>SUM(I9:I10)</f>
        <v>0</v>
      </c>
      <c r="J8" s="235"/>
      <c r="K8" s="235">
        <f>SUM(K9:K10)</f>
        <v>0</v>
      </c>
      <c r="L8" s="235"/>
      <c r="M8" s="235">
        <f>SUM(M9:M10)</f>
        <v>0</v>
      </c>
      <c r="N8" s="235"/>
      <c r="O8" s="235">
        <f>SUM(O9:O10)</f>
        <v>0</v>
      </c>
      <c r="P8" s="235"/>
      <c r="Q8" s="236">
        <f>SUM(Q9:Q10)</f>
        <v>0</v>
      </c>
      <c r="R8" s="230"/>
      <c r="S8" s="230"/>
      <c r="T8" s="230"/>
      <c r="U8" s="230"/>
      <c r="V8" s="230">
        <f>SUM(V9:V10)</f>
        <v>0</v>
      </c>
      <c r="W8" s="230"/>
      <c r="AG8" t="s">
        <v>272</v>
      </c>
    </row>
    <row r="9" spans="1:60" outlineLevel="1" x14ac:dyDescent="0.25">
      <c r="A9" s="244">
        <v>1</v>
      </c>
      <c r="B9" s="245" t="s">
        <v>1901</v>
      </c>
      <c r="C9" s="255" t="s">
        <v>1902</v>
      </c>
      <c r="D9" s="246" t="s">
        <v>884</v>
      </c>
      <c r="E9" s="247">
        <v>24</v>
      </c>
      <c r="F9" s="248"/>
      <c r="G9" s="249">
        <f>ROUND(E9*F9,2)</f>
        <v>0</v>
      </c>
      <c r="H9" s="248"/>
      <c r="I9" s="249">
        <f>ROUND(E9*H9,2)</f>
        <v>0</v>
      </c>
      <c r="J9" s="248"/>
      <c r="K9" s="249">
        <f>ROUND(E9*J9,2)</f>
        <v>0</v>
      </c>
      <c r="L9" s="249">
        <v>21</v>
      </c>
      <c r="M9" s="249">
        <f>G9*(1+L9/100)</f>
        <v>0</v>
      </c>
      <c r="N9" s="249">
        <v>0</v>
      </c>
      <c r="O9" s="249">
        <f>ROUND(E9*N9,2)</f>
        <v>0</v>
      </c>
      <c r="P9" s="249">
        <v>0</v>
      </c>
      <c r="Q9" s="250">
        <f>ROUND(E9*P9,2)</f>
        <v>0</v>
      </c>
      <c r="R9" s="225"/>
      <c r="S9" s="225" t="s">
        <v>289</v>
      </c>
      <c r="T9" s="225" t="s">
        <v>277</v>
      </c>
      <c r="U9" s="225">
        <v>0</v>
      </c>
      <c r="V9" s="225">
        <f>ROUND(E9*U9,2)</f>
        <v>0</v>
      </c>
      <c r="W9" s="225"/>
      <c r="X9" s="206"/>
      <c r="Y9" s="206"/>
      <c r="Z9" s="206"/>
      <c r="AA9" s="206"/>
      <c r="AB9" s="206"/>
      <c r="AC9" s="206"/>
      <c r="AD9" s="206"/>
      <c r="AE9" s="206"/>
      <c r="AF9" s="206"/>
      <c r="AG9" s="206" t="s">
        <v>659</v>
      </c>
      <c r="AH9" s="206"/>
      <c r="AI9" s="206"/>
      <c r="AJ9" s="206"/>
      <c r="AK9" s="206"/>
      <c r="AL9" s="206"/>
      <c r="AM9" s="206"/>
      <c r="AN9" s="206"/>
      <c r="AO9" s="206"/>
      <c r="AP9" s="206"/>
      <c r="AQ9" s="206"/>
      <c r="AR9" s="206"/>
      <c r="AS9" s="206"/>
      <c r="AT9" s="206"/>
      <c r="AU9" s="206"/>
      <c r="AV9" s="206"/>
      <c r="AW9" s="206"/>
      <c r="AX9" s="206"/>
      <c r="AY9" s="206"/>
      <c r="AZ9" s="206"/>
      <c r="BA9" s="206"/>
      <c r="BB9" s="206"/>
      <c r="BC9" s="206"/>
      <c r="BD9" s="206"/>
      <c r="BE9" s="206"/>
      <c r="BF9" s="206"/>
      <c r="BG9" s="206"/>
      <c r="BH9" s="206"/>
    </row>
    <row r="10" spans="1:60" outlineLevel="1" x14ac:dyDescent="0.25">
      <c r="A10" s="244">
        <v>2</v>
      </c>
      <c r="B10" s="245" t="s">
        <v>1903</v>
      </c>
      <c r="C10" s="255" t="s">
        <v>1904</v>
      </c>
      <c r="D10" s="246" t="s">
        <v>884</v>
      </c>
      <c r="E10" s="247">
        <v>15</v>
      </c>
      <c r="F10" s="248"/>
      <c r="G10" s="249">
        <f>ROUND(E10*F10,2)</f>
        <v>0</v>
      </c>
      <c r="H10" s="248"/>
      <c r="I10" s="249">
        <f>ROUND(E10*H10,2)</f>
        <v>0</v>
      </c>
      <c r="J10" s="248"/>
      <c r="K10" s="249">
        <f>ROUND(E10*J10,2)</f>
        <v>0</v>
      </c>
      <c r="L10" s="249">
        <v>21</v>
      </c>
      <c r="M10" s="249">
        <f>G10*(1+L10/100)</f>
        <v>0</v>
      </c>
      <c r="N10" s="249">
        <v>0</v>
      </c>
      <c r="O10" s="249">
        <f>ROUND(E10*N10,2)</f>
        <v>0</v>
      </c>
      <c r="P10" s="249">
        <v>0</v>
      </c>
      <c r="Q10" s="250">
        <f>ROUND(E10*P10,2)</f>
        <v>0</v>
      </c>
      <c r="R10" s="225"/>
      <c r="S10" s="225" t="s">
        <v>289</v>
      </c>
      <c r="T10" s="225" t="s">
        <v>277</v>
      </c>
      <c r="U10" s="225">
        <v>0</v>
      </c>
      <c r="V10" s="225">
        <f>ROUND(E10*U10,2)</f>
        <v>0</v>
      </c>
      <c r="W10" s="225"/>
      <c r="X10" s="206"/>
      <c r="Y10" s="206"/>
      <c r="Z10" s="206"/>
      <c r="AA10" s="206"/>
      <c r="AB10" s="206"/>
      <c r="AC10" s="206"/>
      <c r="AD10" s="206"/>
      <c r="AE10" s="206"/>
      <c r="AF10" s="206"/>
      <c r="AG10" s="206" t="s">
        <v>659</v>
      </c>
      <c r="AH10" s="206"/>
      <c r="AI10" s="206"/>
      <c r="AJ10" s="206"/>
      <c r="AK10" s="206"/>
      <c r="AL10" s="206"/>
      <c r="AM10" s="206"/>
      <c r="AN10" s="206"/>
      <c r="AO10" s="206"/>
      <c r="AP10" s="206"/>
      <c r="AQ10" s="206"/>
      <c r="AR10" s="206"/>
      <c r="AS10" s="206"/>
      <c r="AT10" s="206"/>
      <c r="AU10" s="206"/>
      <c r="AV10" s="206"/>
      <c r="AW10" s="206"/>
      <c r="AX10" s="206"/>
      <c r="AY10" s="206"/>
      <c r="AZ10" s="206"/>
      <c r="BA10" s="206"/>
      <c r="BB10" s="206"/>
      <c r="BC10" s="206"/>
      <c r="BD10" s="206"/>
      <c r="BE10" s="206"/>
      <c r="BF10" s="206"/>
      <c r="BG10" s="206"/>
      <c r="BH10" s="206"/>
    </row>
    <row r="11" spans="1:60" x14ac:dyDescent="0.25">
      <c r="A11" s="231" t="s">
        <v>271</v>
      </c>
      <c r="B11" s="232" t="s">
        <v>210</v>
      </c>
      <c r="C11" s="252" t="s">
        <v>211</v>
      </c>
      <c r="D11" s="233"/>
      <c r="E11" s="234"/>
      <c r="F11" s="235"/>
      <c r="G11" s="235">
        <f>SUMIF(AG12:AG31,"&lt;&gt;NOR",G12:G31)</f>
        <v>0</v>
      </c>
      <c r="H11" s="235"/>
      <c r="I11" s="235">
        <f>SUM(I12:I31)</f>
        <v>0</v>
      </c>
      <c r="J11" s="235"/>
      <c r="K11" s="235">
        <f>SUM(K12:K31)</f>
        <v>0</v>
      </c>
      <c r="L11" s="235"/>
      <c r="M11" s="235">
        <f>SUM(M12:M31)</f>
        <v>0</v>
      </c>
      <c r="N11" s="235"/>
      <c r="O11" s="235">
        <f>SUM(O12:O31)</f>
        <v>0</v>
      </c>
      <c r="P11" s="235"/>
      <c r="Q11" s="236">
        <f>SUM(Q12:Q31)</f>
        <v>0</v>
      </c>
      <c r="R11" s="230"/>
      <c r="S11" s="230"/>
      <c r="T11" s="230"/>
      <c r="U11" s="230"/>
      <c r="V11" s="230">
        <f>SUM(V12:V31)</f>
        <v>318.03000000000003</v>
      </c>
      <c r="W11" s="230"/>
      <c r="AG11" t="s">
        <v>272</v>
      </c>
    </row>
    <row r="12" spans="1:60" outlineLevel="1" x14ac:dyDescent="0.25">
      <c r="A12" s="237">
        <v>3</v>
      </c>
      <c r="B12" s="238" t="s">
        <v>1905</v>
      </c>
      <c r="C12" s="253" t="s">
        <v>1906</v>
      </c>
      <c r="D12" s="239" t="s">
        <v>370</v>
      </c>
      <c r="E12" s="240">
        <v>250</v>
      </c>
      <c r="F12" s="241"/>
      <c r="G12" s="242">
        <f>ROUND(E12*F12,2)</f>
        <v>0</v>
      </c>
      <c r="H12" s="241"/>
      <c r="I12" s="242">
        <f>ROUND(E12*H12,2)</f>
        <v>0</v>
      </c>
      <c r="J12" s="241"/>
      <c r="K12" s="242">
        <f>ROUND(E12*J12,2)</f>
        <v>0</v>
      </c>
      <c r="L12" s="242">
        <v>21</v>
      </c>
      <c r="M12" s="242">
        <f>G12*(1+L12/100)</f>
        <v>0</v>
      </c>
      <c r="N12" s="242">
        <v>0</v>
      </c>
      <c r="O12" s="242">
        <f>ROUND(E12*N12,2)</f>
        <v>0</v>
      </c>
      <c r="P12" s="242">
        <v>0</v>
      </c>
      <c r="Q12" s="243">
        <f>ROUND(E12*P12,2)</f>
        <v>0</v>
      </c>
      <c r="R12" s="225"/>
      <c r="S12" s="225" t="s">
        <v>1907</v>
      </c>
      <c r="T12" s="225" t="s">
        <v>277</v>
      </c>
      <c r="U12" s="225">
        <v>0.71199999999999997</v>
      </c>
      <c r="V12" s="225">
        <f>ROUND(E12*U12,2)</f>
        <v>178</v>
      </c>
      <c r="W12" s="225"/>
      <c r="X12" s="206"/>
      <c r="Y12" s="206"/>
      <c r="Z12" s="206"/>
      <c r="AA12" s="206"/>
      <c r="AB12" s="206"/>
      <c r="AC12" s="206"/>
      <c r="AD12" s="206"/>
      <c r="AE12" s="206"/>
      <c r="AF12" s="206"/>
      <c r="AG12" s="206" t="s">
        <v>659</v>
      </c>
      <c r="AH12" s="206"/>
      <c r="AI12" s="206"/>
      <c r="AJ12" s="206"/>
      <c r="AK12" s="206"/>
      <c r="AL12" s="206"/>
      <c r="AM12" s="206"/>
      <c r="AN12" s="206"/>
      <c r="AO12" s="206"/>
      <c r="AP12" s="206"/>
      <c r="AQ12" s="206"/>
      <c r="AR12" s="206"/>
      <c r="AS12" s="206"/>
      <c r="AT12" s="206"/>
      <c r="AU12" s="206"/>
      <c r="AV12" s="206"/>
      <c r="AW12" s="206"/>
      <c r="AX12" s="206"/>
      <c r="AY12" s="206"/>
      <c r="AZ12" s="206"/>
      <c r="BA12" s="206"/>
      <c r="BB12" s="206"/>
      <c r="BC12" s="206"/>
      <c r="BD12" s="206"/>
      <c r="BE12" s="206"/>
      <c r="BF12" s="206"/>
      <c r="BG12" s="206"/>
      <c r="BH12" s="206"/>
    </row>
    <row r="13" spans="1:60" outlineLevel="1" x14ac:dyDescent="0.25">
      <c r="A13" s="223"/>
      <c r="B13" s="224"/>
      <c r="C13" s="254" t="s">
        <v>1908</v>
      </c>
      <c r="D13" s="226"/>
      <c r="E13" s="227">
        <v>250</v>
      </c>
      <c r="F13" s="225"/>
      <c r="G13" s="225"/>
      <c r="H13" s="225"/>
      <c r="I13" s="225"/>
      <c r="J13" s="225"/>
      <c r="K13" s="225"/>
      <c r="L13" s="225"/>
      <c r="M13" s="225"/>
      <c r="N13" s="225"/>
      <c r="O13" s="225"/>
      <c r="P13" s="225"/>
      <c r="Q13" s="225"/>
      <c r="R13" s="225"/>
      <c r="S13" s="225"/>
      <c r="T13" s="225"/>
      <c r="U13" s="225"/>
      <c r="V13" s="225"/>
      <c r="W13" s="225"/>
      <c r="X13" s="206"/>
      <c r="Y13" s="206"/>
      <c r="Z13" s="206"/>
      <c r="AA13" s="206"/>
      <c r="AB13" s="206"/>
      <c r="AC13" s="206"/>
      <c r="AD13" s="206"/>
      <c r="AE13" s="206"/>
      <c r="AF13" s="206"/>
      <c r="AG13" s="206" t="s">
        <v>280</v>
      </c>
      <c r="AH13" s="206">
        <v>0</v>
      </c>
      <c r="AI13" s="206"/>
      <c r="AJ13" s="206"/>
      <c r="AK13" s="206"/>
      <c r="AL13" s="206"/>
      <c r="AM13" s="206"/>
      <c r="AN13" s="206"/>
      <c r="AO13" s="206"/>
      <c r="AP13" s="206"/>
      <c r="AQ13" s="206"/>
      <c r="AR13" s="206"/>
      <c r="AS13" s="206"/>
      <c r="AT13" s="206"/>
      <c r="AU13" s="206"/>
      <c r="AV13" s="206"/>
      <c r="AW13" s="206"/>
      <c r="AX13" s="206"/>
      <c r="AY13" s="206"/>
      <c r="AZ13" s="206"/>
      <c r="BA13" s="206"/>
      <c r="BB13" s="206"/>
      <c r="BC13" s="206"/>
      <c r="BD13" s="206"/>
      <c r="BE13" s="206"/>
      <c r="BF13" s="206"/>
      <c r="BG13" s="206"/>
      <c r="BH13" s="206"/>
    </row>
    <row r="14" spans="1:60" outlineLevel="1" x14ac:dyDescent="0.25">
      <c r="A14" s="237">
        <v>4</v>
      </c>
      <c r="B14" s="238" t="s">
        <v>1909</v>
      </c>
      <c r="C14" s="253" t="s">
        <v>1910</v>
      </c>
      <c r="D14" s="239" t="s">
        <v>370</v>
      </c>
      <c r="E14" s="240">
        <v>35</v>
      </c>
      <c r="F14" s="241"/>
      <c r="G14" s="242">
        <f>ROUND(E14*F14,2)</f>
        <v>0</v>
      </c>
      <c r="H14" s="241"/>
      <c r="I14" s="242">
        <f>ROUND(E14*H14,2)</f>
        <v>0</v>
      </c>
      <c r="J14" s="241"/>
      <c r="K14" s="242">
        <f>ROUND(E14*J14,2)</f>
        <v>0</v>
      </c>
      <c r="L14" s="242">
        <v>21</v>
      </c>
      <c r="M14" s="242">
        <f>G14*(1+L14/100)</f>
        <v>0</v>
      </c>
      <c r="N14" s="242">
        <v>0</v>
      </c>
      <c r="O14" s="242">
        <f>ROUND(E14*N14,2)</f>
        <v>0</v>
      </c>
      <c r="P14" s="242">
        <v>0</v>
      </c>
      <c r="Q14" s="243">
        <f>ROUND(E14*P14,2)</f>
        <v>0</v>
      </c>
      <c r="R14" s="225"/>
      <c r="S14" s="225" t="s">
        <v>1907</v>
      </c>
      <c r="T14" s="225" t="s">
        <v>277</v>
      </c>
      <c r="U14" s="225">
        <v>0.70899999999999996</v>
      </c>
      <c r="V14" s="225">
        <f>ROUND(E14*U14,2)</f>
        <v>24.82</v>
      </c>
      <c r="W14" s="225"/>
      <c r="X14" s="206"/>
      <c r="Y14" s="206"/>
      <c r="Z14" s="206"/>
      <c r="AA14" s="206"/>
      <c r="AB14" s="206"/>
      <c r="AC14" s="206"/>
      <c r="AD14" s="206"/>
      <c r="AE14" s="206"/>
      <c r="AF14" s="206"/>
      <c r="AG14" s="206" t="s">
        <v>659</v>
      </c>
      <c r="AH14" s="206"/>
      <c r="AI14" s="206"/>
      <c r="AJ14" s="206"/>
      <c r="AK14" s="206"/>
      <c r="AL14" s="206"/>
      <c r="AM14" s="206"/>
      <c r="AN14" s="206"/>
      <c r="AO14" s="206"/>
      <c r="AP14" s="206"/>
      <c r="AQ14" s="206"/>
      <c r="AR14" s="206"/>
      <c r="AS14" s="206"/>
      <c r="AT14" s="206"/>
      <c r="AU14" s="206"/>
      <c r="AV14" s="206"/>
      <c r="AW14" s="206"/>
      <c r="AX14" s="206"/>
      <c r="AY14" s="206"/>
      <c r="AZ14" s="206"/>
      <c r="BA14" s="206"/>
      <c r="BB14" s="206"/>
      <c r="BC14" s="206"/>
      <c r="BD14" s="206"/>
      <c r="BE14" s="206"/>
      <c r="BF14" s="206"/>
      <c r="BG14" s="206"/>
      <c r="BH14" s="206"/>
    </row>
    <row r="15" spans="1:60" outlineLevel="1" x14ac:dyDescent="0.25">
      <c r="A15" s="223"/>
      <c r="B15" s="224"/>
      <c r="C15" s="254" t="s">
        <v>1911</v>
      </c>
      <c r="D15" s="226"/>
      <c r="E15" s="227">
        <v>35</v>
      </c>
      <c r="F15" s="225"/>
      <c r="G15" s="225"/>
      <c r="H15" s="225"/>
      <c r="I15" s="225"/>
      <c r="J15" s="225"/>
      <c r="K15" s="225"/>
      <c r="L15" s="225"/>
      <c r="M15" s="225"/>
      <c r="N15" s="225"/>
      <c r="O15" s="225"/>
      <c r="P15" s="225"/>
      <c r="Q15" s="225"/>
      <c r="R15" s="225"/>
      <c r="S15" s="225"/>
      <c r="T15" s="225"/>
      <c r="U15" s="225"/>
      <c r="V15" s="225"/>
      <c r="W15" s="225"/>
      <c r="X15" s="206"/>
      <c r="Y15" s="206"/>
      <c r="Z15" s="206"/>
      <c r="AA15" s="206"/>
      <c r="AB15" s="206"/>
      <c r="AC15" s="206"/>
      <c r="AD15" s="206"/>
      <c r="AE15" s="206"/>
      <c r="AF15" s="206"/>
      <c r="AG15" s="206" t="s">
        <v>280</v>
      </c>
      <c r="AH15" s="206">
        <v>0</v>
      </c>
      <c r="AI15" s="206"/>
      <c r="AJ15" s="206"/>
      <c r="AK15" s="206"/>
      <c r="AL15" s="206"/>
      <c r="AM15" s="206"/>
      <c r="AN15" s="206"/>
      <c r="AO15" s="206"/>
      <c r="AP15" s="206"/>
      <c r="AQ15" s="206"/>
      <c r="AR15" s="206"/>
      <c r="AS15" s="206"/>
      <c r="AT15" s="206"/>
      <c r="AU15" s="206"/>
      <c r="AV15" s="206"/>
      <c r="AW15" s="206"/>
      <c r="AX15" s="206"/>
      <c r="AY15" s="206"/>
      <c r="AZ15" s="206"/>
      <c r="BA15" s="206"/>
      <c r="BB15" s="206"/>
      <c r="BC15" s="206"/>
      <c r="BD15" s="206"/>
      <c r="BE15" s="206"/>
      <c r="BF15" s="206"/>
      <c r="BG15" s="206"/>
      <c r="BH15" s="206"/>
    </row>
    <row r="16" spans="1:60" outlineLevel="1" x14ac:dyDescent="0.25">
      <c r="A16" s="237">
        <v>5</v>
      </c>
      <c r="B16" s="238" t="s">
        <v>1912</v>
      </c>
      <c r="C16" s="253" t="s">
        <v>1913</v>
      </c>
      <c r="D16" s="239" t="s">
        <v>370</v>
      </c>
      <c r="E16" s="240">
        <v>33</v>
      </c>
      <c r="F16" s="241"/>
      <c r="G16" s="242">
        <f>ROUND(E16*F16,2)</f>
        <v>0</v>
      </c>
      <c r="H16" s="241"/>
      <c r="I16" s="242">
        <f>ROUND(E16*H16,2)</f>
        <v>0</v>
      </c>
      <c r="J16" s="241"/>
      <c r="K16" s="242">
        <f>ROUND(E16*J16,2)</f>
        <v>0</v>
      </c>
      <c r="L16" s="242">
        <v>21</v>
      </c>
      <c r="M16" s="242">
        <f>G16*(1+L16/100)</f>
        <v>0</v>
      </c>
      <c r="N16" s="242">
        <v>0</v>
      </c>
      <c r="O16" s="242">
        <f>ROUND(E16*N16,2)</f>
        <v>0</v>
      </c>
      <c r="P16" s="242">
        <v>0</v>
      </c>
      <c r="Q16" s="243">
        <f>ROUND(E16*P16,2)</f>
        <v>0</v>
      </c>
      <c r="R16" s="225"/>
      <c r="S16" s="225" t="s">
        <v>1907</v>
      </c>
      <c r="T16" s="225" t="s">
        <v>277</v>
      </c>
      <c r="U16" s="225">
        <v>0.93700000000000006</v>
      </c>
      <c r="V16" s="225">
        <f>ROUND(E16*U16,2)</f>
        <v>30.92</v>
      </c>
      <c r="W16" s="225"/>
      <c r="X16" s="206"/>
      <c r="Y16" s="206"/>
      <c r="Z16" s="206"/>
      <c r="AA16" s="206"/>
      <c r="AB16" s="206"/>
      <c r="AC16" s="206"/>
      <c r="AD16" s="206"/>
      <c r="AE16" s="206"/>
      <c r="AF16" s="206"/>
      <c r="AG16" s="206" t="s">
        <v>659</v>
      </c>
      <c r="AH16" s="206"/>
      <c r="AI16" s="206"/>
      <c r="AJ16" s="206"/>
      <c r="AK16" s="206"/>
      <c r="AL16" s="206"/>
      <c r="AM16" s="206"/>
      <c r="AN16" s="206"/>
      <c r="AO16" s="206"/>
      <c r="AP16" s="206"/>
      <c r="AQ16" s="206"/>
      <c r="AR16" s="206"/>
      <c r="AS16" s="206"/>
      <c r="AT16" s="206"/>
      <c r="AU16" s="206"/>
      <c r="AV16" s="206"/>
      <c r="AW16" s="206"/>
      <c r="AX16" s="206"/>
      <c r="AY16" s="206"/>
      <c r="AZ16" s="206"/>
      <c r="BA16" s="206"/>
      <c r="BB16" s="206"/>
      <c r="BC16" s="206"/>
      <c r="BD16" s="206"/>
      <c r="BE16" s="206"/>
      <c r="BF16" s="206"/>
      <c r="BG16" s="206"/>
      <c r="BH16" s="206"/>
    </row>
    <row r="17" spans="1:60" outlineLevel="1" x14ac:dyDescent="0.25">
      <c r="A17" s="223"/>
      <c r="B17" s="224"/>
      <c r="C17" s="254" t="s">
        <v>1914</v>
      </c>
      <c r="D17" s="226"/>
      <c r="E17" s="227">
        <v>33</v>
      </c>
      <c r="F17" s="225"/>
      <c r="G17" s="225"/>
      <c r="H17" s="225"/>
      <c r="I17" s="225"/>
      <c r="J17" s="225"/>
      <c r="K17" s="225"/>
      <c r="L17" s="225"/>
      <c r="M17" s="225"/>
      <c r="N17" s="225"/>
      <c r="O17" s="225"/>
      <c r="P17" s="225"/>
      <c r="Q17" s="225"/>
      <c r="R17" s="225"/>
      <c r="S17" s="225"/>
      <c r="T17" s="225"/>
      <c r="U17" s="225"/>
      <c r="V17" s="225"/>
      <c r="W17" s="225"/>
      <c r="X17" s="206"/>
      <c r="Y17" s="206"/>
      <c r="Z17" s="206"/>
      <c r="AA17" s="206"/>
      <c r="AB17" s="206"/>
      <c r="AC17" s="206"/>
      <c r="AD17" s="206"/>
      <c r="AE17" s="206"/>
      <c r="AF17" s="206"/>
      <c r="AG17" s="206" t="s">
        <v>280</v>
      </c>
      <c r="AH17" s="206">
        <v>0</v>
      </c>
      <c r="AI17" s="206"/>
      <c r="AJ17" s="206"/>
      <c r="AK17" s="206"/>
      <c r="AL17" s="206"/>
      <c r="AM17" s="206"/>
      <c r="AN17" s="206"/>
      <c r="AO17" s="206"/>
      <c r="AP17" s="206"/>
      <c r="AQ17" s="206"/>
      <c r="AR17" s="206"/>
      <c r="AS17" s="206"/>
      <c r="AT17" s="206"/>
      <c r="AU17" s="206"/>
      <c r="AV17" s="206"/>
      <c r="AW17" s="206"/>
      <c r="AX17" s="206"/>
      <c r="AY17" s="206"/>
      <c r="AZ17" s="206"/>
      <c r="BA17" s="206"/>
      <c r="BB17" s="206"/>
      <c r="BC17" s="206"/>
      <c r="BD17" s="206"/>
      <c r="BE17" s="206"/>
      <c r="BF17" s="206"/>
      <c r="BG17" s="206"/>
      <c r="BH17" s="206"/>
    </row>
    <row r="18" spans="1:60" outlineLevel="1" x14ac:dyDescent="0.25">
      <c r="A18" s="237">
        <v>6</v>
      </c>
      <c r="B18" s="238" t="s">
        <v>1915</v>
      </c>
      <c r="C18" s="253" t="s">
        <v>1916</v>
      </c>
      <c r="D18" s="239" t="s">
        <v>370</v>
      </c>
      <c r="E18" s="240">
        <v>23</v>
      </c>
      <c r="F18" s="241"/>
      <c r="G18" s="242">
        <f>ROUND(E18*F18,2)</f>
        <v>0</v>
      </c>
      <c r="H18" s="241"/>
      <c r="I18" s="242">
        <f>ROUND(E18*H18,2)</f>
        <v>0</v>
      </c>
      <c r="J18" s="241"/>
      <c r="K18" s="242">
        <f>ROUND(E18*J18,2)</f>
        <v>0</v>
      </c>
      <c r="L18" s="242">
        <v>21</v>
      </c>
      <c r="M18" s="242">
        <f>G18*(1+L18/100)</f>
        <v>0</v>
      </c>
      <c r="N18" s="242">
        <v>0</v>
      </c>
      <c r="O18" s="242">
        <f>ROUND(E18*N18,2)</f>
        <v>0</v>
      </c>
      <c r="P18" s="242">
        <v>0</v>
      </c>
      <c r="Q18" s="243">
        <f>ROUND(E18*P18,2)</f>
        <v>0</v>
      </c>
      <c r="R18" s="225"/>
      <c r="S18" s="225" t="s">
        <v>1917</v>
      </c>
      <c r="T18" s="225" t="s">
        <v>277</v>
      </c>
      <c r="U18" s="225">
        <v>0.81299999999999994</v>
      </c>
      <c r="V18" s="225">
        <f>ROUND(E18*U18,2)</f>
        <v>18.7</v>
      </c>
      <c r="W18" s="225"/>
      <c r="X18" s="206"/>
      <c r="Y18" s="206"/>
      <c r="Z18" s="206"/>
      <c r="AA18" s="206"/>
      <c r="AB18" s="206"/>
      <c r="AC18" s="206"/>
      <c r="AD18" s="206"/>
      <c r="AE18" s="206"/>
      <c r="AF18" s="206"/>
      <c r="AG18" s="206" t="s">
        <v>659</v>
      </c>
      <c r="AH18" s="206"/>
      <c r="AI18" s="206"/>
      <c r="AJ18" s="206"/>
      <c r="AK18" s="206"/>
      <c r="AL18" s="206"/>
      <c r="AM18" s="206"/>
      <c r="AN18" s="206"/>
      <c r="AO18" s="206"/>
      <c r="AP18" s="206"/>
      <c r="AQ18" s="206"/>
      <c r="AR18" s="206"/>
      <c r="AS18" s="206"/>
      <c r="AT18" s="206"/>
      <c r="AU18" s="206"/>
      <c r="AV18" s="206"/>
      <c r="AW18" s="206"/>
      <c r="AX18" s="206"/>
      <c r="AY18" s="206"/>
      <c r="AZ18" s="206"/>
      <c r="BA18" s="206"/>
      <c r="BB18" s="206"/>
      <c r="BC18" s="206"/>
      <c r="BD18" s="206"/>
      <c r="BE18" s="206"/>
      <c r="BF18" s="206"/>
      <c r="BG18" s="206"/>
      <c r="BH18" s="206"/>
    </row>
    <row r="19" spans="1:60" outlineLevel="1" x14ac:dyDescent="0.25">
      <c r="A19" s="223"/>
      <c r="B19" s="224"/>
      <c r="C19" s="254" t="s">
        <v>1918</v>
      </c>
      <c r="D19" s="226"/>
      <c r="E19" s="227">
        <v>23</v>
      </c>
      <c r="F19" s="225"/>
      <c r="G19" s="225"/>
      <c r="H19" s="225"/>
      <c r="I19" s="225"/>
      <c r="J19" s="225"/>
      <c r="K19" s="225"/>
      <c r="L19" s="225"/>
      <c r="M19" s="225"/>
      <c r="N19" s="225"/>
      <c r="O19" s="225"/>
      <c r="P19" s="225"/>
      <c r="Q19" s="225"/>
      <c r="R19" s="225"/>
      <c r="S19" s="225"/>
      <c r="T19" s="225"/>
      <c r="U19" s="225"/>
      <c r="V19" s="225"/>
      <c r="W19" s="225"/>
      <c r="X19" s="206"/>
      <c r="Y19" s="206"/>
      <c r="Z19" s="206"/>
      <c r="AA19" s="206"/>
      <c r="AB19" s="206"/>
      <c r="AC19" s="206"/>
      <c r="AD19" s="206"/>
      <c r="AE19" s="206"/>
      <c r="AF19" s="206"/>
      <c r="AG19" s="206" t="s">
        <v>280</v>
      </c>
      <c r="AH19" s="206">
        <v>0</v>
      </c>
      <c r="AI19" s="206"/>
      <c r="AJ19" s="206"/>
      <c r="AK19" s="206"/>
      <c r="AL19" s="206"/>
      <c r="AM19" s="206"/>
      <c r="AN19" s="206"/>
      <c r="AO19" s="206"/>
      <c r="AP19" s="206"/>
      <c r="AQ19" s="206"/>
      <c r="AR19" s="206"/>
      <c r="AS19" s="206"/>
      <c r="AT19" s="206"/>
      <c r="AU19" s="206"/>
      <c r="AV19" s="206"/>
      <c r="AW19" s="206"/>
      <c r="AX19" s="206"/>
      <c r="AY19" s="206"/>
      <c r="AZ19" s="206"/>
      <c r="BA19" s="206"/>
      <c r="BB19" s="206"/>
      <c r="BC19" s="206"/>
      <c r="BD19" s="206"/>
      <c r="BE19" s="206"/>
      <c r="BF19" s="206"/>
      <c r="BG19" s="206"/>
      <c r="BH19" s="206"/>
    </row>
    <row r="20" spans="1:60" outlineLevel="1" x14ac:dyDescent="0.25">
      <c r="A20" s="237">
        <v>7</v>
      </c>
      <c r="B20" s="238" t="s">
        <v>1919</v>
      </c>
      <c r="C20" s="253" t="s">
        <v>1920</v>
      </c>
      <c r="D20" s="239" t="s">
        <v>370</v>
      </c>
      <c r="E20" s="240">
        <v>379</v>
      </c>
      <c r="F20" s="241"/>
      <c r="G20" s="242">
        <f>ROUND(E20*F20,2)</f>
        <v>0</v>
      </c>
      <c r="H20" s="241"/>
      <c r="I20" s="242">
        <f>ROUND(E20*H20,2)</f>
        <v>0</v>
      </c>
      <c r="J20" s="241"/>
      <c r="K20" s="242">
        <f>ROUND(E20*J20,2)</f>
        <v>0</v>
      </c>
      <c r="L20" s="242">
        <v>21</v>
      </c>
      <c r="M20" s="242">
        <f>G20*(1+L20/100)</f>
        <v>0</v>
      </c>
      <c r="N20" s="242">
        <v>0</v>
      </c>
      <c r="O20" s="242">
        <f>ROUND(E20*N20,2)</f>
        <v>0</v>
      </c>
      <c r="P20" s="242">
        <v>0</v>
      </c>
      <c r="Q20" s="243">
        <f>ROUND(E20*P20,2)</f>
        <v>0</v>
      </c>
      <c r="R20" s="225"/>
      <c r="S20" s="225" t="s">
        <v>276</v>
      </c>
      <c r="T20" s="225" t="s">
        <v>277</v>
      </c>
      <c r="U20" s="225">
        <v>2.9000000000000001E-2</v>
      </c>
      <c r="V20" s="225">
        <f>ROUND(E20*U20,2)</f>
        <v>10.99</v>
      </c>
      <c r="W20" s="225"/>
      <c r="X20" s="206"/>
      <c r="Y20" s="206"/>
      <c r="Z20" s="206"/>
      <c r="AA20" s="206"/>
      <c r="AB20" s="206"/>
      <c r="AC20" s="206"/>
      <c r="AD20" s="206"/>
      <c r="AE20" s="206"/>
      <c r="AF20" s="206"/>
      <c r="AG20" s="206" t="s">
        <v>659</v>
      </c>
      <c r="AH20" s="206"/>
      <c r="AI20" s="206"/>
      <c r="AJ20" s="206"/>
      <c r="AK20" s="206"/>
      <c r="AL20" s="206"/>
      <c r="AM20" s="206"/>
      <c r="AN20" s="206"/>
      <c r="AO20" s="206"/>
      <c r="AP20" s="206"/>
      <c r="AQ20" s="206"/>
      <c r="AR20" s="206"/>
      <c r="AS20" s="206"/>
      <c r="AT20" s="206"/>
      <c r="AU20" s="206"/>
      <c r="AV20" s="206"/>
      <c r="AW20" s="206"/>
      <c r="AX20" s="206"/>
      <c r="AY20" s="206"/>
      <c r="AZ20" s="206"/>
      <c r="BA20" s="206"/>
      <c r="BB20" s="206"/>
      <c r="BC20" s="206"/>
      <c r="BD20" s="206"/>
      <c r="BE20" s="206"/>
      <c r="BF20" s="206"/>
      <c r="BG20" s="206"/>
      <c r="BH20" s="206"/>
    </row>
    <row r="21" spans="1:60" outlineLevel="1" x14ac:dyDescent="0.25">
      <c r="A21" s="223"/>
      <c r="B21" s="224"/>
      <c r="C21" s="254" t="s">
        <v>1921</v>
      </c>
      <c r="D21" s="226"/>
      <c r="E21" s="227">
        <v>379</v>
      </c>
      <c r="F21" s="225"/>
      <c r="G21" s="225"/>
      <c r="H21" s="225"/>
      <c r="I21" s="225"/>
      <c r="J21" s="225"/>
      <c r="K21" s="225"/>
      <c r="L21" s="225"/>
      <c r="M21" s="225"/>
      <c r="N21" s="225"/>
      <c r="O21" s="225"/>
      <c r="P21" s="225"/>
      <c r="Q21" s="225"/>
      <c r="R21" s="225"/>
      <c r="S21" s="225"/>
      <c r="T21" s="225"/>
      <c r="U21" s="225"/>
      <c r="V21" s="225"/>
      <c r="W21" s="225"/>
      <c r="X21" s="206"/>
      <c r="Y21" s="206"/>
      <c r="Z21" s="206"/>
      <c r="AA21" s="206"/>
      <c r="AB21" s="206"/>
      <c r="AC21" s="206"/>
      <c r="AD21" s="206"/>
      <c r="AE21" s="206"/>
      <c r="AF21" s="206"/>
      <c r="AG21" s="206" t="s">
        <v>280</v>
      </c>
      <c r="AH21" s="206">
        <v>0</v>
      </c>
      <c r="AI21" s="206"/>
      <c r="AJ21" s="206"/>
      <c r="AK21" s="206"/>
      <c r="AL21" s="206"/>
      <c r="AM21" s="206"/>
      <c r="AN21" s="206"/>
      <c r="AO21" s="206"/>
      <c r="AP21" s="206"/>
      <c r="AQ21" s="206"/>
      <c r="AR21" s="206"/>
      <c r="AS21" s="206"/>
      <c r="AT21" s="206"/>
      <c r="AU21" s="206"/>
      <c r="AV21" s="206"/>
      <c r="AW21" s="206"/>
      <c r="AX21" s="206"/>
      <c r="AY21" s="206"/>
      <c r="AZ21" s="206"/>
      <c r="BA21" s="206"/>
      <c r="BB21" s="206"/>
      <c r="BC21" s="206"/>
      <c r="BD21" s="206"/>
      <c r="BE21" s="206"/>
      <c r="BF21" s="206"/>
      <c r="BG21" s="206"/>
      <c r="BH21" s="206"/>
    </row>
    <row r="22" spans="1:60" outlineLevel="1" x14ac:dyDescent="0.25">
      <c r="A22" s="237">
        <v>8</v>
      </c>
      <c r="B22" s="238" t="s">
        <v>1922</v>
      </c>
      <c r="C22" s="253" t="s">
        <v>1923</v>
      </c>
      <c r="D22" s="239" t="s">
        <v>333</v>
      </c>
      <c r="E22" s="240">
        <v>82</v>
      </c>
      <c r="F22" s="241"/>
      <c r="G22" s="242">
        <f>ROUND(E22*F22,2)</f>
        <v>0</v>
      </c>
      <c r="H22" s="241"/>
      <c r="I22" s="242">
        <f>ROUND(E22*H22,2)</f>
        <v>0</v>
      </c>
      <c r="J22" s="241"/>
      <c r="K22" s="242">
        <f>ROUND(E22*J22,2)</f>
        <v>0</v>
      </c>
      <c r="L22" s="242">
        <v>21</v>
      </c>
      <c r="M22" s="242">
        <f>G22*(1+L22/100)</f>
        <v>0</v>
      </c>
      <c r="N22" s="242">
        <v>0</v>
      </c>
      <c r="O22" s="242">
        <f>ROUND(E22*N22,2)</f>
        <v>0</v>
      </c>
      <c r="P22" s="242">
        <v>0</v>
      </c>
      <c r="Q22" s="243">
        <f>ROUND(E22*P22,2)</f>
        <v>0</v>
      </c>
      <c r="R22" s="225"/>
      <c r="S22" s="225" t="s">
        <v>276</v>
      </c>
      <c r="T22" s="225" t="s">
        <v>277</v>
      </c>
      <c r="U22" s="225">
        <v>0.23699999999999999</v>
      </c>
      <c r="V22" s="225">
        <f>ROUND(E22*U22,2)</f>
        <v>19.43</v>
      </c>
      <c r="W22" s="225"/>
      <c r="X22" s="206"/>
      <c r="Y22" s="206"/>
      <c r="Z22" s="206"/>
      <c r="AA22" s="206"/>
      <c r="AB22" s="206"/>
      <c r="AC22" s="206"/>
      <c r="AD22" s="206"/>
      <c r="AE22" s="206"/>
      <c r="AF22" s="206"/>
      <c r="AG22" s="206" t="s">
        <v>659</v>
      </c>
      <c r="AH22" s="206"/>
      <c r="AI22" s="206"/>
      <c r="AJ22" s="206"/>
      <c r="AK22" s="206"/>
      <c r="AL22" s="206"/>
      <c r="AM22" s="206"/>
      <c r="AN22" s="206"/>
      <c r="AO22" s="206"/>
      <c r="AP22" s="206"/>
      <c r="AQ22" s="206"/>
      <c r="AR22" s="206"/>
      <c r="AS22" s="206"/>
      <c r="AT22" s="206"/>
      <c r="AU22" s="206"/>
      <c r="AV22" s="206"/>
      <c r="AW22" s="206"/>
      <c r="AX22" s="206"/>
      <c r="AY22" s="206"/>
      <c r="AZ22" s="206"/>
      <c r="BA22" s="206"/>
      <c r="BB22" s="206"/>
      <c r="BC22" s="206"/>
      <c r="BD22" s="206"/>
      <c r="BE22" s="206"/>
      <c r="BF22" s="206"/>
      <c r="BG22" s="206"/>
      <c r="BH22" s="206"/>
    </row>
    <row r="23" spans="1:60" outlineLevel="1" x14ac:dyDescent="0.25">
      <c r="A23" s="223"/>
      <c r="B23" s="224"/>
      <c r="C23" s="254" t="s">
        <v>1924</v>
      </c>
      <c r="D23" s="226"/>
      <c r="E23" s="227">
        <v>82</v>
      </c>
      <c r="F23" s="225"/>
      <c r="G23" s="225"/>
      <c r="H23" s="225"/>
      <c r="I23" s="225"/>
      <c r="J23" s="225"/>
      <c r="K23" s="225"/>
      <c r="L23" s="225"/>
      <c r="M23" s="225"/>
      <c r="N23" s="225"/>
      <c r="O23" s="225"/>
      <c r="P23" s="225"/>
      <c r="Q23" s="225"/>
      <c r="R23" s="225"/>
      <c r="S23" s="225"/>
      <c r="T23" s="225"/>
      <c r="U23" s="225"/>
      <c r="V23" s="225"/>
      <c r="W23" s="225"/>
      <c r="X23" s="206"/>
      <c r="Y23" s="206"/>
      <c r="Z23" s="206"/>
      <c r="AA23" s="206"/>
      <c r="AB23" s="206"/>
      <c r="AC23" s="206"/>
      <c r="AD23" s="206"/>
      <c r="AE23" s="206"/>
      <c r="AF23" s="206"/>
      <c r="AG23" s="206" t="s">
        <v>280</v>
      </c>
      <c r="AH23" s="206">
        <v>0</v>
      </c>
      <c r="AI23" s="206"/>
      <c r="AJ23" s="206"/>
      <c r="AK23" s="206"/>
      <c r="AL23" s="206"/>
      <c r="AM23" s="206"/>
      <c r="AN23" s="206"/>
      <c r="AO23" s="206"/>
      <c r="AP23" s="206"/>
      <c r="AQ23" s="206"/>
      <c r="AR23" s="206"/>
      <c r="AS23" s="206"/>
      <c r="AT23" s="206"/>
      <c r="AU23" s="206"/>
      <c r="AV23" s="206"/>
      <c r="AW23" s="206"/>
      <c r="AX23" s="206"/>
      <c r="AY23" s="206"/>
      <c r="AZ23" s="206"/>
      <c r="BA23" s="206"/>
      <c r="BB23" s="206"/>
      <c r="BC23" s="206"/>
      <c r="BD23" s="206"/>
      <c r="BE23" s="206"/>
      <c r="BF23" s="206"/>
      <c r="BG23" s="206"/>
      <c r="BH23" s="206"/>
    </row>
    <row r="24" spans="1:60" outlineLevel="1" x14ac:dyDescent="0.25">
      <c r="A24" s="237">
        <v>9</v>
      </c>
      <c r="B24" s="238" t="s">
        <v>1925</v>
      </c>
      <c r="C24" s="253" t="s">
        <v>1926</v>
      </c>
      <c r="D24" s="239" t="s">
        <v>370</v>
      </c>
      <c r="E24" s="240">
        <v>278</v>
      </c>
      <c r="F24" s="241"/>
      <c r="G24" s="242">
        <f>ROUND(E24*F24,2)</f>
        <v>0</v>
      </c>
      <c r="H24" s="241"/>
      <c r="I24" s="242">
        <f>ROUND(E24*H24,2)</f>
        <v>0</v>
      </c>
      <c r="J24" s="241"/>
      <c r="K24" s="242">
        <f>ROUND(E24*J24,2)</f>
        <v>0</v>
      </c>
      <c r="L24" s="242">
        <v>21</v>
      </c>
      <c r="M24" s="242">
        <f>G24*(1+L24/100)</f>
        <v>0</v>
      </c>
      <c r="N24" s="242">
        <v>0</v>
      </c>
      <c r="O24" s="242">
        <f>ROUND(E24*N24,2)</f>
        <v>0</v>
      </c>
      <c r="P24" s="242">
        <v>0</v>
      </c>
      <c r="Q24" s="243">
        <f>ROUND(E24*P24,2)</f>
        <v>0</v>
      </c>
      <c r="R24" s="225"/>
      <c r="S24" s="225" t="s">
        <v>276</v>
      </c>
      <c r="T24" s="225" t="s">
        <v>277</v>
      </c>
      <c r="U24" s="225">
        <v>5.2999999999999999E-2</v>
      </c>
      <c r="V24" s="225">
        <f>ROUND(E24*U24,2)</f>
        <v>14.73</v>
      </c>
      <c r="W24" s="225"/>
      <c r="X24" s="206"/>
      <c r="Y24" s="206"/>
      <c r="Z24" s="206"/>
      <c r="AA24" s="206"/>
      <c r="AB24" s="206"/>
      <c r="AC24" s="206"/>
      <c r="AD24" s="206"/>
      <c r="AE24" s="206"/>
      <c r="AF24" s="206"/>
      <c r="AG24" s="206" t="s">
        <v>659</v>
      </c>
      <c r="AH24" s="206"/>
      <c r="AI24" s="206"/>
      <c r="AJ24" s="206"/>
      <c r="AK24" s="206"/>
      <c r="AL24" s="206"/>
      <c r="AM24" s="206"/>
      <c r="AN24" s="206"/>
      <c r="AO24" s="206"/>
      <c r="AP24" s="206"/>
      <c r="AQ24" s="206"/>
      <c r="AR24" s="206"/>
      <c r="AS24" s="206"/>
      <c r="AT24" s="206"/>
      <c r="AU24" s="206"/>
      <c r="AV24" s="206"/>
      <c r="AW24" s="206"/>
      <c r="AX24" s="206"/>
      <c r="AY24" s="206"/>
      <c r="AZ24" s="206"/>
      <c r="BA24" s="206"/>
      <c r="BB24" s="206"/>
      <c r="BC24" s="206"/>
      <c r="BD24" s="206"/>
      <c r="BE24" s="206"/>
      <c r="BF24" s="206"/>
      <c r="BG24" s="206"/>
      <c r="BH24" s="206"/>
    </row>
    <row r="25" spans="1:60" outlineLevel="1" x14ac:dyDescent="0.25">
      <c r="A25" s="223"/>
      <c r="B25" s="224"/>
      <c r="C25" s="254" t="s">
        <v>1927</v>
      </c>
      <c r="D25" s="226"/>
      <c r="E25" s="227">
        <v>278</v>
      </c>
      <c r="F25" s="225"/>
      <c r="G25" s="225"/>
      <c r="H25" s="225"/>
      <c r="I25" s="225"/>
      <c r="J25" s="225"/>
      <c r="K25" s="225"/>
      <c r="L25" s="225"/>
      <c r="M25" s="225"/>
      <c r="N25" s="225"/>
      <c r="O25" s="225"/>
      <c r="P25" s="225"/>
      <c r="Q25" s="225"/>
      <c r="R25" s="225"/>
      <c r="S25" s="225"/>
      <c r="T25" s="225"/>
      <c r="U25" s="225"/>
      <c r="V25" s="225"/>
      <c r="W25" s="225"/>
      <c r="X25" s="206"/>
      <c r="Y25" s="206"/>
      <c r="Z25" s="206"/>
      <c r="AA25" s="206"/>
      <c r="AB25" s="206"/>
      <c r="AC25" s="206"/>
      <c r="AD25" s="206"/>
      <c r="AE25" s="206"/>
      <c r="AF25" s="206"/>
      <c r="AG25" s="206" t="s">
        <v>280</v>
      </c>
      <c r="AH25" s="206">
        <v>0</v>
      </c>
      <c r="AI25" s="206"/>
      <c r="AJ25" s="206"/>
      <c r="AK25" s="206"/>
      <c r="AL25" s="206"/>
      <c r="AM25" s="206"/>
      <c r="AN25" s="206"/>
      <c r="AO25" s="206"/>
      <c r="AP25" s="206"/>
      <c r="AQ25" s="206"/>
      <c r="AR25" s="206"/>
      <c r="AS25" s="206"/>
      <c r="AT25" s="206"/>
      <c r="AU25" s="206"/>
      <c r="AV25" s="206"/>
      <c r="AW25" s="206"/>
      <c r="AX25" s="206"/>
      <c r="AY25" s="206"/>
      <c r="AZ25" s="206"/>
      <c r="BA25" s="206"/>
      <c r="BB25" s="206"/>
      <c r="BC25" s="206"/>
      <c r="BD25" s="206"/>
      <c r="BE25" s="206"/>
      <c r="BF25" s="206"/>
      <c r="BG25" s="206"/>
      <c r="BH25" s="206"/>
    </row>
    <row r="26" spans="1:60" outlineLevel="1" x14ac:dyDescent="0.25">
      <c r="A26" s="237">
        <v>10</v>
      </c>
      <c r="B26" s="238" t="s">
        <v>1928</v>
      </c>
      <c r="C26" s="253" t="s">
        <v>1929</v>
      </c>
      <c r="D26" s="239" t="s">
        <v>370</v>
      </c>
      <c r="E26" s="240">
        <v>38</v>
      </c>
      <c r="F26" s="241"/>
      <c r="G26" s="242">
        <f>ROUND(E26*F26,2)</f>
        <v>0</v>
      </c>
      <c r="H26" s="241"/>
      <c r="I26" s="242">
        <f>ROUND(E26*H26,2)</f>
        <v>0</v>
      </c>
      <c r="J26" s="241"/>
      <c r="K26" s="242">
        <f>ROUND(E26*J26,2)</f>
        <v>0</v>
      </c>
      <c r="L26" s="242">
        <v>21</v>
      </c>
      <c r="M26" s="242">
        <f>G26*(1+L26/100)</f>
        <v>0</v>
      </c>
      <c r="N26" s="242">
        <v>0</v>
      </c>
      <c r="O26" s="242">
        <f>ROUND(E26*N26,2)</f>
        <v>0</v>
      </c>
      <c r="P26" s="242">
        <v>0</v>
      </c>
      <c r="Q26" s="243">
        <f>ROUND(E26*P26,2)</f>
        <v>0</v>
      </c>
      <c r="R26" s="225"/>
      <c r="S26" s="225" t="s">
        <v>276</v>
      </c>
      <c r="T26" s="225" t="s">
        <v>277</v>
      </c>
      <c r="U26" s="225">
        <v>0.31738</v>
      </c>
      <c r="V26" s="225">
        <f>ROUND(E26*U26,2)</f>
        <v>12.06</v>
      </c>
      <c r="W26" s="225"/>
      <c r="X26" s="206"/>
      <c r="Y26" s="206"/>
      <c r="Z26" s="206"/>
      <c r="AA26" s="206"/>
      <c r="AB26" s="206"/>
      <c r="AC26" s="206"/>
      <c r="AD26" s="206"/>
      <c r="AE26" s="206"/>
      <c r="AF26" s="206"/>
      <c r="AG26" s="206" t="s">
        <v>659</v>
      </c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</row>
    <row r="27" spans="1:60" outlineLevel="1" x14ac:dyDescent="0.25">
      <c r="A27" s="223"/>
      <c r="B27" s="224"/>
      <c r="C27" s="254" t="s">
        <v>1930</v>
      </c>
      <c r="D27" s="226"/>
      <c r="E27" s="227">
        <v>38</v>
      </c>
      <c r="F27" s="225"/>
      <c r="G27" s="225"/>
      <c r="H27" s="225"/>
      <c r="I27" s="225"/>
      <c r="J27" s="225"/>
      <c r="K27" s="225"/>
      <c r="L27" s="225"/>
      <c r="M27" s="225"/>
      <c r="N27" s="225"/>
      <c r="O27" s="225"/>
      <c r="P27" s="225"/>
      <c r="Q27" s="225"/>
      <c r="R27" s="225"/>
      <c r="S27" s="225"/>
      <c r="T27" s="225"/>
      <c r="U27" s="225"/>
      <c r="V27" s="225"/>
      <c r="W27" s="225"/>
      <c r="X27" s="206"/>
      <c r="Y27" s="206"/>
      <c r="Z27" s="206"/>
      <c r="AA27" s="206"/>
      <c r="AB27" s="206"/>
      <c r="AC27" s="206"/>
      <c r="AD27" s="206"/>
      <c r="AE27" s="206"/>
      <c r="AF27" s="206"/>
      <c r="AG27" s="206" t="s">
        <v>280</v>
      </c>
      <c r="AH27" s="206">
        <v>0</v>
      </c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</row>
    <row r="28" spans="1:60" outlineLevel="1" x14ac:dyDescent="0.25">
      <c r="A28" s="237">
        <v>11</v>
      </c>
      <c r="B28" s="238" t="s">
        <v>1931</v>
      </c>
      <c r="C28" s="253" t="s">
        <v>1932</v>
      </c>
      <c r="D28" s="239" t="s">
        <v>370</v>
      </c>
      <c r="E28" s="240">
        <v>379</v>
      </c>
      <c r="F28" s="241"/>
      <c r="G28" s="242">
        <f>ROUND(E28*F28,2)</f>
        <v>0</v>
      </c>
      <c r="H28" s="241"/>
      <c r="I28" s="242">
        <f>ROUND(E28*H28,2)</f>
        <v>0</v>
      </c>
      <c r="J28" s="241"/>
      <c r="K28" s="242">
        <f>ROUND(E28*J28,2)</f>
        <v>0</v>
      </c>
      <c r="L28" s="242">
        <v>21</v>
      </c>
      <c r="M28" s="242">
        <f>G28*(1+L28/100)</f>
        <v>0</v>
      </c>
      <c r="N28" s="242">
        <v>0</v>
      </c>
      <c r="O28" s="242">
        <f>ROUND(E28*N28,2)</f>
        <v>0</v>
      </c>
      <c r="P28" s="242">
        <v>0</v>
      </c>
      <c r="Q28" s="243">
        <f>ROUND(E28*P28,2)</f>
        <v>0</v>
      </c>
      <c r="R28" s="225"/>
      <c r="S28" s="225" t="s">
        <v>276</v>
      </c>
      <c r="T28" s="225" t="s">
        <v>277</v>
      </c>
      <c r="U28" s="225">
        <v>1.7999999999999999E-2</v>
      </c>
      <c r="V28" s="225">
        <f>ROUND(E28*U28,2)</f>
        <v>6.82</v>
      </c>
      <c r="W28" s="225"/>
      <c r="X28" s="206"/>
      <c r="Y28" s="206"/>
      <c r="Z28" s="206"/>
      <c r="AA28" s="206"/>
      <c r="AB28" s="206"/>
      <c r="AC28" s="206"/>
      <c r="AD28" s="206"/>
      <c r="AE28" s="206"/>
      <c r="AF28" s="206"/>
      <c r="AG28" s="206" t="s">
        <v>659</v>
      </c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</row>
    <row r="29" spans="1:60" outlineLevel="1" x14ac:dyDescent="0.25">
      <c r="A29" s="223"/>
      <c r="B29" s="224"/>
      <c r="C29" s="254" t="s">
        <v>1921</v>
      </c>
      <c r="D29" s="226"/>
      <c r="E29" s="227">
        <v>379</v>
      </c>
      <c r="F29" s="225"/>
      <c r="G29" s="225"/>
      <c r="H29" s="225"/>
      <c r="I29" s="225"/>
      <c r="J29" s="225"/>
      <c r="K29" s="225"/>
      <c r="L29" s="225"/>
      <c r="M29" s="225"/>
      <c r="N29" s="225"/>
      <c r="O29" s="225"/>
      <c r="P29" s="225"/>
      <c r="Q29" s="225"/>
      <c r="R29" s="225"/>
      <c r="S29" s="225"/>
      <c r="T29" s="225"/>
      <c r="U29" s="225"/>
      <c r="V29" s="225"/>
      <c r="W29" s="225"/>
      <c r="X29" s="206"/>
      <c r="Y29" s="206"/>
      <c r="Z29" s="206"/>
      <c r="AA29" s="206"/>
      <c r="AB29" s="206"/>
      <c r="AC29" s="206"/>
      <c r="AD29" s="206"/>
      <c r="AE29" s="206"/>
      <c r="AF29" s="206"/>
      <c r="AG29" s="206" t="s">
        <v>280</v>
      </c>
      <c r="AH29" s="206">
        <v>0</v>
      </c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6"/>
      <c r="AZ29" s="206"/>
      <c r="BA29" s="206"/>
      <c r="BB29" s="206"/>
      <c r="BC29" s="206"/>
      <c r="BD29" s="206"/>
      <c r="BE29" s="206"/>
      <c r="BF29" s="206"/>
      <c r="BG29" s="206"/>
      <c r="BH29" s="206"/>
    </row>
    <row r="30" spans="1:60" outlineLevel="1" x14ac:dyDescent="0.25">
      <c r="A30" s="244">
        <v>12</v>
      </c>
      <c r="B30" s="245" t="s">
        <v>1933</v>
      </c>
      <c r="C30" s="255" t="s">
        <v>1934</v>
      </c>
      <c r="D30" s="246" t="s">
        <v>320</v>
      </c>
      <c r="E30" s="247">
        <v>0.43774999999999997</v>
      </c>
      <c r="F30" s="248"/>
      <c r="G30" s="249">
        <f>ROUND(E30*F30,2)</f>
        <v>0</v>
      </c>
      <c r="H30" s="248"/>
      <c r="I30" s="249">
        <f>ROUND(E30*H30,2)</f>
        <v>0</v>
      </c>
      <c r="J30" s="248"/>
      <c r="K30" s="249">
        <f>ROUND(E30*J30,2)</f>
        <v>0</v>
      </c>
      <c r="L30" s="249">
        <v>21</v>
      </c>
      <c r="M30" s="249">
        <f>G30*(1+L30/100)</f>
        <v>0</v>
      </c>
      <c r="N30" s="249">
        <v>0</v>
      </c>
      <c r="O30" s="249">
        <f>ROUND(E30*N30,2)</f>
        <v>0</v>
      </c>
      <c r="P30" s="249">
        <v>0</v>
      </c>
      <c r="Q30" s="250">
        <f>ROUND(E30*P30,2)</f>
        <v>0</v>
      </c>
      <c r="R30" s="225"/>
      <c r="S30" s="225" t="s">
        <v>276</v>
      </c>
      <c r="T30" s="225" t="s">
        <v>277</v>
      </c>
      <c r="U30" s="225">
        <v>3.5630000000000002</v>
      </c>
      <c r="V30" s="225">
        <f>ROUND(E30*U30,2)</f>
        <v>1.56</v>
      </c>
      <c r="W30" s="225"/>
      <c r="X30" s="206"/>
      <c r="Y30" s="206"/>
      <c r="Z30" s="206"/>
      <c r="AA30" s="206"/>
      <c r="AB30" s="206"/>
      <c r="AC30" s="206"/>
      <c r="AD30" s="206"/>
      <c r="AE30" s="206"/>
      <c r="AF30" s="206"/>
      <c r="AG30" s="206" t="s">
        <v>659</v>
      </c>
      <c r="AH30" s="206"/>
      <c r="AI30" s="206"/>
      <c r="AJ30" s="206"/>
      <c r="AK30" s="206"/>
      <c r="AL30" s="206"/>
      <c r="AM30" s="206"/>
      <c r="AN30" s="206"/>
      <c r="AO30" s="206"/>
      <c r="AP30" s="206"/>
      <c r="AQ30" s="206"/>
      <c r="AR30" s="206"/>
      <c r="AS30" s="206"/>
      <c r="AT30" s="206"/>
      <c r="AU30" s="206"/>
      <c r="AV30" s="206"/>
      <c r="AW30" s="206"/>
      <c r="AX30" s="206"/>
      <c r="AY30" s="206"/>
      <c r="AZ30" s="206"/>
      <c r="BA30" s="206"/>
      <c r="BB30" s="206"/>
      <c r="BC30" s="206"/>
      <c r="BD30" s="206"/>
      <c r="BE30" s="206"/>
      <c r="BF30" s="206"/>
      <c r="BG30" s="206"/>
      <c r="BH30" s="206"/>
    </row>
    <row r="31" spans="1:60" outlineLevel="1" x14ac:dyDescent="0.25">
      <c r="A31" s="244">
        <v>13</v>
      </c>
      <c r="B31" s="245" t="s">
        <v>1774</v>
      </c>
      <c r="C31" s="255" t="s">
        <v>1935</v>
      </c>
      <c r="D31" s="246" t="s">
        <v>1936</v>
      </c>
      <c r="E31" s="247">
        <v>35.64</v>
      </c>
      <c r="F31" s="248"/>
      <c r="G31" s="249">
        <f>ROUND(E31*F31,2)</f>
        <v>0</v>
      </c>
      <c r="H31" s="248"/>
      <c r="I31" s="249">
        <f>ROUND(E31*H31,2)</f>
        <v>0</v>
      </c>
      <c r="J31" s="248"/>
      <c r="K31" s="249">
        <f>ROUND(E31*J31,2)</f>
        <v>0</v>
      </c>
      <c r="L31" s="249">
        <v>21</v>
      </c>
      <c r="M31" s="249">
        <f>G31*(1+L31/100)</f>
        <v>0</v>
      </c>
      <c r="N31" s="249">
        <v>0</v>
      </c>
      <c r="O31" s="249">
        <f>ROUND(E31*N31,2)</f>
        <v>0</v>
      </c>
      <c r="P31" s="249">
        <v>0</v>
      </c>
      <c r="Q31" s="250">
        <f>ROUND(E31*P31,2)</f>
        <v>0</v>
      </c>
      <c r="R31" s="225"/>
      <c r="S31" s="225" t="s">
        <v>289</v>
      </c>
      <c r="T31" s="225" t="s">
        <v>277</v>
      </c>
      <c r="U31" s="225">
        <v>0</v>
      </c>
      <c r="V31" s="225">
        <f>ROUND(E31*U31,2)</f>
        <v>0</v>
      </c>
      <c r="W31" s="225"/>
      <c r="X31" s="206"/>
      <c r="Y31" s="206"/>
      <c r="Z31" s="206"/>
      <c r="AA31" s="206"/>
      <c r="AB31" s="206"/>
      <c r="AC31" s="206"/>
      <c r="AD31" s="206"/>
      <c r="AE31" s="206"/>
      <c r="AF31" s="206"/>
      <c r="AG31" s="206" t="s">
        <v>659</v>
      </c>
      <c r="AH31" s="206"/>
      <c r="AI31" s="206"/>
      <c r="AJ31" s="206"/>
      <c r="AK31" s="206"/>
      <c r="AL31" s="206"/>
      <c r="AM31" s="206"/>
      <c r="AN31" s="206"/>
      <c r="AO31" s="206"/>
      <c r="AP31" s="206"/>
      <c r="AQ31" s="206"/>
      <c r="AR31" s="206"/>
      <c r="AS31" s="206"/>
      <c r="AT31" s="206"/>
      <c r="AU31" s="206"/>
      <c r="AV31" s="206"/>
      <c r="AW31" s="206"/>
      <c r="AX31" s="206"/>
      <c r="AY31" s="206"/>
      <c r="AZ31" s="206"/>
      <c r="BA31" s="206"/>
      <c r="BB31" s="206"/>
      <c r="BC31" s="206"/>
      <c r="BD31" s="206"/>
      <c r="BE31" s="206"/>
      <c r="BF31" s="206"/>
      <c r="BG31" s="206"/>
      <c r="BH31" s="206"/>
    </row>
    <row r="32" spans="1:60" x14ac:dyDescent="0.25">
      <c r="A32" s="231" t="s">
        <v>271</v>
      </c>
      <c r="B32" s="232" t="s">
        <v>212</v>
      </c>
      <c r="C32" s="252" t="s">
        <v>213</v>
      </c>
      <c r="D32" s="233"/>
      <c r="E32" s="234"/>
      <c r="F32" s="235"/>
      <c r="G32" s="235">
        <f>SUMIF(AG33:AG58,"&lt;&gt;NOR",G33:G58)</f>
        <v>0</v>
      </c>
      <c r="H32" s="235"/>
      <c r="I32" s="235">
        <f>SUM(I33:I58)</f>
        <v>0</v>
      </c>
      <c r="J32" s="235"/>
      <c r="K32" s="235">
        <f>SUM(K33:K58)</f>
        <v>0</v>
      </c>
      <c r="L32" s="235"/>
      <c r="M32" s="235">
        <f>SUM(M33:M58)</f>
        <v>0</v>
      </c>
      <c r="N32" s="235"/>
      <c r="O32" s="235">
        <f>SUM(O33:O58)</f>
        <v>0</v>
      </c>
      <c r="P32" s="235"/>
      <c r="Q32" s="236">
        <f>SUM(Q33:Q58)</f>
        <v>0</v>
      </c>
      <c r="R32" s="230"/>
      <c r="S32" s="230"/>
      <c r="T32" s="230"/>
      <c r="U32" s="230"/>
      <c r="V32" s="230">
        <f>SUM(V33:V58)</f>
        <v>0</v>
      </c>
      <c r="W32" s="230"/>
      <c r="AG32" t="s">
        <v>272</v>
      </c>
    </row>
    <row r="33" spans="1:60" outlineLevel="1" x14ac:dyDescent="0.25">
      <c r="A33" s="244">
        <v>14</v>
      </c>
      <c r="B33" s="245" t="s">
        <v>1774</v>
      </c>
      <c r="C33" s="255" t="s">
        <v>1937</v>
      </c>
      <c r="D33" s="246" t="s">
        <v>333</v>
      </c>
      <c r="E33" s="247">
        <v>4</v>
      </c>
      <c r="F33" s="248"/>
      <c r="G33" s="249">
        <f>ROUND(E33*F33,2)</f>
        <v>0</v>
      </c>
      <c r="H33" s="248"/>
      <c r="I33" s="249">
        <f>ROUND(E33*H33,2)</f>
        <v>0</v>
      </c>
      <c r="J33" s="248"/>
      <c r="K33" s="249">
        <f>ROUND(E33*J33,2)</f>
        <v>0</v>
      </c>
      <c r="L33" s="249">
        <v>21</v>
      </c>
      <c r="M33" s="249">
        <f>G33*(1+L33/100)</f>
        <v>0</v>
      </c>
      <c r="N33" s="249">
        <v>0</v>
      </c>
      <c r="O33" s="249">
        <f>ROUND(E33*N33,2)</f>
        <v>0</v>
      </c>
      <c r="P33" s="249">
        <v>0</v>
      </c>
      <c r="Q33" s="250">
        <f>ROUND(E33*P33,2)</f>
        <v>0</v>
      </c>
      <c r="R33" s="225"/>
      <c r="S33" s="225" t="s">
        <v>289</v>
      </c>
      <c r="T33" s="225" t="s">
        <v>277</v>
      </c>
      <c r="U33" s="225">
        <v>0</v>
      </c>
      <c r="V33" s="225">
        <f>ROUND(E33*U33,2)</f>
        <v>0</v>
      </c>
      <c r="W33" s="225"/>
      <c r="X33" s="206"/>
      <c r="Y33" s="206"/>
      <c r="Z33" s="206"/>
      <c r="AA33" s="206"/>
      <c r="AB33" s="206"/>
      <c r="AC33" s="206"/>
      <c r="AD33" s="206"/>
      <c r="AE33" s="206"/>
      <c r="AF33" s="206"/>
      <c r="AG33" s="206" t="s">
        <v>1830</v>
      </c>
      <c r="AH33" s="206"/>
      <c r="AI33" s="206"/>
      <c r="AJ33" s="206"/>
      <c r="AK33" s="206"/>
      <c r="AL33" s="206"/>
      <c r="AM33" s="206"/>
      <c r="AN33" s="206"/>
      <c r="AO33" s="206"/>
      <c r="AP33" s="206"/>
      <c r="AQ33" s="206"/>
      <c r="AR33" s="206"/>
      <c r="AS33" s="206"/>
      <c r="AT33" s="206"/>
      <c r="AU33" s="206"/>
      <c r="AV33" s="206"/>
      <c r="AW33" s="206"/>
      <c r="AX33" s="206"/>
      <c r="AY33" s="206"/>
      <c r="AZ33" s="206"/>
      <c r="BA33" s="206"/>
      <c r="BB33" s="206"/>
      <c r="BC33" s="206"/>
      <c r="BD33" s="206"/>
      <c r="BE33" s="206"/>
      <c r="BF33" s="206"/>
      <c r="BG33" s="206"/>
      <c r="BH33" s="206"/>
    </row>
    <row r="34" spans="1:60" outlineLevel="1" x14ac:dyDescent="0.25">
      <c r="A34" s="244">
        <v>15</v>
      </c>
      <c r="B34" s="245" t="s">
        <v>1774</v>
      </c>
      <c r="C34" s="255" t="s">
        <v>1938</v>
      </c>
      <c r="D34" s="246" t="s">
        <v>333</v>
      </c>
      <c r="E34" s="247">
        <v>4</v>
      </c>
      <c r="F34" s="248"/>
      <c r="G34" s="249">
        <f>ROUND(E34*F34,2)</f>
        <v>0</v>
      </c>
      <c r="H34" s="248"/>
      <c r="I34" s="249">
        <f>ROUND(E34*H34,2)</f>
        <v>0</v>
      </c>
      <c r="J34" s="248"/>
      <c r="K34" s="249">
        <f>ROUND(E34*J34,2)</f>
        <v>0</v>
      </c>
      <c r="L34" s="249">
        <v>21</v>
      </c>
      <c r="M34" s="249">
        <f>G34*(1+L34/100)</f>
        <v>0</v>
      </c>
      <c r="N34" s="249">
        <v>0</v>
      </c>
      <c r="O34" s="249">
        <f>ROUND(E34*N34,2)</f>
        <v>0</v>
      </c>
      <c r="P34" s="249">
        <v>0</v>
      </c>
      <c r="Q34" s="250">
        <f>ROUND(E34*P34,2)</f>
        <v>0</v>
      </c>
      <c r="R34" s="225"/>
      <c r="S34" s="225" t="s">
        <v>289</v>
      </c>
      <c r="T34" s="225" t="s">
        <v>277</v>
      </c>
      <c r="U34" s="225">
        <v>0</v>
      </c>
      <c r="V34" s="225">
        <f>ROUND(E34*U34,2)</f>
        <v>0</v>
      </c>
      <c r="W34" s="225"/>
      <c r="X34" s="206"/>
      <c r="Y34" s="206"/>
      <c r="Z34" s="206"/>
      <c r="AA34" s="206"/>
      <c r="AB34" s="206"/>
      <c r="AC34" s="206"/>
      <c r="AD34" s="206"/>
      <c r="AE34" s="206"/>
      <c r="AF34" s="206"/>
      <c r="AG34" s="206" t="s">
        <v>1830</v>
      </c>
      <c r="AH34" s="206"/>
      <c r="AI34" s="206"/>
      <c r="AJ34" s="206"/>
      <c r="AK34" s="206"/>
      <c r="AL34" s="206"/>
      <c r="AM34" s="206"/>
      <c r="AN34" s="206"/>
      <c r="AO34" s="206"/>
      <c r="AP34" s="206"/>
      <c r="AQ34" s="206"/>
      <c r="AR34" s="206"/>
      <c r="AS34" s="206"/>
      <c r="AT34" s="206"/>
      <c r="AU34" s="206"/>
      <c r="AV34" s="206"/>
      <c r="AW34" s="206"/>
      <c r="AX34" s="206"/>
      <c r="AY34" s="206"/>
      <c r="AZ34" s="206"/>
      <c r="BA34" s="206"/>
      <c r="BB34" s="206"/>
      <c r="BC34" s="206"/>
      <c r="BD34" s="206"/>
      <c r="BE34" s="206"/>
      <c r="BF34" s="206"/>
      <c r="BG34" s="206"/>
      <c r="BH34" s="206"/>
    </row>
    <row r="35" spans="1:60" outlineLevel="1" x14ac:dyDescent="0.25">
      <c r="A35" s="244">
        <v>16</v>
      </c>
      <c r="B35" s="245" t="s">
        <v>1774</v>
      </c>
      <c r="C35" s="255" t="s">
        <v>1939</v>
      </c>
      <c r="D35" s="246" t="s">
        <v>333</v>
      </c>
      <c r="E35" s="247">
        <v>1</v>
      </c>
      <c r="F35" s="248"/>
      <c r="G35" s="249">
        <f>ROUND(E35*F35,2)</f>
        <v>0</v>
      </c>
      <c r="H35" s="248"/>
      <c r="I35" s="249">
        <f>ROUND(E35*H35,2)</f>
        <v>0</v>
      </c>
      <c r="J35" s="248"/>
      <c r="K35" s="249">
        <f>ROUND(E35*J35,2)</f>
        <v>0</v>
      </c>
      <c r="L35" s="249">
        <v>21</v>
      </c>
      <c r="M35" s="249">
        <f>G35*(1+L35/100)</f>
        <v>0</v>
      </c>
      <c r="N35" s="249">
        <v>0</v>
      </c>
      <c r="O35" s="249">
        <f>ROUND(E35*N35,2)</f>
        <v>0</v>
      </c>
      <c r="P35" s="249">
        <v>0</v>
      </c>
      <c r="Q35" s="250">
        <f>ROUND(E35*P35,2)</f>
        <v>0</v>
      </c>
      <c r="R35" s="225"/>
      <c r="S35" s="225" t="s">
        <v>289</v>
      </c>
      <c r="T35" s="225" t="s">
        <v>277</v>
      </c>
      <c r="U35" s="225">
        <v>0</v>
      </c>
      <c r="V35" s="225">
        <f>ROUND(E35*U35,2)</f>
        <v>0</v>
      </c>
      <c r="W35" s="225"/>
      <c r="X35" s="206"/>
      <c r="Y35" s="206"/>
      <c r="Z35" s="206"/>
      <c r="AA35" s="206"/>
      <c r="AB35" s="206"/>
      <c r="AC35" s="206"/>
      <c r="AD35" s="206"/>
      <c r="AE35" s="206"/>
      <c r="AF35" s="206"/>
      <c r="AG35" s="206" t="s">
        <v>1830</v>
      </c>
      <c r="AH35" s="206"/>
      <c r="AI35" s="206"/>
      <c r="AJ35" s="206"/>
      <c r="AK35" s="206"/>
      <c r="AL35" s="206"/>
      <c r="AM35" s="206"/>
      <c r="AN35" s="206"/>
      <c r="AO35" s="206"/>
      <c r="AP35" s="206"/>
      <c r="AQ35" s="206"/>
      <c r="AR35" s="206"/>
      <c r="AS35" s="206"/>
      <c r="AT35" s="206"/>
      <c r="AU35" s="206"/>
      <c r="AV35" s="206"/>
      <c r="AW35" s="206"/>
      <c r="AX35" s="206"/>
      <c r="AY35" s="206"/>
      <c r="AZ35" s="206"/>
      <c r="BA35" s="206"/>
      <c r="BB35" s="206"/>
      <c r="BC35" s="206"/>
      <c r="BD35" s="206"/>
      <c r="BE35" s="206"/>
      <c r="BF35" s="206"/>
      <c r="BG35" s="206"/>
      <c r="BH35" s="206"/>
    </row>
    <row r="36" spans="1:60" outlineLevel="1" x14ac:dyDescent="0.25">
      <c r="A36" s="244">
        <v>17</v>
      </c>
      <c r="B36" s="245" t="s">
        <v>1774</v>
      </c>
      <c r="C36" s="255" t="s">
        <v>1940</v>
      </c>
      <c r="D36" s="246" t="s">
        <v>333</v>
      </c>
      <c r="E36" s="247">
        <v>1</v>
      </c>
      <c r="F36" s="248"/>
      <c r="G36" s="249">
        <f>ROUND(E36*F36,2)</f>
        <v>0</v>
      </c>
      <c r="H36" s="248"/>
      <c r="I36" s="249">
        <f>ROUND(E36*H36,2)</f>
        <v>0</v>
      </c>
      <c r="J36" s="248"/>
      <c r="K36" s="249">
        <f>ROUND(E36*J36,2)</f>
        <v>0</v>
      </c>
      <c r="L36" s="249">
        <v>21</v>
      </c>
      <c r="M36" s="249">
        <f>G36*(1+L36/100)</f>
        <v>0</v>
      </c>
      <c r="N36" s="249">
        <v>0</v>
      </c>
      <c r="O36" s="249">
        <f>ROUND(E36*N36,2)</f>
        <v>0</v>
      </c>
      <c r="P36" s="249">
        <v>0</v>
      </c>
      <c r="Q36" s="250">
        <f>ROUND(E36*P36,2)</f>
        <v>0</v>
      </c>
      <c r="R36" s="225"/>
      <c r="S36" s="225" t="s">
        <v>289</v>
      </c>
      <c r="T36" s="225" t="s">
        <v>277</v>
      </c>
      <c r="U36" s="225">
        <v>0</v>
      </c>
      <c r="V36" s="225">
        <f>ROUND(E36*U36,2)</f>
        <v>0</v>
      </c>
      <c r="W36" s="225"/>
      <c r="X36" s="206"/>
      <c r="Y36" s="206"/>
      <c r="Z36" s="206"/>
      <c r="AA36" s="206"/>
      <c r="AB36" s="206"/>
      <c r="AC36" s="206"/>
      <c r="AD36" s="206"/>
      <c r="AE36" s="206"/>
      <c r="AF36" s="206"/>
      <c r="AG36" s="206" t="s">
        <v>1830</v>
      </c>
      <c r="AH36" s="206"/>
      <c r="AI36" s="206"/>
      <c r="AJ36" s="206"/>
      <c r="AK36" s="206"/>
      <c r="AL36" s="206"/>
      <c r="AM36" s="206"/>
      <c r="AN36" s="206"/>
      <c r="AO36" s="206"/>
      <c r="AP36" s="206"/>
      <c r="AQ36" s="206"/>
      <c r="AR36" s="206"/>
      <c r="AS36" s="206"/>
      <c r="AT36" s="206"/>
      <c r="AU36" s="206"/>
      <c r="AV36" s="206"/>
      <c r="AW36" s="206"/>
      <c r="AX36" s="206"/>
      <c r="AY36" s="206"/>
      <c r="AZ36" s="206"/>
      <c r="BA36" s="206"/>
      <c r="BB36" s="206"/>
      <c r="BC36" s="206"/>
      <c r="BD36" s="206"/>
      <c r="BE36" s="206"/>
      <c r="BF36" s="206"/>
      <c r="BG36" s="206"/>
      <c r="BH36" s="206"/>
    </row>
    <row r="37" spans="1:60" outlineLevel="1" x14ac:dyDescent="0.25">
      <c r="A37" s="244">
        <v>18</v>
      </c>
      <c r="B37" s="245" t="s">
        <v>1774</v>
      </c>
      <c r="C37" s="255" t="s">
        <v>1941</v>
      </c>
      <c r="D37" s="246" t="s">
        <v>333</v>
      </c>
      <c r="E37" s="247">
        <v>2</v>
      </c>
      <c r="F37" s="248"/>
      <c r="G37" s="249">
        <f>ROUND(E37*F37,2)</f>
        <v>0</v>
      </c>
      <c r="H37" s="248"/>
      <c r="I37" s="249">
        <f>ROUND(E37*H37,2)</f>
        <v>0</v>
      </c>
      <c r="J37" s="248"/>
      <c r="K37" s="249">
        <f>ROUND(E37*J37,2)</f>
        <v>0</v>
      </c>
      <c r="L37" s="249">
        <v>21</v>
      </c>
      <c r="M37" s="249">
        <f>G37*(1+L37/100)</f>
        <v>0</v>
      </c>
      <c r="N37" s="249">
        <v>0</v>
      </c>
      <c r="O37" s="249">
        <f>ROUND(E37*N37,2)</f>
        <v>0</v>
      </c>
      <c r="P37" s="249">
        <v>0</v>
      </c>
      <c r="Q37" s="250">
        <f>ROUND(E37*P37,2)</f>
        <v>0</v>
      </c>
      <c r="R37" s="225"/>
      <c r="S37" s="225" t="s">
        <v>289</v>
      </c>
      <c r="T37" s="225" t="s">
        <v>277</v>
      </c>
      <c r="U37" s="225">
        <v>0</v>
      </c>
      <c r="V37" s="225">
        <f>ROUND(E37*U37,2)</f>
        <v>0</v>
      </c>
      <c r="W37" s="225"/>
      <c r="X37" s="206"/>
      <c r="Y37" s="206"/>
      <c r="Z37" s="206"/>
      <c r="AA37" s="206"/>
      <c r="AB37" s="206"/>
      <c r="AC37" s="206"/>
      <c r="AD37" s="206"/>
      <c r="AE37" s="206"/>
      <c r="AF37" s="206"/>
      <c r="AG37" s="206" t="s">
        <v>1830</v>
      </c>
      <c r="AH37" s="206"/>
      <c r="AI37" s="206"/>
      <c r="AJ37" s="206"/>
      <c r="AK37" s="206"/>
      <c r="AL37" s="206"/>
      <c r="AM37" s="206"/>
      <c r="AN37" s="206"/>
      <c r="AO37" s="206"/>
      <c r="AP37" s="206"/>
      <c r="AQ37" s="206"/>
      <c r="AR37" s="206"/>
      <c r="AS37" s="206"/>
      <c r="AT37" s="206"/>
      <c r="AU37" s="206"/>
      <c r="AV37" s="206"/>
      <c r="AW37" s="206"/>
      <c r="AX37" s="206"/>
      <c r="AY37" s="206"/>
      <c r="AZ37" s="206"/>
      <c r="BA37" s="206"/>
      <c r="BB37" s="206"/>
      <c r="BC37" s="206"/>
      <c r="BD37" s="206"/>
      <c r="BE37" s="206"/>
      <c r="BF37" s="206"/>
      <c r="BG37" s="206"/>
      <c r="BH37" s="206"/>
    </row>
    <row r="38" spans="1:60" outlineLevel="1" x14ac:dyDescent="0.25">
      <c r="A38" s="244">
        <v>19</v>
      </c>
      <c r="B38" s="245" t="s">
        <v>1774</v>
      </c>
      <c r="C38" s="255" t="s">
        <v>1942</v>
      </c>
      <c r="D38" s="246" t="s">
        <v>333</v>
      </c>
      <c r="E38" s="247">
        <v>2</v>
      </c>
      <c r="F38" s="248"/>
      <c r="G38" s="249">
        <f>ROUND(E38*F38,2)</f>
        <v>0</v>
      </c>
      <c r="H38" s="248"/>
      <c r="I38" s="249">
        <f>ROUND(E38*H38,2)</f>
        <v>0</v>
      </c>
      <c r="J38" s="248"/>
      <c r="K38" s="249">
        <f>ROUND(E38*J38,2)</f>
        <v>0</v>
      </c>
      <c r="L38" s="249">
        <v>21</v>
      </c>
      <c r="M38" s="249">
        <f>G38*(1+L38/100)</f>
        <v>0</v>
      </c>
      <c r="N38" s="249">
        <v>0</v>
      </c>
      <c r="O38" s="249">
        <f>ROUND(E38*N38,2)</f>
        <v>0</v>
      </c>
      <c r="P38" s="249">
        <v>0</v>
      </c>
      <c r="Q38" s="250">
        <f>ROUND(E38*P38,2)</f>
        <v>0</v>
      </c>
      <c r="R38" s="225"/>
      <c r="S38" s="225" t="s">
        <v>289</v>
      </c>
      <c r="T38" s="225" t="s">
        <v>277</v>
      </c>
      <c r="U38" s="225">
        <v>0</v>
      </c>
      <c r="V38" s="225">
        <f>ROUND(E38*U38,2)</f>
        <v>0</v>
      </c>
      <c r="W38" s="225"/>
      <c r="X38" s="206"/>
      <c r="Y38" s="206"/>
      <c r="Z38" s="206"/>
      <c r="AA38" s="206"/>
      <c r="AB38" s="206"/>
      <c r="AC38" s="206"/>
      <c r="AD38" s="206"/>
      <c r="AE38" s="206"/>
      <c r="AF38" s="206"/>
      <c r="AG38" s="206" t="s">
        <v>673</v>
      </c>
      <c r="AH38" s="206"/>
      <c r="AI38" s="206"/>
      <c r="AJ38" s="206"/>
      <c r="AK38" s="206"/>
      <c r="AL38" s="206"/>
      <c r="AM38" s="206"/>
      <c r="AN38" s="206"/>
      <c r="AO38" s="206"/>
      <c r="AP38" s="206"/>
      <c r="AQ38" s="206"/>
      <c r="AR38" s="206"/>
      <c r="AS38" s="206"/>
      <c r="AT38" s="206"/>
      <c r="AU38" s="206"/>
      <c r="AV38" s="206"/>
      <c r="AW38" s="206"/>
      <c r="AX38" s="206"/>
      <c r="AY38" s="206"/>
      <c r="AZ38" s="206"/>
      <c r="BA38" s="206"/>
      <c r="BB38" s="206"/>
      <c r="BC38" s="206"/>
      <c r="BD38" s="206"/>
      <c r="BE38" s="206"/>
      <c r="BF38" s="206"/>
      <c r="BG38" s="206"/>
      <c r="BH38" s="206"/>
    </row>
    <row r="39" spans="1:60" outlineLevel="1" x14ac:dyDescent="0.25">
      <c r="A39" s="244">
        <v>20</v>
      </c>
      <c r="B39" s="245" t="s">
        <v>1774</v>
      </c>
      <c r="C39" s="255" t="s">
        <v>1943</v>
      </c>
      <c r="D39" s="246" t="s">
        <v>333</v>
      </c>
      <c r="E39" s="247">
        <v>6</v>
      </c>
      <c r="F39" s="248"/>
      <c r="G39" s="249">
        <f>ROUND(E39*F39,2)</f>
        <v>0</v>
      </c>
      <c r="H39" s="248"/>
      <c r="I39" s="249">
        <f>ROUND(E39*H39,2)</f>
        <v>0</v>
      </c>
      <c r="J39" s="248"/>
      <c r="K39" s="249">
        <f>ROUND(E39*J39,2)</f>
        <v>0</v>
      </c>
      <c r="L39" s="249">
        <v>21</v>
      </c>
      <c r="M39" s="249">
        <f>G39*(1+L39/100)</f>
        <v>0</v>
      </c>
      <c r="N39" s="249">
        <v>0</v>
      </c>
      <c r="O39" s="249">
        <f>ROUND(E39*N39,2)</f>
        <v>0</v>
      </c>
      <c r="P39" s="249">
        <v>0</v>
      </c>
      <c r="Q39" s="250">
        <f>ROUND(E39*P39,2)</f>
        <v>0</v>
      </c>
      <c r="R39" s="225"/>
      <c r="S39" s="225" t="s">
        <v>289</v>
      </c>
      <c r="T39" s="225" t="s">
        <v>277</v>
      </c>
      <c r="U39" s="225">
        <v>0</v>
      </c>
      <c r="V39" s="225">
        <f>ROUND(E39*U39,2)</f>
        <v>0</v>
      </c>
      <c r="W39" s="225"/>
      <c r="X39" s="206"/>
      <c r="Y39" s="206"/>
      <c r="Z39" s="206"/>
      <c r="AA39" s="206"/>
      <c r="AB39" s="206"/>
      <c r="AC39" s="206"/>
      <c r="AD39" s="206"/>
      <c r="AE39" s="206"/>
      <c r="AF39" s="206"/>
      <c r="AG39" s="206" t="s">
        <v>1944</v>
      </c>
      <c r="AH39" s="206"/>
      <c r="AI39" s="206"/>
      <c r="AJ39" s="206"/>
      <c r="AK39" s="206"/>
      <c r="AL39" s="206"/>
      <c r="AM39" s="206"/>
      <c r="AN39" s="206"/>
      <c r="AO39" s="206"/>
      <c r="AP39" s="206"/>
      <c r="AQ39" s="206"/>
      <c r="AR39" s="206"/>
      <c r="AS39" s="206"/>
      <c r="AT39" s="206"/>
      <c r="AU39" s="206"/>
      <c r="AV39" s="206"/>
      <c r="AW39" s="206"/>
      <c r="AX39" s="206"/>
      <c r="AY39" s="206"/>
      <c r="AZ39" s="206"/>
      <c r="BA39" s="206"/>
      <c r="BB39" s="206"/>
      <c r="BC39" s="206"/>
      <c r="BD39" s="206"/>
      <c r="BE39" s="206"/>
      <c r="BF39" s="206"/>
      <c r="BG39" s="206"/>
      <c r="BH39" s="206"/>
    </row>
    <row r="40" spans="1:60" outlineLevel="1" x14ac:dyDescent="0.25">
      <c r="A40" s="244">
        <v>21</v>
      </c>
      <c r="B40" s="245" t="s">
        <v>1774</v>
      </c>
      <c r="C40" s="255" t="s">
        <v>1945</v>
      </c>
      <c r="D40" s="246" t="s">
        <v>370</v>
      </c>
      <c r="E40" s="247">
        <v>1</v>
      </c>
      <c r="F40" s="248"/>
      <c r="G40" s="249">
        <f>ROUND(E40*F40,2)</f>
        <v>0</v>
      </c>
      <c r="H40" s="248"/>
      <c r="I40" s="249">
        <f>ROUND(E40*H40,2)</f>
        <v>0</v>
      </c>
      <c r="J40" s="248"/>
      <c r="K40" s="249">
        <f>ROUND(E40*J40,2)</f>
        <v>0</v>
      </c>
      <c r="L40" s="249">
        <v>21</v>
      </c>
      <c r="M40" s="249">
        <f>G40*(1+L40/100)</f>
        <v>0</v>
      </c>
      <c r="N40" s="249">
        <v>0</v>
      </c>
      <c r="O40" s="249">
        <f>ROUND(E40*N40,2)</f>
        <v>0</v>
      </c>
      <c r="P40" s="249">
        <v>0</v>
      </c>
      <c r="Q40" s="250">
        <f>ROUND(E40*P40,2)</f>
        <v>0</v>
      </c>
      <c r="R40" s="225"/>
      <c r="S40" s="225" t="s">
        <v>289</v>
      </c>
      <c r="T40" s="225" t="s">
        <v>277</v>
      </c>
      <c r="U40" s="225">
        <v>0</v>
      </c>
      <c r="V40" s="225">
        <f>ROUND(E40*U40,2)</f>
        <v>0</v>
      </c>
      <c r="W40" s="225"/>
      <c r="X40" s="206"/>
      <c r="Y40" s="206"/>
      <c r="Z40" s="206"/>
      <c r="AA40" s="206"/>
      <c r="AB40" s="206"/>
      <c r="AC40" s="206"/>
      <c r="AD40" s="206"/>
      <c r="AE40" s="206"/>
      <c r="AF40" s="206"/>
      <c r="AG40" s="206" t="s">
        <v>1944</v>
      </c>
      <c r="AH40" s="206"/>
      <c r="AI40" s="206"/>
      <c r="AJ40" s="206"/>
      <c r="AK40" s="206"/>
      <c r="AL40" s="206"/>
      <c r="AM40" s="206"/>
      <c r="AN40" s="206"/>
      <c r="AO40" s="206"/>
      <c r="AP40" s="206"/>
      <c r="AQ40" s="206"/>
      <c r="AR40" s="206"/>
      <c r="AS40" s="206"/>
      <c r="AT40" s="206"/>
      <c r="AU40" s="206"/>
      <c r="AV40" s="206"/>
      <c r="AW40" s="206"/>
      <c r="AX40" s="206"/>
      <c r="AY40" s="206"/>
      <c r="AZ40" s="206"/>
      <c r="BA40" s="206"/>
      <c r="BB40" s="206"/>
      <c r="BC40" s="206"/>
      <c r="BD40" s="206"/>
      <c r="BE40" s="206"/>
      <c r="BF40" s="206"/>
      <c r="BG40" s="206"/>
      <c r="BH40" s="206"/>
    </row>
    <row r="41" spans="1:60" outlineLevel="1" x14ac:dyDescent="0.25">
      <c r="A41" s="244">
        <v>22</v>
      </c>
      <c r="B41" s="245" t="s">
        <v>1774</v>
      </c>
      <c r="C41" s="255" t="s">
        <v>1946</v>
      </c>
      <c r="D41" s="246" t="s">
        <v>370</v>
      </c>
      <c r="E41" s="247">
        <v>5</v>
      </c>
      <c r="F41" s="248"/>
      <c r="G41" s="249">
        <f>ROUND(E41*F41,2)</f>
        <v>0</v>
      </c>
      <c r="H41" s="248"/>
      <c r="I41" s="249">
        <f>ROUND(E41*H41,2)</f>
        <v>0</v>
      </c>
      <c r="J41" s="248"/>
      <c r="K41" s="249">
        <f>ROUND(E41*J41,2)</f>
        <v>0</v>
      </c>
      <c r="L41" s="249">
        <v>21</v>
      </c>
      <c r="M41" s="249">
        <f>G41*(1+L41/100)</f>
        <v>0</v>
      </c>
      <c r="N41" s="249">
        <v>0</v>
      </c>
      <c r="O41" s="249">
        <f>ROUND(E41*N41,2)</f>
        <v>0</v>
      </c>
      <c r="P41" s="249">
        <v>0</v>
      </c>
      <c r="Q41" s="250">
        <f>ROUND(E41*P41,2)</f>
        <v>0</v>
      </c>
      <c r="R41" s="225"/>
      <c r="S41" s="225" t="s">
        <v>289</v>
      </c>
      <c r="T41" s="225" t="s">
        <v>277</v>
      </c>
      <c r="U41" s="225">
        <v>0</v>
      </c>
      <c r="V41" s="225">
        <f>ROUND(E41*U41,2)</f>
        <v>0</v>
      </c>
      <c r="W41" s="225"/>
      <c r="X41" s="206"/>
      <c r="Y41" s="206"/>
      <c r="Z41" s="206"/>
      <c r="AA41" s="206"/>
      <c r="AB41" s="206"/>
      <c r="AC41" s="206"/>
      <c r="AD41" s="206"/>
      <c r="AE41" s="206"/>
      <c r="AF41" s="206"/>
      <c r="AG41" s="206" t="s">
        <v>1944</v>
      </c>
      <c r="AH41" s="206"/>
      <c r="AI41" s="206"/>
      <c r="AJ41" s="206"/>
      <c r="AK41" s="206"/>
      <c r="AL41" s="206"/>
      <c r="AM41" s="206"/>
      <c r="AN41" s="206"/>
      <c r="AO41" s="206"/>
      <c r="AP41" s="206"/>
      <c r="AQ41" s="206"/>
      <c r="AR41" s="206"/>
      <c r="AS41" s="206"/>
      <c r="AT41" s="206"/>
      <c r="AU41" s="206"/>
      <c r="AV41" s="206"/>
      <c r="AW41" s="206"/>
      <c r="AX41" s="206"/>
      <c r="AY41" s="206"/>
      <c r="AZ41" s="206"/>
      <c r="BA41" s="206"/>
      <c r="BB41" s="206"/>
      <c r="BC41" s="206"/>
      <c r="BD41" s="206"/>
      <c r="BE41" s="206"/>
      <c r="BF41" s="206"/>
      <c r="BG41" s="206"/>
      <c r="BH41" s="206"/>
    </row>
    <row r="42" spans="1:60" ht="20.399999999999999" outlineLevel="1" x14ac:dyDescent="0.25">
      <c r="A42" s="244">
        <v>23</v>
      </c>
      <c r="B42" s="245" t="s">
        <v>1774</v>
      </c>
      <c r="C42" s="255" t="s">
        <v>1947</v>
      </c>
      <c r="D42" s="246" t="s">
        <v>333</v>
      </c>
      <c r="E42" s="247">
        <v>1</v>
      </c>
      <c r="F42" s="248"/>
      <c r="G42" s="249">
        <f>ROUND(E42*F42,2)</f>
        <v>0</v>
      </c>
      <c r="H42" s="248"/>
      <c r="I42" s="249">
        <f>ROUND(E42*H42,2)</f>
        <v>0</v>
      </c>
      <c r="J42" s="248"/>
      <c r="K42" s="249">
        <f>ROUND(E42*J42,2)</f>
        <v>0</v>
      </c>
      <c r="L42" s="249">
        <v>21</v>
      </c>
      <c r="M42" s="249">
        <f>G42*(1+L42/100)</f>
        <v>0</v>
      </c>
      <c r="N42" s="249">
        <v>0</v>
      </c>
      <c r="O42" s="249">
        <f>ROUND(E42*N42,2)</f>
        <v>0</v>
      </c>
      <c r="P42" s="249">
        <v>0</v>
      </c>
      <c r="Q42" s="250">
        <f>ROUND(E42*P42,2)</f>
        <v>0</v>
      </c>
      <c r="R42" s="225"/>
      <c r="S42" s="225" t="s">
        <v>289</v>
      </c>
      <c r="T42" s="225" t="s">
        <v>277</v>
      </c>
      <c r="U42" s="225">
        <v>0</v>
      </c>
      <c r="V42" s="225">
        <f>ROUND(E42*U42,2)</f>
        <v>0</v>
      </c>
      <c r="W42" s="225"/>
      <c r="X42" s="206"/>
      <c r="Y42" s="206"/>
      <c r="Z42" s="206"/>
      <c r="AA42" s="206"/>
      <c r="AB42" s="206"/>
      <c r="AC42" s="206"/>
      <c r="AD42" s="206"/>
      <c r="AE42" s="206"/>
      <c r="AF42" s="206"/>
      <c r="AG42" s="206" t="s">
        <v>1944</v>
      </c>
      <c r="AH42" s="206"/>
      <c r="AI42" s="206"/>
      <c r="AJ42" s="206"/>
      <c r="AK42" s="206"/>
      <c r="AL42" s="206"/>
      <c r="AM42" s="206"/>
      <c r="AN42" s="206"/>
      <c r="AO42" s="206"/>
      <c r="AP42" s="206"/>
      <c r="AQ42" s="206"/>
      <c r="AR42" s="206"/>
      <c r="AS42" s="206"/>
      <c r="AT42" s="206"/>
      <c r="AU42" s="206"/>
      <c r="AV42" s="206"/>
      <c r="AW42" s="206"/>
      <c r="AX42" s="206"/>
      <c r="AY42" s="206"/>
      <c r="AZ42" s="206"/>
      <c r="BA42" s="206"/>
      <c r="BB42" s="206"/>
      <c r="BC42" s="206"/>
      <c r="BD42" s="206"/>
      <c r="BE42" s="206"/>
      <c r="BF42" s="206"/>
      <c r="BG42" s="206"/>
      <c r="BH42" s="206"/>
    </row>
    <row r="43" spans="1:60" outlineLevel="1" x14ac:dyDescent="0.25">
      <c r="A43" s="244">
        <v>24</v>
      </c>
      <c r="B43" s="245" t="s">
        <v>1774</v>
      </c>
      <c r="C43" s="255" t="s">
        <v>1948</v>
      </c>
      <c r="D43" s="246" t="s">
        <v>333</v>
      </c>
      <c r="E43" s="247">
        <v>1</v>
      </c>
      <c r="F43" s="248"/>
      <c r="G43" s="249">
        <f>ROUND(E43*F43,2)</f>
        <v>0</v>
      </c>
      <c r="H43" s="248"/>
      <c r="I43" s="249">
        <f>ROUND(E43*H43,2)</f>
        <v>0</v>
      </c>
      <c r="J43" s="248"/>
      <c r="K43" s="249">
        <f>ROUND(E43*J43,2)</f>
        <v>0</v>
      </c>
      <c r="L43" s="249">
        <v>21</v>
      </c>
      <c r="M43" s="249">
        <f>G43*(1+L43/100)</f>
        <v>0</v>
      </c>
      <c r="N43" s="249">
        <v>0</v>
      </c>
      <c r="O43" s="249">
        <f>ROUND(E43*N43,2)</f>
        <v>0</v>
      </c>
      <c r="P43" s="249">
        <v>0</v>
      </c>
      <c r="Q43" s="250">
        <f>ROUND(E43*P43,2)</f>
        <v>0</v>
      </c>
      <c r="R43" s="225"/>
      <c r="S43" s="225" t="s">
        <v>289</v>
      </c>
      <c r="T43" s="225" t="s">
        <v>277</v>
      </c>
      <c r="U43" s="225">
        <v>0</v>
      </c>
      <c r="V43" s="225">
        <f>ROUND(E43*U43,2)</f>
        <v>0</v>
      </c>
      <c r="W43" s="225"/>
      <c r="X43" s="206"/>
      <c r="Y43" s="206"/>
      <c r="Z43" s="206"/>
      <c r="AA43" s="206"/>
      <c r="AB43" s="206"/>
      <c r="AC43" s="206"/>
      <c r="AD43" s="206"/>
      <c r="AE43" s="206"/>
      <c r="AF43" s="206"/>
      <c r="AG43" s="206" t="s">
        <v>1944</v>
      </c>
      <c r="AH43" s="206"/>
      <c r="AI43" s="206"/>
      <c r="AJ43" s="206"/>
      <c r="AK43" s="206"/>
      <c r="AL43" s="206"/>
      <c r="AM43" s="206"/>
      <c r="AN43" s="206"/>
      <c r="AO43" s="206"/>
      <c r="AP43" s="206"/>
      <c r="AQ43" s="206"/>
      <c r="AR43" s="206"/>
      <c r="AS43" s="206"/>
      <c r="AT43" s="206"/>
      <c r="AU43" s="206"/>
      <c r="AV43" s="206"/>
      <c r="AW43" s="206"/>
      <c r="AX43" s="206"/>
      <c r="AY43" s="206"/>
      <c r="AZ43" s="206"/>
      <c r="BA43" s="206"/>
      <c r="BB43" s="206"/>
      <c r="BC43" s="206"/>
      <c r="BD43" s="206"/>
      <c r="BE43" s="206"/>
      <c r="BF43" s="206"/>
      <c r="BG43" s="206"/>
      <c r="BH43" s="206"/>
    </row>
    <row r="44" spans="1:60" outlineLevel="1" x14ac:dyDescent="0.25">
      <c r="A44" s="244">
        <v>25</v>
      </c>
      <c r="B44" s="245" t="s">
        <v>1774</v>
      </c>
      <c r="C44" s="255" t="s">
        <v>1949</v>
      </c>
      <c r="D44" s="246" t="s">
        <v>333</v>
      </c>
      <c r="E44" s="247">
        <v>2</v>
      </c>
      <c r="F44" s="248"/>
      <c r="G44" s="249">
        <f>ROUND(E44*F44,2)</f>
        <v>0</v>
      </c>
      <c r="H44" s="248"/>
      <c r="I44" s="249">
        <f>ROUND(E44*H44,2)</f>
        <v>0</v>
      </c>
      <c r="J44" s="248"/>
      <c r="K44" s="249">
        <f>ROUND(E44*J44,2)</f>
        <v>0</v>
      </c>
      <c r="L44" s="249">
        <v>21</v>
      </c>
      <c r="M44" s="249">
        <f>G44*(1+L44/100)</f>
        <v>0</v>
      </c>
      <c r="N44" s="249">
        <v>0</v>
      </c>
      <c r="O44" s="249">
        <f>ROUND(E44*N44,2)</f>
        <v>0</v>
      </c>
      <c r="P44" s="249">
        <v>0</v>
      </c>
      <c r="Q44" s="250">
        <f>ROUND(E44*P44,2)</f>
        <v>0</v>
      </c>
      <c r="R44" s="225"/>
      <c r="S44" s="225" t="s">
        <v>289</v>
      </c>
      <c r="T44" s="225" t="s">
        <v>277</v>
      </c>
      <c r="U44" s="225">
        <v>0</v>
      </c>
      <c r="V44" s="225">
        <f>ROUND(E44*U44,2)</f>
        <v>0</v>
      </c>
      <c r="W44" s="225"/>
      <c r="X44" s="206"/>
      <c r="Y44" s="206"/>
      <c r="Z44" s="206"/>
      <c r="AA44" s="206"/>
      <c r="AB44" s="206"/>
      <c r="AC44" s="206"/>
      <c r="AD44" s="206"/>
      <c r="AE44" s="206"/>
      <c r="AF44" s="206"/>
      <c r="AG44" s="206" t="s">
        <v>1944</v>
      </c>
      <c r="AH44" s="206"/>
      <c r="AI44" s="206"/>
      <c r="AJ44" s="206"/>
      <c r="AK44" s="206"/>
      <c r="AL44" s="206"/>
      <c r="AM44" s="206"/>
      <c r="AN44" s="206"/>
      <c r="AO44" s="206"/>
      <c r="AP44" s="206"/>
      <c r="AQ44" s="206"/>
      <c r="AR44" s="206"/>
      <c r="AS44" s="206"/>
      <c r="AT44" s="206"/>
      <c r="AU44" s="206"/>
      <c r="AV44" s="206"/>
      <c r="AW44" s="206"/>
      <c r="AX44" s="206"/>
      <c r="AY44" s="206"/>
      <c r="AZ44" s="206"/>
      <c r="BA44" s="206"/>
      <c r="BB44" s="206"/>
      <c r="BC44" s="206"/>
      <c r="BD44" s="206"/>
      <c r="BE44" s="206"/>
      <c r="BF44" s="206"/>
      <c r="BG44" s="206"/>
      <c r="BH44" s="206"/>
    </row>
    <row r="45" spans="1:60" outlineLevel="1" x14ac:dyDescent="0.25">
      <c r="A45" s="244">
        <v>26</v>
      </c>
      <c r="B45" s="245" t="s">
        <v>1774</v>
      </c>
      <c r="C45" s="255" t="s">
        <v>1950</v>
      </c>
      <c r="D45" s="246" t="s">
        <v>333</v>
      </c>
      <c r="E45" s="247">
        <v>2</v>
      </c>
      <c r="F45" s="248"/>
      <c r="G45" s="249">
        <f>ROUND(E45*F45,2)</f>
        <v>0</v>
      </c>
      <c r="H45" s="248"/>
      <c r="I45" s="249">
        <f>ROUND(E45*H45,2)</f>
        <v>0</v>
      </c>
      <c r="J45" s="248"/>
      <c r="K45" s="249">
        <f>ROUND(E45*J45,2)</f>
        <v>0</v>
      </c>
      <c r="L45" s="249">
        <v>21</v>
      </c>
      <c r="M45" s="249">
        <f>G45*(1+L45/100)</f>
        <v>0</v>
      </c>
      <c r="N45" s="249">
        <v>0</v>
      </c>
      <c r="O45" s="249">
        <f>ROUND(E45*N45,2)</f>
        <v>0</v>
      </c>
      <c r="P45" s="249">
        <v>0</v>
      </c>
      <c r="Q45" s="250">
        <f>ROUND(E45*P45,2)</f>
        <v>0</v>
      </c>
      <c r="R45" s="225"/>
      <c r="S45" s="225" t="s">
        <v>289</v>
      </c>
      <c r="T45" s="225" t="s">
        <v>277</v>
      </c>
      <c r="U45" s="225">
        <v>0</v>
      </c>
      <c r="V45" s="225">
        <f>ROUND(E45*U45,2)</f>
        <v>0</v>
      </c>
      <c r="W45" s="225"/>
      <c r="X45" s="206"/>
      <c r="Y45" s="206"/>
      <c r="Z45" s="206"/>
      <c r="AA45" s="206"/>
      <c r="AB45" s="206"/>
      <c r="AC45" s="206"/>
      <c r="AD45" s="206"/>
      <c r="AE45" s="206"/>
      <c r="AF45" s="206"/>
      <c r="AG45" s="206" t="s">
        <v>1944</v>
      </c>
      <c r="AH45" s="206"/>
      <c r="AI45" s="206"/>
      <c r="AJ45" s="206"/>
      <c r="AK45" s="206"/>
      <c r="AL45" s="206"/>
      <c r="AM45" s="206"/>
      <c r="AN45" s="206"/>
      <c r="AO45" s="206"/>
      <c r="AP45" s="206"/>
      <c r="AQ45" s="206"/>
      <c r="AR45" s="206"/>
      <c r="AS45" s="206"/>
      <c r="AT45" s="206"/>
      <c r="AU45" s="206"/>
      <c r="AV45" s="206"/>
      <c r="AW45" s="206"/>
      <c r="AX45" s="206"/>
      <c r="AY45" s="206"/>
      <c r="AZ45" s="206"/>
      <c r="BA45" s="206"/>
      <c r="BB45" s="206"/>
      <c r="BC45" s="206"/>
      <c r="BD45" s="206"/>
      <c r="BE45" s="206"/>
      <c r="BF45" s="206"/>
      <c r="BG45" s="206"/>
      <c r="BH45" s="206"/>
    </row>
    <row r="46" spans="1:60" outlineLevel="1" x14ac:dyDescent="0.25">
      <c r="A46" s="244">
        <v>27</v>
      </c>
      <c r="B46" s="245" t="s">
        <v>1774</v>
      </c>
      <c r="C46" s="255" t="s">
        <v>1951</v>
      </c>
      <c r="D46" s="246" t="s">
        <v>333</v>
      </c>
      <c r="E46" s="247">
        <v>5</v>
      </c>
      <c r="F46" s="248"/>
      <c r="G46" s="249">
        <f>ROUND(E46*F46,2)</f>
        <v>0</v>
      </c>
      <c r="H46" s="248"/>
      <c r="I46" s="249">
        <f>ROUND(E46*H46,2)</f>
        <v>0</v>
      </c>
      <c r="J46" s="248"/>
      <c r="K46" s="249">
        <f>ROUND(E46*J46,2)</f>
        <v>0</v>
      </c>
      <c r="L46" s="249">
        <v>21</v>
      </c>
      <c r="M46" s="249">
        <f>G46*(1+L46/100)</f>
        <v>0</v>
      </c>
      <c r="N46" s="249">
        <v>0</v>
      </c>
      <c r="O46" s="249">
        <f>ROUND(E46*N46,2)</f>
        <v>0</v>
      </c>
      <c r="P46" s="249">
        <v>0</v>
      </c>
      <c r="Q46" s="250">
        <f>ROUND(E46*P46,2)</f>
        <v>0</v>
      </c>
      <c r="R46" s="225"/>
      <c r="S46" s="225" t="s">
        <v>289</v>
      </c>
      <c r="T46" s="225" t="s">
        <v>277</v>
      </c>
      <c r="U46" s="225">
        <v>0</v>
      </c>
      <c r="V46" s="225">
        <f>ROUND(E46*U46,2)</f>
        <v>0</v>
      </c>
      <c r="W46" s="225"/>
      <c r="X46" s="206"/>
      <c r="Y46" s="206"/>
      <c r="Z46" s="206"/>
      <c r="AA46" s="206"/>
      <c r="AB46" s="206"/>
      <c r="AC46" s="206"/>
      <c r="AD46" s="206"/>
      <c r="AE46" s="206"/>
      <c r="AF46" s="206"/>
      <c r="AG46" s="206" t="s">
        <v>1944</v>
      </c>
      <c r="AH46" s="206"/>
      <c r="AI46" s="206"/>
      <c r="AJ46" s="206"/>
      <c r="AK46" s="206"/>
      <c r="AL46" s="206"/>
      <c r="AM46" s="206"/>
      <c r="AN46" s="206"/>
      <c r="AO46" s="206"/>
      <c r="AP46" s="206"/>
      <c r="AQ46" s="206"/>
      <c r="AR46" s="206"/>
      <c r="AS46" s="206"/>
      <c r="AT46" s="206"/>
      <c r="AU46" s="206"/>
      <c r="AV46" s="206"/>
      <c r="AW46" s="206"/>
      <c r="AX46" s="206"/>
      <c r="AY46" s="206"/>
      <c r="AZ46" s="206"/>
      <c r="BA46" s="206"/>
      <c r="BB46" s="206"/>
      <c r="BC46" s="206"/>
      <c r="BD46" s="206"/>
      <c r="BE46" s="206"/>
      <c r="BF46" s="206"/>
      <c r="BG46" s="206"/>
      <c r="BH46" s="206"/>
    </row>
    <row r="47" spans="1:60" outlineLevel="1" x14ac:dyDescent="0.25">
      <c r="A47" s="244">
        <v>28</v>
      </c>
      <c r="B47" s="245" t="s">
        <v>1774</v>
      </c>
      <c r="C47" s="255" t="s">
        <v>1952</v>
      </c>
      <c r="D47" s="246" t="s">
        <v>333</v>
      </c>
      <c r="E47" s="247">
        <v>1</v>
      </c>
      <c r="F47" s="248"/>
      <c r="G47" s="249">
        <f>ROUND(E47*F47,2)</f>
        <v>0</v>
      </c>
      <c r="H47" s="248"/>
      <c r="I47" s="249">
        <f>ROUND(E47*H47,2)</f>
        <v>0</v>
      </c>
      <c r="J47" s="248"/>
      <c r="K47" s="249">
        <f>ROUND(E47*J47,2)</f>
        <v>0</v>
      </c>
      <c r="L47" s="249">
        <v>21</v>
      </c>
      <c r="M47" s="249">
        <f>G47*(1+L47/100)</f>
        <v>0</v>
      </c>
      <c r="N47" s="249">
        <v>0</v>
      </c>
      <c r="O47" s="249">
        <f>ROUND(E47*N47,2)</f>
        <v>0</v>
      </c>
      <c r="P47" s="249">
        <v>0</v>
      </c>
      <c r="Q47" s="250">
        <f>ROUND(E47*P47,2)</f>
        <v>0</v>
      </c>
      <c r="R47" s="225"/>
      <c r="S47" s="225" t="s">
        <v>289</v>
      </c>
      <c r="T47" s="225" t="s">
        <v>277</v>
      </c>
      <c r="U47" s="225">
        <v>0</v>
      </c>
      <c r="V47" s="225">
        <f>ROUND(E47*U47,2)</f>
        <v>0</v>
      </c>
      <c r="W47" s="225"/>
      <c r="X47" s="206"/>
      <c r="Y47" s="206"/>
      <c r="Z47" s="206"/>
      <c r="AA47" s="206"/>
      <c r="AB47" s="206"/>
      <c r="AC47" s="206"/>
      <c r="AD47" s="206"/>
      <c r="AE47" s="206"/>
      <c r="AF47" s="206"/>
      <c r="AG47" s="206" t="s">
        <v>1944</v>
      </c>
      <c r="AH47" s="206"/>
      <c r="AI47" s="206"/>
      <c r="AJ47" s="206"/>
      <c r="AK47" s="206"/>
      <c r="AL47" s="206"/>
      <c r="AM47" s="206"/>
      <c r="AN47" s="206"/>
      <c r="AO47" s="206"/>
      <c r="AP47" s="206"/>
      <c r="AQ47" s="206"/>
      <c r="AR47" s="206"/>
      <c r="AS47" s="206"/>
      <c r="AT47" s="206"/>
      <c r="AU47" s="206"/>
      <c r="AV47" s="206"/>
      <c r="AW47" s="206"/>
      <c r="AX47" s="206"/>
      <c r="AY47" s="206"/>
      <c r="AZ47" s="206"/>
      <c r="BA47" s="206"/>
      <c r="BB47" s="206"/>
      <c r="BC47" s="206"/>
      <c r="BD47" s="206"/>
      <c r="BE47" s="206"/>
      <c r="BF47" s="206"/>
      <c r="BG47" s="206"/>
      <c r="BH47" s="206"/>
    </row>
    <row r="48" spans="1:60" outlineLevel="1" x14ac:dyDescent="0.25">
      <c r="A48" s="244">
        <v>29</v>
      </c>
      <c r="B48" s="245" t="s">
        <v>1774</v>
      </c>
      <c r="C48" s="255" t="s">
        <v>1953</v>
      </c>
      <c r="D48" s="246" t="s">
        <v>333</v>
      </c>
      <c r="E48" s="247">
        <v>2</v>
      </c>
      <c r="F48" s="248"/>
      <c r="G48" s="249">
        <f>ROUND(E48*F48,2)</f>
        <v>0</v>
      </c>
      <c r="H48" s="248"/>
      <c r="I48" s="249">
        <f>ROUND(E48*H48,2)</f>
        <v>0</v>
      </c>
      <c r="J48" s="248"/>
      <c r="K48" s="249">
        <f>ROUND(E48*J48,2)</f>
        <v>0</v>
      </c>
      <c r="L48" s="249">
        <v>21</v>
      </c>
      <c r="M48" s="249">
        <f>G48*(1+L48/100)</f>
        <v>0</v>
      </c>
      <c r="N48" s="249">
        <v>0</v>
      </c>
      <c r="O48" s="249">
        <f>ROUND(E48*N48,2)</f>
        <v>0</v>
      </c>
      <c r="P48" s="249">
        <v>0</v>
      </c>
      <c r="Q48" s="250">
        <f>ROUND(E48*P48,2)</f>
        <v>0</v>
      </c>
      <c r="R48" s="225"/>
      <c r="S48" s="225" t="s">
        <v>289</v>
      </c>
      <c r="T48" s="225" t="s">
        <v>277</v>
      </c>
      <c r="U48" s="225">
        <v>0</v>
      </c>
      <c r="V48" s="225">
        <f>ROUND(E48*U48,2)</f>
        <v>0</v>
      </c>
      <c r="W48" s="225"/>
      <c r="X48" s="206"/>
      <c r="Y48" s="206"/>
      <c r="Z48" s="206"/>
      <c r="AA48" s="206"/>
      <c r="AB48" s="206"/>
      <c r="AC48" s="206"/>
      <c r="AD48" s="206"/>
      <c r="AE48" s="206"/>
      <c r="AF48" s="206"/>
      <c r="AG48" s="206" t="s">
        <v>1944</v>
      </c>
      <c r="AH48" s="206"/>
      <c r="AI48" s="206"/>
      <c r="AJ48" s="206"/>
      <c r="AK48" s="206"/>
      <c r="AL48" s="206"/>
      <c r="AM48" s="206"/>
      <c r="AN48" s="206"/>
      <c r="AO48" s="206"/>
      <c r="AP48" s="206"/>
      <c r="AQ48" s="206"/>
      <c r="AR48" s="206"/>
      <c r="AS48" s="206"/>
      <c r="AT48" s="206"/>
      <c r="AU48" s="206"/>
      <c r="AV48" s="206"/>
      <c r="AW48" s="206"/>
      <c r="AX48" s="206"/>
      <c r="AY48" s="206"/>
      <c r="AZ48" s="206"/>
      <c r="BA48" s="206"/>
      <c r="BB48" s="206"/>
      <c r="BC48" s="206"/>
      <c r="BD48" s="206"/>
      <c r="BE48" s="206"/>
      <c r="BF48" s="206"/>
      <c r="BG48" s="206"/>
      <c r="BH48" s="206"/>
    </row>
    <row r="49" spans="1:60" outlineLevel="1" x14ac:dyDescent="0.25">
      <c r="A49" s="244">
        <v>30</v>
      </c>
      <c r="B49" s="245" t="s">
        <v>1774</v>
      </c>
      <c r="C49" s="255" t="s">
        <v>1954</v>
      </c>
      <c r="D49" s="246" t="s">
        <v>333</v>
      </c>
      <c r="E49" s="247">
        <v>1</v>
      </c>
      <c r="F49" s="248"/>
      <c r="G49" s="249">
        <f>ROUND(E49*F49,2)</f>
        <v>0</v>
      </c>
      <c r="H49" s="248"/>
      <c r="I49" s="249">
        <f>ROUND(E49*H49,2)</f>
        <v>0</v>
      </c>
      <c r="J49" s="248"/>
      <c r="K49" s="249">
        <f>ROUND(E49*J49,2)</f>
        <v>0</v>
      </c>
      <c r="L49" s="249">
        <v>21</v>
      </c>
      <c r="M49" s="249">
        <f>G49*(1+L49/100)</f>
        <v>0</v>
      </c>
      <c r="N49" s="249">
        <v>0</v>
      </c>
      <c r="O49" s="249">
        <f>ROUND(E49*N49,2)</f>
        <v>0</v>
      </c>
      <c r="P49" s="249">
        <v>0</v>
      </c>
      <c r="Q49" s="250">
        <f>ROUND(E49*P49,2)</f>
        <v>0</v>
      </c>
      <c r="R49" s="225"/>
      <c r="S49" s="225" t="s">
        <v>289</v>
      </c>
      <c r="T49" s="225" t="s">
        <v>277</v>
      </c>
      <c r="U49" s="225">
        <v>0</v>
      </c>
      <c r="V49" s="225">
        <f>ROUND(E49*U49,2)</f>
        <v>0</v>
      </c>
      <c r="W49" s="225"/>
      <c r="X49" s="206"/>
      <c r="Y49" s="206"/>
      <c r="Z49" s="206"/>
      <c r="AA49" s="206"/>
      <c r="AB49" s="206"/>
      <c r="AC49" s="206"/>
      <c r="AD49" s="206"/>
      <c r="AE49" s="206"/>
      <c r="AF49" s="206"/>
      <c r="AG49" s="206" t="s">
        <v>1944</v>
      </c>
      <c r="AH49" s="206"/>
      <c r="AI49" s="206"/>
      <c r="AJ49" s="206"/>
      <c r="AK49" s="206"/>
      <c r="AL49" s="206"/>
      <c r="AM49" s="206"/>
      <c r="AN49" s="206"/>
      <c r="AO49" s="206"/>
      <c r="AP49" s="206"/>
      <c r="AQ49" s="206"/>
      <c r="AR49" s="206"/>
      <c r="AS49" s="206"/>
      <c r="AT49" s="206"/>
      <c r="AU49" s="206"/>
      <c r="AV49" s="206"/>
      <c r="AW49" s="206"/>
      <c r="AX49" s="206"/>
      <c r="AY49" s="206"/>
      <c r="AZ49" s="206"/>
      <c r="BA49" s="206"/>
      <c r="BB49" s="206"/>
      <c r="BC49" s="206"/>
      <c r="BD49" s="206"/>
      <c r="BE49" s="206"/>
      <c r="BF49" s="206"/>
      <c r="BG49" s="206"/>
      <c r="BH49" s="206"/>
    </row>
    <row r="50" spans="1:60" outlineLevel="1" x14ac:dyDescent="0.25">
      <c r="A50" s="244">
        <v>31</v>
      </c>
      <c r="B50" s="245" t="s">
        <v>1774</v>
      </c>
      <c r="C50" s="255" t="s">
        <v>1955</v>
      </c>
      <c r="D50" s="246" t="s">
        <v>333</v>
      </c>
      <c r="E50" s="247">
        <v>2</v>
      </c>
      <c r="F50" s="248"/>
      <c r="G50" s="249">
        <f>ROUND(E50*F50,2)</f>
        <v>0</v>
      </c>
      <c r="H50" s="248"/>
      <c r="I50" s="249">
        <f>ROUND(E50*H50,2)</f>
        <v>0</v>
      </c>
      <c r="J50" s="248"/>
      <c r="K50" s="249">
        <f>ROUND(E50*J50,2)</f>
        <v>0</v>
      </c>
      <c r="L50" s="249">
        <v>21</v>
      </c>
      <c r="M50" s="249">
        <f>G50*(1+L50/100)</f>
        <v>0</v>
      </c>
      <c r="N50" s="249">
        <v>0</v>
      </c>
      <c r="O50" s="249">
        <f>ROUND(E50*N50,2)</f>
        <v>0</v>
      </c>
      <c r="P50" s="249">
        <v>0</v>
      </c>
      <c r="Q50" s="250">
        <f>ROUND(E50*P50,2)</f>
        <v>0</v>
      </c>
      <c r="R50" s="225"/>
      <c r="S50" s="225" t="s">
        <v>289</v>
      </c>
      <c r="T50" s="225" t="s">
        <v>277</v>
      </c>
      <c r="U50" s="225">
        <v>0</v>
      </c>
      <c r="V50" s="225">
        <f>ROUND(E50*U50,2)</f>
        <v>0</v>
      </c>
      <c r="W50" s="225"/>
      <c r="X50" s="206"/>
      <c r="Y50" s="206"/>
      <c r="Z50" s="206"/>
      <c r="AA50" s="206"/>
      <c r="AB50" s="206"/>
      <c r="AC50" s="206"/>
      <c r="AD50" s="206"/>
      <c r="AE50" s="206"/>
      <c r="AF50" s="206"/>
      <c r="AG50" s="206" t="s">
        <v>1944</v>
      </c>
      <c r="AH50" s="206"/>
      <c r="AI50" s="206"/>
      <c r="AJ50" s="206"/>
      <c r="AK50" s="206"/>
      <c r="AL50" s="206"/>
      <c r="AM50" s="206"/>
      <c r="AN50" s="206"/>
      <c r="AO50" s="206"/>
      <c r="AP50" s="206"/>
      <c r="AQ50" s="206"/>
      <c r="AR50" s="206"/>
      <c r="AS50" s="206"/>
      <c r="AT50" s="206"/>
      <c r="AU50" s="206"/>
      <c r="AV50" s="206"/>
      <c r="AW50" s="206"/>
      <c r="AX50" s="206"/>
      <c r="AY50" s="206"/>
      <c r="AZ50" s="206"/>
      <c r="BA50" s="206"/>
      <c r="BB50" s="206"/>
      <c r="BC50" s="206"/>
      <c r="BD50" s="206"/>
      <c r="BE50" s="206"/>
      <c r="BF50" s="206"/>
      <c r="BG50" s="206"/>
      <c r="BH50" s="206"/>
    </row>
    <row r="51" spans="1:60" outlineLevel="1" x14ac:dyDescent="0.25">
      <c r="A51" s="244">
        <v>32</v>
      </c>
      <c r="B51" s="245" t="s">
        <v>1774</v>
      </c>
      <c r="C51" s="255" t="s">
        <v>1956</v>
      </c>
      <c r="D51" s="246" t="s">
        <v>333</v>
      </c>
      <c r="E51" s="247">
        <v>4</v>
      </c>
      <c r="F51" s="248"/>
      <c r="G51" s="249">
        <f>ROUND(E51*F51,2)</f>
        <v>0</v>
      </c>
      <c r="H51" s="248"/>
      <c r="I51" s="249">
        <f>ROUND(E51*H51,2)</f>
        <v>0</v>
      </c>
      <c r="J51" s="248"/>
      <c r="K51" s="249">
        <f>ROUND(E51*J51,2)</f>
        <v>0</v>
      </c>
      <c r="L51" s="249">
        <v>21</v>
      </c>
      <c r="M51" s="249">
        <f>G51*(1+L51/100)</f>
        <v>0</v>
      </c>
      <c r="N51" s="249">
        <v>0</v>
      </c>
      <c r="O51" s="249">
        <f>ROUND(E51*N51,2)</f>
        <v>0</v>
      </c>
      <c r="P51" s="249">
        <v>0</v>
      </c>
      <c r="Q51" s="250">
        <f>ROUND(E51*P51,2)</f>
        <v>0</v>
      </c>
      <c r="R51" s="225"/>
      <c r="S51" s="225" t="s">
        <v>289</v>
      </c>
      <c r="T51" s="225" t="s">
        <v>277</v>
      </c>
      <c r="U51" s="225">
        <v>0</v>
      </c>
      <c r="V51" s="225">
        <f>ROUND(E51*U51,2)</f>
        <v>0</v>
      </c>
      <c r="W51" s="225"/>
      <c r="X51" s="206"/>
      <c r="Y51" s="206"/>
      <c r="Z51" s="206"/>
      <c r="AA51" s="206"/>
      <c r="AB51" s="206"/>
      <c r="AC51" s="206"/>
      <c r="AD51" s="206"/>
      <c r="AE51" s="206"/>
      <c r="AF51" s="206"/>
      <c r="AG51" s="206" t="s">
        <v>1944</v>
      </c>
      <c r="AH51" s="206"/>
      <c r="AI51" s="206"/>
      <c r="AJ51" s="206"/>
      <c r="AK51" s="206"/>
      <c r="AL51" s="206"/>
      <c r="AM51" s="206"/>
      <c r="AN51" s="206"/>
      <c r="AO51" s="206"/>
      <c r="AP51" s="206"/>
      <c r="AQ51" s="206"/>
      <c r="AR51" s="206"/>
      <c r="AS51" s="206"/>
      <c r="AT51" s="206"/>
      <c r="AU51" s="206"/>
      <c r="AV51" s="206"/>
      <c r="AW51" s="206"/>
      <c r="AX51" s="206"/>
      <c r="AY51" s="206"/>
      <c r="AZ51" s="206"/>
      <c r="BA51" s="206"/>
      <c r="BB51" s="206"/>
      <c r="BC51" s="206"/>
      <c r="BD51" s="206"/>
      <c r="BE51" s="206"/>
      <c r="BF51" s="206"/>
      <c r="BG51" s="206"/>
      <c r="BH51" s="206"/>
    </row>
    <row r="52" spans="1:60" outlineLevel="1" x14ac:dyDescent="0.25">
      <c r="A52" s="244">
        <v>33</v>
      </c>
      <c r="B52" s="245" t="s">
        <v>1774</v>
      </c>
      <c r="C52" s="255" t="s">
        <v>1957</v>
      </c>
      <c r="D52" s="246" t="s">
        <v>1958</v>
      </c>
      <c r="E52" s="247">
        <v>12</v>
      </c>
      <c r="F52" s="248"/>
      <c r="G52" s="249">
        <f>ROUND(E52*F52,2)</f>
        <v>0</v>
      </c>
      <c r="H52" s="248"/>
      <c r="I52" s="249">
        <f>ROUND(E52*H52,2)</f>
        <v>0</v>
      </c>
      <c r="J52" s="248"/>
      <c r="K52" s="249">
        <f>ROUND(E52*J52,2)</f>
        <v>0</v>
      </c>
      <c r="L52" s="249">
        <v>21</v>
      </c>
      <c r="M52" s="249">
        <f>G52*(1+L52/100)</f>
        <v>0</v>
      </c>
      <c r="N52" s="249">
        <v>0</v>
      </c>
      <c r="O52" s="249">
        <f>ROUND(E52*N52,2)</f>
        <v>0</v>
      </c>
      <c r="P52" s="249">
        <v>0</v>
      </c>
      <c r="Q52" s="250">
        <f>ROUND(E52*P52,2)</f>
        <v>0</v>
      </c>
      <c r="R52" s="225"/>
      <c r="S52" s="225" t="s">
        <v>289</v>
      </c>
      <c r="T52" s="225" t="s">
        <v>277</v>
      </c>
      <c r="U52" s="225">
        <v>0</v>
      </c>
      <c r="V52" s="225">
        <f>ROUND(E52*U52,2)</f>
        <v>0</v>
      </c>
      <c r="W52" s="225"/>
      <c r="X52" s="206"/>
      <c r="Y52" s="206"/>
      <c r="Z52" s="206"/>
      <c r="AA52" s="206"/>
      <c r="AB52" s="206"/>
      <c r="AC52" s="206"/>
      <c r="AD52" s="206"/>
      <c r="AE52" s="206"/>
      <c r="AF52" s="206"/>
      <c r="AG52" s="206" t="s">
        <v>1944</v>
      </c>
      <c r="AH52" s="206"/>
      <c r="AI52" s="206"/>
      <c r="AJ52" s="206"/>
      <c r="AK52" s="206"/>
      <c r="AL52" s="206"/>
      <c r="AM52" s="206"/>
      <c r="AN52" s="206"/>
      <c r="AO52" s="206"/>
      <c r="AP52" s="206"/>
      <c r="AQ52" s="206"/>
      <c r="AR52" s="206"/>
      <c r="AS52" s="206"/>
      <c r="AT52" s="206"/>
      <c r="AU52" s="206"/>
      <c r="AV52" s="206"/>
      <c r="AW52" s="206"/>
      <c r="AX52" s="206"/>
      <c r="AY52" s="206"/>
      <c r="AZ52" s="206"/>
      <c r="BA52" s="206"/>
      <c r="BB52" s="206"/>
      <c r="BC52" s="206"/>
      <c r="BD52" s="206"/>
      <c r="BE52" s="206"/>
      <c r="BF52" s="206"/>
      <c r="BG52" s="206"/>
      <c r="BH52" s="206"/>
    </row>
    <row r="53" spans="1:60" ht="20.399999999999999" outlineLevel="1" x14ac:dyDescent="0.25">
      <c r="A53" s="244">
        <v>34</v>
      </c>
      <c r="B53" s="245" t="s">
        <v>1774</v>
      </c>
      <c r="C53" s="255" t="s">
        <v>1959</v>
      </c>
      <c r="D53" s="246" t="s">
        <v>333</v>
      </c>
      <c r="E53" s="247">
        <v>1</v>
      </c>
      <c r="F53" s="248"/>
      <c r="G53" s="249">
        <f>ROUND(E53*F53,2)</f>
        <v>0</v>
      </c>
      <c r="H53" s="248"/>
      <c r="I53" s="249">
        <f>ROUND(E53*H53,2)</f>
        <v>0</v>
      </c>
      <c r="J53" s="248"/>
      <c r="K53" s="249">
        <f>ROUND(E53*J53,2)</f>
        <v>0</v>
      </c>
      <c r="L53" s="249">
        <v>21</v>
      </c>
      <c r="M53" s="249">
        <f>G53*(1+L53/100)</f>
        <v>0</v>
      </c>
      <c r="N53" s="249">
        <v>0</v>
      </c>
      <c r="O53" s="249">
        <f>ROUND(E53*N53,2)</f>
        <v>0</v>
      </c>
      <c r="P53" s="249">
        <v>0</v>
      </c>
      <c r="Q53" s="250">
        <f>ROUND(E53*P53,2)</f>
        <v>0</v>
      </c>
      <c r="R53" s="225"/>
      <c r="S53" s="225" t="s">
        <v>289</v>
      </c>
      <c r="T53" s="225" t="s">
        <v>277</v>
      </c>
      <c r="U53" s="225">
        <v>0</v>
      </c>
      <c r="V53" s="225">
        <f>ROUND(E53*U53,2)</f>
        <v>0</v>
      </c>
      <c r="W53" s="225"/>
      <c r="X53" s="206"/>
      <c r="Y53" s="206"/>
      <c r="Z53" s="206"/>
      <c r="AA53" s="206"/>
      <c r="AB53" s="206"/>
      <c r="AC53" s="206"/>
      <c r="AD53" s="206"/>
      <c r="AE53" s="206"/>
      <c r="AF53" s="206"/>
      <c r="AG53" s="206" t="s">
        <v>1944</v>
      </c>
      <c r="AH53" s="206"/>
      <c r="AI53" s="206"/>
      <c r="AJ53" s="206"/>
      <c r="AK53" s="206"/>
      <c r="AL53" s="206"/>
      <c r="AM53" s="206"/>
      <c r="AN53" s="206"/>
      <c r="AO53" s="206"/>
      <c r="AP53" s="206"/>
      <c r="AQ53" s="206"/>
      <c r="AR53" s="206"/>
      <c r="AS53" s="206"/>
      <c r="AT53" s="206"/>
      <c r="AU53" s="206"/>
      <c r="AV53" s="206"/>
      <c r="AW53" s="206"/>
      <c r="AX53" s="206"/>
      <c r="AY53" s="206"/>
      <c r="AZ53" s="206"/>
      <c r="BA53" s="206"/>
      <c r="BB53" s="206"/>
      <c r="BC53" s="206"/>
      <c r="BD53" s="206"/>
      <c r="BE53" s="206"/>
      <c r="BF53" s="206"/>
      <c r="BG53" s="206"/>
      <c r="BH53" s="206"/>
    </row>
    <row r="54" spans="1:60" ht="20.399999999999999" outlineLevel="1" x14ac:dyDescent="0.25">
      <c r="A54" s="244">
        <v>35</v>
      </c>
      <c r="B54" s="245" t="s">
        <v>1774</v>
      </c>
      <c r="C54" s="255" t="s">
        <v>1960</v>
      </c>
      <c r="D54" s="246" t="s">
        <v>333</v>
      </c>
      <c r="E54" s="247">
        <v>9</v>
      </c>
      <c r="F54" s="248"/>
      <c r="G54" s="249">
        <f>ROUND(E54*F54,2)</f>
        <v>0</v>
      </c>
      <c r="H54" s="248"/>
      <c r="I54" s="249">
        <f>ROUND(E54*H54,2)</f>
        <v>0</v>
      </c>
      <c r="J54" s="248"/>
      <c r="K54" s="249">
        <f>ROUND(E54*J54,2)</f>
        <v>0</v>
      </c>
      <c r="L54" s="249">
        <v>21</v>
      </c>
      <c r="M54" s="249">
        <f>G54*(1+L54/100)</f>
        <v>0</v>
      </c>
      <c r="N54" s="249">
        <v>0</v>
      </c>
      <c r="O54" s="249">
        <f>ROUND(E54*N54,2)</f>
        <v>0</v>
      </c>
      <c r="P54" s="249">
        <v>0</v>
      </c>
      <c r="Q54" s="250">
        <f>ROUND(E54*P54,2)</f>
        <v>0</v>
      </c>
      <c r="R54" s="225"/>
      <c r="S54" s="225" t="s">
        <v>289</v>
      </c>
      <c r="T54" s="225" t="s">
        <v>277</v>
      </c>
      <c r="U54" s="225">
        <v>0</v>
      </c>
      <c r="V54" s="225">
        <f>ROUND(E54*U54,2)</f>
        <v>0</v>
      </c>
      <c r="W54" s="225"/>
      <c r="X54" s="206"/>
      <c r="Y54" s="206"/>
      <c r="Z54" s="206"/>
      <c r="AA54" s="206"/>
      <c r="AB54" s="206"/>
      <c r="AC54" s="206"/>
      <c r="AD54" s="206"/>
      <c r="AE54" s="206"/>
      <c r="AF54" s="206"/>
      <c r="AG54" s="206" t="s">
        <v>1944</v>
      </c>
      <c r="AH54" s="206"/>
      <c r="AI54" s="206"/>
      <c r="AJ54" s="206"/>
      <c r="AK54" s="206"/>
      <c r="AL54" s="206"/>
      <c r="AM54" s="206"/>
      <c r="AN54" s="206"/>
      <c r="AO54" s="206"/>
      <c r="AP54" s="206"/>
      <c r="AQ54" s="206"/>
      <c r="AR54" s="206"/>
      <c r="AS54" s="206"/>
      <c r="AT54" s="206"/>
      <c r="AU54" s="206"/>
      <c r="AV54" s="206"/>
      <c r="AW54" s="206"/>
      <c r="AX54" s="206"/>
      <c r="AY54" s="206"/>
      <c r="AZ54" s="206"/>
      <c r="BA54" s="206"/>
      <c r="BB54" s="206"/>
      <c r="BC54" s="206"/>
      <c r="BD54" s="206"/>
      <c r="BE54" s="206"/>
      <c r="BF54" s="206"/>
      <c r="BG54" s="206"/>
      <c r="BH54" s="206"/>
    </row>
    <row r="55" spans="1:60" outlineLevel="1" x14ac:dyDescent="0.25">
      <c r="A55" s="244">
        <v>36</v>
      </c>
      <c r="B55" s="245" t="s">
        <v>1774</v>
      </c>
      <c r="C55" s="255" t="s">
        <v>1961</v>
      </c>
      <c r="D55" s="246" t="s">
        <v>1958</v>
      </c>
      <c r="E55" s="247">
        <v>6.5</v>
      </c>
      <c r="F55" s="248"/>
      <c r="G55" s="249">
        <f>ROUND(E55*F55,2)</f>
        <v>0</v>
      </c>
      <c r="H55" s="248"/>
      <c r="I55" s="249">
        <f>ROUND(E55*H55,2)</f>
        <v>0</v>
      </c>
      <c r="J55" s="248"/>
      <c r="K55" s="249">
        <f>ROUND(E55*J55,2)</f>
        <v>0</v>
      </c>
      <c r="L55" s="249">
        <v>21</v>
      </c>
      <c r="M55" s="249">
        <f>G55*(1+L55/100)</f>
        <v>0</v>
      </c>
      <c r="N55" s="249">
        <v>0</v>
      </c>
      <c r="O55" s="249">
        <f>ROUND(E55*N55,2)</f>
        <v>0</v>
      </c>
      <c r="P55" s="249">
        <v>0</v>
      </c>
      <c r="Q55" s="250">
        <f>ROUND(E55*P55,2)</f>
        <v>0</v>
      </c>
      <c r="R55" s="225"/>
      <c r="S55" s="225" t="s">
        <v>289</v>
      </c>
      <c r="T55" s="225" t="s">
        <v>277</v>
      </c>
      <c r="U55" s="225">
        <v>0</v>
      </c>
      <c r="V55" s="225">
        <f>ROUND(E55*U55,2)</f>
        <v>0</v>
      </c>
      <c r="W55" s="225"/>
      <c r="X55" s="206"/>
      <c r="Y55" s="206"/>
      <c r="Z55" s="206"/>
      <c r="AA55" s="206"/>
      <c r="AB55" s="206"/>
      <c r="AC55" s="206"/>
      <c r="AD55" s="206"/>
      <c r="AE55" s="206"/>
      <c r="AF55" s="206"/>
      <c r="AG55" s="206" t="s">
        <v>1944</v>
      </c>
      <c r="AH55" s="206"/>
      <c r="AI55" s="206"/>
      <c r="AJ55" s="206"/>
      <c r="AK55" s="206"/>
      <c r="AL55" s="206"/>
      <c r="AM55" s="206"/>
      <c r="AN55" s="206"/>
      <c r="AO55" s="206"/>
      <c r="AP55" s="206"/>
      <c r="AQ55" s="206"/>
      <c r="AR55" s="206"/>
      <c r="AS55" s="206"/>
      <c r="AT55" s="206"/>
      <c r="AU55" s="206"/>
      <c r="AV55" s="206"/>
      <c r="AW55" s="206"/>
      <c r="AX55" s="206"/>
      <c r="AY55" s="206"/>
      <c r="AZ55" s="206"/>
      <c r="BA55" s="206"/>
      <c r="BB55" s="206"/>
      <c r="BC55" s="206"/>
      <c r="BD55" s="206"/>
      <c r="BE55" s="206"/>
      <c r="BF55" s="206"/>
      <c r="BG55" s="206"/>
      <c r="BH55" s="206"/>
    </row>
    <row r="56" spans="1:60" outlineLevel="1" x14ac:dyDescent="0.25">
      <c r="A56" s="244">
        <v>37</v>
      </c>
      <c r="B56" s="245" t="s">
        <v>1774</v>
      </c>
      <c r="C56" s="255" t="s">
        <v>1962</v>
      </c>
      <c r="D56" s="246" t="s">
        <v>1936</v>
      </c>
      <c r="E56" s="247">
        <v>7.34</v>
      </c>
      <c r="F56" s="248"/>
      <c r="G56" s="249">
        <f>ROUND(E56*F56,2)</f>
        <v>0</v>
      </c>
      <c r="H56" s="248"/>
      <c r="I56" s="249">
        <f>ROUND(E56*H56,2)</f>
        <v>0</v>
      </c>
      <c r="J56" s="248"/>
      <c r="K56" s="249">
        <f>ROUND(E56*J56,2)</f>
        <v>0</v>
      </c>
      <c r="L56" s="249">
        <v>21</v>
      </c>
      <c r="M56" s="249">
        <f>G56*(1+L56/100)</f>
        <v>0</v>
      </c>
      <c r="N56" s="249">
        <v>0</v>
      </c>
      <c r="O56" s="249">
        <f>ROUND(E56*N56,2)</f>
        <v>0</v>
      </c>
      <c r="P56" s="249">
        <v>0</v>
      </c>
      <c r="Q56" s="250">
        <f>ROUND(E56*P56,2)</f>
        <v>0</v>
      </c>
      <c r="R56" s="225"/>
      <c r="S56" s="225" t="s">
        <v>289</v>
      </c>
      <c r="T56" s="225" t="s">
        <v>277</v>
      </c>
      <c r="U56" s="225">
        <v>0</v>
      </c>
      <c r="V56" s="225">
        <f>ROUND(E56*U56,2)</f>
        <v>0</v>
      </c>
      <c r="W56" s="225"/>
      <c r="X56" s="206"/>
      <c r="Y56" s="206"/>
      <c r="Z56" s="206"/>
      <c r="AA56" s="206"/>
      <c r="AB56" s="206"/>
      <c r="AC56" s="206"/>
      <c r="AD56" s="206"/>
      <c r="AE56" s="206"/>
      <c r="AF56" s="206"/>
      <c r="AG56" s="206" t="s">
        <v>1944</v>
      </c>
      <c r="AH56" s="206"/>
      <c r="AI56" s="206"/>
      <c r="AJ56" s="206"/>
      <c r="AK56" s="206"/>
      <c r="AL56" s="206"/>
      <c r="AM56" s="206"/>
      <c r="AN56" s="206"/>
      <c r="AO56" s="206"/>
      <c r="AP56" s="206"/>
      <c r="AQ56" s="206"/>
      <c r="AR56" s="206"/>
      <c r="AS56" s="206"/>
      <c r="AT56" s="206"/>
      <c r="AU56" s="206"/>
      <c r="AV56" s="206"/>
      <c r="AW56" s="206"/>
      <c r="AX56" s="206"/>
      <c r="AY56" s="206"/>
      <c r="AZ56" s="206"/>
      <c r="BA56" s="206"/>
      <c r="BB56" s="206"/>
      <c r="BC56" s="206"/>
      <c r="BD56" s="206"/>
      <c r="BE56" s="206"/>
      <c r="BF56" s="206"/>
      <c r="BG56" s="206"/>
      <c r="BH56" s="206"/>
    </row>
    <row r="57" spans="1:60" outlineLevel="1" x14ac:dyDescent="0.25">
      <c r="A57" s="237">
        <v>38</v>
      </c>
      <c r="B57" s="238" t="s">
        <v>1774</v>
      </c>
      <c r="C57" s="253" t="s">
        <v>1963</v>
      </c>
      <c r="D57" s="239" t="s">
        <v>320</v>
      </c>
      <c r="E57" s="240">
        <v>6.25</v>
      </c>
      <c r="F57" s="241"/>
      <c r="G57" s="242">
        <f>ROUND(E57*F57,2)</f>
        <v>0</v>
      </c>
      <c r="H57" s="241"/>
      <c r="I57" s="242">
        <f>ROUND(E57*H57,2)</f>
        <v>0</v>
      </c>
      <c r="J57" s="241"/>
      <c r="K57" s="242">
        <f>ROUND(E57*J57,2)</f>
        <v>0</v>
      </c>
      <c r="L57" s="242">
        <v>21</v>
      </c>
      <c r="M57" s="242">
        <f>G57*(1+L57/100)</f>
        <v>0</v>
      </c>
      <c r="N57" s="242">
        <v>0</v>
      </c>
      <c r="O57" s="242">
        <f>ROUND(E57*N57,2)</f>
        <v>0</v>
      </c>
      <c r="P57" s="242">
        <v>0</v>
      </c>
      <c r="Q57" s="243">
        <f>ROUND(E57*P57,2)</f>
        <v>0</v>
      </c>
      <c r="R57" s="225"/>
      <c r="S57" s="225" t="s">
        <v>289</v>
      </c>
      <c r="T57" s="225" t="s">
        <v>277</v>
      </c>
      <c r="U57" s="225">
        <v>0</v>
      </c>
      <c r="V57" s="225">
        <f>ROUND(E57*U57,2)</f>
        <v>0</v>
      </c>
      <c r="W57" s="225"/>
      <c r="X57" s="206"/>
      <c r="Y57" s="206"/>
      <c r="Z57" s="206"/>
      <c r="AA57" s="206"/>
      <c r="AB57" s="206"/>
      <c r="AC57" s="206"/>
      <c r="AD57" s="206"/>
      <c r="AE57" s="206"/>
      <c r="AF57" s="206"/>
      <c r="AG57" s="206" t="s">
        <v>1944</v>
      </c>
      <c r="AH57" s="206"/>
      <c r="AI57" s="206"/>
      <c r="AJ57" s="206"/>
      <c r="AK57" s="206"/>
      <c r="AL57" s="206"/>
      <c r="AM57" s="206"/>
      <c r="AN57" s="206"/>
      <c r="AO57" s="206"/>
      <c r="AP57" s="206"/>
      <c r="AQ57" s="206"/>
      <c r="AR57" s="206"/>
      <c r="AS57" s="206"/>
      <c r="AT57" s="206"/>
      <c r="AU57" s="206"/>
      <c r="AV57" s="206"/>
      <c r="AW57" s="206"/>
      <c r="AX57" s="206"/>
      <c r="AY57" s="206"/>
      <c r="AZ57" s="206"/>
      <c r="BA57" s="206"/>
      <c r="BB57" s="206"/>
      <c r="BC57" s="206"/>
      <c r="BD57" s="206"/>
      <c r="BE57" s="206"/>
      <c r="BF57" s="206"/>
      <c r="BG57" s="206"/>
      <c r="BH57" s="206"/>
    </row>
    <row r="58" spans="1:60" outlineLevel="1" x14ac:dyDescent="0.25">
      <c r="A58" s="223"/>
      <c r="B58" s="224"/>
      <c r="C58" s="254" t="s">
        <v>1964</v>
      </c>
      <c r="D58" s="226"/>
      <c r="E58" s="227">
        <v>6.25</v>
      </c>
      <c r="F58" s="225"/>
      <c r="G58" s="225"/>
      <c r="H58" s="225"/>
      <c r="I58" s="225"/>
      <c r="J58" s="225"/>
      <c r="K58" s="225"/>
      <c r="L58" s="225"/>
      <c r="M58" s="225"/>
      <c r="N58" s="225"/>
      <c r="O58" s="225"/>
      <c r="P58" s="225"/>
      <c r="Q58" s="225"/>
      <c r="R58" s="225"/>
      <c r="S58" s="225"/>
      <c r="T58" s="225"/>
      <c r="U58" s="225"/>
      <c r="V58" s="225"/>
      <c r="W58" s="225"/>
      <c r="X58" s="206"/>
      <c r="Y58" s="206"/>
      <c r="Z58" s="206"/>
      <c r="AA58" s="206"/>
      <c r="AB58" s="206"/>
      <c r="AC58" s="206"/>
      <c r="AD58" s="206"/>
      <c r="AE58" s="206"/>
      <c r="AF58" s="206"/>
      <c r="AG58" s="206" t="s">
        <v>280</v>
      </c>
      <c r="AH58" s="206">
        <v>0</v>
      </c>
      <c r="AI58" s="206"/>
      <c r="AJ58" s="206"/>
      <c r="AK58" s="206"/>
      <c r="AL58" s="206"/>
      <c r="AM58" s="206"/>
      <c r="AN58" s="206"/>
      <c r="AO58" s="206"/>
      <c r="AP58" s="206"/>
      <c r="AQ58" s="206"/>
      <c r="AR58" s="206"/>
      <c r="AS58" s="206"/>
      <c r="AT58" s="206"/>
      <c r="AU58" s="206"/>
      <c r="AV58" s="206"/>
      <c r="AW58" s="206"/>
      <c r="AX58" s="206"/>
      <c r="AY58" s="206"/>
      <c r="AZ58" s="206"/>
      <c r="BA58" s="206"/>
      <c r="BB58" s="206"/>
      <c r="BC58" s="206"/>
      <c r="BD58" s="206"/>
      <c r="BE58" s="206"/>
      <c r="BF58" s="206"/>
      <c r="BG58" s="206"/>
      <c r="BH58" s="206"/>
    </row>
    <row r="59" spans="1:60" x14ac:dyDescent="0.25">
      <c r="A59" s="231" t="s">
        <v>271</v>
      </c>
      <c r="B59" s="232" t="s">
        <v>214</v>
      </c>
      <c r="C59" s="252" t="s">
        <v>215</v>
      </c>
      <c r="D59" s="233"/>
      <c r="E59" s="234"/>
      <c r="F59" s="235"/>
      <c r="G59" s="235">
        <f>SUMIF(AG60:AG96,"&lt;&gt;NOR",G60:G96)</f>
        <v>0</v>
      </c>
      <c r="H59" s="235"/>
      <c r="I59" s="235">
        <f>SUM(I60:I96)</f>
        <v>0</v>
      </c>
      <c r="J59" s="235"/>
      <c r="K59" s="235">
        <f>SUM(K60:K96)</f>
        <v>0</v>
      </c>
      <c r="L59" s="235"/>
      <c r="M59" s="235">
        <f>SUM(M60:M96)</f>
        <v>0</v>
      </c>
      <c r="N59" s="235"/>
      <c r="O59" s="235">
        <f>SUM(O60:O96)</f>
        <v>0</v>
      </c>
      <c r="P59" s="235"/>
      <c r="Q59" s="236">
        <f>SUM(Q60:Q96)</f>
        <v>0</v>
      </c>
      <c r="R59" s="230"/>
      <c r="S59" s="230"/>
      <c r="T59" s="230"/>
      <c r="U59" s="230"/>
      <c r="V59" s="230">
        <f>SUM(V60:V96)</f>
        <v>108.17000000000002</v>
      </c>
      <c r="W59" s="230"/>
      <c r="AG59" t="s">
        <v>272</v>
      </c>
    </row>
    <row r="60" spans="1:60" outlineLevel="1" x14ac:dyDescent="0.25">
      <c r="A60" s="237">
        <v>39</v>
      </c>
      <c r="B60" s="238" t="s">
        <v>1965</v>
      </c>
      <c r="C60" s="253" t="s">
        <v>1966</v>
      </c>
      <c r="D60" s="239" t="s">
        <v>333</v>
      </c>
      <c r="E60" s="240">
        <v>41</v>
      </c>
      <c r="F60" s="241"/>
      <c r="G60" s="242">
        <f>ROUND(E60*F60,2)</f>
        <v>0</v>
      </c>
      <c r="H60" s="241"/>
      <c r="I60" s="242">
        <f>ROUND(E60*H60,2)</f>
        <v>0</v>
      </c>
      <c r="J60" s="241"/>
      <c r="K60" s="242">
        <f>ROUND(E60*J60,2)</f>
        <v>0</v>
      </c>
      <c r="L60" s="242">
        <v>21</v>
      </c>
      <c r="M60" s="242">
        <f>G60*(1+L60/100)</f>
        <v>0</v>
      </c>
      <c r="N60" s="242">
        <v>0</v>
      </c>
      <c r="O60" s="242">
        <f>ROUND(E60*N60,2)</f>
        <v>0</v>
      </c>
      <c r="P60" s="242">
        <v>0</v>
      </c>
      <c r="Q60" s="243">
        <f>ROUND(E60*P60,2)</f>
        <v>0</v>
      </c>
      <c r="R60" s="225"/>
      <c r="S60" s="225" t="s">
        <v>1967</v>
      </c>
      <c r="T60" s="225" t="s">
        <v>277</v>
      </c>
      <c r="U60" s="225">
        <v>7.1999999999999995E-2</v>
      </c>
      <c r="V60" s="225">
        <f>ROUND(E60*U60,2)</f>
        <v>2.95</v>
      </c>
      <c r="W60" s="225"/>
      <c r="X60" s="206"/>
      <c r="Y60" s="206"/>
      <c r="Z60" s="206"/>
      <c r="AA60" s="206"/>
      <c r="AB60" s="206"/>
      <c r="AC60" s="206"/>
      <c r="AD60" s="206"/>
      <c r="AE60" s="206"/>
      <c r="AF60" s="206"/>
      <c r="AG60" s="206" t="s">
        <v>659</v>
      </c>
      <c r="AH60" s="206"/>
      <c r="AI60" s="206"/>
      <c r="AJ60" s="206"/>
      <c r="AK60" s="206"/>
      <c r="AL60" s="206"/>
      <c r="AM60" s="206"/>
      <c r="AN60" s="206"/>
      <c r="AO60" s="206"/>
      <c r="AP60" s="206"/>
      <c r="AQ60" s="206"/>
      <c r="AR60" s="206"/>
      <c r="AS60" s="206"/>
      <c r="AT60" s="206"/>
      <c r="AU60" s="206"/>
      <c r="AV60" s="206"/>
      <c r="AW60" s="206"/>
      <c r="AX60" s="206"/>
      <c r="AY60" s="206"/>
      <c r="AZ60" s="206"/>
      <c r="BA60" s="206"/>
      <c r="BB60" s="206"/>
      <c r="BC60" s="206"/>
      <c r="BD60" s="206"/>
      <c r="BE60" s="206"/>
      <c r="BF60" s="206"/>
      <c r="BG60" s="206"/>
      <c r="BH60" s="206"/>
    </row>
    <row r="61" spans="1:60" outlineLevel="1" x14ac:dyDescent="0.25">
      <c r="A61" s="223"/>
      <c r="B61" s="224"/>
      <c r="C61" s="254" t="s">
        <v>1968</v>
      </c>
      <c r="D61" s="226"/>
      <c r="E61" s="227">
        <v>41</v>
      </c>
      <c r="F61" s="225"/>
      <c r="G61" s="225"/>
      <c r="H61" s="225"/>
      <c r="I61" s="225"/>
      <c r="J61" s="225"/>
      <c r="K61" s="225"/>
      <c r="L61" s="225"/>
      <c r="M61" s="225"/>
      <c r="N61" s="225"/>
      <c r="O61" s="225"/>
      <c r="P61" s="225"/>
      <c r="Q61" s="225"/>
      <c r="R61" s="225"/>
      <c r="S61" s="225"/>
      <c r="T61" s="225"/>
      <c r="U61" s="225"/>
      <c r="V61" s="225"/>
      <c r="W61" s="225"/>
      <c r="X61" s="206"/>
      <c r="Y61" s="206"/>
      <c r="Z61" s="206"/>
      <c r="AA61" s="206"/>
      <c r="AB61" s="206"/>
      <c r="AC61" s="206"/>
      <c r="AD61" s="206"/>
      <c r="AE61" s="206"/>
      <c r="AF61" s="206"/>
      <c r="AG61" s="206" t="s">
        <v>280</v>
      </c>
      <c r="AH61" s="206">
        <v>0</v>
      </c>
      <c r="AI61" s="206"/>
      <c r="AJ61" s="206"/>
      <c r="AK61" s="206"/>
      <c r="AL61" s="206"/>
      <c r="AM61" s="206"/>
      <c r="AN61" s="206"/>
      <c r="AO61" s="206"/>
      <c r="AP61" s="206"/>
      <c r="AQ61" s="206"/>
      <c r="AR61" s="206"/>
      <c r="AS61" s="206"/>
      <c r="AT61" s="206"/>
      <c r="AU61" s="206"/>
      <c r="AV61" s="206"/>
      <c r="AW61" s="206"/>
      <c r="AX61" s="206"/>
      <c r="AY61" s="206"/>
      <c r="AZ61" s="206"/>
      <c r="BA61" s="206"/>
      <c r="BB61" s="206"/>
      <c r="BC61" s="206"/>
      <c r="BD61" s="206"/>
      <c r="BE61" s="206"/>
      <c r="BF61" s="206"/>
      <c r="BG61" s="206"/>
      <c r="BH61" s="206"/>
    </row>
    <row r="62" spans="1:60" outlineLevel="1" x14ac:dyDescent="0.25">
      <c r="A62" s="237">
        <v>40</v>
      </c>
      <c r="B62" s="238" t="s">
        <v>1969</v>
      </c>
      <c r="C62" s="253" t="s">
        <v>1970</v>
      </c>
      <c r="D62" s="239" t="s">
        <v>333</v>
      </c>
      <c r="E62" s="240">
        <v>41</v>
      </c>
      <c r="F62" s="241"/>
      <c r="G62" s="242">
        <f>ROUND(E62*F62,2)</f>
        <v>0</v>
      </c>
      <c r="H62" s="241"/>
      <c r="I62" s="242">
        <f>ROUND(E62*H62,2)</f>
        <v>0</v>
      </c>
      <c r="J62" s="241"/>
      <c r="K62" s="242">
        <f>ROUND(E62*J62,2)</f>
        <v>0</v>
      </c>
      <c r="L62" s="242">
        <v>21</v>
      </c>
      <c r="M62" s="242">
        <f>G62*(1+L62/100)</f>
        <v>0</v>
      </c>
      <c r="N62" s="242">
        <v>0</v>
      </c>
      <c r="O62" s="242">
        <f>ROUND(E62*N62,2)</f>
        <v>0</v>
      </c>
      <c r="P62" s="242">
        <v>0</v>
      </c>
      <c r="Q62" s="243">
        <f>ROUND(E62*P62,2)</f>
        <v>0</v>
      </c>
      <c r="R62" s="225"/>
      <c r="S62" s="225" t="s">
        <v>276</v>
      </c>
      <c r="T62" s="225" t="s">
        <v>277</v>
      </c>
      <c r="U62" s="225">
        <v>0.26800000000000002</v>
      </c>
      <c r="V62" s="225">
        <f>ROUND(E62*U62,2)</f>
        <v>10.99</v>
      </c>
      <c r="W62" s="225"/>
      <c r="X62" s="206"/>
      <c r="Y62" s="206"/>
      <c r="Z62" s="206"/>
      <c r="AA62" s="206"/>
      <c r="AB62" s="206"/>
      <c r="AC62" s="206"/>
      <c r="AD62" s="206"/>
      <c r="AE62" s="206"/>
      <c r="AF62" s="206"/>
      <c r="AG62" s="206" t="s">
        <v>659</v>
      </c>
      <c r="AH62" s="206"/>
      <c r="AI62" s="206"/>
      <c r="AJ62" s="206"/>
      <c r="AK62" s="206"/>
      <c r="AL62" s="206"/>
      <c r="AM62" s="206"/>
      <c r="AN62" s="206"/>
      <c r="AO62" s="206"/>
      <c r="AP62" s="206"/>
      <c r="AQ62" s="206"/>
      <c r="AR62" s="206"/>
      <c r="AS62" s="206"/>
      <c r="AT62" s="206"/>
      <c r="AU62" s="206"/>
      <c r="AV62" s="206"/>
      <c r="AW62" s="206"/>
      <c r="AX62" s="206"/>
      <c r="AY62" s="206"/>
      <c r="AZ62" s="206"/>
      <c r="BA62" s="206"/>
      <c r="BB62" s="206"/>
      <c r="BC62" s="206"/>
      <c r="BD62" s="206"/>
      <c r="BE62" s="206"/>
      <c r="BF62" s="206"/>
      <c r="BG62" s="206"/>
      <c r="BH62" s="206"/>
    </row>
    <row r="63" spans="1:60" outlineLevel="1" x14ac:dyDescent="0.25">
      <c r="A63" s="223"/>
      <c r="B63" s="224"/>
      <c r="C63" s="254" t="s">
        <v>1968</v>
      </c>
      <c r="D63" s="226"/>
      <c r="E63" s="227">
        <v>41</v>
      </c>
      <c r="F63" s="225"/>
      <c r="G63" s="225"/>
      <c r="H63" s="225"/>
      <c r="I63" s="225"/>
      <c r="J63" s="225"/>
      <c r="K63" s="225"/>
      <c r="L63" s="225"/>
      <c r="M63" s="225"/>
      <c r="N63" s="225"/>
      <c r="O63" s="225"/>
      <c r="P63" s="225"/>
      <c r="Q63" s="225"/>
      <c r="R63" s="225"/>
      <c r="S63" s="225"/>
      <c r="T63" s="225"/>
      <c r="U63" s="225"/>
      <c r="V63" s="225"/>
      <c r="W63" s="225"/>
      <c r="X63" s="206"/>
      <c r="Y63" s="206"/>
      <c r="Z63" s="206"/>
      <c r="AA63" s="206"/>
      <c r="AB63" s="206"/>
      <c r="AC63" s="206"/>
      <c r="AD63" s="206"/>
      <c r="AE63" s="206"/>
      <c r="AF63" s="206"/>
      <c r="AG63" s="206" t="s">
        <v>280</v>
      </c>
      <c r="AH63" s="206">
        <v>0</v>
      </c>
      <c r="AI63" s="206"/>
      <c r="AJ63" s="206"/>
      <c r="AK63" s="206"/>
      <c r="AL63" s="206"/>
      <c r="AM63" s="206"/>
      <c r="AN63" s="206"/>
      <c r="AO63" s="206"/>
      <c r="AP63" s="206"/>
      <c r="AQ63" s="206"/>
      <c r="AR63" s="206"/>
      <c r="AS63" s="206"/>
      <c r="AT63" s="206"/>
      <c r="AU63" s="206"/>
      <c r="AV63" s="206"/>
      <c r="AW63" s="206"/>
      <c r="AX63" s="206"/>
      <c r="AY63" s="206"/>
      <c r="AZ63" s="206"/>
      <c r="BA63" s="206"/>
      <c r="BB63" s="206"/>
      <c r="BC63" s="206"/>
      <c r="BD63" s="206"/>
      <c r="BE63" s="206"/>
      <c r="BF63" s="206"/>
      <c r="BG63" s="206"/>
      <c r="BH63" s="206"/>
    </row>
    <row r="64" spans="1:60" outlineLevel="1" x14ac:dyDescent="0.25">
      <c r="A64" s="237">
        <v>41</v>
      </c>
      <c r="B64" s="238" t="s">
        <v>1971</v>
      </c>
      <c r="C64" s="253" t="s">
        <v>1972</v>
      </c>
      <c r="D64" s="239" t="s">
        <v>333</v>
      </c>
      <c r="E64" s="240">
        <v>8</v>
      </c>
      <c r="F64" s="241"/>
      <c r="G64" s="242">
        <f>ROUND(E64*F64,2)</f>
        <v>0</v>
      </c>
      <c r="H64" s="241"/>
      <c r="I64" s="242">
        <f>ROUND(E64*H64,2)</f>
        <v>0</v>
      </c>
      <c r="J64" s="241"/>
      <c r="K64" s="242">
        <f>ROUND(E64*J64,2)</f>
        <v>0</v>
      </c>
      <c r="L64" s="242">
        <v>21</v>
      </c>
      <c r="M64" s="242">
        <f>G64*(1+L64/100)</f>
        <v>0</v>
      </c>
      <c r="N64" s="242">
        <v>0</v>
      </c>
      <c r="O64" s="242">
        <f>ROUND(E64*N64,2)</f>
        <v>0</v>
      </c>
      <c r="P64" s="242">
        <v>0</v>
      </c>
      <c r="Q64" s="243">
        <f>ROUND(E64*P64,2)</f>
        <v>0</v>
      </c>
      <c r="R64" s="225"/>
      <c r="S64" s="225" t="s">
        <v>276</v>
      </c>
      <c r="T64" s="225" t="s">
        <v>277</v>
      </c>
      <c r="U64" s="225">
        <v>0.92900000000000005</v>
      </c>
      <c r="V64" s="225">
        <f>ROUND(E64*U64,2)</f>
        <v>7.43</v>
      </c>
      <c r="W64" s="225"/>
      <c r="X64" s="206"/>
      <c r="Y64" s="206"/>
      <c r="Z64" s="206"/>
      <c r="AA64" s="206"/>
      <c r="AB64" s="206"/>
      <c r="AC64" s="206"/>
      <c r="AD64" s="206"/>
      <c r="AE64" s="206"/>
      <c r="AF64" s="206"/>
      <c r="AG64" s="206" t="s">
        <v>659</v>
      </c>
      <c r="AH64" s="206"/>
      <c r="AI64" s="206"/>
      <c r="AJ64" s="206"/>
      <c r="AK64" s="206"/>
      <c r="AL64" s="206"/>
      <c r="AM64" s="206"/>
      <c r="AN64" s="206"/>
      <c r="AO64" s="206"/>
      <c r="AP64" s="206"/>
      <c r="AQ64" s="206"/>
      <c r="AR64" s="206"/>
      <c r="AS64" s="206"/>
      <c r="AT64" s="206"/>
      <c r="AU64" s="206"/>
      <c r="AV64" s="206"/>
      <c r="AW64" s="206"/>
      <c r="AX64" s="206"/>
      <c r="AY64" s="206"/>
      <c r="AZ64" s="206"/>
      <c r="BA64" s="206"/>
      <c r="BB64" s="206"/>
      <c r="BC64" s="206"/>
      <c r="BD64" s="206"/>
      <c r="BE64" s="206"/>
      <c r="BF64" s="206"/>
      <c r="BG64" s="206"/>
      <c r="BH64" s="206"/>
    </row>
    <row r="65" spans="1:60" outlineLevel="1" x14ac:dyDescent="0.25">
      <c r="A65" s="223"/>
      <c r="B65" s="224"/>
      <c r="C65" s="254" t="s">
        <v>1973</v>
      </c>
      <c r="D65" s="226"/>
      <c r="E65" s="227">
        <v>8</v>
      </c>
      <c r="F65" s="225"/>
      <c r="G65" s="225"/>
      <c r="H65" s="225"/>
      <c r="I65" s="225"/>
      <c r="J65" s="225"/>
      <c r="K65" s="225"/>
      <c r="L65" s="225"/>
      <c r="M65" s="225"/>
      <c r="N65" s="225"/>
      <c r="O65" s="225"/>
      <c r="P65" s="225"/>
      <c r="Q65" s="225"/>
      <c r="R65" s="225"/>
      <c r="S65" s="225"/>
      <c r="T65" s="225"/>
      <c r="U65" s="225"/>
      <c r="V65" s="225"/>
      <c r="W65" s="225"/>
      <c r="X65" s="206"/>
      <c r="Y65" s="206"/>
      <c r="Z65" s="206"/>
      <c r="AA65" s="206"/>
      <c r="AB65" s="206"/>
      <c r="AC65" s="206"/>
      <c r="AD65" s="206"/>
      <c r="AE65" s="206"/>
      <c r="AF65" s="206"/>
      <c r="AG65" s="206" t="s">
        <v>280</v>
      </c>
      <c r="AH65" s="206">
        <v>0</v>
      </c>
      <c r="AI65" s="206"/>
      <c r="AJ65" s="206"/>
      <c r="AK65" s="206"/>
      <c r="AL65" s="206"/>
      <c r="AM65" s="206"/>
      <c r="AN65" s="206"/>
      <c r="AO65" s="206"/>
      <c r="AP65" s="206"/>
      <c r="AQ65" s="206"/>
      <c r="AR65" s="206"/>
      <c r="AS65" s="206"/>
      <c r="AT65" s="206"/>
      <c r="AU65" s="206"/>
      <c r="AV65" s="206"/>
      <c r="AW65" s="206"/>
      <c r="AX65" s="206"/>
      <c r="AY65" s="206"/>
      <c r="AZ65" s="206"/>
      <c r="BA65" s="206"/>
      <c r="BB65" s="206"/>
      <c r="BC65" s="206"/>
      <c r="BD65" s="206"/>
      <c r="BE65" s="206"/>
      <c r="BF65" s="206"/>
      <c r="BG65" s="206"/>
      <c r="BH65" s="206"/>
    </row>
    <row r="66" spans="1:60" outlineLevel="1" x14ac:dyDescent="0.25">
      <c r="A66" s="237">
        <v>42</v>
      </c>
      <c r="B66" s="238" t="s">
        <v>1974</v>
      </c>
      <c r="C66" s="253" t="s">
        <v>1975</v>
      </c>
      <c r="D66" s="239" t="s">
        <v>333</v>
      </c>
      <c r="E66" s="240">
        <v>2</v>
      </c>
      <c r="F66" s="241"/>
      <c r="G66" s="242">
        <f>ROUND(E66*F66,2)</f>
        <v>0</v>
      </c>
      <c r="H66" s="241"/>
      <c r="I66" s="242">
        <f>ROUND(E66*H66,2)</f>
        <v>0</v>
      </c>
      <c r="J66" s="241"/>
      <c r="K66" s="242">
        <f>ROUND(E66*J66,2)</f>
        <v>0</v>
      </c>
      <c r="L66" s="242">
        <v>21</v>
      </c>
      <c r="M66" s="242">
        <f>G66*(1+L66/100)</f>
        <v>0</v>
      </c>
      <c r="N66" s="242">
        <v>0</v>
      </c>
      <c r="O66" s="242">
        <f>ROUND(E66*N66,2)</f>
        <v>0</v>
      </c>
      <c r="P66" s="242">
        <v>0</v>
      </c>
      <c r="Q66" s="243">
        <f>ROUND(E66*P66,2)</f>
        <v>0</v>
      </c>
      <c r="R66" s="225"/>
      <c r="S66" s="225" t="s">
        <v>276</v>
      </c>
      <c r="T66" s="225" t="s">
        <v>277</v>
      </c>
      <c r="U66" s="225">
        <v>0.94499999999999995</v>
      </c>
      <c r="V66" s="225">
        <f>ROUND(E66*U66,2)</f>
        <v>1.89</v>
      </c>
      <c r="W66" s="225"/>
      <c r="X66" s="206"/>
      <c r="Y66" s="206"/>
      <c r="Z66" s="206"/>
      <c r="AA66" s="206"/>
      <c r="AB66" s="206"/>
      <c r="AC66" s="206"/>
      <c r="AD66" s="206"/>
      <c r="AE66" s="206"/>
      <c r="AF66" s="206"/>
      <c r="AG66" s="206" t="s">
        <v>659</v>
      </c>
      <c r="AH66" s="206"/>
      <c r="AI66" s="206"/>
      <c r="AJ66" s="206"/>
      <c r="AK66" s="206"/>
      <c r="AL66" s="206"/>
      <c r="AM66" s="206"/>
      <c r="AN66" s="206"/>
      <c r="AO66" s="206"/>
      <c r="AP66" s="206"/>
      <c r="AQ66" s="206"/>
      <c r="AR66" s="206"/>
      <c r="AS66" s="206"/>
      <c r="AT66" s="206"/>
      <c r="AU66" s="206"/>
      <c r="AV66" s="206"/>
      <c r="AW66" s="206"/>
      <c r="AX66" s="206"/>
      <c r="AY66" s="206"/>
      <c r="AZ66" s="206"/>
      <c r="BA66" s="206"/>
      <c r="BB66" s="206"/>
      <c r="BC66" s="206"/>
      <c r="BD66" s="206"/>
      <c r="BE66" s="206"/>
      <c r="BF66" s="206"/>
      <c r="BG66" s="206"/>
      <c r="BH66" s="206"/>
    </row>
    <row r="67" spans="1:60" outlineLevel="1" x14ac:dyDescent="0.25">
      <c r="A67" s="223"/>
      <c r="B67" s="224"/>
      <c r="C67" s="254" t="s">
        <v>1976</v>
      </c>
      <c r="D67" s="226"/>
      <c r="E67" s="227">
        <v>2</v>
      </c>
      <c r="F67" s="225"/>
      <c r="G67" s="225"/>
      <c r="H67" s="225"/>
      <c r="I67" s="225"/>
      <c r="J67" s="225"/>
      <c r="K67" s="225"/>
      <c r="L67" s="225"/>
      <c r="M67" s="225"/>
      <c r="N67" s="225"/>
      <c r="O67" s="225"/>
      <c r="P67" s="225"/>
      <c r="Q67" s="225"/>
      <c r="R67" s="225"/>
      <c r="S67" s="225"/>
      <c r="T67" s="225"/>
      <c r="U67" s="225"/>
      <c r="V67" s="225"/>
      <c r="W67" s="225"/>
      <c r="X67" s="206"/>
      <c r="Y67" s="206"/>
      <c r="Z67" s="206"/>
      <c r="AA67" s="206"/>
      <c r="AB67" s="206"/>
      <c r="AC67" s="206"/>
      <c r="AD67" s="206"/>
      <c r="AE67" s="206"/>
      <c r="AF67" s="206"/>
      <c r="AG67" s="206" t="s">
        <v>280</v>
      </c>
      <c r="AH67" s="206">
        <v>0</v>
      </c>
      <c r="AI67" s="206"/>
      <c r="AJ67" s="206"/>
      <c r="AK67" s="206"/>
      <c r="AL67" s="206"/>
      <c r="AM67" s="206"/>
      <c r="AN67" s="206"/>
      <c r="AO67" s="206"/>
      <c r="AP67" s="206"/>
      <c r="AQ67" s="206"/>
      <c r="AR67" s="206"/>
      <c r="AS67" s="206"/>
      <c r="AT67" s="206"/>
      <c r="AU67" s="206"/>
      <c r="AV67" s="206"/>
      <c r="AW67" s="206"/>
      <c r="AX67" s="206"/>
      <c r="AY67" s="206"/>
      <c r="AZ67" s="206"/>
      <c r="BA67" s="206"/>
      <c r="BB67" s="206"/>
      <c r="BC67" s="206"/>
      <c r="BD67" s="206"/>
      <c r="BE67" s="206"/>
      <c r="BF67" s="206"/>
      <c r="BG67" s="206"/>
      <c r="BH67" s="206"/>
    </row>
    <row r="68" spans="1:60" outlineLevel="1" x14ac:dyDescent="0.25">
      <c r="A68" s="237">
        <v>43</v>
      </c>
      <c r="B68" s="238" t="s">
        <v>1977</v>
      </c>
      <c r="C68" s="253" t="s">
        <v>1978</v>
      </c>
      <c r="D68" s="239" t="s">
        <v>333</v>
      </c>
      <c r="E68" s="240">
        <v>4</v>
      </c>
      <c r="F68" s="241"/>
      <c r="G68" s="242">
        <f>ROUND(E68*F68,2)</f>
        <v>0</v>
      </c>
      <c r="H68" s="241"/>
      <c r="I68" s="242">
        <f>ROUND(E68*H68,2)</f>
        <v>0</v>
      </c>
      <c r="J68" s="241"/>
      <c r="K68" s="242">
        <f>ROUND(E68*J68,2)</f>
        <v>0</v>
      </c>
      <c r="L68" s="242">
        <v>21</v>
      </c>
      <c r="M68" s="242">
        <f>G68*(1+L68/100)</f>
        <v>0</v>
      </c>
      <c r="N68" s="242">
        <v>0</v>
      </c>
      <c r="O68" s="242">
        <f>ROUND(E68*N68,2)</f>
        <v>0</v>
      </c>
      <c r="P68" s="242">
        <v>0</v>
      </c>
      <c r="Q68" s="243">
        <f>ROUND(E68*P68,2)</f>
        <v>0</v>
      </c>
      <c r="R68" s="225"/>
      <c r="S68" s="225" t="s">
        <v>276</v>
      </c>
      <c r="T68" s="225" t="s">
        <v>277</v>
      </c>
      <c r="U68" s="225">
        <v>0.94499999999999995</v>
      </c>
      <c r="V68" s="225">
        <f>ROUND(E68*U68,2)</f>
        <v>3.78</v>
      </c>
      <c r="W68" s="225"/>
      <c r="X68" s="206"/>
      <c r="Y68" s="206"/>
      <c r="Z68" s="206"/>
      <c r="AA68" s="206"/>
      <c r="AB68" s="206"/>
      <c r="AC68" s="206"/>
      <c r="AD68" s="206"/>
      <c r="AE68" s="206"/>
      <c r="AF68" s="206"/>
      <c r="AG68" s="206" t="s">
        <v>659</v>
      </c>
      <c r="AH68" s="206"/>
      <c r="AI68" s="206"/>
      <c r="AJ68" s="206"/>
      <c r="AK68" s="206"/>
      <c r="AL68" s="206"/>
      <c r="AM68" s="206"/>
      <c r="AN68" s="206"/>
      <c r="AO68" s="206"/>
      <c r="AP68" s="206"/>
      <c r="AQ68" s="206"/>
      <c r="AR68" s="206"/>
      <c r="AS68" s="206"/>
      <c r="AT68" s="206"/>
      <c r="AU68" s="206"/>
      <c r="AV68" s="206"/>
      <c r="AW68" s="206"/>
      <c r="AX68" s="206"/>
      <c r="AY68" s="206"/>
      <c r="AZ68" s="206"/>
      <c r="BA68" s="206"/>
      <c r="BB68" s="206"/>
      <c r="BC68" s="206"/>
      <c r="BD68" s="206"/>
      <c r="BE68" s="206"/>
      <c r="BF68" s="206"/>
      <c r="BG68" s="206"/>
      <c r="BH68" s="206"/>
    </row>
    <row r="69" spans="1:60" outlineLevel="1" x14ac:dyDescent="0.25">
      <c r="A69" s="223"/>
      <c r="B69" s="224"/>
      <c r="C69" s="254" t="s">
        <v>1979</v>
      </c>
      <c r="D69" s="226"/>
      <c r="E69" s="227">
        <v>4</v>
      </c>
      <c r="F69" s="225"/>
      <c r="G69" s="225"/>
      <c r="H69" s="225"/>
      <c r="I69" s="225"/>
      <c r="J69" s="225"/>
      <c r="K69" s="225"/>
      <c r="L69" s="225"/>
      <c r="M69" s="225"/>
      <c r="N69" s="225"/>
      <c r="O69" s="225"/>
      <c r="P69" s="225"/>
      <c r="Q69" s="225"/>
      <c r="R69" s="225"/>
      <c r="S69" s="225"/>
      <c r="T69" s="225"/>
      <c r="U69" s="225"/>
      <c r="V69" s="225"/>
      <c r="W69" s="225"/>
      <c r="X69" s="206"/>
      <c r="Y69" s="206"/>
      <c r="Z69" s="206"/>
      <c r="AA69" s="206"/>
      <c r="AB69" s="206"/>
      <c r="AC69" s="206"/>
      <c r="AD69" s="206"/>
      <c r="AE69" s="206"/>
      <c r="AF69" s="206"/>
      <c r="AG69" s="206" t="s">
        <v>280</v>
      </c>
      <c r="AH69" s="206">
        <v>0</v>
      </c>
      <c r="AI69" s="206"/>
      <c r="AJ69" s="206"/>
      <c r="AK69" s="206"/>
      <c r="AL69" s="206"/>
      <c r="AM69" s="206"/>
      <c r="AN69" s="206"/>
      <c r="AO69" s="206"/>
      <c r="AP69" s="206"/>
      <c r="AQ69" s="206"/>
      <c r="AR69" s="206"/>
      <c r="AS69" s="206"/>
      <c r="AT69" s="206"/>
      <c r="AU69" s="206"/>
      <c r="AV69" s="206"/>
      <c r="AW69" s="206"/>
      <c r="AX69" s="206"/>
      <c r="AY69" s="206"/>
      <c r="AZ69" s="206"/>
      <c r="BA69" s="206"/>
      <c r="BB69" s="206"/>
      <c r="BC69" s="206"/>
      <c r="BD69" s="206"/>
      <c r="BE69" s="206"/>
      <c r="BF69" s="206"/>
      <c r="BG69" s="206"/>
      <c r="BH69" s="206"/>
    </row>
    <row r="70" spans="1:60" outlineLevel="1" x14ac:dyDescent="0.25">
      <c r="A70" s="237">
        <v>44</v>
      </c>
      <c r="B70" s="238" t="s">
        <v>1980</v>
      </c>
      <c r="C70" s="253" t="s">
        <v>1981</v>
      </c>
      <c r="D70" s="239" t="s">
        <v>333</v>
      </c>
      <c r="E70" s="240">
        <v>1</v>
      </c>
      <c r="F70" s="241"/>
      <c r="G70" s="242">
        <f>ROUND(E70*F70,2)</f>
        <v>0</v>
      </c>
      <c r="H70" s="241"/>
      <c r="I70" s="242">
        <f>ROUND(E70*H70,2)</f>
        <v>0</v>
      </c>
      <c r="J70" s="241"/>
      <c r="K70" s="242">
        <f>ROUND(E70*J70,2)</f>
        <v>0</v>
      </c>
      <c r="L70" s="242">
        <v>21</v>
      </c>
      <c r="M70" s="242">
        <f>G70*(1+L70/100)</f>
        <v>0</v>
      </c>
      <c r="N70" s="242">
        <v>0</v>
      </c>
      <c r="O70" s="242">
        <f>ROUND(E70*N70,2)</f>
        <v>0</v>
      </c>
      <c r="P70" s="242">
        <v>0</v>
      </c>
      <c r="Q70" s="243">
        <f>ROUND(E70*P70,2)</f>
        <v>0</v>
      </c>
      <c r="R70" s="225"/>
      <c r="S70" s="225" t="s">
        <v>276</v>
      </c>
      <c r="T70" s="225" t="s">
        <v>277</v>
      </c>
      <c r="U70" s="225">
        <v>1.127</v>
      </c>
      <c r="V70" s="225">
        <f>ROUND(E70*U70,2)</f>
        <v>1.1299999999999999</v>
      </c>
      <c r="W70" s="225"/>
      <c r="X70" s="206"/>
      <c r="Y70" s="206"/>
      <c r="Z70" s="206"/>
      <c r="AA70" s="206"/>
      <c r="AB70" s="206"/>
      <c r="AC70" s="206"/>
      <c r="AD70" s="206"/>
      <c r="AE70" s="206"/>
      <c r="AF70" s="206"/>
      <c r="AG70" s="206" t="s">
        <v>659</v>
      </c>
      <c r="AH70" s="206"/>
      <c r="AI70" s="206"/>
      <c r="AJ70" s="206"/>
      <c r="AK70" s="206"/>
      <c r="AL70" s="206"/>
      <c r="AM70" s="206"/>
      <c r="AN70" s="206"/>
      <c r="AO70" s="206"/>
      <c r="AP70" s="206"/>
      <c r="AQ70" s="206"/>
      <c r="AR70" s="206"/>
      <c r="AS70" s="206"/>
      <c r="AT70" s="206"/>
      <c r="AU70" s="206"/>
      <c r="AV70" s="206"/>
      <c r="AW70" s="206"/>
      <c r="AX70" s="206"/>
      <c r="AY70" s="206"/>
      <c r="AZ70" s="206"/>
      <c r="BA70" s="206"/>
      <c r="BB70" s="206"/>
      <c r="BC70" s="206"/>
      <c r="BD70" s="206"/>
      <c r="BE70" s="206"/>
      <c r="BF70" s="206"/>
      <c r="BG70" s="206"/>
      <c r="BH70" s="206"/>
    </row>
    <row r="71" spans="1:60" outlineLevel="1" x14ac:dyDescent="0.25">
      <c r="A71" s="223"/>
      <c r="B71" s="224"/>
      <c r="C71" s="254" t="s">
        <v>1982</v>
      </c>
      <c r="D71" s="226"/>
      <c r="E71" s="227">
        <v>1</v>
      </c>
      <c r="F71" s="225"/>
      <c r="G71" s="225"/>
      <c r="H71" s="225"/>
      <c r="I71" s="225"/>
      <c r="J71" s="225"/>
      <c r="K71" s="225"/>
      <c r="L71" s="225"/>
      <c r="M71" s="225"/>
      <c r="N71" s="225"/>
      <c r="O71" s="225"/>
      <c r="P71" s="225"/>
      <c r="Q71" s="225"/>
      <c r="R71" s="225"/>
      <c r="S71" s="225"/>
      <c r="T71" s="225"/>
      <c r="U71" s="225"/>
      <c r="V71" s="225"/>
      <c r="W71" s="225"/>
      <c r="X71" s="206"/>
      <c r="Y71" s="206"/>
      <c r="Z71" s="206"/>
      <c r="AA71" s="206"/>
      <c r="AB71" s="206"/>
      <c r="AC71" s="206"/>
      <c r="AD71" s="206"/>
      <c r="AE71" s="206"/>
      <c r="AF71" s="206"/>
      <c r="AG71" s="206" t="s">
        <v>280</v>
      </c>
      <c r="AH71" s="206">
        <v>0</v>
      </c>
      <c r="AI71" s="206"/>
      <c r="AJ71" s="206"/>
      <c r="AK71" s="206"/>
      <c r="AL71" s="206"/>
      <c r="AM71" s="206"/>
      <c r="AN71" s="206"/>
      <c r="AO71" s="206"/>
      <c r="AP71" s="206"/>
      <c r="AQ71" s="206"/>
      <c r="AR71" s="206"/>
      <c r="AS71" s="206"/>
      <c r="AT71" s="206"/>
      <c r="AU71" s="206"/>
      <c r="AV71" s="206"/>
      <c r="AW71" s="206"/>
      <c r="AX71" s="206"/>
      <c r="AY71" s="206"/>
      <c r="AZ71" s="206"/>
      <c r="BA71" s="206"/>
      <c r="BB71" s="206"/>
      <c r="BC71" s="206"/>
      <c r="BD71" s="206"/>
      <c r="BE71" s="206"/>
      <c r="BF71" s="206"/>
      <c r="BG71" s="206"/>
      <c r="BH71" s="206"/>
    </row>
    <row r="72" spans="1:60" outlineLevel="1" x14ac:dyDescent="0.25">
      <c r="A72" s="237">
        <v>45</v>
      </c>
      <c r="B72" s="238" t="s">
        <v>1983</v>
      </c>
      <c r="C72" s="253" t="s">
        <v>1984</v>
      </c>
      <c r="D72" s="239" t="s">
        <v>333</v>
      </c>
      <c r="E72" s="240">
        <v>4</v>
      </c>
      <c r="F72" s="241"/>
      <c r="G72" s="242">
        <f>ROUND(E72*F72,2)</f>
        <v>0</v>
      </c>
      <c r="H72" s="241"/>
      <c r="I72" s="242">
        <f>ROUND(E72*H72,2)</f>
        <v>0</v>
      </c>
      <c r="J72" s="241"/>
      <c r="K72" s="242">
        <f>ROUND(E72*J72,2)</f>
        <v>0</v>
      </c>
      <c r="L72" s="242">
        <v>21</v>
      </c>
      <c r="M72" s="242">
        <f>G72*(1+L72/100)</f>
        <v>0</v>
      </c>
      <c r="N72" s="242">
        <v>0</v>
      </c>
      <c r="O72" s="242">
        <f>ROUND(E72*N72,2)</f>
        <v>0</v>
      </c>
      <c r="P72" s="242">
        <v>0</v>
      </c>
      <c r="Q72" s="243">
        <f>ROUND(E72*P72,2)</f>
        <v>0</v>
      </c>
      <c r="R72" s="225"/>
      <c r="S72" s="225" t="s">
        <v>276</v>
      </c>
      <c r="T72" s="225" t="s">
        <v>277</v>
      </c>
      <c r="U72" s="225">
        <v>0.94499999999999995</v>
      </c>
      <c r="V72" s="225">
        <f>ROUND(E72*U72,2)</f>
        <v>3.78</v>
      </c>
      <c r="W72" s="225"/>
      <c r="X72" s="206"/>
      <c r="Y72" s="206"/>
      <c r="Z72" s="206"/>
      <c r="AA72" s="206"/>
      <c r="AB72" s="206"/>
      <c r="AC72" s="206"/>
      <c r="AD72" s="206"/>
      <c r="AE72" s="206"/>
      <c r="AF72" s="206"/>
      <c r="AG72" s="206" t="s">
        <v>659</v>
      </c>
      <c r="AH72" s="206"/>
      <c r="AI72" s="206"/>
      <c r="AJ72" s="206"/>
      <c r="AK72" s="206"/>
      <c r="AL72" s="206"/>
      <c r="AM72" s="206"/>
      <c r="AN72" s="206"/>
      <c r="AO72" s="206"/>
      <c r="AP72" s="206"/>
      <c r="AQ72" s="206"/>
      <c r="AR72" s="206"/>
      <c r="AS72" s="206"/>
      <c r="AT72" s="206"/>
      <c r="AU72" s="206"/>
      <c r="AV72" s="206"/>
      <c r="AW72" s="206"/>
      <c r="AX72" s="206"/>
      <c r="AY72" s="206"/>
      <c r="AZ72" s="206"/>
      <c r="BA72" s="206"/>
      <c r="BB72" s="206"/>
      <c r="BC72" s="206"/>
      <c r="BD72" s="206"/>
      <c r="BE72" s="206"/>
      <c r="BF72" s="206"/>
      <c r="BG72" s="206"/>
      <c r="BH72" s="206"/>
    </row>
    <row r="73" spans="1:60" outlineLevel="1" x14ac:dyDescent="0.25">
      <c r="A73" s="223"/>
      <c r="B73" s="224"/>
      <c r="C73" s="254" t="s">
        <v>1979</v>
      </c>
      <c r="D73" s="226"/>
      <c r="E73" s="227">
        <v>4</v>
      </c>
      <c r="F73" s="225"/>
      <c r="G73" s="225"/>
      <c r="H73" s="225"/>
      <c r="I73" s="225"/>
      <c r="J73" s="225"/>
      <c r="K73" s="225"/>
      <c r="L73" s="225"/>
      <c r="M73" s="225"/>
      <c r="N73" s="225"/>
      <c r="O73" s="225"/>
      <c r="P73" s="225"/>
      <c r="Q73" s="225"/>
      <c r="R73" s="225"/>
      <c r="S73" s="225"/>
      <c r="T73" s="225"/>
      <c r="U73" s="225"/>
      <c r="V73" s="225"/>
      <c r="W73" s="225"/>
      <c r="X73" s="206"/>
      <c r="Y73" s="206"/>
      <c r="Z73" s="206"/>
      <c r="AA73" s="206"/>
      <c r="AB73" s="206"/>
      <c r="AC73" s="206"/>
      <c r="AD73" s="206"/>
      <c r="AE73" s="206"/>
      <c r="AF73" s="206"/>
      <c r="AG73" s="206" t="s">
        <v>280</v>
      </c>
      <c r="AH73" s="206">
        <v>0</v>
      </c>
      <c r="AI73" s="206"/>
      <c r="AJ73" s="206"/>
      <c r="AK73" s="206"/>
      <c r="AL73" s="206"/>
      <c r="AM73" s="206"/>
      <c r="AN73" s="206"/>
      <c r="AO73" s="206"/>
      <c r="AP73" s="206"/>
      <c r="AQ73" s="206"/>
      <c r="AR73" s="206"/>
      <c r="AS73" s="206"/>
      <c r="AT73" s="206"/>
      <c r="AU73" s="206"/>
      <c r="AV73" s="206"/>
      <c r="AW73" s="206"/>
      <c r="AX73" s="206"/>
      <c r="AY73" s="206"/>
      <c r="AZ73" s="206"/>
      <c r="BA73" s="206"/>
      <c r="BB73" s="206"/>
      <c r="BC73" s="206"/>
      <c r="BD73" s="206"/>
      <c r="BE73" s="206"/>
      <c r="BF73" s="206"/>
      <c r="BG73" s="206"/>
      <c r="BH73" s="206"/>
    </row>
    <row r="74" spans="1:60" outlineLevel="1" x14ac:dyDescent="0.25">
      <c r="A74" s="237">
        <v>46</v>
      </c>
      <c r="B74" s="238" t="s">
        <v>1985</v>
      </c>
      <c r="C74" s="253" t="s">
        <v>1986</v>
      </c>
      <c r="D74" s="239" t="s">
        <v>333</v>
      </c>
      <c r="E74" s="240">
        <v>3</v>
      </c>
      <c r="F74" s="241"/>
      <c r="G74" s="242">
        <f>ROUND(E74*F74,2)</f>
        <v>0</v>
      </c>
      <c r="H74" s="241"/>
      <c r="I74" s="242">
        <f>ROUND(E74*H74,2)</f>
        <v>0</v>
      </c>
      <c r="J74" s="241"/>
      <c r="K74" s="242">
        <f>ROUND(E74*J74,2)</f>
        <v>0</v>
      </c>
      <c r="L74" s="242">
        <v>21</v>
      </c>
      <c r="M74" s="242">
        <f>G74*(1+L74/100)</f>
        <v>0</v>
      </c>
      <c r="N74" s="242">
        <v>0</v>
      </c>
      <c r="O74" s="242">
        <f>ROUND(E74*N74,2)</f>
        <v>0</v>
      </c>
      <c r="P74" s="242">
        <v>0</v>
      </c>
      <c r="Q74" s="243">
        <f>ROUND(E74*P74,2)</f>
        <v>0</v>
      </c>
      <c r="R74" s="225"/>
      <c r="S74" s="225" t="s">
        <v>276</v>
      </c>
      <c r="T74" s="225" t="s">
        <v>277</v>
      </c>
      <c r="U74" s="225">
        <v>0.95299999999999996</v>
      </c>
      <c r="V74" s="225">
        <f>ROUND(E74*U74,2)</f>
        <v>2.86</v>
      </c>
      <c r="W74" s="225"/>
      <c r="X74" s="206"/>
      <c r="Y74" s="206"/>
      <c r="Z74" s="206"/>
      <c r="AA74" s="206"/>
      <c r="AB74" s="206"/>
      <c r="AC74" s="206"/>
      <c r="AD74" s="206"/>
      <c r="AE74" s="206"/>
      <c r="AF74" s="206"/>
      <c r="AG74" s="206" t="s">
        <v>659</v>
      </c>
      <c r="AH74" s="206"/>
      <c r="AI74" s="206"/>
      <c r="AJ74" s="206"/>
      <c r="AK74" s="206"/>
      <c r="AL74" s="206"/>
      <c r="AM74" s="206"/>
      <c r="AN74" s="206"/>
      <c r="AO74" s="206"/>
      <c r="AP74" s="206"/>
      <c r="AQ74" s="206"/>
      <c r="AR74" s="206"/>
      <c r="AS74" s="206"/>
      <c r="AT74" s="206"/>
      <c r="AU74" s="206"/>
      <c r="AV74" s="206"/>
      <c r="AW74" s="206"/>
      <c r="AX74" s="206"/>
      <c r="AY74" s="206"/>
      <c r="AZ74" s="206"/>
      <c r="BA74" s="206"/>
      <c r="BB74" s="206"/>
      <c r="BC74" s="206"/>
      <c r="BD74" s="206"/>
      <c r="BE74" s="206"/>
      <c r="BF74" s="206"/>
      <c r="BG74" s="206"/>
      <c r="BH74" s="206"/>
    </row>
    <row r="75" spans="1:60" outlineLevel="1" x14ac:dyDescent="0.25">
      <c r="A75" s="223"/>
      <c r="B75" s="224"/>
      <c r="C75" s="254" t="s">
        <v>1987</v>
      </c>
      <c r="D75" s="226"/>
      <c r="E75" s="227">
        <v>3</v>
      </c>
      <c r="F75" s="225"/>
      <c r="G75" s="225"/>
      <c r="H75" s="225"/>
      <c r="I75" s="225"/>
      <c r="J75" s="225"/>
      <c r="K75" s="225"/>
      <c r="L75" s="225"/>
      <c r="M75" s="225"/>
      <c r="N75" s="225"/>
      <c r="O75" s="225"/>
      <c r="P75" s="225"/>
      <c r="Q75" s="225"/>
      <c r="R75" s="225"/>
      <c r="S75" s="225"/>
      <c r="T75" s="225"/>
      <c r="U75" s="225"/>
      <c r="V75" s="225"/>
      <c r="W75" s="225"/>
      <c r="X75" s="206"/>
      <c r="Y75" s="206"/>
      <c r="Z75" s="206"/>
      <c r="AA75" s="206"/>
      <c r="AB75" s="206"/>
      <c r="AC75" s="206"/>
      <c r="AD75" s="206"/>
      <c r="AE75" s="206"/>
      <c r="AF75" s="206"/>
      <c r="AG75" s="206" t="s">
        <v>280</v>
      </c>
      <c r="AH75" s="206">
        <v>0</v>
      </c>
      <c r="AI75" s="206"/>
      <c r="AJ75" s="206"/>
      <c r="AK75" s="206"/>
      <c r="AL75" s="206"/>
      <c r="AM75" s="206"/>
      <c r="AN75" s="206"/>
      <c r="AO75" s="206"/>
      <c r="AP75" s="206"/>
      <c r="AQ75" s="206"/>
      <c r="AR75" s="206"/>
      <c r="AS75" s="206"/>
      <c r="AT75" s="206"/>
      <c r="AU75" s="206"/>
      <c r="AV75" s="206"/>
      <c r="AW75" s="206"/>
      <c r="AX75" s="206"/>
      <c r="AY75" s="206"/>
      <c r="AZ75" s="206"/>
      <c r="BA75" s="206"/>
      <c r="BB75" s="206"/>
      <c r="BC75" s="206"/>
      <c r="BD75" s="206"/>
      <c r="BE75" s="206"/>
      <c r="BF75" s="206"/>
      <c r="BG75" s="206"/>
      <c r="BH75" s="206"/>
    </row>
    <row r="76" spans="1:60" outlineLevel="1" x14ac:dyDescent="0.25">
      <c r="A76" s="237">
        <v>47</v>
      </c>
      <c r="B76" s="238" t="s">
        <v>1988</v>
      </c>
      <c r="C76" s="253" t="s">
        <v>1989</v>
      </c>
      <c r="D76" s="239" t="s">
        <v>333</v>
      </c>
      <c r="E76" s="240">
        <v>1</v>
      </c>
      <c r="F76" s="241"/>
      <c r="G76" s="242">
        <f>ROUND(E76*F76,2)</f>
        <v>0</v>
      </c>
      <c r="H76" s="241"/>
      <c r="I76" s="242">
        <f>ROUND(E76*H76,2)</f>
        <v>0</v>
      </c>
      <c r="J76" s="241"/>
      <c r="K76" s="242">
        <f>ROUND(E76*J76,2)</f>
        <v>0</v>
      </c>
      <c r="L76" s="242">
        <v>21</v>
      </c>
      <c r="M76" s="242">
        <f>G76*(1+L76/100)</f>
        <v>0</v>
      </c>
      <c r="N76" s="242">
        <v>0</v>
      </c>
      <c r="O76" s="242">
        <f>ROUND(E76*N76,2)</f>
        <v>0</v>
      </c>
      <c r="P76" s="242">
        <v>0</v>
      </c>
      <c r="Q76" s="243">
        <f>ROUND(E76*P76,2)</f>
        <v>0</v>
      </c>
      <c r="R76" s="225"/>
      <c r="S76" s="225" t="s">
        <v>276</v>
      </c>
      <c r="T76" s="225" t="s">
        <v>277</v>
      </c>
      <c r="U76" s="225">
        <v>0.96099999999999997</v>
      </c>
      <c r="V76" s="225">
        <f>ROUND(E76*U76,2)</f>
        <v>0.96</v>
      </c>
      <c r="W76" s="225"/>
      <c r="X76" s="206"/>
      <c r="Y76" s="206"/>
      <c r="Z76" s="206"/>
      <c r="AA76" s="206"/>
      <c r="AB76" s="206"/>
      <c r="AC76" s="206"/>
      <c r="AD76" s="206"/>
      <c r="AE76" s="206"/>
      <c r="AF76" s="206"/>
      <c r="AG76" s="206" t="s">
        <v>659</v>
      </c>
      <c r="AH76" s="206"/>
      <c r="AI76" s="206"/>
      <c r="AJ76" s="206"/>
      <c r="AK76" s="206"/>
      <c r="AL76" s="206"/>
      <c r="AM76" s="206"/>
      <c r="AN76" s="206"/>
      <c r="AO76" s="206"/>
      <c r="AP76" s="206"/>
      <c r="AQ76" s="206"/>
      <c r="AR76" s="206"/>
      <c r="AS76" s="206"/>
      <c r="AT76" s="206"/>
      <c r="AU76" s="206"/>
      <c r="AV76" s="206"/>
      <c r="AW76" s="206"/>
      <c r="AX76" s="206"/>
      <c r="AY76" s="206"/>
      <c r="AZ76" s="206"/>
      <c r="BA76" s="206"/>
      <c r="BB76" s="206"/>
      <c r="BC76" s="206"/>
      <c r="BD76" s="206"/>
      <c r="BE76" s="206"/>
      <c r="BF76" s="206"/>
      <c r="BG76" s="206"/>
      <c r="BH76" s="206"/>
    </row>
    <row r="77" spans="1:60" outlineLevel="1" x14ac:dyDescent="0.25">
      <c r="A77" s="223"/>
      <c r="B77" s="224"/>
      <c r="C77" s="254" t="s">
        <v>1982</v>
      </c>
      <c r="D77" s="226"/>
      <c r="E77" s="227">
        <v>1</v>
      </c>
      <c r="F77" s="225"/>
      <c r="G77" s="225"/>
      <c r="H77" s="225"/>
      <c r="I77" s="225"/>
      <c r="J77" s="225"/>
      <c r="K77" s="225"/>
      <c r="L77" s="225"/>
      <c r="M77" s="225"/>
      <c r="N77" s="225"/>
      <c r="O77" s="225"/>
      <c r="P77" s="225"/>
      <c r="Q77" s="225"/>
      <c r="R77" s="225"/>
      <c r="S77" s="225"/>
      <c r="T77" s="225"/>
      <c r="U77" s="225"/>
      <c r="V77" s="225"/>
      <c r="W77" s="225"/>
      <c r="X77" s="206"/>
      <c r="Y77" s="206"/>
      <c r="Z77" s="206"/>
      <c r="AA77" s="206"/>
      <c r="AB77" s="206"/>
      <c r="AC77" s="206"/>
      <c r="AD77" s="206"/>
      <c r="AE77" s="206"/>
      <c r="AF77" s="206"/>
      <c r="AG77" s="206" t="s">
        <v>280</v>
      </c>
      <c r="AH77" s="206">
        <v>0</v>
      </c>
      <c r="AI77" s="206"/>
      <c r="AJ77" s="206"/>
      <c r="AK77" s="206"/>
      <c r="AL77" s="206"/>
      <c r="AM77" s="206"/>
      <c r="AN77" s="206"/>
      <c r="AO77" s="206"/>
      <c r="AP77" s="206"/>
      <c r="AQ77" s="206"/>
      <c r="AR77" s="206"/>
      <c r="AS77" s="206"/>
      <c r="AT77" s="206"/>
      <c r="AU77" s="206"/>
      <c r="AV77" s="206"/>
      <c r="AW77" s="206"/>
      <c r="AX77" s="206"/>
      <c r="AY77" s="206"/>
      <c r="AZ77" s="206"/>
      <c r="BA77" s="206"/>
      <c r="BB77" s="206"/>
      <c r="BC77" s="206"/>
      <c r="BD77" s="206"/>
      <c r="BE77" s="206"/>
      <c r="BF77" s="206"/>
      <c r="BG77" s="206"/>
      <c r="BH77" s="206"/>
    </row>
    <row r="78" spans="1:60" outlineLevel="1" x14ac:dyDescent="0.25">
      <c r="A78" s="237">
        <v>48</v>
      </c>
      <c r="B78" s="238" t="s">
        <v>1990</v>
      </c>
      <c r="C78" s="253" t="s">
        <v>1991</v>
      </c>
      <c r="D78" s="239" t="s">
        <v>333</v>
      </c>
      <c r="E78" s="240">
        <v>4</v>
      </c>
      <c r="F78" s="241"/>
      <c r="G78" s="242">
        <f>ROUND(E78*F78,2)</f>
        <v>0</v>
      </c>
      <c r="H78" s="241"/>
      <c r="I78" s="242">
        <f>ROUND(E78*H78,2)</f>
        <v>0</v>
      </c>
      <c r="J78" s="241"/>
      <c r="K78" s="242">
        <f>ROUND(E78*J78,2)</f>
        <v>0</v>
      </c>
      <c r="L78" s="242">
        <v>21</v>
      </c>
      <c r="M78" s="242">
        <f>G78*(1+L78/100)</f>
        <v>0</v>
      </c>
      <c r="N78" s="242">
        <v>0</v>
      </c>
      <c r="O78" s="242">
        <f>ROUND(E78*N78,2)</f>
        <v>0</v>
      </c>
      <c r="P78" s="242">
        <v>0</v>
      </c>
      <c r="Q78" s="243">
        <f>ROUND(E78*P78,2)</f>
        <v>0</v>
      </c>
      <c r="R78" s="225"/>
      <c r="S78" s="225" t="s">
        <v>276</v>
      </c>
      <c r="T78" s="225" t="s">
        <v>277</v>
      </c>
      <c r="U78" s="225">
        <v>1</v>
      </c>
      <c r="V78" s="225">
        <f>ROUND(E78*U78,2)</f>
        <v>4</v>
      </c>
      <c r="W78" s="225"/>
      <c r="X78" s="206"/>
      <c r="Y78" s="206"/>
      <c r="Z78" s="206"/>
      <c r="AA78" s="206"/>
      <c r="AB78" s="206"/>
      <c r="AC78" s="206"/>
      <c r="AD78" s="206"/>
      <c r="AE78" s="206"/>
      <c r="AF78" s="206"/>
      <c r="AG78" s="206" t="s">
        <v>659</v>
      </c>
      <c r="AH78" s="206"/>
      <c r="AI78" s="206"/>
      <c r="AJ78" s="206"/>
      <c r="AK78" s="206"/>
      <c r="AL78" s="206"/>
      <c r="AM78" s="206"/>
      <c r="AN78" s="206"/>
      <c r="AO78" s="206"/>
      <c r="AP78" s="206"/>
      <c r="AQ78" s="206"/>
      <c r="AR78" s="206"/>
      <c r="AS78" s="206"/>
      <c r="AT78" s="206"/>
      <c r="AU78" s="206"/>
      <c r="AV78" s="206"/>
      <c r="AW78" s="206"/>
      <c r="AX78" s="206"/>
      <c r="AY78" s="206"/>
      <c r="AZ78" s="206"/>
      <c r="BA78" s="206"/>
      <c r="BB78" s="206"/>
      <c r="BC78" s="206"/>
      <c r="BD78" s="206"/>
      <c r="BE78" s="206"/>
      <c r="BF78" s="206"/>
      <c r="BG78" s="206"/>
      <c r="BH78" s="206"/>
    </row>
    <row r="79" spans="1:60" outlineLevel="1" x14ac:dyDescent="0.25">
      <c r="A79" s="223"/>
      <c r="B79" s="224"/>
      <c r="C79" s="254" t="s">
        <v>1979</v>
      </c>
      <c r="D79" s="226"/>
      <c r="E79" s="227">
        <v>4</v>
      </c>
      <c r="F79" s="225"/>
      <c r="G79" s="225"/>
      <c r="H79" s="225"/>
      <c r="I79" s="225"/>
      <c r="J79" s="225"/>
      <c r="K79" s="225"/>
      <c r="L79" s="225"/>
      <c r="M79" s="225"/>
      <c r="N79" s="225"/>
      <c r="O79" s="225"/>
      <c r="P79" s="225"/>
      <c r="Q79" s="225"/>
      <c r="R79" s="225"/>
      <c r="S79" s="225"/>
      <c r="T79" s="225"/>
      <c r="U79" s="225"/>
      <c r="V79" s="225"/>
      <c r="W79" s="225"/>
      <c r="X79" s="206"/>
      <c r="Y79" s="206"/>
      <c r="Z79" s="206"/>
      <c r="AA79" s="206"/>
      <c r="AB79" s="206"/>
      <c r="AC79" s="206"/>
      <c r="AD79" s="206"/>
      <c r="AE79" s="206"/>
      <c r="AF79" s="206"/>
      <c r="AG79" s="206" t="s">
        <v>280</v>
      </c>
      <c r="AH79" s="206">
        <v>0</v>
      </c>
      <c r="AI79" s="206"/>
      <c r="AJ79" s="206"/>
      <c r="AK79" s="206"/>
      <c r="AL79" s="206"/>
      <c r="AM79" s="206"/>
      <c r="AN79" s="206"/>
      <c r="AO79" s="206"/>
      <c r="AP79" s="206"/>
      <c r="AQ79" s="206"/>
      <c r="AR79" s="206"/>
      <c r="AS79" s="206"/>
      <c r="AT79" s="206"/>
      <c r="AU79" s="206"/>
      <c r="AV79" s="206"/>
      <c r="AW79" s="206"/>
      <c r="AX79" s="206"/>
      <c r="AY79" s="206"/>
      <c r="AZ79" s="206"/>
      <c r="BA79" s="206"/>
      <c r="BB79" s="206"/>
      <c r="BC79" s="206"/>
      <c r="BD79" s="206"/>
      <c r="BE79" s="206"/>
      <c r="BF79" s="206"/>
      <c r="BG79" s="206"/>
      <c r="BH79" s="206"/>
    </row>
    <row r="80" spans="1:60" outlineLevel="1" x14ac:dyDescent="0.25">
      <c r="A80" s="237">
        <v>49</v>
      </c>
      <c r="B80" s="238" t="s">
        <v>1992</v>
      </c>
      <c r="C80" s="253" t="s">
        <v>1993</v>
      </c>
      <c r="D80" s="239" t="s">
        <v>333</v>
      </c>
      <c r="E80" s="240">
        <v>5</v>
      </c>
      <c r="F80" s="241"/>
      <c r="G80" s="242">
        <f>ROUND(E80*F80,2)</f>
        <v>0</v>
      </c>
      <c r="H80" s="241"/>
      <c r="I80" s="242">
        <f>ROUND(E80*H80,2)</f>
        <v>0</v>
      </c>
      <c r="J80" s="241"/>
      <c r="K80" s="242">
        <f>ROUND(E80*J80,2)</f>
        <v>0</v>
      </c>
      <c r="L80" s="242">
        <v>21</v>
      </c>
      <c r="M80" s="242">
        <f>G80*(1+L80/100)</f>
        <v>0</v>
      </c>
      <c r="N80" s="242">
        <v>0</v>
      </c>
      <c r="O80" s="242">
        <f>ROUND(E80*N80,2)</f>
        <v>0</v>
      </c>
      <c r="P80" s="242">
        <v>0</v>
      </c>
      <c r="Q80" s="243">
        <f>ROUND(E80*P80,2)</f>
        <v>0</v>
      </c>
      <c r="R80" s="225"/>
      <c r="S80" s="225" t="s">
        <v>276</v>
      </c>
      <c r="T80" s="225" t="s">
        <v>277</v>
      </c>
      <c r="U80" s="225">
        <v>1.008</v>
      </c>
      <c r="V80" s="225">
        <f>ROUND(E80*U80,2)</f>
        <v>5.04</v>
      </c>
      <c r="W80" s="225"/>
      <c r="X80" s="206"/>
      <c r="Y80" s="206"/>
      <c r="Z80" s="206"/>
      <c r="AA80" s="206"/>
      <c r="AB80" s="206"/>
      <c r="AC80" s="206"/>
      <c r="AD80" s="206"/>
      <c r="AE80" s="206"/>
      <c r="AF80" s="206"/>
      <c r="AG80" s="206" t="s">
        <v>659</v>
      </c>
      <c r="AH80" s="206"/>
      <c r="AI80" s="206"/>
      <c r="AJ80" s="206"/>
      <c r="AK80" s="206"/>
      <c r="AL80" s="206"/>
      <c r="AM80" s="206"/>
      <c r="AN80" s="206"/>
      <c r="AO80" s="206"/>
      <c r="AP80" s="206"/>
      <c r="AQ80" s="206"/>
      <c r="AR80" s="206"/>
      <c r="AS80" s="206"/>
      <c r="AT80" s="206"/>
      <c r="AU80" s="206"/>
      <c r="AV80" s="206"/>
      <c r="AW80" s="206"/>
      <c r="AX80" s="206"/>
      <c r="AY80" s="206"/>
      <c r="AZ80" s="206"/>
      <c r="BA80" s="206"/>
      <c r="BB80" s="206"/>
      <c r="BC80" s="206"/>
      <c r="BD80" s="206"/>
      <c r="BE80" s="206"/>
      <c r="BF80" s="206"/>
      <c r="BG80" s="206"/>
      <c r="BH80" s="206"/>
    </row>
    <row r="81" spans="1:60" outlineLevel="1" x14ac:dyDescent="0.25">
      <c r="A81" s="223"/>
      <c r="B81" s="224"/>
      <c r="C81" s="254" t="s">
        <v>1994</v>
      </c>
      <c r="D81" s="226"/>
      <c r="E81" s="227">
        <v>5</v>
      </c>
      <c r="F81" s="225"/>
      <c r="G81" s="225"/>
      <c r="H81" s="225"/>
      <c r="I81" s="225"/>
      <c r="J81" s="225"/>
      <c r="K81" s="225"/>
      <c r="L81" s="225"/>
      <c r="M81" s="225"/>
      <c r="N81" s="225"/>
      <c r="O81" s="225"/>
      <c r="P81" s="225"/>
      <c r="Q81" s="225"/>
      <c r="R81" s="225"/>
      <c r="S81" s="225"/>
      <c r="T81" s="225"/>
      <c r="U81" s="225"/>
      <c r="V81" s="225"/>
      <c r="W81" s="225"/>
      <c r="X81" s="206"/>
      <c r="Y81" s="206"/>
      <c r="Z81" s="206"/>
      <c r="AA81" s="206"/>
      <c r="AB81" s="206"/>
      <c r="AC81" s="206"/>
      <c r="AD81" s="206"/>
      <c r="AE81" s="206"/>
      <c r="AF81" s="206"/>
      <c r="AG81" s="206" t="s">
        <v>280</v>
      </c>
      <c r="AH81" s="206">
        <v>0</v>
      </c>
      <c r="AI81" s="206"/>
      <c r="AJ81" s="206"/>
      <c r="AK81" s="206"/>
      <c r="AL81" s="206"/>
      <c r="AM81" s="206"/>
      <c r="AN81" s="206"/>
      <c r="AO81" s="206"/>
      <c r="AP81" s="206"/>
      <c r="AQ81" s="206"/>
      <c r="AR81" s="206"/>
      <c r="AS81" s="206"/>
      <c r="AT81" s="206"/>
      <c r="AU81" s="206"/>
      <c r="AV81" s="206"/>
      <c r="AW81" s="206"/>
      <c r="AX81" s="206"/>
      <c r="AY81" s="206"/>
      <c r="AZ81" s="206"/>
      <c r="BA81" s="206"/>
      <c r="BB81" s="206"/>
      <c r="BC81" s="206"/>
      <c r="BD81" s="206"/>
      <c r="BE81" s="206"/>
      <c r="BF81" s="206"/>
      <c r="BG81" s="206"/>
      <c r="BH81" s="206"/>
    </row>
    <row r="82" spans="1:60" outlineLevel="1" x14ac:dyDescent="0.25">
      <c r="A82" s="237">
        <v>50</v>
      </c>
      <c r="B82" s="238" t="s">
        <v>1995</v>
      </c>
      <c r="C82" s="253" t="s">
        <v>1996</v>
      </c>
      <c r="D82" s="239" t="s">
        <v>333</v>
      </c>
      <c r="E82" s="240">
        <v>3</v>
      </c>
      <c r="F82" s="241"/>
      <c r="G82" s="242">
        <f>ROUND(E82*F82,2)</f>
        <v>0</v>
      </c>
      <c r="H82" s="241"/>
      <c r="I82" s="242">
        <f>ROUND(E82*H82,2)</f>
        <v>0</v>
      </c>
      <c r="J82" s="241"/>
      <c r="K82" s="242">
        <f>ROUND(E82*J82,2)</f>
        <v>0</v>
      </c>
      <c r="L82" s="242">
        <v>21</v>
      </c>
      <c r="M82" s="242">
        <f>G82*(1+L82/100)</f>
        <v>0</v>
      </c>
      <c r="N82" s="242">
        <v>0</v>
      </c>
      <c r="O82" s="242">
        <f>ROUND(E82*N82,2)</f>
        <v>0</v>
      </c>
      <c r="P82" s="242">
        <v>0</v>
      </c>
      <c r="Q82" s="243">
        <f>ROUND(E82*P82,2)</f>
        <v>0</v>
      </c>
      <c r="R82" s="225"/>
      <c r="S82" s="225" t="s">
        <v>276</v>
      </c>
      <c r="T82" s="225" t="s">
        <v>277</v>
      </c>
      <c r="U82" s="225">
        <v>1.127</v>
      </c>
      <c r="V82" s="225">
        <f>ROUND(E82*U82,2)</f>
        <v>3.38</v>
      </c>
      <c r="W82" s="225"/>
      <c r="X82" s="206"/>
      <c r="Y82" s="206"/>
      <c r="Z82" s="206"/>
      <c r="AA82" s="206"/>
      <c r="AB82" s="206"/>
      <c r="AC82" s="206"/>
      <c r="AD82" s="206"/>
      <c r="AE82" s="206"/>
      <c r="AF82" s="206"/>
      <c r="AG82" s="206" t="s">
        <v>659</v>
      </c>
      <c r="AH82" s="206"/>
      <c r="AI82" s="206"/>
      <c r="AJ82" s="206"/>
      <c r="AK82" s="206"/>
      <c r="AL82" s="206"/>
      <c r="AM82" s="206"/>
      <c r="AN82" s="206"/>
      <c r="AO82" s="206"/>
      <c r="AP82" s="206"/>
      <c r="AQ82" s="206"/>
      <c r="AR82" s="206"/>
      <c r="AS82" s="206"/>
      <c r="AT82" s="206"/>
      <c r="AU82" s="206"/>
      <c r="AV82" s="206"/>
      <c r="AW82" s="206"/>
      <c r="AX82" s="206"/>
      <c r="AY82" s="206"/>
      <c r="AZ82" s="206"/>
      <c r="BA82" s="206"/>
      <c r="BB82" s="206"/>
      <c r="BC82" s="206"/>
      <c r="BD82" s="206"/>
      <c r="BE82" s="206"/>
      <c r="BF82" s="206"/>
      <c r="BG82" s="206"/>
      <c r="BH82" s="206"/>
    </row>
    <row r="83" spans="1:60" outlineLevel="1" x14ac:dyDescent="0.25">
      <c r="A83" s="223"/>
      <c r="B83" s="224"/>
      <c r="C83" s="254" t="s">
        <v>1987</v>
      </c>
      <c r="D83" s="226"/>
      <c r="E83" s="227">
        <v>3</v>
      </c>
      <c r="F83" s="225"/>
      <c r="G83" s="225"/>
      <c r="H83" s="225"/>
      <c r="I83" s="225"/>
      <c r="J83" s="225"/>
      <c r="K83" s="225"/>
      <c r="L83" s="225"/>
      <c r="M83" s="225"/>
      <c r="N83" s="225"/>
      <c r="O83" s="225"/>
      <c r="P83" s="225"/>
      <c r="Q83" s="225"/>
      <c r="R83" s="225"/>
      <c r="S83" s="225"/>
      <c r="T83" s="225"/>
      <c r="U83" s="225"/>
      <c r="V83" s="225"/>
      <c r="W83" s="225"/>
      <c r="X83" s="206"/>
      <c r="Y83" s="206"/>
      <c r="Z83" s="206"/>
      <c r="AA83" s="206"/>
      <c r="AB83" s="206"/>
      <c r="AC83" s="206"/>
      <c r="AD83" s="206"/>
      <c r="AE83" s="206"/>
      <c r="AF83" s="206"/>
      <c r="AG83" s="206" t="s">
        <v>280</v>
      </c>
      <c r="AH83" s="206">
        <v>0</v>
      </c>
      <c r="AI83" s="206"/>
      <c r="AJ83" s="206"/>
      <c r="AK83" s="206"/>
      <c r="AL83" s="206"/>
      <c r="AM83" s="206"/>
      <c r="AN83" s="206"/>
      <c r="AO83" s="206"/>
      <c r="AP83" s="206"/>
      <c r="AQ83" s="206"/>
      <c r="AR83" s="206"/>
      <c r="AS83" s="206"/>
      <c r="AT83" s="206"/>
      <c r="AU83" s="206"/>
      <c r="AV83" s="206"/>
      <c r="AW83" s="206"/>
      <c r="AX83" s="206"/>
      <c r="AY83" s="206"/>
      <c r="AZ83" s="206"/>
      <c r="BA83" s="206"/>
      <c r="BB83" s="206"/>
      <c r="BC83" s="206"/>
      <c r="BD83" s="206"/>
      <c r="BE83" s="206"/>
      <c r="BF83" s="206"/>
      <c r="BG83" s="206"/>
      <c r="BH83" s="206"/>
    </row>
    <row r="84" spans="1:60" outlineLevel="1" x14ac:dyDescent="0.25">
      <c r="A84" s="237">
        <v>51</v>
      </c>
      <c r="B84" s="238" t="s">
        <v>1997</v>
      </c>
      <c r="C84" s="253" t="s">
        <v>1998</v>
      </c>
      <c r="D84" s="239" t="s">
        <v>333</v>
      </c>
      <c r="E84" s="240">
        <v>2</v>
      </c>
      <c r="F84" s="241"/>
      <c r="G84" s="242">
        <f>ROUND(E84*F84,2)</f>
        <v>0</v>
      </c>
      <c r="H84" s="241"/>
      <c r="I84" s="242">
        <f>ROUND(E84*H84,2)</f>
        <v>0</v>
      </c>
      <c r="J84" s="241"/>
      <c r="K84" s="242">
        <f>ROUND(E84*J84,2)</f>
        <v>0</v>
      </c>
      <c r="L84" s="242">
        <v>21</v>
      </c>
      <c r="M84" s="242">
        <f>G84*(1+L84/100)</f>
        <v>0</v>
      </c>
      <c r="N84" s="242">
        <v>0</v>
      </c>
      <c r="O84" s="242">
        <f>ROUND(E84*N84,2)</f>
        <v>0</v>
      </c>
      <c r="P84" s="242">
        <v>0</v>
      </c>
      <c r="Q84" s="243">
        <f>ROUND(E84*P84,2)</f>
        <v>0</v>
      </c>
      <c r="R84" s="225"/>
      <c r="S84" s="225" t="s">
        <v>276</v>
      </c>
      <c r="T84" s="225" t="s">
        <v>277</v>
      </c>
      <c r="U84" s="225">
        <v>1.1835</v>
      </c>
      <c r="V84" s="225">
        <f>ROUND(E84*U84,2)</f>
        <v>2.37</v>
      </c>
      <c r="W84" s="225"/>
      <c r="X84" s="206"/>
      <c r="Y84" s="206"/>
      <c r="Z84" s="206"/>
      <c r="AA84" s="206"/>
      <c r="AB84" s="206"/>
      <c r="AC84" s="206"/>
      <c r="AD84" s="206"/>
      <c r="AE84" s="206"/>
      <c r="AF84" s="206"/>
      <c r="AG84" s="206" t="s">
        <v>659</v>
      </c>
      <c r="AH84" s="206"/>
      <c r="AI84" s="206"/>
      <c r="AJ84" s="206"/>
      <c r="AK84" s="206"/>
      <c r="AL84" s="206"/>
      <c r="AM84" s="206"/>
      <c r="AN84" s="206"/>
      <c r="AO84" s="206"/>
      <c r="AP84" s="206"/>
      <c r="AQ84" s="206"/>
      <c r="AR84" s="206"/>
      <c r="AS84" s="206"/>
      <c r="AT84" s="206"/>
      <c r="AU84" s="206"/>
      <c r="AV84" s="206"/>
      <c r="AW84" s="206"/>
      <c r="AX84" s="206"/>
      <c r="AY84" s="206"/>
      <c r="AZ84" s="206"/>
      <c r="BA84" s="206"/>
      <c r="BB84" s="206"/>
      <c r="BC84" s="206"/>
      <c r="BD84" s="206"/>
      <c r="BE84" s="206"/>
      <c r="BF84" s="206"/>
      <c r="BG84" s="206"/>
      <c r="BH84" s="206"/>
    </row>
    <row r="85" spans="1:60" outlineLevel="1" x14ac:dyDescent="0.25">
      <c r="A85" s="223"/>
      <c r="B85" s="224"/>
      <c r="C85" s="254" t="s">
        <v>1976</v>
      </c>
      <c r="D85" s="226"/>
      <c r="E85" s="227">
        <v>2</v>
      </c>
      <c r="F85" s="225"/>
      <c r="G85" s="225"/>
      <c r="H85" s="225"/>
      <c r="I85" s="225"/>
      <c r="J85" s="225"/>
      <c r="K85" s="225"/>
      <c r="L85" s="225"/>
      <c r="M85" s="225"/>
      <c r="N85" s="225"/>
      <c r="O85" s="225"/>
      <c r="P85" s="225"/>
      <c r="Q85" s="225"/>
      <c r="R85" s="225"/>
      <c r="S85" s="225"/>
      <c r="T85" s="225"/>
      <c r="U85" s="225"/>
      <c r="V85" s="225"/>
      <c r="W85" s="225"/>
      <c r="X85" s="206"/>
      <c r="Y85" s="206"/>
      <c r="Z85" s="206"/>
      <c r="AA85" s="206"/>
      <c r="AB85" s="206"/>
      <c r="AC85" s="206"/>
      <c r="AD85" s="206"/>
      <c r="AE85" s="206"/>
      <c r="AF85" s="206"/>
      <c r="AG85" s="206" t="s">
        <v>280</v>
      </c>
      <c r="AH85" s="206">
        <v>0</v>
      </c>
      <c r="AI85" s="206"/>
      <c r="AJ85" s="206"/>
      <c r="AK85" s="206"/>
      <c r="AL85" s="206"/>
      <c r="AM85" s="206"/>
      <c r="AN85" s="206"/>
      <c r="AO85" s="206"/>
      <c r="AP85" s="206"/>
      <c r="AQ85" s="206"/>
      <c r="AR85" s="206"/>
      <c r="AS85" s="206"/>
      <c r="AT85" s="206"/>
      <c r="AU85" s="206"/>
      <c r="AV85" s="206"/>
      <c r="AW85" s="206"/>
      <c r="AX85" s="206"/>
      <c r="AY85" s="206"/>
      <c r="AZ85" s="206"/>
      <c r="BA85" s="206"/>
      <c r="BB85" s="206"/>
      <c r="BC85" s="206"/>
      <c r="BD85" s="206"/>
      <c r="BE85" s="206"/>
      <c r="BF85" s="206"/>
      <c r="BG85" s="206"/>
      <c r="BH85" s="206"/>
    </row>
    <row r="86" spans="1:60" outlineLevel="1" x14ac:dyDescent="0.25">
      <c r="A86" s="237">
        <v>52</v>
      </c>
      <c r="B86" s="238" t="s">
        <v>1999</v>
      </c>
      <c r="C86" s="253" t="s">
        <v>2000</v>
      </c>
      <c r="D86" s="239" t="s">
        <v>333</v>
      </c>
      <c r="E86" s="240">
        <v>2</v>
      </c>
      <c r="F86" s="241"/>
      <c r="G86" s="242">
        <f>ROUND(E86*F86,2)</f>
        <v>0</v>
      </c>
      <c r="H86" s="241"/>
      <c r="I86" s="242">
        <f>ROUND(E86*H86,2)</f>
        <v>0</v>
      </c>
      <c r="J86" s="241"/>
      <c r="K86" s="242">
        <f>ROUND(E86*J86,2)</f>
        <v>0</v>
      </c>
      <c r="L86" s="242">
        <v>21</v>
      </c>
      <c r="M86" s="242">
        <f>G86*(1+L86/100)</f>
        <v>0</v>
      </c>
      <c r="N86" s="242">
        <v>0</v>
      </c>
      <c r="O86" s="242">
        <f>ROUND(E86*N86,2)</f>
        <v>0</v>
      </c>
      <c r="P86" s="242">
        <v>0</v>
      </c>
      <c r="Q86" s="243">
        <f>ROUND(E86*P86,2)</f>
        <v>0</v>
      </c>
      <c r="R86" s="225"/>
      <c r="S86" s="225" t="s">
        <v>276</v>
      </c>
      <c r="T86" s="225" t="s">
        <v>277</v>
      </c>
      <c r="U86" s="225">
        <v>1.3145</v>
      </c>
      <c r="V86" s="225">
        <f>ROUND(E86*U86,2)</f>
        <v>2.63</v>
      </c>
      <c r="W86" s="225"/>
      <c r="X86" s="206"/>
      <c r="Y86" s="206"/>
      <c r="Z86" s="206"/>
      <c r="AA86" s="206"/>
      <c r="AB86" s="206"/>
      <c r="AC86" s="206"/>
      <c r="AD86" s="206"/>
      <c r="AE86" s="206"/>
      <c r="AF86" s="206"/>
      <c r="AG86" s="206" t="s">
        <v>659</v>
      </c>
      <c r="AH86" s="206"/>
      <c r="AI86" s="206"/>
      <c r="AJ86" s="206"/>
      <c r="AK86" s="206"/>
      <c r="AL86" s="206"/>
      <c r="AM86" s="206"/>
      <c r="AN86" s="206"/>
      <c r="AO86" s="206"/>
      <c r="AP86" s="206"/>
      <c r="AQ86" s="206"/>
      <c r="AR86" s="206"/>
      <c r="AS86" s="206"/>
      <c r="AT86" s="206"/>
      <c r="AU86" s="206"/>
      <c r="AV86" s="206"/>
      <c r="AW86" s="206"/>
      <c r="AX86" s="206"/>
      <c r="AY86" s="206"/>
      <c r="AZ86" s="206"/>
      <c r="BA86" s="206"/>
      <c r="BB86" s="206"/>
      <c r="BC86" s="206"/>
      <c r="BD86" s="206"/>
      <c r="BE86" s="206"/>
      <c r="BF86" s="206"/>
      <c r="BG86" s="206"/>
      <c r="BH86" s="206"/>
    </row>
    <row r="87" spans="1:60" outlineLevel="1" x14ac:dyDescent="0.25">
      <c r="A87" s="223"/>
      <c r="B87" s="224"/>
      <c r="C87" s="254" t="s">
        <v>1976</v>
      </c>
      <c r="D87" s="226"/>
      <c r="E87" s="227">
        <v>2</v>
      </c>
      <c r="F87" s="225"/>
      <c r="G87" s="225"/>
      <c r="H87" s="225"/>
      <c r="I87" s="225"/>
      <c r="J87" s="225"/>
      <c r="K87" s="225"/>
      <c r="L87" s="225"/>
      <c r="M87" s="225"/>
      <c r="N87" s="225"/>
      <c r="O87" s="225"/>
      <c r="P87" s="225"/>
      <c r="Q87" s="225"/>
      <c r="R87" s="225"/>
      <c r="S87" s="225"/>
      <c r="T87" s="225"/>
      <c r="U87" s="225"/>
      <c r="V87" s="225"/>
      <c r="W87" s="225"/>
      <c r="X87" s="206"/>
      <c r="Y87" s="206"/>
      <c r="Z87" s="206"/>
      <c r="AA87" s="206"/>
      <c r="AB87" s="206"/>
      <c r="AC87" s="206"/>
      <c r="AD87" s="206"/>
      <c r="AE87" s="206"/>
      <c r="AF87" s="206"/>
      <c r="AG87" s="206" t="s">
        <v>280</v>
      </c>
      <c r="AH87" s="206">
        <v>0</v>
      </c>
      <c r="AI87" s="206"/>
      <c r="AJ87" s="206"/>
      <c r="AK87" s="206"/>
      <c r="AL87" s="206"/>
      <c r="AM87" s="206"/>
      <c r="AN87" s="206"/>
      <c r="AO87" s="206"/>
      <c r="AP87" s="206"/>
      <c r="AQ87" s="206"/>
      <c r="AR87" s="206"/>
      <c r="AS87" s="206"/>
      <c r="AT87" s="206"/>
      <c r="AU87" s="206"/>
      <c r="AV87" s="206"/>
      <c r="AW87" s="206"/>
      <c r="AX87" s="206"/>
      <c r="AY87" s="206"/>
      <c r="AZ87" s="206"/>
      <c r="BA87" s="206"/>
      <c r="BB87" s="206"/>
      <c r="BC87" s="206"/>
      <c r="BD87" s="206"/>
      <c r="BE87" s="206"/>
      <c r="BF87" s="206"/>
      <c r="BG87" s="206"/>
      <c r="BH87" s="206"/>
    </row>
    <row r="88" spans="1:60" outlineLevel="1" x14ac:dyDescent="0.25">
      <c r="A88" s="237">
        <v>53</v>
      </c>
      <c r="B88" s="238" t="s">
        <v>2001</v>
      </c>
      <c r="C88" s="253" t="s">
        <v>2002</v>
      </c>
      <c r="D88" s="239" t="s">
        <v>333</v>
      </c>
      <c r="E88" s="240">
        <v>2</v>
      </c>
      <c r="F88" s="241"/>
      <c r="G88" s="242">
        <f>ROUND(E88*F88,2)</f>
        <v>0</v>
      </c>
      <c r="H88" s="241"/>
      <c r="I88" s="242">
        <f>ROUND(E88*H88,2)</f>
        <v>0</v>
      </c>
      <c r="J88" s="241"/>
      <c r="K88" s="242">
        <f>ROUND(E88*J88,2)</f>
        <v>0</v>
      </c>
      <c r="L88" s="242">
        <v>21</v>
      </c>
      <c r="M88" s="242">
        <f>G88*(1+L88/100)</f>
        <v>0</v>
      </c>
      <c r="N88" s="242">
        <v>0</v>
      </c>
      <c r="O88" s="242">
        <f>ROUND(E88*N88,2)</f>
        <v>0</v>
      </c>
      <c r="P88" s="242">
        <v>0</v>
      </c>
      <c r="Q88" s="243">
        <f>ROUND(E88*P88,2)</f>
        <v>0</v>
      </c>
      <c r="R88" s="225"/>
      <c r="S88" s="225" t="s">
        <v>276</v>
      </c>
      <c r="T88" s="225" t="s">
        <v>277</v>
      </c>
      <c r="U88" s="225">
        <v>1.3305</v>
      </c>
      <c r="V88" s="225">
        <f>ROUND(E88*U88,2)</f>
        <v>2.66</v>
      </c>
      <c r="W88" s="225"/>
      <c r="X88" s="206"/>
      <c r="Y88" s="206"/>
      <c r="Z88" s="206"/>
      <c r="AA88" s="206"/>
      <c r="AB88" s="206"/>
      <c r="AC88" s="206"/>
      <c r="AD88" s="206"/>
      <c r="AE88" s="206"/>
      <c r="AF88" s="206"/>
      <c r="AG88" s="206" t="s">
        <v>659</v>
      </c>
      <c r="AH88" s="206"/>
      <c r="AI88" s="206"/>
      <c r="AJ88" s="206"/>
      <c r="AK88" s="206"/>
      <c r="AL88" s="206"/>
      <c r="AM88" s="206"/>
      <c r="AN88" s="206"/>
      <c r="AO88" s="206"/>
      <c r="AP88" s="206"/>
      <c r="AQ88" s="206"/>
      <c r="AR88" s="206"/>
      <c r="AS88" s="206"/>
      <c r="AT88" s="206"/>
      <c r="AU88" s="206"/>
      <c r="AV88" s="206"/>
      <c r="AW88" s="206"/>
      <c r="AX88" s="206"/>
      <c r="AY88" s="206"/>
      <c r="AZ88" s="206"/>
      <c r="BA88" s="206"/>
      <c r="BB88" s="206"/>
      <c r="BC88" s="206"/>
      <c r="BD88" s="206"/>
      <c r="BE88" s="206"/>
      <c r="BF88" s="206"/>
      <c r="BG88" s="206"/>
      <c r="BH88" s="206"/>
    </row>
    <row r="89" spans="1:60" outlineLevel="1" x14ac:dyDescent="0.25">
      <c r="A89" s="223"/>
      <c r="B89" s="224"/>
      <c r="C89" s="254" t="s">
        <v>1976</v>
      </c>
      <c r="D89" s="226"/>
      <c r="E89" s="227">
        <v>2</v>
      </c>
      <c r="F89" s="225"/>
      <c r="G89" s="225"/>
      <c r="H89" s="225"/>
      <c r="I89" s="225"/>
      <c r="J89" s="225"/>
      <c r="K89" s="225"/>
      <c r="L89" s="225"/>
      <c r="M89" s="225"/>
      <c r="N89" s="225"/>
      <c r="O89" s="225"/>
      <c r="P89" s="225"/>
      <c r="Q89" s="225"/>
      <c r="R89" s="225"/>
      <c r="S89" s="225"/>
      <c r="T89" s="225"/>
      <c r="U89" s="225"/>
      <c r="V89" s="225"/>
      <c r="W89" s="225"/>
      <c r="X89" s="206"/>
      <c r="Y89" s="206"/>
      <c r="Z89" s="206"/>
      <c r="AA89" s="206"/>
      <c r="AB89" s="206"/>
      <c r="AC89" s="206"/>
      <c r="AD89" s="206"/>
      <c r="AE89" s="206"/>
      <c r="AF89" s="206"/>
      <c r="AG89" s="206" t="s">
        <v>280</v>
      </c>
      <c r="AH89" s="206">
        <v>0</v>
      </c>
      <c r="AI89" s="206"/>
      <c r="AJ89" s="206"/>
      <c r="AK89" s="206"/>
      <c r="AL89" s="206"/>
      <c r="AM89" s="206"/>
      <c r="AN89" s="206"/>
      <c r="AO89" s="206"/>
      <c r="AP89" s="206"/>
      <c r="AQ89" s="206"/>
      <c r="AR89" s="206"/>
      <c r="AS89" s="206"/>
      <c r="AT89" s="206"/>
      <c r="AU89" s="206"/>
      <c r="AV89" s="206"/>
      <c r="AW89" s="206"/>
      <c r="AX89" s="206"/>
      <c r="AY89" s="206"/>
      <c r="AZ89" s="206"/>
      <c r="BA89" s="206"/>
      <c r="BB89" s="206"/>
      <c r="BC89" s="206"/>
      <c r="BD89" s="206"/>
      <c r="BE89" s="206"/>
      <c r="BF89" s="206"/>
      <c r="BG89" s="206"/>
      <c r="BH89" s="206"/>
    </row>
    <row r="90" spans="1:60" outlineLevel="1" x14ac:dyDescent="0.25">
      <c r="A90" s="237">
        <v>54</v>
      </c>
      <c r="B90" s="238" t="s">
        <v>2003</v>
      </c>
      <c r="C90" s="253" t="s">
        <v>2004</v>
      </c>
      <c r="D90" s="239" t="s">
        <v>333</v>
      </c>
      <c r="E90" s="240">
        <v>35</v>
      </c>
      <c r="F90" s="241"/>
      <c r="G90" s="242">
        <f>ROUND(E90*F90,2)</f>
        <v>0</v>
      </c>
      <c r="H90" s="241"/>
      <c r="I90" s="242">
        <f>ROUND(E90*H90,2)</f>
        <v>0</v>
      </c>
      <c r="J90" s="241"/>
      <c r="K90" s="242">
        <f>ROUND(E90*J90,2)</f>
        <v>0</v>
      </c>
      <c r="L90" s="242">
        <v>21</v>
      </c>
      <c r="M90" s="242">
        <f>G90*(1+L90/100)</f>
        <v>0</v>
      </c>
      <c r="N90" s="242">
        <v>0</v>
      </c>
      <c r="O90" s="242">
        <f>ROUND(E90*N90,2)</f>
        <v>0</v>
      </c>
      <c r="P90" s="242">
        <v>0</v>
      </c>
      <c r="Q90" s="243">
        <f>ROUND(E90*P90,2)</f>
        <v>0</v>
      </c>
      <c r="R90" s="225"/>
      <c r="S90" s="225" t="s">
        <v>276</v>
      </c>
      <c r="T90" s="225" t="s">
        <v>277</v>
      </c>
      <c r="U90" s="225">
        <v>0.86799999999999999</v>
      </c>
      <c r="V90" s="225">
        <f>ROUND(E90*U90,2)</f>
        <v>30.38</v>
      </c>
      <c r="W90" s="225"/>
      <c r="X90" s="206"/>
      <c r="Y90" s="206"/>
      <c r="Z90" s="206"/>
      <c r="AA90" s="206"/>
      <c r="AB90" s="206"/>
      <c r="AC90" s="206"/>
      <c r="AD90" s="206"/>
      <c r="AE90" s="206"/>
      <c r="AF90" s="206"/>
      <c r="AG90" s="206" t="s">
        <v>659</v>
      </c>
      <c r="AH90" s="206"/>
      <c r="AI90" s="206"/>
      <c r="AJ90" s="206"/>
      <c r="AK90" s="206"/>
      <c r="AL90" s="206"/>
      <c r="AM90" s="206"/>
      <c r="AN90" s="206"/>
      <c r="AO90" s="206"/>
      <c r="AP90" s="206"/>
      <c r="AQ90" s="206"/>
      <c r="AR90" s="206"/>
      <c r="AS90" s="206"/>
      <c r="AT90" s="206"/>
      <c r="AU90" s="206"/>
      <c r="AV90" s="206"/>
      <c r="AW90" s="206"/>
      <c r="AX90" s="206"/>
      <c r="AY90" s="206"/>
      <c r="AZ90" s="206"/>
      <c r="BA90" s="206"/>
      <c r="BB90" s="206"/>
      <c r="BC90" s="206"/>
      <c r="BD90" s="206"/>
      <c r="BE90" s="206"/>
      <c r="BF90" s="206"/>
      <c r="BG90" s="206"/>
      <c r="BH90" s="206"/>
    </row>
    <row r="91" spans="1:60" outlineLevel="1" x14ac:dyDescent="0.25">
      <c r="A91" s="223"/>
      <c r="B91" s="224"/>
      <c r="C91" s="254" t="s">
        <v>2005</v>
      </c>
      <c r="D91" s="226"/>
      <c r="E91" s="227">
        <v>35</v>
      </c>
      <c r="F91" s="225"/>
      <c r="G91" s="225"/>
      <c r="H91" s="225"/>
      <c r="I91" s="225"/>
      <c r="J91" s="225"/>
      <c r="K91" s="225"/>
      <c r="L91" s="225"/>
      <c r="M91" s="225"/>
      <c r="N91" s="225"/>
      <c r="O91" s="225"/>
      <c r="P91" s="225"/>
      <c r="Q91" s="225"/>
      <c r="R91" s="225"/>
      <c r="S91" s="225"/>
      <c r="T91" s="225"/>
      <c r="U91" s="225"/>
      <c r="V91" s="225"/>
      <c r="W91" s="225"/>
      <c r="X91" s="206"/>
      <c r="Y91" s="206"/>
      <c r="Z91" s="206"/>
      <c r="AA91" s="206"/>
      <c r="AB91" s="206"/>
      <c r="AC91" s="206"/>
      <c r="AD91" s="206"/>
      <c r="AE91" s="206"/>
      <c r="AF91" s="206"/>
      <c r="AG91" s="206" t="s">
        <v>280</v>
      </c>
      <c r="AH91" s="206">
        <v>0</v>
      </c>
      <c r="AI91" s="206"/>
      <c r="AJ91" s="206"/>
      <c r="AK91" s="206"/>
      <c r="AL91" s="206"/>
      <c r="AM91" s="206"/>
      <c r="AN91" s="206"/>
      <c r="AO91" s="206"/>
      <c r="AP91" s="206"/>
      <c r="AQ91" s="206"/>
      <c r="AR91" s="206"/>
      <c r="AS91" s="206"/>
      <c r="AT91" s="206"/>
      <c r="AU91" s="206"/>
      <c r="AV91" s="206"/>
      <c r="AW91" s="206"/>
      <c r="AX91" s="206"/>
      <c r="AY91" s="206"/>
      <c r="AZ91" s="206"/>
      <c r="BA91" s="206"/>
      <c r="BB91" s="206"/>
      <c r="BC91" s="206"/>
      <c r="BD91" s="206"/>
      <c r="BE91" s="206"/>
      <c r="BF91" s="206"/>
      <c r="BG91" s="206"/>
      <c r="BH91" s="206"/>
    </row>
    <row r="92" spans="1:60" outlineLevel="1" x14ac:dyDescent="0.25">
      <c r="A92" s="237">
        <v>55</v>
      </c>
      <c r="B92" s="238" t="s">
        <v>2006</v>
      </c>
      <c r="C92" s="253" t="s">
        <v>2007</v>
      </c>
      <c r="D92" s="239" t="s">
        <v>333</v>
      </c>
      <c r="E92" s="240">
        <v>6</v>
      </c>
      <c r="F92" s="241"/>
      <c r="G92" s="242">
        <f>ROUND(E92*F92,2)</f>
        <v>0</v>
      </c>
      <c r="H92" s="241"/>
      <c r="I92" s="242">
        <f>ROUND(E92*H92,2)</f>
        <v>0</v>
      </c>
      <c r="J92" s="241"/>
      <c r="K92" s="242">
        <f>ROUND(E92*J92,2)</f>
        <v>0</v>
      </c>
      <c r="L92" s="242">
        <v>21</v>
      </c>
      <c r="M92" s="242">
        <f>G92*(1+L92/100)</f>
        <v>0</v>
      </c>
      <c r="N92" s="242">
        <v>0</v>
      </c>
      <c r="O92" s="242">
        <f>ROUND(E92*N92,2)</f>
        <v>0</v>
      </c>
      <c r="P92" s="242">
        <v>0</v>
      </c>
      <c r="Q92" s="243">
        <f>ROUND(E92*P92,2)</f>
        <v>0</v>
      </c>
      <c r="R92" s="225"/>
      <c r="S92" s="225" t="s">
        <v>276</v>
      </c>
      <c r="T92" s="225" t="s">
        <v>277</v>
      </c>
      <c r="U92" s="225">
        <v>1.3169999999999999</v>
      </c>
      <c r="V92" s="225">
        <f>ROUND(E92*U92,2)</f>
        <v>7.9</v>
      </c>
      <c r="W92" s="225"/>
      <c r="X92" s="206"/>
      <c r="Y92" s="206"/>
      <c r="Z92" s="206"/>
      <c r="AA92" s="206"/>
      <c r="AB92" s="206"/>
      <c r="AC92" s="206"/>
      <c r="AD92" s="206"/>
      <c r="AE92" s="206"/>
      <c r="AF92" s="206"/>
      <c r="AG92" s="206" t="s">
        <v>659</v>
      </c>
      <c r="AH92" s="206"/>
      <c r="AI92" s="206"/>
      <c r="AJ92" s="206"/>
      <c r="AK92" s="206"/>
      <c r="AL92" s="206"/>
      <c r="AM92" s="206"/>
      <c r="AN92" s="206"/>
      <c r="AO92" s="206"/>
      <c r="AP92" s="206"/>
      <c r="AQ92" s="206"/>
      <c r="AR92" s="206"/>
      <c r="AS92" s="206"/>
      <c r="AT92" s="206"/>
      <c r="AU92" s="206"/>
      <c r="AV92" s="206"/>
      <c r="AW92" s="206"/>
      <c r="AX92" s="206"/>
      <c r="AY92" s="206"/>
      <c r="AZ92" s="206"/>
      <c r="BA92" s="206"/>
      <c r="BB92" s="206"/>
      <c r="BC92" s="206"/>
      <c r="BD92" s="206"/>
      <c r="BE92" s="206"/>
      <c r="BF92" s="206"/>
      <c r="BG92" s="206"/>
      <c r="BH92" s="206"/>
    </row>
    <row r="93" spans="1:60" outlineLevel="1" x14ac:dyDescent="0.25">
      <c r="A93" s="223"/>
      <c r="B93" s="224"/>
      <c r="C93" s="254" t="s">
        <v>2008</v>
      </c>
      <c r="D93" s="226"/>
      <c r="E93" s="227">
        <v>6</v>
      </c>
      <c r="F93" s="225"/>
      <c r="G93" s="225"/>
      <c r="H93" s="225"/>
      <c r="I93" s="225"/>
      <c r="J93" s="225"/>
      <c r="K93" s="225"/>
      <c r="L93" s="225"/>
      <c r="M93" s="225"/>
      <c r="N93" s="225"/>
      <c r="O93" s="225"/>
      <c r="P93" s="225"/>
      <c r="Q93" s="225"/>
      <c r="R93" s="225"/>
      <c r="S93" s="225"/>
      <c r="T93" s="225"/>
      <c r="U93" s="225"/>
      <c r="V93" s="225"/>
      <c r="W93" s="225"/>
      <c r="X93" s="206"/>
      <c r="Y93" s="206"/>
      <c r="Z93" s="206"/>
      <c r="AA93" s="206"/>
      <c r="AB93" s="206"/>
      <c r="AC93" s="206"/>
      <c r="AD93" s="206"/>
      <c r="AE93" s="206"/>
      <c r="AF93" s="206"/>
      <c r="AG93" s="206" t="s">
        <v>280</v>
      </c>
      <c r="AH93" s="206">
        <v>0</v>
      </c>
      <c r="AI93" s="206"/>
      <c r="AJ93" s="206"/>
      <c r="AK93" s="206"/>
      <c r="AL93" s="206"/>
      <c r="AM93" s="206"/>
      <c r="AN93" s="206"/>
      <c r="AO93" s="206"/>
      <c r="AP93" s="206"/>
      <c r="AQ93" s="206"/>
      <c r="AR93" s="206"/>
      <c r="AS93" s="206"/>
      <c r="AT93" s="206"/>
      <c r="AU93" s="206"/>
      <c r="AV93" s="206"/>
      <c r="AW93" s="206"/>
      <c r="AX93" s="206"/>
      <c r="AY93" s="206"/>
      <c r="AZ93" s="206"/>
      <c r="BA93" s="206"/>
      <c r="BB93" s="206"/>
      <c r="BC93" s="206"/>
      <c r="BD93" s="206"/>
      <c r="BE93" s="206"/>
      <c r="BF93" s="206"/>
      <c r="BG93" s="206"/>
      <c r="BH93" s="206"/>
    </row>
    <row r="94" spans="1:60" outlineLevel="1" x14ac:dyDescent="0.25">
      <c r="A94" s="244">
        <v>56</v>
      </c>
      <c r="B94" s="245" t="s">
        <v>2009</v>
      </c>
      <c r="C94" s="255" t="s">
        <v>2010</v>
      </c>
      <c r="D94" s="246" t="s">
        <v>333</v>
      </c>
      <c r="E94" s="247">
        <v>19</v>
      </c>
      <c r="F94" s="248"/>
      <c r="G94" s="249">
        <f>ROUND(E94*F94,2)</f>
        <v>0</v>
      </c>
      <c r="H94" s="248"/>
      <c r="I94" s="249">
        <f>ROUND(E94*H94,2)</f>
        <v>0</v>
      </c>
      <c r="J94" s="248"/>
      <c r="K94" s="249">
        <f>ROUND(E94*J94,2)</f>
        <v>0</v>
      </c>
      <c r="L94" s="249">
        <v>21</v>
      </c>
      <c r="M94" s="249">
        <f>G94*(1+L94/100)</f>
        <v>0</v>
      </c>
      <c r="N94" s="249">
        <v>0</v>
      </c>
      <c r="O94" s="249">
        <f>ROUND(E94*N94,2)</f>
        <v>0</v>
      </c>
      <c r="P94" s="249">
        <v>0</v>
      </c>
      <c r="Q94" s="250">
        <f>ROUND(E94*P94,2)</f>
        <v>0</v>
      </c>
      <c r="R94" s="225"/>
      <c r="S94" s="225" t="s">
        <v>276</v>
      </c>
      <c r="T94" s="225" t="s">
        <v>277</v>
      </c>
      <c r="U94" s="225">
        <v>0.26800000000000002</v>
      </c>
      <c r="V94" s="225">
        <f>ROUND(E94*U94,2)</f>
        <v>5.09</v>
      </c>
      <c r="W94" s="225"/>
      <c r="X94" s="206"/>
      <c r="Y94" s="206"/>
      <c r="Z94" s="206"/>
      <c r="AA94" s="206"/>
      <c r="AB94" s="206"/>
      <c r="AC94" s="206"/>
      <c r="AD94" s="206"/>
      <c r="AE94" s="206"/>
      <c r="AF94" s="206"/>
      <c r="AG94" s="206" t="s">
        <v>659</v>
      </c>
      <c r="AH94" s="206"/>
      <c r="AI94" s="206"/>
      <c r="AJ94" s="206"/>
      <c r="AK94" s="206"/>
      <c r="AL94" s="206"/>
      <c r="AM94" s="206"/>
      <c r="AN94" s="206"/>
      <c r="AO94" s="206"/>
      <c r="AP94" s="206"/>
      <c r="AQ94" s="206"/>
      <c r="AR94" s="206"/>
      <c r="AS94" s="206"/>
      <c r="AT94" s="206"/>
      <c r="AU94" s="206"/>
      <c r="AV94" s="206"/>
      <c r="AW94" s="206"/>
      <c r="AX94" s="206"/>
      <c r="AY94" s="206"/>
      <c r="AZ94" s="206"/>
      <c r="BA94" s="206"/>
      <c r="BB94" s="206"/>
      <c r="BC94" s="206"/>
      <c r="BD94" s="206"/>
      <c r="BE94" s="206"/>
      <c r="BF94" s="206"/>
      <c r="BG94" s="206"/>
      <c r="BH94" s="206"/>
    </row>
    <row r="95" spans="1:60" outlineLevel="1" x14ac:dyDescent="0.25">
      <c r="A95" s="244">
        <v>57</v>
      </c>
      <c r="B95" s="245" t="s">
        <v>2011</v>
      </c>
      <c r="C95" s="255" t="s">
        <v>2012</v>
      </c>
      <c r="D95" s="246" t="s">
        <v>333</v>
      </c>
      <c r="E95" s="247">
        <v>10</v>
      </c>
      <c r="F95" s="248"/>
      <c r="G95" s="249">
        <f>ROUND(E95*F95,2)</f>
        <v>0</v>
      </c>
      <c r="H95" s="248"/>
      <c r="I95" s="249">
        <f>ROUND(E95*H95,2)</f>
        <v>0</v>
      </c>
      <c r="J95" s="248"/>
      <c r="K95" s="249">
        <f>ROUND(E95*J95,2)</f>
        <v>0</v>
      </c>
      <c r="L95" s="249">
        <v>21</v>
      </c>
      <c r="M95" s="249">
        <f>G95*(1+L95/100)</f>
        <v>0</v>
      </c>
      <c r="N95" s="249">
        <v>0</v>
      </c>
      <c r="O95" s="249">
        <f>ROUND(E95*N95,2)</f>
        <v>0</v>
      </c>
      <c r="P95" s="249">
        <v>0</v>
      </c>
      <c r="Q95" s="250">
        <f>ROUND(E95*P95,2)</f>
        <v>0</v>
      </c>
      <c r="R95" s="225"/>
      <c r="S95" s="225" t="s">
        <v>276</v>
      </c>
      <c r="T95" s="225" t="s">
        <v>277</v>
      </c>
      <c r="U95" s="225">
        <v>0.36099999999999999</v>
      </c>
      <c r="V95" s="225">
        <f>ROUND(E95*U95,2)</f>
        <v>3.61</v>
      </c>
      <c r="W95" s="225"/>
      <c r="X95" s="206"/>
      <c r="Y95" s="206"/>
      <c r="Z95" s="206"/>
      <c r="AA95" s="206"/>
      <c r="AB95" s="206"/>
      <c r="AC95" s="206"/>
      <c r="AD95" s="206"/>
      <c r="AE95" s="206"/>
      <c r="AF95" s="206"/>
      <c r="AG95" s="206" t="s">
        <v>659</v>
      </c>
      <c r="AH95" s="206"/>
      <c r="AI95" s="206"/>
      <c r="AJ95" s="206"/>
      <c r="AK95" s="206"/>
      <c r="AL95" s="206"/>
      <c r="AM95" s="206"/>
      <c r="AN95" s="206"/>
      <c r="AO95" s="206"/>
      <c r="AP95" s="206"/>
      <c r="AQ95" s="206"/>
      <c r="AR95" s="206"/>
      <c r="AS95" s="206"/>
      <c r="AT95" s="206"/>
      <c r="AU95" s="206"/>
      <c r="AV95" s="206"/>
      <c r="AW95" s="206"/>
      <c r="AX95" s="206"/>
      <c r="AY95" s="206"/>
      <c r="AZ95" s="206"/>
      <c r="BA95" s="206"/>
      <c r="BB95" s="206"/>
      <c r="BC95" s="206"/>
      <c r="BD95" s="206"/>
      <c r="BE95" s="206"/>
      <c r="BF95" s="206"/>
      <c r="BG95" s="206"/>
      <c r="BH95" s="206"/>
    </row>
    <row r="96" spans="1:60" outlineLevel="1" x14ac:dyDescent="0.25">
      <c r="A96" s="237">
        <v>58</v>
      </c>
      <c r="B96" s="238" t="s">
        <v>2013</v>
      </c>
      <c r="C96" s="253" t="s">
        <v>2014</v>
      </c>
      <c r="D96" s="239" t="s">
        <v>320</v>
      </c>
      <c r="E96" s="240">
        <v>1.73529</v>
      </c>
      <c r="F96" s="241"/>
      <c r="G96" s="242">
        <f>ROUND(E96*F96,2)</f>
        <v>0</v>
      </c>
      <c r="H96" s="241"/>
      <c r="I96" s="242">
        <f>ROUND(E96*H96,2)</f>
        <v>0</v>
      </c>
      <c r="J96" s="241"/>
      <c r="K96" s="242">
        <f>ROUND(E96*J96,2)</f>
        <v>0</v>
      </c>
      <c r="L96" s="242">
        <v>21</v>
      </c>
      <c r="M96" s="242">
        <f>G96*(1+L96/100)</f>
        <v>0</v>
      </c>
      <c r="N96" s="242">
        <v>0</v>
      </c>
      <c r="O96" s="242">
        <f>ROUND(E96*N96,2)</f>
        <v>0</v>
      </c>
      <c r="P96" s="242">
        <v>0</v>
      </c>
      <c r="Q96" s="243">
        <f>ROUND(E96*P96,2)</f>
        <v>0</v>
      </c>
      <c r="R96" s="225"/>
      <c r="S96" s="225" t="s">
        <v>276</v>
      </c>
      <c r="T96" s="225" t="s">
        <v>277</v>
      </c>
      <c r="U96" s="225">
        <v>3.0750000000000002</v>
      </c>
      <c r="V96" s="225">
        <f>ROUND(E96*U96,2)</f>
        <v>5.34</v>
      </c>
      <c r="W96" s="225"/>
      <c r="X96" s="206"/>
      <c r="Y96" s="206"/>
      <c r="Z96" s="206"/>
      <c r="AA96" s="206"/>
      <c r="AB96" s="206"/>
      <c r="AC96" s="206"/>
      <c r="AD96" s="206"/>
      <c r="AE96" s="206"/>
      <c r="AF96" s="206"/>
      <c r="AG96" s="206" t="s">
        <v>659</v>
      </c>
      <c r="AH96" s="206"/>
      <c r="AI96" s="206"/>
      <c r="AJ96" s="206"/>
      <c r="AK96" s="206"/>
      <c r="AL96" s="206"/>
      <c r="AM96" s="206"/>
      <c r="AN96" s="206"/>
      <c r="AO96" s="206"/>
      <c r="AP96" s="206"/>
      <c r="AQ96" s="206"/>
      <c r="AR96" s="206"/>
      <c r="AS96" s="206"/>
      <c r="AT96" s="206"/>
      <c r="AU96" s="206"/>
      <c r="AV96" s="206"/>
      <c r="AW96" s="206"/>
      <c r="AX96" s="206"/>
      <c r="AY96" s="206"/>
      <c r="AZ96" s="206"/>
      <c r="BA96" s="206"/>
      <c r="BB96" s="206"/>
      <c r="BC96" s="206"/>
      <c r="BD96" s="206"/>
      <c r="BE96" s="206"/>
      <c r="BF96" s="206"/>
      <c r="BG96" s="206"/>
      <c r="BH96" s="206"/>
    </row>
    <row r="97" spans="1:33" x14ac:dyDescent="0.25">
      <c r="A97" s="5"/>
      <c r="B97" s="6"/>
      <c r="C97" s="258"/>
      <c r="D97" s="8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AE97">
        <v>15</v>
      </c>
      <c r="AF97">
        <v>21</v>
      </c>
    </row>
    <row r="98" spans="1:33" x14ac:dyDescent="0.25">
      <c r="A98" s="209"/>
      <c r="B98" s="210" t="s">
        <v>31</v>
      </c>
      <c r="C98" s="259"/>
      <c r="D98" s="211"/>
      <c r="E98" s="212"/>
      <c r="F98" s="212"/>
      <c r="G98" s="251">
        <f>G8+G11+G32+G59</f>
        <v>0</v>
      </c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AE98">
        <f>SUMIF(L7:L96,AE97,G7:G96)</f>
        <v>0</v>
      </c>
      <c r="AF98">
        <f>SUMIF(L7:L96,AF97,G7:G96)</f>
        <v>0</v>
      </c>
      <c r="AG98" t="s">
        <v>916</v>
      </c>
    </row>
    <row r="99" spans="1:33" x14ac:dyDescent="0.25">
      <c r="A99" s="5"/>
      <c r="B99" s="6"/>
      <c r="C99" s="258"/>
      <c r="D99" s="8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33" x14ac:dyDescent="0.25">
      <c r="A100" s="5"/>
      <c r="B100" s="6"/>
      <c r="C100" s="258"/>
      <c r="D100" s="8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33" x14ac:dyDescent="0.25">
      <c r="A101" s="213" t="s">
        <v>917</v>
      </c>
      <c r="B101" s="213"/>
      <c r="C101" s="260"/>
      <c r="D101" s="8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33" x14ac:dyDescent="0.25">
      <c r="A102" s="214"/>
      <c r="B102" s="215"/>
      <c r="C102" s="261"/>
      <c r="D102" s="215"/>
      <c r="E102" s="215"/>
      <c r="F102" s="215"/>
      <c r="G102" s="216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AG102" t="s">
        <v>918</v>
      </c>
    </row>
    <row r="103" spans="1:33" x14ac:dyDescent="0.25">
      <c r="A103" s="217"/>
      <c r="B103" s="218"/>
      <c r="C103" s="262"/>
      <c r="D103" s="218"/>
      <c r="E103" s="218"/>
      <c r="F103" s="218"/>
      <c r="G103" s="219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33" x14ac:dyDescent="0.25">
      <c r="A104" s="217"/>
      <c r="B104" s="218"/>
      <c r="C104" s="262"/>
      <c r="D104" s="218"/>
      <c r="E104" s="218"/>
      <c r="F104" s="218"/>
      <c r="G104" s="219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33" x14ac:dyDescent="0.25">
      <c r="A105" s="217"/>
      <c r="B105" s="218"/>
      <c r="C105" s="262"/>
      <c r="D105" s="218"/>
      <c r="E105" s="218"/>
      <c r="F105" s="218"/>
      <c r="G105" s="219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33" x14ac:dyDescent="0.25">
      <c r="A106" s="220"/>
      <c r="B106" s="221"/>
      <c r="C106" s="263"/>
      <c r="D106" s="221"/>
      <c r="E106" s="221"/>
      <c r="F106" s="221"/>
      <c r="G106" s="222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33" x14ac:dyDescent="0.25">
      <c r="A107" s="5"/>
      <c r="B107" s="6"/>
      <c r="C107" s="258"/>
      <c r="D107" s="8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33" x14ac:dyDescent="0.25">
      <c r="C108" s="264"/>
      <c r="D108" s="190"/>
      <c r="AG108" t="s">
        <v>919</v>
      </c>
    </row>
    <row r="109" spans="1:33" x14ac:dyDescent="0.25">
      <c r="D109" s="190"/>
    </row>
    <row r="110" spans="1:33" x14ac:dyDescent="0.25">
      <c r="D110" s="190"/>
    </row>
    <row r="111" spans="1:33" x14ac:dyDescent="0.25">
      <c r="D111" s="190"/>
    </row>
    <row r="112" spans="1:33" x14ac:dyDescent="0.25">
      <c r="D112" s="190"/>
    </row>
    <row r="113" spans="4:4" x14ac:dyDescent="0.25">
      <c r="D113" s="190"/>
    </row>
    <row r="114" spans="4:4" x14ac:dyDescent="0.25">
      <c r="D114" s="190"/>
    </row>
    <row r="115" spans="4:4" x14ac:dyDescent="0.25">
      <c r="D115" s="190"/>
    </row>
    <row r="116" spans="4:4" x14ac:dyDescent="0.25">
      <c r="D116" s="190"/>
    </row>
    <row r="117" spans="4:4" x14ac:dyDescent="0.25">
      <c r="D117" s="190"/>
    </row>
    <row r="118" spans="4:4" x14ac:dyDescent="0.25">
      <c r="D118" s="190"/>
    </row>
    <row r="119" spans="4:4" x14ac:dyDescent="0.25">
      <c r="D119" s="190"/>
    </row>
    <row r="120" spans="4:4" x14ac:dyDescent="0.25">
      <c r="D120" s="190"/>
    </row>
    <row r="121" spans="4:4" x14ac:dyDescent="0.25">
      <c r="D121" s="190"/>
    </row>
    <row r="122" spans="4:4" x14ac:dyDescent="0.25">
      <c r="D122" s="190"/>
    </row>
    <row r="123" spans="4:4" x14ac:dyDescent="0.25">
      <c r="D123" s="190"/>
    </row>
    <row r="124" spans="4:4" x14ac:dyDescent="0.25">
      <c r="D124" s="190"/>
    </row>
    <row r="125" spans="4:4" x14ac:dyDescent="0.25">
      <c r="D125" s="190"/>
    </row>
    <row r="126" spans="4:4" x14ac:dyDescent="0.25">
      <c r="D126" s="190"/>
    </row>
    <row r="127" spans="4:4" x14ac:dyDescent="0.25">
      <c r="D127" s="190"/>
    </row>
    <row r="128" spans="4:4" x14ac:dyDescent="0.25">
      <c r="D128" s="190"/>
    </row>
    <row r="129" spans="4:4" x14ac:dyDescent="0.25">
      <c r="D129" s="190"/>
    </row>
    <row r="130" spans="4:4" x14ac:dyDescent="0.25">
      <c r="D130" s="190"/>
    </row>
    <row r="131" spans="4:4" x14ac:dyDescent="0.25">
      <c r="D131" s="190"/>
    </row>
    <row r="132" spans="4:4" x14ac:dyDescent="0.25">
      <c r="D132" s="190"/>
    </row>
    <row r="133" spans="4:4" x14ac:dyDescent="0.25">
      <c r="D133" s="190"/>
    </row>
    <row r="134" spans="4:4" x14ac:dyDescent="0.25">
      <c r="D134" s="190"/>
    </row>
    <row r="135" spans="4:4" x14ac:dyDescent="0.25">
      <c r="D135" s="190"/>
    </row>
    <row r="136" spans="4:4" x14ac:dyDescent="0.25">
      <c r="D136" s="190"/>
    </row>
    <row r="137" spans="4:4" x14ac:dyDescent="0.25">
      <c r="D137" s="190"/>
    </row>
    <row r="138" spans="4:4" x14ac:dyDescent="0.25">
      <c r="D138" s="190"/>
    </row>
    <row r="139" spans="4:4" x14ac:dyDescent="0.25">
      <c r="D139" s="190"/>
    </row>
    <row r="140" spans="4:4" x14ac:dyDescent="0.25">
      <c r="D140" s="190"/>
    </row>
    <row r="141" spans="4:4" x14ac:dyDescent="0.25">
      <c r="D141" s="190"/>
    </row>
    <row r="142" spans="4:4" x14ac:dyDescent="0.25">
      <c r="D142" s="190"/>
    </row>
    <row r="143" spans="4:4" x14ac:dyDescent="0.25">
      <c r="D143" s="190"/>
    </row>
    <row r="144" spans="4:4" x14ac:dyDescent="0.25">
      <c r="D144" s="190"/>
    </row>
    <row r="145" spans="4:4" x14ac:dyDescent="0.25">
      <c r="D145" s="190"/>
    </row>
    <row r="146" spans="4:4" x14ac:dyDescent="0.25">
      <c r="D146" s="190"/>
    </row>
    <row r="147" spans="4:4" x14ac:dyDescent="0.25">
      <c r="D147" s="190"/>
    </row>
    <row r="148" spans="4:4" x14ac:dyDescent="0.25">
      <c r="D148" s="190"/>
    </row>
    <row r="149" spans="4:4" x14ac:dyDescent="0.25">
      <c r="D149" s="190"/>
    </row>
    <row r="150" spans="4:4" x14ac:dyDescent="0.25">
      <c r="D150" s="190"/>
    </row>
    <row r="151" spans="4:4" x14ac:dyDescent="0.25">
      <c r="D151" s="190"/>
    </row>
    <row r="152" spans="4:4" x14ac:dyDescent="0.25">
      <c r="D152" s="190"/>
    </row>
    <row r="153" spans="4:4" x14ac:dyDescent="0.25">
      <c r="D153" s="190"/>
    </row>
    <row r="154" spans="4:4" x14ac:dyDescent="0.25">
      <c r="D154" s="190"/>
    </row>
    <row r="155" spans="4:4" x14ac:dyDescent="0.25">
      <c r="D155" s="190"/>
    </row>
    <row r="156" spans="4:4" x14ac:dyDescent="0.25">
      <c r="D156" s="190"/>
    </row>
    <row r="157" spans="4:4" x14ac:dyDescent="0.25">
      <c r="D157" s="190"/>
    </row>
    <row r="158" spans="4:4" x14ac:dyDescent="0.25">
      <c r="D158" s="190"/>
    </row>
    <row r="159" spans="4:4" x14ac:dyDescent="0.25">
      <c r="D159" s="190"/>
    </row>
    <row r="160" spans="4:4" x14ac:dyDescent="0.25">
      <c r="D160" s="190"/>
    </row>
    <row r="161" spans="4:4" x14ac:dyDescent="0.25">
      <c r="D161" s="190"/>
    </row>
    <row r="162" spans="4:4" x14ac:dyDescent="0.25">
      <c r="D162" s="190"/>
    </row>
    <row r="163" spans="4:4" x14ac:dyDescent="0.25">
      <c r="D163" s="190"/>
    </row>
    <row r="164" spans="4:4" x14ac:dyDescent="0.25">
      <c r="D164" s="190"/>
    </row>
    <row r="165" spans="4:4" x14ac:dyDescent="0.25">
      <c r="D165" s="190"/>
    </row>
    <row r="166" spans="4:4" x14ac:dyDescent="0.25">
      <c r="D166" s="190"/>
    </row>
    <row r="167" spans="4:4" x14ac:dyDescent="0.25">
      <c r="D167" s="190"/>
    </row>
    <row r="168" spans="4:4" x14ac:dyDescent="0.25">
      <c r="D168" s="190"/>
    </row>
    <row r="169" spans="4:4" x14ac:dyDescent="0.25">
      <c r="D169" s="190"/>
    </row>
    <row r="170" spans="4:4" x14ac:dyDescent="0.25">
      <c r="D170" s="190"/>
    </row>
    <row r="171" spans="4:4" x14ac:dyDescent="0.25">
      <c r="D171" s="190"/>
    </row>
    <row r="172" spans="4:4" x14ac:dyDescent="0.25">
      <c r="D172" s="190"/>
    </row>
    <row r="173" spans="4:4" x14ac:dyDescent="0.25">
      <c r="D173" s="190"/>
    </row>
    <row r="174" spans="4:4" x14ac:dyDescent="0.25">
      <c r="D174" s="190"/>
    </row>
    <row r="175" spans="4:4" x14ac:dyDescent="0.25">
      <c r="D175" s="190"/>
    </row>
    <row r="176" spans="4:4" x14ac:dyDescent="0.25">
      <c r="D176" s="190"/>
    </row>
    <row r="177" spans="4:4" x14ac:dyDescent="0.25">
      <c r="D177" s="190"/>
    </row>
    <row r="178" spans="4:4" x14ac:dyDescent="0.25">
      <c r="D178" s="190"/>
    </row>
    <row r="179" spans="4:4" x14ac:dyDescent="0.25">
      <c r="D179" s="190"/>
    </row>
    <row r="180" spans="4:4" x14ac:dyDescent="0.25">
      <c r="D180" s="190"/>
    </row>
    <row r="181" spans="4:4" x14ac:dyDescent="0.25">
      <c r="D181" s="190"/>
    </row>
    <row r="182" spans="4:4" x14ac:dyDescent="0.25">
      <c r="D182" s="190"/>
    </row>
    <row r="183" spans="4:4" x14ac:dyDescent="0.25">
      <c r="D183" s="190"/>
    </row>
    <row r="184" spans="4:4" x14ac:dyDescent="0.25">
      <c r="D184" s="190"/>
    </row>
    <row r="185" spans="4:4" x14ac:dyDescent="0.25">
      <c r="D185" s="190"/>
    </row>
    <row r="186" spans="4:4" x14ac:dyDescent="0.25">
      <c r="D186" s="190"/>
    </row>
    <row r="187" spans="4:4" x14ac:dyDescent="0.25">
      <c r="D187" s="190"/>
    </row>
    <row r="188" spans="4:4" x14ac:dyDescent="0.25">
      <c r="D188" s="190"/>
    </row>
    <row r="189" spans="4:4" x14ac:dyDescent="0.25">
      <c r="D189" s="190"/>
    </row>
    <row r="190" spans="4:4" x14ac:dyDescent="0.25">
      <c r="D190" s="190"/>
    </row>
    <row r="191" spans="4:4" x14ac:dyDescent="0.25">
      <c r="D191" s="190"/>
    </row>
    <row r="192" spans="4:4" x14ac:dyDescent="0.25">
      <c r="D192" s="190"/>
    </row>
    <row r="193" spans="4:4" x14ac:dyDescent="0.25">
      <c r="D193" s="190"/>
    </row>
    <row r="194" spans="4:4" x14ac:dyDescent="0.25">
      <c r="D194" s="190"/>
    </row>
    <row r="195" spans="4:4" x14ac:dyDescent="0.25">
      <c r="D195" s="190"/>
    </row>
    <row r="196" spans="4:4" x14ac:dyDescent="0.25">
      <c r="D196" s="190"/>
    </row>
    <row r="197" spans="4:4" x14ac:dyDescent="0.25">
      <c r="D197" s="190"/>
    </row>
    <row r="198" spans="4:4" x14ac:dyDescent="0.25">
      <c r="D198" s="190"/>
    </row>
    <row r="199" spans="4:4" x14ac:dyDescent="0.25">
      <c r="D199" s="190"/>
    </row>
    <row r="200" spans="4:4" x14ac:dyDescent="0.25">
      <c r="D200" s="190"/>
    </row>
    <row r="201" spans="4:4" x14ac:dyDescent="0.25">
      <c r="D201" s="190"/>
    </row>
    <row r="202" spans="4:4" x14ac:dyDescent="0.25">
      <c r="D202" s="190"/>
    </row>
    <row r="203" spans="4:4" x14ac:dyDescent="0.25">
      <c r="D203" s="190"/>
    </row>
    <row r="204" spans="4:4" x14ac:dyDescent="0.25">
      <c r="D204" s="190"/>
    </row>
    <row r="205" spans="4:4" x14ac:dyDescent="0.25">
      <c r="D205" s="190"/>
    </row>
    <row r="206" spans="4:4" x14ac:dyDescent="0.25">
      <c r="D206" s="190"/>
    </row>
    <row r="207" spans="4:4" x14ac:dyDescent="0.25">
      <c r="D207" s="190"/>
    </row>
    <row r="208" spans="4:4" x14ac:dyDescent="0.25">
      <c r="D208" s="190"/>
    </row>
    <row r="209" spans="4:4" x14ac:dyDescent="0.25">
      <c r="D209" s="190"/>
    </row>
    <row r="210" spans="4:4" x14ac:dyDescent="0.25">
      <c r="D210" s="190"/>
    </row>
    <row r="211" spans="4:4" x14ac:dyDescent="0.25">
      <c r="D211" s="190"/>
    </row>
    <row r="212" spans="4:4" x14ac:dyDescent="0.25">
      <c r="D212" s="190"/>
    </row>
    <row r="213" spans="4:4" x14ac:dyDescent="0.25">
      <c r="D213" s="190"/>
    </row>
    <row r="214" spans="4:4" x14ac:dyDescent="0.25">
      <c r="D214" s="190"/>
    </row>
    <row r="215" spans="4:4" x14ac:dyDescent="0.25">
      <c r="D215" s="190"/>
    </row>
    <row r="216" spans="4:4" x14ac:dyDescent="0.25">
      <c r="D216" s="190"/>
    </row>
    <row r="217" spans="4:4" x14ac:dyDescent="0.25">
      <c r="D217" s="190"/>
    </row>
    <row r="218" spans="4:4" x14ac:dyDescent="0.25">
      <c r="D218" s="190"/>
    </row>
    <row r="219" spans="4:4" x14ac:dyDescent="0.25">
      <c r="D219" s="190"/>
    </row>
    <row r="220" spans="4:4" x14ac:dyDescent="0.25">
      <c r="D220" s="190"/>
    </row>
    <row r="221" spans="4:4" x14ac:dyDescent="0.25">
      <c r="D221" s="190"/>
    </row>
    <row r="222" spans="4:4" x14ac:dyDescent="0.25">
      <c r="D222" s="190"/>
    </row>
    <row r="223" spans="4:4" x14ac:dyDescent="0.25">
      <c r="D223" s="190"/>
    </row>
    <row r="224" spans="4:4" x14ac:dyDescent="0.25">
      <c r="D224" s="190"/>
    </row>
    <row r="225" spans="4:4" x14ac:dyDescent="0.25">
      <c r="D225" s="190"/>
    </row>
    <row r="226" spans="4:4" x14ac:dyDescent="0.25">
      <c r="D226" s="190"/>
    </row>
    <row r="227" spans="4:4" x14ac:dyDescent="0.25">
      <c r="D227" s="190"/>
    </row>
    <row r="228" spans="4:4" x14ac:dyDescent="0.25">
      <c r="D228" s="190"/>
    </row>
    <row r="229" spans="4:4" x14ac:dyDescent="0.25">
      <c r="D229" s="190"/>
    </row>
    <row r="230" spans="4:4" x14ac:dyDescent="0.25">
      <c r="D230" s="190"/>
    </row>
    <row r="231" spans="4:4" x14ac:dyDescent="0.25">
      <c r="D231" s="190"/>
    </row>
    <row r="232" spans="4:4" x14ac:dyDescent="0.25">
      <c r="D232" s="190"/>
    </row>
    <row r="233" spans="4:4" x14ac:dyDescent="0.25">
      <c r="D233" s="190"/>
    </row>
    <row r="234" spans="4:4" x14ac:dyDescent="0.25">
      <c r="D234" s="190"/>
    </row>
    <row r="235" spans="4:4" x14ac:dyDescent="0.25">
      <c r="D235" s="190"/>
    </row>
    <row r="236" spans="4:4" x14ac:dyDescent="0.25">
      <c r="D236" s="190"/>
    </row>
    <row r="237" spans="4:4" x14ac:dyDescent="0.25">
      <c r="D237" s="190"/>
    </row>
    <row r="238" spans="4:4" x14ac:dyDescent="0.25">
      <c r="D238" s="190"/>
    </row>
    <row r="239" spans="4:4" x14ac:dyDescent="0.25">
      <c r="D239" s="190"/>
    </row>
    <row r="240" spans="4:4" x14ac:dyDescent="0.25">
      <c r="D240" s="190"/>
    </row>
    <row r="241" spans="4:4" x14ac:dyDescent="0.25">
      <c r="D241" s="190"/>
    </row>
    <row r="242" spans="4:4" x14ac:dyDescent="0.25">
      <c r="D242" s="190"/>
    </row>
    <row r="243" spans="4:4" x14ac:dyDescent="0.25">
      <c r="D243" s="190"/>
    </row>
    <row r="244" spans="4:4" x14ac:dyDescent="0.25">
      <c r="D244" s="190"/>
    </row>
    <row r="245" spans="4:4" x14ac:dyDescent="0.25">
      <c r="D245" s="190"/>
    </row>
    <row r="246" spans="4:4" x14ac:dyDescent="0.25">
      <c r="D246" s="190"/>
    </row>
    <row r="247" spans="4:4" x14ac:dyDescent="0.25">
      <c r="D247" s="190"/>
    </row>
    <row r="248" spans="4:4" x14ac:dyDescent="0.25">
      <c r="D248" s="190"/>
    </row>
    <row r="249" spans="4:4" x14ac:dyDescent="0.25">
      <c r="D249" s="190"/>
    </row>
    <row r="250" spans="4:4" x14ac:dyDescent="0.25">
      <c r="D250" s="190"/>
    </row>
    <row r="251" spans="4:4" x14ac:dyDescent="0.25">
      <c r="D251" s="190"/>
    </row>
    <row r="252" spans="4:4" x14ac:dyDescent="0.25">
      <c r="D252" s="190"/>
    </row>
    <row r="253" spans="4:4" x14ac:dyDescent="0.25">
      <c r="D253" s="190"/>
    </row>
    <row r="254" spans="4:4" x14ac:dyDescent="0.25">
      <c r="D254" s="190"/>
    </row>
    <row r="255" spans="4:4" x14ac:dyDescent="0.25">
      <c r="D255" s="190"/>
    </row>
    <row r="256" spans="4:4" x14ac:dyDescent="0.25">
      <c r="D256" s="190"/>
    </row>
    <row r="257" spans="4:4" x14ac:dyDescent="0.25">
      <c r="D257" s="190"/>
    </row>
    <row r="258" spans="4:4" x14ac:dyDescent="0.25">
      <c r="D258" s="190"/>
    </row>
    <row r="259" spans="4:4" x14ac:dyDescent="0.25">
      <c r="D259" s="190"/>
    </row>
    <row r="260" spans="4:4" x14ac:dyDescent="0.25">
      <c r="D260" s="190"/>
    </row>
    <row r="261" spans="4:4" x14ac:dyDescent="0.25">
      <c r="D261" s="190"/>
    </row>
    <row r="262" spans="4:4" x14ac:dyDescent="0.25">
      <c r="D262" s="190"/>
    </row>
    <row r="263" spans="4:4" x14ac:dyDescent="0.25">
      <c r="D263" s="190"/>
    </row>
    <row r="264" spans="4:4" x14ac:dyDescent="0.25">
      <c r="D264" s="190"/>
    </row>
    <row r="265" spans="4:4" x14ac:dyDescent="0.25">
      <c r="D265" s="190"/>
    </row>
    <row r="266" spans="4:4" x14ac:dyDescent="0.25">
      <c r="D266" s="190"/>
    </row>
    <row r="267" spans="4:4" x14ac:dyDescent="0.25">
      <c r="D267" s="190"/>
    </row>
    <row r="268" spans="4:4" x14ac:dyDescent="0.25">
      <c r="D268" s="190"/>
    </row>
    <row r="269" spans="4:4" x14ac:dyDescent="0.25">
      <c r="D269" s="190"/>
    </row>
    <row r="270" spans="4:4" x14ac:dyDescent="0.25">
      <c r="D270" s="190"/>
    </row>
    <row r="271" spans="4:4" x14ac:dyDescent="0.25">
      <c r="D271" s="190"/>
    </row>
    <row r="272" spans="4:4" x14ac:dyDescent="0.25">
      <c r="D272" s="190"/>
    </row>
    <row r="273" spans="4:4" x14ac:dyDescent="0.25">
      <c r="D273" s="190"/>
    </row>
    <row r="274" spans="4:4" x14ac:dyDescent="0.25">
      <c r="D274" s="190"/>
    </row>
    <row r="275" spans="4:4" x14ac:dyDescent="0.25">
      <c r="D275" s="190"/>
    </row>
    <row r="276" spans="4:4" x14ac:dyDescent="0.25">
      <c r="D276" s="190"/>
    </row>
    <row r="277" spans="4:4" x14ac:dyDescent="0.25">
      <c r="D277" s="190"/>
    </row>
    <row r="278" spans="4:4" x14ac:dyDescent="0.25">
      <c r="D278" s="190"/>
    </row>
    <row r="279" spans="4:4" x14ac:dyDescent="0.25">
      <c r="D279" s="190"/>
    </row>
    <row r="280" spans="4:4" x14ac:dyDescent="0.25">
      <c r="D280" s="190"/>
    </row>
    <row r="281" spans="4:4" x14ac:dyDescent="0.25">
      <c r="D281" s="190"/>
    </row>
    <row r="282" spans="4:4" x14ac:dyDescent="0.25">
      <c r="D282" s="190"/>
    </row>
    <row r="283" spans="4:4" x14ac:dyDescent="0.25">
      <c r="D283" s="190"/>
    </row>
    <row r="284" spans="4:4" x14ac:dyDescent="0.25">
      <c r="D284" s="190"/>
    </row>
    <row r="285" spans="4:4" x14ac:dyDescent="0.25">
      <c r="D285" s="190"/>
    </row>
    <row r="286" spans="4:4" x14ac:dyDescent="0.25">
      <c r="D286" s="190"/>
    </row>
    <row r="287" spans="4:4" x14ac:dyDescent="0.25">
      <c r="D287" s="190"/>
    </row>
    <row r="288" spans="4:4" x14ac:dyDescent="0.25">
      <c r="D288" s="190"/>
    </row>
    <row r="289" spans="4:4" x14ac:dyDescent="0.25">
      <c r="D289" s="190"/>
    </row>
    <row r="290" spans="4:4" x14ac:dyDescent="0.25">
      <c r="D290" s="190"/>
    </row>
    <row r="291" spans="4:4" x14ac:dyDescent="0.25">
      <c r="D291" s="190"/>
    </row>
    <row r="292" spans="4:4" x14ac:dyDescent="0.25">
      <c r="D292" s="190"/>
    </row>
    <row r="293" spans="4:4" x14ac:dyDescent="0.25">
      <c r="D293" s="190"/>
    </row>
    <row r="294" spans="4:4" x14ac:dyDescent="0.25">
      <c r="D294" s="190"/>
    </row>
    <row r="295" spans="4:4" x14ac:dyDescent="0.25">
      <c r="D295" s="190"/>
    </row>
    <row r="296" spans="4:4" x14ac:dyDescent="0.25">
      <c r="D296" s="190"/>
    </row>
    <row r="297" spans="4:4" x14ac:dyDescent="0.25">
      <c r="D297" s="190"/>
    </row>
    <row r="298" spans="4:4" x14ac:dyDescent="0.25">
      <c r="D298" s="190"/>
    </row>
    <row r="299" spans="4:4" x14ac:dyDescent="0.25">
      <c r="D299" s="190"/>
    </row>
    <row r="300" spans="4:4" x14ac:dyDescent="0.25">
      <c r="D300" s="190"/>
    </row>
    <row r="301" spans="4:4" x14ac:dyDescent="0.25">
      <c r="D301" s="190"/>
    </row>
    <row r="302" spans="4:4" x14ac:dyDescent="0.25">
      <c r="D302" s="190"/>
    </row>
    <row r="303" spans="4:4" x14ac:dyDescent="0.25">
      <c r="D303" s="190"/>
    </row>
    <row r="304" spans="4:4" x14ac:dyDescent="0.25">
      <c r="D304" s="190"/>
    </row>
    <row r="305" spans="4:4" x14ac:dyDescent="0.25">
      <c r="D305" s="190"/>
    </row>
    <row r="306" spans="4:4" x14ac:dyDescent="0.25">
      <c r="D306" s="190"/>
    </row>
    <row r="307" spans="4:4" x14ac:dyDescent="0.25">
      <c r="D307" s="190"/>
    </row>
    <row r="308" spans="4:4" x14ac:dyDescent="0.25">
      <c r="D308" s="190"/>
    </row>
    <row r="309" spans="4:4" x14ac:dyDescent="0.25">
      <c r="D309" s="190"/>
    </row>
    <row r="310" spans="4:4" x14ac:dyDescent="0.25">
      <c r="D310" s="190"/>
    </row>
    <row r="311" spans="4:4" x14ac:dyDescent="0.25">
      <c r="D311" s="190"/>
    </row>
    <row r="312" spans="4:4" x14ac:dyDescent="0.25">
      <c r="D312" s="190"/>
    </row>
    <row r="313" spans="4:4" x14ac:dyDescent="0.25">
      <c r="D313" s="190"/>
    </row>
    <row r="314" spans="4:4" x14ac:dyDescent="0.25">
      <c r="D314" s="190"/>
    </row>
    <row r="315" spans="4:4" x14ac:dyDescent="0.25">
      <c r="D315" s="190"/>
    </row>
    <row r="316" spans="4:4" x14ac:dyDescent="0.25">
      <c r="D316" s="190"/>
    </row>
    <row r="317" spans="4:4" x14ac:dyDescent="0.25">
      <c r="D317" s="190"/>
    </row>
    <row r="318" spans="4:4" x14ac:dyDescent="0.25">
      <c r="D318" s="190"/>
    </row>
    <row r="319" spans="4:4" x14ac:dyDescent="0.25">
      <c r="D319" s="190"/>
    </row>
    <row r="320" spans="4:4" x14ac:dyDescent="0.25">
      <c r="D320" s="190"/>
    </row>
    <row r="321" spans="4:4" x14ac:dyDescent="0.25">
      <c r="D321" s="190"/>
    </row>
    <row r="322" spans="4:4" x14ac:dyDescent="0.25">
      <c r="D322" s="190"/>
    </row>
    <row r="323" spans="4:4" x14ac:dyDescent="0.25">
      <c r="D323" s="190"/>
    </row>
    <row r="324" spans="4:4" x14ac:dyDescent="0.25">
      <c r="D324" s="190"/>
    </row>
    <row r="325" spans="4:4" x14ac:dyDescent="0.25">
      <c r="D325" s="190"/>
    </row>
    <row r="326" spans="4:4" x14ac:dyDescent="0.25">
      <c r="D326" s="190"/>
    </row>
    <row r="327" spans="4:4" x14ac:dyDescent="0.25">
      <c r="D327" s="190"/>
    </row>
    <row r="328" spans="4:4" x14ac:dyDescent="0.25">
      <c r="D328" s="190"/>
    </row>
    <row r="329" spans="4:4" x14ac:dyDescent="0.25">
      <c r="D329" s="190"/>
    </row>
    <row r="330" spans="4:4" x14ac:dyDescent="0.25">
      <c r="D330" s="190"/>
    </row>
    <row r="331" spans="4:4" x14ac:dyDescent="0.25">
      <c r="D331" s="190"/>
    </row>
    <row r="332" spans="4:4" x14ac:dyDescent="0.25">
      <c r="D332" s="190"/>
    </row>
    <row r="333" spans="4:4" x14ac:dyDescent="0.25">
      <c r="D333" s="190"/>
    </row>
    <row r="334" spans="4:4" x14ac:dyDescent="0.25">
      <c r="D334" s="190"/>
    </row>
    <row r="335" spans="4:4" x14ac:dyDescent="0.25">
      <c r="D335" s="190"/>
    </row>
    <row r="336" spans="4:4" x14ac:dyDescent="0.25">
      <c r="D336" s="190"/>
    </row>
    <row r="337" spans="4:4" x14ac:dyDescent="0.25">
      <c r="D337" s="190"/>
    </row>
    <row r="338" spans="4:4" x14ac:dyDescent="0.25">
      <c r="D338" s="190"/>
    </row>
    <row r="339" spans="4:4" x14ac:dyDescent="0.25">
      <c r="D339" s="190"/>
    </row>
    <row r="340" spans="4:4" x14ac:dyDescent="0.25">
      <c r="D340" s="190"/>
    </row>
    <row r="341" spans="4:4" x14ac:dyDescent="0.25">
      <c r="D341" s="190"/>
    </row>
    <row r="342" spans="4:4" x14ac:dyDescent="0.25">
      <c r="D342" s="190"/>
    </row>
    <row r="343" spans="4:4" x14ac:dyDescent="0.25">
      <c r="D343" s="190"/>
    </row>
    <row r="344" spans="4:4" x14ac:dyDescent="0.25">
      <c r="D344" s="190"/>
    </row>
    <row r="345" spans="4:4" x14ac:dyDescent="0.25">
      <c r="D345" s="190"/>
    </row>
    <row r="346" spans="4:4" x14ac:dyDescent="0.25">
      <c r="D346" s="190"/>
    </row>
    <row r="347" spans="4:4" x14ac:dyDescent="0.25">
      <c r="D347" s="190"/>
    </row>
    <row r="348" spans="4:4" x14ac:dyDescent="0.25">
      <c r="D348" s="190"/>
    </row>
    <row r="349" spans="4:4" x14ac:dyDescent="0.25">
      <c r="D349" s="190"/>
    </row>
    <row r="350" spans="4:4" x14ac:dyDescent="0.25">
      <c r="D350" s="190"/>
    </row>
    <row r="351" spans="4:4" x14ac:dyDescent="0.25">
      <c r="D351" s="190"/>
    </row>
    <row r="352" spans="4:4" x14ac:dyDescent="0.25">
      <c r="D352" s="190"/>
    </row>
    <row r="353" spans="4:4" x14ac:dyDescent="0.25">
      <c r="D353" s="190"/>
    </row>
    <row r="354" spans="4:4" x14ac:dyDescent="0.25">
      <c r="D354" s="190"/>
    </row>
    <row r="355" spans="4:4" x14ac:dyDescent="0.25">
      <c r="D355" s="190"/>
    </row>
    <row r="356" spans="4:4" x14ac:dyDescent="0.25">
      <c r="D356" s="190"/>
    </row>
    <row r="357" spans="4:4" x14ac:dyDescent="0.25">
      <c r="D357" s="190"/>
    </row>
    <row r="358" spans="4:4" x14ac:dyDescent="0.25">
      <c r="D358" s="190"/>
    </row>
    <row r="359" spans="4:4" x14ac:dyDescent="0.25">
      <c r="D359" s="190"/>
    </row>
    <row r="360" spans="4:4" x14ac:dyDescent="0.25">
      <c r="D360" s="190"/>
    </row>
    <row r="361" spans="4:4" x14ac:dyDescent="0.25">
      <c r="D361" s="190"/>
    </row>
    <row r="362" spans="4:4" x14ac:dyDescent="0.25">
      <c r="D362" s="190"/>
    </row>
    <row r="363" spans="4:4" x14ac:dyDescent="0.25">
      <c r="D363" s="190"/>
    </row>
    <row r="364" spans="4:4" x14ac:dyDescent="0.25">
      <c r="D364" s="190"/>
    </row>
    <row r="365" spans="4:4" x14ac:dyDescent="0.25">
      <c r="D365" s="190"/>
    </row>
    <row r="366" spans="4:4" x14ac:dyDescent="0.25">
      <c r="D366" s="190"/>
    </row>
    <row r="367" spans="4:4" x14ac:dyDescent="0.25">
      <c r="D367" s="190"/>
    </row>
    <row r="368" spans="4:4" x14ac:dyDescent="0.25">
      <c r="D368" s="190"/>
    </row>
    <row r="369" spans="4:4" x14ac:dyDescent="0.25">
      <c r="D369" s="190"/>
    </row>
    <row r="370" spans="4:4" x14ac:dyDescent="0.25">
      <c r="D370" s="190"/>
    </row>
    <row r="371" spans="4:4" x14ac:dyDescent="0.25">
      <c r="D371" s="190"/>
    </row>
    <row r="372" spans="4:4" x14ac:dyDescent="0.25">
      <c r="D372" s="190"/>
    </row>
    <row r="373" spans="4:4" x14ac:dyDescent="0.25">
      <c r="D373" s="190"/>
    </row>
    <row r="374" spans="4:4" x14ac:dyDescent="0.25">
      <c r="D374" s="190"/>
    </row>
    <row r="375" spans="4:4" x14ac:dyDescent="0.25">
      <c r="D375" s="190"/>
    </row>
    <row r="376" spans="4:4" x14ac:dyDescent="0.25">
      <c r="D376" s="190"/>
    </row>
    <row r="377" spans="4:4" x14ac:dyDescent="0.25">
      <c r="D377" s="190"/>
    </row>
    <row r="378" spans="4:4" x14ac:dyDescent="0.25">
      <c r="D378" s="190"/>
    </row>
    <row r="379" spans="4:4" x14ac:dyDescent="0.25">
      <c r="D379" s="190"/>
    </row>
    <row r="380" spans="4:4" x14ac:dyDescent="0.25">
      <c r="D380" s="190"/>
    </row>
    <row r="381" spans="4:4" x14ac:dyDescent="0.25">
      <c r="D381" s="190"/>
    </row>
    <row r="382" spans="4:4" x14ac:dyDescent="0.25">
      <c r="D382" s="190"/>
    </row>
    <row r="383" spans="4:4" x14ac:dyDescent="0.25">
      <c r="D383" s="190"/>
    </row>
    <row r="384" spans="4:4" x14ac:dyDescent="0.25">
      <c r="D384" s="190"/>
    </row>
    <row r="385" spans="4:4" x14ac:dyDescent="0.25">
      <c r="D385" s="190"/>
    </row>
    <row r="386" spans="4:4" x14ac:dyDescent="0.25">
      <c r="D386" s="190"/>
    </row>
    <row r="387" spans="4:4" x14ac:dyDescent="0.25">
      <c r="D387" s="190"/>
    </row>
    <row r="388" spans="4:4" x14ac:dyDescent="0.25">
      <c r="D388" s="190"/>
    </row>
    <row r="389" spans="4:4" x14ac:dyDescent="0.25">
      <c r="D389" s="190"/>
    </row>
    <row r="390" spans="4:4" x14ac:dyDescent="0.25">
      <c r="D390" s="190"/>
    </row>
    <row r="391" spans="4:4" x14ac:dyDescent="0.25">
      <c r="D391" s="190"/>
    </row>
    <row r="392" spans="4:4" x14ac:dyDescent="0.25">
      <c r="D392" s="190"/>
    </row>
    <row r="393" spans="4:4" x14ac:dyDescent="0.25">
      <c r="D393" s="190"/>
    </row>
    <row r="394" spans="4:4" x14ac:dyDescent="0.25">
      <c r="D394" s="190"/>
    </row>
    <row r="395" spans="4:4" x14ac:dyDescent="0.25">
      <c r="D395" s="190"/>
    </row>
    <row r="396" spans="4:4" x14ac:dyDescent="0.25">
      <c r="D396" s="190"/>
    </row>
    <row r="397" spans="4:4" x14ac:dyDescent="0.25">
      <c r="D397" s="190"/>
    </row>
    <row r="398" spans="4:4" x14ac:dyDescent="0.25">
      <c r="D398" s="190"/>
    </row>
    <row r="399" spans="4:4" x14ac:dyDescent="0.25">
      <c r="D399" s="190"/>
    </row>
    <row r="400" spans="4:4" x14ac:dyDescent="0.25">
      <c r="D400" s="190"/>
    </row>
    <row r="401" spans="4:4" x14ac:dyDescent="0.25">
      <c r="D401" s="190"/>
    </row>
    <row r="402" spans="4:4" x14ac:dyDescent="0.25">
      <c r="D402" s="190"/>
    </row>
    <row r="403" spans="4:4" x14ac:dyDescent="0.25">
      <c r="D403" s="190"/>
    </row>
    <row r="404" spans="4:4" x14ac:dyDescent="0.25">
      <c r="D404" s="190"/>
    </row>
    <row r="405" spans="4:4" x14ac:dyDescent="0.25">
      <c r="D405" s="190"/>
    </row>
    <row r="406" spans="4:4" x14ac:dyDescent="0.25">
      <c r="D406" s="190"/>
    </row>
    <row r="407" spans="4:4" x14ac:dyDescent="0.25">
      <c r="D407" s="190"/>
    </row>
    <row r="408" spans="4:4" x14ac:dyDescent="0.25">
      <c r="D408" s="190"/>
    </row>
    <row r="409" spans="4:4" x14ac:dyDescent="0.25">
      <c r="D409" s="190"/>
    </row>
    <row r="410" spans="4:4" x14ac:dyDescent="0.25">
      <c r="D410" s="190"/>
    </row>
    <row r="411" spans="4:4" x14ac:dyDescent="0.25">
      <c r="D411" s="190"/>
    </row>
    <row r="412" spans="4:4" x14ac:dyDescent="0.25">
      <c r="D412" s="190"/>
    </row>
    <row r="413" spans="4:4" x14ac:dyDescent="0.25">
      <c r="D413" s="190"/>
    </row>
    <row r="414" spans="4:4" x14ac:dyDescent="0.25">
      <c r="D414" s="190"/>
    </row>
    <row r="415" spans="4:4" x14ac:dyDescent="0.25">
      <c r="D415" s="190"/>
    </row>
    <row r="416" spans="4:4" x14ac:dyDescent="0.25">
      <c r="D416" s="190"/>
    </row>
    <row r="417" spans="4:4" x14ac:dyDescent="0.25">
      <c r="D417" s="190"/>
    </row>
    <row r="418" spans="4:4" x14ac:dyDescent="0.25">
      <c r="D418" s="190"/>
    </row>
    <row r="419" spans="4:4" x14ac:dyDescent="0.25">
      <c r="D419" s="190"/>
    </row>
    <row r="420" spans="4:4" x14ac:dyDescent="0.25">
      <c r="D420" s="190"/>
    </row>
    <row r="421" spans="4:4" x14ac:dyDescent="0.25">
      <c r="D421" s="190"/>
    </row>
    <row r="422" spans="4:4" x14ac:dyDescent="0.25">
      <c r="D422" s="190"/>
    </row>
    <row r="423" spans="4:4" x14ac:dyDescent="0.25">
      <c r="D423" s="190"/>
    </row>
    <row r="424" spans="4:4" x14ac:dyDescent="0.25">
      <c r="D424" s="190"/>
    </row>
    <row r="425" spans="4:4" x14ac:dyDescent="0.25">
      <c r="D425" s="190"/>
    </row>
    <row r="426" spans="4:4" x14ac:dyDescent="0.25">
      <c r="D426" s="190"/>
    </row>
    <row r="427" spans="4:4" x14ac:dyDescent="0.25">
      <c r="D427" s="190"/>
    </row>
    <row r="428" spans="4:4" x14ac:dyDescent="0.25">
      <c r="D428" s="190"/>
    </row>
    <row r="429" spans="4:4" x14ac:dyDescent="0.25">
      <c r="D429" s="190"/>
    </row>
    <row r="430" spans="4:4" x14ac:dyDescent="0.25">
      <c r="D430" s="190"/>
    </row>
    <row r="431" spans="4:4" x14ac:dyDescent="0.25">
      <c r="D431" s="190"/>
    </row>
    <row r="432" spans="4:4" x14ac:dyDescent="0.25">
      <c r="D432" s="190"/>
    </row>
    <row r="433" spans="4:4" x14ac:dyDescent="0.25">
      <c r="D433" s="190"/>
    </row>
    <row r="434" spans="4:4" x14ac:dyDescent="0.25">
      <c r="D434" s="190"/>
    </row>
    <row r="435" spans="4:4" x14ac:dyDescent="0.25">
      <c r="D435" s="190"/>
    </row>
    <row r="436" spans="4:4" x14ac:dyDescent="0.25">
      <c r="D436" s="190"/>
    </row>
    <row r="437" spans="4:4" x14ac:dyDescent="0.25">
      <c r="D437" s="190"/>
    </row>
    <row r="438" spans="4:4" x14ac:dyDescent="0.25">
      <c r="D438" s="190"/>
    </row>
    <row r="439" spans="4:4" x14ac:dyDescent="0.25">
      <c r="D439" s="190"/>
    </row>
    <row r="440" spans="4:4" x14ac:dyDescent="0.25">
      <c r="D440" s="190"/>
    </row>
    <row r="441" spans="4:4" x14ac:dyDescent="0.25">
      <c r="D441" s="190"/>
    </row>
    <row r="442" spans="4:4" x14ac:dyDescent="0.25">
      <c r="D442" s="190"/>
    </row>
    <row r="443" spans="4:4" x14ac:dyDescent="0.25">
      <c r="D443" s="190"/>
    </row>
    <row r="444" spans="4:4" x14ac:dyDescent="0.25">
      <c r="D444" s="190"/>
    </row>
    <row r="445" spans="4:4" x14ac:dyDescent="0.25">
      <c r="D445" s="190"/>
    </row>
    <row r="446" spans="4:4" x14ac:dyDescent="0.25">
      <c r="D446" s="190"/>
    </row>
    <row r="447" spans="4:4" x14ac:dyDescent="0.25">
      <c r="D447" s="190"/>
    </row>
    <row r="448" spans="4:4" x14ac:dyDescent="0.25">
      <c r="D448" s="190"/>
    </row>
    <row r="449" spans="4:4" x14ac:dyDescent="0.25">
      <c r="D449" s="190"/>
    </row>
    <row r="450" spans="4:4" x14ac:dyDescent="0.25">
      <c r="D450" s="190"/>
    </row>
    <row r="451" spans="4:4" x14ac:dyDescent="0.25">
      <c r="D451" s="190"/>
    </row>
    <row r="452" spans="4:4" x14ac:dyDescent="0.25">
      <c r="D452" s="190"/>
    </row>
    <row r="453" spans="4:4" x14ac:dyDescent="0.25">
      <c r="D453" s="190"/>
    </row>
    <row r="454" spans="4:4" x14ac:dyDescent="0.25">
      <c r="D454" s="190"/>
    </row>
    <row r="455" spans="4:4" x14ac:dyDescent="0.25">
      <c r="D455" s="190"/>
    </row>
    <row r="456" spans="4:4" x14ac:dyDescent="0.25">
      <c r="D456" s="190"/>
    </row>
    <row r="457" spans="4:4" x14ac:dyDescent="0.25">
      <c r="D457" s="190"/>
    </row>
    <row r="458" spans="4:4" x14ac:dyDescent="0.25">
      <c r="D458" s="190"/>
    </row>
    <row r="459" spans="4:4" x14ac:dyDescent="0.25">
      <c r="D459" s="190"/>
    </row>
    <row r="460" spans="4:4" x14ac:dyDescent="0.25">
      <c r="D460" s="190"/>
    </row>
    <row r="461" spans="4:4" x14ac:dyDescent="0.25">
      <c r="D461" s="190"/>
    </row>
    <row r="462" spans="4:4" x14ac:dyDescent="0.25">
      <c r="D462" s="190"/>
    </row>
    <row r="463" spans="4:4" x14ac:dyDescent="0.25">
      <c r="D463" s="190"/>
    </row>
    <row r="464" spans="4:4" x14ac:dyDescent="0.25">
      <c r="D464" s="190"/>
    </row>
    <row r="465" spans="4:4" x14ac:dyDescent="0.25">
      <c r="D465" s="190"/>
    </row>
    <row r="466" spans="4:4" x14ac:dyDescent="0.25">
      <c r="D466" s="190"/>
    </row>
    <row r="467" spans="4:4" x14ac:dyDescent="0.25">
      <c r="D467" s="190"/>
    </row>
    <row r="468" spans="4:4" x14ac:dyDescent="0.25">
      <c r="D468" s="190"/>
    </row>
    <row r="469" spans="4:4" x14ac:dyDescent="0.25">
      <c r="D469" s="190"/>
    </row>
    <row r="470" spans="4:4" x14ac:dyDescent="0.25">
      <c r="D470" s="190"/>
    </row>
    <row r="471" spans="4:4" x14ac:dyDescent="0.25">
      <c r="D471" s="190"/>
    </row>
    <row r="472" spans="4:4" x14ac:dyDescent="0.25">
      <c r="D472" s="190"/>
    </row>
    <row r="473" spans="4:4" x14ac:dyDescent="0.25">
      <c r="D473" s="190"/>
    </row>
    <row r="474" spans="4:4" x14ac:dyDescent="0.25">
      <c r="D474" s="190"/>
    </row>
    <row r="475" spans="4:4" x14ac:dyDescent="0.25">
      <c r="D475" s="190"/>
    </row>
    <row r="476" spans="4:4" x14ac:dyDescent="0.25">
      <c r="D476" s="190"/>
    </row>
    <row r="477" spans="4:4" x14ac:dyDescent="0.25">
      <c r="D477" s="190"/>
    </row>
    <row r="478" spans="4:4" x14ac:dyDescent="0.25">
      <c r="D478" s="190"/>
    </row>
    <row r="479" spans="4:4" x14ac:dyDescent="0.25">
      <c r="D479" s="190"/>
    </row>
    <row r="480" spans="4:4" x14ac:dyDescent="0.25">
      <c r="D480" s="190"/>
    </row>
    <row r="481" spans="4:4" x14ac:dyDescent="0.25">
      <c r="D481" s="190"/>
    </row>
    <row r="482" spans="4:4" x14ac:dyDescent="0.25">
      <c r="D482" s="190"/>
    </row>
    <row r="483" spans="4:4" x14ac:dyDescent="0.25">
      <c r="D483" s="190"/>
    </row>
    <row r="484" spans="4:4" x14ac:dyDescent="0.25">
      <c r="D484" s="190"/>
    </row>
    <row r="485" spans="4:4" x14ac:dyDescent="0.25">
      <c r="D485" s="190"/>
    </row>
    <row r="486" spans="4:4" x14ac:dyDescent="0.25">
      <c r="D486" s="190"/>
    </row>
    <row r="487" spans="4:4" x14ac:dyDescent="0.25">
      <c r="D487" s="190"/>
    </row>
    <row r="488" spans="4:4" x14ac:dyDescent="0.25">
      <c r="D488" s="190"/>
    </row>
    <row r="489" spans="4:4" x14ac:dyDescent="0.25">
      <c r="D489" s="190"/>
    </row>
    <row r="490" spans="4:4" x14ac:dyDescent="0.25">
      <c r="D490" s="190"/>
    </row>
    <row r="491" spans="4:4" x14ac:dyDescent="0.25">
      <c r="D491" s="190"/>
    </row>
    <row r="492" spans="4:4" x14ac:dyDescent="0.25">
      <c r="D492" s="190"/>
    </row>
    <row r="493" spans="4:4" x14ac:dyDescent="0.25">
      <c r="D493" s="190"/>
    </row>
    <row r="494" spans="4:4" x14ac:dyDescent="0.25">
      <c r="D494" s="190"/>
    </row>
    <row r="495" spans="4:4" x14ac:dyDescent="0.25">
      <c r="D495" s="190"/>
    </row>
    <row r="496" spans="4:4" x14ac:dyDescent="0.25">
      <c r="D496" s="190"/>
    </row>
    <row r="497" spans="4:4" x14ac:dyDescent="0.25">
      <c r="D497" s="190"/>
    </row>
    <row r="498" spans="4:4" x14ac:dyDescent="0.25">
      <c r="D498" s="190"/>
    </row>
    <row r="499" spans="4:4" x14ac:dyDescent="0.25">
      <c r="D499" s="190"/>
    </row>
    <row r="500" spans="4:4" x14ac:dyDescent="0.25">
      <c r="D500" s="190"/>
    </row>
    <row r="501" spans="4:4" x14ac:dyDescent="0.25">
      <c r="D501" s="190"/>
    </row>
    <row r="502" spans="4:4" x14ac:dyDescent="0.25">
      <c r="D502" s="190"/>
    </row>
    <row r="503" spans="4:4" x14ac:dyDescent="0.25">
      <c r="D503" s="190"/>
    </row>
    <row r="504" spans="4:4" x14ac:dyDescent="0.25">
      <c r="D504" s="190"/>
    </row>
    <row r="505" spans="4:4" x14ac:dyDescent="0.25">
      <c r="D505" s="190"/>
    </row>
    <row r="506" spans="4:4" x14ac:dyDescent="0.25">
      <c r="D506" s="190"/>
    </row>
    <row r="507" spans="4:4" x14ac:dyDescent="0.25">
      <c r="D507" s="190"/>
    </row>
    <row r="508" spans="4:4" x14ac:dyDescent="0.25">
      <c r="D508" s="190"/>
    </row>
    <row r="509" spans="4:4" x14ac:dyDescent="0.25">
      <c r="D509" s="190"/>
    </row>
    <row r="510" spans="4:4" x14ac:dyDescent="0.25">
      <c r="D510" s="190"/>
    </row>
    <row r="511" spans="4:4" x14ac:dyDescent="0.25">
      <c r="D511" s="190"/>
    </row>
    <row r="512" spans="4:4" x14ac:dyDescent="0.25">
      <c r="D512" s="190"/>
    </row>
    <row r="513" spans="4:4" x14ac:dyDescent="0.25">
      <c r="D513" s="190"/>
    </row>
    <row r="514" spans="4:4" x14ac:dyDescent="0.25">
      <c r="D514" s="190"/>
    </row>
    <row r="515" spans="4:4" x14ac:dyDescent="0.25">
      <c r="D515" s="190"/>
    </row>
    <row r="516" spans="4:4" x14ac:dyDescent="0.25">
      <c r="D516" s="190"/>
    </row>
    <row r="517" spans="4:4" x14ac:dyDescent="0.25">
      <c r="D517" s="190"/>
    </row>
    <row r="518" spans="4:4" x14ac:dyDescent="0.25">
      <c r="D518" s="190"/>
    </row>
    <row r="519" spans="4:4" x14ac:dyDescent="0.25">
      <c r="D519" s="190"/>
    </row>
    <row r="520" spans="4:4" x14ac:dyDescent="0.25">
      <c r="D520" s="190"/>
    </row>
    <row r="521" spans="4:4" x14ac:dyDescent="0.25">
      <c r="D521" s="190"/>
    </row>
    <row r="522" spans="4:4" x14ac:dyDescent="0.25">
      <c r="D522" s="190"/>
    </row>
    <row r="523" spans="4:4" x14ac:dyDescent="0.25">
      <c r="D523" s="190"/>
    </row>
    <row r="524" spans="4:4" x14ac:dyDescent="0.25">
      <c r="D524" s="190"/>
    </row>
    <row r="525" spans="4:4" x14ac:dyDescent="0.25">
      <c r="D525" s="190"/>
    </row>
    <row r="526" spans="4:4" x14ac:dyDescent="0.25">
      <c r="D526" s="190"/>
    </row>
    <row r="527" spans="4:4" x14ac:dyDescent="0.25">
      <c r="D527" s="190"/>
    </row>
    <row r="528" spans="4:4" x14ac:dyDescent="0.25">
      <c r="D528" s="190"/>
    </row>
    <row r="529" spans="4:4" x14ac:dyDescent="0.25">
      <c r="D529" s="190"/>
    </row>
    <row r="530" spans="4:4" x14ac:dyDescent="0.25">
      <c r="D530" s="190"/>
    </row>
    <row r="531" spans="4:4" x14ac:dyDescent="0.25">
      <c r="D531" s="190"/>
    </row>
    <row r="532" spans="4:4" x14ac:dyDescent="0.25">
      <c r="D532" s="190"/>
    </row>
    <row r="533" spans="4:4" x14ac:dyDescent="0.25">
      <c r="D533" s="190"/>
    </row>
    <row r="534" spans="4:4" x14ac:dyDescent="0.25">
      <c r="D534" s="190"/>
    </row>
    <row r="535" spans="4:4" x14ac:dyDescent="0.25">
      <c r="D535" s="190"/>
    </row>
    <row r="536" spans="4:4" x14ac:dyDescent="0.25">
      <c r="D536" s="190"/>
    </row>
    <row r="537" spans="4:4" x14ac:dyDescent="0.25">
      <c r="D537" s="190"/>
    </row>
    <row r="538" spans="4:4" x14ac:dyDescent="0.25">
      <c r="D538" s="190"/>
    </row>
    <row r="539" spans="4:4" x14ac:dyDescent="0.25">
      <c r="D539" s="190"/>
    </row>
    <row r="540" spans="4:4" x14ac:dyDescent="0.25">
      <c r="D540" s="190"/>
    </row>
    <row r="541" spans="4:4" x14ac:dyDescent="0.25">
      <c r="D541" s="190"/>
    </row>
    <row r="542" spans="4:4" x14ac:dyDescent="0.25">
      <c r="D542" s="190"/>
    </row>
    <row r="543" spans="4:4" x14ac:dyDescent="0.25">
      <c r="D543" s="190"/>
    </row>
    <row r="544" spans="4:4" x14ac:dyDescent="0.25">
      <c r="D544" s="190"/>
    </row>
    <row r="545" spans="4:4" x14ac:dyDescent="0.25">
      <c r="D545" s="190"/>
    </row>
    <row r="546" spans="4:4" x14ac:dyDescent="0.25">
      <c r="D546" s="190"/>
    </row>
    <row r="547" spans="4:4" x14ac:dyDescent="0.25">
      <c r="D547" s="190"/>
    </row>
    <row r="548" spans="4:4" x14ac:dyDescent="0.25">
      <c r="D548" s="190"/>
    </row>
    <row r="549" spans="4:4" x14ac:dyDescent="0.25">
      <c r="D549" s="190"/>
    </row>
    <row r="550" spans="4:4" x14ac:dyDescent="0.25">
      <c r="D550" s="190"/>
    </row>
    <row r="551" spans="4:4" x14ac:dyDescent="0.25">
      <c r="D551" s="190"/>
    </row>
    <row r="552" spans="4:4" x14ac:dyDescent="0.25">
      <c r="D552" s="190"/>
    </row>
    <row r="553" spans="4:4" x14ac:dyDescent="0.25">
      <c r="D553" s="190"/>
    </row>
    <row r="554" spans="4:4" x14ac:dyDescent="0.25">
      <c r="D554" s="190"/>
    </row>
    <row r="555" spans="4:4" x14ac:dyDescent="0.25">
      <c r="D555" s="190"/>
    </row>
    <row r="556" spans="4:4" x14ac:dyDescent="0.25">
      <c r="D556" s="190"/>
    </row>
    <row r="557" spans="4:4" x14ac:dyDescent="0.25">
      <c r="D557" s="190"/>
    </row>
    <row r="558" spans="4:4" x14ac:dyDescent="0.25">
      <c r="D558" s="190"/>
    </row>
    <row r="559" spans="4:4" x14ac:dyDescent="0.25">
      <c r="D559" s="190"/>
    </row>
    <row r="560" spans="4:4" x14ac:dyDescent="0.25">
      <c r="D560" s="190"/>
    </row>
    <row r="561" spans="4:4" x14ac:dyDescent="0.25">
      <c r="D561" s="190"/>
    </row>
    <row r="562" spans="4:4" x14ac:dyDescent="0.25">
      <c r="D562" s="190"/>
    </row>
    <row r="563" spans="4:4" x14ac:dyDescent="0.25">
      <c r="D563" s="190"/>
    </row>
    <row r="564" spans="4:4" x14ac:dyDescent="0.25">
      <c r="D564" s="190"/>
    </row>
    <row r="565" spans="4:4" x14ac:dyDescent="0.25">
      <c r="D565" s="190"/>
    </row>
    <row r="566" spans="4:4" x14ac:dyDescent="0.25">
      <c r="D566" s="190"/>
    </row>
    <row r="567" spans="4:4" x14ac:dyDescent="0.25">
      <c r="D567" s="190"/>
    </row>
    <row r="568" spans="4:4" x14ac:dyDescent="0.25">
      <c r="D568" s="190"/>
    </row>
    <row r="569" spans="4:4" x14ac:dyDescent="0.25">
      <c r="D569" s="190"/>
    </row>
    <row r="570" spans="4:4" x14ac:dyDescent="0.25">
      <c r="D570" s="190"/>
    </row>
    <row r="571" spans="4:4" x14ac:dyDescent="0.25">
      <c r="D571" s="190"/>
    </row>
    <row r="572" spans="4:4" x14ac:dyDescent="0.25">
      <c r="D572" s="190"/>
    </row>
    <row r="573" spans="4:4" x14ac:dyDescent="0.25">
      <c r="D573" s="190"/>
    </row>
    <row r="574" spans="4:4" x14ac:dyDescent="0.25">
      <c r="D574" s="190"/>
    </row>
    <row r="575" spans="4:4" x14ac:dyDescent="0.25">
      <c r="D575" s="190"/>
    </row>
    <row r="576" spans="4:4" x14ac:dyDescent="0.25">
      <c r="D576" s="190"/>
    </row>
    <row r="577" spans="4:4" x14ac:dyDescent="0.25">
      <c r="D577" s="190"/>
    </row>
    <row r="578" spans="4:4" x14ac:dyDescent="0.25">
      <c r="D578" s="190"/>
    </row>
    <row r="579" spans="4:4" x14ac:dyDescent="0.25">
      <c r="D579" s="190"/>
    </row>
    <row r="580" spans="4:4" x14ac:dyDescent="0.25">
      <c r="D580" s="190"/>
    </row>
    <row r="581" spans="4:4" x14ac:dyDescent="0.25">
      <c r="D581" s="190"/>
    </row>
    <row r="582" spans="4:4" x14ac:dyDescent="0.25">
      <c r="D582" s="190"/>
    </row>
    <row r="583" spans="4:4" x14ac:dyDescent="0.25">
      <c r="D583" s="190"/>
    </row>
    <row r="584" spans="4:4" x14ac:dyDescent="0.25">
      <c r="D584" s="190"/>
    </row>
    <row r="585" spans="4:4" x14ac:dyDescent="0.25">
      <c r="D585" s="190"/>
    </row>
    <row r="586" spans="4:4" x14ac:dyDescent="0.25">
      <c r="D586" s="190"/>
    </row>
    <row r="587" spans="4:4" x14ac:dyDescent="0.25">
      <c r="D587" s="190"/>
    </row>
    <row r="588" spans="4:4" x14ac:dyDescent="0.25">
      <c r="D588" s="190"/>
    </row>
    <row r="589" spans="4:4" x14ac:dyDescent="0.25">
      <c r="D589" s="190"/>
    </row>
    <row r="590" spans="4:4" x14ac:dyDescent="0.25">
      <c r="D590" s="190"/>
    </row>
    <row r="591" spans="4:4" x14ac:dyDescent="0.25">
      <c r="D591" s="190"/>
    </row>
    <row r="592" spans="4:4" x14ac:dyDescent="0.25">
      <c r="D592" s="190"/>
    </row>
    <row r="593" spans="4:4" x14ac:dyDescent="0.25">
      <c r="D593" s="190"/>
    </row>
    <row r="594" spans="4:4" x14ac:dyDescent="0.25">
      <c r="D594" s="190"/>
    </row>
    <row r="595" spans="4:4" x14ac:dyDescent="0.25">
      <c r="D595" s="190"/>
    </row>
    <row r="596" spans="4:4" x14ac:dyDescent="0.25">
      <c r="D596" s="190"/>
    </row>
    <row r="597" spans="4:4" x14ac:dyDescent="0.25">
      <c r="D597" s="190"/>
    </row>
    <row r="598" spans="4:4" x14ac:dyDescent="0.25">
      <c r="D598" s="190"/>
    </row>
    <row r="599" spans="4:4" x14ac:dyDescent="0.25">
      <c r="D599" s="190"/>
    </row>
    <row r="600" spans="4:4" x14ac:dyDescent="0.25">
      <c r="D600" s="190"/>
    </row>
    <row r="601" spans="4:4" x14ac:dyDescent="0.25">
      <c r="D601" s="190"/>
    </row>
    <row r="602" spans="4:4" x14ac:dyDescent="0.25">
      <c r="D602" s="190"/>
    </row>
    <row r="603" spans="4:4" x14ac:dyDescent="0.25">
      <c r="D603" s="190"/>
    </row>
    <row r="604" spans="4:4" x14ac:dyDescent="0.25">
      <c r="D604" s="190"/>
    </row>
    <row r="605" spans="4:4" x14ac:dyDescent="0.25">
      <c r="D605" s="190"/>
    </row>
    <row r="606" spans="4:4" x14ac:dyDescent="0.25">
      <c r="D606" s="190"/>
    </row>
    <row r="607" spans="4:4" x14ac:dyDescent="0.25">
      <c r="D607" s="190"/>
    </row>
    <row r="608" spans="4:4" x14ac:dyDescent="0.25">
      <c r="D608" s="190"/>
    </row>
    <row r="609" spans="4:4" x14ac:dyDescent="0.25">
      <c r="D609" s="190"/>
    </row>
    <row r="610" spans="4:4" x14ac:dyDescent="0.25">
      <c r="D610" s="190"/>
    </row>
    <row r="611" spans="4:4" x14ac:dyDescent="0.25">
      <c r="D611" s="190"/>
    </row>
    <row r="612" spans="4:4" x14ac:dyDescent="0.25">
      <c r="D612" s="190"/>
    </row>
    <row r="613" spans="4:4" x14ac:dyDescent="0.25">
      <c r="D613" s="190"/>
    </row>
    <row r="614" spans="4:4" x14ac:dyDescent="0.25">
      <c r="D614" s="190"/>
    </row>
    <row r="615" spans="4:4" x14ac:dyDescent="0.25">
      <c r="D615" s="190"/>
    </row>
    <row r="616" spans="4:4" x14ac:dyDescent="0.25">
      <c r="D616" s="190"/>
    </row>
    <row r="617" spans="4:4" x14ac:dyDescent="0.25">
      <c r="D617" s="190"/>
    </row>
    <row r="618" spans="4:4" x14ac:dyDescent="0.25">
      <c r="D618" s="190"/>
    </row>
    <row r="619" spans="4:4" x14ac:dyDescent="0.25">
      <c r="D619" s="190"/>
    </row>
    <row r="620" spans="4:4" x14ac:dyDescent="0.25">
      <c r="D620" s="190"/>
    </row>
    <row r="621" spans="4:4" x14ac:dyDescent="0.25">
      <c r="D621" s="190"/>
    </row>
    <row r="622" spans="4:4" x14ac:dyDescent="0.25">
      <c r="D622" s="190"/>
    </row>
    <row r="623" spans="4:4" x14ac:dyDescent="0.25">
      <c r="D623" s="190"/>
    </row>
    <row r="624" spans="4:4" x14ac:dyDescent="0.25">
      <c r="D624" s="190"/>
    </row>
    <row r="625" spans="4:4" x14ac:dyDescent="0.25">
      <c r="D625" s="190"/>
    </row>
    <row r="626" spans="4:4" x14ac:dyDescent="0.25">
      <c r="D626" s="190"/>
    </row>
    <row r="627" spans="4:4" x14ac:dyDescent="0.25">
      <c r="D627" s="190"/>
    </row>
    <row r="628" spans="4:4" x14ac:dyDescent="0.25">
      <c r="D628" s="190"/>
    </row>
    <row r="629" spans="4:4" x14ac:dyDescent="0.25">
      <c r="D629" s="190"/>
    </row>
    <row r="630" spans="4:4" x14ac:dyDescent="0.25">
      <c r="D630" s="190"/>
    </row>
    <row r="631" spans="4:4" x14ac:dyDescent="0.25">
      <c r="D631" s="190"/>
    </row>
    <row r="632" spans="4:4" x14ac:dyDescent="0.25">
      <c r="D632" s="190"/>
    </row>
    <row r="633" spans="4:4" x14ac:dyDescent="0.25">
      <c r="D633" s="190"/>
    </row>
    <row r="634" spans="4:4" x14ac:dyDescent="0.25">
      <c r="D634" s="190"/>
    </row>
    <row r="635" spans="4:4" x14ac:dyDescent="0.25">
      <c r="D635" s="190"/>
    </row>
    <row r="636" spans="4:4" x14ac:dyDescent="0.25">
      <c r="D636" s="190"/>
    </row>
    <row r="637" spans="4:4" x14ac:dyDescent="0.25">
      <c r="D637" s="190"/>
    </row>
    <row r="638" spans="4:4" x14ac:dyDescent="0.25">
      <c r="D638" s="190"/>
    </row>
    <row r="639" spans="4:4" x14ac:dyDescent="0.25">
      <c r="D639" s="190"/>
    </row>
    <row r="640" spans="4:4" x14ac:dyDescent="0.25">
      <c r="D640" s="190"/>
    </row>
    <row r="641" spans="4:4" x14ac:dyDescent="0.25">
      <c r="D641" s="190"/>
    </row>
    <row r="642" spans="4:4" x14ac:dyDescent="0.25">
      <c r="D642" s="190"/>
    </row>
    <row r="643" spans="4:4" x14ac:dyDescent="0.25">
      <c r="D643" s="190"/>
    </row>
    <row r="644" spans="4:4" x14ac:dyDescent="0.25">
      <c r="D644" s="190"/>
    </row>
    <row r="645" spans="4:4" x14ac:dyDescent="0.25">
      <c r="D645" s="190"/>
    </row>
    <row r="646" spans="4:4" x14ac:dyDescent="0.25">
      <c r="D646" s="190"/>
    </row>
    <row r="647" spans="4:4" x14ac:dyDescent="0.25">
      <c r="D647" s="190"/>
    </row>
    <row r="648" spans="4:4" x14ac:dyDescent="0.25">
      <c r="D648" s="190"/>
    </row>
    <row r="649" spans="4:4" x14ac:dyDescent="0.25">
      <c r="D649" s="190"/>
    </row>
    <row r="650" spans="4:4" x14ac:dyDescent="0.25">
      <c r="D650" s="190"/>
    </row>
    <row r="651" spans="4:4" x14ac:dyDescent="0.25">
      <c r="D651" s="190"/>
    </row>
    <row r="652" spans="4:4" x14ac:dyDescent="0.25">
      <c r="D652" s="190"/>
    </row>
    <row r="653" spans="4:4" x14ac:dyDescent="0.25">
      <c r="D653" s="190"/>
    </row>
    <row r="654" spans="4:4" x14ac:dyDescent="0.25">
      <c r="D654" s="190"/>
    </row>
    <row r="655" spans="4:4" x14ac:dyDescent="0.25">
      <c r="D655" s="190"/>
    </row>
    <row r="656" spans="4:4" x14ac:dyDescent="0.25">
      <c r="D656" s="190"/>
    </row>
    <row r="657" spans="4:4" x14ac:dyDescent="0.25">
      <c r="D657" s="190"/>
    </row>
    <row r="658" spans="4:4" x14ac:dyDescent="0.25">
      <c r="D658" s="190"/>
    </row>
    <row r="659" spans="4:4" x14ac:dyDescent="0.25">
      <c r="D659" s="190"/>
    </row>
    <row r="660" spans="4:4" x14ac:dyDescent="0.25">
      <c r="D660" s="190"/>
    </row>
    <row r="661" spans="4:4" x14ac:dyDescent="0.25">
      <c r="D661" s="190"/>
    </row>
    <row r="662" spans="4:4" x14ac:dyDescent="0.25">
      <c r="D662" s="190"/>
    </row>
    <row r="663" spans="4:4" x14ac:dyDescent="0.25">
      <c r="D663" s="190"/>
    </row>
    <row r="664" spans="4:4" x14ac:dyDescent="0.25">
      <c r="D664" s="190"/>
    </row>
    <row r="665" spans="4:4" x14ac:dyDescent="0.25">
      <c r="D665" s="190"/>
    </row>
    <row r="666" spans="4:4" x14ac:dyDescent="0.25">
      <c r="D666" s="190"/>
    </row>
    <row r="667" spans="4:4" x14ac:dyDescent="0.25">
      <c r="D667" s="190"/>
    </row>
    <row r="668" spans="4:4" x14ac:dyDescent="0.25">
      <c r="D668" s="190"/>
    </row>
    <row r="669" spans="4:4" x14ac:dyDescent="0.25">
      <c r="D669" s="190"/>
    </row>
    <row r="670" spans="4:4" x14ac:dyDescent="0.25">
      <c r="D670" s="190"/>
    </row>
    <row r="671" spans="4:4" x14ac:dyDescent="0.25">
      <c r="D671" s="190"/>
    </row>
    <row r="672" spans="4:4" x14ac:dyDescent="0.25">
      <c r="D672" s="190"/>
    </row>
    <row r="673" spans="4:4" x14ac:dyDescent="0.25">
      <c r="D673" s="190"/>
    </row>
    <row r="674" spans="4:4" x14ac:dyDescent="0.25">
      <c r="D674" s="190"/>
    </row>
    <row r="675" spans="4:4" x14ac:dyDescent="0.25">
      <c r="D675" s="190"/>
    </row>
    <row r="676" spans="4:4" x14ac:dyDescent="0.25">
      <c r="D676" s="190"/>
    </row>
    <row r="677" spans="4:4" x14ac:dyDescent="0.25">
      <c r="D677" s="190"/>
    </row>
    <row r="678" spans="4:4" x14ac:dyDescent="0.25">
      <c r="D678" s="190"/>
    </row>
    <row r="679" spans="4:4" x14ac:dyDescent="0.25">
      <c r="D679" s="190"/>
    </row>
    <row r="680" spans="4:4" x14ac:dyDescent="0.25">
      <c r="D680" s="190"/>
    </row>
    <row r="681" spans="4:4" x14ac:dyDescent="0.25">
      <c r="D681" s="190"/>
    </row>
    <row r="682" spans="4:4" x14ac:dyDescent="0.25">
      <c r="D682" s="190"/>
    </row>
    <row r="683" spans="4:4" x14ac:dyDescent="0.25">
      <c r="D683" s="190"/>
    </row>
    <row r="684" spans="4:4" x14ac:dyDescent="0.25">
      <c r="D684" s="190"/>
    </row>
    <row r="685" spans="4:4" x14ac:dyDescent="0.25">
      <c r="D685" s="190"/>
    </row>
    <row r="686" spans="4:4" x14ac:dyDescent="0.25">
      <c r="D686" s="190"/>
    </row>
    <row r="687" spans="4:4" x14ac:dyDescent="0.25">
      <c r="D687" s="190"/>
    </row>
    <row r="688" spans="4:4" x14ac:dyDescent="0.25">
      <c r="D688" s="190"/>
    </row>
    <row r="689" spans="4:4" x14ac:dyDescent="0.25">
      <c r="D689" s="190"/>
    </row>
    <row r="690" spans="4:4" x14ac:dyDescent="0.25">
      <c r="D690" s="190"/>
    </row>
    <row r="691" spans="4:4" x14ac:dyDescent="0.25">
      <c r="D691" s="190"/>
    </row>
    <row r="692" spans="4:4" x14ac:dyDescent="0.25">
      <c r="D692" s="190"/>
    </row>
    <row r="693" spans="4:4" x14ac:dyDescent="0.25">
      <c r="D693" s="190"/>
    </row>
    <row r="694" spans="4:4" x14ac:dyDescent="0.25">
      <c r="D694" s="190"/>
    </row>
    <row r="695" spans="4:4" x14ac:dyDescent="0.25">
      <c r="D695" s="190"/>
    </row>
    <row r="696" spans="4:4" x14ac:dyDescent="0.25">
      <c r="D696" s="190"/>
    </row>
    <row r="697" spans="4:4" x14ac:dyDescent="0.25">
      <c r="D697" s="190"/>
    </row>
    <row r="698" spans="4:4" x14ac:dyDescent="0.25">
      <c r="D698" s="190"/>
    </row>
    <row r="699" spans="4:4" x14ac:dyDescent="0.25">
      <c r="D699" s="190"/>
    </row>
    <row r="700" spans="4:4" x14ac:dyDescent="0.25">
      <c r="D700" s="190"/>
    </row>
    <row r="701" spans="4:4" x14ac:dyDescent="0.25">
      <c r="D701" s="190"/>
    </row>
    <row r="702" spans="4:4" x14ac:dyDescent="0.25">
      <c r="D702" s="190"/>
    </row>
    <row r="703" spans="4:4" x14ac:dyDescent="0.25">
      <c r="D703" s="190"/>
    </row>
    <row r="704" spans="4:4" x14ac:dyDescent="0.25">
      <c r="D704" s="190"/>
    </row>
    <row r="705" spans="4:4" x14ac:dyDescent="0.25">
      <c r="D705" s="190"/>
    </row>
    <row r="706" spans="4:4" x14ac:dyDescent="0.25">
      <c r="D706" s="190"/>
    </row>
    <row r="707" spans="4:4" x14ac:dyDescent="0.25">
      <c r="D707" s="190"/>
    </row>
    <row r="708" spans="4:4" x14ac:dyDescent="0.25">
      <c r="D708" s="190"/>
    </row>
    <row r="709" spans="4:4" x14ac:dyDescent="0.25">
      <c r="D709" s="190"/>
    </row>
    <row r="710" spans="4:4" x14ac:dyDescent="0.25">
      <c r="D710" s="190"/>
    </row>
    <row r="711" spans="4:4" x14ac:dyDescent="0.25">
      <c r="D711" s="190"/>
    </row>
    <row r="712" spans="4:4" x14ac:dyDescent="0.25">
      <c r="D712" s="190"/>
    </row>
    <row r="713" spans="4:4" x14ac:dyDescent="0.25">
      <c r="D713" s="190"/>
    </row>
    <row r="714" spans="4:4" x14ac:dyDescent="0.25">
      <c r="D714" s="190"/>
    </row>
    <row r="715" spans="4:4" x14ac:dyDescent="0.25">
      <c r="D715" s="190"/>
    </row>
    <row r="716" spans="4:4" x14ac:dyDescent="0.25">
      <c r="D716" s="190"/>
    </row>
    <row r="717" spans="4:4" x14ac:dyDescent="0.25">
      <c r="D717" s="190"/>
    </row>
    <row r="718" spans="4:4" x14ac:dyDescent="0.25">
      <c r="D718" s="190"/>
    </row>
    <row r="719" spans="4:4" x14ac:dyDescent="0.25">
      <c r="D719" s="190"/>
    </row>
    <row r="720" spans="4:4" x14ac:dyDescent="0.25">
      <c r="D720" s="190"/>
    </row>
    <row r="721" spans="4:4" x14ac:dyDescent="0.25">
      <c r="D721" s="190"/>
    </row>
    <row r="722" spans="4:4" x14ac:dyDescent="0.25">
      <c r="D722" s="190"/>
    </row>
    <row r="723" spans="4:4" x14ac:dyDescent="0.25">
      <c r="D723" s="190"/>
    </row>
    <row r="724" spans="4:4" x14ac:dyDescent="0.25">
      <c r="D724" s="190"/>
    </row>
    <row r="725" spans="4:4" x14ac:dyDescent="0.25">
      <c r="D725" s="190"/>
    </row>
    <row r="726" spans="4:4" x14ac:dyDescent="0.25">
      <c r="D726" s="190"/>
    </row>
    <row r="727" spans="4:4" x14ac:dyDescent="0.25">
      <c r="D727" s="190"/>
    </row>
    <row r="728" spans="4:4" x14ac:dyDescent="0.25">
      <c r="D728" s="190"/>
    </row>
    <row r="729" spans="4:4" x14ac:dyDescent="0.25">
      <c r="D729" s="190"/>
    </row>
    <row r="730" spans="4:4" x14ac:dyDescent="0.25">
      <c r="D730" s="190"/>
    </row>
    <row r="731" spans="4:4" x14ac:dyDescent="0.25">
      <c r="D731" s="190"/>
    </row>
    <row r="732" spans="4:4" x14ac:dyDescent="0.25">
      <c r="D732" s="190"/>
    </row>
    <row r="733" spans="4:4" x14ac:dyDescent="0.25">
      <c r="D733" s="190"/>
    </row>
    <row r="734" spans="4:4" x14ac:dyDescent="0.25">
      <c r="D734" s="190"/>
    </row>
    <row r="735" spans="4:4" x14ac:dyDescent="0.25">
      <c r="D735" s="190"/>
    </row>
    <row r="736" spans="4:4" x14ac:dyDescent="0.25">
      <c r="D736" s="190"/>
    </row>
    <row r="737" spans="4:4" x14ac:dyDescent="0.25">
      <c r="D737" s="190"/>
    </row>
    <row r="738" spans="4:4" x14ac:dyDescent="0.25">
      <c r="D738" s="190"/>
    </row>
    <row r="739" spans="4:4" x14ac:dyDescent="0.25">
      <c r="D739" s="190"/>
    </row>
    <row r="740" spans="4:4" x14ac:dyDescent="0.25">
      <c r="D740" s="190"/>
    </row>
    <row r="741" spans="4:4" x14ac:dyDescent="0.25">
      <c r="D741" s="190"/>
    </row>
    <row r="742" spans="4:4" x14ac:dyDescent="0.25">
      <c r="D742" s="190"/>
    </row>
    <row r="743" spans="4:4" x14ac:dyDescent="0.25">
      <c r="D743" s="190"/>
    </row>
    <row r="744" spans="4:4" x14ac:dyDescent="0.25">
      <c r="D744" s="190"/>
    </row>
    <row r="745" spans="4:4" x14ac:dyDescent="0.25">
      <c r="D745" s="190"/>
    </row>
    <row r="746" spans="4:4" x14ac:dyDescent="0.25">
      <c r="D746" s="190"/>
    </row>
    <row r="747" spans="4:4" x14ac:dyDescent="0.25">
      <c r="D747" s="190"/>
    </row>
    <row r="748" spans="4:4" x14ac:dyDescent="0.25">
      <c r="D748" s="190"/>
    </row>
    <row r="749" spans="4:4" x14ac:dyDescent="0.25">
      <c r="D749" s="190"/>
    </row>
    <row r="750" spans="4:4" x14ac:dyDescent="0.25">
      <c r="D750" s="190"/>
    </row>
    <row r="751" spans="4:4" x14ac:dyDescent="0.25">
      <c r="D751" s="190"/>
    </row>
    <row r="752" spans="4:4" x14ac:dyDescent="0.25">
      <c r="D752" s="190"/>
    </row>
    <row r="753" spans="4:4" x14ac:dyDescent="0.25">
      <c r="D753" s="190"/>
    </row>
    <row r="754" spans="4:4" x14ac:dyDescent="0.25">
      <c r="D754" s="190"/>
    </row>
    <row r="755" spans="4:4" x14ac:dyDescent="0.25">
      <c r="D755" s="190"/>
    </row>
    <row r="756" spans="4:4" x14ac:dyDescent="0.25">
      <c r="D756" s="190"/>
    </row>
    <row r="757" spans="4:4" x14ac:dyDescent="0.25">
      <c r="D757" s="190"/>
    </row>
    <row r="758" spans="4:4" x14ac:dyDescent="0.25">
      <c r="D758" s="190"/>
    </row>
    <row r="759" spans="4:4" x14ac:dyDescent="0.25">
      <c r="D759" s="190"/>
    </row>
    <row r="760" spans="4:4" x14ac:dyDescent="0.25">
      <c r="D760" s="190"/>
    </row>
    <row r="761" spans="4:4" x14ac:dyDescent="0.25">
      <c r="D761" s="190"/>
    </row>
    <row r="762" spans="4:4" x14ac:dyDescent="0.25">
      <c r="D762" s="190"/>
    </row>
    <row r="763" spans="4:4" x14ac:dyDescent="0.25">
      <c r="D763" s="190"/>
    </row>
    <row r="764" spans="4:4" x14ac:dyDescent="0.25">
      <c r="D764" s="190"/>
    </row>
    <row r="765" spans="4:4" x14ac:dyDescent="0.25">
      <c r="D765" s="190"/>
    </row>
    <row r="766" spans="4:4" x14ac:dyDescent="0.25">
      <c r="D766" s="190"/>
    </row>
    <row r="767" spans="4:4" x14ac:dyDescent="0.25">
      <c r="D767" s="190"/>
    </row>
    <row r="768" spans="4:4" x14ac:dyDescent="0.25">
      <c r="D768" s="190"/>
    </row>
    <row r="769" spans="4:4" x14ac:dyDescent="0.25">
      <c r="D769" s="190"/>
    </row>
    <row r="770" spans="4:4" x14ac:dyDescent="0.25">
      <c r="D770" s="190"/>
    </row>
    <row r="771" spans="4:4" x14ac:dyDescent="0.25">
      <c r="D771" s="190"/>
    </row>
    <row r="772" spans="4:4" x14ac:dyDescent="0.25">
      <c r="D772" s="190"/>
    </row>
    <row r="773" spans="4:4" x14ac:dyDescent="0.25">
      <c r="D773" s="190"/>
    </row>
    <row r="774" spans="4:4" x14ac:dyDescent="0.25">
      <c r="D774" s="190"/>
    </row>
    <row r="775" spans="4:4" x14ac:dyDescent="0.25">
      <c r="D775" s="190"/>
    </row>
    <row r="776" spans="4:4" x14ac:dyDescent="0.25">
      <c r="D776" s="190"/>
    </row>
    <row r="777" spans="4:4" x14ac:dyDescent="0.25">
      <c r="D777" s="190"/>
    </row>
    <row r="778" spans="4:4" x14ac:dyDescent="0.25">
      <c r="D778" s="190"/>
    </row>
    <row r="779" spans="4:4" x14ac:dyDescent="0.25">
      <c r="D779" s="190"/>
    </row>
    <row r="780" spans="4:4" x14ac:dyDescent="0.25">
      <c r="D780" s="190"/>
    </row>
    <row r="781" spans="4:4" x14ac:dyDescent="0.25">
      <c r="D781" s="190"/>
    </row>
    <row r="782" spans="4:4" x14ac:dyDescent="0.25">
      <c r="D782" s="190"/>
    </row>
    <row r="783" spans="4:4" x14ac:dyDescent="0.25">
      <c r="D783" s="190"/>
    </row>
    <row r="784" spans="4:4" x14ac:dyDescent="0.25">
      <c r="D784" s="190"/>
    </row>
    <row r="785" spans="4:4" x14ac:dyDescent="0.25">
      <c r="D785" s="190"/>
    </row>
    <row r="786" spans="4:4" x14ac:dyDescent="0.25">
      <c r="D786" s="190"/>
    </row>
    <row r="787" spans="4:4" x14ac:dyDescent="0.25">
      <c r="D787" s="190"/>
    </row>
    <row r="788" spans="4:4" x14ac:dyDescent="0.25">
      <c r="D788" s="190"/>
    </row>
    <row r="789" spans="4:4" x14ac:dyDescent="0.25">
      <c r="D789" s="190"/>
    </row>
    <row r="790" spans="4:4" x14ac:dyDescent="0.25">
      <c r="D790" s="190"/>
    </row>
    <row r="791" spans="4:4" x14ac:dyDescent="0.25">
      <c r="D791" s="190"/>
    </row>
    <row r="792" spans="4:4" x14ac:dyDescent="0.25">
      <c r="D792" s="190"/>
    </row>
    <row r="793" spans="4:4" x14ac:dyDescent="0.25">
      <c r="D793" s="190"/>
    </row>
    <row r="794" spans="4:4" x14ac:dyDescent="0.25">
      <c r="D794" s="190"/>
    </row>
    <row r="795" spans="4:4" x14ac:dyDescent="0.25">
      <c r="D795" s="190"/>
    </row>
    <row r="796" spans="4:4" x14ac:dyDescent="0.25">
      <c r="D796" s="190"/>
    </row>
    <row r="797" spans="4:4" x14ac:dyDescent="0.25">
      <c r="D797" s="190"/>
    </row>
    <row r="798" spans="4:4" x14ac:dyDescent="0.25">
      <c r="D798" s="190"/>
    </row>
    <row r="799" spans="4:4" x14ac:dyDescent="0.25">
      <c r="D799" s="190"/>
    </row>
    <row r="800" spans="4:4" x14ac:dyDescent="0.25">
      <c r="D800" s="190"/>
    </row>
    <row r="801" spans="4:4" x14ac:dyDescent="0.25">
      <c r="D801" s="190"/>
    </row>
    <row r="802" spans="4:4" x14ac:dyDescent="0.25">
      <c r="D802" s="190"/>
    </row>
    <row r="803" spans="4:4" x14ac:dyDescent="0.25">
      <c r="D803" s="190"/>
    </row>
    <row r="804" spans="4:4" x14ac:dyDescent="0.25">
      <c r="D804" s="190"/>
    </row>
    <row r="805" spans="4:4" x14ac:dyDescent="0.25">
      <c r="D805" s="190"/>
    </row>
    <row r="806" spans="4:4" x14ac:dyDescent="0.25">
      <c r="D806" s="190"/>
    </row>
    <row r="807" spans="4:4" x14ac:dyDescent="0.25">
      <c r="D807" s="190"/>
    </row>
    <row r="808" spans="4:4" x14ac:dyDescent="0.25">
      <c r="D808" s="190"/>
    </row>
    <row r="809" spans="4:4" x14ac:dyDescent="0.25">
      <c r="D809" s="190"/>
    </row>
    <row r="810" spans="4:4" x14ac:dyDescent="0.25">
      <c r="D810" s="190"/>
    </row>
    <row r="811" spans="4:4" x14ac:dyDescent="0.25">
      <c r="D811" s="190"/>
    </row>
    <row r="812" spans="4:4" x14ac:dyDescent="0.25">
      <c r="D812" s="190"/>
    </row>
    <row r="813" spans="4:4" x14ac:dyDescent="0.25">
      <c r="D813" s="190"/>
    </row>
    <row r="814" spans="4:4" x14ac:dyDescent="0.25">
      <c r="D814" s="190"/>
    </row>
    <row r="815" spans="4:4" x14ac:dyDescent="0.25">
      <c r="D815" s="190"/>
    </row>
    <row r="816" spans="4:4" x14ac:dyDescent="0.25">
      <c r="D816" s="190"/>
    </row>
    <row r="817" spans="4:4" x14ac:dyDescent="0.25">
      <c r="D817" s="190"/>
    </row>
    <row r="818" spans="4:4" x14ac:dyDescent="0.25">
      <c r="D818" s="190"/>
    </row>
    <row r="819" spans="4:4" x14ac:dyDescent="0.25">
      <c r="D819" s="190"/>
    </row>
    <row r="820" spans="4:4" x14ac:dyDescent="0.25">
      <c r="D820" s="190"/>
    </row>
    <row r="821" spans="4:4" x14ac:dyDescent="0.25">
      <c r="D821" s="190"/>
    </row>
    <row r="822" spans="4:4" x14ac:dyDescent="0.25">
      <c r="D822" s="190"/>
    </row>
    <row r="823" spans="4:4" x14ac:dyDescent="0.25">
      <c r="D823" s="190"/>
    </row>
    <row r="824" spans="4:4" x14ac:dyDescent="0.25">
      <c r="D824" s="190"/>
    </row>
    <row r="825" spans="4:4" x14ac:dyDescent="0.25">
      <c r="D825" s="190"/>
    </row>
    <row r="826" spans="4:4" x14ac:dyDescent="0.25">
      <c r="D826" s="190"/>
    </row>
    <row r="827" spans="4:4" x14ac:dyDescent="0.25">
      <c r="D827" s="190"/>
    </row>
    <row r="828" spans="4:4" x14ac:dyDescent="0.25">
      <c r="D828" s="190"/>
    </row>
    <row r="829" spans="4:4" x14ac:dyDescent="0.25">
      <c r="D829" s="190"/>
    </row>
    <row r="830" spans="4:4" x14ac:dyDescent="0.25">
      <c r="D830" s="190"/>
    </row>
    <row r="831" spans="4:4" x14ac:dyDescent="0.25">
      <c r="D831" s="190"/>
    </row>
    <row r="832" spans="4:4" x14ac:dyDescent="0.25">
      <c r="D832" s="190"/>
    </row>
    <row r="833" spans="4:4" x14ac:dyDescent="0.25">
      <c r="D833" s="190"/>
    </row>
    <row r="834" spans="4:4" x14ac:dyDescent="0.25">
      <c r="D834" s="190"/>
    </row>
    <row r="835" spans="4:4" x14ac:dyDescent="0.25">
      <c r="D835" s="190"/>
    </row>
    <row r="836" spans="4:4" x14ac:dyDescent="0.25">
      <c r="D836" s="190"/>
    </row>
    <row r="837" spans="4:4" x14ac:dyDescent="0.25">
      <c r="D837" s="190"/>
    </row>
    <row r="838" spans="4:4" x14ac:dyDescent="0.25">
      <c r="D838" s="190"/>
    </row>
    <row r="839" spans="4:4" x14ac:dyDescent="0.25">
      <c r="D839" s="190"/>
    </row>
    <row r="840" spans="4:4" x14ac:dyDescent="0.25">
      <c r="D840" s="190"/>
    </row>
    <row r="841" spans="4:4" x14ac:dyDescent="0.25">
      <c r="D841" s="190"/>
    </row>
    <row r="842" spans="4:4" x14ac:dyDescent="0.25">
      <c r="D842" s="190"/>
    </row>
    <row r="843" spans="4:4" x14ac:dyDescent="0.25">
      <c r="D843" s="190"/>
    </row>
    <row r="844" spans="4:4" x14ac:dyDescent="0.25">
      <c r="D844" s="190"/>
    </row>
    <row r="845" spans="4:4" x14ac:dyDescent="0.25">
      <c r="D845" s="190"/>
    </row>
    <row r="846" spans="4:4" x14ac:dyDescent="0.25">
      <c r="D846" s="190"/>
    </row>
    <row r="847" spans="4:4" x14ac:dyDescent="0.25">
      <c r="D847" s="190"/>
    </row>
    <row r="848" spans="4:4" x14ac:dyDescent="0.25">
      <c r="D848" s="190"/>
    </row>
    <row r="849" spans="4:4" x14ac:dyDescent="0.25">
      <c r="D849" s="190"/>
    </row>
    <row r="850" spans="4:4" x14ac:dyDescent="0.25">
      <c r="D850" s="190"/>
    </row>
    <row r="851" spans="4:4" x14ac:dyDescent="0.25">
      <c r="D851" s="190"/>
    </row>
    <row r="852" spans="4:4" x14ac:dyDescent="0.25">
      <c r="D852" s="190"/>
    </row>
    <row r="853" spans="4:4" x14ac:dyDescent="0.25">
      <c r="D853" s="190"/>
    </row>
    <row r="854" spans="4:4" x14ac:dyDescent="0.25">
      <c r="D854" s="190"/>
    </row>
    <row r="855" spans="4:4" x14ac:dyDescent="0.25">
      <c r="D855" s="190"/>
    </row>
    <row r="856" spans="4:4" x14ac:dyDescent="0.25">
      <c r="D856" s="190"/>
    </row>
    <row r="857" spans="4:4" x14ac:dyDescent="0.25">
      <c r="D857" s="190"/>
    </row>
    <row r="858" spans="4:4" x14ac:dyDescent="0.25">
      <c r="D858" s="190"/>
    </row>
    <row r="859" spans="4:4" x14ac:dyDescent="0.25">
      <c r="D859" s="190"/>
    </row>
    <row r="860" spans="4:4" x14ac:dyDescent="0.25">
      <c r="D860" s="190"/>
    </row>
    <row r="861" spans="4:4" x14ac:dyDescent="0.25">
      <c r="D861" s="190"/>
    </row>
    <row r="862" spans="4:4" x14ac:dyDescent="0.25">
      <c r="D862" s="190"/>
    </row>
    <row r="863" spans="4:4" x14ac:dyDescent="0.25">
      <c r="D863" s="190"/>
    </row>
    <row r="864" spans="4:4" x14ac:dyDescent="0.25">
      <c r="D864" s="190"/>
    </row>
    <row r="865" spans="4:4" x14ac:dyDescent="0.25">
      <c r="D865" s="190"/>
    </row>
    <row r="866" spans="4:4" x14ac:dyDescent="0.25">
      <c r="D866" s="190"/>
    </row>
    <row r="867" spans="4:4" x14ac:dyDescent="0.25">
      <c r="D867" s="190"/>
    </row>
    <row r="868" spans="4:4" x14ac:dyDescent="0.25">
      <c r="D868" s="190"/>
    </row>
    <row r="869" spans="4:4" x14ac:dyDescent="0.25">
      <c r="D869" s="190"/>
    </row>
    <row r="870" spans="4:4" x14ac:dyDescent="0.25">
      <c r="D870" s="190"/>
    </row>
    <row r="871" spans="4:4" x14ac:dyDescent="0.25">
      <c r="D871" s="190"/>
    </row>
    <row r="872" spans="4:4" x14ac:dyDescent="0.25">
      <c r="D872" s="190"/>
    </row>
    <row r="873" spans="4:4" x14ac:dyDescent="0.25">
      <c r="D873" s="190"/>
    </row>
    <row r="874" spans="4:4" x14ac:dyDescent="0.25">
      <c r="D874" s="190"/>
    </row>
    <row r="875" spans="4:4" x14ac:dyDescent="0.25">
      <c r="D875" s="190"/>
    </row>
    <row r="876" spans="4:4" x14ac:dyDescent="0.25">
      <c r="D876" s="190"/>
    </row>
    <row r="877" spans="4:4" x14ac:dyDescent="0.25">
      <c r="D877" s="190"/>
    </row>
    <row r="878" spans="4:4" x14ac:dyDescent="0.25">
      <c r="D878" s="190"/>
    </row>
    <row r="879" spans="4:4" x14ac:dyDescent="0.25">
      <c r="D879" s="190"/>
    </row>
    <row r="880" spans="4:4" x14ac:dyDescent="0.25">
      <c r="D880" s="190"/>
    </row>
    <row r="881" spans="4:4" x14ac:dyDescent="0.25">
      <c r="D881" s="190"/>
    </row>
    <row r="882" spans="4:4" x14ac:dyDescent="0.25">
      <c r="D882" s="190"/>
    </row>
    <row r="883" spans="4:4" x14ac:dyDescent="0.25">
      <c r="D883" s="190"/>
    </row>
    <row r="884" spans="4:4" x14ac:dyDescent="0.25">
      <c r="D884" s="190"/>
    </row>
    <row r="885" spans="4:4" x14ac:dyDescent="0.25">
      <c r="D885" s="190"/>
    </row>
    <row r="886" spans="4:4" x14ac:dyDescent="0.25">
      <c r="D886" s="190"/>
    </row>
    <row r="887" spans="4:4" x14ac:dyDescent="0.25">
      <c r="D887" s="190"/>
    </row>
    <row r="888" spans="4:4" x14ac:dyDescent="0.25">
      <c r="D888" s="190"/>
    </row>
    <row r="889" spans="4:4" x14ac:dyDescent="0.25">
      <c r="D889" s="190"/>
    </row>
    <row r="890" spans="4:4" x14ac:dyDescent="0.25">
      <c r="D890" s="190"/>
    </row>
    <row r="891" spans="4:4" x14ac:dyDescent="0.25">
      <c r="D891" s="190"/>
    </row>
    <row r="892" spans="4:4" x14ac:dyDescent="0.25">
      <c r="D892" s="190"/>
    </row>
    <row r="893" spans="4:4" x14ac:dyDescent="0.25">
      <c r="D893" s="190"/>
    </row>
    <row r="894" spans="4:4" x14ac:dyDescent="0.25">
      <c r="D894" s="190"/>
    </row>
    <row r="895" spans="4:4" x14ac:dyDescent="0.25">
      <c r="D895" s="190"/>
    </row>
    <row r="896" spans="4:4" x14ac:dyDescent="0.25">
      <c r="D896" s="190"/>
    </row>
    <row r="897" spans="4:4" x14ac:dyDescent="0.25">
      <c r="D897" s="190"/>
    </row>
    <row r="898" spans="4:4" x14ac:dyDescent="0.25">
      <c r="D898" s="190"/>
    </row>
    <row r="899" spans="4:4" x14ac:dyDescent="0.25">
      <c r="D899" s="190"/>
    </row>
    <row r="900" spans="4:4" x14ac:dyDescent="0.25">
      <c r="D900" s="190"/>
    </row>
    <row r="901" spans="4:4" x14ac:dyDescent="0.25">
      <c r="D901" s="190"/>
    </row>
    <row r="902" spans="4:4" x14ac:dyDescent="0.25">
      <c r="D902" s="190"/>
    </row>
    <row r="903" spans="4:4" x14ac:dyDescent="0.25">
      <c r="D903" s="190"/>
    </row>
    <row r="904" spans="4:4" x14ac:dyDescent="0.25">
      <c r="D904" s="190"/>
    </row>
    <row r="905" spans="4:4" x14ac:dyDescent="0.25">
      <c r="D905" s="190"/>
    </row>
    <row r="906" spans="4:4" x14ac:dyDescent="0.25">
      <c r="D906" s="190"/>
    </row>
    <row r="907" spans="4:4" x14ac:dyDescent="0.25">
      <c r="D907" s="190"/>
    </row>
    <row r="908" spans="4:4" x14ac:dyDescent="0.25">
      <c r="D908" s="190"/>
    </row>
    <row r="909" spans="4:4" x14ac:dyDescent="0.25">
      <c r="D909" s="190"/>
    </row>
    <row r="910" spans="4:4" x14ac:dyDescent="0.25">
      <c r="D910" s="190"/>
    </row>
    <row r="911" spans="4:4" x14ac:dyDescent="0.25">
      <c r="D911" s="190"/>
    </row>
    <row r="912" spans="4:4" x14ac:dyDescent="0.25">
      <c r="D912" s="190"/>
    </row>
    <row r="913" spans="4:4" x14ac:dyDescent="0.25">
      <c r="D913" s="190"/>
    </row>
    <row r="914" spans="4:4" x14ac:dyDescent="0.25">
      <c r="D914" s="190"/>
    </row>
    <row r="915" spans="4:4" x14ac:dyDescent="0.25">
      <c r="D915" s="190"/>
    </row>
    <row r="916" spans="4:4" x14ac:dyDescent="0.25">
      <c r="D916" s="190"/>
    </row>
    <row r="917" spans="4:4" x14ac:dyDescent="0.25">
      <c r="D917" s="190"/>
    </row>
    <row r="918" spans="4:4" x14ac:dyDescent="0.25">
      <c r="D918" s="190"/>
    </row>
    <row r="919" spans="4:4" x14ac:dyDescent="0.25">
      <c r="D919" s="190"/>
    </row>
    <row r="920" spans="4:4" x14ac:dyDescent="0.25">
      <c r="D920" s="190"/>
    </row>
    <row r="921" spans="4:4" x14ac:dyDescent="0.25">
      <c r="D921" s="190"/>
    </row>
    <row r="922" spans="4:4" x14ac:dyDescent="0.25">
      <c r="D922" s="190"/>
    </row>
    <row r="923" spans="4:4" x14ac:dyDescent="0.25">
      <c r="D923" s="190"/>
    </row>
    <row r="924" spans="4:4" x14ac:dyDescent="0.25">
      <c r="D924" s="190"/>
    </row>
    <row r="925" spans="4:4" x14ac:dyDescent="0.25">
      <c r="D925" s="190"/>
    </row>
    <row r="926" spans="4:4" x14ac:dyDescent="0.25">
      <c r="D926" s="190"/>
    </row>
    <row r="927" spans="4:4" x14ac:dyDescent="0.25">
      <c r="D927" s="190"/>
    </row>
    <row r="928" spans="4:4" x14ac:dyDescent="0.25">
      <c r="D928" s="190"/>
    </row>
    <row r="929" spans="4:4" x14ac:dyDescent="0.25">
      <c r="D929" s="190"/>
    </row>
    <row r="930" spans="4:4" x14ac:dyDescent="0.25">
      <c r="D930" s="190"/>
    </row>
    <row r="931" spans="4:4" x14ac:dyDescent="0.25">
      <c r="D931" s="190"/>
    </row>
    <row r="932" spans="4:4" x14ac:dyDescent="0.25">
      <c r="D932" s="190"/>
    </row>
    <row r="933" spans="4:4" x14ac:dyDescent="0.25">
      <c r="D933" s="190"/>
    </row>
    <row r="934" spans="4:4" x14ac:dyDescent="0.25">
      <c r="D934" s="190"/>
    </row>
    <row r="935" spans="4:4" x14ac:dyDescent="0.25">
      <c r="D935" s="190"/>
    </row>
    <row r="936" spans="4:4" x14ac:dyDescent="0.25">
      <c r="D936" s="190"/>
    </row>
    <row r="937" spans="4:4" x14ac:dyDescent="0.25">
      <c r="D937" s="190"/>
    </row>
    <row r="938" spans="4:4" x14ac:dyDescent="0.25">
      <c r="D938" s="190"/>
    </row>
    <row r="939" spans="4:4" x14ac:dyDescent="0.25">
      <c r="D939" s="190"/>
    </row>
    <row r="940" spans="4:4" x14ac:dyDescent="0.25">
      <c r="D940" s="190"/>
    </row>
    <row r="941" spans="4:4" x14ac:dyDescent="0.25">
      <c r="D941" s="190"/>
    </row>
    <row r="942" spans="4:4" x14ac:dyDescent="0.25">
      <c r="D942" s="190"/>
    </row>
    <row r="943" spans="4:4" x14ac:dyDescent="0.25">
      <c r="D943" s="190"/>
    </row>
    <row r="944" spans="4:4" x14ac:dyDescent="0.25">
      <c r="D944" s="190"/>
    </row>
    <row r="945" spans="4:4" x14ac:dyDescent="0.25">
      <c r="D945" s="190"/>
    </row>
    <row r="946" spans="4:4" x14ac:dyDescent="0.25">
      <c r="D946" s="190"/>
    </row>
    <row r="947" spans="4:4" x14ac:dyDescent="0.25">
      <c r="D947" s="190"/>
    </row>
    <row r="948" spans="4:4" x14ac:dyDescent="0.25">
      <c r="D948" s="190"/>
    </row>
    <row r="949" spans="4:4" x14ac:dyDescent="0.25">
      <c r="D949" s="190"/>
    </row>
    <row r="950" spans="4:4" x14ac:dyDescent="0.25">
      <c r="D950" s="190"/>
    </row>
    <row r="951" spans="4:4" x14ac:dyDescent="0.25">
      <c r="D951" s="190"/>
    </row>
    <row r="952" spans="4:4" x14ac:dyDescent="0.25">
      <c r="D952" s="190"/>
    </row>
    <row r="953" spans="4:4" x14ac:dyDescent="0.25">
      <c r="D953" s="190"/>
    </row>
    <row r="954" spans="4:4" x14ac:dyDescent="0.25">
      <c r="D954" s="190"/>
    </row>
    <row r="955" spans="4:4" x14ac:dyDescent="0.25">
      <c r="D955" s="190"/>
    </row>
    <row r="956" spans="4:4" x14ac:dyDescent="0.25">
      <c r="D956" s="190"/>
    </row>
    <row r="957" spans="4:4" x14ac:dyDescent="0.25">
      <c r="D957" s="190"/>
    </row>
    <row r="958" spans="4:4" x14ac:dyDescent="0.25">
      <c r="D958" s="190"/>
    </row>
    <row r="959" spans="4:4" x14ac:dyDescent="0.25">
      <c r="D959" s="190"/>
    </row>
    <row r="960" spans="4:4" x14ac:dyDescent="0.25">
      <c r="D960" s="190"/>
    </row>
    <row r="961" spans="4:4" x14ac:dyDescent="0.25">
      <c r="D961" s="190"/>
    </row>
    <row r="962" spans="4:4" x14ac:dyDescent="0.25">
      <c r="D962" s="190"/>
    </row>
    <row r="963" spans="4:4" x14ac:dyDescent="0.25">
      <c r="D963" s="190"/>
    </row>
    <row r="964" spans="4:4" x14ac:dyDescent="0.25">
      <c r="D964" s="190"/>
    </row>
    <row r="965" spans="4:4" x14ac:dyDescent="0.25">
      <c r="D965" s="190"/>
    </row>
    <row r="966" spans="4:4" x14ac:dyDescent="0.25">
      <c r="D966" s="190"/>
    </row>
    <row r="967" spans="4:4" x14ac:dyDescent="0.25">
      <c r="D967" s="190"/>
    </row>
    <row r="968" spans="4:4" x14ac:dyDescent="0.25">
      <c r="D968" s="190"/>
    </row>
    <row r="969" spans="4:4" x14ac:dyDescent="0.25">
      <c r="D969" s="190"/>
    </row>
    <row r="970" spans="4:4" x14ac:dyDescent="0.25">
      <c r="D970" s="190"/>
    </row>
    <row r="971" spans="4:4" x14ac:dyDescent="0.25">
      <c r="D971" s="190"/>
    </row>
    <row r="972" spans="4:4" x14ac:dyDescent="0.25">
      <c r="D972" s="190"/>
    </row>
    <row r="973" spans="4:4" x14ac:dyDescent="0.25">
      <c r="D973" s="190"/>
    </row>
    <row r="974" spans="4:4" x14ac:dyDescent="0.25">
      <c r="D974" s="190"/>
    </row>
    <row r="975" spans="4:4" x14ac:dyDescent="0.25">
      <c r="D975" s="190"/>
    </row>
    <row r="976" spans="4:4" x14ac:dyDescent="0.25">
      <c r="D976" s="190"/>
    </row>
    <row r="977" spans="4:4" x14ac:dyDescent="0.25">
      <c r="D977" s="190"/>
    </row>
    <row r="978" spans="4:4" x14ac:dyDescent="0.25">
      <c r="D978" s="190"/>
    </row>
    <row r="979" spans="4:4" x14ac:dyDescent="0.25">
      <c r="D979" s="190"/>
    </row>
    <row r="980" spans="4:4" x14ac:dyDescent="0.25">
      <c r="D980" s="190"/>
    </row>
    <row r="981" spans="4:4" x14ac:dyDescent="0.25">
      <c r="D981" s="190"/>
    </row>
    <row r="982" spans="4:4" x14ac:dyDescent="0.25">
      <c r="D982" s="190"/>
    </row>
    <row r="983" spans="4:4" x14ac:dyDescent="0.25">
      <c r="D983" s="190"/>
    </row>
    <row r="984" spans="4:4" x14ac:dyDescent="0.25">
      <c r="D984" s="190"/>
    </row>
    <row r="985" spans="4:4" x14ac:dyDescent="0.25">
      <c r="D985" s="190"/>
    </row>
    <row r="986" spans="4:4" x14ac:dyDescent="0.25">
      <c r="D986" s="190"/>
    </row>
    <row r="987" spans="4:4" x14ac:dyDescent="0.25">
      <c r="D987" s="190"/>
    </row>
    <row r="988" spans="4:4" x14ac:dyDescent="0.25">
      <c r="D988" s="190"/>
    </row>
    <row r="989" spans="4:4" x14ac:dyDescent="0.25">
      <c r="D989" s="190"/>
    </row>
    <row r="990" spans="4:4" x14ac:dyDescent="0.25">
      <c r="D990" s="190"/>
    </row>
    <row r="991" spans="4:4" x14ac:dyDescent="0.25">
      <c r="D991" s="190"/>
    </row>
    <row r="992" spans="4:4" x14ac:dyDescent="0.25">
      <c r="D992" s="190"/>
    </row>
    <row r="993" spans="4:4" x14ac:dyDescent="0.25">
      <c r="D993" s="190"/>
    </row>
    <row r="994" spans="4:4" x14ac:dyDescent="0.25">
      <c r="D994" s="190"/>
    </row>
    <row r="995" spans="4:4" x14ac:dyDescent="0.25">
      <c r="D995" s="190"/>
    </row>
    <row r="996" spans="4:4" x14ac:dyDescent="0.25">
      <c r="D996" s="190"/>
    </row>
    <row r="997" spans="4:4" x14ac:dyDescent="0.25">
      <c r="D997" s="190"/>
    </row>
    <row r="998" spans="4:4" x14ac:dyDescent="0.25">
      <c r="D998" s="190"/>
    </row>
    <row r="999" spans="4:4" x14ac:dyDescent="0.25">
      <c r="D999" s="190"/>
    </row>
    <row r="1000" spans="4:4" x14ac:dyDescent="0.25">
      <c r="D1000" s="190"/>
    </row>
    <row r="1001" spans="4:4" x14ac:dyDescent="0.25">
      <c r="D1001" s="190"/>
    </row>
    <row r="1002" spans="4:4" x14ac:dyDescent="0.25">
      <c r="D1002" s="190"/>
    </row>
    <row r="1003" spans="4:4" x14ac:dyDescent="0.25">
      <c r="D1003" s="190"/>
    </row>
    <row r="1004" spans="4:4" x14ac:dyDescent="0.25">
      <c r="D1004" s="190"/>
    </row>
    <row r="1005" spans="4:4" x14ac:dyDescent="0.25">
      <c r="D1005" s="190"/>
    </row>
    <row r="1006" spans="4:4" x14ac:dyDescent="0.25">
      <c r="D1006" s="190"/>
    </row>
    <row r="1007" spans="4:4" x14ac:dyDescent="0.25">
      <c r="D1007" s="190"/>
    </row>
    <row r="1008" spans="4:4" x14ac:dyDescent="0.25">
      <c r="D1008" s="190"/>
    </row>
    <row r="1009" spans="4:4" x14ac:dyDescent="0.25">
      <c r="D1009" s="190"/>
    </row>
    <row r="1010" spans="4:4" x14ac:dyDescent="0.25">
      <c r="D1010" s="190"/>
    </row>
    <row r="1011" spans="4:4" x14ac:dyDescent="0.25">
      <c r="D1011" s="190"/>
    </row>
    <row r="1012" spans="4:4" x14ac:dyDescent="0.25">
      <c r="D1012" s="190"/>
    </row>
    <row r="1013" spans="4:4" x14ac:dyDescent="0.25">
      <c r="D1013" s="190"/>
    </row>
    <row r="1014" spans="4:4" x14ac:dyDescent="0.25">
      <c r="D1014" s="190"/>
    </row>
    <row r="1015" spans="4:4" x14ac:dyDescent="0.25">
      <c r="D1015" s="190"/>
    </row>
    <row r="1016" spans="4:4" x14ac:dyDescent="0.25">
      <c r="D1016" s="190"/>
    </row>
    <row r="1017" spans="4:4" x14ac:dyDescent="0.25">
      <c r="D1017" s="190"/>
    </row>
    <row r="1018" spans="4:4" x14ac:dyDescent="0.25">
      <c r="D1018" s="190"/>
    </row>
    <row r="1019" spans="4:4" x14ac:dyDescent="0.25">
      <c r="D1019" s="190"/>
    </row>
    <row r="1020" spans="4:4" x14ac:dyDescent="0.25">
      <c r="D1020" s="190"/>
    </row>
    <row r="1021" spans="4:4" x14ac:dyDescent="0.25">
      <c r="D1021" s="190"/>
    </row>
    <row r="1022" spans="4:4" x14ac:dyDescent="0.25">
      <c r="D1022" s="190"/>
    </row>
    <row r="1023" spans="4:4" x14ac:dyDescent="0.25">
      <c r="D1023" s="190"/>
    </row>
    <row r="1024" spans="4:4" x14ac:dyDescent="0.25">
      <c r="D1024" s="190"/>
    </row>
    <row r="1025" spans="4:4" x14ac:dyDescent="0.25">
      <c r="D1025" s="190"/>
    </row>
    <row r="1026" spans="4:4" x14ac:dyDescent="0.25">
      <c r="D1026" s="190"/>
    </row>
    <row r="1027" spans="4:4" x14ac:dyDescent="0.25">
      <c r="D1027" s="190"/>
    </row>
    <row r="1028" spans="4:4" x14ac:dyDescent="0.25">
      <c r="D1028" s="190"/>
    </row>
    <row r="1029" spans="4:4" x14ac:dyDescent="0.25">
      <c r="D1029" s="190"/>
    </row>
    <row r="1030" spans="4:4" x14ac:dyDescent="0.25">
      <c r="D1030" s="190"/>
    </row>
    <row r="1031" spans="4:4" x14ac:dyDescent="0.25">
      <c r="D1031" s="190"/>
    </row>
    <row r="1032" spans="4:4" x14ac:dyDescent="0.25">
      <c r="D1032" s="190"/>
    </row>
    <row r="1033" spans="4:4" x14ac:dyDescent="0.25">
      <c r="D1033" s="190"/>
    </row>
    <row r="1034" spans="4:4" x14ac:dyDescent="0.25">
      <c r="D1034" s="190"/>
    </row>
    <row r="1035" spans="4:4" x14ac:dyDescent="0.25">
      <c r="D1035" s="190"/>
    </row>
    <row r="1036" spans="4:4" x14ac:dyDescent="0.25">
      <c r="D1036" s="190"/>
    </row>
    <row r="1037" spans="4:4" x14ac:dyDescent="0.25">
      <c r="D1037" s="190"/>
    </row>
    <row r="1038" spans="4:4" x14ac:dyDescent="0.25">
      <c r="D1038" s="190"/>
    </row>
    <row r="1039" spans="4:4" x14ac:dyDescent="0.25">
      <c r="D1039" s="190"/>
    </row>
    <row r="1040" spans="4:4" x14ac:dyDescent="0.25">
      <c r="D1040" s="190"/>
    </row>
    <row r="1041" spans="4:4" x14ac:dyDescent="0.25">
      <c r="D1041" s="190"/>
    </row>
    <row r="1042" spans="4:4" x14ac:dyDescent="0.25">
      <c r="D1042" s="190"/>
    </row>
    <row r="1043" spans="4:4" x14ac:dyDescent="0.25">
      <c r="D1043" s="190"/>
    </row>
    <row r="1044" spans="4:4" x14ac:dyDescent="0.25">
      <c r="D1044" s="190"/>
    </row>
    <row r="1045" spans="4:4" x14ac:dyDescent="0.25">
      <c r="D1045" s="190"/>
    </row>
    <row r="1046" spans="4:4" x14ac:dyDescent="0.25">
      <c r="D1046" s="190"/>
    </row>
    <row r="1047" spans="4:4" x14ac:dyDescent="0.25">
      <c r="D1047" s="190"/>
    </row>
    <row r="1048" spans="4:4" x14ac:dyDescent="0.25">
      <c r="D1048" s="190"/>
    </row>
    <row r="1049" spans="4:4" x14ac:dyDescent="0.25">
      <c r="D1049" s="190"/>
    </row>
    <row r="1050" spans="4:4" x14ac:dyDescent="0.25">
      <c r="D1050" s="190"/>
    </row>
    <row r="1051" spans="4:4" x14ac:dyDescent="0.25">
      <c r="D1051" s="190"/>
    </row>
    <row r="1052" spans="4:4" x14ac:dyDescent="0.25">
      <c r="D1052" s="190"/>
    </row>
    <row r="1053" spans="4:4" x14ac:dyDescent="0.25">
      <c r="D1053" s="190"/>
    </row>
    <row r="1054" spans="4:4" x14ac:dyDescent="0.25">
      <c r="D1054" s="190"/>
    </row>
    <row r="1055" spans="4:4" x14ac:dyDescent="0.25">
      <c r="D1055" s="190"/>
    </row>
    <row r="1056" spans="4:4" x14ac:dyDescent="0.25">
      <c r="D1056" s="190"/>
    </row>
    <row r="1057" spans="4:4" x14ac:dyDescent="0.25">
      <c r="D1057" s="190"/>
    </row>
    <row r="1058" spans="4:4" x14ac:dyDescent="0.25">
      <c r="D1058" s="190"/>
    </row>
    <row r="1059" spans="4:4" x14ac:dyDescent="0.25">
      <c r="D1059" s="190"/>
    </row>
    <row r="1060" spans="4:4" x14ac:dyDescent="0.25">
      <c r="D1060" s="190"/>
    </row>
    <row r="1061" spans="4:4" x14ac:dyDescent="0.25">
      <c r="D1061" s="190"/>
    </row>
    <row r="1062" spans="4:4" x14ac:dyDescent="0.25">
      <c r="D1062" s="190"/>
    </row>
    <row r="1063" spans="4:4" x14ac:dyDescent="0.25">
      <c r="D1063" s="190"/>
    </row>
    <row r="1064" spans="4:4" x14ac:dyDescent="0.25">
      <c r="D1064" s="190"/>
    </row>
    <row r="1065" spans="4:4" x14ac:dyDescent="0.25">
      <c r="D1065" s="190"/>
    </row>
    <row r="1066" spans="4:4" x14ac:dyDescent="0.25">
      <c r="D1066" s="190"/>
    </row>
    <row r="1067" spans="4:4" x14ac:dyDescent="0.25">
      <c r="D1067" s="190"/>
    </row>
    <row r="1068" spans="4:4" x14ac:dyDescent="0.25">
      <c r="D1068" s="190"/>
    </row>
    <row r="1069" spans="4:4" x14ac:dyDescent="0.25">
      <c r="D1069" s="190"/>
    </row>
    <row r="1070" spans="4:4" x14ac:dyDescent="0.25">
      <c r="D1070" s="190"/>
    </row>
    <row r="1071" spans="4:4" x14ac:dyDescent="0.25">
      <c r="D1071" s="190"/>
    </row>
    <row r="1072" spans="4:4" x14ac:dyDescent="0.25">
      <c r="D1072" s="190"/>
    </row>
    <row r="1073" spans="4:4" x14ac:dyDescent="0.25">
      <c r="D1073" s="190"/>
    </row>
    <row r="1074" spans="4:4" x14ac:dyDescent="0.25">
      <c r="D1074" s="190"/>
    </row>
    <row r="1075" spans="4:4" x14ac:dyDescent="0.25">
      <c r="D1075" s="190"/>
    </row>
    <row r="1076" spans="4:4" x14ac:dyDescent="0.25">
      <c r="D1076" s="190"/>
    </row>
    <row r="1077" spans="4:4" x14ac:dyDescent="0.25">
      <c r="D1077" s="190"/>
    </row>
    <row r="1078" spans="4:4" x14ac:dyDescent="0.25">
      <c r="D1078" s="190"/>
    </row>
    <row r="1079" spans="4:4" x14ac:dyDescent="0.25">
      <c r="D1079" s="190"/>
    </row>
    <row r="1080" spans="4:4" x14ac:dyDescent="0.25">
      <c r="D1080" s="190"/>
    </row>
    <row r="1081" spans="4:4" x14ac:dyDescent="0.25">
      <c r="D1081" s="190"/>
    </row>
    <row r="1082" spans="4:4" x14ac:dyDescent="0.25">
      <c r="D1082" s="190"/>
    </row>
    <row r="1083" spans="4:4" x14ac:dyDescent="0.25">
      <c r="D1083" s="190"/>
    </row>
    <row r="1084" spans="4:4" x14ac:dyDescent="0.25">
      <c r="D1084" s="190"/>
    </row>
    <row r="1085" spans="4:4" x14ac:dyDescent="0.25">
      <c r="D1085" s="190"/>
    </row>
    <row r="1086" spans="4:4" x14ac:dyDescent="0.25">
      <c r="D1086" s="190"/>
    </row>
    <row r="1087" spans="4:4" x14ac:dyDescent="0.25">
      <c r="D1087" s="190"/>
    </row>
    <row r="1088" spans="4:4" x14ac:dyDescent="0.25">
      <c r="D1088" s="190"/>
    </row>
    <row r="1089" spans="4:4" x14ac:dyDescent="0.25">
      <c r="D1089" s="190"/>
    </row>
    <row r="1090" spans="4:4" x14ac:dyDescent="0.25">
      <c r="D1090" s="190"/>
    </row>
    <row r="1091" spans="4:4" x14ac:dyDescent="0.25">
      <c r="D1091" s="190"/>
    </row>
    <row r="1092" spans="4:4" x14ac:dyDescent="0.25">
      <c r="D1092" s="190"/>
    </row>
    <row r="1093" spans="4:4" x14ac:dyDescent="0.25">
      <c r="D1093" s="190"/>
    </row>
    <row r="1094" spans="4:4" x14ac:dyDescent="0.25">
      <c r="D1094" s="190"/>
    </row>
    <row r="1095" spans="4:4" x14ac:dyDescent="0.25">
      <c r="D1095" s="190"/>
    </row>
    <row r="1096" spans="4:4" x14ac:dyDescent="0.25">
      <c r="D1096" s="190"/>
    </row>
    <row r="1097" spans="4:4" x14ac:dyDescent="0.25">
      <c r="D1097" s="190"/>
    </row>
    <row r="1098" spans="4:4" x14ac:dyDescent="0.25">
      <c r="D1098" s="190"/>
    </row>
    <row r="1099" spans="4:4" x14ac:dyDescent="0.25">
      <c r="D1099" s="190"/>
    </row>
    <row r="1100" spans="4:4" x14ac:dyDescent="0.25">
      <c r="D1100" s="190"/>
    </row>
    <row r="1101" spans="4:4" x14ac:dyDescent="0.25">
      <c r="D1101" s="190"/>
    </row>
    <row r="1102" spans="4:4" x14ac:dyDescent="0.25">
      <c r="D1102" s="190"/>
    </row>
    <row r="1103" spans="4:4" x14ac:dyDescent="0.25">
      <c r="D1103" s="190"/>
    </row>
    <row r="1104" spans="4:4" x14ac:dyDescent="0.25">
      <c r="D1104" s="190"/>
    </row>
    <row r="1105" spans="4:4" x14ac:dyDescent="0.25">
      <c r="D1105" s="190"/>
    </row>
    <row r="1106" spans="4:4" x14ac:dyDescent="0.25">
      <c r="D1106" s="190"/>
    </row>
    <row r="1107" spans="4:4" x14ac:dyDescent="0.25">
      <c r="D1107" s="190"/>
    </row>
    <row r="1108" spans="4:4" x14ac:dyDescent="0.25">
      <c r="D1108" s="190"/>
    </row>
    <row r="1109" spans="4:4" x14ac:dyDescent="0.25">
      <c r="D1109" s="190"/>
    </row>
    <row r="1110" spans="4:4" x14ac:dyDescent="0.25">
      <c r="D1110" s="190"/>
    </row>
    <row r="1111" spans="4:4" x14ac:dyDescent="0.25">
      <c r="D1111" s="190"/>
    </row>
    <row r="1112" spans="4:4" x14ac:dyDescent="0.25">
      <c r="D1112" s="190"/>
    </row>
    <row r="1113" spans="4:4" x14ac:dyDescent="0.25">
      <c r="D1113" s="190"/>
    </row>
    <row r="1114" spans="4:4" x14ac:dyDescent="0.25">
      <c r="D1114" s="190"/>
    </row>
    <row r="1115" spans="4:4" x14ac:dyDescent="0.25">
      <c r="D1115" s="190"/>
    </row>
    <row r="1116" spans="4:4" x14ac:dyDescent="0.25">
      <c r="D1116" s="190"/>
    </row>
    <row r="1117" spans="4:4" x14ac:dyDescent="0.25">
      <c r="D1117" s="190"/>
    </row>
    <row r="1118" spans="4:4" x14ac:dyDescent="0.25">
      <c r="D1118" s="190"/>
    </row>
    <row r="1119" spans="4:4" x14ac:dyDescent="0.25">
      <c r="D1119" s="190"/>
    </row>
    <row r="1120" spans="4:4" x14ac:dyDescent="0.25">
      <c r="D1120" s="190"/>
    </row>
    <row r="1121" spans="4:4" x14ac:dyDescent="0.25">
      <c r="D1121" s="190"/>
    </row>
    <row r="1122" spans="4:4" x14ac:dyDescent="0.25">
      <c r="D1122" s="190"/>
    </row>
    <row r="1123" spans="4:4" x14ac:dyDescent="0.25">
      <c r="D1123" s="190"/>
    </row>
    <row r="1124" spans="4:4" x14ac:dyDescent="0.25">
      <c r="D1124" s="190"/>
    </row>
    <row r="1125" spans="4:4" x14ac:dyDescent="0.25">
      <c r="D1125" s="190"/>
    </row>
    <row r="1126" spans="4:4" x14ac:dyDescent="0.25">
      <c r="D1126" s="190"/>
    </row>
    <row r="1127" spans="4:4" x14ac:dyDescent="0.25">
      <c r="D1127" s="190"/>
    </row>
    <row r="1128" spans="4:4" x14ac:dyDescent="0.25">
      <c r="D1128" s="190"/>
    </row>
    <row r="1129" spans="4:4" x14ac:dyDescent="0.25">
      <c r="D1129" s="190"/>
    </row>
    <row r="1130" spans="4:4" x14ac:dyDescent="0.25">
      <c r="D1130" s="190"/>
    </row>
    <row r="1131" spans="4:4" x14ac:dyDescent="0.25">
      <c r="D1131" s="190"/>
    </row>
    <row r="1132" spans="4:4" x14ac:dyDescent="0.25">
      <c r="D1132" s="190"/>
    </row>
    <row r="1133" spans="4:4" x14ac:dyDescent="0.25">
      <c r="D1133" s="190"/>
    </row>
    <row r="1134" spans="4:4" x14ac:dyDescent="0.25">
      <c r="D1134" s="190"/>
    </row>
    <row r="1135" spans="4:4" x14ac:dyDescent="0.25">
      <c r="D1135" s="190"/>
    </row>
    <row r="1136" spans="4:4" x14ac:dyDescent="0.25">
      <c r="D1136" s="190"/>
    </row>
    <row r="1137" spans="4:4" x14ac:dyDescent="0.25">
      <c r="D1137" s="190"/>
    </row>
    <row r="1138" spans="4:4" x14ac:dyDescent="0.25">
      <c r="D1138" s="190"/>
    </row>
    <row r="1139" spans="4:4" x14ac:dyDescent="0.25">
      <c r="D1139" s="190"/>
    </row>
    <row r="1140" spans="4:4" x14ac:dyDescent="0.25">
      <c r="D1140" s="190"/>
    </row>
    <row r="1141" spans="4:4" x14ac:dyDescent="0.25">
      <c r="D1141" s="190"/>
    </row>
    <row r="1142" spans="4:4" x14ac:dyDescent="0.25">
      <c r="D1142" s="190"/>
    </row>
    <row r="1143" spans="4:4" x14ac:dyDescent="0.25">
      <c r="D1143" s="190"/>
    </row>
    <row r="1144" spans="4:4" x14ac:dyDescent="0.25">
      <c r="D1144" s="190"/>
    </row>
    <row r="1145" spans="4:4" x14ac:dyDescent="0.25">
      <c r="D1145" s="190"/>
    </row>
    <row r="1146" spans="4:4" x14ac:dyDescent="0.25">
      <c r="D1146" s="190"/>
    </row>
    <row r="1147" spans="4:4" x14ac:dyDescent="0.25">
      <c r="D1147" s="190"/>
    </row>
    <row r="1148" spans="4:4" x14ac:dyDescent="0.25">
      <c r="D1148" s="190"/>
    </row>
    <row r="1149" spans="4:4" x14ac:dyDescent="0.25">
      <c r="D1149" s="190"/>
    </row>
    <row r="1150" spans="4:4" x14ac:dyDescent="0.25">
      <c r="D1150" s="190"/>
    </row>
    <row r="1151" spans="4:4" x14ac:dyDescent="0.25">
      <c r="D1151" s="190"/>
    </row>
    <row r="1152" spans="4:4" x14ac:dyDescent="0.25">
      <c r="D1152" s="190"/>
    </row>
    <row r="1153" spans="4:4" x14ac:dyDescent="0.25">
      <c r="D1153" s="190"/>
    </row>
    <row r="1154" spans="4:4" x14ac:dyDescent="0.25">
      <c r="D1154" s="190"/>
    </row>
    <row r="1155" spans="4:4" x14ac:dyDescent="0.25">
      <c r="D1155" s="190"/>
    </row>
    <row r="1156" spans="4:4" x14ac:dyDescent="0.25">
      <c r="D1156" s="190"/>
    </row>
    <row r="1157" spans="4:4" x14ac:dyDescent="0.25">
      <c r="D1157" s="190"/>
    </row>
    <row r="1158" spans="4:4" x14ac:dyDescent="0.25">
      <c r="D1158" s="190"/>
    </row>
    <row r="1159" spans="4:4" x14ac:dyDescent="0.25">
      <c r="D1159" s="190"/>
    </row>
    <row r="1160" spans="4:4" x14ac:dyDescent="0.25">
      <c r="D1160" s="190"/>
    </row>
    <row r="1161" spans="4:4" x14ac:dyDescent="0.25">
      <c r="D1161" s="190"/>
    </row>
    <row r="1162" spans="4:4" x14ac:dyDescent="0.25">
      <c r="D1162" s="190"/>
    </row>
    <row r="1163" spans="4:4" x14ac:dyDescent="0.25">
      <c r="D1163" s="190"/>
    </row>
    <row r="1164" spans="4:4" x14ac:dyDescent="0.25">
      <c r="D1164" s="190"/>
    </row>
    <row r="1165" spans="4:4" x14ac:dyDescent="0.25">
      <c r="D1165" s="190"/>
    </row>
    <row r="1166" spans="4:4" x14ac:dyDescent="0.25">
      <c r="D1166" s="190"/>
    </row>
    <row r="1167" spans="4:4" x14ac:dyDescent="0.25">
      <c r="D1167" s="190"/>
    </row>
    <row r="1168" spans="4:4" x14ac:dyDescent="0.25">
      <c r="D1168" s="190"/>
    </row>
    <row r="1169" spans="4:4" x14ac:dyDescent="0.25">
      <c r="D1169" s="190"/>
    </row>
    <row r="1170" spans="4:4" x14ac:dyDescent="0.25">
      <c r="D1170" s="190"/>
    </row>
    <row r="1171" spans="4:4" x14ac:dyDescent="0.25">
      <c r="D1171" s="190"/>
    </row>
    <row r="1172" spans="4:4" x14ac:dyDescent="0.25">
      <c r="D1172" s="190"/>
    </row>
    <row r="1173" spans="4:4" x14ac:dyDescent="0.25">
      <c r="D1173" s="190"/>
    </row>
    <row r="1174" spans="4:4" x14ac:dyDescent="0.25">
      <c r="D1174" s="190"/>
    </row>
    <row r="1175" spans="4:4" x14ac:dyDescent="0.25">
      <c r="D1175" s="190"/>
    </row>
    <row r="1176" spans="4:4" x14ac:dyDescent="0.25">
      <c r="D1176" s="190"/>
    </row>
    <row r="1177" spans="4:4" x14ac:dyDescent="0.25">
      <c r="D1177" s="190"/>
    </row>
    <row r="1178" spans="4:4" x14ac:dyDescent="0.25">
      <c r="D1178" s="190"/>
    </row>
    <row r="1179" spans="4:4" x14ac:dyDescent="0.25">
      <c r="D1179" s="190"/>
    </row>
    <row r="1180" spans="4:4" x14ac:dyDescent="0.25">
      <c r="D1180" s="190"/>
    </row>
    <row r="1181" spans="4:4" x14ac:dyDescent="0.25">
      <c r="D1181" s="190"/>
    </row>
    <row r="1182" spans="4:4" x14ac:dyDescent="0.25">
      <c r="D1182" s="190"/>
    </row>
    <row r="1183" spans="4:4" x14ac:dyDescent="0.25">
      <c r="D1183" s="190"/>
    </row>
    <row r="1184" spans="4:4" x14ac:dyDescent="0.25">
      <c r="D1184" s="190"/>
    </row>
    <row r="1185" spans="4:4" x14ac:dyDescent="0.25">
      <c r="D1185" s="190"/>
    </row>
    <row r="1186" spans="4:4" x14ac:dyDescent="0.25">
      <c r="D1186" s="190"/>
    </row>
    <row r="1187" spans="4:4" x14ac:dyDescent="0.25">
      <c r="D1187" s="190"/>
    </row>
    <row r="1188" spans="4:4" x14ac:dyDescent="0.25">
      <c r="D1188" s="190"/>
    </row>
    <row r="1189" spans="4:4" x14ac:dyDescent="0.25">
      <c r="D1189" s="190"/>
    </row>
    <row r="1190" spans="4:4" x14ac:dyDescent="0.25">
      <c r="D1190" s="190"/>
    </row>
    <row r="1191" spans="4:4" x14ac:dyDescent="0.25">
      <c r="D1191" s="190"/>
    </row>
    <row r="1192" spans="4:4" x14ac:dyDescent="0.25">
      <c r="D1192" s="190"/>
    </row>
    <row r="1193" spans="4:4" x14ac:dyDescent="0.25">
      <c r="D1193" s="190"/>
    </row>
    <row r="1194" spans="4:4" x14ac:dyDescent="0.25">
      <c r="D1194" s="190"/>
    </row>
    <row r="1195" spans="4:4" x14ac:dyDescent="0.25">
      <c r="D1195" s="190"/>
    </row>
    <row r="1196" spans="4:4" x14ac:dyDescent="0.25">
      <c r="D1196" s="190"/>
    </row>
    <row r="1197" spans="4:4" x14ac:dyDescent="0.25">
      <c r="D1197" s="190"/>
    </row>
    <row r="1198" spans="4:4" x14ac:dyDescent="0.25">
      <c r="D1198" s="190"/>
    </row>
    <row r="1199" spans="4:4" x14ac:dyDescent="0.25">
      <c r="D1199" s="190"/>
    </row>
    <row r="1200" spans="4:4" x14ac:dyDescent="0.25">
      <c r="D1200" s="190"/>
    </row>
    <row r="1201" spans="4:4" x14ac:dyDescent="0.25">
      <c r="D1201" s="190"/>
    </row>
    <row r="1202" spans="4:4" x14ac:dyDescent="0.25">
      <c r="D1202" s="190"/>
    </row>
    <row r="1203" spans="4:4" x14ac:dyDescent="0.25">
      <c r="D1203" s="190"/>
    </row>
    <row r="1204" spans="4:4" x14ac:dyDescent="0.25">
      <c r="D1204" s="190"/>
    </row>
    <row r="1205" spans="4:4" x14ac:dyDescent="0.25">
      <c r="D1205" s="190"/>
    </row>
    <row r="1206" spans="4:4" x14ac:dyDescent="0.25">
      <c r="D1206" s="190"/>
    </row>
    <row r="1207" spans="4:4" x14ac:dyDescent="0.25">
      <c r="D1207" s="190"/>
    </row>
    <row r="1208" spans="4:4" x14ac:dyDescent="0.25">
      <c r="D1208" s="190"/>
    </row>
    <row r="1209" spans="4:4" x14ac:dyDescent="0.25">
      <c r="D1209" s="190"/>
    </row>
    <row r="1210" spans="4:4" x14ac:dyDescent="0.25">
      <c r="D1210" s="190"/>
    </row>
    <row r="1211" spans="4:4" x14ac:dyDescent="0.25">
      <c r="D1211" s="190"/>
    </row>
    <row r="1212" spans="4:4" x14ac:dyDescent="0.25">
      <c r="D1212" s="190"/>
    </row>
    <row r="1213" spans="4:4" x14ac:dyDescent="0.25">
      <c r="D1213" s="190"/>
    </row>
    <row r="1214" spans="4:4" x14ac:dyDescent="0.25">
      <c r="D1214" s="190"/>
    </row>
    <row r="1215" spans="4:4" x14ac:dyDescent="0.25">
      <c r="D1215" s="190"/>
    </row>
    <row r="1216" spans="4:4" x14ac:dyDescent="0.25">
      <c r="D1216" s="190"/>
    </row>
    <row r="1217" spans="4:4" x14ac:dyDescent="0.25">
      <c r="D1217" s="190"/>
    </row>
    <row r="1218" spans="4:4" x14ac:dyDescent="0.25">
      <c r="D1218" s="190"/>
    </row>
    <row r="1219" spans="4:4" x14ac:dyDescent="0.25">
      <c r="D1219" s="190"/>
    </row>
    <row r="1220" spans="4:4" x14ac:dyDescent="0.25">
      <c r="D1220" s="190"/>
    </row>
    <row r="1221" spans="4:4" x14ac:dyDescent="0.25">
      <c r="D1221" s="190"/>
    </row>
    <row r="1222" spans="4:4" x14ac:dyDescent="0.25">
      <c r="D1222" s="190"/>
    </row>
    <row r="1223" spans="4:4" x14ac:dyDescent="0.25">
      <c r="D1223" s="190"/>
    </row>
    <row r="1224" spans="4:4" x14ac:dyDescent="0.25">
      <c r="D1224" s="190"/>
    </row>
    <row r="1225" spans="4:4" x14ac:dyDescent="0.25">
      <c r="D1225" s="190"/>
    </row>
    <row r="1226" spans="4:4" x14ac:dyDescent="0.25">
      <c r="D1226" s="190"/>
    </row>
    <row r="1227" spans="4:4" x14ac:dyDescent="0.25">
      <c r="D1227" s="190"/>
    </row>
    <row r="1228" spans="4:4" x14ac:dyDescent="0.25">
      <c r="D1228" s="190"/>
    </row>
    <row r="1229" spans="4:4" x14ac:dyDescent="0.25">
      <c r="D1229" s="190"/>
    </row>
    <row r="1230" spans="4:4" x14ac:dyDescent="0.25">
      <c r="D1230" s="190"/>
    </row>
    <row r="1231" spans="4:4" x14ac:dyDescent="0.25">
      <c r="D1231" s="190"/>
    </row>
    <row r="1232" spans="4:4" x14ac:dyDescent="0.25">
      <c r="D1232" s="190"/>
    </row>
    <row r="1233" spans="4:4" x14ac:dyDescent="0.25">
      <c r="D1233" s="190"/>
    </row>
    <row r="1234" spans="4:4" x14ac:dyDescent="0.25">
      <c r="D1234" s="190"/>
    </row>
    <row r="1235" spans="4:4" x14ac:dyDescent="0.25">
      <c r="D1235" s="190"/>
    </row>
    <row r="1236" spans="4:4" x14ac:dyDescent="0.25">
      <c r="D1236" s="190"/>
    </row>
    <row r="1237" spans="4:4" x14ac:dyDescent="0.25">
      <c r="D1237" s="190"/>
    </row>
    <row r="1238" spans="4:4" x14ac:dyDescent="0.25">
      <c r="D1238" s="190"/>
    </row>
    <row r="1239" spans="4:4" x14ac:dyDescent="0.25">
      <c r="D1239" s="190"/>
    </row>
    <row r="1240" spans="4:4" x14ac:dyDescent="0.25">
      <c r="D1240" s="190"/>
    </row>
    <row r="1241" spans="4:4" x14ac:dyDescent="0.25">
      <c r="D1241" s="190"/>
    </row>
    <row r="1242" spans="4:4" x14ac:dyDescent="0.25">
      <c r="D1242" s="190"/>
    </row>
    <row r="1243" spans="4:4" x14ac:dyDescent="0.25">
      <c r="D1243" s="190"/>
    </row>
    <row r="1244" spans="4:4" x14ac:dyDescent="0.25">
      <c r="D1244" s="190"/>
    </row>
    <row r="1245" spans="4:4" x14ac:dyDescent="0.25">
      <c r="D1245" s="190"/>
    </row>
    <row r="1246" spans="4:4" x14ac:dyDescent="0.25">
      <c r="D1246" s="190"/>
    </row>
    <row r="1247" spans="4:4" x14ac:dyDescent="0.25">
      <c r="D1247" s="190"/>
    </row>
    <row r="1248" spans="4:4" x14ac:dyDescent="0.25">
      <c r="D1248" s="190"/>
    </row>
    <row r="1249" spans="4:4" x14ac:dyDescent="0.25">
      <c r="D1249" s="190"/>
    </row>
    <row r="1250" spans="4:4" x14ac:dyDescent="0.25">
      <c r="D1250" s="190"/>
    </row>
    <row r="1251" spans="4:4" x14ac:dyDescent="0.25">
      <c r="D1251" s="190"/>
    </row>
    <row r="1252" spans="4:4" x14ac:dyDescent="0.25">
      <c r="D1252" s="190"/>
    </row>
    <row r="1253" spans="4:4" x14ac:dyDescent="0.25">
      <c r="D1253" s="190"/>
    </row>
    <row r="1254" spans="4:4" x14ac:dyDescent="0.25">
      <c r="D1254" s="190"/>
    </row>
    <row r="1255" spans="4:4" x14ac:dyDescent="0.25">
      <c r="D1255" s="190"/>
    </row>
    <row r="1256" spans="4:4" x14ac:dyDescent="0.25">
      <c r="D1256" s="190"/>
    </row>
    <row r="1257" spans="4:4" x14ac:dyDescent="0.25">
      <c r="D1257" s="190"/>
    </row>
    <row r="1258" spans="4:4" x14ac:dyDescent="0.25">
      <c r="D1258" s="190"/>
    </row>
    <row r="1259" spans="4:4" x14ac:dyDescent="0.25">
      <c r="D1259" s="190"/>
    </row>
    <row r="1260" spans="4:4" x14ac:dyDescent="0.25">
      <c r="D1260" s="190"/>
    </row>
    <row r="1261" spans="4:4" x14ac:dyDescent="0.25">
      <c r="D1261" s="190"/>
    </row>
    <row r="1262" spans="4:4" x14ac:dyDescent="0.25">
      <c r="D1262" s="190"/>
    </row>
    <row r="1263" spans="4:4" x14ac:dyDescent="0.25">
      <c r="D1263" s="190"/>
    </row>
    <row r="1264" spans="4:4" x14ac:dyDescent="0.25">
      <c r="D1264" s="190"/>
    </row>
    <row r="1265" spans="4:4" x14ac:dyDescent="0.25">
      <c r="D1265" s="190"/>
    </row>
    <row r="1266" spans="4:4" x14ac:dyDescent="0.25">
      <c r="D1266" s="190"/>
    </row>
    <row r="1267" spans="4:4" x14ac:dyDescent="0.25">
      <c r="D1267" s="190"/>
    </row>
    <row r="1268" spans="4:4" x14ac:dyDescent="0.25">
      <c r="D1268" s="190"/>
    </row>
    <row r="1269" spans="4:4" x14ac:dyDescent="0.25">
      <c r="D1269" s="190"/>
    </row>
    <row r="1270" spans="4:4" x14ac:dyDescent="0.25">
      <c r="D1270" s="190"/>
    </row>
    <row r="1271" spans="4:4" x14ac:dyDescent="0.25">
      <c r="D1271" s="190"/>
    </row>
    <row r="1272" spans="4:4" x14ac:dyDescent="0.25">
      <c r="D1272" s="190"/>
    </row>
    <row r="1273" spans="4:4" x14ac:dyDescent="0.25">
      <c r="D1273" s="190"/>
    </row>
    <row r="1274" spans="4:4" x14ac:dyDescent="0.25">
      <c r="D1274" s="190"/>
    </row>
    <row r="1275" spans="4:4" x14ac:dyDescent="0.25">
      <c r="D1275" s="190"/>
    </row>
    <row r="1276" spans="4:4" x14ac:dyDescent="0.25">
      <c r="D1276" s="190"/>
    </row>
    <row r="1277" spans="4:4" x14ac:dyDescent="0.25">
      <c r="D1277" s="190"/>
    </row>
    <row r="1278" spans="4:4" x14ac:dyDescent="0.25">
      <c r="D1278" s="190"/>
    </row>
    <row r="1279" spans="4:4" x14ac:dyDescent="0.25">
      <c r="D1279" s="190"/>
    </row>
    <row r="1280" spans="4:4" x14ac:dyDescent="0.25">
      <c r="D1280" s="190"/>
    </row>
    <row r="1281" spans="4:4" x14ac:dyDescent="0.25">
      <c r="D1281" s="190"/>
    </row>
    <row r="1282" spans="4:4" x14ac:dyDescent="0.25">
      <c r="D1282" s="190"/>
    </row>
    <row r="1283" spans="4:4" x14ac:dyDescent="0.25">
      <c r="D1283" s="190"/>
    </row>
    <row r="1284" spans="4:4" x14ac:dyDescent="0.25">
      <c r="D1284" s="190"/>
    </row>
    <row r="1285" spans="4:4" x14ac:dyDescent="0.25">
      <c r="D1285" s="190"/>
    </row>
    <row r="1286" spans="4:4" x14ac:dyDescent="0.25">
      <c r="D1286" s="190"/>
    </row>
    <row r="1287" spans="4:4" x14ac:dyDescent="0.25">
      <c r="D1287" s="190"/>
    </row>
    <row r="1288" spans="4:4" x14ac:dyDescent="0.25">
      <c r="D1288" s="190"/>
    </row>
    <row r="1289" spans="4:4" x14ac:dyDescent="0.25">
      <c r="D1289" s="190"/>
    </row>
    <row r="1290" spans="4:4" x14ac:dyDescent="0.25">
      <c r="D1290" s="190"/>
    </row>
    <row r="1291" spans="4:4" x14ac:dyDescent="0.25">
      <c r="D1291" s="190"/>
    </row>
    <row r="1292" spans="4:4" x14ac:dyDescent="0.25">
      <c r="D1292" s="190"/>
    </row>
    <row r="1293" spans="4:4" x14ac:dyDescent="0.25">
      <c r="D1293" s="190"/>
    </row>
    <row r="1294" spans="4:4" x14ac:dyDescent="0.25">
      <c r="D1294" s="190"/>
    </row>
    <row r="1295" spans="4:4" x14ac:dyDescent="0.25">
      <c r="D1295" s="190"/>
    </row>
    <row r="1296" spans="4:4" x14ac:dyDescent="0.25">
      <c r="D1296" s="190"/>
    </row>
    <row r="1297" spans="4:4" x14ac:dyDescent="0.25">
      <c r="D1297" s="190"/>
    </row>
    <row r="1298" spans="4:4" x14ac:dyDescent="0.25">
      <c r="D1298" s="190"/>
    </row>
    <row r="1299" spans="4:4" x14ac:dyDescent="0.25">
      <c r="D1299" s="190"/>
    </row>
    <row r="1300" spans="4:4" x14ac:dyDescent="0.25">
      <c r="D1300" s="190"/>
    </row>
    <row r="1301" spans="4:4" x14ac:dyDescent="0.25">
      <c r="D1301" s="190"/>
    </row>
    <row r="1302" spans="4:4" x14ac:dyDescent="0.25">
      <c r="D1302" s="190"/>
    </row>
    <row r="1303" spans="4:4" x14ac:dyDescent="0.25">
      <c r="D1303" s="190"/>
    </row>
    <row r="1304" spans="4:4" x14ac:dyDescent="0.25">
      <c r="D1304" s="190"/>
    </row>
    <row r="1305" spans="4:4" x14ac:dyDescent="0.25">
      <c r="D1305" s="190"/>
    </row>
    <row r="1306" spans="4:4" x14ac:dyDescent="0.25">
      <c r="D1306" s="190"/>
    </row>
    <row r="1307" spans="4:4" x14ac:dyDescent="0.25">
      <c r="D1307" s="190"/>
    </row>
    <row r="1308" spans="4:4" x14ac:dyDescent="0.25">
      <c r="D1308" s="190"/>
    </row>
    <row r="1309" spans="4:4" x14ac:dyDescent="0.25">
      <c r="D1309" s="190"/>
    </row>
    <row r="1310" spans="4:4" x14ac:dyDescent="0.25">
      <c r="D1310" s="190"/>
    </row>
    <row r="1311" spans="4:4" x14ac:dyDescent="0.25">
      <c r="D1311" s="190"/>
    </row>
    <row r="1312" spans="4:4" x14ac:dyDescent="0.25">
      <c r="D1312" s="190"/>
    </row>
    <row r="1313" spans="4:4" x14ac:dyDescent="0.25">
      <c r="D1313" s="190"/>
    </row>
    <row r="1314" spans="4:4" x14ac:dyDescent="0.25">
      <c r="D1314" s="190"/>
    </row>
    <row r="1315" spans="4:4" x14ac:dyDescent="0.25">
      <c r="D1315" s="190"/>
    </row>
    <row r="1316" spans="4:4" x14ac:dyDescent="0.25">
      <c r="D1316" s="190"/>
    </row>
    <row r="1317" spans="4:4" x14ac:dyDescent="0.25">
      <c r="D1317" s="190"/>
    </row>
    <row r="1318" spans="4:4" x14ac:dyDescent="0.25">
      <c r="D1318" s="190"/>
    </row>
    <row r="1319" spans="4:4" x14ac:dyDescent="0.25">
      <c r="D1319" s="190"/>
    </row>
    <row r="1320" spans="4:4" x14ac:dyDescent="0.25">
      <c r="D1320" s="190"/>
    </row>
    <row r="1321" spans="4:4" x14ac:dyDescent="0.25">
      <c r="D1321" s="190"/>
    </row>
    <row r="1322" spans="4:4" x14ac:dyDescent="0.25">
      <c r="D1322" s="190"/>
    </row>
    <row r="1323" spans="4:4" x14ac:dyDescent="0.25">
      <c r="D1323" s="190"/>
    </row>
    <row r="1324" spans="4:4" x14ac:dyDescent="0.25">
      <c r="D1324" s="190"/>
    </row>
    <row r="1325" spans="4:4" x14ac:dyDescent="0.25">
      <c r="D1325" s="190"/>
    </row>
    <row r="1326" spans="4:4" x14ac:dyDescent="0.25">
      <c r="D1326" s="190"/>
    </row>
    <row r="1327" spans="4:4" x14ac:dyDescent="0.25">
      <c r="D1327" s="190"/>
    </row>
    <row r="1328" spans="4:4" x14ac:dyDescent="0.25">
      <c r="D1328" s="190"/>
    </row>
    <row r="1329" spans="4:4" x14ac:dyDescent="0.25">
      <c r="D1329" s="190"/>
    </row>
    <row r="1330" spans="4:4" x14ac:dyDescent="0.25">
      <c r="D1330" s="190"/>
    </row>
    <row r="1331" spans="4:4" x14ac:dyDescent="0.25">
      <c r="D1331" s="190"/>
    </row>
    <row r="1332" spans="4:4" x14ac:dyDescent="0.25">
      <c r="D1332" s="190"/>
    </row>
    <row r="1333" spans="4:4" x14ac:dyDescent="0.25">
      <c r="D1333" s="190"/>
    </row>
    <row r="1334" spans="4:4" x14ac:dyDescent="0.25">
      <c r="D1334" s="190"/>
    </row>
    <row r="1335" spans="4:4" x14ac:dyDescent="0.25">
      <c r="D1335" s="190"/>
    </row>
    <row r="1336" spans="4:4" x14ac:dyDescent="0.25">
      <c r="D1336" s="190"/>
    </row>
    <row r="1337" spans="4:4" x14ac:dyDescent="0.25">
      <c r="D1337" s="190"/>
    </row>
    <row r="1338" spans="4:4" x14ac:dyDescent="0.25">
      <c r="D1338" s="190"/>
    </row>
    <row r="1339" spans="4:4" x14ac:dyDescent="0.25">
      <c r="D1339" s="190"/>
    </row>
    <row r="1340" spans="4:4" x14ac:dyDescent="0.25">
      <c r="D1340" s="190"/>
    </row>
    <row r="1341" spans="4:4" x14ac:dyDescent="0.25">
      <c r="D1341" s="190"/>
    </row>
    <row r="1342" spans="4:4" x14ac:dyDescent="0.25">
      <c r="D1342" s="190"/>
    </row>
    <row r="1343" spans="4:4" x14ac:dyDescent="0.25">
      <c r="D1343" s="190"/>
    </row>
    <row r="1344" spans="4:4" x14ac:dyDescent="0.25">
      <c r="D1344" s="190"/>
    </row>
    <row r="1345" spans="4:4" x14ac:dyDescent="0.25">
      <c r="D1345" s="190"/>
    </row>
    <row r="1346" spans="4:4" x14ac:dyDescent="0.25">
      <c r="D1346" s="190"/>
    </row>
    <row r="1347" spans="4:4" x14ac:dyDescent="0.25">
      <c r="D1347" s="190"/>
    </row>
    <row r="1348" spans="4:4" x14ac:dyDescent="0.25">
      <c r="D1348" s="190"/>
    </row>
    <row r="1349" spans="4:4" x14ac:dyDescent="0.25">
      <c r="D1349" s="190"/>
    </row>
    <row r="1350" spans="4:4" x14ac:dyDescent="0.25">
      <c r="D1350" s="190"/>
    </row>
    <row r="1351" spans="4:4" x14ac:dyDescent="0.25">
      <c r="D1351" s="190"/>
    </row>
    <row r="1352" spans="4:4" x14ac:dyDescent="0.25">
      <c r="D1352" s="190"/>
    </row>
    <row r="1353" spans="4:4" x14ac:dyDescent="0.25">
      <c r="D1353" s="190"/>
    </row>
    <row r="1354" spans="4:4" x14ac:dyDescent="0.25">
      <c r="D1354" s="190"/>
    </row>
    <row r="1355" spans="4:4" x14ac:dyDescent="0.25">
      <c r="D1355" s="190"/>
    </row>
    <row r="1356" spans="4:4" x14ac:dyDescent="0.25">
      <c r="D1356" s="190"/>
    </row>
    <row r="1357" spans="4:4" x14ac:dyDescent="0.25">
      <c r="D1357" s="190"/>
    </row>
    <row r="1358" spans="4:4" x14ac:dyDescent="0.25">
      <c r="D1358" s="190"/>
    </row>
    <row r="1359" spans="4:4" x14ac:dyDescent="0.25">
      <c r="D1359" s="190"/>
    </row>
    <row r="1360" spans="4:4" x14ac:dyDescent="0.25">
      <c r="D1360" s="190"/>
    </row>
    <row r="1361" spans="4:4" x14ac:dyDescent="0.25">
      <c r="D1361" s="190"/>
    </row>
    <row r="1362" spans="4:4" x14ac:dyDescent="0.25">
      <c r="D1362" s="190"/>
    </row>
    <row r="1363" spans="4:4" x14ac:dyDescent="0.25">
      <c r="D1363" s="190"/>
    </row>
    <row r="1364" spans="4:4" x14ac:dyDescent="0.25">
      <c r="D1364" s="190"/>
    </row>
    <row r="1365" spans="4:4" x14ac:dyDescent="0.25">
      <c r="D1365" s="190"/>
    </row>
    <row r="1366" spans="4:4" x14ac:dyDescent="0.25">
      <c r="D1366" s="190"/>
    </row>
    <row r="1367" spans="4:4" x14ac:dyDescent="0.25">
      <c r="D1367" s="190"/>
    </row>
    <row r="1368" spans="4:4" x14ac:dyDescent="0.25">
      <c r="D1368" s="190"/>
    </row>
    <row r="1369" spans="4:4" x14ac:dyDescent="0.25">
      <c r="D1369" s="190"/>
    </row>
    <row r="1370" spans="4:4" x14ac:dyDescent="0.25">
      <c r="D1370" s="190"/>
    </row>
    <row r="1371" spans="4:4" x14ac:dyDescent="0.25">
      <c r="D1371" s="190"/>
    </row>
    <row r="1372" spans="4:4" x14ac:dyDescent="0.25">
      <c r="D1372" s="190"/>
    </row>
    <row r="1373" spans="4:4" x14ac:dyDescent="0.25">
      <c r="D1373" s="190"/>
    </row>
    <row r="1374" spans="4:4" x14ac:dyDescent="0.25">
      <c r="D1374" s="190"/>
    </row>
    <row r="1375" spans="4:4" x14ac:dyDescent="0.25">
      <c r="D1375" s="190"/>
    </row>
    <row r="1376" spans="4:4" x14ac:dyDescent="0.25">
      <c r="D1376" s="190"/>
    </row>
    <row r="1377" spans="4:4" x14ac:dyDescent="0.25">
      <c r="D1377" s="190"/>
    </row>
    <row r="1378" spans="4:4" x14ac:dyDescent="0.25">
      <c r="D1378" s="190"/>
    </row>
    <row r="1379" spans="4:4" x14ac:dyDescent="0.25">
      <c r="D1379" s="190"/>
    </row>
    <row r="1380" spans="4:4" x14ac:dyDescent="0.25">
      <c r="D1380" s="190"/>
    </row>
    <row r="1381" spans="4:4" x14ac:dyDescent="0.25">
      <c r="D1381" s="190"/>
    </row>
    <row r="1382" spans="4:4" x14ac:dyDescent="0.25">
      <c r="D1382" s="190"/>
    </row>
    <row r="1383" spans="4:4" x14ac:dyDescent="0.25">
      <c r="D1383" s="190"/>
    </row>
    <row r="1384" spans="4:4" x14ac:dyDescent="0.25">
      <c r="D1384" s="190"/>
    </row>
    <row r="1385" spans="4:4" x14ac:dyDescent="0.25">
      <c r="D1385" s="190"/>
    </row>
    <row r="1386" spans="4:4" x14ac:dyDescent="0.25">
      <c r="D1386" s="190"/>
    </row>
    <row r="1387" spans="4:4" x14ac:dyDescent="0.25">
      <c r="D1387" s="190"/>
    </row>
    <row r="1388" spans="4:4" x14ac:dyDescent="0.25">
      <c r="D1388" s="190"/>
    </row>
    <row r="1389" spans="4:4" x14ac:dyDescent="0.25">
      <c r="D1389" s="190"/>
    </row>
    <row r="1390" spans="4:4" x14ac:dyDescent="0.25">
      <c r="D1390" s="190"/>
    </row>
    <row r="1391" spans="4:4" x14ac:dyDescent="0.25">
      <c r="D1391" s="190"/>
    </row>
    <row r="1392" spans="4:4" x14ac:dyDescent="0.25">
      <c r="D1392" s="190"/>
    </row>
    <row r="1393" spans="4:4" x14ac:dyDescent="0.25">
      <c r="D1393" s="190"/>
    </row>
    <row r="1394" spans="4:4" x14ac:dyDescent="0.25">
      <c r="D1394" s="190"/>
    </row>
    <row r="1395" spans="4:4" x14ac:dyDescent="0.25">
      <c r="D1395" s="190"/>
    </row>
    <row r="1396" spans="4:4" x14ac:dyDescent="0.25">
      <c r="D1396" s="190"/>
    </row>
    <row r="1397" spans="4:4" x14ac:dyDescent="0.25">
      <c r="D1397" s="190"/>
    </row>
    <row r="1398" spans="4:4" x14ac:dyDescent="0.25">
      <c r="D1398" s="190"/>
    </row>
    <row r="1399" spans="4:4" x14ac:dyDescent="0.25">
      <c r="D1399" s="190"/>
    </row>
    <row r="1400" spans="4:4" x14ac:dyDescent="0.25">
      <c r="D1400" s="190"/>
    </row>
    <row r="1401" spans="4:4" x14ac:dyDescent="0.25">
      <c r="D1401" s="190"/>
    </row>
    <row r="1402" spans="4:4" x14ac:dyDescent="0.25">
      <c r="D1402" s="190"/>
    </row>
    <row r="1403" spans="4:4" x14ac:dyDescent="0.25">
      <c r="D1403" s="190"/>
    </row>
    <row r="1404" spans="4:4" x14ac:dyDescent="0.25">
      <c r="D1404" s="190"/>
    </row>
    <row r="1405" spans="4:4" x14ac:dyDescent="0.25">
      <c r="D1405" s="190"/>
    </row>
    <row r="1406" spans="4:4" x14ac:dyDescent="0.25">
      <c r="D1406" s="190"/>
    </row>
    <row r="1407" spans="4:4" x14ac:dyDescent="0.25">
      <c r="D1407" s="190"/>
    </row>
    <row r="1408" spans="4:4" x14ac:dyDescent="0.25">
      <c r="D1408" s="190"/>
    </row>
    <row r="1409" spans="4:4" x14ac:dyDescent="0.25">
      <c r="D1409" s="190"/>
    </row>
    <row r="1410" spans="4:4" x14ac:dyDescent="0.25">
      <c r="D1410" s="190"/>
    </row>
    <row r="1411" spans="4:4" x14ac:dyDescent="0.25">
      <c r="D1411" s="190"/>
    </row>
    <row r="1412" spans="4:4" x14ac:dyDescent="0.25">
      <c r="D1412" s="190"/>
    </row>
    <row r="1413" spans="4:4" x14ac:dyDescent="0.25">
      <c r="D1413" s="190"/>
    </row>
    <row r="1414" spans="4:4" x14ac:dyDescent="0.25">
      <c r="D1414" s="190"/>
    </row>
    <row r="1415" spans="4:4" x14ac:dyDescent="0.25">
      <c r="D1415" s="190"/>
    </row>
    <row r="1416" spans="4:4" x14ac:dyDescent="0.25">
      <c r="D1416" s="190"/>
    </row>
    <row r="1417" spans="4:4" x14ac:dyDescent="0.25">
      <c r="D1417" s="190"/>
    </row>
    <row r="1418" spans="4:4" x14ac:dyDescent="0.25">
      <c r="D1418" s="190"/>
    </row>
    <row r="1419" spans="4:4" x14ac:dyDescent="0.25">
      <c r="D1419" s="190"/>
    </row>
    <row r="1420" spans="4:4" x14ac:dyDescent="0.25">
      <c r="D1420" s="190"/>
    </row>
    <row r="1421" spans="4:4" x14ac:dyDescent="0.25">
      <c r="D1421" s="190"/>
    </row>
    <row r="1422" spans="4:4" x14ac:dyDescent="0.25">
      <c r="D1422" s="190"/>
    </row>
    <row r="1423" spans="4:4" x14ac:dyDescent="0.25">
      <c r="D1423" s="190"/>
    </row>
    <row r="1424" spans="4:4" x14ac:dyDescent="0.25">
      <c r="D1424" s="190"/>
    </row>
    <row r="1425" spans="4:4" x14ac:dyDescent="0.25">
      <c r="D1425" s="190"/>
    </row>
    <row r="1426" spans="4:4" x14ac:dyDescent="0.25">
      <c r="D1426" s="190"/>
    </row>
    <row r="1427" spans="4:4" x14ac:dyDescent="0.25">
      <c r="D1427" s="190"/>
    </row>
    <row r="1428" spans="4:4" x14ac:dyDescent="0.25">
      <c r="D1428" s="190"/>
    </row>
    <row r="1429" spans="4:4" x14ac:dyDescent="0.25">
      <c r="D1429" s="190"/>
    </row>
    <row r="1430" spans="4:4" x14ac:dyDescent="0.25">
      <c r="D1430" s="190"/>
    </row>
    <row r="1431" spans="4:4" x14ac:dyDescent="0.25">
      <c r="D1431" s="190"/>
    </row>
    <row r="1432" spans="4:4" x14ac:dyDescent="0.25">
      <c r="D1432" s="190"/>
    </row>
    <row r="1433" spans="4:4" x14ac:dyDescent="0.25">
      <c r="D1433" s="190"/>
    </row>
    <row r="1434" spans="4:4" x14ac:dyDescent="0.25">
      <c r="D1434" s="190"/>
    </row>
    <row r="1435" spans="4:4" x14ac:dyDescent="0.25">
      <c r="D1435" s="190"/>
    </row>
    <row r="1436" spans="4:4" x14ac:dyDescent="0.25">
      <c r="D1436" s="190"/>
    </row>
    <row r="1437" spans="4:4" x14ac:dyDescent="0.25">
      <c r="D1437" s="190"/>
    </row>
    <row r="1438" spans="4:4" x14ac:dyDescent="0.25">
      <c r="D1438" s="190"/>
    </row>
    <row r="1439" spans="4:4" x14ac:dyDescent="0.25">
      <c r="D1439" s="190"/>
    </row>
    <row r="1440" spans="4:4" x14ac:dyDescent="0.25">
      <c r="D1440" s="190"/>
    </row>
    <row r="1441" spans="4:4" x14ac:dyDescent="0.25">
      <c r="D1441" s="190"/>
    </row>
    <row r="1442" spans="4:4" x14ac:dyDescent="0.25">
      <c r="D1442" s="190"/>
    </row>
    <row r="1443" spans="4:4" x14ac:dyDescent="0.25">
      <c r="D1443" s="190"/>
    </row>
    <row r="1444" spans="4:4" x14ac:dyDescent="0.25">
      <c r="D1444" s="190"/>
    </row>
    <row r="1445" spans="4:4" x14ac:dyDescent="0.25">
      <c r="D1445" s="190"/>
    </row>
    <row r="1446" spans="4:4" x14ac:dyDescent="0.25">
      <c r="D1446" s="190"/>
    </row>
    <row r="1447" spans="4:4" x14ac:dyDescent="0.25">
      <c r="D1447" s="190"/>
    </row>
    <row r="1448" spans="4:4" x14ac:dyDescent="0.25">
      <c r="D1448" s="190"/>
    </row>
    <row r="1449" spans="4:4" x14ac:dyDescent="0.25">
      <c r="D1449" s="190"/>
    </row>
    <row r="1450" spans="4:4" x14ac:dyDescent="0.25">
      <c r="D1450" s="190"/>
    </row>
    <row r="1451" spans="4:4" x14ac:dyDescent="0.25">
      <c r="D1451" s="190"/>
    </row>
    <row r="1452" spans="4:4" x14ac:dyDescent="0.25">
      <c r="D1452" s="190"/>
    </row>
    <row r="1453" spans="4:4" x14ac:dyDescent="0.25">
      <c r="D1453" s="190"/>
    </row>
    <row r="1454" spans="4:4" x14ac:dyDescent="0.25">
      <c r="D1454" s="190"/>
    </row>
    <row r="1455" spans="4:4" x14ac:dyDescent="0.25">
      <c r="D1455" s="190"/>
    </row>
    <row r="1456" spans="4:4" x14ac:dyDescent="0.25">
      <c r="D1456" s="190"/>
    </row>
    <row r="1457" spans="4:4" x14ac:dyDescent="0.25">
      <c r="D1457" s="190"/>
    </row>
    <row r="1458" spans="4:4" x14ac:dyDescent="0.25">
      <c r="D1458" s="190"/>
    </row>
    <row r="1459" spans="4:4" x14ac:dyDescent="0.25">
      <c r="D1459" s="190"/>
    </row>
    <row r="1460" spans="4:4" x14ac:dyDescent="0.25">
      <c r="D1460" s="190"/>
    </row>
    <row r="1461" spans="4:4" x14ac:dyDescent="0.25">
      <c r="D1461" s="190"/>
    </row>
    <row r="1462" spans="4:4" x14ac:dyDescent="0.25">
      <c r="D1462" s="190"/>
    </row>
    <row r="1463" spans="4:4" x14ac:dyDescent="0.25">
      <c r="D1463" s="190"/>
    </row>
    <row r="1464" spans="4:4" x14ac:dyDescent="0.25">
      <c r="D1464" s="190"/>
    </row>
    <row r="1465" spans="4:4" x14ac:dyDescent="0.25">
      <c r="D1465" s="190"/>
    </row>
    <row r="1466" spans="4:4" x14ac:dyDescent="0.25">
      <c r="D1466" s="190"/>
    </row>
    <row r="1467" spans="4:4" x14ac:dyDescent="0.25">
      <c r="D1467" s="190"/>
    </row>
    <row r="1468" spans="4:4" x14ac:dyDescent="0.25">
      <c r="D1468" s="190"/>
    </row>
    <row r="1469" spans="4:4" x14ac:dyDescent="0.25">
      <c r="D1469" s="190"/>
    </row>
    <row r="1470" spans="4:4" x14ac:dyDescent="0.25">
      <c r="D1470" s="190"/>
    </row>
    <row r="1471" spans="4:4" x14ac:dyDescent="0.25">
      <c r="D1471" s="190"/>
    </row>
    <row r="1472" spans="4:4" x14ac:dyDescent="0.25">
      <c r="D1472" s="190"/>
    </row>
    <row r="1473" spans="4:4" x14ac:dyDescent="0.25">
      <c r="D1473" s="190"/>
    </row>
    <row r="1474" spans="4:4" x14ac:dyDescent="0.25">
      <c r="D1474" s="190"/>
    </row>
    <row r="1475" spans="4:4" x14ac:dyDescent="0.25">
      <c r="D1475" s="190"/>
    </row>
    <row r="1476" spans="4:4" x14ac:dyDescent="0.25">
      <c r="D1476" s="190"/>
    </row>
    <row r="1477" spans="4:4" x14ac:dyDescent="0.25">
      <c r="D1477" s="190"/>
    </row>
    <row r="1478" spans="4:4" x14ac:dyDescent="0.25">
      <c r="D1478" s="190"/>
    </row>
    <row r="1479" spans="4:4" x14ac:dyDescent="0.25">
      <c r="D1479" s="190"/>
    </row>
    <row r="1480" spans="4:4" x14ac:dyDescent="0.25">
      <c r="D1480" s="190"/>
    </row>
    <row r="1481" spans="4:4" x14ac:dyDescent="0.25">
      <c r="D1481" s="190"/>
    </row>
    <row r="1482" spans="4:4" x14ac:dyDescent="0.25">
      <c r="D1482" s="190"/>
    </row>
    <row r="1483" spans="4:4" x14ac:dyDescent="0.25">
      <c r="D1483" s="190"/>
    </row>
    <row r="1484" spans="4:4" x14ac:dyDescent="0.25">
      <c r="D1484" s="190"/>
    </row>
    <row r="1485" spans="4:4" x14ac:dyDescent="0.25">
      <c r="D1485" s="190"/>
    </row>
    <row r="1486" spans="4:4" x14ac:dyDescent="0.25">
      <c r="D1486" s="190"/>
    </row>
    <row r="1487" spans="4:4" x14ac:dyDescent="0.25">
      <c r="D1487" s="190"/>
    </row>
    <row r="1488" spans="4:4" x14ac:dyDescent="0.25">
      <c r="D1488" s="190"/>
    </row>
    <row r="1489" spans="4:4" x14ac:dyDescent="0.25">
      <c r="D1489" s="190"/>
    </row>
    <row r="1490" spans="4:4" x14ac:dyDescent="0.25">
      <c r="D1490" s="190"/>
    </row>
    <row r="1491" spans="4:4" x14ac:dyDescent="0.25">
      <c r="D1491" s="190"/>
    </row>
    <row r="1492" spans="4:4" x14ac:dyDescent="0.25">
      <c r="D1492" s="190"/>
    </row>
    <row r="1493" spans="4:4" x14ac:dyDescent="0.25">
      <c r="D1493" s="190"/>
    </row>
    <row r="1494" spans="4:4" x14ac:dyDescent="0.25">
      <c r="D1494" s="190"/>
    </row>
    <row r="1495" spans="4:4" x14ac:dyDescent="0.25">
      <c r="D1495" s="190"/>
    </row>
    <row r="1496" spans="4:4" x14ac:dyDescent="0.25">
      <c r="D1496" s="190"/>
    </row>
    <row r="1497" spans="4:4" x14ac:dyDescent="0.25">
      <c r="D1497" s="190"/>
    </row>
    <row r="1498" spans="4:4" x14ac:dyDescent="0.25">
      <c r="D1498" s="190"/>
    </row>
    <row r="1499" spans="4:4" x14ac:dyDescent="0.25">
      <c r="D1499" s="190"/>
    </row>
    <row r="1500" spans="4:4" x14ac:dyDescent="0.25">
      <c r="D1500" s="190"/>
    </row>
    <row r="1501" spans="4:4" x14ac:dyDescent="0.25">
      <c r="D1501" s="190"/>
    </row>
    <row r="1502" spans="4:4" x14ac:dyDescent="0.25">
      <c r="D1502" s="190"/>
    </row>
    <row r="1503" spans="4:4" x14ac:dyDescent="0.25">
      <c r="D1503" s="190"/>
    </row>
    <row r="1504" spans="4:4" x14ac:dyDescent="0.25">
      <c r="D1504" s="190"/>
    </row>
    <row r="1505" spans="4:4" x14ac:dyDescent="0.25">
      <c r="D1505" s="190"/>
    </row>
    <row r="1506" spans="4:4" x14ac:dyDescent="0.25">
      <c r="D1506" s="190"/>
    </row>
    <row r="1507" spans="4:4" x14ac:dyDescent="0.25">
      <c r="D1507" s="190"/>
    </row>
    <row r="1508" spans="4:4" x14ac:dyDescent="0.25">
      <c r="D1508" s="190"/>
    </row>
    <row r="1509" spans="4:4" x14ac:dyDescent="0.25">
      <c r="D1509" s="190"/>
    </row>
    <row r="1510" spans="4:4" x14ac:dyDescent="0.25">
      <c r="D1510" s="190"/>
    </row>
    <row r="1511" spans="4:4" x14ac:dyDescent="0.25">
      <c r="D1511" s="190"/>
    </row>
    <row r="1512" spans="4:4" x14ac:dyDescent="0.25">
      <c r="D1512" s="190"/>
    </row>
    <row r="1513" spans="4:4" x14ac:dyDescent="0.25">
      <c r="D1513" s="190"/>
    </row>
    <row r="1514" spans="4:4" x14ac:dyDescent="0.25">
      <c r="D1514" s="190"/>
    </row>
    <row r="1515" spans="4:4" x14ac:dyDescent="0.25">
      <c r="D1515" s="190"/>
    </row>
    <row r="1516" spans="4:4" x14ac:dyDescent="0.25">
      <c r="D1516" s="190"/>
    </row>
    <row r="1517" spans="4:4" x14ac:dyDescent="0.25">
      <c r="D1517" s="190"/>
    </row>
    <row r="1518" spans="4:4" x14ac:dyDescent="0.25">
      <c r="D1518" s="190"/>
    </row>
    <row r="1519" spans="4:4" x14ac:dyDescent="0.25">
      <c r="D1519" s="190"/>
    </row>
    <row r="1520" spans="4:4" x14ac:dyDescent="0.25">
      <c r="D1520" s="190"/>
    </row>
    <row r="1521" spans="4:4" x14ac:dyDescent="0.25">
      <c r="D1521" s="190"/>
    </row>
    <row r="1522" spans="4:4" x14ac:dyDescent="0.25">
      <c r="D1522" s="190"/>
    </row>
    <row r="1523" spans="4:4" x14ac:dyDescent="0.25">
      <c r="D1523" s="190"/>
    </row>
    <row r="1524" spans="4:4" x14ac:dyDescent="0.25">
      <c r="D1524" s="190"/>
    </row>
    <row r="1525" spans="4:4" x14ac:dyDescent="0.25">
      <c r="D1525" s="190"/>
    </row>
    <row r="1526" spans="4:4" x14ac:dyDescent="0.25">
      <c r="D1526" s="190"/>
    </row>
    <row r="1527" spans="4:4" x14ac:dyDescent="0.25">
      <c r="D1527" s="190"/>
    </row>
    <row r="1528" spans="4:4" x14ac:dyDescent="0.25">
      <c r="D1528" s="190"/>
    </row>
    <row r="1529" spans="4:4" x14ac:dyDescent="0.25">
      <c r="D1529" s="190"/>
    </row>
    <row r="1530" spans="4:4" x14ac:dyDescent="0.25">
      <c r="D1530" s="190"/>
    </row>
    <row r="1531" spans="4:4" x14ac:dyDescent="0.25">
      <c r="D1531" s="190"/>
    </row>
    <row r="1532" spans="4:4" x14ac:dyDescent="0.25">
      <c r="D1532" s="190"/>
    </row>
    <row r="1533" spans="4:4" x14ac:dyDescent="0.25">
      <c r="D1533" s="190"/>
    </row>
    <row r="1534" spans="4:4" x14ac:dyDescent="0.25">
      <c r="D1534" s="190"/>
    </row>
    <row r="1535" spans="4:4" x14ac:dyDescent="0.25">
      <c r="D1535" s="190"/>
    </row>
    <row r="1536" spans="4:4" x14ac:dyDescent="0.25">
      <c r="D1536" s="190"/>
    </row>
    <row r="1537" spans="4:4" x14ac:dyDescent="0.25">
      <c r="D1537" s="190"/>
    </row>
    <row r="1538" spans="4:4" x14ac:dyDescent="0.25">
      <c r="D1538" s="190"/>
    </row>
    <row r="1539" spans="4:4" x14ac:dyDescent="0.25">
      <c r="D1539" s="190"/>
    </row>
    <row r="1540" spans="4:4" x14ac:dyDescent="0.25">
      <c r="D1540" s="190"/>
    </row>
    <row r="1541" spans="4:4" x14ac:dyDescent="0.25">
      <c r="D1541" s="190"/>
    </row>
    <row r="1542" spans="4:4" x14ac:dyDescent="0.25">
      <c r="D1542" s="190"/>
    </row>
    <row r="1543" spans="4:4" x14ac:dyDescent="0.25">
      <c r="D1543" s="190"/>
    </row>
    <row r="1544" spans="4:4" x14ac:dyDescent="0.25">
      <c r="D1544" s="190"/>
    </row>
    <row r="1545" spans="4:4" x14ac:dyDescent="0.25">
      <c r="D1545" s="190"/>
    </row>
    <row r="1546" spans="4:4" x14ac:dyDescent="0.25">
      <c r="D1546" s="190"/>
    </row>
    <row r="1547" spans="4:4" x14ac:dyDescent="0.25">
      <c r="D1547" s="190"/>
    </row>
    <row r="1548" spans="4:4" x14ac:dyDescent="0.25">
      <c r="D1548" s="190"/>
    </row>
    <row r="1549" spans="4:4" x14ac:dyDescent="0.25">
      <c r="D1549" s="190"/>
    </row>
    <row r="1550" spans="4:4" x14ac:dyDescent="0.25">
      <c r="D1550" s="190"/>
    </row>
    <row r="1551" spans="4:4" x14ac:dyDescent="0.25">
      <c r="D1551" s="190"/>
    </row>
    <row r="1552" spans="4:4" x14ac:dyDescent="0.25">
      <c r="D1552" s="190"/>
    </row>
    <row r="1553" spans="4:4" x14ac:dyDescent="0.25">
      <c r="D1553" s="190"/>
    </row>
    <row r="1554" spans="4:4" x14ac:dyDescent="0.25">
      <c r="D1554" s="190"/>
    </row>
    <row r="1555" spans="4:4" x14ac:dyDescent="0.25">
      <c r="D1555" s="190"/>
    </row>
    <row r="1556" spans="4:4" x14ac:dyDescent="0.25">
      <c r="D1556" s="190"/>
    </row>
    <row r="1557" spans="4:4" x14ac:dyDescent="0.25">
      <c r="D1557" s="190"/>
    </row>
    <row r="1558" spans="4:4" x14ac:dyDescent="0.25">
      <c r="D1558" s="190"/>
    </row>
    <row r="1559" spans="4:4" x14ac:dyDescent="0.25">
      <c r="D1559" s="190"/>
    </row>
    <row r="1560" spans="4:4" x14ac:dyDescent="0.25">
      <c r="D1560" s="190"/>
    </row>
    <row r="1561" spans="4:4" x14ac:dyDescent="0.25">
      <c r="D1561" s="190"/>
    </row>
    <row r="1562" spans="4:4" x14ac:dyDescent="0.25">
      <c r="D1562" s="190"/>
    </row>
    <row r="1563" spans="4:4" x14ac:dyDescent="0.25">
      <c r="D1563" s="190"/>
    </row>
    <row r="1564" spans="4:4" x14ac:dyDescent="0.25">
      <c r="D1564" s="190"/>
    </row>
    <row r="1565" spans="4:4" x14ac:dyDescent="0.25">
      <c r="D1565" s="190"/>
    </row>
    <row r="1566" spans="4:4" x14ac:dyDescent="0.25">
      <c r="D1566" s="190"/>
    </row>
    <row r="1567" spans="4:4" x14ac:dyDescent="0.25">
      <c r="D1567" s="190"/>
    </row>
    <row r="1568" spans="4:4" x14ac:dyDescent="0.25">
      <c r="D1568" s="190"/>
    </row>
    <row r="1569" spans="4:4" x14ac:dyDescent="0.25">
      <c r="D1569" s="190"/>
    </row>
    <row r="1570" spans="4:4" x14ac:dyDescent="0.25">
      <c r="D1570" s="190"/>
    </row>
    <row r="1571" spans="4:4" x14ac:dyDescent="0.25">
      <c r="D1571" s="190"/>
    </row>
    <row r="1572" spans="4:4" x14ac:dyDescent="0.25">
      <c r="D1572" s="190"/>
    </row>
    <row r="1573" spans="4:4" x14ac:dyDescent="0.25">
      <c r="D1573" s="190"/>
    </row>
    <row r="1574" spans="4:4" x14ac:dyDescent="0.25">
      <c r="D1574" s="190"/>
    </row>
    <row r="1575" spans="4:4" x14ac:dyDescent="0.25">
      <c r="D1575" s="190"/>
    </row>
    <row r="1576" spans="4:4" x14ac:dyDescent="0.25">
      <c r="D1576" s="190"/>
    </row>
    <row r="1577" spans="4:4" x14ac:dyDescent="0.25">
      <c r="D1577" s="190"/>
    </row>
    <row r="1578" spans="4:4" x14ac:dyDescent="0.25">
      <c r="D1578" s="190"/>
    </row>
    <row r="1579" spans="4:4" x14ac:dyDescent="0.25">
      <c r="D1579" s="190"/>
    </row>
    <row r="1580" spans="4:4" x14ac:dyDescent="0.25">
      <c r="D1580" s="190"/>
    </row>
    <row r="1581" spans="4:4" x14ac:dyDescent="0.25">
      <c r="D1581" s="190"/>
    </row>
    <row r="1582" spans="4:4" x14ac:dyDescent="0.25">
      <c r="D1582" s="190"/>
    </row>
    <row r="1583" spans="4:4" x14ac:dyDescent="0.25">
      <c r="D1583" s="190"/>
    </row>
    <row r="1584" spans="4:4" x14ac:dyDescent="0.25">
      <c r="D1584" s="190"/>
    </row>
    <row r="1585" spans="4:4" x14ac:dyDescent="0.25">
      <c r="D1585" s="190"/>
    </row>
    <row r="1586" spans="4:4" x14ac:dyDescent="0.25">
      <c r="D1586" s="190"/>
    </row>
    <row r="1587" spans="4:4" x14ac:dyDescent="0.25">
      <c r="D1587" s="190"/>
    </row>
    <row r="1588" spans="4:4" x14ac:dyDescent="0.25">
      <c r="D1588" s="190"/>
    </row>
    <row r="1589" spans="4:4" x14ac:dyDescent="0.25">
      <c r="D1589" s="190"/>
    </row>
    <row r="1590" spans="4:4" x14ac:dyDescent="0.25">
      <c r="D1590" s="190"/>
    </row>
    <row r="1591" spans="4:4" x14ac:dyDescent="0.25">
      <c r="D1591" s="190"/>
    </row>
    <row r="1592" spans="4:4" x14ac:dyDescent="0.25">
      <c r="D1592" s="190"/>
    </row>
    <row r="1593" spans="4:4" x14ac:dyDescent="0.25">
      <c r="D1593" s="190"/>
    </row>
    <row r="1594" spans="4:4" x14ac:dyDescent="0.25">
      <c r="D1594" s="190"/>
    </row>
    <row r="1595" spans="4:4" x14ac:dyDescent="0.25">
      <c r="D1595" s="190"/>
    </row>
    <row r="1596" spans="4:4" x14ac:dyDescent="0.25">
      <c r="D1596" s="190"/>
    </row>
    <row r="1597" spans="4:4" x14ac:dyDescent="0.25">
      <c r="D1597" s="190"/>
    </row>
    <row r="1598" spans="4:4" x14ac:dyDescent="0.25">
      <c r="D1598" s="190"/>
    </row>
    <row r="1599" spans="4:4" x14ac:dyDescent="0.25">
      <c r="D1599" s="190"/>
    </row>
    <row r="1600" spans="4:4" x14ac:dyDescent="0.25">
      <c r="D1600" s="190"/>
    </row>
    <row r="1601" spans="4:4" x14ac:dyDescent="0.25">
      <c r="D1601" s="190"/>
    </row>
    <row r="1602" spans="4:4" x14ac:dyDescent="0.25">
      <c r="D1602" s="190"/>
    </row>
    <row r="1603" spans="4:4" x14ac:dyDescent="0.25">
      <c r="D1603" s="190"/>
    </row>
    <row r="1604" spans="4:4" x14ac:dyDescent="0.25">
      <c r="D1604" s="190"/>
    </row>
    <row r="1605" spans="4:4" x14ac:dyDescent="0.25">
      <c r="D1605" s="190"/>
    </row>
    <row r="1606" spans="4:4" x14ac:dyDescent="0.25">
      <c r="D1606" s="190"/>
    </row>
    <row r="1607" spans="4:4" x14ac:dyDescent="0.25">
      <c r="D1607" s="190"/>
    </row>
    <row r="1608" spans="4:4" x14ac:dyDescent="0.25">
      <c r="D1608" s="190"/>
    </row>
    <row r="1609" spans="4:4" x14ac:dyDescent="0.25">
      <c r="D1609" s="190"/>
    </row>
    <row r="1610" spans="4:4" x14ac:dyDescent="0.25">
      <c r="D1610" s="190"/>
    </row>
    <row r="1611" spans="4:4" x14ac:dyDescent="0.25">
      <c r="D1611" s="190"/>
    </row>
    <row r="1612" spans="4:4" x14ac:dyDescent="0.25">
      <c r="D1612" s="190"/>
    </row>
    <row r="1613" spans="4:4" x14ac:dyDescent="0.25">
      <c r="D1613" s="190"/>
    </row>
    <row r="1614" spans="4:4" x14ac:dyDescent="0.25">
      <c r="D1614" s="190"/>
    </row>
    <row r="1615" spans="4:4" x14ac:dyDescent="0.25">
      <c r="D1615" s="190"/>
    </row>
    <row r="1616" spans="4:4" x14ac:dyDescent="0.25">
      <c r="D1616" s="190"/>
    </row>
    <row r="1617" spans="4:4" x14ac:dyDescent="0.25">
      <c r="D1617" s="190"/>
    </row>
    <row r="1618" spans="4:4" x14ac:dyDescent="0.25">
      <c r="D1618" s="190"/>
    </row>
    <row r="1619" spans="4:4" x14ac:dyDescent="0.25">
      <c r="D1619" s="190"/>
    </row>
    <row r="1620" spans="4:4" x14ac:dyDescent="0.25">
      <c r="D1620" s="190"/>
    </row>
    <row r="1621" spans="4:4" x14ac:dyDescent="0.25">
      <c r="D1621" s="190"/>
    </row>
    <row r="1622" spans="4:4" x14ac:dyDescent="0.25">
      <c r="D1622" s="190"/>
    </row>
    <row r="1623" spans="4:4" x14ac:dyDescent="0.25">
      <c r="D1623" s="190"/>
    </row>
    <row r="1624" spans="4:4" x14ac:dyDescent="0.25">
      <c r="D1624" s="190"/>
    </row>
    <row r="1625" spans="4:4" x14ac:dyDescent="0.25">
      <c r="D1625" s="190"/>
    </row>
    <row r="1626" spans="4:4" x14ac:dyDescent="0.25">
      <c r="D1626" s="190"/>
    </row>
    <row r="1627" spans="4:4" x14ac:dyDescent="0.25">
      <c r="D1627" s="190"/>
    </row>
    <row r="1628" spans="4:4" x14ac:dyDescent="0.25">
      <c r="D1628" s="190"/>
    </row>
    <row r="1629" spans="4:4" x14ac:dyDescent="0.25">
      <c r="D1629" s="190"/>
    </row>
    <row r="1630" spans="4:4" x14ac:dyDescent="0.25">
      <c r="D1630" s="190"/>
    </row>
    <row r="1631" spans="4:4" x14ac:dyDescent="0.25">
      <c r="D1631" s="190"/>
    </row>
    <row r="1632" spans="4:4" x14ac:dyDescent="0.25">
      <c r="D1632" s="190"/>
    </row>
    <row r="1633" spans="4:4" x14ac:dyDescent="0.25">
      <c r="D1633" s="190"/>
    </row>
    <row r="1634" spans="4:4" x14ac:dyDescent="0.25">
      <c r="D1634" s="190"/>
    </row>
    <row r="1635" spans="4:4" x14ac:dyDescent="0.25">
      <c r="D1635" s="190"/>
    </row>
    <row r="1636" spans="4:4" x14ac:dyDescent="0.25">
      <c r="D1636" s="190"/>
    </row>
    <row r="1637" spans="4:4" x14ac:dyDescent="0.25">
      <c r="D1637" s="190"/>
    </row>
    <row r="1638" spans="4:4" x14ac:dyDescent="0.25">
      <c r="D1638" s="190"/>
    </row>
    <row r="1639" spans="4:4" x14ac:dyDescent="0.25">
      <c r="D1639" s="190"/>
    </row>
    <row r="1640" spans="4:4" x14ac:dyDescent="0.25">
      <c r="D1640" s="190"/>
    </row>
    <row r="1641" spans="4:4" x14ac:dyDescent="0.25">
      <c r="D1641" s="190"/>
    </row>
    <row r="1642" spans="4:4" x14ac:dyDescent="0.25">
      <c r="D1642" s="190"/>
    </row>
    <row r="1643" spans="4:4" x14ac:dyDescent="0.25">
      <c r="D1643" s="190"/>
    </row>
    <row r="1644" spans="4:4" x14ac:dyDescent="0.25">
      <c r="D1644" s="190"/>
    </row>
    <row r="1645" spans="4:4" x14ac:dyDescent="0.25">
      <c r="D1645" s="190"/>
    </row>
    <row r="1646" spans="4:4" x14ac:dyDescent="0.25">
      <c r="D1646" s="190"/>
    </row>
    <row r="1647" spans="4:4" x14ac:dyDescent="0.25">
      <c r="D1647" s="190"/>
    </row>
    <row r="1648" spans="4:4" x14ac:dyDescent="0.25">
      <c r="D1648" s="190"/>
    </row>
    <row r="1649" spans="4:4" x14ac:dyDescent="0.25">
      <c r="D1649" s="190"/>
    </row>
    <row r="1650" spans="4:4" x14ac:dyDescent="0.25">
      <c r="D1650" s="190"/>
    </row>
    <row r="1651" spans="4:4" x14ac:dyDescent="0.25">
      <c r="D1651" s="190"/>
    </row>
    <row r="1652" spans="4:4" x14ac:dyDescent="0.25">
      <c r="D1652" s="190"/>
    </row>
    <row r="1653" spans="4:4" x14ac:dyDescent="0.25">
      <c r="D1653" s="190"/>
    </row>
    <row r="1654" spans="4:4" x14ac:dyDescent="0.25">
      <c r="D1654" s="190"/>
    </row>
    <row r="1655" spans="4:4" x14ac:dyDescent="0.25">
      <c r="D1655" s="190"/>
    </row>
    <row r="1656" spans="4:4" x14ac:dyDescent="0.25">
      <c r="D1656" s="190"/>
    </row>
    <row r="1657" spans="4:4" x14ac:dyDescent="0.25">
      <c r="D1657" s="190"/>
    </row>
    <row r="1658" spans="4:4" x14ac:dyDescent="0.25">
      <c r="D1658" s="190"/>
    </row>
    <row r="1659" spans="4:4" x14ac:dyDescent="0.25">
      <c r="D1659" s="190"/>
    </row>
    <row r="1660" spans="4:4" x14ac:dyDescent="0.25">
      <c r="D1660" s="190"/>
    </row>
    <row r="1661" spans="4:4" x14ac:dyDescent="0.25">
      <c r="D1661" s="190"/>
    </row>
    <row r="1662" spans="4:4" x14ac:dyDescent="0.25">
      <c r="D1662" s="190"/>
    </row>
    <row r="1663" spans="4:4" x14ac:dyDescent="0.25">
      <c r="D1663" s="190"/>
    </row>
    <row r="1664" spans="4:4" x14ac:dyDescent="0.25">
      <c r="D1664" s="190"/>
    </row>
    <row r="1665" spans="4:4" x14ac:dyDescent="0.25">
      <c r="D1665" s="190"/>
    </row>
    <row r="1666" spans="4:4" x14ac:dyDescent="0.25">
      <c r="D1666" s="190"/>
    </row>
    <row r="1667" spans="4:4" x14ac:dyDescent="0.25">
      <c r="D1667" s="190"/>
    </row>
    <row r="1668" spans="4:4" x14ac:dyDescent="0.25">
      <c r="D1668" s="190"/>
    </row>
    <row r="1669" spans="4:4" x14ac:dyDescent="0.25">
      <c r="D1669" s="190"/>
    </row>
    <row r="1670" spans="4:4" x14ac:dyDescent="0.25">
      <c r="D1670" s="190"/>
    </row>
    <row r="1671" spans="4:4" x14ac:dyDescent="0.25">
      <c r="D1671" s="190"/>
    </row>
    <row r="1672" spans="4:4" x14ac:dyDescent="0.25">
      <c r="D1672" s="190"/>
    </row>
    <row r="1673" spans="4:4" x14ac:dyDescent="0.25">
      <c r="D1673" s="190"/>
    </row>
    <row r="1674" spans="4:4" x14ac:dyDescent="0.25">
      <c r="D1674" s="190"/>
    </row>
    <row r="1675" spans="4:4" x14ac:dyDescent="0.25">
      <c r="D1675" s="190"/>
    </row>
    <row r="1676" spans="4:4" x14ac:dyDescent="0.25">
      <c r="D1676" s="190"/>
    </row>
    <row r="1677" spans="4:4" x14ac:dyDescent="0.25">
      <c r="D1677" s="190"/>
    </row>
    <row r="1678" spans="4:4" x14ac:dyDescent="0.25">
      <c r="D1678" s="190"/>
    </row>
    <row r="1679" spans="4:4" x14ac:dyDescent="0.25">
      <c r="D1679" s="190"/>
    </row>
    <row r="1680" spans="4:4" x14ac:dyDescent="0.25">
      <c r="D1680" s="190"/>
    </row>
    <row r="1681" spans="4:4" x14ac:dyDescent="0.25">
      <c r="D1681" s="190"/>
    </row>
    <row r="1682" spans="4:4" x14ac:dyDescent="0.25">
      <c r="D1682" s="190"/>
    </row>
    <row r="1683" spans="4:4" x14ac:dyDescent="0.25">
      <c r="D1683" s="190"/>
    </row>
    <row r="1684" spans="4:4" x14ac:dyDescent="0.25">
      <c r="D1684" s="190"/>
    </row>
    <row r="1685" spans="4:4" x14ac:dyDescent="0.25">
      <c r="D1685" s="190"/>
    </row>
    <row r="1686" spans="4:4" x14ac:dyDescent="0.25">
      <c r="D1686" s="190"/>
    </row>
    <row r="1687" spans="4:4" x14ac:dyDescent="0.25">
      <c r="D1687" s="190"/>
    </row>
    <row r="1688" spans="4:4" x14ac:dyDescent="0.25">
      <c r="D1688" s="190"/>
    </row>
    <row r="1689" spans="4:4" x14ac:dyDescent="0.25">
      <c r="D1689" s="190"/>
    </row>
    <row r="1690" spans="4:4" x14ac:dyDescent="0.25">
      <c r="D1690" s="190"/>
    </row>
    <row r="1691" spans="4:4" x14ac:dyDescent="0.25">
      <c r="D1691" s="190"/>
    </row>
    <row r="1692" spans="4:4" x14ac:dyDescent="0.25">
      <c r="D1692" s="190"/>
    </row>
    <row r="1693" spans="4:4" x14ac:dyDescent="0.25">
      <c r="D1693" s="190"/>
    </row>
    <row r="1694" spans="4:4" x14ac:dyDescent="0.25">
      <c r="D1694" s="190"/>
    </row>
    <row r="1695" spans="4:4" x14ac:dyDescent="0.25">
      <c r="D1695" s="190"/>
    </row>
    <row r="1696" spans="4:4" x14ac:dyDescent="0.25">
      <c r="D1696" s="190"/>
    </row>
    <row r="1697" spans="4:4" x14ac:dyDescent="0.25">
      <c r="D1697" s="190"/>
    </row>
    <row r="1698" spans="4:4" x14ac:dyDescent="0.25">
      <c r="D1698" s="190"/>
    </row>
    <row r="1699" spans="4:4" x14ac:dyDescent="0.25">
      <c r="D1699" s="190"/>
    </row>
    <row r="1700" spans="4:4" x14ac:dyDescent="0.25">
      <c r="D1700" s="190"/>
    </row>
    <row r="1701" spans="4:4" x14ac:dyDescent="0.25">
      <c r="D1701" s="190"/>
    </row>
    <row r="1702" spans="4:4" x14ac:dyDescent="0.25">
      <c r="D1702" s="190"/>
    </row>
    <row r="1703" spans="4:4" x14ac:dyDescent="0.25">
      <c r="D1703" s="190"/>
    </row>
    <row r="1704" spans="4:4" x14ac:dyDescent="0.25">
      <c r="D1704" s="190"/>
    </row>
    <row r="1705" spans="4:4" x14ac:dyDescent="0.25">
      <c r="D1705" s="190"/>
    </row>
    <row r="1706" spans="4:4" x14ac:dyDescent="0.25">
      <c r="D1706" s="190"/>
    </row>
    <row r="1707" spans="4:4" x14ac:dyDescent="0.25">
      <c r="D1707" s="190"/>
    </row>
    <row r="1708" spans="4:4" x14ac:dyDescent="0.25">
      <c r="D1708" s="190"/>
    </row>
    <row r="1709" spans="4:4" x14ac:dyDescent="0.25">
      <c r="D1709" s="190"/>
    </row>
    <row r="1710" spans="4:4" x14ac:dyDescent="0.25">
      <c r="D1710" s="190"/>
    </row>
    <row r="1711" spans="4:4" x14ac:dyDescent="0.25">
      <c r="D1711" s="190"/>
    </row>
    <row r="1712" spans="4:4" x14ac:dyDescent="0.25">
      <c r="D1712" s="190"/>
    </row>
    <row r="1713" spans="4:4" x14ac:dyDescent="0.25">
      <c r="D1713" s="190"/>
    </row>
    <row r="1714" spans="4:4" x14ac:dyDescent="0.25">
      <c r="D1714" s="190"/>
    </row>
    <row r="1715" spans="4:4" x14ac:dyDescent="0.25">
      <c r="D1715" s="190"/>
    </row>
    <row r="1716" spans="4:4" x14ac:dyDescent="0.25">
      <c r="D1716" s="190"/>
    </row>
    <row r="1717" spans="4:4" x14ac:dyDescent="0.25">
      <c r="D1717" s="190"/>
    </row>
    <row r="1718" spans="4:4" x14ac:dyDescent="0.25">
      <c r="D1718" s="190"/>
    </row>
    <row r="1719" spans="4:4" x14ac:dyDescent="0.25">
      <c r="D1719" s="190"/>
    </row>
    <row r="1720" spans="4:4" x14ac:dyDescent="0.25">
      <c r="D1720" s="190"/>
    </row>
    <row r="1721" spans="4:4" x14ac:dyDescent="0.25">
      <c r="D1721" s="190"/>
    </row>
    <row r="1722" spans="4:4" x14ac:dyDescent="0.25">
      <c r="D1722" s="190"/>
    </row>
    <row r="1723" spans="4:4" x14ac:dyDescent="0.25">
      <c r="D1723" s="190"/>
    </row>
    <row r="1724" spans="4:4" x14ac:dyDescent="0.25">
      <c r="D1724" s="190"/>
    </row>
    <row r="1725" spans="4:4" x14ac:dyDescent="0.25">
      <c r="D1725" s="190"/>
    </row>
    <row r="1726" spans="4:4" x14ac:dyDescent="0.25">
      <c r="D1726" s="190"/>
    </row>
    <row r="1727" spans="4:4" x14ac:dyDescent="0.25">
      <c r="D1727" s="190"/>
    </row>
    <row r="1728" spans="4:4" x14ac:dyDescent="0.25">
      <c r="D1728" s="190"/>
    </row>
    <row r="1729" spans="4:4" x14ac:dyDescent="0.25">
      <c r="D1729" s="190"/>
    </row>
    <row r="1730" spans="4:4" x14ac:dyDescent="0.25">
      <c r="D1730" s="190"/>
    </row>
    <row r="1731" spans="4:4" x14ac:dyDescent="0.25">
      <c r="D1731" s="190"/>
    </row>
    <row r="1732" spans="4:4" x14ac:dyDescent="0.25">
      <c r="D1732" s="190"/>
    </row>
    <row r="1733" spans="4:4" x14ac:dyDescent="0.25">
      <c r="D1733" s="190"/>
    </row>
    <row r="1734" spans="4:4" x14ac:dyDescent="0.25">
      <c r="D1734" s="190"/>
    </row>
    <row r="1735" spans="4:4" x14ac:dyDescent="0.25">
      <c r="D1735" s="190"/>
    </row>
    <row r="1736" spans="4:4" x14ac:dyDescent="0.25">
      <c r="D1736" s="190"/>
    </row>
    <row r="1737" spans="4:4" x14ac:dyDescent="0.25">
      <c r="D1737" s="190"/>
    </row>
    <row r="1738" spans="4:4" x14ac:dyDescent="0.25">
      <c r="D1738" s="190"/>
    </row>
    <row r="1739" spans="4:4" x14ac:dyDescent="0.25">
      <c r="D1739" s="190"/>
    </row>
    <row r="1740" spans="4:4" x14ac:dyDescent="0.25">
      <c r="D1740" s="190"/>
    </row>
    <row r="1741" spans="4:4" x14ac:dyDescent="0.25">
      <c r="D1741" s="190"/>
    </row>
    <row r="1742" spans="4:4" x14ac:dyDescent="0.25">
      <c r="D1742" s="190"/>
    </row>
    <row r="1743" spans="4:4" x14ac:dyDescent="0.25">
      <c r="D1743" s="190"/>
    </row>
    <row r="1744" spans="4:4" x14ac:dyDescent="0.25">
      <c r="D1744" s="190"/>
    </row>
    <row r="1745" spans="4:4" x14ac:dyDescent="0.25">
      <c r="D1745" s="190"/>
    </row>
    <row r="1746" spans="4:4" x14ac:dyDescent="0.25">
      <c r="D1746" s="190"/>
    </row>
    <row r="1747" spans="4:4" x14ac:dyDescent="0.25">
      <c r="D1747" s="190"/>
    </row>
    <row r="1748" spans="4:4" x14ac:dyDescent="0.25">
      <c r="D1748" s="190"/>
    </row>
    <row r="1749" spans="4:4" x14ac:dyDescent="0.25">
      <c r="D1749" s="190"/>
    </row>
    <row r="1750" spans="4:4" x14ac:dyDescent="0.25">
      <c r="D1750" s="190"/>
    </row>
    <row r="1751" spans="4:4" x14ac:dyDescent="0.25">
      <c r="D1751" s="190"/>
    </row>
    <row r="1752" spans="4:4" x14ac:dyDescent="0.25">
      <c r="D1752" s="190"/>
    </row>
    <row r="1753" spans="4:4" x14ac:dyDescent="0.25">
      <c r="D1753" s="190"/>
    </row>
    <row r="1754" spans="4:4" x14ac:dyDescent="0.25">
      <c r="D1754" s="190"/>
    </row>
    <row r="1755" spans="4:4" x14ac:dyDescent="0.25">
      <c r="D1755" s="190"/>
    </row>
    <row r="1756" spans="4:4" x14ac:dyDescent="0.25">
      <c r="D1756" s="190"/>
    </row>
    <row r="1757" spans="4:4" x14ac:dyDescent="0.25">
      <c r="D1757" s="190"/>
    </row>
    <row r="1758" spans="4:4" x14ac:dyDescent="0.25">
      <c r="D1758" s="190"/>
    </row>
    <row r="1759" spans="4:4" x14ac:dyDescent="0.25">
      <c r="D1759" s="190"/>
    </row>
    <row r="1760" spans="4:4" x14ac:dyDescent="0.25">
      <c r="D1760" s="190"/>
    </row>
    <row r="1761" spans="4:4" x14ac:dyDescent="0.25">
      <c r="D1761" s="190"/>
    </row>
    <row r="1762" spans="4:4" x14ac:dyDescent="0.25">
      <c r="D1762" s="190"/>
    </row>
    <row r="1763" spans="4:4" x14ac:dyDescent="0.25">
      <c r="D1763" s="190"/>
    </row>
    <row r="1764" spans="4:4" x14ac:dyDescent="0.25">
      <c r="D1764" s="190"/>
    </row>
    <row r="1765" spans="4:4" x14ac:dyDescent="0.25">
      <c r="D1765" s="190"/>
    </row>
    <row r="1766" spans="4:4" x14ac:dyDescent="0.25">
      <c r="D1766" s="190"/>
    </row>
    <row r="1767" spans="4:4" x14ac:dyDescent="0.25">
      <c r="D1767" s="190"/>
    </row>
    <row r="1768" spans="4:4" x14ac:dyDescent="0.25">
      <c r="D1768" s="190"/>
    </row>
    <row r="1769" spans="4:4" x14ac:dyDescent="0.25">
      <c r="D1769" s="190"/>
    </row>
    <row r="1770" spans="4:4" x14ac:dyDescent="0.25">
      <c r="D1770" s="190"/>
    </row>
    <row r="1771" spans="4:4" x14ac:dyDescent="0.25">
      <c r="D1771" s="190"/>
    </row>
    <row r="1772" spans="4:4" x14ac:dyDescent="0.25">
      <c r="D1772" s="190"/>
    </row>
    <row r="1773" spans="4:4" x14ac:dyDescent="0.25">
      <c r="D1773" s="190"/>
    </row>
    <row r="1774" spans="4:4" x14ac:dyDescent="0.25">
      <c r="D1774" s="190"/>
    </row>
    <row r="1775" spans="4:4" x14ac:dyDescent="0.25">
      <c r="D1775" s="190"/>
    </row>
    <row r="1776" spans="4:4" x14ac:dyDescent="0.25">
      <c r="D1776" s="190"/>
    </row>
    <row r="1777" spans="4:4" x14ac:dyDescent="0.25">
      <c r="D1777" s="190"/>
    </row>
    <row r="1778" spans="4:4" x14ac:dyDescent="0.25">
      <c r="D1778" s="190"/>
    </row>
    <row r="1779" spans="4:4" x14ac:dyDescent="0.25">
      <c r="D1779" s="190"/>
    </row>
    <row r="1780" spans="4:4" x14ac:dyDescent="0.25">
      <c r="D1780" s="190"/>
    </row>
    <row r="1781" spans="4:4" x14ac:dyDescent="0.25">
      <c r="D1781" s="190"/>
    </row>
    <row r="1782" spans="4:4" x14ac:dyDescent="0.25">
      <c r="D1782" s="190"/>
    </row>
    <row r="1783" spans="4:4" x14ac:dyDescent="0.25">
      <c r="D1783" s="190"/>
    </row>
    <row r="1784" spans="4:4" x14ac:dyDescent="0.25">
      <c r="D1784" s="190"/>
    </row>
    <row r="1785" spans="4:4" x14ac:dyDescent="0.25">
      <c r="D1785" s="190"/>
    </row>
    <row r="1786" spans="4:4" x14ac:dyDescent="0.25">
      <c r="D1786" s="190"/>
    </row>
    <row r="1787" spans="4:4" x14ac:dyDescent="0.25">
      <c r="D1787" s="190"/>
    </row>
    <row r="1788" spans="4:4" x14ac:dyDescent="0.25">
      <c r="D1788" s="190"/>
    </row>
    <row r="1789" spans="4:4" x14ac:dyDescent="0.25">
      <c r="D1789" s="190"/>
    </row>
    <row r="1790" spans="4:4" x14ac:dyDescent="0.25">
      <c r="D1790" s="190"/>
    </row>
    <row r="1791" spans="4:4" x14ac:dyDescent="0.25">
      <c r="D1791" s="190"/>
    </row>
    <row r="1792" spans="4:4" x14ac:dyDescent="0.25">
      <c r="D1792" s="190"/>
    </row>
    <row r="1793" spans="4:4" x14ac:dyDescent="0.25">
      <c r="D1793" s="190"/>
    </row>
    <row r="1794" spans="4:4" x14ac:dyDescent="0.25">
      <c r="D1794" s="190"/>
    </row>
    <row r="1795" spans="4:4" x14ac:dyDescent="0.25">
      <c r="D1795" s="190"/>
    </row>
    <row r="1796" spans="4:4" x14ac:dyDescent="0.25">
      <c r="D1796" s="190"/>
    </row>
    <row r="1797" spans="4:4" x14ac:dyDescent="0.25">
      <c r="D1797" s="190"/>
    </row>
    <row r="1798" spans="4:4" x14ac:dyDescent="0.25">
      <c r="D1798" s="190"/>
    </row>
    <row r="1799" spans="4:4" x14ac:dyDescent="0.25">
      <c r="D1799" s="190"/>
    </row>
    <row r="1800" spans="4:4" x14ac:dyDescent="0.25">
      <c r="D1800" s="190"/>
    </row>
    <row r="1801" spans="4:4" x14ac:dyDescent="0.25">
      <c r="D1801" s="190"/>
    </row>
    <row r="1802" spans="4:4" x14ac:dyDescent="0.25">
      <c r="D1802" s="190"/>
    </row>
    <row r="1803" spans="4:4" x14ac:dyDescent="0.25">
      <c r="D1803" s="190"/>
    </row>
    <row r="1804" spans="4:4" x14ac:dyDescent="0.25">
      <c r="D1804" s="190"/>
    </row>
    <row r="1805" spans="4:4" x14ac:dyDescent="0.25">
      <c r="D1805" s="190"/>
    </row>
    <row r="1806" spans="4:4" x14ac:dyDescent="0.25">
      <c r="D1806" s="190"/>
    </row>
    <row r="1807" spans="4:4" x14ac:dyDescent="0.25">
      <c r="D1807" s="190"/>
    </row>
    <row r="1808" spans="4:4" x14ac:dyDescent="0.25">
      <c r="D1808" s="190"/>
    </row>
    <row r="1809" spans="4:4" x14ac:dyDescent="0.25">
      <c r="D1809" s="190"/>
    </row>
    <row r="1810" spans="4:4" x14ac:dyDescent="0.25">
      <c r="D1810" s="190"/>
    </row>
    <row r="1811" spans="4:4" x14ac:dyDescent="0.25">
      <c r="D1811" s="190"/>
    </row>
    <row r="1812" spans="4:4" x14ac:dyDescent="0.25">
      <c r="D1812" s="190"/>
    </row>
    <row r="1813" spans="4:4" x14ac:dyDescent="0.25">
      <c r="D1813" s="190"/>
    </row>
    <row r="1814" spans="4:4" x14ac:dyDescent="0.25">
      <c r="D1814" s="190"/>
    </row>
    <row r="1815" spans="4:4" x14ac:dyDescent="0.25">
      <c r="D1815" s="190"/>
    </row>
    <row r="1816" spans="4:4" x14ac:dyDescent="0.25">
      <c r="D1816" s="190"/>
    </row>
    <row r="1817" spans="4:4" x14ac:dyDescent="0.25">
      <c r="D1817" s="190"/>
    </row>
    <row r="1818" spans="4:4" x14ac:dyDescent="0.25">
      <c r="D1818" s="190"/>
    </row>
    <row r="1819" spans="4:4" x14ac:dyDescent="0.25">
      <c r="D1819" s="190"/>
    </row>
    <row r="1820" spans="4:4" x14ac:dyDescent="0.25">
      <c r="D1820" s="190"/>
    </row>
    <row r="1821" spans="4:4" x14ac:dyDescent="0.25">
      <c r="D1821" s="190"/>
    </row>
    <row r="1822" spans="4:4" x14ac:dyDescent="0.25">
      <c r="D1822" s="190"/>
    </row>
    <row r="1823" spans="4:4" x14ac:dyDescent="0.25">
      <c r="D1823" s="190"/>
    </row>
    <row r="1824" spans="4:4" x14ac:dyDescent="0.25">
      <c r="D1824" s="190"/>
    </row>
    <row r="1825" spans="4:4" x14ac:dyDescent="0.25">
      <c r="D1825" s="190"/>
    </row>
    <row r="1826" spans="4:4" x14ac:dyDescent="0.25">
      <c r="D1826" s="190"/>
    </row>
    <row r="1827" spans="4:4" x14ac:dyDescent="0.25">
      <c r="D1827" s="190"/>
    </row>
    <row r="1828" spans="4:4" x14ac:dyDescent="0.25">
      <c r="D1828" s="190"/>
    </row>
    <row r="1829" spans="4:4" x14ac:dyDescent="0.25">
      <c r="D1829" s="190"/>
    </row>
    <row r="1830" spans="4:4" x14ac:dyDescent="0.25">
      <c r="D1830" s="190"/>
    </row>
    <row r="1831" spans="4:4" x14ac:dyDescent="0.25">
      <c r="D1831" s="190"/>
    </row>
    <row r="1832" spans="4:4" x14ac:dyDescent="0.25">
      <c r="D1832" s="190"/>
    </row>
    <row r="1833" spans="4:4" x14ac:dyDescent="0.25">
      <c r="D1833" s="190"/>
    </row>
    <row r="1834" spans="4:4" x14ac:dyDescent="0.25">
      <c r="D1834" s="190"/>
    </row>
    <row r="1835" spans="4:4" x14ac:dyDescent="0.25">
      <c r="D1835" s="190"/>
    </row>
    <row r="1836" spans="4:4" x14ac:dyDescent="0.25">
      <c r="D1836" s="190"/>
    </row>
    <row r="1837" spans="4:4" x14ac:dyDescent="0.25">
      <c r="D1837" s="190"/>
    </row>
    <row r="1838" spans="4:4" x14ac:dyDescent="0.25">
      <c r="D1838" s="190"/>
    </row>
    <row r="1839" spans="4:4" x14ac:dyDescent="0.25">
      <c r="D1839" s="190"/>
    </row>
    <row r="1840" spans="4:4" x14ac:dyDescent="0.25">
      <c r="D1840" s="190"/>
    </row>
    <row r="1841" spans="4:4" x14ac:dyDescent="0.25">
      <c r="D1841" s="190"/>
    </row>
    <row r="1842" spans="4:4" x14ac:dyDescent="0.25">
      <c r="D1842" s="190"/>
    </row>
    <row r="1843" spans="4:4" x14ac:dyDescent="0.25">
      <c r="D1843" s="190"/>
    </row>
    <row r="1844" spans="4:4" x14ac:dyDescent="0.25">
      <c r="D1844" s="190"/>
    </row>
    <row r="1845" spans="4:4" x14ac:dyDescent="0.25">
      <c r="D1845" s="190"/>
    </row>
    <row r="1846" spans="4:4" x14ac:dyDescent="0.25">
      <c r="D1846" s="190"/>
    </row>
    <row r="1847" spans="4:4" x14ac:dyDescent="0.25">
      <c r="D1847" s="190"/>
    </row>
    <row r="1848" spans="4:4" x14ac:dyDescent="0.25">
      <c r="D1848" s="190"/>
    </row>
    <row r="1849" spans="4:4" x14ac:dyDescent="0.25">
      <c r="D1849" s="190"/>
    </row>
    <row r="1850" spans="4:4" x14ac:dyDescent="0.25">
      <c r="D1850" s="190"/>
    </row>
    <row r="1851" spans="4:4" x14ac:dyDescent="0.25">
      <c r="D1851" s="190"/>
    </row>
    <row r="1852" spans="4:4" x14ac:dyDescent="0.25">
      <c r="D1852" s="190"/>
    </row>
    <row r="1853" spans="4:4" x14ac:dyDescent="0.25">
      <c r="D1853" s="190"/>
    </row>
    <row r="1854" spans="4:4" x14ac:dyDescent="0.25">
      <c r="D1854" s="190"/>
    </row>
    <row r="1855" spans="4:4" x14ac:dyDescent="0.25">
      <c r="D1855" s="190"/>
    </row>
    <row r="1856" spans="4:4" x14ac:dyDescent="0.25">
      <c r="D1856" s="190"/>
    </row>
    <row r="1857" spans="4:4" x14ac:dyDescent="0.25">
      <c r="D1857" s="190"/>
    </row>
    <row r="1858" spans="4:4" x14ac:dyDescent="0.25">
      <c r="D1858" s="190"/>
    </row>
    <row r="1859" spans="4:4" x14ac:dyDescent="0.25">
      <c r="D1859" s="190"/>
    </row>
    <row r="1860" spans="4:4" x14ac:dyDescent="0.25">
      <c r="D1860" s="190"/>
    </row>
    <row r="1861" spans="4:4" x14ac:dyDescent="0.25">
      <c r="D1861" s="190"/>
    </row>
    <row r="1862" spans="4:4" x14ac:dyDescent="0.25">
      <c r="D1862" s="190"/>
    </row>
    <row r="1863" spans="4:4" x14ac:dyDescent="0.25">
      <c r="D1863" s="190"/>
    </row>
    <row r="1864" spans="4:4" x14ac:dyDescent="0.25">
      <c r="D1864" s="190"/>
    </row>
    <row r="1865" spans="4:4" x14ac:dyDescent="0.25">
      <c r="D1865" s="190"/>
    </row>
    <row r="1866" spans="4:4" x14ac:dyDescent="0.25">
      <c r="D1866" s="190"/>
    </row>
    <row r="1867" spans="4:4" x14ac:dyDescent="0.25">
      <c r="D1867" s="190"/>
    </row>
    <row r="1868" spans="4:4" x14ac:dyDescent="0.25">
      <c r="D1868" s="190"/>
    </row>
    <row r="1869" spans="4:4" x14ac:dyDescent="0.25">
      <c r="D1869" s="190"/>
    </row>
    <row r="1870" spans="4:4" x14ac:dyDescent="0.25">
      <c r="D1870" s="190"/>
    </row>
    <row r="1871" spans="4:4" x14ac:dyDescent="0.25">
      <c r="D1871" s="190"/>
    </row>
    <row r="1872" spans="4:4" x14ac:dyDescent="0.25">
      <c r="D1872" s="190"/>
    </row>
    <row r="1873" spans="4:4" x14ac:dyDescent="0.25">
      <c r="D1873" s="190"/>
    </row>
    <row r="1874" spans="4:4" x14ac:dyDescent="0.25">
      <c r="D1874" s="190"/>
    </row>
    <row r="1875" spans="4:4" x14ac:dyDescent="0.25">
      <c r="D1875" s="190"/>
    </row>
    <row r="1876" spans="4:4" x14ac:dyDescent="0.25">
      <c r="D1876" s="190"/>
    </row>
    <row r="1877" spans="4:4" x14ac:dyDescent="0.25">
      <c r="D1877" s="190"/>
    </row>
    <row r="1878" spans="4:4" x14ac:dyDescent="0.25">
      <c r="D1878" s="190"/>
    </row>
    <row r="1879" spans="4:4" x14ac:dyDescent="0.25">
      <c r="D1879" s="190"/>
    </row>
    <row r="1880" spans="4:4" x14ac:dyDescent="0.25">
      <c r="D1880" s="190"/>
    </row>
    <row r="1881" spans="4:4" x14ac:dyDescent="0.25">
      <c r="D1881" s="190"/>
    </row>
    <row r="1882" spans="4:4" x14ac:dyDescent="0.25">
      <c r="D1882" s="190"/>
    </row>
    <row r="1883" spans="4:4" x14ac:dyDescent="0.25">
      <c r="D1883" s="190"/>
    </row>
    <row r="1884" spans="4:4" x14ac:dyDescent="0.25">
      <c r="D1884" s="190"/>
    </row>
    <row r="1885" spans="4:4" x14ac:dyDescent="0.25">
      <c r="D1885" s="190"/>
    </row>
    <row r="1886" spans="4:4" x14ac:dyDescent="0.25">
      <c r="D1886" s="190"/>
    </row>
    <row r="1887" spans="4:4" x14ac:dyDescent="0.25">
      <c r="D1887" s="190"/>
    </row>
    <row r="1888" spans="4:4" x14ac:dyDescent="0.25">
      <c r="D1888" s="190"/>
    </row>
    <row r="1889" spans="4:4" x14ac:dyDescent="0.25">
      <c r="D1889" s="190"/>
    </row>
    <row r="1890" spans="4:4" x14ac:dyDescent="0.25">
      <c r="D1890" s="190"/>
    </row>
    <row r="1891" spans="4:4" x14ac:dyDescent="0.25">
      <c r="D1891" s="190"/>
    </row>
    <row r="1892" spans="4:4" x14ac:dyDescent="0.25">
      <c r="D1892" s="190"/>
    </row>
    <row r="1893" spans="4:4" x14ac:dyDescent="0.25">
      <c r="D1893" s="190"/>
    </row>
    <row r="1894" spans="4:4" x14ac:dyDescent="0.25">
      <c r="D1894" s="190"/>
    </row>
    <row r="1895" spans="4:4" x14ac:dyDescent="0.25">
      <c r="D1895" s="190"/>
    </row>
    <row r="1896" spans="4:4" x14ac:dyDescent="0.25">
      <c r="D1896" s="190"/>
    </row>
    <row r="1897" spans="4:4" x14ac:dyDescent="0.25">
      <c r="D1897" s="190"/>
    </row>
    <row r="1898" spans="4:4" x14ac:dyDescent="0.25">
      <c r="D1898" s="190"/>
    </row>
    <row r="1899" spans="4:4" x14ac:dyDescent="0.25">
      <c r="D1899" s="190"/>
    </row>
    <row r="1900" spans="4:4" x14ac:dyDescent="0.25">
      <c r="D1900" s="190"/>
    </row>
    <row r="1901" spans="4:4" x14ac:dyDescent="0.25">
      <c r="D1901" s="190"/>
    </row>
    <row r="1902" spans="4:4" x14ac:dyDescent="0.25">
      <c r="D1902" s="190"/>
    </row>
    <row r="1903" spans="4:4" x14ac:dyDescent="0.25">
      <c r="D1903" s="190"/>
    </row>
    <row r="1904" spans="4:4" x14ac:dyDescent="0.25">
      <c r="D1904" s="190"/>
    </row>
    <row r="1905" spans="4:4" x14ac:dyDescent="0.25">
      <c r="D1905" s="190"/>
    </row>
    <row r="1906" spans="4:4" x14ac:dyDescent="0.25">
      <c r="D1906" s="190"/>
    </row>
    <row r="1907" spans="4:4" x14ac:dyDescent="0.25">
      <c r="D1907" s="190"/>
    </row>
    <row r="1908" spans="4:4" x14ac:dyDescent="0.25">
      <c r="D1908" s="190"/>
    </row>
    <row r="1909" spans="4:4" x14ac:dyDescent="0.25">
      <c r="D1909" s="190"/>
    </row>
    <row r="1910" spans="4:4" x14ac:dyDescent="0.25">
      <c r="D1910" s="190"/>
    </row>
    <row r="1911" spans="4:4" x14ac:dyDescent="0.25">
      <c r="D1911" s="190"/>
    </row>
    <row r="1912" spans="4:4" x14ac:dyDescent="0.25">
      <c r="D1912" s="190"/>
    </row>
    <row r="1913" spans="4:4" x14ac:dyDescent="0.25">
      <c r="D1913" s="190"/>
    </row>
    <row r="1914" spans="4:4" x14ac:dyDescent="0.25">
      <c r="D1914" s="190"/>
    </row>
    <row r="1915" spans="4:4" x14ac:dyDescent="0.25">
      <c r="D1915" s="190"/>
    </row>
    <row r="1916" spans="4:4" x14ac:dyDescent="0.25">
      <c r="D1916" s="190"/>
    </row>
    <row r="1917" spans="4:4" x14ac:dyDescent="0.25">
      <c r="D1917" s="190"/>
    </row>
    <row r="1918" spans="4:4" x14ac:dyDescent="0.25">
      <c r="D1918" s="190"/>
    </row>
    <row r="1919" spans="4:4" x14ac:dyDescent="0.25">
      <c r="D1919" s="190"/>
    </row>
    <row r="1920" spans="4:4" x14ac:dyDescent="0.25">
      <c r="D1920" s="190"/>
    </row>
    <row r="1921" spans="4:4" x14ac:dyDescent="0.25">
      <c r="D1921" s="190"/>
    </row>
    <row r="1922" spans="4:4" x14ac:dyDescent="0.25">
      <c r="D1922" s="190"/>
    </row>
    <row r="1923" spans="4:4" x14ac:dyDescent="0.25">
      <c r="D1923" s="190"/>
    </row>
    <row r="1924" spans="4:4" x14ac:dyDescent="0.25">
      <c r="D1924" s="190"/>
    </row>
    <row r="1925" spans="4:4" x14ac:dyDescent="0.25">
      <c r="D1925" s="190"/>
    </row>
    <row r="1926" spans="4:4" x14ac:dyDescent="0.25">
      <c r="D1926" s="190"/>
    </row>
    <row r="1927" spans="4:4" x14ac:dyDescent="0.25">
      <c r="D1927" s="190"/>
    </row>
    <row r="1928" spans="4:4" x14ac:dyDescent="0.25">
      <c r="D1928" s="190"/>
    </row>
    <row r="1929" spans="4:4" x14ac:dyDescent="0.25">
      <c r="D1929" s="190"/>
    </row>
    <row r="1930" spans="4:4" x14ac:dyDescent="0.25">
      <c r="D1930" s="190"/>
    </row>
    <row r="1931" spans="4:4" x14ac:dyDescent="0.25">
      <c r="D1931" s="190"/>
    </row>
    <row r="1932" spans="4:4" x14ac:dyDescent="0.25">
      <c r="D1932" s="190"/>
    </row>
    <row r="1933" spans="4:4" x14ac:dyDescent="0.25">
      <c r="D1933" s="190"/>
    </row>
    <row r="1934" spans="4:4" x14ac:dyDescent="0.25">
      <c r="D1934" s="190"/>
    </row>
    <row r="1935" spans="4:4" x14ac:dyDescent="0.25">
      <c r="D1935" s="190"/>
    </row>
    <row r="1936" spans="4:4" x14ac:dyDescent="0.25">
      <c r="D1936" s="190"/>
    </row>
    <row r="1937" spans="4:4" x14ac:dyDescent="0.25">
      <c r="D1937" s="190"/>
    </row>
    <row r="1938" spans="4:4" x14ac:dyDescent="0.25">
      <c r="D1938" s="190"/>
    </row>
    <row r="1939" spans="4:4" x14ac:dyDescent="0.25">
      <c r="D1939" s="190"/>
    </row>
    <row r="1940" spans="4:4" x14ac:dyDescent="0.25">
      <c r="D1940" s="190"/>
    </row>
    <row r="1941" spans="4:4" x14ac:dyDescent="0.25">
      <c r="D1941" s="190"/>
    </row>
    <row r="1942" spans="4:4" x14ac:dyDescent="0.25">
      <c r="D1942" s="190"/>
    </row>
    <row r="1943" spans="4:4" x14ac:dyDescent="0.25">
      <c r="D1943" s="190"/>
    </row>
    <row r="1944" spans="4:4" x14ac:dyDescent="0.25">
      <c r="D1944" s="190"/>
    </row>
    <row r="1945" spans="4:4" x14ac:dyDescent="0.25">
      <c r="D1945" s="190"/>
    </row>
    <row r="1946" spans="4:4" x14ac:dyDescent="0.25">
      <c r="D1946" s="190"/>
    </row>
    <row r="1947" spans="4:4" x14ac:dyDescent="0.25">
      <c r="D1947" s="190"/>
    </row>
    <row r="1948" spans="4:4" x14ac:dyDescent="0.25">
      <c r="D1948" s="190"/>
    </row>
    <row r="1949" spans="4:4" x14ac:dyDescent="0.25">
      <c r="D1949" s="190"/>
    </row>
    <row r="1950" spans="4:4" x14ac:dyDescent="0.25">
      <c r="D1950" s="190"/>
    </row>
    <row r="1951" spans="4:4" x14ac:dyDescent="0.25">
      <c r="D1951" s="190"/>
    </row>
    <row r="1952" spans="4:4" x14ac:dyDescent="0.25">
      <c r="D1952" s="190"/>
    </row>
    <row r="1953" spans="4:4" x14ac:dyDescent="0.25">
      <c r="D1953" s="190"/>
    </row>
    <row r="1954" spans="4:4" x14ac:dyDescent="0.25">
      <c r="D1954" s="190"/>
    </row>
    <row r="1955" spans="4:4" x14ac:dyDescent="0.25">
      <c r="D1955" s="190"/>
    </row>
    <row r="1956" spans="4:4" x14ac:dyDescent="0.25">
      <c r="D1956" s="190"/>
    </row>
    <row r="1957" spans="4:4" x14ac:dyDescent="0.25">
      <c r="D1957" s="190"/>
    </row>
    <row r="1958" spans="4:4" x14ac:dyDescent="0.25">
      <c r="D1958" s="190"/>
    </row>
    <row r="1959" spans="4:4" x14ac:dyDescent="0.25">
      <c r="D1959" s="190"/>
    </row>
    <row r="1960" spans="4:4" x14ac:dyDescent="0.25">
      <c r="D1960" s="190"/>
    </row>
    <row r="1961" spans="4:4" x14ac:dyDescent="0.25">
      <c r="D1961" s="190"/>
    </row>
    <row r="1962" spans="4:4" x14ac:dyDescent="0.25">
      <c r="D1962" s="190"/>
    </row>
    <row r="1963" spans="4:4" x14ac:dyDescent="0.25">
      <c r="D1963" s="190"/>
    </row>
    <row r="1964" spans="4:4" x14ac:dyDescent="0.25">
      <c r="D1964" s="190"/>
    </row>
    <row r="1965" spans="4:4" x14ac:dyDescent="0.25">
      <c r="D1965" s="190"/>
    </row>
    <row r="1966" spans="4:4" x14ac:dyDescent="0.25">
      <c r="D1966" s="190"/>
    </row>
    <row r="1967" spans="4:4" x14ac:dyDescent="0.25">
      <c r="D1967" s="190"/>
    </row>
    <row r="1968" spans="4:4" x14ac:dyDescent="0.25">
      <c r="D1968" s="190"/>
    </row>
    <row r="1969" spans="4:4" x14ac:dyDescent="0.25">
      <c r="D1969" s="190"/>
    </row>
    <row r="1970" spans="4:4" x14ac:dyDescent="0.25">
      <c r="D1970" s="190"/>
    </row>
    <row r="1971" spans="4:4" x14ac:dyDescent="0.25">
      <c r="D1971" s="190"/>
    </row>
    <row r="1972" spans="4:4" x14ac:dyDescent="0.25">
      <c r="D1972" s="190"/>
    </row>
    <row r="1973" spans="4:4" x14ac:dyDescent="0.25">
      <c r="D1973" s="190"/>
    </row>
    <row r="1974" spans="4:4" x14ac:dyDescent="0.25">
      <c r="D1974" s="190"/>
    </row>
    <row r="1975" spans="4:4" x14ac:dyDescent="0.25">
      <c r="D1975" s="190"/>
    </row>
    <row r="1976" spans="4:4" x14ac:dyDescent="0.25">
      <c r="D1976" s="190"/>
    </row>
    <row r="1977" spans="4:4" x14ac:dyDescent="0.25">
      <c r="D1977" s="190"/>
    </row>
    <row r="1978" spans="4:4" x14ac:dyDescent="0.25">
      <c r="D1978" s="190"/>
    </row>
    <row r="1979" spans="4:4" x14ac:dyDescent="0.25">
      <c r="D1979" s="190"/>
    </row>
    <row r="1980" spans="4:4" x14ac:dyDescent="0.25">
      <c r="D1980" s="190"/>
    </row>
    <row r="1981" spans="4:4" x14ac:dyDescent="0.25">
      <c r="D1981" s="190"/>
    </row>
    <row r="1982" spans="4:4" x14ac:dyDescent="0.25">
      <c r="D1982" s="190"/>
    </row>
    <row r="1983" spans="4:4" x14ac:dyDescent="0.25">
      <c r="D1983" s="190"/>
    </row>
    <row r="1984" spans="4:4" x14ac:dyDescent="0.25">
      <c r="D1984" s="190"/>
    </row>
    <row r="1985" spans="4:4" x14ac:dyDescent="0.25">
      <c r="D1985" s="190"/>
    </row>
    <row r="1986" spans="4:4" x14ac:dyDescent="0.25">
      <c r="D1986" s="190"/>
    </row>
    <row r="1987" spans="4:4" x14ac:dyDescent="0.25">
      <c r="D1987" s="190"/>
    </row>
    <row r="1988" spans="4:4" x14ac:dyDescent="0.25">
      <c r="D1988" s="190"/>
    </row>
    <row r="1989" spans="4:4" x14ac:dyDescent="0.25">
      <c r="D1989" s="190"/>
    </row>
    <row r="1990" spans="4:4" x14ac:dyDescent="0.25">
      <c r="D1990" s="190"/>
    </row>
    <row r="1991" spans="4:4" x14ac:dyDescent="0.25">
      <c r="D1991" s="190"/>
    </row>
    <row r="1992" spans="4:4" x14ac:dyDescent="0.25">
      <c r="D1992" s="190"/>
    </row>
    <row r="1993" spans="4:4" x14ac:dyDescent="0.25">
      <c r="D1993" s="190"/>
    </row>
    <row r="1994" spans="4:4" x14ac:dyDescent="0.25">
      <c r="D1994" s="190"/>
    </row>
    <row r="1995" spans="4:4" x14ac:dyDescent="0.25">
      <c r="D1995" s="190"/>
    </row>
    <row r="1996" spans="4:4" x14ac:dyDescent="0.25">
      <c r="D1996" s="190"/>
    </row>
    <row r="1997" spans="4:4" x14ac:dyDescent="0.25">
      <c r="D1997" s="190"/>
    </row>
    <row r="1998" spans="4:4" x14ac:dyDescent="0.25">
      <c r="D1998" s="190"/>
    </row>
    <row r="1999" spans="4:4" x14ac:dyDescent="0.25">
      <c r="D1999" s="190"/>
    </row>
    <row r="2000" spans="4:4" x14ac:dyDescent="0.25">
      <c r="D2000" s="190"/>
    </row>
    <row r="2001" spans="4:4" x14ac:dyDescent="0.25">
      <c r="D2001" s="190"/>
    </row>
    <row r="2002" spans="4:4" x14ac:dyDescent="0.25">
      <c r="D2002" s="190"/>
    </row>
    <row r="2003" spans="4:4" x14ac:dyDescent="0.25">
      <c r="D2003" s="190"/>
    </row>
    <row r="2004" spans="4:4" x14ac:dyDescent="0.25">
      <c r="D2004" s="190"/>
    </row>
    <row r="2005" spans="4:4" x14ac:dyDescent="0.25">
      <c r="D2005" s="190"/>
    </row>
    <row r="2006" spans="4:4" x14ac:dyDescent="0.25">
      <c r="D2006" s="190"/>
    </row>
    <row r="2007" spans="4:4" x14ac:dyDescent="0.25">
      <c r="D2007" s="190"/>
    </row>
    <row r="2008" spans="4:4" x14ac:dyDescent="0.25">
      <c r="D2008" s="190"/>
    </row>
    <row r="2009" spans="4:4" x14ac:dyDescent="0.25">
      <c r="D2009" s="190"/>
    </row>
    <row r="2010" spans="4:4" x14ac:dyDescent="0.25">
      <c r="D2010" s="190"/>
    </row>
    <row r="2011" spans="4:4" x14ac:dyDescent="0.25">
      <c r="D2011" s="190"/>
    </row>
    <row r="2012" spans="4:4" x14ac:dyDescent="0.25">
      <c r="D2012" s="190"/>
    </row>
    <row r="2013" spans="4:4" x14ac:dyDescent="0.25">
      <c r="D2013" s="190"/>
    </row>
    <row r="2014" spans="4:4" x14ac:dyDescent="0.25">
      <c r="D2014" s="190"/>
    </row>
    <row r="2015" spans="4:4" x14ac:dyDescent="0.25">
      <c r="D2015" s="190"/>
    </row>
    <row r="2016" spans="4:4" x14ac:dyDescent="0.25">
      <c r="D2016" s="190"/>
    </row>
    <row r="2017" spans="4:4" x14ac:dyDescent="0.25">
      <c r="D2017" s="190"/>
    </row>
    <row r="2018" spans="4:4" x14ac:dyDescent="0.25">
      <c r="D2018" s="190"/>
    </row>
    <row r="2019" spans="4:4" x14ac:dyDescent="0.25">
      <c r="D2019" s="190"/>
    </row>
    <row r="2020" spans="4:4" x14ac:dyDescent="0.25">
      <c r="D2020" s="190"/>
    </row>
    <row r="2021" spans="4:4" x14ac:dyDescent="0.25">
      <c r="D2021" s="190"/>
    </row>
    <row r="2022" spans="4:4" x14ac:dyDescent="0.25">
      <c r="D2022" s="190"/>
    </row>
    <row r="2023" spans="4:4" x14ac:dyDescent="0.25">
      <c r="D2023" s="190"/>
    </row>
    <row r="2024" spans="4:4" x14ac:dyDescent="0.25">
      <c r="D2024" s="190"/>
    </row>
    <row r="2025" spans="4:4" x14ac:dyDescent="0.25">
      <c r="D2025" s="190"/>
    </row>
    <row r="2026" spans="4:4" x14ac:dyDescent="0.25">
      <c r="D2026" s="190"/>
    </row>
    <row r="2027" spans="4:4" x14ac:dyDescent="0.25">
      <c r="D2027" s="190"/>
    </row>
    <row r="2028" spans="4:4" x14ac:dyDescent="0.25">
      <c r="D2028" s="190"/>
    </row>
    <row r="2029" spans="4:4" x14ac:dyDescent="0.25">
      <c r="D2029" s="190"/>
    </row>
    <row r="2030" spans="4:4" x14ac:dyDescent="0.25">
      <c r="D2030" s="190"/>
    </row>
    <row r="2031" spans="4:4" x14ac:dyDescent="0.25">
      <c r="D2031" s="190"/>
    </row>
    <row r="2032" spans="4:4" x14ac:dyDescent="0.25">
      <c r="D2032" s="190"/>
    </row>
    <row r="2033" spans="4:4" x14ac:dyDescent="0.25">
      <c r="D2033" s="190"/>
    </row>
    <row r="2034" spans="4:4" x14ac:dyDescent="0.25">
      <c r="D2034" s="190"/>
    </row>
    <row r="2035" spans="4:4" x14ac:dyDescent="0.25">
      <c r="D2035" s="190"/>
    </row>
    <row r="2036" spans="4:4" x14ac:dyDescent="0.25">
      <c r="D2036" s="190"/>
    </row>
    <row r="2037" spans="4:4" x14ac:dyDescent="0.25">
      <c r="D2037" s="190"/>
    </row>
    <row r="2038" spans="4:4" x14ac:dyDescent="0.25">
      <c r="D2038" s="190"/>
    </row>
    <row r="2039" spans="4:4" x14ac:dyDescent="0.25">
      <c r="D2039" s="190"/>
    </row>
    <row r="2040" spans="4:4" x14ac:dyDescent="0.25">
      <c r="D2040" s="190"/>
    </row>
    <row r="2041" spans="4:4" x14ac:dyDescent="0.25">
      <c r="D2041" s="190"/>
    </row>
    <row r="2042" spans="4:4" x14ac:dyDescent="0.25">
      <c r="D2042" s="190"/>
    </row>
    <row r="2043" spans="4:4" x14ac:dyDescent="0.25">
      <c r="D2043" s="190"/>
    </row>
    <row r="2044" spans="4:4" x14ac:dyDescent="0.25">
      <c r="D2044" s="190"/>
    </row>
    <row r="2045" spans="4:4" x14ac:dyDescent="0.25">
      <c r="D2045" s="190"/>
    </row>
    <row r="2046" spans="4:4" x14ac:dyDescent="0.25">
      <c r="D2046" s="190"/>
    </row>
    <row r="2047" spans="4:4" x14ac:dyDescent="0.25">
      <c r="D2047" s="190"/>
    </row>
    <row r="2048" spans="4:4" x14ac:dyDescent="0.25">
      <c r="D2048" s="190"/>
    </row>
    <row r="2049" spans="4:4" x14ac:dyDescent="0.25">
      <c r="D2049" s="190"/>
    </row>
    <row r="2050" spans="4:4" x14ac:dyDescent="0.25">
      <c r="D2050" s="190"/>
    </row>
    <row r="2051" spans="4:4" x14ac:dyDescent="0.25">
      <c r="D2051" s="190"/>
    </row>
    <row r="2052" spans="4:4" x14ac:dyDescent="0.25">
      <c r="D2052" s="190"/>
    </row>
    <row r="2053" spans="4:4" x14ac:dyDescent="0.25">
      <c r="D2053" s="190"/>
    </row>
    <row r="2054" spans="4:4" x14ac:dyDescent="0.25">
      <c r="D2054" s="190"/>
    </row>
    <row r="2055" spans="4:4" x14ac:dyDescent="0.25">
      <c r="D2055" s="190"/>
    </row>
    <row r="2056" spans="4:4" x14ac:dyDescent="0.25">
      <c r="D2056" s="190"/>
    </row>
    <row r="2057" spans="4:4" x14ac:dyDescent="0.25">
      <c r="D2057" s="190"/>
    </row>
    <row r="2058" spans="4:4" x14ac:dyDescent="0.25">
      <c r="D2058" s="190"/>
    </row>
    <row r="2059" spans="4:4" x14ac:dyDescent="0.25">
      <c r="D2059" s="190"/>
    </row>
    <row r="2060" spans="4:4" x14ac:dyDescent="0.25">
      <c r="D2060" s="190"/>
    </row>
    <row r="2061" spans="4:4" x14ac:dyDescent="0.25">
      <c r="D2061" s="190"/>
    </row>
    <row r="2062" spans="4:4" x14ac:dyDescent="0.25">
      <c r="D2062" s="190"/>
    </row>
    <row r="2063" spans="4:4" x14ac:dyDescent="0.25">
      <c r="D2063" s="190"/>
    </row>
    <row r="2064" spans="4:4" x14ac:dyDescent="0.25">
      <c r="D2064" s="190"/>
    </row>
    <row r="2065" spans="4:4" x14ac:dyDescent="0.25">
      <c r="D2065" s="190"/>
    </row>
    <row r="2066" spans="4:4" x14ac:dyDescent="0.25">
      <c r="D2066" s="190"/>
    </row>
    <row r="2067" spans="4:4" x14ac:dyDescent="0.25">
      <c r="D2067" s="190"/>
    </row>
    <row r="2068" spans="4:4" x14ac:dyDescent="0.25">
      <c r="D2068" s="190"/>
    </row>
    <row r="2069" spans="4:4" x14ac:dyDescent="0.25">
      <c r="D2069" s="190"/>
    </row>
    <row r="2070" spans="4:4" x14ac:dyDescent="0.25">
      <c r="D2070" s="190"/>
    </row>
    <row r="2071" spans="4:4" x14ac:dyDescent="0.25">
      <c r="D2071" s="190"/>
    </row>
    <row r="2072" spans="4:4" x14ac:dyDescent="0.25">
      <c r="D2072" s="190"/>
    </row>
    <row r="2073" spans="4:4" x14ac:dyDescent="0.25">
      <c r="D2073" s="190"/>
    </row>
    <row r="2074" spans="4:4" x14ac:dyDescent="0.25">
      <c r="D2074" s="190"/>
    </row>
    <row r="2075" spans="4:4" x14ac:dyDescent="0.25">
      <c r="D2075" s="190"/>
    </row>
    <row r="2076" spans="4:4" x14ac:dyDescent="0.25">
      <c r="D2076" s="190"/>
    </row>
    <row r="2077" spans="4:4" x14ac:dyDescent="0.25">
      <c r="D2077" s="190"/>
    </row>
    <row r="2078" spans="4:4" x14ac:dyDescent="0.25">
      <c r="D2078" s="190"/>
    </row>
    <row r="2079" spans="4:4" x14ac:dyDescent="0.25">
      <c r="D2079" s="190"/>
    </row>
    <row r="2080" spans="4:4" x14ac:dyDescent="0.25">
      <c r="D2080" s="190"/>
    </row>
    <row r="2081" spans="4:4" x14ac:dyDescent="0.25">
      <c r="D2081" s="190"/>
    </row>
    <row r="2082" spans="4:4" x14ac:dyDescent="0.25">
      <c r="D2082" s="190"/>
    </row>
    <row r="2083" spans="4:4" x14ac:dyDescent="0.25">
      <c r="D2083" s="190"/>
    </row>
    <row r="2084" spans="4:4" x14ac:dyDescent="0.25">
      <c r="D2084" s="190"/>
    </row>
    <row r="2085" spans="4:4" x14ac:dyDescent="0.25">
      <c r="D2085" s="190"/>
    </row>
    <row r="2086" spans="4:4" x14ac:dyDescent="0.25">
      <c r="D2086" s="190"/>
    </row>
    <row r="2087" spans="4:4" x14ac:dyDescent="0.25">
      <c r="D2087" s="190"/>
    </row>
    <row r="2088" spans="4:4" x14ac:dyDescent="0.25">
      <c r="D2088" s="190"/>
    </row>
    <row r="2089" spans="4:4" x14ac:dyDescent="0.25">
      <c r="D2089" s="190"/>
    </row>
    <row r="2090" spans="4:4" x14ac:dyDescent="0.25">
      <c r="D2090" s="190"/>
    </row>
    <row r="2091" spans="4:4" x14ac:dyDescent="0.25">
      <c r="D2091" s="190"/>
    </row>
    <row r="2092" spans="4:4" x14ac:dyDescent="0.25">
      <c r="D2092" s="190"/>
    </row>
    <row r="2093" spans="4:4" x14ac:dyDescent="0.25">
      <c r="D2093" s="190"/>
    </row>
    <row r="2094" spans="4:4" x14ac:dyDescent="0.25">
      <c r="D2094" s="190"/>
    </row>
    <row r="2095" spans="4:4" x14ac:dyDescent="0.25">
      <c r="D2095" s="190"/>
    </row>
    <row r="2096" spans="4:4" x14ac:dyDescent="0.25">
      <c r="D2096" s="190"/>
    </row>
    <row r="2097" spans="4:4" x14ac:dyDescent="0.25">
      <c r="D2097" s="190"/>
    </row>
    <row r="2098" spans="4:4" x14ac:dyDescent="0.25">
      <c r="D2098" s="190"/>
    </row>
    <row r="2099" spans="4:4" x14ac:dyDescent="0.25">
      <c r="D2099" s="190"/>
    </row>
    <row r="2100" spans="4:4" x14ac:dyDescent="0.25">
      <c r="D2100" s="190"/>
    </row>
    <row r="2101" spans="4:4" x14ac:dyDescent="0.25">
      <c r="D2101" s="190"/>
    </row>
    <row r="2102" spans="4:4" x14ac:dyDescent="0.25">
      <c r="D2102" s="190"/>
    </row>
    <row r="2103" spans="4:4" x14ac:dyDescent="0.25">
      <c r="D2103" s="190"/>
    </row>
    <row r="2104" spans="4:4" x14ac:dyDescent="0.25">
      <c r="D2104" s="190"/>
    </row>
    <row r="2105" spans="4:4" x14ac:dyDescent="0.25">
      <c r="D2105" s="190"/>
    </row>
    <row r="2106" spans="4:4" x14ac:dyDescent="0.25">
      <c r="D2106" s="190"/>
    </row>
    <row r="2107" spans="4:4" x14ac:dyDescent="0.25">
      <c r="D2107" s="190"/>
    </row>
    <row r="2108" spans="4:4" x14ac:dyDescent="0.25">
      <c r="D2108" s="190"/>
    </row>
    <row r="2109" spans="4:4" x14ac:dyDescent="0.25">
      <c r="D2109" s="190"/>
    </row>
    <row r="2110" spans="4:4" x14ac:dyDescent="0.25">
      <c r="D2110" s="190"/>
    </row>
    <row r="2111" spans="4:4" x14ac:dyDescent="0.25">
      <c r="D2111" s="190"/>
    </row>
    <row r="2112" spans="4:4" x14ac:dyDescent="0.25">
      <c r="D2112" s="190"/>
    </row>
    <row r="2113" spans="4:4" x14ac:dyDescent="0.25">
      <c r="D2113" s="190"/>
    </row>
    <row r="2114" spans="4:4" x14ac:dyDescent="0.25">
      <c r="D2114" s="190"/>
    </row>
    <row r="2115" spans="4:4" x14ac:dyDescent="0.25">
      <c r="D2115" s="190"/>
    </row>
    <row r="2116" spans="4:4" x14ac:dyDescent="0.25">
      <c r="D2116" s="190"/>
    </row>
    <row r="2117" spans="4:4" x14ac:dyDescent="0.25">
      <c r="D2117" s="190"/>
    </row>
    <row r="2118" spans="4:4" x14ac:dyDescent="0.25">
      <c r="D2118" s="190"/>
    </row>
    <row r="2119" spans="4:4" x14ac:dyDescent="0.25">
      <c r="D2119" s="190"/>
    </row>
    <row r="2120" spans="4:4" x14ac:dyDescent="0.25">
      <c r="D2120" s="190"/>
    </row>
    <row r="2121" spans="4:4" x14ac:dyDescent="0.25">
      <c r="D2121" s="190"/>
    </row>
    <row r="2122" spans="4:4" x14ac:dyDescent="0.25">
      <c r="D2122" s="190"/>
    </row>
    <row r="2123" spans="4:4" x14ac:dyDescent="0.25">
      <c r="D2123" s="190"/>
    </row>
    <row r="2124" spans="4:4" x14ac:dyDescent="0.25">
      <c r="D2124" s="190"/>
    </row>
    <row r="2125" spans="4:4" x14ac:dyDescent="0.25">
      <c r="D2125" s="190"/>
    </row>
    <row r="2126" spans="4:4" x14ac:dyDescent="0.25">
      <c r="D2126" s="190"/>
    </row>
    <row r="2127" spans="4:4" x14ac:dyDescent="0.25">
      <c r="D2127" s="190"/>
    </row>
    <row r="2128" spans="4:4" x14ac:dyDescent="0.25">
      <c r="D2128" s="190"/>
    </row>
    <row r="2129" spans="4:4" x14ac:dyDescent="0.25">
      <c r="D2129" s="190"/>
    </row>
    <row r="2130" spans="4:4" x14ac:dyDescent="0.25">
      <c r="D2130" s="190"/>
    </row>
    <row r="2131" spans="4:4" x14ac:dyDescent="0.25">
      <c r="D2131" s="190"/>
    </row>
    <row r="2132" spans="4:4" x14ac:dyDescent="0.25">
      <c r="D2132" s="190"/>
    </row>
    <row r="2133" spans="4:4" x14ac:dyDescent="0.25">
      <c r="D2133" s="190"/>
    </row>
    <row r="2134" spans="4:4" x14ac:dyDescent="0.25">
      <c r="D2134" s="190"/>
    </row>
    <row r="2135" spans="4:4" x14ac:dyDescent="0.25">
      <c r="D2135" s="190"/>
    </row>
    <row r="2136" spans="4:4" x14ac:dyDescent="0.25">
      <c r="D2136" s="190"/>
    </row>
    <row r="2137" spans="4:4" x14ac:dyDescent="0.25">
      <c r="D2137" s="190"/>
    </row>
    <row r="2138" spans="4:4" x14ac:dyDescent="0.25">
      <c r="D2138" s="190"/>
    </row>
    <row r="2139" spans="4:4" x14ac:dyDescent="0.25">
      <c r="D2139" s="190"/>
    </row>
    <row r="2140" spans="4:4" x14ac:dyDescent="0.25">
      <c r="D2140" s="190"/>
    </row>
    <row r="2141" spans="4:4" x14ac:dyDescent="0.25">
      <c r="D2141" s="190"/>
    </row>
    <row r="2142" spans="4:4" x14ac:dyDescent="0.25">
      <c r="D2142" s="190"/>
    </row>
    <row r="2143" spans="4:4" x14ac:dyDescent="0.25">
      <c r="D2143" s="190"/>
    </row>
    <row r="2144" spans="4:4" x14ac:dyDescent="0.25">
      <c r="D2144" s="190"/>
    </row>
    <row r="2145" spans="4:4" x14ac:dyDescent="0.25">
      <c r="D2145" s="190"/>
    </row>
    <row r="2146" spans="4:4" x14ac:dyDescent="0.25">
      <c r="D2146" s="190"/>
    </row>
    <row r="2147" spans="4:4" x14ac:dyDescent="0.25">
      <c r="D2147" s="190"/>
    </row>
    <row r="2148" spans="4:4" x14ac:dyDescent="0.25">
      <c r="D2148" s="190"/>
    </row>
    <row r="2149" spans="4:4" x14ac:dyDescent="0.25">
      <c r="D2149" s="190"/>
    </row>
    <row r="2150" spans="4:4" x14ac:dyDescent="0.25">
      <c r="D2150" s="190"/>
    </row>
    <row r="2151" spans="4:4" x14ac:dyDescent="0.25">
      <c r="D2151" s="190"/>
    </row>
    <row r="2152" spans="4:4" x14ac:dyDescent="0.25">
      <c r="D2152" s="190"/>
    </row>
    <row r="2153" spans="4:4" x14ac:dyDescent="0.25">
      <c r="D2153" s="190"/>
    </row>
    <row r="2154" spans="4:4" x14ac:dyDescent="0.25">
      <c r="D2154" s="190"/>
    </row>
    <row r="2155" spans="4:4" x14ac:dyDescent="0.25">
      <c r="D2155" s="190"/>
    </row>
    <row r="2156" spans="4:4" x14ac:dyDescent="0.25">
      <c r="D2156" s="190"/>
    </row>
    <row r="2157" spans="4:4" x14ac:dyDescent="0.25">
      <c r="D2157" s="190"/>
    </row>
    <row r="2158" spans="4:4" x14ac:dyDescent="0.25">
      <c r="D2158" s="190"/>
    </row>
    <row r="2159" spans="4:4" x14ac:dyDescent="0.25">
      <c r="D2159" s="190"/>
    </row>
    <row r="2160" spans="4:4" x14ac:dyDescent="0.25">
      <c r="D2160" s="190"/>
    </row>
    <row r="2161" spans="4:4" x14ac:dyDescent="0.25">
      <c r="D2161" s="190"/>
    </row>
    <row r="2162" spans="4:4" x14ac:dyDescent="0.25">
      <c r="D2162" s="190"/>
    </row>
    <row r="2163" spans="4:4" x14ac:dyDescent="0.25">
      <c r="D2163" s="190"/>
    </row>
    <row r="2164" spans="4:4" x14ac:dyDescent="0.25">
      <c r="D2164" s="190"/>
    </row>
    <row r="2165" spans="4:4" x14ac:dyDescent="0.25">
      <c r="D2165" s="190"/>
    </row>
    <row r="2166" spans="4:4" x14ac:dyDescent="0.25">
      <c r="D2166" s="190"/>
    </row>
    <row r="2167" spans="4:4" x14ac:dyDescent="0.25">
      <c r="D2167" s="190"/>
    </row>
    <row r="2168" spans="4:4" x14ac:dyDescent="0.25">
      <c r="D2168" s="190"/>
    </row>
    <row r="2169" spans="4:4" x14ac:dyDescent="0.25">
      <c r="D2169" s="190"/>
    </row>
    <row r="2170" spans="4:4" x14ac:dyDescent="0.25">
      <c r="D2170" s="190"/>
    </row>
    <row r="2171" spans="4:4" x14ac:dyDescent="0.25">
      <c r="D2171" s="190"/>
    </row>
    <row r="2172" spans="4:4" x14ac:dyDescent="0.25">
      <c r="D2172" s="190"/>
    </row>
    <row r="2173" spans="4:4" x14ac:dyDescent="0.25">
      <c r="D2173" s="190"/>
    </row>
    <row r="2174" spans="4:4" x14ac:dyDescent="0.25">
      <c r="D2174" s="190"/>
    </row>
    <row r="2175" spans="4:4" x14ac:dyDescent="0.25">
      <c r="D2175" s="190"/>
    </row>
    <row r="2176" spans="4:4" x14ac:dyDescent="0.25">
      <c r="D2176" s="190"/>
    </row>
    <row r="2177" spans="4:4" x14ac:dyDescent="0.25">
      <c r="D2177" s="190"/>
    </row>
    <row r="2178" spans="4:4" x14ac:dyDescent="0.25">
      <c r="D2178" s="190"/>
    </row>
    <row r="2179" spans="4:4" x14ac:dyDescent="0.25">
      <c r="D2179" s="190"/>
    </row>
    <row r="2180" spans="4:4" x14ac:dyDescent="0.25">
      <c r="D2180" s="190"/>
    </row>
    <row r="2181" spans="4:4" x14ac:dyDescent="0.25">
      <c r="D2181" s="190"/>
    </row>
    <row r="2182" spans="4:4" x14ac:dyDescent="0.25">
      <c r="D2182" s="190"/>
    </row>
    <row r="2183" spans="4:4" x14ac:dyDescent="0.25">
      <c r="D2183" s="190"/>
    </row>
    <row r="2184" spans="4:4" x14ac:dyDescent="0.25">
      <c r="D2184" s="190"/>
    </row>
    <row r="2185" spans="4:4" x14ac:dyDescent="0.25">
      <c r="D2185" s="190"/>
    </row>
    <row r="2186" spans="4:4" x14ac:dyDescent="0.25">
      <c r="D2186" s="190"/>
    </row>
    <row r="2187" spans="4:4" x14ac:dyDescent="0.25">
      <c r="D2187" s="190"/>
    </row>
    <row r="2188" spans="4:4" x14ac:dyDescent="0.25">
      <c r="D2188" s="190"/>
    </row>
    <row r="2189" spans="4:4" x14ac:dyDescent="0.25">
      <c r="D2189" s="190"/>
    </row>
    <row r="2190" spans="4:4" x14ac:dyDescent="0.25">
      <c r="D2190" s="190"/>
    </row>
    <row r="2191" spans="4:4" x14ac:dyDescent="0.25">
      <c r="D2191" s="190"/>
    </row>
    <row r="2192" spans="4:4" x14ac:dyDescent="0.25">
      <c r="D2192" s="190"/>
    </row>
    <row r="2193" spans="4:4" x14ac:dyDescent="0.25">
      <c r="D2193" s="190"/>
    </row>
    <row r="2194" spans="4:4" x14ac:dyDescent="0.25">
      <c r="D2194" s="190"/>
    </row>
    <row r="2195" spans="4:4" x14ac:dyDescent="0.25">
      <c r="D2195" s="190"/>
    </row>
    <row r="2196" spans="4:4" x14ac:dyDescent="0.25">
      <c r="D2196" s="190"/>
    </row>
    <row r="2197" spans="4:4" x14ac:dyDescent="0.25">
      <c r="D2197" s="190"/>
    </row>
    <row r="2198" spans="4:4" x14ac:dyDescent="0.25">
      <c r="D2198" s="190"/>
    </row>
    <row r="2199" spans="4:4" x14ac:dyDescent="0.25">
      <c r="D2199" s="190"/>
    </row>
    <row r="2200" spans="4:4" x14ac:dyDescent="0.25">
      <c r="D2200" s="190"/>
    </row>
    <row r="2201" spans="4:4" x14ac:dyDescent="0.25">
      <c r="D2201" s="190"/>
    </row>
    <row r="2202" spans="4:4" x14ac:dyDescent="0.25">
      <c r="D2202" s="190"/>
    </row>
    <row r="2203" spans="4:4" x14ac:dyDescent="0.25">
      <c r="D2203" s="190"/>
    </row>
    <row r="2204" spans="4:4" x14ac:dyDescent="0.25">
      <c r="D2204" s="190"/>
    </row>
    <row r="2205" spans="4:4" x14ac:dyDescent="0.25">
      <c r="D2205" s="190"/>
    </row>
    <row r="2206" spans="4:4" x14ac:dyDescent="0.25">
      <c r="D2206" s="190"/>
    </row>
    <row r="2207" spans="4:4" x14ac:dyDescent="0.25">
      <c r="D2207" s="190"/>
    </row>
    <row r="2208" spans="4:4" x14ac:dyDescent="0.25">
      <c r="D2208" s="190"/>
    </row>
    <row r="2209" spans="4:4" x14ac:dyDescent="0.25">
      <c r="D2209" s="190"/>
    </row>
    <row r="2210" spans="4:4" x14ac:dyDescent="0.25">
      <c r="D2210" s="190"/>
    </row>
    <row r="2211" spans="4:4" x14ac:dyDescent="0.25">
      <c r="D2211" s="190"/>
    </row>
    <row r="2212" spans="4:4" x14ac:dyDescent="0.25">
      <c r="D2212" s="190"/>
    </row>
    <row r="2213" spans="4:4" x14ac:dyDescent="0.25">
      <c r="D2213" s="190"/>
    </row>
    <row r="2214" spans="4:4" x14ac:dyDescent="0.25">
      <c r="D2214" s="190"/>
    </row>
    <row r="2215" spans="4:4" x14ac:dyDescent="0.25">
      <c r="D2215" s="190"/>
    </row>
    <row r="2216" spans="4:4" x14ac:dyDescent="0.25">
      <c r="D2216" s="190"/>
    </row>
    <row r="2217" spans="4:4" x14ac:dyDescent="0.25">
      <c r="D2217" s="190"/>
    </row>
    <row r="2218" spans="4:4" x14ac:dyDescent="0.25">
      <c r="D2218" s="190"/>
    </row>
    <row r="2219" spans="4:4" x14ac:dyDescent="0.25">
      <c r="D2219" s="190"/>
    </row>
    <row r="2220" spans="4:4" x14ac:dyDescent="0.25">
      <c r="D2220" s="190"/>
    </row>
    <row r="2221" spans="4:4" x14ac:dyDescent="0.25">
      <c r="D2221" s="190"/>
    </row>
    <row r="2222" spans="4:4" x14ac:dyDescent="0.25">
      <c r="D2222" s="190"/>
    </row>
    <row r="2223" spans="4:4" x14ac:dyDescent="0.25">
      <c r="D2223" s="190"/>
    </row>
    <row r="2224" spans="4:4" x14ac:dyDescent="0.25">
      <c r="D2224" s="190"/>
    </row>
    <row r="2225" spans="4:4" x14ac:dyDescent="0.25">
      <c r="D2225" s="190"/>
    </row>
    <row r="2226" spans="4:4" x14ac:dyDescent="0.25">
      <c r="D2226" s="190"/>
    </row>
    <row r="2227" spans="4:4" x14ac:dyDescent="0.25">
      <c r="D2227" s="190"/>
    </row>
    <row r="2228" spans="4:4" x14ac:dyDescent="0.25">
      <c r="D2228" s="190"/>
    </row>
    <row r="2229" spans="4:4" x14ac:dyDescent="0.25">
      <c r="D2229" s="190"/>
    </row>
    <row r="2230" spans="4:4" x14ac:dyDescent="0.25">
      <c r="D2230" s="190"/>
    </row>
    <row r="2231" spans="4:4" x14ac:dyDescent="0.25">
      <c r="D2231" s="190"/>
    </row>
    <row r="2232" spans="4:4" x14ac:dyDescent="0.25">
      <c r="D2232" s="190"/>
    </row>
    <row r="2233" spans="4:4" x14ac:dyDescent="0.25">
      <c r="D2233" s="190"/>
    </row>
    <row r="2234" spans="4:4" x14ac:dyDescent="0.25">
      <c r="D2234" s="190"/>
    </row>
    <row r="2235" spans="4:4" x14ac:dyDescent="0.25">
      <c r="D2235" s="190"/>
    </row>
    <row r="2236" spans="4:4" x14ac:dyDescent="0.25">
      <c r="D2236" s="190"/>
    </row>
    <row r="2237" spans="4:4" x14ac:dyDescent="0.25">
      <c r="D2237" s="190"/>
    </row>
    <row r="2238" spans="4:4" x14ac:dyDescent="0.25">
      <c r="D2238" s="190"/>
    </row>
    <row r="2239" spans="4:4" x14ac:dyDescent="0.25">
      <c r="D2239" s="190"/>
    </row>
    <row r="2240" spans="4:4" x14ac:dyDescent="0.25">
      <c r="D2240" s="190"/>
    </row>
    <row r="2241" spans="4:4" x14ac:dyDescent="0.25">
      <c r="D2241" s="190"/>
    </row>
    <row r="2242" spans="4:4" x14ac:dyDescent="0.25">
      <c r="D2242" s="190"/>
    </row>
    <row r="2243" spans="4:4" x14ac:dyDescent="0.25">
      <c r="D2243" s="190"/>
    </row>
    <row r="2244" spans="4:4" x14ac:dyDescent="0.25">
      <c r="D2244" s="190"/>
    </row>
    <row r="2245" spans="4:4" x14ac:dyDescent="0.25">
      <c r="D2245" s="190"/>
    </row>
    <row r="2246" spans="4:4" x14ac:dyDescent="0.25">
      <c r="D2246" s="190"/>
    </row>
    <row r="2247" spans="4:4" x14ac:dyDescent="0.25">
      <c r="D2247" s="190"/>
    </row>
    <row r="2248" spans="4:4" x14ac:dyDescent="0.25">
      <c r="D2248" s="190"/>
    </row>
    <row r="2249" spans="4:4" x14ac:dyDescent="0.25">
      <c r="D2249" s="190"/>
    </row>
    <row r="2250" spans="4:4" x14ac:dyDescent="0.25">
      <c r="D2250" s="190"/>
    </row>
    <row r="2251" spans="4:4" x14ac:dyDescent="0.25">
      <c r="D2251" s="190"/>
    </row>
    <row r="2252" spans="4:4" x14ac:dyDescent="0.25">
      <c r="D2252" s="190"/>
    </row>
    <row r="2253" spans="4:4" x14ac:dyDescent="0.25">
      <c r="D2253" s="190"/>
    </row>
    <row r="2254" spans="4:4" x14ac:dyDescent="0.25">
      <c r="D2254" s="190"/>
    </row>
    <row r="2255" spans="4:4" x14ac:dyDescent="0.25">
      <c r="D2255" s="190"/>
    </row>
    <row r="2256" spans="4:4" x14ac:dyDescent="0.25">
      <c r="D2256" s="190"/>
    </row>
    <row r="2257" spans="4:4" x14ac:dyDescent="0.25">
      <c r="D2257" s="190"/>
    </row>
    <row r="2258" spans="4:4" x14ac:dyDescent="0.25">
      <c r="D2258" s="190"/>
    </row>
    <row r="2259" spans="4:4" x14ac:dyDescent="0.25">
      <c r="D2259" s="190"/>
    </row>
    <row r="2260" spans="4:4" x14ac:dyDescent="0.25">
      <c r="D2260" s="190"/>
    </row>
    <row r="2261" spans="4:4" x14ac:dyDescent="0.25">
      <c r="D2261" s="190"/>
    </row>
    <row r="2262" spans="4:4" x14ac:dyDescent="0.25">
      <c r="D2262" s="190"/>
    </row>
    <row r="2263" spans="4:4" x14ac:dyDescent="0.25">
      <c r="D2263" s="190"/>
    </row>
    <row r="2264" spans="4:4" x14ac:dyDescent="0.25">
      <c r="D2264" s="190"/>
    </row>
    <row r="2265" spans="4:4" x14ac:dyDescent="0.25">
      <c r="D2265" s="190"/>
    </row>
    <row r="2266" spans="4:4" x14ac:dyDescent="0.25">
      <c r="D2266" s="190"/>
    </row>
    <row r="2267" spans="4:4" x14ac:dyDescent="0.25">
      <c r="D2267" s="190"/>
    </row>
    <row r="2268" spans="4:4" x14ac:dyDescent="0.25">
      <c r="D2268" s="190"/>
    </row>
    <row r="2269" spans="4:4" x14ac:dyDescent="0.25">
      <c r="D2269" s="190"/>
    </row>
    <row r="2270" spans="4:4" x14ac:dyDescent="0.25">
      <c r="D2270" s="190"/>
    </row>
    <row r="2271" spans="4:4" x14ac:dyDescent="0.25">
      <c r="D2271" s="190"/>
    </row>
    <row r="2272" spans="4:4" x14ac:dyDescent="0.25">
      <c r="D2272" s="190"/>
    </row>
    <row r="2273" spans="4:4" x14ac:dyDescent="0.25">
      <c r="D2273" s="190"/>
    </row>
    <row r="2274" spans="4:4" x14ac:dyDescent="0.25">
      <c r="D2274" s="190"/>
    </row>
    <row r="2275" spans="4:4" x14ac:dyDescent="0.25">
      <c r="D2275" s="190"/>
    </row>
    <row r="2276" spans="4:4" x14ac:dyDescent="0.25">
      <c r="D2276" s="190"/>
    </row>
    <row r="2277" spans="4:4" x14ac:dyDescent="0.25">
      <c r="D2277" s="190"/>
    </row>
    <row r="2278" spans="4:4" x14ac:dyDescent="0.25">
      <c r="D2278" s="190"/>
    </row>
    <row r="2279" spans="4:4" x14ac:dyDescent="0.25">
      <c r="D2279" s="190"/>
    </row>
    <row r="2280" spans="4:4" x14ac:dyDescent="0.25">
      <c r="D2280" s="190"/>
    </row>
    <row r="2281" spans="4:4" x14ac:dyDescent="0.25">
      <c r="D2281" s="190"/>
    </row>
    <row r="2282" spans="4:4" x14ac:dyDescent="0.25">
      <c r="D2282" s="190"/>
    </row>
    <row r="2283" spans="4:4" x14ac:dyDescent="0.25">
      <c r="D2283" s="190"/>
    </row>
    <row r="2284" spans="4:4" x14ac:dyDescent="0.25">
      <c r="D2284" s="190"/>
    </row>
    <row r="2285" spans="4:4" x14ac:dyDescent="0.25">
      <c r="D2285" s="190"/>
    </row>
    <row r="2286" spans="4:4" x14ac:dyDescent="0.25">
      <c r="D2286" s="190"/>
    </row>
    <row r="2287" spans="4:4" x14ac:dyDescent="0.25">
      <c r="D2287" s="190"/>
    </row>
    <row r="2288" spans="4:4" x14ac:dyDescent="0.25">
      <c r="D2288" s="190"/>
    </row>
    <row r="2289" spans="4:4" x14ac:dyDescent="0.25">
      <c r="D2289" s="190"/>
    </row>
    <row r="2290" spans="4:4" x14ac:dyDescent="0.25">
      <c r="D2290" s="190"/>
    </row>
    <row r="2291" spans="4:4" x14ac:dyDescent="0.25">
      <c r="D2291" s="190"/>
    </row>
    <row r="2292" spans="4:4" x14ac:dyDescent="0.25">
      <c r="D2292" s="190"/>
    </row>
    <row r="2293" spans="4:4" x14ac:dyDescent="0.25">
      <c r="D2293" s="190"/>
    </row>
    <row r="2294" spans="4:4" x14ac:dyDescent="0.25">
      <c r="D2294" s="190"/>
    </row>
    <row r="2295" spans="4:4" x14ac:dyDescent="0.25">
      <c r="D2295" s="190"/>
    </row>
    <row r="2296" spans="4:4" x14ac:dyDescent="0.25">
      <c r="D2296" s="190"/>
    </row>
    <row r="2297" spans="4:4" x14ac:dyDescent="0.25">
      <c r="D2297" s="190"/>
    </row>
    <row r="2298" spans="4:4" x14ac:dyDescent="0.25">
      <c r="D2298" s="190"/>
    </row>
    <row r="2299" spans="4:4" x14ac:dyDescent="0.25">
      <c r="D2299" s="190"/>
    </row>
    <row r="2300" spans="4:4" x14ac:dyDescent="0.25">
      <c r="D2300" s="190"/>
    </row>
    <row r="2301" spans="4:4" x14ac:dyDescent="0.25">
      <c r="D2301" s="190"/>
    </row>
    <row r="2302" spans="4:4" x14ac:dyDescent="0.25">
      <c r="D2302" s="190"/>
    </row>
    <row r="2303" spans="4:4" x14ac:dyDescent="0.25">
      <c r="D2303" s="190"/>
    </row>
    <row r="2304" spans="4:4" x14ac:dyDescent="0.25">
      <c r="D2304" s="190"/>
    </row>
    <row r="2305" spans="4:4" x14ac:dyDescent="0.25">
      <c r="D2305" s="190"/>
    </row>
    <row r="2306" spans="4:4" x14ac:dyDescent="0.25">
      <c r="D2306" s="190"/>
    </row>
    <row r="2307" spans="4:4" x14ac:dyDescent="0.25">
      <c r="D2307" s="190"/>
    </row>
    <row r="2308" spans="4:4" x14ac:dyDescent="0.25">
      <c r="D2308" s="190"/>
    </row>
    <row r="2309" spans="4:4" x14ac:dyDescent="0.25">
      <c r="D2309" s="190"/>
    </row>
    <row r="2310" spans="4:4" x14ac:dyDescent="0.25">
      <c r="D2310" s="190"/>
    </row>
    <row r="2311" spans="4:4" x14ac:dyDescent="0.25">
      <c r="D2311" s="190"/>
    </row>
    <row r="2312" spans="4:4" x14ac:dyDescent="0.25">
      <c r="D2312" s="190"/>
    </row>
    <row r="2313" spans="4:4" x14ac:dyDescent="0.25">
      <c r="D2313" s="190"/>
    </row>
    <row r="2314" spans="4:4" x14ac:dyDescent="0.25">
      <c r="D2314" s="190"/>
    </row>
    <row r="2315" spans="4:4" x14ac:dyDescent="0.25">
      <c r="D2315" s="190"/>
    </row>
    <row r="2316" spans="4:4" x14ac:dyDescent="0.25">
      <c r="D2316" s="190"/>
    </row>
    <row r="2317" spans="4:4" x14ac:dyDescent="0.25">
      <c r="D2317" s="190"/>
    </row>
    <row r="2318" spans="4:4" x14ac:dyDescent="0.25">
      <c r="D2318" s="190"/>
    </row>
    <row r="2319" spans="4:4" x14ac:dyDescent="0.25">
      <c r="D2319" s="190"/>
    </row>
    <row r="2320" spans="4:4" x14ac:dyDescent="0.25">
      <c r="D2320" s="190"/>
    </row>
    <row r="2321" spans="4:4" x14ac:dyDescent="0.25">
      <c r="D2321" s="190"/>
    </row>
    <row r="2322" spans="4:4" x14ac:dyDescent="0.25">
      <c r="D2322" s="190"/>
    </row>
    <row r="2323" spans="4:4" x14ac:dyDescent="0.25">
      <c r="D2323" s="190"/>
    </row>
    <row r="2324" spans="4:4" x14ac:dyDescent="0.25">
      <c r="D2324" s="190"/>
    </row>
    <row r="2325" spans="4:4" x14ac:dyDescent="0.25">
      <c r="D2325" s="190"/>
    </row>
    <row r="2326" spans="4:4" x14ac:dyDescent="0.25">
      <c r="D2326" s="190"/>
    </row>
    <row r="2327" spans="4:4" x14ac:dyDescent="0.25">
      <c r="D2327" s="190"/>
    </row>
    <row r="2328" spans="4:4" x14ac:dyDescent="0.25">
      <c r="D2328" s="190"/>
    </row>
    <row r="2329" spans="4:4" x14ac:dyDescent="0.25">
      <c r="D2329" s="190"/>
    </row>
    <row r="2330" spans="4:4" x14ac:dyDescent="0.25">
      <c r="D2330" s="190"/>
    </row>
    <row r="2331" spans="4:4" x14ac:dyDescent="0.25">
      <c r="D2331" s="190"/>
    </row>
    <row r="2332" spans="4:4" x14ac:dyDescent="0.25">
      <c r="D2332" s="190"/>
    </row>
    <row r="2333" spans="4:4" x14ac:dyDescent="0.25">
      <c r="D2333" s="190"/>
    </row>
    <row r="2334" spans="4:4" x14ac:dyDescent="0.25">
      <c r="D2334" s="190"/>
    </row>
    <row r="2335" spans="4:4" x14ac:dyDescent="0.25">
      <c r="D2335" s="190"/>
    </row>
    <row r="2336" spans="4:4" x14ac:dyDescent="0.25">
      <c r="D2336" s="190"/>
    </row>
    <row r="2337" spans="4:4" x14ac:dyDescent="0.25">
      <c r="D2337" s="190"/>
    </row>
    <row r="2338" spans="4:4" x14ac:dyDescent="0.25">
      <c r="D2338" s="190"/>
    </row>
    <row r="2339" spans="4:4" x14ac:dyDescent="0.25">
      <c r="D2339" s="190"/>
    </row>
    <row r="2340" spans="4:4" x14ac:dyDescent="0.25">
      <c r="D2340" s="190"/>
    </row>
    <row r="2341" spans="4:4" x14ac:dyDescent="0.25">
      <c r="D2341" s="190"/>
    </row>
    <row r="2342" spans="4:4" x14ac:dyDescent="0.25">
      <c r="D2342" s="190"/>
    </row>
    <row r="2343" spans="4:4" x14ac:dyDescent="0.25">
      <c r="D2343" s="190"/>
    </row>
    <row r="2344" spans="4:4" x14ac:dyDescent="0.25">
      <c r="D2344" s="190"/>
    </row>
    <row r="2345" spans="4:4" x14ac:dyDescent="0.25">
      <c r="D2345" s="190"/>
    </row>
    <row r="2346" spans="4:4" x14ac:dyDescent="0.25">
      <c r="D2346" s="190"/>
    </row>
    <row r="2347" spans="4:4" x14ac:dyDescent="0.25">
      <c r="D2347" s="190"/>
    </row>
    <row r="2348" spans="4:4" x14ac:dyDescent="0.25">
      <c r="D2348" s="190"/>
    </row>
    <row r="2349" spans="4:4" x14ac:dyDescent="0.25">
      <c r="D2349" s="190"/>
    </row>
    <row r="2350" spans="4:4" x14ac:dyDescent="0.25">
      <c r="D2350" s="190"/>
    </row>
    <row r="2351" spans="4:4" x14ac:dyDescent="0.25">
      <c r="D2351" s="190"/>
    </row>
    <row r="2352" spans="4:4" x14ac:dyDescent="0.25">
      <c r="D2352" s="190"/>
    </row>
    <row r="2353" spans="4:4" x14ac:dyDescent="0.25">
      <c r="D2353" s="190"/>
    </row>
    <row r="2354" spans="4:4" x14ac:dyDescent="0.25">
      <c r="D2354" s="190"/>
    </row>
    <row r="2355" spans="4:4" x14ac:dyDescent="0.25">
      <c r="D2355" s="190"/>
    </row>
    <row r="2356" spans="4:4" x14ac:dyDescent="0.25">
      <c r="D2356" s="190"/>
    </row>
    <row r="2357" spans="4:4" x14ac:dyDescent="0.25">
      <c r="D2357" s="190"/>
    </row>
    <row r="2358" spans="4:4" x14ac:dyDescent="0.25">
      <c r="D2358" s="190"/>
    </row>
    <row r="2359" spans="4:4" x14ac:dyDescent="0.25">
      <c r="D2359" s="190"/>
    </row>
    <row r="2360" spans="4:4" x14ac:dyDescent="0.25">
      <c r="D2360" s="190"/>
    </row>
    <row r="2361" spans="4:4" x14ac:dyDescent="0.25">
      <c r="D2361" s="190"/>
    </row>
    <row r="2362" spans="4:4" x14ac:dyDescent="0.25">
      <c r="D2362" s="190"/>
    </row>
    <row r="2363" spans="4:4" x14ac:dyDescent="0.25">
      <c r="D2363" s="190"/>
    </row>
    <row r="2364" spans="4:4" x14ac:dyDescent="0.25">
      <c r="D2364" s="190"/>
    </row>
    <row r="2365" spans="4:4" x14ac:dyDescent="0.25">
      <c r="D2365" s="190"/>
    </row>
    <row r="2366" spans="4:4" x14ac:dyDescent="0.25">
      <c r="D2366" s="190"/>
    </row>
    <row r="2367" spans="4:4" x14ac:dyDescent="0.25">
      <c r="D2367" s="190"/>
    </row>
    <row r="2368" spans="4:4" x14ac:dyDescent="0.25">
      <c r="D2368" s="190"/>
    </row>
    <row r="2369" spans="4:4" x14ac:dyDescent="0.25">
      <c r="D2369" s="190"/>
    </row>
    <row r="2370" spans="4:4" x14ac:dyDescent="0.25">
      <c r="D2370" s="190"/>
    </row>
    <row r="2371" spans="4:4" x14ac:dyDescent="0.25">
      <c r="D2371" s="190"/>
    </row>
    <row r="2372" spans="4:4" x14ac:dyDescent="0.25">
      <c r="D2372" s="190"/>
    </row>
    <row r="2373" spans="4:4" x14ac:dyDescent="0.25">
      <c r="D2373" s="190"/>
    </row>
    <row r="2374" spans="4:4" x14ac:dyDescent="0.25">
      <c r="D2374" s="190"/>
    </row>
    <row r="2375" spans="4:4" x14ac:dyDescent="0.25">
      <c r="D2375" s="190"/>
    </row>
    <row r="2376" spans="4:4" x14ac:dyDescent="0.25">
      <c r="D2376" s="190"/>
    </row>
    <row r="2377" spans="4:4" x14ac:dyDescent="0.25">
      <c r="D2377" s="190"/>
    </row>
    <row r="2378" spans="4:4" x14ac:dyDescent="0.25">
      <c r="D2378" s="190"/>
    </row>
    <row r="2379" spans="4:4" x14ac:dyDescent="0.25">
      <c r="D2379" s="190"/>
    </row>
    <row r="2380" spans="4:4" x14ac:dyDescent="0.25">
      <c r="D2380" s="190"/>
    </row>
    <row r="2381" spans="4:4" x14ac:dyDescent="0.25">
      <c r="D2381" s="190"/>
    </row>
    <row r="2382" spans="4:4" x14ac:dyDescent="0.25">
      <c r="D2382" s="190"/>
    </row>
    <row r="2383" spans="4:4" x14ac:dyDescent="0.25">
      <c r="D2383" s="190"/>
    </row>
    <row r="2384" spans="4:4" x14ac:dyDescent="0.25">
      <c r="D2384" s="190"/>
    </row>
    <row r="2385" spans="4:4" x14ac:dyDescent="0.25">
      <c r="D2385" s="190"/>
    </row>
    <row r="2386" spans="4:4" x14ac:dyDescent="0.25">
      <c r="D2386" s="190"/>
    </row>
    <row r="2387" spans="4:4" x14ac:dyDescent="0.25">
      <c r="D2387" s="190"/>
    </row>
    <row r="2388" spans="4:4" x14ac:dyDescent="0.25">
      <c r="D2388" s="190"/>
    </row>
    <row r="2389" spans="4:4" x14ac:dyDescent="0.25">
      <c r="D2389" s="190"/>
    </row>
    <row r="2390" spans="4:4" x14ac:dyDescent="0.25">
      <c r="D2390" s="190"/>
    </row>
    <row r="2391" spans="4:4" x14ac:dyDescent="0.25">
      <c r="D2391" s="190"/>
    </row>
    <row r="2392" spans="4:4" x14ac:dyDescent="0.25">
      <c r="D2392" s="190"/>
    </row>
    <row r="2393" spans="4:4" x14ac:dyDescent="0.25">
      <c r="D2393" s="190"/>
    </row>
    <row r="2394" spans="4:4" x14ac:dyDescent="0.25">
      <c r="D2394" s="190"/>
    </row>
    <row r="2395" spans="4:4" x14ac:dyDescent="0.25">
      <c r="D2395" s="190"/>
    </row>
    <row r="2396" spans="4:4" x14ac:dyDescent="0.25">
      <c r="D2396" s="190"/>
    </row>
    <row r="2397" spans="4:4" x14ac:dyDescent="0.25">
      <c r="D2397" s="190"/>
    </row>
    <row r="2398" spans="4:4" x14ac:dyDescent="0.25">
      <c r="D2398" s="190"/>
    </row>
    <row r="2399" spans="4:4" x14ac:dyDescent="0.25">
      <c r="D2399" s="190"/>
    </row>
    <row r="2400" spans="4:4" x14ac:dyDescent="0.25">
      <c r="D2400" s="190"/>
    </row>
    <row r="2401" spans="4:4" x14ac:dyDescent="0.25">
      <c r="D2401" s="190"/>
    </row>
    <row r="2402" spans="4:4" x14ac:dyDescent="0.25">
      <c r="D2402" s="190"/>
    </row>
    <row r="2403" spans="4:4" x14ac:dyDescent="0.25">
      <c r="D2403" s="190"/>
    </row>
    <row r="2404" spans="4:4" x14ac:dyDescent="0.25">
      <c r="D2404" s="190"/>
    </row>
    <row r="2405" spans="4:4" x14ac:dyDescent="0.25">
      <c r="D2405" s="190"/>
    </row>
    <row r="2406" spans="4:4" x14ac:dyDescent="0.25">
      <c r="D2406" s="190"/>
    </row>
    <row r="2407" spans="4:4" x14ac:dyDescent="0.25">
      <c r="D2407" s="190"/>
    </row>
    <row r="2408" spans="4:4" x14ac:dyDescent="0.25">
      <c r="D2408" s="190"/>
    </row>
    <row r="2409" spans="4:4" x14ac:dyDescent="0.25">
      <c r="D2409" s="190"/>
    </row>
    <row r="2410" spans="4:4" x14ac:dyDescent="0.25">
      <c r="D2410" s="190"/>
    </row>
    <row r="2411" spans="4:4" x14ac:dyDescent="0.25">
      <c r="D2411" s="190"/>
    </row>
    <row r="2412" spans="4:4" x14ac:dyDescent="0.25">
      <c r="D2412" s="190"/>
    </row>
    <row r="2413" spans="4:4" x14ac:dyDescent="0.25">
      <c r="D2413" s="190"/>
    </row>
    <row r="2414" spans="4:4" x14ac:dyDescent="0.25">
      <c r="D2414" s="190"/>
    </row>
    <row r="2415" spans="4:4" x14ac:dyDescent="0.25">
      <c r="D2415" s="190"/>
    </row>
    <row r="2416" spans="4:4" x14ac:dyDescent="0.25">
      <c r="D2416" s="190"/>
    </row>
    <row r="2417" spans="4:4" x14ac:dyDescent="0.25">
      <c r="D2417" s="190"/>
    </row>
    <row r="2418" spans="4:4" x14ac:dyDescent="0.25">
      <c r="D2418" s="190"/>
    </row>
    <row r="2419" spans="4:4" x14ac:dyDescent="0.25">
      <c r="D2419" s="190"/>
    </row>
    <row r="2420" spans="4:4" x14ac:dyDescent="0.25">
      <c r="D2420" s="190"/>
    </row>
    <row r="2421" spans="4:4" x14ac:dyDescent="0.25">
      <c r="D2421" s="190"/>
    </row>
    <row r="2422" spans="4:4" x14ac:dyDescent="0.25">
      <c r="D2422" s="190"/>
    </row>
    <row r="2423" spans="4:4" x14ac:dyDescent="0.25">
      <c r="D2423" s="190"/>
    </row>
    <row r="2424" spans="4:4" x14ac:dyDescent="0.25">
      <c r="D2424" s="190"/>
    </row>
    <row r="2425" spans="4:4" x14ac:dyDescent="0.25">
      <c r="D2425" s="190"/>
    </row>
    <row r="2426" spans="4:4" x14ac:dyDescent="0.25">
      <c r="D2426" s="190"/>
    </row>
    <row r="2427" spans="4:4" x14ac:dyDescent="0.25">
      <c r="D2427" s="190"/>
    </row>
    <row r="2428" spans="4:4" x14ac:dyDescent="0.25">
      <c r="D2428" s="190"/>
    </row>
    <row r="2429" spans="4:4" x14ac:dyDescent="0.25">
      <c r="D2429" s="190"/>
    </row>
    <row r="2430" spans="4:4" x14ac:dyDescent="0.25">
      <c r="D2430" s="190"/>
    </row>
    <row r="2431" spans="4:4" x14ac:dyDescent="0.25">
      <c r="D2431" s="190"/>
    </row>
    <row r="2432" spans="4:4" x14ac:dyDescent="0.25">
      <c r="D2432" s="190"/>
    </row>
    <row r="2433" spans="4:4" x14ac:dyDescent="0.25">
      <c r="D2433" s="190"/>
    </row>
    <row r="2434" spans="4:4" x14ac:dyDescent="0.25">
      <c r="D2434" s="190"/>
    </row>
    <row r="2435" spans="4:4" x14ac:dyDescent="0.25">
      <c r="D2435" s="190"/>
    </row>
    <row r="2436" spans="4:4" x14ac:dyDescent="0.25">
      <c r="D2436" s="190"/>
    </row>
    <row r="2437" spans="4:4" x14ac:dyDescent="0.25">
      <c r="D2437" s="190"/>
    </row>
    <row r="2438" spans="4:4" x14ac:dyDescent="0.25">
      <c r="D2438" s="190"/>
    </row>
    <row r="2439" spans="4:4" x14ac:dyDescent="0.25">
      <c r="D2439" s="190"/>
    </row>
    <row r="2440" spans="4:4" x14ac:dyDescent="0.25">
      <c r="D2440" s="190"/>
    </row>
    <row r="2441" spans="4:4" x14ac:dyDescent="0.25">
      <c r="D2441" s="190"/>
    </row>
    <row r="2442" spans="4:4" x14ac:dyDescent="0.25">
      <c r="D2442" s="190"/>
    </row>
    <row r="2443" spans="4:4" x14ac:dyDescent="0.25">
      <c r="D2443" s="190"/>
    </row>
    <row r="2444" spans="4:4" x14ac:dyDescent="0.25">
      <c r="D2444" s="190"/>
    </row>
    <row r="2445" spans="4:4" x14ac:dyDescent="0.25">
      <c r="D2445" s="190"/>
    </row>
    <row r="2446" spans="4:4" x14ac:dyDescent="0.25">
      <c r="D2446" s="190"/>
    </row>
    <row r="2447" spans="4:4" x14ac:dyDescent="0.25">
      <c r="D2447" s="190"/>
    </row>
    <row r="2448" spans="4:4" x14ac:dyDescent="0.25">
      <c r="D2448" s="190"/>
    </row>
    <row r="2449" spans="4:4" x14ac:dyDescent="0.25">
      <c r="D2449" s="190"/>
    </row>
    <row r="2450" spans="4:4" x14ac:dyDescent="0.25">
      <c r="D2450" s="190"/>
    </row>
    <row r="2451" spans="4:4" x14ac:dyDescent="0.25">
      <c r="D2451" s="190"/>
    </row>
    <row r="2452" spans="4:4" x14ac:dyDescent="0.25">
      <c r="D2452" s="190"/>
    </row>
    <row r="2453" spans="4:4" x14ac:dyDescent="0.25">
      <c r="D2453" s="190"/>
    </row>
    <row r="2454" spans="4:4" x14ac:dyDescent="0.25">
      <c r="D2454" s="190"/>
    </row>
    <row r="2455" spans="4:4" x14ac:dyDescent="0.25">
      <c r="D2455" s="190"/>
    </row>
    <row r="2456" spans="4:4" x14ac:dyDescent="0.25">
      <c r="D2456" s="190"/>
    </row>
    <row r="2457" spans="4:4" x14ac:dyDescent="0.25">
      <c r="D2457" s="190"/>
    </row>
    <row r="2458" spans="4:4" x14ac:dyDescent="0.25">
      <c r="D2458" s="190"/>
    </row>
    <row r="2459" spans="4:4" x14ac:dyDescent="0.25">
      <c r="D2459" s="190"/>
    </row>
    <row r="2460" spans="4:4" x14ac:dyDescent="0.25">
      <c r="D2460" s="190"/>
    </row>
    <row r="2461" spans="4:4" x14ac:dyDescent="0.25">
      <c r="D2461" s="190"/>
    </row>
    <row r="2462" spans="4:4" x14ac:dyDescent="0.25">
      <c r="D2462" s="190"/>
    </row>
    <row r="2463" spans="4:4" x14ac:dyDescent="0.25">
      <c r="D2463" s="190"/>
    </row>
    <row r="2464" spans="4:4" x14ac:dyDescent="0.25">
      <c r="D2464" s="190"/>
    </row>
    <row r="2465" spans="4:4" x14ac:dyDescent="0.25">
      <c r="D2465" s="190"/>
    </row>
    <row r="2466" spans="4:4" x14ac:dyDescent="0.25">
      <c r="D2466" s="190"/>
    </row>
    <row r="2467" spans="4:4" x14ac:dyDescent="0.25">
      <c r="D2467" s="190"/>
    </row>
    <row r="2468" spans="4:4" x14ac:dyDescent="0.25">
      <c r="D2468" s="190"/>
    </row>
    <row r="2469" spans="4:4" x14ac:dyDescent="0.25">
      <c r="D2469" s="190"/>
    </row>
    <row r="2470" spans="4:4" x14ac:dyDescent="0.25">
      <c r="D2470" s="190"/>
    </row>
    <row r="2471" spans="4:4" x14ac:dyDescent="0.25">
      <c r="D2471" s="190"/>
    </row>
    <row r="2472" spans="4:4" x14ac:dyDescent="0.25">
      <c r="D2472" s="190"/>
    </row>
    <row r="2473" spans="4:4" x14ac:dyDescent="0.25">
      <c r="D2473" s="190"/>
    </row>
    <row r="2474" spans="4:4" x14ac:dyDescent="0.25">
      <c r="D2474" s="190"/>
    </row>
    <row r="2475" spans="4:4" x14ac:dyDescent="0.25">
      <c r="D2475" s="190"/>
    </row>
    <row r="2476" spans="4:4" x14ac:dyDescent="0.25">
      <c r="D2476" s="190"/>
    </row>
    <row r="2477" spans="4:4" x14ac:dyDescent="0.25">
      <c r="D2477" s="190"/>
    </row>
    <row r="2478" spans="4:4" x14ac:dyDescent="0.25">
      <c r="D2478" s="190"/>
    </row>
    <row r="2479" spans="4:4" x14ac:dyDescent="0.25">
      <c r="D2479" s="190"/>
    </row>
    <row r="2480" spans="4:4" x14ac:dyDescent="0.25">
      <c r="D2480" s="190"/>
    </row>
    <row r="2481" spans="4:4" x14ac:dyDescent="0.25">
      <c r="D2481" s="190"/>
    </row>
    <row r="2482" spans="4:4" x14ac:dyDescent="0.25">
      <c r="D2482" s="190"/>
    </row>
    <row r="2483" spans="4:4" x14ac:dyDescent="0.25">
      <c r="D2483" s="190"/>
    </row>
    <row r="2484" spans="4:4" x14ac:dyDescent="0.25">
      <c r="D2484" s="190"/>
    </row>
    <row r="2485" spans="4:4" x14ac:dyDescent="0.25">
      <c r="D2485" s="190"/>
    </row>
    <row r="2486" spans="4:4" x14ac:dyDescent="0.25">
      <c r="D2486" s="190"/>
    </row>
    <row r="2487" spans="4:4" x14ac:dyDescent="0.25">
      <c r="D2487" s="190"/>
    </row>
    <row r="2488" spans="4:4" x14ac:dyDescent="0.25">
      <c r="D2488" s="190"/>
    </row>
    <row r="2489" spans="4:4" x14ac:dyDescent="0.25">
      <c r="D2489" s="190"/>
    </row>
    <row r="2490" spans="4:4" x14ac:dyDescent="0.25">
      <c r="D2490" s="190"/>
    </row>
    <row r="2491" spans="4:4" x14ac:dyDescent="0.25">
      <c r="D2491" s="190"/>
    </row>
    <row r="2492" spans="4:4" x14ac:dyDescent="0.25">
      <c r="D2492" s="190"/>
    </row>
    <row r="2493" spans="4:4" x14ac:dyDescent="0.25">
      <c r="D2493" s="190"/>
    </row>
    <row r="2494" spans="4:4" x14ac:dyDescent="0.25">
      <c r="D2494" s="190"/>
    </row>
    <row r="2495" spans="4:4" x14ac:dyDescent="0.25">
      <c r="D2495" s="190"/>
    </row>
    <row r="2496" spans="4:4" x14ac:dyDescent="0.25">
      <c r="D2496" s="190"/>
    </row>
    <row r="2497" spans="4:4" x14ac:dyDescent="0.25">
      <c r="D2497" s="190"/>
    </row>
    <row r="2498" spans="4:4" x14ac:dyDescent="0.25">
      <c r="D2498" s="190"/>
    </row>
    <row r="2499" spans="4:4" x14ac:dyDescent="0.25">
      <c r="D2499" s="190"/>
    </row>
    <row r="2500" spans="4:4" x14ac:dyDescent="0.25">
      <c r="D2500" s="190"/>
    </row>
    <row r="2501" spans="4:4" x14ac:dyDescent="0.25">
      <c r="D2501" s="190"/>
    </row>
    <row r="2502" spans="4:4" x14ac:dyDescent="0.25">
      <c r="D2502" s="190"/>
    </row>
    <row r="2503" spans="4:4" x14ac:dyDescent="0.25">
      <c r="D2503" s="190"/>
    </row>
    <row r="2504" spans="4:4" x14ac:dyDescent="0.25">
      <c r="D2504" s="190"/>
    </row>
    <row r="2505" spans="4:4" x14ac:dyDescent="0.25">
      <c r="D2505" s="190"/>
    </row>
    <row r="2506" spans="4:4" x14ac:dyDescent="0.25">
      <c r="D2506" s="190"/>
    </row>
    <row r="2507" spans="4:4" x14ac:dyDescent="0.25">
      <c r="D2507" s="190"/>
    </row>
    <row r="2508" spans="4:4" x14ac:dyDescent="0.25">
      <c r="D2508" s="190"/>
    </row>
    <row r="2509" spans="4:4" x14ac:dyDescent="0.25">
      <c r="D2509" s="190"/>
    </row>
    <row r="2510" spans="4:4" x14ac:dyDescent="0.25">
      <c r="D2510" s="190"/>
    </row>
    <row r="2511" spans="4:4" x14ac:dyDescent="0.25">
      <c r="D2511" s="190"/>
    </row>
    <row r="2512" spans="4:4" x14ac:dyDescent="0.25">
      <c r="D2512" s="190"/>
    </row>
    <row r="2513" spans="4:4" x14ac:dyDescent="0.25">
      <c r="D2513" s="190"/>
    </row>
    <row r="2514" spans="4:4" x14ac:dyDescent="0.25">
      <c r="D2514" s="190"/>
    </row>
    <row r="2515" spans="4:4" x14ac:dyDescent="0.25">
      <c r="D2515" s="190"/>
    </row>
    <row r="2516" spans="4:4" x14ac:dyDescent="0.25">
      <c r="D2516" s="190"/>
    </row>
    <row r="2517" spans="4:4" x14ac:dyDescent="0.25">
      <c r="D2517" s="190"/>
    </row>
    <row r="2518" spans="4:4" x14ac:dyDescent="0.25">
      <c r="D2518" s="190"/>
    </row>
    <row r="2519" spans="4:4" x14ac:dyDescent="0.25">
      <c r="D2519" s="190"/>
    </row>
    <row r="2520" spans="4:4" x14ac:dyDescent="0.25">
      <c r="D2520" s="190"/>
    </row>
    <row r="2521" spans="4:4" x14ac:dyDescent="0.25">
      <c r="D2521" s="190"/>
    </row>
    <row r="2522" spans="4:4" x14ac:dyDescent="0.25">
      <c r="D2522" s="190"/>
    </row>
    <row r="2523" spans="4:4" x14ac:dyDescent="0.25">
      <c r="D2523" s="190"/>
    </row>
    <row r="2524" spans="4:4" x14ac:dyDescent="0.25">
      <c r="D2524" s="190"/>
    </row>
    <row r="2525" spans="4:4" x14ac:dyDescent="0.25">
      <c r="D2525" s="190"/>
    </row>
    <row r="2526" spans="4:4" x14ac:dyDescent="0.25">
      <c r="D2526" s="190"/>
    </row>
    <row r="2527" spans="4:4" x14ac:dyDescent="0.25">
      <c r="D2527" s="190"/>
    </row>
    <row r="2528" spans="4:4" x14ac:dyDescent="0.25">
      <c r="D2528" s="190"/>
    </row>
    <row r="2529" spans="4:4" x14ac:dyDescent="0.25">
      <c r="D2529" s="190"/>
    </row>
    <row r="2530" spans="4:4" x14ac:dyDescent="0.25">
      <c r="D2530" s="190"/>
    </row>
    <row r="2531" spans="4:4" x14ac:dyDescent="0.25">
      <c r="D2531" s="190"/>
    </row>
    <row r="2532" spans="4:4" x14ac:dyDescent="0.25">
      <c r="D2532" s="190"/>
    </row>
    <row r="2533" spans="4:4" x14ac:dyDescent="0.25">
      <c r="D2533" s="190"/>
    </row>
    <row r="2534" spans="4:4" x14ac:dyDescent="0.25">
      <c r="D2534" s="190"/>
    </row>
    <row r="2535" spans="4:4" x14ac:dyDescent="0.25">
      <c r="D2535" s="190"/>
    </row>
    <row r="2536" spans="4:4" x14ac:dyDescent="0.25">
      <c r="D2536" s="190"/>
    </row>
    <row r="2537" spans="4:4" x14ac:dyDescent="0.25">
      <c r="D2537" s="190"/>
    </row>
    <row r="2538" spans="4:4" x14ac:dyDescent="0.25">
      <c r="D2538" s="190"/>
    </row>
    <row r="2539" spans="4:4" x14ac:dyDescent="0.25">
      <c r="D2539" s="190"/>
    </row>
    <row r="2540" spans="4:4" x14ac:dyDescent="0.25">
      <c r="D2540" s="190"/>
    </row>
    <row r="2541" spans="4:4" x14ac:dyDescent="0.25">
      <c r="D2541" s="190"/>
    </row>
    <row r="2542" spans="4:4" x14ac:dyDescent="0.25">
      <c r="D2542" s="190"/>
    </row>
    <row r="2543" spans="4:4" x14ac:dyDescent="0.25">
      <c r="D2543" s="190"/>
    </row>
    <row r="2544" spans="4:4" x14ac:dyDescent="0.25">
      <c r="D2544" s="190"/>
    </row>
    <row r="2545" spans="4:4" x14ac:dyDescent="0.25">
      <c r="D2545" s="190"/>
    </row>
    <row r="2546" spans="4:4" x14ac:dyDescent="0.25">
      <c r="D2546" s="190"/>
    </row>
    <row r="2547" spans="4:4" x14ac:dyDescent="0.25">
      <c r="D2547" s="190"/>
    </row>
    <row r="2548" spans="4:4" x14ac:dyDescent="0.25">
      <c r="D2548" s="190"/>
    </row>
    <row r="2549" spans="4:4" x14ac:dyDescent="0.25">
      <c r="D2549" s="190"/>
    </row>
    <row r="2550" spans="4:4" x14ac:dyDescent="0.25">
      <c r="D2550" s="190"/>
    </row>
    <row r="2551" spans="4:4" x14ac:dyDescent="0.25">
      <c r="D2551" s="190"/>
    </row>
    <row r="2552" spans="4:4" x14ac:dyDescent="0.25">
      <c r="D2552" s="190"/>
    </row>
    <row r="2553" spans="4:4" x14ac:dyDescent="0.25">
      <c r="D2553" s="190"/>
    </row>
    <row r="2554" spans="4:4" x14ac:dyDescent="0.25">
      <c r="D2554" s="190"/>
    </row>
    <row r="2555" spans="4:4" x14ac:dyDescent="0.25">
      <c r="D2555" s="190"/>
    </row>
    <row r="2556" spans="4:4" x14ac:dyDescent="0.25">
      <c r="D2556" s="190"/>
    </row>
    <row r="2557" spans="4:4" x14ac:dyDescent="0.25">
      <c r="D2557" s="190"/>
    </row>
    <row r="2558" spans="4:4" x14ac:dyDescent="0.25">
      <c r="D2558" s="190"/>
    </row>
    <row r="2559" spans="4:4" x14ac:dyDescent="0.25">
      <c r="D2559" s="190"/>
    </row>
    <row r="2560" spans="4:4" x14ac:dyDescent="0.25">
      <c r="D2560" s="190"/>
    </row>
    <row r="2561" spans="4:4" x14ac:dyDescent="0.25">
      <c r="D2561" s="190"/>
    </row>
    <row r="2562" spans="4:4" x14ac:dyDescent="0.25">
      <c r="D2562" s="190"/>
    </row>
    <row r="2563" spans="4:4" x14ac:dyDescent="0.25">
      <c r="D2563" s="190"/>
    </row>
    <row r="2564" spans="4:4" x14ac:dyDescent="0.25">
      <c r="D2564" s="190"/>
    </row>
    <row r="2565" spans="4:4" x14ac:dyDescent="0.25">
      <c r="D2565" s="190"/>
    </row>
    <row r="2566" spans="4:4" x14ac:dyDescent="0.25">
      <c r="D2566" s="190"/>
    </row>
    <row r="2567" spans="4:4" x14ac:dyDescent="0.25">
      <c r="D2567" s="190"/>
    </row>
    <row r="2568" spans="4:4" x14ac:dyDescent="0.25">
      <c r="D2568" s="190"/>
    </row>
    <row r="2569" spans="4:4" x14ac:dyDescent="0.25">
      <c r="D2569" s="190"/>
    </row>
    <row r="2570" spans="4:4" x14ac:dyDescent="0.25">
      <c r="D2570" s="190"/>
    </row>
    <row r="2571" spans="4:4" x14ac:dyDescent="0.25">
      <c r="D2571" s="190"/>
    </row>
    <row r="2572" spans="4:4" x14ac:dyDescent="0.25">
      <c r="D2572" s="190"/>
    </row>
    <row r="2573" spans="4:4" x14ac:dyDescent="0.25">
      <c r="D2573" s="190"/>
    </row>
    <row r="2574" spans="4:4" x14ac:dyDescent="0.25">
      <c r="D2574" s="190"/>
    </row>
    <row r="2575" spans="4:4" x14ac:dyDescent="0.25">
      <c r="D2575" s="190"/>
    </row>
    <row r="2576" spans="4:4" x14ac:dyDescent="0.25">
      <c r="D2576" s="190"/>
    </row>
    <row r="2577" spans="4:4" x14ac:dyDescent="0.25">
      <c r="D2577" s="190"/>
    </row>
    <row r="2578" spans="4:4" x14ac:dyDescent="0.25">
      <c r="D2578" s="190"/>
    </row>
    <row r="2579" spans="4:4" x14ac:dyDescent="0.25">
      <c r="D2579" s="190"/>
    </row>
    <row r="2580" spans="4:4" x14ac:dyDescent="0.25">
      <c r="D2580" s="190"/>
    </row>
    <row r="2581" spans="4:4" x14ac:dyDescent="0.25">
      <c r="D2581" s="190"/>
    </row>
    <row r="2582" spans="4:4" x14ac:dyDescent="0.25">
      <c r="D2582" s="190"/>
    </row>
    <row r="2583" spans="4:4" x14ac:dyDescent="0.25">
      <c r="D2583" s="190"/>
    </row>
    <row r="2584" spans="4:4" x14ac:dyDescent="0.25">
      <c r="D2584" s="190"/>
    </row>
    <row r="2585" spans="4:4" x14ac:dyDescent="0.25">
      <c r="D2585" s="190"/>
    </row>
    <row r="2586" spans="4:4" x14ac:dyDescent="0.25">
      <c r="D2586" s="190"/>
    </row>
    <row r="2587" spans="4:4" x14ac:dyDescent="0.25">
      <c r="D2587" s="190"/>
    </row>
    <row r="2588" spans="4:4" x14ac:dyDescent="0.25">
      <c r="D2588" s="190"/>
    </row>
    <row r="2589" spans="4:4" x14ac:dyDescent="0.25">
      <c r="D2589" s="190"/>
    </row>
    <row r="2590" spans="4:4" x14ac:dyDescent="0.25">
      <c r="D2590" s="190"/>
    </row>
    <row r="2591" spans="4:4" x14ac:dyDescent="0.25">
      <c r="D2591" s="190"/>
    </row>
    <row r="2592" spans="4:4" x14ac:dyDescent="0.25">
      <c r="D2592" s="190"/>
    </row>
    <row r="2593" spans="4:4" x14ac:dyDescent="0.25">
      <c r="D2593" s="190"/>
    </row>
    <row r="2594" spans="4:4" x14ac:dyDescent="0.25">
      <c r="D2594" s="190"/>
    </row>
    <row r="2595" spans="4:4" x14ac:dyDescent="0.25">
      <c r="D2595" s="190"/>
    </row>
    <row r="2596" spans="4:4" x14ac:dyDescent="0.25">
      <c r="D2596" s="190"/>
    </row>
    <row r="2597" spans="4:4" x14ac:dyDescent="0.25">
      <c r="D2597" s="190"/>
    </row>
    <row r="2598" spans="4:4" x14ac:dyDescent="0.25">
      <c r="D2598" s="190"/>
    </row>
    <row r="2599" spans="4:4" x14ac:dyDescent="0.25">
      <c r="D2599" s="190"/>
    </row>
    <row r="2600" spans="4:4" x14ac:dyDescent="0.25">
      <c r="D2600" s="190"/>
    </row>
    <row r="2601" spans="4:4" x14ac:dyDescent="0.25">
      <c r="D2601" s="190"/>
    </row>
    <row r="2602" spans="4:4" x14ac:dyDescent="0.25">
      <c r="D2602" s="190"/>
    </row>
    <row r="2603" spans="4:4" x14ac:dyDescent="0.25">
      <c r="D2603" s="190"/>
    </row>
    <row r="2604" spans="4:4" x14ac:dyDescent="0.25">
      <c r="D2604" s="190"/>
    </row>
    <row r="2605" spans="4:4" x14ac:dyDescent="0.25">
      <c r="D2605" s="190"/>
    </row>
    <row r="2606" spans="4:4" x14ac:dyDescent="0.25">
      <c r="D2606" s="190"/>
    </row>
    <row r="2607" spans="4:4" x14ac:dyDescent="0.25">
      <c r="D2607" s="190"/>
    </row>
    <row r="2608" spans="4:4" x14ac:dyDescent="0.25">
      <c r="D2608" s="190"/>
    </row>
    <row r="2609" spans="4:4" x14ac:dyDescent="0.25">
      <c r="D2609" s="190"/>
    </row>
    <row r="2610" spans="4:4" x14ac:dyDescent="0.25">
      <c r="D2610" s="190"/>
    </row>
    <row r="2611" spans="4:4" x14ac:dyDescent="0.25">
      <c r="D2611" s="190"/>
    </row>
    <row r="2612" spans="4:4" x14ac:dyDescent="0.25">
      <c r="D2612" s="190"/>
    </row>
    <row r="2613" spans="4:4" x14ac:dyDescent="0.25">
      <c r="D2613" s="190"/>
    </row>
    <row r="2614" spans="4:4" x14ac:dyDescent="0.25">
      <c r="D2614" s="190"/>
    </row>
    <row r="2615" spans="4:4" x14ac:dyDescent="0.25">
      <c r="D2615" s="190"/>
    </row>
    <row r="2616" spans="4:4" x14ac:dyDescent="0.25">
      <c r="D2616" s="190"/>
    </row>
    <row r="2617" spans="4:4" x14ac:dyDescent="0.25">
      <c r="D2617" s="190"/>
    </row>
    <row r="2618" spans="4:4" x14ac:dyDescent="0.25">
      <c r="D2618" s="190"/>
    </row>
    <row r="2619" spans="4:4" x14ac:dyDescent="0.25">
      <c r="D2619" s="190"/>
    </row>
    <row r="2620" spans="4:4" x14ac:dyDescent="0.25">
      <c r="D2620" s="190"/>
    </row>
    <row r="2621" spans="4:4" x14ac:dyDescent="0.25">
      <c r="D2621" s="190"/>
    </row>
    <row r="2622" spans="4:4" x14ac:dyDescent="0.25">
      <c r="D2622" s="190"/>
    </row>
    <row r="2623" spans="4:4" x14ac:dyDescent="0.25">
      <c r="D2623" s="190"/>
    </row>
    <row r="2624" spans="4:4" x14ac:dyDescent="0.25">
      <c r="D2624" s="190"/>
    </row>
    <row r="2625" spans="4:4" x14ac:dyDescent="0.25">
      <c r="D2625" s="190"/>
    </row>
    <row r="2626" spans="4:4" x14ac:dyDescent="0.25">
      <c r="D2626" s="190"/>
    </row>
    <row r="2627" spans="4:4" x14ac:dyDescent="0.25">
      <c r="D2627" s="190"/>
    </row>
    <row r="2628" spans="4:4" x14ac:dyDescent="0.25">
      <c r="D2628" s="190"/>
    </row>
    <row r="2629" spans="4:4" x14ac:dyDescent="0.25">
      <c r="D2629" s="190"/>
    </row>
    <row r="2630" spans="4:4" x14ac:dyDescent="0.25">
      <c r="D2630" s="190"/>
    </row>
    <row r="2631" spans="4:4" x14ac:dyDescent="0.25">
      <c r="D2631" s="190"/>
    </row>
    <row r="2632" spans="4:4" x14ac:dyDescent="0.25">
      <c r="D2632" s="190"/>
    </row>
    <row r="2633" spans="4:4" x14ac:dyDescent="0.25">
      <c r="D2633" s="190"/>
    </row>
    <row r="2634" spans="4:4" x14ac:dyDescent="0.25">
      <c r="D2634" s="190"/>
    </row>
    <row r="2635" spans="4:4" x14ac:dyDescent="0.25">
      <c r="D2635" s="190"/>
    </row>
    <row r="2636" spans="4:4" x14ac:dyDescent="0.25">
      <c r="D2636" s="190"/>
    </row>
    <row r="2637" spans="4:4" x14ac:dyDescent="0.25">
      <c r="D2637" s="190"/>
    </row>
    <row r="2638" spans="4:4" x14ac:dyDescent="0.25">
      <c r="D2638" s="190"/>
    </row>
    <row r="2639" spans="4:4" x14ac:dyDescent="0.25">
      <c r="D2639" s="190"/>
    </row>
    <row r="2640" spans="4:4" x14ac:dyDescent="0.25">
      <c r="D2640" s="190"/>
    </row>
    <row r="2641" spans="4:4" x14ac:dyDescent="0.25">
      <c r="D2641" s="190"/>
    </row>
    <row r="2642" spans="4:4" x14ac:dyDescent="0.25">
      <c r="D2642" s="190"/>
    </row>
    <row r="2643" spans="4:4" x14ac:dyDescent="0.25">
      <c r="D2643" s="190"/>
    </row>
    <row r="2644" spans="4:4" x14ac:dyDescent="0.25">
      <c r="D2644" s="190"/>
    </row>
    <row r="2645" spans="4:4" x14ac:dyDescent="0.25">
      <c r="D2645" s="190"/>
    </row>
    <row r="2646" spans="4:4" x14ac:dyDescent="0.25">
      <c r="D2646" s="190"/>
    </row>
    <row r="2647" spans="4:4" x14ac:dyDescent="0.25">
      <c r="D2647" s="190"/>
    </row>
    <row r="2648" spans="4:4" x14ac:dyDescent="0.25">
      <c r="D2648" s="190"/>
    </row>
    <row r="2649" spans="4:4" x14ac:dyDescent="0.25">
      <c r="D2649" s="190"/>
    </row>
    <row r="2650" spans="4:4" x14ac:dyDescent="0.25">
      <c r="D2650" s="190"/>
    </row>
    <row r="2651" spans="4:4" x14ac:dyDescent="0.25">
      <c r="D2651" s="190"/>
    </row>
    <row r="2652" spans="4:4" x14ac:dyDescent="0.25">
      <c r="D2652" s="190"/>
    </row>
    <row r="2653" spans="4:4" x14ac:dyDescent="0.25">
      <c r="D2653" s="190"/>
    </row>
    <row r="2654" spans="4:4" x14ac:dyDescent="0.25">
      <c r="D2654" s="190"/>
    </row>
    <row r="2655" spans="4:4" x14ac:dyDescent="0.25">
      <c r="D2655" s="190"/>
    </row>
    <row r="2656" spans="4:4" x14ac:dyDescent="0.25">
      <c r="D2656" s="190"/>
    </row>
    <row r="2657" spans="4:4" x14ac:dyDescent="0.25">
      <c r="D2657" s="190"/>
    </row>
    <row r="2658" spans="4:4" x14ac:dyDescent="0.25">
      <c r="D2658" s="190"/>
    </row>
    <row r="2659" spans="4:4" x14ac:dyDescent="0.25">
      <c r="D2659" s="190"/>
    </row>
    <row r="2660" spans="4:4" x14ac:dyDescent="0.25">
      <c r="D2660" s="190"/>
    </row>
    <row r="2661" spans="4:4" x14ac:dyDescent="0.25">
      <c r="D2661" s="190"/>
    </row>
    <row r="2662" spans="4:4" x14ac:dyDescent="0.25">
      <c r="D2662" s="190"/>
    </row>
    <row r="2663" spans="4:4" x14ac:dyDescent="0.25">
      <c r="D2663" s="190"/>
    </row>
    <row r="2664" spans="4:4" x14ac:dyDescent="0.25">
      <c r="D2664" s="190"/>
    </row>
    <row r="2665" spans="4:4" x14ac:dyDescent="0.25">
      <c r="D2665" s="190"/>
    </row>
    <row r="2666" spans="4:4" x14ac:dyDescent="0.25">
      <c r="D2666" s="190"/>
    </row>
    <row r="2667" spans="4:4" x14ac:dyDescent="0.25">
      <c r="D2667" s="190"/>
    </row>
    <row r="2668" spans="4:4" x14ac:dyDescent="0.25">
      <c r="D2668" s="190"/>
    </row>
    <row r="2669" spans="4:4" x14ac:dyDescent="0.25">
      <c r="D2669" s="190"/>
    </row>
    <row r="2670" spans="4:4" x14ac:dyDescent="0.25">
      <c r="D2670" s="190"/>
    </row>
    <row r="2671" spans="4:4" x14ac:dyDescent="0.25">
      <c r="D2671" s="190"/>
    </row>
    <row r="2672" spans="4:4" x14ac:dyDescent="0.25">
      <c r="D2672" s="190"/>
    </row>
    <row r="2673" spans="4:4" x14ac:dyDescent="0.25">
      <c r="D2673" s="190"/>
    </row>
    <row r="2674" spans="4:4" x14ac:dyDescent="0.25">
      <c r="D2674" s="190"/>
    </row>
    <row r="2675" spans="4:4" x14ac:dyDescent="0.25">
      <c r="D2675" s="190"/>
    </row>
    <row r="2676" spans="4:4" x14ac:dyDescent="0.25">
      <c r="D2676" s="190"/>
    </row>
    <row r="2677" spans="4:4" x14ac:dyDescent="0.25">
      <c r="D2677" s="190"/>
    </row>
    <row r="2678" spans="4:4" x14ac:dyDescent="0.25">
      <c r="D2678" s="190"/>
    </row>
    <row r="2679" spans="4:4" x14ac:dyDescent="0.25">
      <c r="D2679" s="190"/>
    </row>
    <row r="2680" spans="4:4" x14ac:dyDescent="0.25">
      <c r="D2680" s="190"/>
    </row>
    <row r="2681" spans="4:4" x14ac:dyDescent="0.25">
      <c r="D2681" s="190"/>
    </row>
    <row r="2682" spans="4:4" x14ac:dyDescent="0.25">
      <c r="D2682" s="190"/>
    </row>
    <row r="2683" spans="4:4" x14ac:dyDescent="0.25">
      <c r="D2683" s="190"/>
    </row>
    <row r="2684" spans="4:4" x14ac:dyDescent="0.25">
      <c r="D2684" s="190"/>
    </row>
    <row r="2685" spans="4:4" x14ac:dyDescent="0.25">
      <c r="D2685" s="190"/>
    </row>
    <row r="2686" spans="4:4" x14ac:dyDescent="0.25">
      <c r="D2686" s="190"/>
    </row>
    <row r="2687" spans="4:4" x14ac:dyDescent="0.25">
      <c r="D2687" s="190"/>
    </row>
    <row r="2688" spans="4:4" x14ac:dyDescent="0.25">
      <c r="D2688" s="190"/>
    </row>
    <row r="2689" spans="4:4" x14ac:dyDescent="0.25">
      <c r="D2689" s="190"/>
    </row>
    <row r="2690" spans="4:4" x14ac:dyDescent="0.25">
      <c r="D2690" s="190"/>
    </row>
    <row r="2691" spans="4:4" x14ac:dyDescent="0.25">
      <c r="D2691" s="190"/>
    </row>
    <row r="2692" spans="4:4" x14ac:dyDescent="0.25">
      <c r="D2692" s="190"/>
    </row>
    <row r="2693" spans="4:4" x14ac:dyDescent="0.25">
      <c r="D2693" s="190"/>
    </row>
    <row r="2694" spans="4:4" x14ac:dyDescent="0.25">
      <c r="D2694" s="190"/>
    </row>
    <row r="2695" spans="4:4" x14ac:dyDescent="0.25">
      <c r="D2695" s="190"/>
    </row>
    <row r="2696" spans="4:4" x14ac:dyDescent="0.25">
      <c r="D2696" s="190"/>
    </row>
    <row r="2697" spans="4:4" x14ac:dyDescent="0.25">
      <c r="D2697" s="190"/>
    </row>
    <row r="2698" spans="4:4" x14ac:dyDescent="0.25">
      <c r="D2698" s="190"/>
    </row>
    <row r="2699" spans="4:4" x14ac:dyDescent="0.25">
      <c r="D2699" s="190"/>
    </row>
    <row r="2700" spans="4:4" x14ac:dyDescent="0.25">
      <c r="D2700" s="190"/>
    </row>
    <row r="2701" spans="4:4" x14ac:dyDescent="0.25">
      <c r="D2701" s="190"/>
    </row>
    <row r="2702" spans="4:4" x14ac:dyDescent="0.25">
      <c r="D2702" s="190"/>
    </row>
    <row r="2703" spans="4:4" x14ac:dyDescent="0.25">
      <c r="D2703" s="190"/>
    </row>
    <row r="2704" spans="4:4" x14ac:dyDescent="0.25">
      <c r="D2704" s="190"/>
    </row>
    <row r="2705" spans="4:4" x14ac:dyDescent="0.25">
      <c r="D2705" s="190"/>
    </row>
    <row r="2706" spans="4:4" x14ac:dyDescent="0.25">
      <c r="D2706" s="190"/>
    </row>
    <row r="2707" spans="4:4" x14ac:dyDescent="0.25">
      <c r="D2707" s="190"/>
    </row>
    <row r="2708" spans="4:4" x14ac:dyDescent="0.25">
      <c r="D2708" s="190"/>
    </row>
    <row r="2709" spans="4:4" x14ac:dyDescent="0.25">
      <c r="D2709" s="190"/>
    </row>
    <row r="2710" spans="4:4" x14ac:dyDescent="0.25">
      <c r="D2710" s="190"/>
    </row>
    <row r="2711" spans="4:4" x14ac:dyDescent="0.25">
      <c r="D2711" s="190"/>
    </row>
    <row r="2712" spans="4:4" x14ac:dyDescent="0.25">
      <c r="D2712" s="190"/>
    </row>
    <row r="2713" spans="4:4" x14ac:dyDescent="0.25">
      <c r="D2713" s="190"/>
    </row>
    <row r="2714" spans="4:4" x14ac:dyDescent="0.25">
      <c r="D2714" s="190"/>
    </row>
    <row r="2715" spans="4:4" x14ac:dyDescent="0.25">
      <c r="D2715" s="190"/>
    </row>
    <row r="2716" spans="4:4" x14ac:dyDescent="0.25">
      <c r="D2716" s="190"/>
    </row>
    <row r="2717" spans="4:4" x14ac:dyDescent="0.25">
      <c r="D2717" s="190"/>
    </row>
    <row r="2718" spans="4:4" x14ac:dyDescent="0.25">
      <c r="D2718" s="190"/>
    </row>
    <row r="2719" spans="4:4" x14ac:dyDescent="0.25">
      <c r="D2719" s="190"/>
    </row>
    <row r="2720" spans="4:4" x14ac:dyDescent="0.25">
      <c r="D2720" s="190"/>
    </row>
    <row r="2721" spans="4:4" x14ac:dyDescent="0.25">
      <c r="D2721" s="190"/>
    </row>
    <row r="2722" spans="4:4" x14ac:dyDescent="0.25">
      <c r="D2722" s="190"/>
    </row>
    <row r="2723" spans="4:4" x14ac:dyDescent="0.25">
      <c r="D2723" s="190"/>
    </row>
    <row r="2724" spans="4:4" x14ac:dyDescent="0.25">
      <c r="D2724" s="190"/>
    </row>
    <row r="2725" spans="4:4" x14ac:dyDescent="0.25">
      <c r="D2725" s="190"/>
    </row>
    <row r="2726" spans="4:4" x14ac:dyDescent="0.25">
      <c r="D2726" s="190"/>
    </row>
    <row r="2727" spans="4:4" x14ac:dyDescent="0.25">
      <c r="D2727" s="190"/>
    </row>
    <row r="2728" spans="4:4" x14ac:dyDescent="0.25">
      <c r="D2728" s="190"/>
    </row>
    <row r="2729" spans="4:4" x14ac:dyDescent="0.25">
      <c r="D2729" s="190"/>
    </row>
    <row r="2730" spans="4:4" x14ac:dyDescent="0.25">
      <c r="D2730" s="190"/>
    </row>
    <row r="2731" spans="4:4" x14ac:dyDescent="0.25">
      <c r="D2731" s="190"/>
    </row>
    <row r="2732" spans="4:4" x14ac:dyDescent="0.25">
      <c r="D2732" s="190"/>
    </row>
    <row r="2733" spans="4:4" x14ac:dyDescent="0.25">
      <c r="D2733" s="190"/>
    </row>
    <row r="2734" spans="4:4" x14ac:dyDescent="0.25">
      <c r="D2734" s="190"/>
    </row>
    <row r="2735" spans="4:4" x14ac:dyDescent="0.25">
      <c r="D2735" s="190"/>
    </row>
    <row r="2736" spans="4:4" x14ac:dyDescent="0.25">
      <c r="D2736" s="190"/>
    </row>
    <row r="2737" spans="4:4" x14ac:dyDescent="0.25">
      <c r="D2737" s="190"/>
    </row>
    <row r="2738" spans="4:4" x14ac:dyDescent="0.25">
      <c r="D2738" s="190"/>
    </row>
    <row r="2739" spans="4:4" x14ac:dyDescent="0.25">
      <c r="D2739" s="190"/>
    </row>
    <row r="2740" spans="4:4" x14ac:dyDescent="0.25">
      <c r="D2740" s="190"/>
    </row>
    <row r="2741" spans="4:4" x14ac:dyDescent="0.25">
      <c r="D2741" s="190"/>
    </row>
    <row r="2742" spans="4:4" x14ac:dyDescent="0.25">
      <c r="D2742" s="190"/>
    </row>
    <row r="2743" spans="4:4" x14ac:dyDescent="0.25">
      <c r="D2743" s="190"/>
    </row>
    <row r="2744" spans="4:4" x14ac:dyDescent="0.25">
      <c r="D2744" s="190"/>
    </row>
    <row r="2745" spans="4:4" x14ac:dyDescent="0.25">
      <c r="D2745" s="190"/>
    </row>
    <row r="2746" spans="4:4" x14ac:dyDescent="0.25">
      <c r="D2746" s="190"/>
    </row>
    <row r="2747" spans="4:4" x14ac:dyDescent="0.25">
      <c r="D2747" s="190"/>
    </row>
    <row r="2748" spans="4:4" x14ac:dyDescent="0.25">
      <c r="D2748" s="190"/>
    </row>
    <row r="2749" spans="4:4" x14ac:dyDescent="0.25">
      <c r="D2749" s="190"/>
    </row>
    <row r="2750" spans="4:4" x14ac:dyDescent="0.25">
      <c r="D2750" s="190"/>
    </row>
    <row r="2751" spans="4:4" x14ac:dyDescent="0.25">
      <c r="D2751" s="190"/>
    </row>
    <row r="2752" spans="4:4" x14ac:dyDescent="0.25">
      <c r="D2752" s="190"/>
    </row>
    <row r="2753" spans="4:4" x14ac:dyDescent="0.25">
      <c r="D2753" s="190"/>
    </row>
    <row r="2754" spans="4:4" x14ac:dyDescent="0.25">
      <c r="D2754" s="190"/>
    </row>
    <row r="2755" spans="4:4" x14ac:dyDescent="0.25">
      <c r="D2755" s="190"/>
    </row>
    <row r="2756" spans="4:4" x14ac:dyDescent="0.25">
      <c r="D2756" s="190"/>
    </row>
    <row r="2757" spans="4:4" x14ac:dyDescent="0.25">
      <c r="D2757" s="190"/>
    </row>
    <row r="2758" spans="4:4" x14ac:dyDescent="0.25">
      <c r="D2758" s="190"/>
    </row>
    <row r="2759" spans="4:4" x14ac:dyDescent="0.25">
      <c r="D2759" s="190"/>
    </row>
    <row r="2760" spans="4:4" x14ac:dyDescent="0.25">
      <c r="D2760" s="190"/>
    </row>
    <row r="2761" spans="4:4" x14ac:dyDescent="0.25">
      <c r="D2761" s="190"/>
    </row>
    <row r="2762" spans="4:4" x14ac:dyDescent="0.25">
      <c r="D2762" s="190"/>
    </row>
    <row r="2763" spans="4:4" x14ac:dyDescent="0.25">
      <c r="D2763" s="190"/>
    </row>
    <row r="2764" spans="4:4" x14ac:dyDescent="0.25">
      <c r="D2764" s="190"/>
    </row>
    <row r="2765" spans="4:4" x14ac:dyDescent="0.25">
      <c r="D2765" s="190"/>
    </row>
    <row r="2766" spans="4:4" x14ac:dyDescent="0.25">
      <c r="D2766" s="190"/>
    </row>
    <row r="2767" spans="4:4" x14ac:dyDescent="0.25">
      <c r="D2767" s="190"/>
    </row>
    <row r="2768" spans="4:4" x14ac:dyDescent="0.25">
      <c r="D2768" s="190"/>
    </row>
    <row r="2769" spans="4:4" x14ac:dyDescent="0.25">
      <c r="D2769" s="190"/>
    </row>
    <row r="2770" spans="4:4" x14ac:dyDescent="0.25">
      <c r="D2770" s="190"/>
    </row>
    <row r="2771" spans="4:4" x14ac:dyDescent="0.25">
      <c r="D2771" s="190"/>
    </row>
    <row r="2772" spans="4:4" x14ac:dyDescent="0.25">
      <c r="D2772" s="190"/>
    </row>
    <row r="2773" spans="4:4" x14ac:dyDescent="0.25">
      <c r="D2773" s="190"/>
    </row>
    <row r="2774" spans="4:4" x14ac:dyDescent="0.25">
      <c r="D2774" s="190"/>
    </row>
    <row r="2775" spans="4:4" x14ac:dyDescent="0.25">
      <c r="D2775" s="190"/>
    </row>
    <row r="2776" spans="4:4" x14ac:dyDescent="0.25">
      <c r="D2776" s="190"/>
    </row>
    <row r="2777" spans="4:4" x14ac:dyDescent="0.25">
      <c r="D2777" s="190"/>
    </row>
    <row r="2778" spans="4:4" x14ac:dyDescent="0.25">
      <c r="D2778" s="190"/>
    </row>
    <row r="2779" spans="4:4" x14ac:dyDescent="0.25">
      <c r="D2779" s="190"/>
    </row>
    <row r="2780" spans="4:4" x14ac:dyDescent="0.25">
      <c r="D2780" s="190"/>
    </row>
    <row r="2781" spans="4:4" x14ac:dyDescent="0.25">
      <c r="D2781" s="190"/>
    </row>
    <row r="2782" spans="4:4" x14ac:dyDescent="0.25">
      <c r="D2782" s="190"/>
    </row>
    <row r="2783" spans="4:4" x14ac:dyDescent="0.25">
      <c r="D2783" s="190"/>
    </row>
    <row r="2784" spans="4:4" x14ac:dyDescent="0.25">
      <c r="D2784" s="190"/>
    </row>
    <row r="2785" spans="4:4" x14ac:dyDescent="0.25">
      <c r="D2785" s="190"/>
    </row>
    <row r="2786" spans="4:4" x14ac:dyDescent="0.25">
      <c r="D2786" s="190"/>
    </row>
    <row r="2787" spans="4:4" x14ac:dyDescent="0.25">
      <c r="D2787" s="190"/>
    </row>
    <row r="2788" spans="4:4" x14ac:dyDescent="0.25">
      <c r="D2788" s="190"/>
    </row>
    <row r="2789" spans="4:4" x14ac:dyDescent="0.25">
      <c r="D2789" s="190"/>
    </row>
    <row r="2790" spans="4:4" x14ac:dyDescent="0.25">
      <c r="D2790" s="190"/>
    </row>
    <row r="2791" spans="4:4" x14ac:dyDescent="0.25">
      <c r="D2791" s="190"/>
    </row>
    <row r="2792" spans="4:4" x14ac:dyDescent="0.25">
      <c r="D2792" s="190"/>
    </row>
    <row r="2793" spans="4:4" x14ac:dyDescent="0.25">
      <c r="D2793" s="190"/>
    </row>
    <row r="2794" spans="4:4" x14ac:dyDescent="0.25">
      <c r="D2794" s="190"/>
    </row>
    <row r="2795" spans="4:4" x14ac:dyDescent="0.25">
      <c r="D2795" s="190"/>
    </row>
    <row r="2796" spans="4:4" x14ac:dyDescent="0.25">
      <c r="D2796" s="190"/>
    </row>
    <row r="2797" spans="4:4" x14ac:dyDescent="0.25">
      <c r="D2797" s="190"/>
    </row>
    <row r="2798" spans="4:4" x14ac:dyDescent="0.25">
      <c r="D2798" s="190"/>
    </row>
    <row r="2799" spans="4:4" x14ac:dyDescent="0.25">
      <c r="D2799" s="190"/>
    </row>
    <row r="2800" spans="4:4" x14ac:dyDescent="0.25">
      <c r="D2800" s="190"/>
    </row>
    <row r="2801" spans="4:4" x14ac:dyDescent="0.25">
      <c r="D2801" s="190"/>
    </row>
    <row r="2802" spans="4:4" x14ac:dyDescent="0.25">
      <c r="D2802" s="190"/>
    </row>
    <row r="2803" spans="4:4" x14ac:dyDescent="0.25">
      <c r="D2803" s="190"/>
    </row>
    <row r="2804" spans="4:4" x14ac:dyDescent="0.25">
      <c r="D2804" s="190"/>
    </row>
    <row r="2805" spans="4:4" x14ac:dyDescent="0.25">
      <c r="D2805" s="190"/>
    </row>
    <row r="2806" spans="4:4" x14ac:dyDescent="0.25">
      <c r="D2806" s="190"/>
    </row>
    <row r="2807" spans="4:4" x14ac:dyDescent="0.25">
      <c r="D2807" s="190"/>
    </row>
    <row r="2808" spans="4:4" x14ac:dyDescent="0.25">
      <c r="D2808" s="190"/>
    </row>
    <row r="2809" spans="4:4" x14ac:dyDescent="0.25">
      <c r="D2809" s="190"/>
    </row>
    <row r="2810" spans="4:4" x14ac:dyDescent="0.25">
      <c r="D2810" s="190"/>
    </row>
    <row r="2811" spans="4:4" x14ac:dyDescent="0.25">
      <c r="D2811" s="190"/>
    </row>
    <row r="2812" spans="4:4" x14ac:dyDescent="0.25">
      <c r="D2812" s="190"/>
    </row>
    <row r="2813" spans="4:4" x14ac:dyDescent="0.25">
      <c r="D2813" s="190"/>
    </row>
    <row r="2814" spans="4:4" x14ac:dyDescent="0.25">
      <c r="D2814" s="190"/>
    </row>
    <row r="2815" spans="4:4" x14ac:dyDescent="0.25">
      <c r="D2815" s="190"/>
    </row>
    <row r="2816" spans="4:4" x14ac:dyDescent="0.25">
      <c r="D2816" s="190"/>
    </row>
    <row r="2817" spans="4:4" x14ac:dyDescent="0.25">
      <c r="D2817" s="190"/>
    </row>
    <row r="2818" spans="4:4" x14ac:dyDescent="0.25">
      <c r="D2818" s="190"/>
    </row>
    <row r="2819" spans="4:4" x14ac:dyDescent="0.25">
      <c r="D2819" s="190"/>
    </row>
    <row r="2820" spans="4:4" x14ac:dyDescent="0.25">
      <c r="D2820" s="190"/>
    </row>
    <row r="2821" spans="4:4" x14ac:dyDescent="0.25">
      <c r="D2821" s="190"/>
    </row>
    <row r="2822" spans="4:4" x14ac:dyDescent="0.25">
      <c r="D2822" s="190"/>
    </row>
    <row r="2823" spans="4:4" x14ac:dyDescent="0.25">
      <c r="D2823" s="190"/>
    </row>
    <row r="2824" spans="4:4" x14ac:dyDescent="0.25">
      <c r="D2824" s="190"/>
    </row>
    <row r="2825" spans="4:4" x14ac:dyDescent="0.25">
      <c r="D2825" s="190"/>
    </row>
    <row r="2826" spans="4:4" x14ac:dyDescent="0.25">
      <c r="D2826" s="190"/>
    </row>
    <row r="2827" spans="4:4" x14ac:dyDescent="0.25">
      <c r="D2827" s="190"/>
    </row>
    <row r="2828" spans="4:4" x14ac:dyDescent="0.25">
      <c r="D2828" s="190"/>
    </row>
    <row r="2829" spans="4:4" x14ac:dyDescent="0.25">
      <c r="D2829" s="190"/>
    </row>
    <row r="2830" spans="4:4" x14ac:dyDescent="0.25">
      <c r="D2830" s="190"/>
    </row>
    <row r="2831" spans="4:4" x14ac:dyDescent="0.25">
      <c r="D2831" s="190"/>
    </row>
    <row r="2832" spans="4:4" x14ac:dyDescent="0.25">
      <c r="D2832" s="190"/>
    </row>
    <row r="2833" spans="4:4" x14ac:dyDescent="0.25">
      <c r="D2833" s="190"/>
    </row>
    <row r="2834" spans="4:4" x14ac:dyDescent="0.25">
      <c r="D2834" s="190"/>
    </row>
    <row r="2835" spans="4:4" x14ac:dyDescent="0.25">
      <c r="D2835" s="190"/>
    </row>
    <row r="2836" spans="4:4" x14ac:dyDescent="0.25">
      <c r="D2836" s="190"/>
    </row>
    <row r="2837" spans="4:4" x14ac:dyDescent="0.25">
      <c r="D2837" s="190"/>
    </row>
    <row r="2838" spans="4:4" x14ac:dyDescent="0.25">
      <c r="D2838" s="190"/>
    </row>
    <row r="2839" spans="4:4" x14ac:dyDescent="0.25">
      <c r="D2839" s="190"/>
    </row>
    <row r="2840" spans="4:4" x14ac:dyDescent="0.25">
      <c r="D2840" s="190"/>
    </row>
    <row r="2841" spans="4:4" x14ac:dyDescent="0.25">
      <c r="D2841" s="190"/>
    </row>
    <row r="2842" spans="4:4" x14ac:dyDescent="0.25">
      <c r="D2842" s="190"/>
    </row>
    <row r="2843" spans="4:4" x14ac:dyDescent="0.25">
      <c r="D2843" s="190"/>
    </row>
    <row r="2844" spans="4:4" x14ac:dyDescent="0.25">
      <c r="D2844" s="190"/>
    </row>
    <row r="2845" spans="4:4" x14ac:dyDescent="0.25">
      <c r="D2845" s="190"/>
    </row>
    <row r="2846" spans="4:4" x14ac:dyDescent="0.25">
      <c r="D2846" s="190"/>
    </row>
    <row r="2847" spans="4:4" x14ac:dyDescent="0.25">
      <c r="D2847" s="190"/>
    </row>
    <row r="2848" spans="4:4" x14ac:dyDescent="0.25">
      <c r="D2848" s="190"/>
    </row>
    <row r="2849" spans="4:4" x14ac:dyDescent="0.25">
      <c r="D2849" s="190"/>
    </row>
    <row r="2850" spans="4:4" x14ac:dyDescent="0.25">
      <c r="D2850" s="190"/>
    </row>
    <row r="2851" spans="4:4" x14ac:dyDescent="0.25">
      <c r="D2851" s="190"/>
    </row>
    <row r="2852" spans="4:4" x14ac:dyDescent="0.25">
      <c r="D2852" s="190"/>
    </row>
    <row r="2853" spans="4:4" x14ac:dyDescent="0.25">
      <c r="D2853" s="190"/>
    </row>
    <row r="2854" spans="4:4" x14ac:dyDescent="0.25">
      <c r="D2854" s="190"/>
    </row>
    <row r="2855" spans="4:4" x14ac:dyDescent="0.25">
      <c r="D2855" s="190"/>
    </row>
    <row r="2856" spans="4:4" x14ac:dyDescent="0.25">
      <c r="D2856" s="190"/>
    </row>
    <row r="2857" spans="4:4" x14ac:dyDescent="0.25">
      <c r="D2857" s="190"/>
    </row>
    <row r="2858" spans="4:4" x14ac:dyDescent="0.25">
      <c r="D2858" s="190"/>
    </row>
    <row r="2859" spans="4:4" x14ac:dyDescent="0.25">
      <c r="D2859" s="190"/>
    </row>
    <row r="2860" spans="4:4" x14ac:dyDescent="0.25">
      <c r="D2860" s="190"/>
    </row>
    <row r="2861" spans="4:4" x14ac:dyDescent="0.25">
      <c r="D2861" s="190"/>
    </row>
    <row r="2862" spans="4:4" x14ac:dyDescent="0.25">
      <c r="D2862" s="190"/>
    </row>
    <row r="2863" spans="4:4" x14ac:dyDescent="0.25">
      <c r="D2863" s="190"/>
    </row>
    <row r="2864" spans="4:4" x14ac:dyDescent="0.25">
      <c r="D2864" s="190"/>
    </row>
    <row r="2865" spans="4:4" x14ac:dyDescent="0.25">
      <c r="D2865" s="190"/>
    </row>
    <row r="2866" spans="4:4" x14ac:dyDescent="0.25">
      <c r="D2866" s="190"/>
    </row>
    <row r="2867" spans="4:4" x14ac:dyDescent="0.25">
      <c r="D2867" s="190"/>
    </row>
    <row r="2868" spans="4:4" x14ac:dyDescent="0.25">
      <c r="D2868" s="190"/>
    </row>
    <row r="2869" spans="4:4" x14ac:dyDescent="0.25">
      <c r="D2869" s="190"/>
    </row>
    <row r="2870" spans="4:4" x14ac:dyDescent="0.25">
      <c r="D2870" s="190"/>
    </row>
    <row r="2871" spans="4:4" x14ac:dyDescent="0.25">
      <c r="D2871" s="190"/>
    </row>
    <row r="2872" spans="4:4" x14ac:dyDescent="0.25">
      <c r="D2872" s="190"/>
    </row>
    <row r="2873" spans="4:4" x14ac:dyDescent="0.25">
      <c r="D2873" s="190"/>
    </row>
    <row r="2874" spans="4:4" x14ac:dyDescent="0.25">
      <c r="D2874" s="190"/>
    </row>
    <row r="2875" spans="4:4" x14ac:dyDescent="0.25">
      <c r="D2875" s="190"/>
    </row>
    <row r="2876" spans="4:4" x14ac:dyDescent="0.25">
      <c r="D2876" s="190"/>
    </row>
    <row r="2877" spans="4:4" x14ac:dyDescent="0.25">
      <c r="D2877" s="190"/>
    </row>
    <row r="2878" spans="4:4" x14ac:dyDescent="0.25">
      <c r="D2878" s="190"/>
    </row>
    <row r="2879" spans="4:4" x14ac:dyDescent="0.25">
      <c r="D2879" s="190"/>
    </row>
    <row r="2880" spans="4:4" x14ac:dyDescent="0.25">
      <c r="D2880" s="190"/>
    </row>
    <row r="2881" spans="4:4" x14ac:dyDescent="0.25">
      <c r="D2881" s="190"/>
    </row>
    <row r="2882" spans="4:4" x14ac:dyDescent="0.25">
      <c r="D2882" s="190"/>
    </row>
    <row r="2883" spans="4:4" x14ac:dyDescent="0.25">
      <c r="D2883" s="190"/>
    </row>
    <row r="2884" spans="4:4" x14ac:dyDescent="0.25">
      <c r="D2884" s="190"/>
    </row>
    <row r="2885" spans="4:4" x14ac:dyDescent="0.25">
      <c r="D2885" s="190"/>
    </row>
    <row r="2886" spans="4:4" x14ac:dyDescent="0.25">
      <c r="D2886" s="190"/>
    </row>
    <row r="2887" spans="4:4" x14ac:dyDescent="0.25">
      <c r="D2887" s="190"/>
    </row>
    <row r="2888" spans="4:4" x14ac:dyDescent="0.25">
      <c r="D2888" s="190"/>
    </row>
    <row r="2889" spans="4:4" x14ac:dyDescent="0.25">
      <c r="D2889" s="190"/>
    </row>
    <row r="2890" spans="4:4" x14ac:dyDescent="0.25">
      <c r="D2890" s="190"/>
    </row>
    <row r="2891" spans="4:4" x14ac:dyDescent="0.25">
      <c r="D2891" s="190"/>
    </row>
    <row r="2892" spans="4:4" x14ac:dyDescent="0.25">
      <c r="D2892" s="190"/>
    </row>
    <row r="2893" spans="4:4" x14ac:dyDescent="0.25">
      <c r="D2893" s="190"/>
    </row>
    <row r="2894" spans="4:4" x14ac:dyDescent="0.25">
      <c r="D2894" s="190"/>
    </row>
    <row r="2895" spans="4:4" x14ac:dyDescent="0.25">
      <c r="D2895" s="190"/>
    </row>
    <row r="2896" spans="4:4" x14ac:dyDescent="0.25">
      <c r="D2896" s="190"/>
    </row>
    <row r="2897" spans="4:4" x14ac:dyDescent="0.25">
      <c r="D2897" s="190"/>
    </row>
    <row r="2898" spans="4:4" x14ac:dyDescent="0.25">
      <c r="D2898" s="190"/>
    </row>
    <row r="2899" spans="4:4" x14ac:dyDescent="0.25">
      <c r="D2899" s="190"/>
    </row>
    <row r="2900" spans="4:4" x14ac:dyDescent="0.25">
      <c r="D2900" s="190"/>
    </row>
    <row r="2901" spans="4:4" x14ac:dyDescent="0.25">
      <c r="D2901" s="190"/>
    </row>
    <row r="2902" spans="4:4" x14ac:dyDescent="0.25">
      <c r="D2902" s="190"/>
    </row>
    <row r="2903" spans="4:4" x14ac:dyDescent="0.25">
      <c r="D2903" s="190"/>
    </row>
    <row r="2904" spans="4:4" x14ac:dyDescent="0.25">
      <c r="D2904" s="190"/>
    </row>
    <row r="2905" spans="4:4" x14ac:dyDescent="0.25">
      <c r="D2905" s="190"/>
    </row>
    <row r="2906" spans="4:4" x14ac:dyDescent="0.25">
      <c r="D2906" s="190"/>
    </row>
    <row r="2907" spans="4:4" x14ac:dyDescent="0.25">
      <c r="D2907" s="190"/>
    </row>
    <row r="2908" spans="4:4" x14ac:dyDescent="0.25">
      <c r="D2908" s="190"/>
    </row>
    <row r="2909" spans="4:4" x14ac:dyDescent="0.25">
      <c r="D2909" s="190"/>
    </row>
    <row r="2910" spans="4:4" x14ac:dyDescent="0.25">
      <c r="D2910" s="190"/>
    </row>
    <row r="2911" spans="4:4" x14ac:dyDescent="0.25">
      <c r="D2911" s="190"/>
    </row>
    <row r="2912" spans="4:4" x14ac:dyDescent="0.25">
      <c r="D2912" s="190"/>
    </row>
    <row r="2913" spans="4:4" x14ac:dyDescent="0.25">
      <c r="D2913" s="190"/>
    </row>
    <row r="2914" spans="4:4" x14ac:dyDescent="0.25">
      <c r="D2914" s="190"/>
    </row>
    <row r="2915" spans="4:4" x14ac:dyDescent="0.25">
      <c r="D2915" s="190"/>
    </row>
    <row r="2916" spans="4:4" x14ac:dyDescent="0.25">
      <c r="D2916" s="190"/>
    </row>
    <row r="2917" spans="4:4" x14ac:dyDescent="0.25">
      <c r="D2917" s="190"/>
    </row>
    <row r="2918" spans="4:4" x14ac:dyDescent="0.25">
      <c r="D2918" s="190"/>
    </row>
    <row r="2919" spans="4:4" x14ac:dyDescent="0.25">
      <c r="D2919" s="190"/>
    </row>
    <row r="2920" spans="4:4" x14ac:dyDescent="0.25">
      <c r="D2920" s="190"/>
    </row>
    <row r="2921" spans="4:4" x14ac:dyDescent="0.25">
      <c r="D2921" s="190"/>
    </row>
    <row r="2922" spans="4:4" x14ac:dyDescent="0.25">
      <c r="D2922" s="190"/>
    </row>
    <row r="2923" spans="4:4" x14ac:dyDescent="0.25">
      <c r="D2923" s="190"/>
    </row>
    <row r="2924" spans="4:4" x14ac:dyDescent="0.25">
      <c r="D2924" s="190"/>
    </row>
    <row r="2925" spans="4:4" x14ac:dyDescent="0.25">
      <c r="D2925" s="190"/>
    </row>
    <row r="2926" spans="4:4" x14ac:dyDescent="0.25">
      <c r="D2926" s="190"/>
    </row>
    <row r="2927" spans="4:4" x14ac:dyDescent="0.25">
      <c r="D2927" s="190"/>
    </row>
    <row r="2928" spans="4:4" x14ac:dyDescent="0.25">
      <c r="D2928" s="190"/>
    </row>
    <row r="2929" spans="4:4" x14ac:dyDescent="0.25">
      <c r="D2929" s="190"/>
    </row>
    <row r="2930" spans="4:4" x14ac:dyDescent="0.25">
      <c r="D2930" s="190"/>
    </row>
    <row r="2931" spans="4:4" x14ac:dyDescent="0.25">
      <c r="D2931" s="190"/>
    </row>
    <row r="2932" spans="4:4" x14ac:dyDescent="0.25">
      <c r="D2932" s="190"/>
    </row>
    <row r="2933" spans="4:4" x14ac:dyDescent="0.25">
      <c r="D2933" s="190"/>
    </row>
    <row r="2934" spans="4:4" x14ac:dyDescent="0.25">
      <c r="D2934" s="190"/>
    </row>
    <row r="2935" spans="4:4" x14ac:dyDescent="0.25">
      <c r="D2935" s="190"/>
    </row>
    <row r="2936" spans="4:4" x14ac:dyDescent="0.25">
      <c r="D2936" s="190"/>
    </row>
    <row r="2937" spans="4:4" x14ac:dyDescent="0.25">
      <c r="D2937" s="190"/>
    </row>
    <row r="2938" spans="4:4" x14ac:dyDescent="0.25">
      <c r="D2938" s="190"/>
    </row>
    <row r="2939" spans="4:4" x14ac:dyDescent="0.25">
      <c r="D2939" s="190"/>
    </row>
    <row r="2940" spans="4:4" x14ac:dyDescent="0.25">
      <c r="D2940" s="190"/>
    </row>
    <row r="2941" spans="4:4" x14ac:dyDescent="0.25">
      <c r="D2941" s="190"/>
    </row>
    <row r="2942" spans="4:4" x14ac:dyDescent="0.25">
      <c r="D2942" s="190"/>
    </row>
    <row r="2943" spans="4:4" x14ac:dyDescent="0.25">
      <c r="D2943" s="190"/>
    </row>
    <row r="2944" spans="4:4" x14ac:dyDescent="0.25">
      <c r="D2944" s="190"/>
    </row>
    <row r="2945" spans="4:4" x14ac:dyDescent="0.25">
      <c r="D2945" s="190"/>
    </row>
    <row r="2946" spans="4:4" x14ac:dyDescent="0.25">
      <c r="D2946" s="190"/>
    </row>
    <row r="2947" spans="4:4" x14ac:dyDescent="0.25">
      <c r="D2947" s="190"/>
    </row>
    <row r="2948" spans="4:4" x14ac:dyDescent="0.25">
      <c r="D2948" s="190"/>
    </row>
    <row r="2949" spans="4:4" x14ac:dyDescent="0.25">
      <c r="D2949" s="190"/>
    </row>
    <row r="2950" spans="4:4" x14ac:dyDescent="0.25">
      <c r="D2950" s="190"/>
    </row>
    <row r="2951" spans="4:4" x14ac:dyDescent="0.25">
      <c r="D2951" s="190"/>
    </row>
    <row r="2952" spans="4:4" x14ac:dyDescent="0.25">
      <c r="D2952" s="190"/>
    </row>
    <row r="2953" spans="4:4" x14ac:dyDescent="0.25">
      <c r="D2953" s="190"/>
    </row>
    <row r="2954" spans="4:4" x14ac:dyDescent="0.25">
      <c r="D2954" s="190"/>
    </row>
    <row r="2955" spans="4:4" x14ac:dyDescent="0.25">
      <c r="D2955" s="190"/>
    </row>
    <row r="2956" spans="4:4" x14ac:dyDescent="0.25">
      <c r="D2956" s="190"/>
    </row>
    <row r="2957" spans="4:4" x14ac:dyDescent="0.25">
      <c r="D2957" s="190"/>
    </row>
    <row r="2958" spans="4:4" x14ac:dyDescent="0.25">
      <c r="D2958" s="190"/>
    </row>
    <row r="2959" spans="4:4" x14ac:dyDescent="0.25">
      <c r="D2959" s="190"/>
    </row>
    <row r="2960" spans="4:4" x14ac:dyDescent="0.25">
      <c r="D2960" s="190"/>
    </row>
    <row r="2961" spans="4:4" x14ac:dyDescent="0.25">
      <c r="D2961" s="190"/>
    </row>
    <row r="2962" spans="4:4" x14ac:dyDescent="0.25">
      <c r="D2962" s="190"/>
    </row>
    <row r="2963" spans="4:4" x14ac:dyDescent="0.25">
      <c r="D2963" s="190"/>
    </row>
    <row r="2964" spans="4:4" x14ac:dyDescent="0.25">
      <c r="D2964" s="190"/>
    </row>
    <row r="2965" spans="4:4" x14ac:dyDescent="0.25">
      <c r="D2965" s="190"/>
    </row>
    <row r="2966" spans="4:4" x14ac:dyDescent="0.25">
      <c r="D2966" s="190"/>
    </row>
    <row r="2967" spans="4:4" x14ac:dyDescent="0.25">
      <c r="D2967" s="190"/>
    </row>
    <row r="2968" spans="4:4" x14ac:dyDescent="0.25">
      <c r="D2968" s="190"/>
    </row>
    <row r="2969" spans="4:4" x14ac:dyDescent="0.25">
      <c r="D2969" s="190"/>
    </row>
    <row r="2970" spans="4:4" x14ac:dyDescent="0.25">
      <c r="D2970" s="190"/>
    </row>
    <row r="2971" spans="4:4" x14ac:dyDescent="0.25">
      <c r="D2971" s="190"/>
    </row>
    <row r="2972" spans="4:4" x14ac:dyDescent="0.25">
      <c r="D2972" s="190"/>
    </row>
    <row r="2973" spans="4:4" x14ac:dyDescent="0.25">
      <c r="D2973" s="190"/>
    </row>
    <row r="2974" spans="4:4" x14ac:dyDescent="0.25">
      <c r="D2974" s="190"/>
    </row>
    <row r="2975" spans="4:4" x14ac:dyDescent="0.25">
      <c r="D2975" s="190"/>
    </row>
    <row r="2976" spans="4:4" x14ac:dyDescent="0.25">
      <c r="D2976" s="190"/>
    </row>
    <row r="2977" spans="4:4" x14ac:dyDescent="0.25">
      <c r="D2977" s="190"/>
    </row>
    <row r="2978" spans="4:4" x14ac:dyDescent="0.25">
      <c r="D2978" s="190"/>
    </row>
    <row r="2979" spans="4:4" x14ac:dyDescent="0.25">
      <c r="D2979" s="190"/>
    </row>
    <row r="2980" spans="4:4" x14ac:dyDescent="0.25">
      <c r="D2980" s="190"/>
    </row>
    <row r="2981" spans="4:4" x14ac:dyDescent="0.25">
      <c r="D2981" s="190"/>
    </row>
    <row r="2982" spans="4:4" x14ac:dyDescent="0.25">
      <c r="D2982" s="190"/>
    </row>
    <row r="2983" spans="4:4" x14ac:dyDescent="0.25">
      <c r="D2983" s="190"/>
    </row>
    <row r="2984" spans="4:4" x14ac:dyDescent="0.25">
      <c r="D2984" s="190"/>
    </row>
    <row r="2985" spans="4:4" x14ac:dyDescent="0.25">
      <c r="D2985" s="190"/>
    </row>
    <row r="2986" spans="4:4" x14ac:dyDescent="0.25">
      <c r="D2986" s="190"/>
    </row>
    <row r="2987" spans="4:4" x14ac:dyDescent="0.25">
      <c r="D2987" s="190"/>
    </row>
    <row r="2988" spans="4:4" x14ac:dyDescent="0.25">
      <c r="D2988" s="190"/>
    </row>
    <row r="2989" spans="4:4" x14ac:dyDescent="0.25">
      <c r="D2989" s="190"/>
    </row>
    <row r="2990" spans="4:4" x14ac:dyDescent="0.25">
      <c r="D2990" s="190"/>
    </row>
    <row r="2991" spans="4:4" x14ac:dyDescent="0.25">
      <c r="D2991" s="190"/>
    </row>
    <row r="2992" spans="4:4" x14ac:dyDescent="0.25">
      <c r="D2992" s="190"/>
    </row>
    <row r="2993" spans="4:4" x14ac:dyDescent="0.25">
      <c r="D2993" s="190"/>
    </row>
    <row r="2994" spans="4:4" x14ac:dyDescent="0.25">
      <c r="D2994" s="190"/>
    </row>
    <row r="2995" spans="4:4" x14ac:dyDescent="0.25">
      <c r="D2995" s="190"/>
    </row>
    <row r="2996" spans="4:4" x14ac:dyDescent="0.25">
      <c r="D2996" s="190"/>
    </row>
    <row r="2997" spans="4:4" x14ac:dyDescent="0.25">
      <c r="D2997" s="190"/>
    </row>
    <row r="2998" spans="4:4" x14ac:dyDescent="0.25">
      <c r="D2998" s="190"/>
    </row>
    <row r="2999" spans="4:4" x14ac:dyDescent="0.25">
      <c r="D2999" s="190"/>
    </row>
    <row r="3000" spans="4:4" x14ac:dyDescent="0.25">
      <c r="D3000" s="190"/>
    </row>
    <row r="3001" spans="4:4" x14ac:dyDescent="0.25">
      <c r="D3001" s="190"/>
    </row>
    <row r="3002" spans="4:4" x14ac:dyDescent="0.25">
      <c r="D3002" s="190"/>
    </row>
    <row r="3003" spans="4:4" x14ac:dyDescent="0.25">
      <c r="D3003" s="190"/>
    </row>
    <row r="3004" spans="4:4" x14ac:dyDescent="0.25">
      <c r="D3004" s="190"/>
    </row>
    <row r="3005" spans="4:4" x14ac:dyDescent="0.25">
      <c r="D3005" s="190"/>
    </row>
    <row r="3006" spans="4:4" x14ac:dyDescent="0.25">
      <c r="D3006" s="190"/>
    </row>
    <row r="3007" spans="4:4" x14ac:dyDescent="0.25">
      <c r="D3007" s="190"/>
    </row>
    <row r="3008" spans="4:4" x14ac:dyDescent="0.25">
      <c r="D3008" s="190"/>
    </row>
    <row r="3009" spans="4:4" x14ac:dyDescent="0.25">
      <c r="D3009" s="190"/>
    </row>
    <row r="3010" spans="4:4" x14ac:dyDescent="0.25">
      <c r="D3010" s="190"/>
    </row>
    <row r="3011" spans="4:4" x14ac:dyDescent="0.25">
      <c r="D3011" s="190"/>
    </row>
    <row r="3012" spans="4:4" x14ac:dyDescent="0.25">
      <c r="D3012" s="190"/>
    </row>
    <row r="3013" spans="4:4" x14ac:dyDescent="0.25">
      <c r="D3013" s="190"/>
    </row>
    <row r="3014" spans="4:4" x14ac:dyDescent="0.25">
      <c r="D3014" s="190"/>
    </row>
    <row r="3015" spans="4:4" x14ac:dyDescent="0.25">
      <c r="D3015" s="190"/>
    </row>
    <row r="3016" spans="4:4" x14ac:dyDescent="0.25">
      <c r="D3016" s="190"/>
    </row>
    <row r="3017" spans="4:4" x14ac:dyDescent="0.25">
      <c r="D3017" s="190"/>
    </row>
    <row r="3018" spans="4:4" x14ac:dyDescent="0.25">
      <c r="D3018" s="190"/>
    </row>
    <row r="3019" spans="4:4" x14ac:dyDescent="0.25">
      <c r="D3019" s="190"/>
    </row>
    <row r="3020" spans="4:4" x14ac:dyDescent="0.25">
      <c r="D3020" s="190"/>
    </row>
    <row r="3021" spans="4:4" x14ac:dyDescent="0.25">
      <c r="D3021" s="190"/>
    </row>
    <row r="3022" spans="4:4" x14ac:dyDescent="0.25">
      <c r="D3022" s="190"/>
    </row>
    <row r="3023" spans="4:4" x14ac:dyDescent="0.25">
      <c r="D3023" s="190"/>
    </row>
    <row r="3024" spans="4:4" x14ac:dyDescent="0.25">
      <c r="D3024" s="190"/>
    </row>
    <row r="3025" spans="4:4" x14ac:dyDescent="0.25">
      <c r="D3025" s="190"/>
    </row>
    <row r="3026" spans="4:4" x14ac:dyDescent="0.25">
      <c r="D3026" s="190"/>
    </row>
    <row r="3027" spans="4:4" x14ac:dyDescent="0.25">
      <c r="D3027" s="190"/>
    </row>
    <row r="3028" spans="4:4" x14ac:dyDescent="0.25">
      <c r="D3028" s="190"/>
    </row>
    <row r="3029" spans="4:4" x14ac:dyDescent="0.25">
      <c r="D3029" s="190"/>
    </row>
    <row r="3030" spans="4:4" x14ac:dyDescent="0.25">
      <c r="D3030" s="190"/>
    </row>
    <row r="3031" spans="4:4" x14ac:dyDescent="0.25">
      <c r="D3031" s="190"/>
    </row>
    <row r="3032" spans="4:4" x14ac:dyDescent="0.25">
      <c r="D3032" s="190"/>
    </row>
    <row r="3033" spans="4:4" x14ac:dyDescent="0.25">
      <c r="D3033" s="190"/>
    </row>
    <row r="3034" spans="4:4" x14ac:dyDescent="0.25">
      <c r="D3034" s="190"/>
    </row>
    <row r="3035" spans="4:4" x14ac:dyDescent="0.25">
      <c r="D3035" s="190"/>
    </row>
    <row r="3036" spans="4:4" x14ac:dyDescent="0.25">
      <c r="D3036" s="190"/>
    </row>
    <row r="3037" spans="4:4" x14ac:dyDescent="0.25">
      <c r="D3037" s="190"/>
    </row>
    <row r="3038" spans="4:4" x14ac:dyDescent="0.25">
      <c r="D3038" s="190"/>
    </row>
    <row r="3039" spans="4:4" x14ac:dyDescent="0.25">
      <c r="D3039" s="190"/>
    </row>
    <row r="3040" spans="4:4" x14ac:dyDescent="0.25">
      <c r="D3040" s="190"/>
    </row>
    <row r="3041" spans="4:4" x14ac:dyDescent="0.25">
      <c r="D3041" s="190"/>
    </row>
    <row r="3042" spans="4:4" x14ac:dyDescent="0.25">
      <c r="D3042" s="190"/>
    </row>
    <row r="3043" spans="4:4" x14ac:dyDescent="0.25">
      <c r="D3043" s="190"/>
    </row>
    <row r="3044" spans="4:4" x14ac:dyDescent="0.25">
      <c r="D3044" s="190"/>
    </row>
    <row r="3045" spans="4:4" x14ac:dyDescent="0.25">
      <c r="D3045" s="190"/>
    </row>
    <row r="3046" spans="4:4" x14ac:dyDescent="0.25">
      <c r="D3046" s="190"/>
    </row>
    <row r="3047" spans="4:4" x14ac:dyDescent="0.25">
      <c r="D3047" s="190"/>
    </row>
    <row r="3048" spans="4:4" x14ac:dyDescent="0.25">
      <c r="D3048" s="190"/>
    </row>
    <row r="3049" spans="4:4" x14ac:dyDescent="0.25">
      <c r="D3049" s="190"/>
    </row>
    <row r="3050" spans="4:4" x14ac:dyDescent="0.25">
      <c r="D3050" s="190"/>
    </row>
    <row r="3051" spans="4:4" x14ac:dyDescent="0.25">
      <c r="D3051" s="190"/>
    </row>
    <row r="3052" spans="4:4" x14ac:dyDescent="0.25">
      <c r="D3052" s="190"/>
    </row>
    <row r="3053" spans="4:4" x14ac:dyDescent="0.25">
      <c r="D3053" s="190"/>
    </row>
    <row r="3054" spans="4:4" x14ac:dyDescent="0.25">
      <c r="D3054" s="190"/>
    </row>
    <row r="3055" spans="4:4" x14ac:dyDescent="0.25">
      <c r="D3055" s="190"/>
    </row>
    <row r="3056" spans="4:4" x14ac:dyDescent="0.25">
      <c r="D3056" s="190"/>
    </row>
    <row r="3057" spans="4:4" x14ac:dyDescent="0.25">
      <c r="D3057" s="190"/>
    </row>
    <row r="3058" spans="4:4" x14ac:dyDescent="0.25">
      <c r="D3058" s="190"/>
    </row>
    <row r="3059" spans="4:4" x14ac:dyDescent="0.25">
      <c r="D3059" s="190"/>
    </row>
    <row r="3060" spans="4:4" x14ac:dyDescent="0.25">
      <c r="D3060" s="190"/>
    </row>
    <row r="3061" spans="4:4" x14ac:dyDescent="0.25">
      <c r="D3061" s="190"/>
    </row>
    <row r="3062" spans="4:4" x14ac:dyDescent="0.25">
      <c r="D3062" s="190"/>
    </row>
    <row r="3063" spans="4:4" x14ac:dyDescent="0.25">
      <c r="D3063" s="190"/>
    </row>
    <row r="3064" spans="4:4" x14ac:dyDescent="0.25">
      <c r="D3064" s="190"/>
    </row>
    <row r="3065" spans="4:4" x14ac:dyDescent="0.25">
      <c r="D3065" s="190"/>
    </row>
    <row r="3066" spans="4:4" x14ac:dyDescent="0.25">
      <c r="D3066" s="190"/>
    </row>
    <row r="3067" spans="4:4" x14ac:dyDescent="0.25">
      <c r="D3067" s="190"/>
    </row>
    <row r="3068" spans="4:4" x14ac:dyDescent="0.25">
      <c r="D3068" s="190"/>
    </row>
    <row r="3069" spans="4:4" x14ac:dyDescent="0.25">
      <c r="D3069" s="190"/>
    </row>
    <row r="3070" spans="4:4" x14ac:dyDescent="0.25">
      <c r="D3070" s="190"/>
    </row>
    <row r="3071" spans="4:4" x14ac:dyDescent="0.25">
      <c r="D3071" s="190"/>
    </row>
    <row r="3072" spans="4:4" x14ac:dyDescent="0.25">
      <c r="D3072" s="190"/>
    </row>
    <row r="3073" spans="4:4" x14ac:dyDescent="0.25">
      <c r="D3073" s="190"/>
    </row>
    <row r="3074" spans="4:4" x14ac:dyDescent="0.25">
      <c r="D3074" s="190"/>
    </row>
    <row r="3075" spans="4:4" x14ac:dyDescent="0.25">
      <c r="D3075" s="190"/>
    </row>
    <row r="3076" spans="4:4" x14ac:dyDescent="0.25">
      <c r="D3076" s="190"/>
    </row>
    <row r="3077" spans="4:4" x14ac:dyDescent="0.25">
      <c r="D3077" s="190"/>
    </row>
    <row r="3078" spans="4:4" x14ac:dyDescent="0.25">
      <c r="D3078" s="190"/>
    </row>
    <row r="3079" spans="4:4" x14ac:dyDescent="0.25">
      <c r="D3079" s="190"/>
    </row>
    <row r="3080" spans="4:4" x14ac:dyDescent="0.25">
      <c r="D3080" s="190"/>
    </row>
    <row r="3081" spans="4:4" x14ac:dyDescent="0.25">
      <c r="D3081" s="190"/>
    </row>
    <row r="3082" spans="4:4" x14ac:dyDescent="0.25">
      <c r="D3082" s="190"/>
    </row>
    <row r="3083" spans="4:4" x14ac:dyDescent="0.25">
      <c r="D3083" s="190"/>
    </row>
    <row r="3084" spans="4:4" x14ac:dyDescent="0.25">
      <c r="D3084" s="190"/>
    </row>
    <row r="3085" spans="4:4" x14ac:dyDescent="0.25">
      <c r="D3085" s="190"/>
    </row>
    <row r="3086" spans="4:4" x14ac:dyDescent="0.25">
      <c r="D3086" s="190"/>
    </row>
    <row r="3087" spans="4:4" x14ac:dyDescent="0.25">
      <c r="D3087" s="190"/>
    </row>
    <row r="3088" spans="4:4" x14ac:dyDescent="0.25">
      <c r="D3088" s="190"/>
    </row>
    <row r="3089" spans="4:4" x14ac:dyDescent="0.25">
      <c r="D3089" s="190"/>
    </row>
    <row r="3090" spans="4:4" x14ac:dyDescent="0.25">
      <c r="D3090" s="190"/>
    </row>
    <row r="3091" spans="4:4" x14ac:dyDescent="0.25">
      <c r="D3091" s="190"/>
    </row>
    <row r="3092" spans="4:4" x14ac:dyDescent="0.25">
      <c r="D3092" s="190"/>
    </row>
    <row r="3093" spans="4:4" x14ac:dyDescent="0.25">
      <c r="D3093" s="190"/>
    </row>
    <row r="3094" spans="4:4" x14ac:dyDescent="0.25">
      <c r="D3094" s="190"/>
    </row>
    <row r="3095" spans="4:4" x14ac:dyDescent="0.25">
      <c r="D3095" s="190"/>
    </row>
    <row r="3096" spans="4:4" x14ac:dyDescent="0.25">
      <c r="D3096" s="190"/>
    </row>
    <row r="3097" spans="4:4" x14ac:dyDescent="0.25">
      <c r="D3097" s="190"/>
    </row>
    <row r="3098" spans="4:4" x14ac:dyDescent="0.25">
      <c r="D3098" s="190"/>
    </row>
    <row r="3099" spans="4:4" x14ac:dyDescent="0.25">
      <c r="D3099" s="190"/>
    </row>
    <row r="3100" spans="4:4" x14ac:dyDescent="0.25">
      <c r="D3100" s="190"/>
    </row>
    <row r="3101" spans="4:4" x14ac:dyDescent="0.25">
      <c r="D3101" s="190"/>
    </row>
    <row r="3102" spans="4:4" x14ac:dyDescent="0.25">
      <c r="D3102" s="190"/>
    </row>
    <row r="3103" spans="4:4" x14ac:dyDescent="0.25">
      <c r="D3103" s="190"/>
    </row>
    <row r="3104" spans="4:4" x14ac:dyDescent="0.25">
      <c r="D3104" s="190"/>
    </row>
    <row r="3105" spans="4:4" x14ac:dyDescent="0.25">
      <c r="D3105" s="190"/>
    </row>
    <row r="3106" spans="4:4" x14ac:dyDescent="0.25">
      <c r="D3106" s="190"/>
    </row>
    <row r="3107" spans="4:4" x14ac:dyDescent="0.25">
      <c r="D3107" s="190"/>
    </row>
    <row r="3108" spans="4:4" x14ac:dyDescent="0.25">
      <c r="D3108" s="190"/>
    </row>
    <row r="3109" spans="4:4" x14ac:dyDescent="0.25">
      <c r="D3109" s="190"/>
    </row>
    <row r="3110" spans="4:4" x14ac:dyDescent="0.25">
      <c r="D3110" s="190"/>
    </row>
    <row r="3111" spans="4:4" x14ac:dyDescent="0.25">
      <c r="D3111" s="190"/>
    </row>
    <row r="3112" spans="4:4" x14ac:dyDescent="0.25">
      <c r="D3112" s="190"/>
    </row>
    <row r="3113" spans="4:4" x14ac:dyDescent="0.25">
      <c r="D3113" s="190"/>
    </row>
    <row r="3114" spans="4:4" x14ac:dyDescent="0.25">
      <c r="D3114" s="190"/>
    </row>
    <row r="3115" spans="4:4" x14ac:dyDescent="0.25">
      <c r="D3115" s="190"/>
    </row>
    <row r="3116" spans="4:4" x14ac:dyDescent="0.25">
      <c r="D3116" s="190"/>
    </row>
    <row r="3117" spans="4:4" x14ac:dyDescent="0.25">
      <c r="D3117" s="190"/>
    </row>
    <row r="3118" spans="4:4" x14ac:dyDescent="0.25">
      <c r="D3118" s="190"/>
    </row>
    <row r="3119" spans="4:4" x14ac:dyDescent="0.25">
      <c r="D3119" s="190"/>
    </row>
    <row r="3120" spans="4:4" x14ac:dyDescent="0.25">
      <c r="D3120" s="190"/>
    </row>
    <row r="3121" spans="4:4" x14ac:dyDescent="0.25">
      <c r="D3121" s="190"/>
    </row>
    <row r="3122" spans="4:4" x14ac:dyDescent="0.25">
      <c r="D3122" s="190"/>
    </row>
    <row r="3123" spans="4:4" x14ac:dyDescent="0.25">
      <c r="D3123" s="190"/>
    </row>
    <row r="3124" spans="4:4" x14ac:dyDescent="0.25">
      <c r="D3124" s="190"/>
    </row>
    <row r="3125" spans="4:4" x14ac:dyDescent="0.25">
      <c r="D3125" s="190"/>
    </row>
    <row r="3126" spans="4:4" x14ac:dyDescent="0.25">
      <c r="D3126" s="190"/>
    </row>
    <row r="3127" spans="4:4" x14ac:dyDescent="0.25">
      <c r="D3127" s="190"/>
    </row>
    <row r="3128" spans="4:4" x14ac:dyDescent="0.25">
      <c r="D3128" s="190"/>
    </row>
    <row r="3129" spans="4:4" x14ac:dyDescent="0.25">
      <c r="D3129" s="190"/>
    </row>
    <row r="3130" spans="4:4" x14ac:dyDescent="0.25">
      <c r="D3130" s="190"/>
    </row>
    <row r="3131" spans="4:4" x14ac:dyDescent="0.25">
      <c r="D3131" s="190"/>
    </row>
    <row r="3132" spans="4:4" x14ac:dyDescent="0.25">
      <c r="D3132" s="190"/>
    </row>
    <row r="3133" spans="4:4" x14ac:dyDescent="0.25">
      <c r="D3133" s="190"/>
    </row>
    <row r="3134" spans="4:4" x14ac:dyDescent="0.25">
      <c r="D3134" s="190"/>
    </row>
    <row r="3135" spans="4:4" x14ac:dyDescent="0.25">
      <c r="D3135" s="190"/>
    </row>
    <row r="3136" spans="4:4" x14ac:dyDescent="0.25">
      <c r="D3136" s="190"/>
    </row>
    <row r="3137" spans="4:4" x14ac:dyDescent="0.25">
      <c r="D3137" s="190"/>
    </row>
    <row r="3138" spans="4:4" x14ac:dyDescent="0.25">
      <c r="D3138" s="190"/>
    </row>
    <row r="3139" spans="4:4" x14ac:dyDescent="0.25">
      <c r="D3139" s="190"/>
    </row>
    <row r="3140" spans="4:4" x14ac:dyDescent="0.25">
      <c r="D3140" s="190"/>
    </row>
    <row r="3141" spans="4:4" x14ac:dyDescent="0.25">
      <c r="D3141" s="190"/>
    </row>
    <row r="3142" spans="4:4" x14ac:dyDescent="0.25">
      <c r="D3142" s="190"/>
    </row>
    <row r="3143" spans="4:4" x14ac:dyDescent="0.25">
      <c r="D3143" s="190"/>
    </row>
    <row r="3144" spans="4:4" x14ac:dyDescent="0.25">
      <c r="D3144" s="190"/>
    </row>
    <row r="3145" spans="4:4" x14ac:dyDescent="0.25">
      <c r="D3145" s="190"/>
    </row>
    <row r="3146" spans="4:4" x14ac:dyDescent="0.25">
      <c r="D3146" s="190"/>
    </row>
    <row r="3147" spans="4:4" x14ac:dyDescent="0.25">
      <c r="D3147" s="190"/>
    </row>
    <row r="3148" spans="4:4" x14ac:dyDescent="0.25">
      <c r="D3148" s="190"/>
    </row>
    <row r="3149" spans="4:4" x14ac:dyDescent="0.25">
      <c r="D3149" s="190"/>
    </row>
    <row r="3150" spans="4:4" x14ac:dyDescent="0.25">
      <c r="D3150" s="190"/>
    </row>
    <row r="3151" spans="4:4" x14ac:dyDescent="0.25">
      <c r="D3151" s="190"/>
    </row>
    <row r="3152" spans="4:4" x14ac:dyDescent="0.25">
      <c r="D3152" s="190"/>
    </row>
    <row r="3153" spans="4:4" x14ac:dyDescent="0.25">
      <c r="D3153" s="190"/>
    </row>
    <row r="3154" spans="4:4" x14ac:dyDescent="0.25">
      <c r="D3154" s="190"/>
    </row>
    <row r="3155" spans="4:4" x14ac:dyDescent="0.25">
      <c r="D3155" s="190"/>
    </row>
    <row r="3156" spans="4:4" x14ac:dyDescent="0.25">
      <c r="D3156" s="190"/>
    </row>
    <row r="3157" spans="4:4" x14ac:dyDescent="0.25">
      <c r="D3157" s="190"/>
    </row>
    <row r="3158" spans="4:4" x14ac:dyDescent="0.25">
      <c r="D3158" s="190"/>
    </row>
    <row r="3159" spans="4:4" x14ac:dyDescent="0.25">
      <c r="D3159" s="190"/>
    </row>
    <row r="3160" spans="4:4" x14ac:dyDescent="0.25">
      <c r="D3160" s="190"/>
    </row>
    <row r="3161" spans="4:4" x14ac:dyDescent="0.25">
      <c r="D3161" s="190"/>
    </row>
    <row r="3162" spans="4:4" x14ac:dyDescent="0.25">
      <c r="D3162" s="190"/>
    </row>
    <row r="3163" spans="4:4" x14ac:dyDescent="0.25">
      <c r="D3163" s="190"/>
    </row>
    <row r="3164" spans="4:4" x14ac:dyDescent="0.25">
      <c r="D3164" s="190"/>
    </row>
    <row r="3165" spans="4:4" x14ac:dyDescent="0.25">
      <c r="D3165" s="190"/>
    </row>
    <row r="3166" spans="4:4" x14ac:dyDescent="0.25">
      <c r="D3166" s="190"/>
    </row>
    <row r="3167" spans="4:4" x14ac:dyDescent="0.25">
      <c r="D3167" s="190"/>
    </row>
    <row r="3168" spans="4:4" x14ac:dyDescent="0.25">
      <c r="D3168" s="190"/>
    </row>
    <row r="3169" spans="4:4" x14ac:dyDescent="0.25">
      <c r="D3169" s="190"/>
    </row>
    <row r="3170" spans="4:4" x14ac:dyDescent="0.25">
      <c r="D3170" s="190"/>
    </row>
    <row r="3171" spans="4:4" x14ac:dyDescent="0.25">
      <c r="D3171" s="190"/>
    </row>
    <row r="3172" spans="4:4" x14ac:dyDescent="0.25">
      <c r="D3172" s="190"/>
    </row>
    <row r="3173" spans="4:4" x14ac:dyDescent="0.25">
      <c r="D3173" s="190"/>
    </row>
    <row r="3174" spans="4:4" x14ac:dyDescent="0.25">
      <c r="D3174" s="190"/>
    </row>
    <row r="3175" spans="4:4" x14ac:dyDescent="0.25">
      <c r="D3175" s="190"/>
    </row>
    <row r="3176" spans="4:4" x14ac:dyDescent="0.25">
      <c r="D3176" s="190"/>
    </row>
    <row r="3177" spans="4:4" x14ac:dyDescent="0.25">
      <c r="D3177" s="190"/>
    </row>
    <row r="3178" spans="4:4" x14ac:dyDescent="0.25">
      <c r="D3178" s="190"/>
    </row>
    <row r="3179" spans="4:4" x14ac:dyDescent="0.25">
      <c r="D3179" s="190"/>
    </row>
    <row r="3180" spans="4:4" x14ac:dyDescent="0.25">
      <c r="D3180" s="190"/>
    </row>
    <row r="3181" spans="4:4" x14ac:dyDescent="0.25">
      <c r="D3181" s="190"/>
    </row>
    <row r="3182" spans="4:4" x14ac:dyDescent="0.25">
      <c r="D3182" s="190"/>
    </row>
    <row r="3183" spans="4:4" x14ac:dyDescent="0.25">
      <c r="D3183" s="190"/>
    </row>
    <row r="3184" spans="4:4" x14ac:dyDescent="0.25">
      <c r="D3184" s="190"/>
    </row>
    <row r="3185" spans="4:4" x14ac:dyDescent="0.25">
      <c r="D3185" s="190"/>
    </row>
    <row r="3186" spans="4:4" x14ac:dyDescent="0.25">
      <c r="D3186" s="190"/>
    </row>
    <row r="3187" spans="4:4" x14ac:dyDescent="0.25">
      <c r="D3187" s="190"/>
    </row>
    <row r="3188" spans="4:4" x14ac:dyDescent="0.25">
      <c r="D3188" s="190"/>
    </row>
    <row r="3189" spans="4:4" x14ac:dyDescent="0.25">
      <c r="D3189" s="190"/>
    </row>
    <row r="3190" spans="4:4" x14ac:dyDescent="0.25">
      <c r="D3190" s="190"/>
    </row>
    <row r="3191" spans="4:4" x14ac:dyDescent="0.25">
      <c r="D3191" s="190"/>
    </row>
    <row r="3192" spans="4:4" x14ac:dyDescent="0.25">
      <c r="D3192" s="190"/>
    </row>
    <row r="3193" spans="4:4" x14ac:dyDescent="0.25">
      <c r="D3193" s="190"/>
    </row>
    <row r="3194" spans="4:4" x14ac:dyDescent="0.25">
      <c r="D3194" s="190"/>
    </row>
    <row r="3195" spans="4:4" x14ac:dyDescent="0.25">
      <c r="D3195" s="190"/>
    </row>
    <row r="3196" spans="4:4" x14ac:dyDescent="0.25">
      <c r="D3196" s="190"/>
    </row>
    <row r="3197" spans="4:4" x14ac:dyDescent="0.25">
      <c r="D3197" s="190"/>
    </row>
    <row r="3198" spans="4:4" x14ac:dyDescent="0.25">
      <c r="D3198" s="190"/>
    </row>
    <row r="3199" spans="4:4" x14ac:dyDescent="0.25">
      <c r="D3199" s="190"/>
    </row>
    <row r="3200" spans="4:4" x14ac:dyDescent="0.25">
      <c r="D3200" s="190"/>
    </row>
    <row r="3201" spans="4:4" x14ac:dyDescent="0.25">
      <c r="D3201" s="190"/>
    </row>
    <row r="3202" spans="4:4" x14ac:dyDescent="0.25">
      <c r="D3202" s="190"/>
    </row>
    <row r="3203" spans="4:4" x14ac:dyDescent="0.25">
      <c r="D3203" s="190"/>
    </row>
    <row r="3204" spans="4:4" x14ac:dyDescent="0.25">
      <c r="D3204" s="190"/>
    </row>
    <row r="3205" spans="4:4" x14ac:dyDescent="0.25">
      <c r="D3205" s="190"/>
    </row>
    <row r="3206" spans="4:4" x14ac:dyDescent="0.25">
      <c r="D3206" s="190"/>
    </row>
    <row r="3207" spans="4:4" x14ac:dyDescent="0.25">
      <c r="D3207" s="190"/>
    </row>
    <row r="3208" spans="4:4" x14ac:dyDescent="0.25">
      <c r="D3208" s="190"/>
    </row>
    <row r="3209" spans="4:4" x14ac:dyDescent="0.25">
      <c r="D3209" s="190"/>
    </row>
    <row r="3210" spans="4:4" x14ac:dyDescent="0.25">
      <c r="D3210" s="190"/>
    </row>
    <row r="3211" spans="4:4" x14ac:dyDescent="0.25">
      <c r="D3211" s="190"/>
    </row>
    <row r="3212" spans="4:4" x14ac:dyDescent="0.25">
      <c r="D3212" s="190"/>
    </row>
    <row r="3213" spans="4:4" x14ac:dyDescent="0.25">
      <c r="D3213" s="190"/>
    </row>
    <row r="3214" spans="4:4" x14ac:dyDescent="0.25">
      <c r="D3214" s="190"/>
    </row>
    <row r="3215" spans="4:4" x14ac:dyDescent="0.25">
      <c r="D3215" s="190"/>
    </row>
    <row r="3216" spans="4:4" x14ac:dyDescent="0.25">
      <c r="D3216" s="190"/>
    </row>
    <row r="3217" spans="4:4" x14ac:dyDescent="0.25">
      <c r="D3217" s="190"/>
    </row>
    <row r="3218" spans="4:4" x14ac:dyDescent="0.25">
      <c r="D3218" s="190"/>
    </row>
    <row r="3219" spans="4:4" x14ac:dyDescent="0.25">
      <c r="D3219" s="190"/>
    </row>
    <row r="3220" spans="4:4" x14ac:dyDescent="0.25">
      <c r="D3220" s="190"/>
    </row>
    <row r="3221" spans="4:4" x14ac:dyDescent="0.25">
      <c r="D3221" s="190"/>
    </row>
    <row r="3222" spans="4:4" x14ac:dyDescent="0.25">
      <c r="D3222" s="190"/>
    </row>
    <row r="3223" spans="4:4" x14ac:dyDescent="0.25">
      <c r="D3223" s="190"/>
    </row>
    <row r="3224" spans="4:4" x14ac:dyDescent="0.25">
      <c r="D3224" s="190"/>
    </row>
    <row r="3225" spans="4:4" x14ac:dyDescent="0.25">
      <c r="D3225" s="190"/>
    </row>
    <row r="3226" spans="4:4" x14ac:dyDescent="0.25">
      <c r="D3226" s="190"/>
    </row>
    <row r="3227" spans="4:4" x14ac:dyDescent="0.25">
      <c r="D3227" s="190"/>
    </row>
    <row r="3228" spans="4:4" x14ac:dyDescent="0.25">
      <c r="D3228" s="190"/>
    </row>
    <row r="3229" spans="4:4" x14ac:dyDescent="0.25">
      <c r="D3229" s="190"/>
    </row>
    <row r="3230" spans="4:4" x14ac:dyDescent="0.25">
      <c r="D3230" s="190"/>
    </row>
    <row r="3231" spans="4:4" x14ac:dyDescent="0.25">
      <c r="D3231" s="190"/>
    </row>
    <row r="3232" spans="4:4" x14ac:dyDescent="0.25">
      <c r="D3232" s="190"/>
    </row>
    <row r="3233" spans="4:4" x14ac:dyDescent="0.25">
      <c r="D3233" s="190"/>
    </row>
    <row r="3234" spans="4:4" x14ac:dyDescent="0.25">
      <c r="D3234" s="190"/>
    </row>
    <row r="3235" spans="4:4" x14ac:dyDescent="0.25">
      <c r="D3235" s="190"/>
    </row>
    <row r="3236" spans="4:4" x14ac:dyDescent="0.25">
      <c r="D3236" s="190"/>
    </row>
    <row r="3237" spans="4:4" x14ac:dyDescent="0.25">
      <c r="D3237" s="190"/>
    </row>
    <row r="3238" spans="4:4" x14ac:dyDescent="0.25">
      <c r="D3238" s="190"/>
    </row>
    <row r="3239" spans="4:4" x14ac:dyDescent="0.25">
      <c r="D3239" s="190"/>
    </row>
    <row r="3240" spans="4:4" x14ac:dyDescent="0.25">
      <c r="D3240" s="190"/>
    </row>
    <row r="3241" spans="4:4" x14ac:dyDescent="0.25">
      <c r="D3241" s="190"/>
    </row>
    <row r="3242" spans="4:4" x14ac:dyDescent="0.25">
      <c r="D3242" s="190"/>
    </row>
    <row r="3243" spans="4:4" x14ac:dyDescent="0.25">
      <c r="D3243" s="190"/>
    </row>
    <row r="3244" spans="4:4" x14ac:dyDescent="0.25">
      <c r="D3244" s="190"/>
    </row>
    <row r="3245" spans="4:4" x14ac:dyDescent="0.25">
      <c r="D3245" s="190"/>
    </row>
    <row r="3246" spans="4:4" x14ac:dyDescent="0.25">
      <c r="D3246" s="190"/>
    </row>
    <row r="3247" spans="4:4" x14ac:dyDescent="0.25">
      <c r="D3247" s="190"/>
    </row>
    <row r="3248" spans="4:4" x14ac:dyDescent="0.25">
      <c r="D3248" s="190"/>
    </row>
    <row r="3249" spans="4:4" x14ac:dyDescent="0.25">
      <c r="D3249" s="190"/>
    </row>
    <row r="3250" spans="4:4" x14ac:dyDescent="0.25">
      <c r="D3250" s="190"/>
    </row>
    <row r="3251" spans="4:4" x14ac:dyDescent="0.25">
      <c r="D3251" s="190"/>
    </row>
    <row r="3252" spans="4:4" x14ac:dyDescent="0.25">
      <c r="D3252" s="190"/>
    </row>
    <row r="3253" spans="4:4" x14ac:dyDescent="0.25">
      <c r="D3253" s="190"/>
    </row>
    <row r="3254" spans="4:4" x14ac:dyDescent="0.25">
      <c r="D3254" s="190"/>
    </row>
    <row r="3255" spans="4:4" x14ac:dyDescent="0.25">
      <c r="D3255" s="190"/>
    </row>
    <row r="3256" spans="4:4" x14ac:dyDescent="0.25">
      <c r="D3256" s="190"/>
    </row>
    <row r="3257" spans="4:4" x14ac:dyDescent="0.25">
      <c r="D3257" s="190"/>
    </row>
    <row r="3258" spans="4:4" x14ac:dyDescent="0.25">
      <c r="D3258" s="190"/>
    </row>
    <row r="3259" spans="4:4" x14ac:dyDescent="0.25">
      <c r="D3259" s="190"/>
    </row>
    <row r="3260" spans="4:4" x14ac:dyDescent="0.25">
      <c r="D3260" s="190"/>
    </row>
    <row r="3261" spans="4:4" x14ac:dyDescent="0.25">
      <c r="D3261" s="190"/>
    </row>
    <row r="3262" spans="4:4" x14ac:dyDescent="0.25">
      <c r="D3262" s="190"/>
    </row>
    <row r="3263" spans="4:4" x14ac:dyDescent="0.25">
      <c r="D3263" s="190"/>
    </row>
    <row r="3264" spans="4:4" x14ac:dyDescent="0.25">
      <c r="D3264" s="190"/>
    </row>
    <row r="3265" spans="4:4" x14ac:dyDescent="0.25">
      <c r="D3265" s="190"/>
    </row>
    <row r="3266" spans="4:4" x14ac:dyDescent="0.25">
      <c r="D3266" s="190"/>
    </row>
    <row r="3267" spans="4:4" x14ac:dyDescent="0.25">
      <c r="D3267" s="190"/>
    </row>
    <row r="3268" spans="4:4" x14ac:dyDescent="0.25">
      <c r="D3268" s="190"/>
    </row>
    <row r="3269" spans="4:4" x14ac:dyDescent="0.25">
      <c r="D3269" s="190"/>
    </row>
    <row r="3270" spans="4:4" x14ac:dyDescent="0.25">
      <c r="D3270" s="190"/>
    </row>
    <row r="3271" spans="4:4" x14ac:dyDescent="0.25">
      <c r="D3271" s="190"/>
    </row>
    <row r="3272" spans="4:4" x14ac:dyDescent="0.25">
      <c r="D3272" s="190"/>
    </row>
    <row r="3273" spans="4:4" x14ac:dyDescent="0.25">
      <c r="D3273" s="190"/>
    </row>
    <row r="3274" spans="4:4" x14ac:dyDescent="0.25">
      <c r="D3274" s="190"/>
    </row>
    <row r="3275" spans="4:4" x14ac:dyDescent="0.25">
      <c r="D3275" s="190"/>
    </row>
    <row r="3276" spans="4:4" x14ac:dyDescent="0.25">
      <c r="D3276" s="190"/>
    </row>
    <row r="3277" spans="4:4" x14ac:dyDescent="0.25">
      <c r="D3277" s="190"/>
    </row>
    <row r="3278" spans="4:4" x14ac:dyDescent="0.25">
      <c r="D3278" s="190"/>
    </row>
    <row r="3279" spans="4:4" x14ac:dyDescent="0.25">
      <c r="D3279" s="190"/>
    </row>
    <row r="3280" spans="4:4" x14ac:dyDescent="0.25">
      <c r="D3280" s="190"/>
    </row>
    <row r="3281" spans="4:4" x14ac:dyDescent="0.25">
      <c r="D3281" s="190"/>
    </row>
    <row r="3282" spans="4:4" x14ac:dyDescent="0.25">
      <c r="D3282" s="190"/>
    </row>
    <row r="3283" spans="4:4" x14ac:dyDescent="0.25">
      <c r="D3283" s="190"/>
    </row>
    <row r="3284" spans="4:4" x14ac:dyDescent="0.25">
      <c r="D3284" s="190"/>
    </row>
    <row r="3285" spans="4:4" x14ac:dyDescent="0.25">
      <c r="D3285" s="190"/>
    </row>
    <row r="3286" spans="4:4" x14ac:dyDescent="0.25">
      <c r="D3286" s="190"/>
    </row>
    <row r="3287" spans="4:4" x14ac:dyDescent="0.25">
      <c r="D3287" s="190"/>
    </row>
    <row r="3288" spans="4:4" x14ac:dyDescent="0.25">
      <c r="D3288" s="190"/>
    </row>
    <row r="3289" spans="4:4" x14ac:dyDescent="0.25">
      <c r="D3289" s="190"/>
    </row>
    <row r="3290" spans="4:4" x14ac:dyDescent="0.25">
      <c r="D3290" s="190"/>
    </row>
    <row r="3291" spans="4:4" x14ac:dyDescent="0.25">
      <c r="D3291" s="190"/>
    </row>
    <row r="3292" spans="4:4" x14ac:dyDescent="0.25">
      <c r="D3292" s="190"/>
    </row>
    <row r="3293" spans="4:4" x14ac:dyDescent="0.25">
      <c r="D3293" s="190"/>
    </row>
    <row r="3294" spans="4:4" x14ac:dyDescent="0.25">
      <c r="D3294" s="190"/>
    </row>
    <row r="3295" spans="4:4" x14ac:dyDescent="0.25">
      <c r="D3295" s="190"/>
    </row>
    <row r="3296" spans="4:4" x14ac:dyDescent="0.25">
      <c r="D3296" s="190"/>
    </row>
    <row r="3297" spans="4:4" x14ac:dyDescent="0.25">
      <c r="D3297" s="190"/>
    </row>
    <row r="3298" spans="4:4" x14ac:dyDescent="0.25">
      <c r="D3298" s="190"/>
    </row>
    <row r="3299" spans="4:4" x14ac:dyDescent="0.25">
      <c r="D3299" s="190"/>
    </row>
    <row r="3300" spans="4:4" x14ac:dyDescent="0.25">
      <c r="D3300" s="190"/>
    </row>
    <row r="3301" spans="4:4" x14ac:dyDescent="0.25">
      <c r="D3301" s="190"/>
    </row>
    <row r="3302" spans="4:4" x14ac:dyDescent="0.25">
      <c r="D3302" s="190"/>
    </row>
    <row r="3303" spans="4:4" x14ac:dyDescent="0.25">
      <c r="D3303" s="190"/>
    </row>
    <row r="3304" spans="4:4" x14ac:dyDescent="0.25">
      <c r="D3304" s="190"/>
    </row>
    <row r="3305" spans="4:4" x14ac:dyDescent="0.25">
      <c r="D3305" s="190"/>
    </row>
    <row r="3306" spans="4:4" x14ac:dyDescent="0.25">
      <c r="D3306" s="190"/>
    </row>
    <row r="3307" spans="4:4" x14ac:dyDescent="0.25">
      <c r="D3307" s="190"/>
    </row>
    <row r="3308" spans="4:4" x14ac:dyDescent="0.25">
      <c r="D3308" s="190"/>
    </row>
    <row r="3309" spans="4:4" x14ac:dyDescent="0.25">
      <c r="D3309" s="190"/>
    </row>
    <row r="3310" spans="4:4" x14ac:dyDescent="0.25">
      <c r="D3310" s="190"/>
    </row>
    <row r="3311" spans="4:4" x14ac:dyDescent="0.25">
      <c r="D3311" s="190"/>
    </row>
    <row r="3312" spans="4:4" x14ac:dyDescent="0.25">
      <c r="D3312" s="190"/>
    </row>
    <row r="3313" spans="4:4" x14ac:dyDescent="0.25">
      <c r="D3313" s="190"/>
    </row>
    <row r="3314" spans="4:4" x14ac:dyDescent="0.25">
      <c r="D3314" s="190"/>
    </row>
    <row r="3315" spans="4:4" x14ac:dyDescent="0.25">
      <c r="D3315" s="190"/>
    </row>
    <row r="3316" spans="4:4" x14ac:dyDescent="0.25">
      <c r="D3316" s="190"/>
    </row>
    <row r="3317" spans="4:4" x14ac:dyDescent="0.25">
      <c r="D3317" s="190"/>
    </row>
    <row r="3318" spans="4:4" x14ac:dyDescent="0.25">
      <c r="D3318" s="190"/>
    </row>
    <row r="3319" spans="4:4" x14ac:dyDescent="0.25">
      <c r="D3319" s="190"/>
    </row>
    <row r="3320" spans="4:4" x14ac:dyDescent="0.25">
      <c r="D3320" s="190"/>
    </row>
    <row r="3321" spans="4:4" x14ac:dyDescent="0.25">
      <c r="D3321" s="190"/>
    </row>
    <row r="3322" spans="4:4" x14ac:dyDescent="0.25">
      <c r="D3322" s="190"/>
    </row>
    <row r="3323" spans="4:4" x14ac:dyDescent="0.25">
      <c r="D3323" s="190"/>
    </row>
    <row r="3324" spans="4:4" x14ac:dyDescent="0.25">
      <c r="D3324" s="190"/>
    </row>
    <row r="3325" spans="4:4" x14ac:dyDescent="0.25">
      <c r="D3325" s="190"/>
    </row>
    <row r="3326" spans="4:4" x14ac:dyDescent="0.25">
      <c r="D3326" s="190"/>
    </row>
    <row r="3327" spans="4:4" x14ac:dyDescent="0.25">
      <c r="D3327" s="190"/>
    </row>
    <row r="3328" spans="4:4" x14ac:dyDescent="0.25">
      <c r="D3328" s="190"/>
    </row>
    <row r="3329" spans="4:4" x14ac:dyDescent="0.25">
      <c r="D3329" s="190"/>
    </row>
    <row r="3330" spans="4:4" x14ac:dyDescent="0.25">
      <c r="D3330" s="190"/>
    </row>
    <row r="3331" spans="4:4" x14ac:dyDescent="0.25">
      <c r="D3331" s="190"/>
    </row>
    <row r="3332" spans="4:4" x14ac:dyDescent="0.25">
      <c r="D3332" s="190"/>
    </row>
    <row r="3333" spans="4:4" x14ac:dyDescent="0.25">
      <c r="D3333" s="190"/>
    </row>
    <row r="3334" spans="4:4" x14ac:dyDescent="0.25">
      <c r="D3334" s="190"/>
    </row>
    <row r="3335" spans="4:4" x14ac:dyDescent="0.25">
      <c r="D3335" s="190"/>
    </row>
    <row r="3336" spans="4:4" x14ac:dyDescent="0.25">
      <c r="D3336" s="190"/>
    </row>
    <row r="3337" spans="4:4" x14ac:dyDescent="0.25">
      <c r="D3337" s="190"/>
    </row>
    <row r="3338" spans="4:4" x14ac:dyDescent="0.25">
      <c r="D3338" s="190"/>
    </row>
    <row r="3339" spans="4:4" x14ac:dyDescent="0.25">
      <c r="D3339" s="190"/>
    </row>
    <row r="3340" spans="4:4" x14ac:dyDescent="0.25">
      <c r="D3340" s="190"/>
    </row>
    <row r="3341" spans="4:4" x14ac:dyDescent="0.25">
      <c r="D3341" s="190"/>
    </row>
    <row r="3342" spans="4:4" x14ac:dyDescent="0.25">
      <c r="D3342" s="190"/>
    </row>
    <row r="3343" spans="4:4" x14ac:dyDescent="0.25">
      <c r="D3343" s="190"/>
    </row>
    <row r="3344" spans="4:4" x14ac:dyDescent="0.25">
      <c r="D3344" s="190"/>
    </row>
    <row r="3345" spans="4:4" x14ac:dyDescent="0.25">
      <c r="D3345" s="190"/>
    </row>
    <row r="3346" spans="4:4" x14ac:dyDescent="0.25">
      <c r="D3346" s="190"/>
    </row>
    <row r="3347" spans="4:4" x14ac:dyDescent="0.25">
      <c r="D3347" s="190"/>
    </row>
    <row r="3348" spans="4:4" x14ac:dyDescent="0.25">
      <c r="D3348" s="190"/>
    </row>
    <row r="3349" spans="4:4" x14ac:dyDescent="0.25">
      <c r="D3349" s="190"/>
    </row>
    <row r="3350" spans="4:4" x14ac:dyDescent="0.25">
      <c r="D3350" s="190"/>
    </row>
    <row r="3351" spans="4:4" x14ac:dyDescent="0.25">
      <c r="D3351" s="190"/>
    </row>
    <row r="3352" spans="4:4" x14ac:dyDescent="0.25">
      <c r="D3352" s="190"/>
    </row>
    <row r="3353" spans="4:4" x14ac:dyDescent="0.25">
      <c r="D3353" s="190"/>
    </row>
    <row r="3354" spans="4:4" x14ac:dyDescent="0.25">
      <c r="D3354" s="190"/>
    </row>
    <row r="3355" spans="4:4" x14ac:dyDescent="0.25">
      <c r="D3355" s="190"/>
    </row>
    <row r="3356" spans="4:4" x14ac:dyDescent="0.25">
      <c r="D3356" s="190"/>
    </row>
    <row r="3357" spans="4:4" x14ac:dyDescent="0.25">
      <c r="D3357" s="190"/>
    </row>
    <row r="3358" spans="4:4" x14ac:dyDescent="0.25">
      <c r="D3358" s="190"/>
    </row>
    <row r="3359" spans="4:4" x14ac:dyDescent="0.25">
      <c r="D3359" s="190"/>
    </row>
    <row r="3360" spans="4:4" x14ac:dyDescent="0.25">
      <c r="D3360" s="190"/>
    </row>
    <row r="3361" spans="4:4" x14ac:dyDescent="0.25">
      <c r="D3361" s="190"/>
    </row>
    <row r="3362" spans="4:4" x14ac:dyDescent="0.25">
      <c r="D3362" s="190"/>
    </row>
    <row r="3363" spans="4:4" x14ac:dyDescent="0.25">
      <c r="D3363" s="190"/>
    </row>
    <row r="3364" spans="4:4" x14ac:dyDescent="0.25">
      <c r="D3364" s="190"/>
    </row>
    <row r="3365" spans="4:4" x14ac:dyDescent="0.25">
      <c r="D3365" s="190"/>
    </row>
    <row r="3366" spans="4:4" x14ac:dyDescent="0.25">
      <c r="D3366" s="190"/>
    </row>
    <row r="3367" spans="4:4" x14ac:dyDescent="0.25">
      <c r="D3367" s="190"/>
    </row>
    <row r="3368" spans="4:4" x14ac:dyDescent="0.25">
      <c r="D3368" s="190"/>
    </row>
    <row r="3369" spans="4:4" x14ac:dyDescent="0.25">
      <c r="D3369" s="190"/>
    </row>
    <row r="3370" spans="4:4" x14ac:dyDescent="0.25">
      <c r="D3370" s="190"/>
    </row>
    <row r="3371" spans="4:4" x14ac:dyDescent="0.25">
      <c r="D3371" s="190"/>
    </row>
    <row r="3372" spans="4:4" x14ac:dyDescent="0.25">
      <c r="D3372" s="190"/>
    </row>
    <row r="3373" spans="4:4" x14ac:dyDescent="0.25">
      <c r="D3373" s="190"/>
    </row>
    <row r="3374" spans="4:4" x14ac:dyDescent="0.25">
      <c r="D3374" s="190"/>
    </row>
    <row r="3375" spans="4:4" x14ac:dyDescent="0.25">
      <c r="D3375" s="190"/>
    </row>
    <row r="3376" spans="4:4" x14ac:dyDescent="0.25">
      <c r="D3376" s="190"/>
    </row>
    <row r="3377" spans="4:4" x14ac:dyDescent="0.25">
      <c r="D3377" s="190"/>
    </row>
    <row r="3378" spans="4:4" x14ac:dyDescent="0.25">
      <c r="D3378" s="190"/>
    </row>
    <row r="3379" spans="4:4" x14ac:dyDescent="0.25">
      <c r="D3379" s="190"/>
    </row>
    <row r="3380" spans="4:4" x14ac:dyDescent="0.25">
      <c r="D3380" s="190"/>
    </row>
    <row r="3381" spans="4:4" x14ac:dyDescent="0.25">
      <c r="D3381" s="190"/>
    </row>
    <row r="3382" spans="4:4" x14ac:dyDescent="0.25">
      <c r="D3382" s="190"/>
    </row>
    <row r="3383" spans="4:4" x14ac:dyDescent="0.25">
      <c r="D3383" s="190"/>
    </row>
    <row r="3384" spans="4:4" x14ac:dyDescent="0.25">
      <c r="D3384" s="190"/>
    </row>
    <row r="3385" spans="4:4" x14ac:dyDescent="0.25">
      <c r="D3385" s="190"/>
    </row>
    <row r="3386" spans="4:4" x14ac:dyDescent="0.25">
      <c r="D3386" s="190"/>
    </row>
    <row r="3387" spans="4:4" x14ac:dyDescent="0.25">
      <c r="D3387" s="190"/>
    </row>
    <row r="3388" spans="4:4" x14ac:dyDescent="0.25">
      <c r="D3388" s="190"/>
    </row>
    <row r="3389" spans="4:4" x14ac:dyDescent="0.25">
      <c r="D3389" s="190"/>
    </row>
    <row r="3390" spans="4:4" x14ac:dyDescent="0.25">
      <c r="D3390" s="190"/>
    </row>
    <row r="3391" spans="4:4" x14ac:dyDescent="0.25">
      <c r="D3391" s="190"/>
    </row>
    <row r="3392" spans="4:4" x14ac:dyDescent="0.25">
      <c r="D3392" s="190"/>
    </row>
    <row r="3393" spans="4:4" x14ac:dyDescent="0.25">
      <c r="D3393" s="190"/>
    </row>
    <row r="3394" spans="4:4" x14ac:dyDescent="0.25">
      <c r="D3394" s="190"/>
    </row>
    <row r="3395" spans="4:4" x14ac:dyDescent="0.25">
      <c r="D3395" s="190"/>
    </row>
    <row r="3396" spans="4:4" x14ac:dyDescent="0.25">
      <c r="D3396" s="190"/>
    </row>
    <row r="3397" spans="4:4" x14ac:dyDescent="0.25">
      <c r="D3397" s="190"/>
    </row>
    <row r="3398" spans="4:4" x14ac:dyDescent="0.25">
      <c r="D3398" s="190"/>
    </row>
    <row r="3399" spans="4:4" x14ac:dyDescent="0.25">
      <c r="D3399" s="190"/>
    </row>
    <row r="3400" spans="4:4" x14ac:dyDescent="0.25">
      <c r="D3400" s="190"/>
    </row>
    <row r="3401" spans="4:4" x14ac:dyDescent="0.25">
      <c r="D3401" s="190"/>
    </row>
    <row r="3402" spans="4:4" x14ac:dyDescent="0.25">
      <c r="D3402" s="190"/>
    </row>
    <row r="3403" spans="4:4" x14ac:dyDescent="0.25">
      <c r="D3403" s="190"/>
    </row>
    <row r="3404" spans="4:4" x14ac:dyDescent="0.25">
      <c r="D3404" s="190"/>
    </row>
    <row r="3405" spans="4:4" x14ac:dyDescent="0.25">
      <c r="D3405" s="190"/>
    </row>
    <row r="3406" spans="4:4" x14ac:dyDescent="0.25">
      <c r="D3406" s="190"/>
    </row>
    <row r="3407" spans="4:4" x14ac:dyDescent="0.25">
      <c r="D3407" s="190"/>
    </row>
    <row r="3408" spans="4:4" x14ac:dyDescent="0.25">
      <c r="D3408" s="190"/>
    </row>
    <row r="3409" spans="4:4" x14ac:dyDescent="0.25">
      <c r="D3409" s="190"/>
    </row>
    <row r="3410" spans="4:4" x14ac:dyDescent="0.25">
      <c r="D3410" s="190"/>
    </row>
    <row r="3411" spans="4:4" x14ac:dyDescent="0.25">
      <c r="D3411" s="190"/>
    </row>
    <row r="3412" spans="4:4" x14ac:dyDescent="0.25">
      <c r="D3412" s="190"/>
    </row>
    <row r="3413" spans="4:4" x14ac:dyDescent="0.25">
      <c r="D3413" s="190"/>
    </row>
    <row r="3414" spans="4:4" x14ac:dyDescent="0.25">
      <c r="D3414" s="190"/>
    </row>
    <row r="3415" spans="4:4" x14ac:dyDescent="0.25">
      <c r="D3415" s="190"/>
    </row>
    <row r="3416" spans="4:4" x14ac:dyDescent="0.25">
      <c r="D3416" s="190"/>
    </row>
    <row r="3417" spans="4:4" x14ac:dyDescent="0.25">
      <c r="D3417" s="190"/>
    </row>
    <row r="3418" spans="4:4" x14ac:dyDescent="0.25">
      <c r="D3418" s="190"/>
    </row>
    <row r="3419" spans="4:4" x14ac:dyDescent="0.25">
      <c r="D3419" s="190"/>
    </row>
    <row r="3420" spans="4:4" x14ac:dyDescent="0.25">
      <c r="D3420" s="190"/>
    </row>
    <row r="3421" spans="4:4" x14ac:dyDescent="0.25">
      <c r="D3421" s="190"/>
    </row>
    <row r="3422" spans="4:4" x14ac:dyDescent="0.25">
      <c r="D3422" s="190"/>
    </row>
    <row r="3423" spans="4:4" x14ac:dyDescent="0.25">
      <c r="D3423" s="190"/>
    </row>
    <row r="3424" spans="4:4" x14ac:dyDescent="0.25">
      <c r="D3424" s="190"/>
    </row>
    <row r="3425" spans="4:4" x14ac:dyDescent="0.25">
      <c r="D3425" s="190"/>
    </row>
    <row r="3426" spans="4:4" x14ac:dyDescent="0.25">
      <c r="D3426" s="190"/>
    </row>
    <row r="3427" spans="4:4" x14ac:dyDescent="0.25">
      <c r="D3427" s="190"/>
    </row>
    <row r="3428" spans="4:4" x14ac:dyDescent="0.25">
      <c r="D3428" s="190"/>
    </row>
    <row r="3429" spans="4:4" x14ac:dyDescent="0.25">
      <c r="D3429" s="190"/>
    </row>
    <row r="3430" spans="4:4" x14ac:dyDescent="0.25">
      <c r="D3430" s="190"/>
    </row>
    <row r="3431" spans="4:4" x14ac:dyDescent="0.25">
      <c r="D3431" s="190"/>
    </row>
    <row r="3432" spans="4:4" x14ac:dyDescent="0.25">
      <c r="D3432" s="190"/>
    </row>
    <row r="3433" spans="4:4" x14ac:dyDescent="0.25">
      <c r="D3433" s="190"/>
    </row>
    <row r="3434" spans="4:4" x14ac:dyDescent="0.25">
      <c r="D3434" s="190"/>
    </row>
    <row r="3435" spans="4:4" x14ac:dyDescent="0.25">
      <c r="D3435" s="190"/>
    </row>
    <row r="3436" spans="4:4" x14ac:dyDescent="0.25">
      <c r="D3436" s="190"/>
    </row>
    <row r="3437" spans="4:4" x14ac:dyDescent="0.25">
      <c r="D3437" s="190"/>
    </row>
    <row r="3438" spans="4:4" x14ac:dyDescent="0.25">
      <c r="D3438" s="190"/>
    </row>
    <row r="3439" spans="4:4" x14ac:dyDescent="0.25">
      <c r="D3439" s="190"/>
    </row>
    <row r="3440" spans="4:4" x14ac:dyDescent="0.25">
      <c r="D3440" s="190"/>
    </row>
    <row r="3441" spans="4:4" x14ac:dyDescent="0.25">
      <c r="D3441" s="190"/>
    </row>
    <row r="3442" spans="4:4" x14ac:dyDescent="0.25">
      <c r="D3442" s="190"/>
    </row>
    <row r="3443" spans="4:4" x14ac:dyDescent="0.25">
      <c r="D3443" s="190"/>
    </row>
    <row r="3444" spans="4:4" x14ac:dyDescent="0.25">
      <c r="D3444" s="190"/>
    </row>
    <row r="3445" spans="4:4" x14ac:dyDescent="0.25">
      <c r="D3445" s="190"/>
    </row>
    <row r="3446" spans="4:4" x14ac:dyDescent="0.25">
      <c r="D3446" s="190"/>
    </row>
    <row r="3447" spans="4:4" x14ac:dyDescent="0.25">
      <c r="D3447" s="190"/>
    </row>
    <row r="3448" spans="4:4" x14ac:dyDescent="0.25">
      <c r="D3448" s="190"/>
    </row>
    <row r="3449" spans="4:4" x14ac:dyDescent="0.25">
      <c r="D3449" s="190"/>
    </row>
    <row r="3450" spans="4:4" x14ac:dyDescent="0.25">
      <c r="D3450" s="190"/>
    </row>
    <row r="3451" spans="4:4" x14ac:dyDescent="0.25">
      <c r="D3451" s="190"/>
    </row>
    <row r="3452" spans="4:4" x14ac:dyDescent="0.25">
      <c r="D3452" s="190"/>
    </row>
    <row r="3453" spans="4:4" x14ac:dyDescent="0.25">
      <c r="D3453" s="190"/>
    </row>
    <row r="3454" spans="4:4" x14ac:dyDescent="0.25">
      <c r="D3454" s="190"/>
    </row>
    <row r="3455" spans="4:4" x14ac:dyDescent="0.25">
      <c r="D3455" s="190"/>
    </row>
    <row r="3456" spans="4:4" x14ac:dyDescent="0.25">
      <c r="D3456" s="190"/>
    </row>
    <row r="3457" spans="4:4" x14ac:dyDescent="0.25">
      <c r="D3457" s="190"/>
    </row>
    <row r="3458" spans="4:4" x14ac:dyDescent="0.25">
      <c r="D3458" s="190"/>
    </row>
    <row r="3459" spans="4:4" x14ac:dyDescent="0.25">
      <c r="D3459" s="190"/>
    </row>
    <row r="3460" spans="4:4" x14ac:dyDescent="0.25">
      <c r="D3460" s="190"/>
    </row>
    <row r="3461" spans="4:4" x14ac:dyDescent="0.25">
      <c r="D3461" s="190"/>
    </row>
    <row r="3462" spans="4:4" x14ac:dyDescent="0.25">
      <c r="D3462" s="190"/>
    </row>
    <row r="3463" spans="4:4" x14ac:dyDescent="0.25">
      <c r="D3463" s="190"/>
    </row>
    <row r="3464" spans="4:4" x14ac:dyDescent="0.25">
      <c r="D3464" s="190"/>
    </row>
    <row r="3465" spans="4:4" x14ac:dyDescent="0.25">
      <c r="D3465" s="190"/>
    </row>
    <row r="3466" spans="4:4" x14ac:dyDescent="0.25">
      <c r="D3466" s="190"/>
    </row>
    <row r="3467" spans="4:4" x14ac:dyDescent="0.25">
      <c r="D3467" s="190"/>
    </row>
    <row r="3468" spans="4:4" x14ac:dyDescent="0.25">
      <c r="D3468" s="190"/>
    </row>
    <row r="3469" spans="4:4" x14ac:dyDescent="0.25">
      <c r="D3469" s="190"/>
    </row>
    <row r="3470" spans="4:4" x14ac:dyDescent="0.25">
      <c r="D3470" s="190"/>
    </row>
    <row r="3471" spans="4:4" x14ac:dyDescent="0.25">
      <c r="D3471" s="190"/>
    </row>
    <row r="3472" spans="4:4" x14ac:dyDescent="0.25">
      <c r="D3472" s="190"/>
    </row>
    <row r="3473" spans="4:4" x14ac:dyDescent="0.25">
      <c r="D3473" s="190"/>
    </row>
    <row r="3474" spans="4:4" x14ac:dyDescent="0.25">
      <c r="D3474" s="190"/>
    </row>
    <row r="3475" spans="4:4" x14ac:dyDescent="0.25">
      <c r="D3475" s="190"/>
    </row>
    <row r="3476" spans="4:4" x14ac:dyDescent="0.25">
      <c r="D3476" s="190"/>
    </row>
    <row r="3477" spans="4:4" x14ac:dyDescent="0.25">
      <c r="D3477" s="190"/>
    </row>
    <row r="3478" spans="4:4" x14ac:dyDescent="0.25">
      <c r="D3478" s="190"/>
    </row>
    <row r="3479" spans="4:4" x14ac:dyDescent="0.25">
      <c r="D3479" s="190"/>
    </row>
    <row r="3480" spans="4:4" x14ac:dyDescent="0.25">
      <c r="D3480" s="190"/>
    </row>
    <row r="3481" spans="4:4" x14ac:dyDescent="0.25">
      <c r="D3481" s="190"/>
    </row>
    <row r="3482" spans="4:4" x14ac:dyDescent="0.25">
      <c r="D3482" s="190"/>
    </row>
    <row r="3483" spans="4:4" x14ac:dyDescent="0.25">
      <c r="D3483" s="190"/>
    </row>
    <row r="3484" spans="4:4" x14ac:dyDescent="0.25">
      <c r="D3484" s="190"/>
    </row>
    <row r="3485" spans="4:4" x14ac:dyDescent="0.25">
      <c r="D3485" s="190"/>
    </row>
    <row r="3486" spans="4:4" x14ac:dyDescent="0.25">
      <c r="D3486" s="190"/>
    </row>
    <row r="3487" spans="4:4" x14ac:dyDescent="0.25">
      <c r="D3487" s="190"/>
    </row>
    <row r="3488" spans="4:4" x14ac:dyDescent="0.25">
      <c r="D3488" s="190"/>
    </row>
    <row r="3489" spans="4:4" x14ac:dyDescent="0.25">
      <c r="D3489" s="190"/>
    </row>
    <row r="3490" spans="4:4" x14ac:dyDescent="0.25">
      <c r="D3490" s="190"/>
    </row>
    <row r="3491" spans="4:4" x14ac:dyDescent="0.25">
      <c r="D3491" s="190"/>
    </row>
    <row r="3492" spans="4:4" x14ac:dyDescent="0.25">
      <c r="D3492" s="190"/>
    </row>
    <row r="3493" spans="4:4" x14ac:dyDescent="0.25">
      <c r="D3493" s="190"/>
    </row>
    <row r="3494" spans="4:4" x14ac:dyDescent="0.25">
      <c r="D3494" s="190"/>
    </row>
    <row r="3495" spans="4:4" x14ac:dyDescent="0.25">
      <c r="D3495" s="190"/>
    </row>
    <row r="3496" spans="4:4" x14ac:dyDescent="0.25">
      <c r="D3496" s="190"/>
    </row>
    <row r="3497" spans="4:4" x14ac:dyDescent="0.25">
      <c r="D3497" s="190"/>
    </row>
    <row r="3498" spans="4:4" x14ac:dyDescent="0.25">
      <c r="D3498" s="190"/>
    </row>
    <row r="3499" spans="4:4" x14ac:dyDescent="0.25">
      <c r="D3499" s="190"/>
    </row>
    <row r="3500" spans="4:4" x14ac:dyDescent="0.25">
      <c r="D3500" s="190"/>
    </row>
    <row r="3501" spans="4:4" x14ac:dyDescent="0.25">
      <c r="D3501" s="190"/>
    </row>
    <row r="3502" spans="4:4" x14ac:dyDescent="0.25">
      <c r="D3502" s="190"/>
    </row>
    <row r="3503" spans="4:4" x14ac:dyDescent="0.25">
      <c r="D3503" s="190"/>
    </row>
    <row r="3504" spans="4:4" x14ac:dyDescent="0.25">
      <c r="D3504" s="190"/>
    </row>
    <row r="3505" spans="4:4" x14ac:dyDescent="0.25">
      <c r="D3505" s="190"/>
    </row>
    <row r="3506" spans="4:4" x14ac:dyDescent="0.25">
      <c r="D3506" s="190"/>
    </row>
    <row r="3507" spans="4:4" x14ac:dyDescent="0.25">
      <c r="D3507" s="190"/>
    </row>
    <row r="3508" spans="4:4" x14ac:dyDescent="0.25">
      <c r="D3508" s="190"/>
    </row>
    <row r="3509" spans="4:4" x14ac:dyDescent="0.25">
      <c r="D3509" s="190"/>
    </row>
    <row r="3510" spans="4:4" x14ac:dyDescent="0.25">
      <c r="D3510" s="190"/>
    </row>
    <row r="3511" spans="4:4" x14ac:dyDescent="0.25">
      <c r="D3511" s="190"/>
    </row>
    <row r="3512" spans="4:4" x14ac:dyDescent="0.25">
      <c r="D3512" s="190"/>
    </row>
    <row r="3513" spans="4:4" x14ac:dyDescent="0.25">
      <c r="D3513" s="190"/>
    </row>
    <row r="3514" spans="4:4" x14ac:dyDescent="0.25">
      <c r="D3514" s="190"/>
    </row>
    <row r="3515" spans="4:4" x14ac:dyDescent="0.25">
      <c r="D3515" s="190"/>
    </row>
    <row r="3516" spans="4:4" x14ac:dyDescent="0.25">
      <c r="D3516" s="190"/>
    </row>
    <row r="3517" spans="4:4" x14ac:dyDescent="0.25">
      <c r="D3517" s="190"/>
    </row>
    <row r="3518" spans="4:4" x14ac:dyDescent="0.25">
      <c r="D3518" s="190"/>
    </row>
    <row r="3519" spans="4:4" x14ac:dyDescent="0.25">
      <c r="D3519" s="190"/>
    </row>
    <row r="3520" spans="4:4" x14ac:dyDescent="0.25">
      <c r="D3520" s="190"/>
    </row>
    <row r="3521" spans="4:4" x14ac:dyDescent="0.25">
      <c r="D3521" s="190"/>
    </row>
    <row r="3522" spans="4:4" x14ac:dyDescent="0.25">
      <c r="D3522" s="190"/>
    </row>
    <row r="3523" spans="4:4" x14ac:dyDescent="0.25">
      <c r="D3523" s="190"/>
    </row>
    <row r="3524" spans="4:4" x14ac:dyDescent="0.25">
      <c r="D3524" s="190"/>
    </row>
    <row r="3525" spans="4:4" x14ac:dyDescent="0.25">
      <c r="D3525" s="190"/>
    </row>
    <row r="3526" spans="4:4" x14ac:dyDescent="0.25">
      <c r="D3526" s="190"/>
    </row>
    <row r="3527" spans="4:4" x14ac:dyDescent="0.25">
      <c r="D3527" s="190"/>
    </row>
    <row r="3528" spans="4:4" x14ac:dyDescent="0.25">
      <c r="D3528" s="190"/>
    </row>
    <row r="3529" spans="4:4" x14ac:dyDescent="0.25">
      <c r="D3529" s="190"/>
    </row>
    <row r="3530" spans="4:4" x14ac:dyDescent="0.25">
      <c r="D3530" s="190"/>
    </row>
    <row r="3531" spans="4:4" x14ac:dyDescent="0.25">
      <c r="D3531" s="190"/>
    </row>
    <row r="3532" spans="4:4" x14ac:dyDescent="0.25">
      <c r="D3532" s="190"/>
    </row>
    <row r="3533" spans="4:4" x14ac:dyDescent="0.25">
      <c r="D3533" s="190"/>
    </row>
    <row r="3534" spans="4:4" x14ac:dyDescent="0.25">
      <c r="D3534" s="190"/>
    </row>
    <row r="3535" spans="4:4" x14ac:dyDescent="0.25">
      <c r="D3535" s="190"/>
    </row>
    <row r="3536" spans="4:4" x14ac:dyDescent="0.25">
      <c r="D3536" s="190"/>
    </row>
    <row r="3537" spans="4:4" x14ac:dyDescent="0.25">
      <c r="D3537" s="190"/>
    </row>
    <row r="3538" spans="4:4" x14ac:dyDescent="0.25">
      <c r="D3538" s="190"/>
    </row>
    <row r="3539" spans="4:4" x14ac:dyDescent="0.25">
      <c r="D3539" s="190"/>
    </row>
    <row r="3540" spans="4:4" x14ac:dyDescent="0.25">
      <c r="D3540" s="190"/>
    </row>
    <row r="3541" spans="4:4" x14ac:dyDescent="0.25">
      <c r="D3541" s="190"/>
    </row>
    <row r="3542" spans="4:4" x14ac:dyDescent="0.25">
      <c r="D3542" s="190"/>
    </row>
    <row r="3543" spans="4:4" x14ac:dyDescent="0.25">
      <c r="D3543" s="190"/>
    </row>
    <row r="3544" spans="4:4" x14ac:dyDescent="0.25">
      <c r="D3544" s="190"/>
    </row>
    <row r="3545" spans="4:4" x14ac:dyDescent="0.25">
      <c r="D3545" s="190"/>
    </row>
    <row r="3546" spans="4:4" x14ac:dyDescent="0.25">
      <c r="D3546" s="190"/>
    </row>
    <row r="3547" spans="4:4" x14ac:dyDescent="0.25">
      <c r="D3547" s="190"/>
    </row>
    <row r="3548" spans="4:4" x14ac:dyDescent="0.25">
      <c r="D3548" s="190"/>
    </row>
    <row r="3549" spans="4:4" x14ac:dyDescent="0.25">
      <c r="D3549" s="190"/>
    </row>
    <row r="3550" spans="4:4" x14ac:dyDescent="0.25">
      <c r="D3550" s="190"/>
    </row>
    <row r="3551" spans="4:4" x14ac:dyDescent="0.25">
      <c r="D3551" s="190"/>
    </row>
    <row r="3552" spans="4:4" x14ac:dyDescent="0.25">
      <c r="D3552" s="190"/>
    </row>
    <row r="3553" spans="4:4" x14ac:dyDescent="0.25">
      <c r="D3553" s="190"/>
    </row>
    <row r="3554" spans="4:4" x14ac:dyDescent="0.25">
      <c r="D3554" s="190"/>
    </row>
    <row r="3555" spans="4:4" x14ac:dyDescent="0.25">
      <c r="D3555" s="190"/>
    </row>
    <row r="3556" spans="4:4" x14ac:dyDescent="0.25">
      <c r="D3556" s="190"/>
    </row>
    <row r="3557" spans="4:4" x14ac:dyDescent="0.25">
      <c r="D3557" s="190"/>
    </row>
    <row r="3558" spans="4:4" x14ac:dyDescent="0.25">
      <c r="D3558" s="190"/>
    </row>
    <row r="3559" spans="4:4" x14ac:dyDescent="0.25">
      <c r="D3559" s="190"/>
    </row>
    <row r="3560" spans="4:4" x14ac:dyDescent="0.25">
      <c r="D3560" s="190"/>
    </row>
    <row r="3561" spans="4:4" x14ac:dyDescent="0.25">
      <c r="D3561" s="190"/>
    </row>
    <row r="3562" spans="4:4" x14ac:dyDescent="0.25">
      <c r="D3562" s="190"/>
    </row>
    <row r="3563" spans="4:4" x14ac:dyDescent="0.25">
      <c r="D3563" s="190"/>
    </row>
    <row r="3564" spans="4:4" x14ac:dyDescent="0.25">
      <c r="D3564" s="190"/>
    </row>
    <row r="3565" spans="4:4" x14ac:dyDescent="0.25">
      <c r="D3565" s="190"/>
    </row>
    <row r="3566" spans="4:4" x14ac:dyDescent="0.25">
      <c r="D3566" s="190"/>
    </row>
    <row r="3567" spans="4:4" x14ac:dyDescent="0.25">
      <c r="D3567" s="190"/>
    </row>
    <row r="3568" spans="4:4" x14ac:dyDescent="0.25">
      <c r="D3568" s="190"/>
    </row>
    <row r="3569" spans="4:4" x14ac:dyDescent="0.25">
      <c r="D3569" s="190"/>
    </row>
    <row r="3570" spans="4:4" x14ac:dyDescent="0.25">
      <c r="D3570" s="190"/>
    </row>
    <row r="3571" spans="4:4" x14ac:dyDescent="0.25">
      <c r="D3571" s="190"/>
    </row>
    <row r="3572" spans="4:4" x14ac:dyDescent="0.25">
      <c r="D3572" s="190"/>
    </row>
    <row r="3573" spans="4:4" x14ac:dyDescent="0.25">
      <c r="D3573" s="190"/>
    </row>
    <row r="3574" spans="4:4" x14ac:dyDescent="0.25">
      <c r="D3574" s="190"/>
    </row>
    <row r="3575" spans="4:4" x14ac:dyDescent="0.25">
      <c r="D3575" s="190"/>
    </row>
    <row r="3576" spans="4:4" x14ac:dyDescent="0.25">
      <c r="D3576" s="190"/>
    </row>
    <row r="3577" spans="4:4" x14ac:dyDescent="0.25">
      <c r="D3577" s="190"/>
    </row>
    <row r="3578" spans="4:4" x14ac:dyDescent="0.25">
      <c r="D3578" s="190"/>
    </row>
    <row r="3579" spans="4:4" x14ac:dyDescent="0.25">
      <c r="D3579" s="190"/>
    </row>
    <row r="3580" spans="4:4" x14ac:dyDescent="0.25">
      <c r="D3580" s="190"/>
    </row>
    <row r="3581" spans="4:4" x14ac:dyDescent="0.25">
      <c r="D3581" s="190"/>
    </row>
    <row r="3582" spans="4:4" x14ac:dyDescent="0.25">
      <c r="D3582" s="190"/>
    </row>
    <row r="3583" spans="4:4" x14ac:dyDescent="0.25">
      <c r="D3583" s="190"/>
    </row>
    <row r="3584" spans="4:4" x14ac:dyDescent="0.25">
      <c r="D3584" s="190"/>
    </row>
    <row r="3585" spans="4:4" x14ac:dyDescent="0.25">
      <c r="D3585" s="190"/>
    </row>
    <row r="3586" spans="4:4" x14ac:dyDescent="0.25">
      <c r="D3586" s="190"/>
    </row>
    <row r="3587" spans="4:4" x14ac:dyDescent="0.25">
      <c r="D3587" s="190"/>
    </row>
    <row r="3588" spans="4:4" x14ac:dyDescent="0.25">
      <c r="D3588" s="190"/>
    </row>
    <row r="3589" spans="4:4" x14ac:dyDescent="0.25">
      <c r="D3589" s="190"/>
    </row>
    <row r="3590" spans="4:4" x14ac:dyDescent="0.25">
      <c r="D3590" s="190"/>
    </row>
    <row r="3591" spans="4:4" x14ac:dyDescent="0.25">
      <c r="D3591" s="190"/>
    </row>
    <row r="3592" spans="4:4" x14ac:dyDescent="0.25">
      <c r="D3592" s="190"/>
    </row>
    <row r="3593" spans="4:4" x14ac:dyDescent="0.25">
      <c r="D3593" s="190"/>
    </row>
    <row r="3594" spans="4:4" x14ac:dyDescent="0.25">
      <c r="D3594" s="190"/>
    </row>
    <row r="3595" spans="4:4" x14ac:dyDescent="0.25">
      <c r="D3595" s="190"/>
    </row>
    <row r="3596" spans="4:4" x14ac:dyDescent="0.25">
      <c r="D3596" s="190"/>
    </row>
    <row r="3597" spans="4:4" x14ac:dyDescent="0.25">
      <c r="D3597" s="190"/>
    </row>
    <row r="3598" spans="4:4" x14ac:dyDescent="0.25">
      <c r="D3598" s="190"/>
    </row>
    <row r="3599" spans="4:4" x14ac:dyDescent="0.25">
      <c r="D3599" s="190"/>
    </row>
    <row r="3600" spans="4:4" x14ac:dyDescent="0.25">
      <c r="D3600" s="190"/>
    </row>
    <row r="3601" spans="4:4" x14ac:dyDescent="0.25">
      <c r="D3601" s="190"/>
    </row>
    <row r="3602" spans="4:4" x14ac:dyDescent="0.25">
      <c r="D3602" s="190"/>
    </row>
    <row r="3603" spans="4:4" x14ac:dyDescent="0.25">
      <c r="D3603" s="190"/>
    </row>
    <row r="3604" spans="4:4" x14ac:dyDescent="0.25">
      <c r="D3604" s="190"/>
    </row>
    <row r="3605" spans="4:4" x14ac:dyDescent="0.25">
      <c r="D3605" s="190"/>
    </row>
    <row r="3606" spans="4:4" x14ac:dyDescent="0.25">
      <c r="D3606" s="190"/>
    </row>
    <row r="3607" spans="4:4" x14ac:dyDescent="0.25">
      <c r="D3607" s="190"/>
    </row>
    <row r="3608" spans="4:4" x14ac:dyDescent="0.25">
      <c r="D3608" s="190"/>
    </row>
    <row r="3609" spans="4:4" x14ac:dyDescent="0.25">
      <c r="D3609" s="190"/>
    </row>
    <row r="3610" spans="4:4" x14ac:dyDescent="0.25">
      <c r="D3610" s="190"/>
    </row>
    <row r="3611" spans="4:4" x14ac:dyDescent="0.25">
      <c r="D3611" s="190"/>
    </row>
    <row r="3612" spans="4:4" x14ac:dyDescent="0.25">
      <c r="D3612" s="190"/>
    </row>
    <row r="3613" spans="4:4" x14ac:dyDescent="0.25">
      <c r="D3613" s="190"/>
    </row>
    <row r="3614" spans="4:4" x14ac:dyDescent="0.25">
      <c r="D3614" s="190"/>
    </row>
    <row r="3615" spans="4:4" x14ac:dyDescent="0.25">
      <c r="D3615" s="190"/>
    </row>
    <row r="3616" spans="4:4" x14ac:dyDescent="0.25">
      <c r="D3616" s="190"/>
    </row>
    <row r="3617" spans="4:4" x14ac:dyDescent="0.25">
      <c r="D3617" s="190"/>
    </row>
    <row r="3618" spans="4:4" x14ac:dyDescent="0.25">
      <c r="D3618" s="190"/>
    </row>
    <row r="3619" spans="4:4" x14ac:dyDescent="0.25">
      <c r="D3619" s="190"/>
    </row>
    <row r="3620" spans="4:4" x14ac:dyDescent="0.25">
      <c r="D3620" s="190"/>
    </row>
    <row r="3621" spans="4:4" x14ac:dyDescent="0.25">
      <c r="D3621" s="190"/>
    </row>
    <row r="3622" spans="4:4" x14ac:dyDescent="0.25">
      <c r="D3622" s="190"/>
    </row>
    <row r="3623" spans="4:4" x14ac:dyDescent="0.25">
      <c r="D3623" s="190"/>
    </row>
    <row r="3624" spans="4:4" x14ac:dyDescent="0.25">
      <c r="D3624" s="190"/>
    </row>
    <row r="3625" spans="4:4" x14ac:dyDescent="0.25">
      <c r="D3625" s="190"/>
    </row>
    <row r="3626" spans="4:4" x14ac:dyDescent="0.25">
      <c r="D3626" s="190"/>
    </row>
    <row r="3627" spans="4:4" x14ac:dyDescent="0.25">
      <c r="D3627" s="190"/>
    </row>
    <row r="3628" spans="4:4" x14ac:dyDescent="0.25">
      <c r="D3628" s="190"/>
    </row>
    <row r="3629" spans="4:4" x14ac:dyDescent="0.25">
      <c r="D3629" s="190"/>
    </row>
    <row r="3630" spans="4:4" x14ac:dyDescent="0.25">
      <c r="D3630" s="190"/>
    </row>
    <row r="3631" spans="4:4" x14ac:dyDescent="0.25">
      <c r="D3631" s="190"/>
    </row>
    <row r="3632" spans="4:4" x14ac:dyDescent="0.25">
      <c r="D3632" s="190"/>
    </row>
    <row r="3633" spans="4:4" x14ac:dyDescent="0.25">
      <c r="D3633" s="190"/>
    </row>
    <row r="3634" spans="4:4" x14ac:dyDescent="0.25">
      <c r="D3634" s="190"/>
    </row>
    <row r="3635" spans="4:4" x14ac:dyDescent="0.25">
      <c r="D3635" s="190"/>
    </row>
    <row r="3636" spans="4:4" x14ac:dyDescent="0.25">
      <c r="D3636" s="190"/>
    </row>
    <row r="3637" spans="4:4" x14ac:dyDescent="0.25">
      <c r="D3637" s="190"/>
    </row>
    <row r="3638" spans="4:4" x14ac:dyDescent="0.25">
      <c r="D3638" s="190"/>
    </row>
    <row r="3639" spans="4:4" x14ac:dyDescent="0.25">
      <c r="D3639" s="190"/>
    </row>
    <row r="3640" spans="4:4" x14ac:dyDescent="0.25">
      <c r="D3640" s="190"/>
    </row>
    <row r="3641" spans="4:4" x14ac:dyDescent="0.25">
      <c r="D3641" s="190"/>
    </row>
    <row r="3642" spans="4:4" x14ac:dyDescent="0.25">
      <c r="D3642" s="190"/>
    </row>
    <row r="3643" spans="4:4" x14ac:dyDescent="0.25">
      <c r="D3643" s="190"/>
    </row>
    <row r="3644" spans="4:4" x14ac:dyDescent="0.25">
      <c r="D3644" s="190"/>
    </row>
    <row r="3645" spans="4:4" x14ac:dyDescent="0.25">
      <c r="D3645" s="190"/>
    </row>
    <row r="3646" spans="4:4" x14ac:dyDescent="0.25">
      <c r="D3646" s="190"/>
    </row>
    <row r="3647" spans="4:4" x14ac:dyDescent="0.25">
      <c r="D3647" s="190"/>
    </row>
    <row r="3648" spans="4:4" x14ac:dyDescent="0.25">
      <c r="D3648" s="190"/>
    </row>
    <row r="3649" spans="4:4" x14ac:dyDescent="0.25">
      <c r="D3649" s="190"/>
    </row>
    <row r="3650" spans="4:4" x14ac:dyDescent="0.25">
      <c r="D3650" s="190"/>
    </row>
    <row r="3651" spans="4:4" x14ac:dyDescent="0.25">
      <c r="D3651" s="190"/>
    </row>
    <row r="3652" spans="4:4" x14ac:dyDescent="0.25">
      <c r="D3652" s="190"/>
    </row>
    <row r="3653" spans="4:4" x14ac:dyDescent="0.25">
      <c r="D3653" s="190"/>
    </row>
    <row r="3654" spans="4:4" x14ac:dyDescent="0.25">
      <c r="D3654" s="190"/>
    </row>
    <row r="3655" spans="4:4" x14ac:dyDescent="0.25">
      <c r="D3655" s="190"/>
    </row>
    <row r="3656" spans="4:4" x14ac:dyDescent="0.25">
      <c r="D3656" s="190"/>
    </row>
    <row r="3657" spans="4:4" x14ac:dyDescent="0.25">
      <c r="D3657" s="190"/>
    </row>
    <row r="3658" spans="4:4" x14ac:dyDescent="0.25">
      <c r="D3658" s="190"/>
    </row>
    <row r="3659" spans="4:4" x14ac:dyDescent="0.25">
      <c r="D3659" s="190"/>
    </row>
    <row r="3660" spans="4:4" x14ac:dyDescent="0.25">
      <c r="D3660" s="190"/>
    </row>
    <row r="3661" spans="4:4" x14ac:dyDescent="0.25">
      <c r="D3661" s="190"/>
    </row>
    <row r="3662" spans="4:4" x14ac:dyDescent="0.25">
      <c r="D3662" s="190"/>
    </row>
    <row r="3663" spans="4:4" x14ac:dyDescent="0.25">
      <c r="D3663" s="190"/>
    </row>
    <row r="3664" spans="4:4" x14ac:dyDescent="0.25">
      <c r="D3664" s="190"/>
    </row>
    <row r="3665" spans="4:4" x14ac:dyDescent="0.25">
      <c r="D3665" s="190"/>
    </row>
    <row r="3666" spans="4:4" x14ac:dyDescent="0.25">
      <c r="D3666" s="190"/>
    </row>
    <row r="3667" spans="4:4" x14ac:dyDescent="0.25">
      <c r="D3667" s="190"/>
    </row>
    <row r="3668" spans="4:4" x14ac:dyDescent="0.25">
      <c r="D3668" s="190"/>
    </row>
    <row r="3669" spans="4:4" x14ac:dyDescent="0.25">
      <c r="D3669" s="190"/>
    </row>
    <row r="3670" spans="4:4" x14ac:dyDescent="0.25">
      <c r="D3670" s="190"/>
    </row>
    <row r="3671" spans="4:4" x14ac:dyDescent="0.25">
      <c r="D3671" s="190"/>
    </row>
    <row r="3672" spans="4:4" x14ac:dyDescent="0.25">
      <c r="D3672" s="190"/>
    </row>
    <row r="3673" spans="4:4" x14ac:dyDescent="0.25">
      <c r="D3673" s="190"/>
    </row>
    <row r="3674" spans="4:4" x14ac:dyDescent="0.25">
      <c r="D3674" s="190"/>
    </row>
    <row r="3675" spans="4:4" x14ac:dyDescent="0.25">
      <c r="D3675" s="190"/>
    </row>
    <row r="3676" spans="4:4" x14ac:dyDescent="0.25">
      <c r="D3676" s="190"/>
    </row>
    <row r="3677" spans="4:4" x14ac:dyDescent="0.25">
      <c r="D3677" s="190"/>
    </row>
    <row r="3678" spans="4:4" x14ac:dyDescent="0.25">
      <c r="D3678" s="190"/>
    </row>
    <row r="3679" spans="4:4" x14ac:dyDescent="0.25">
      <c r="D3679" s="190"/>
    </row>
    <row r="3680" spans="4:4" x14ac:dyDescent="0.25">
      <c r="D3680" s="190"/>
    </row>
    <row r="3681" spans="4:4" x14ac:dyDescent="0.25">
      <c r="D3681" s="190"/>
    </row>
    <row r="3682" spans="4:4" x14ac:dyDescent="0.25">
      <c r="D3682" s="190"/>
    </row>
    <row r="3683" spans="4:4" x14ac:dyDescent="0.25">
      <c r="D3683" s="190"/>
    </row>
    <row r="3684" spans="4:4" x14ac:dyDescent="0.25">
      <c r="D3684" s="190"/>
    </row>
    <row r="3685" spans="4:4" x14ac:dyDescent="0.25">
      <c r="D3685" s="190"/>
    </row>
    <row r="3686" spans="4:4" x14ac:dyDescent="0.25">
      <c r="D3686" s="190"/>
    </row>
    <row r="3687" spans="4:4" x14ac:dyDescent="0.25">
      <c r="D3687" s="190"/>
    </row>
    <row r="3688" spans="4:4" x14ac:dyDescent="0.25">
      <c r="D3688" s="190"/>
    </row>
    <row r="3689" spans="4:4" x14ac:dyDescent="0.25">
      <c r="D3689" s="190"/>
    </row>
    <row r="3690" spans="4:4" x14ac:dyDescent="0.25">
      <c r="D3690" s="190"/>
    </row>
    <row r="3691" spans="4:4" x14ac:dyDescent="0.25">
      <c r="D3691" s="190"/>
    </row>
    <row r="3692" spans="4:4" x14ac:dyDescent="0.25">
      <c r="D3692" s="190"/>
    </row>
    <row r="3693" spans="4:4" x14ac:dyDescent="0.25">
      <c r="D3693" s="190"/>
    </row>
    <row r="3694" spans="4:4" x14ac:dyDescent="0.25">
      <c r="D3694" s="190"/>
    </row>
    <row r="3695" spans="4:4" x14ac:dyDescent="0.25">
      <c r="D3695" s="190"/>
    </row>
    <row r="3696" spans="4:4" x14ac:dyDescent="0.25">
      <c r="D3696" s="190"/>
    </row>
    <row r="3697" spans="4:4" x14ac:dyDescent="0.25">
      <c r="D3697" s="190"/>
    </row>
    <row r="3698" spans="4:4" x14ac:dyDescent="0.25">
      <c r="D3698" s="190"/>
    </row>
    <row r="3699" spans="4:4" x14ac:dyDescent="0.25">
      <c r="D3699" s="190"/>
    </row>
    <row r="3700" spans="4:4" x14ac:dyDescent="0.25">
      <c r="D3700" s="190"/>
    </row>
    <row r="3701" spans="4:4" x14ac:dyDescent="0.25">
      <c r="D3701" s="190"/>
    </row>
    <row r="3702" spans="4:4" x14ac:dyDescent="0.25">
      <c r="D3702" s="190"/>
    </row>
    <row r="3703" spans="4:4" x14ac:dyDescent="0.25">
      <c r="D3703" s="190"/>
    </row>
    <row r="3704" spans="4:4" x14ac:dyDescent="0.25">
      <c r="D3704" s="190"/>
    </row>
    <row r="3705" spans="4:4" x14ac:dyDescent="0.25">
      <c r="D3705" s="190"/>
    </row>
    <row r="3706" spans="4:4" x14ac:dyDescent="0.25">
      <c r="D3706" s="190"/>
    </row>
    <row r="3707" spans="4:4" x14ac:dyDescent="0.25">
      <c r="D3707" s="190"/>
    </row>
    <row r="3708" spans="4:4" x14ac:dyDescent="0.25">
      <c r="D3708" s="190"/>
    </row>
    <row r="3709" spans="4:4" x14ac:dyDescent="0.25">
      <c r="D3709" s="190"/>
    </row>
    <row r="3710" spans="4:4" x14ac:dyDescent="0.25">
      <c r="D3710" s="190"/>
    </row>
    <row r="3711" spans="4:4" x14ac:dyDescent="0.25">
      <c r="D3711" s="190"/>
    </row>
    <row r="3712" spans="4:4" x14ac:dyDescent="0.25">
      <c r="D3712" s="190"/>
    </row>
    <row r="3713" spans="4:4" x14ac:dyDescent="0.25">
      <c r="D3713" s="190"/>
    </row>
    <row r="3714" spans="4:4" x14ac:dyDescent="0.25">
      <c r="D3714" s="190"/>
    </row>
    <row r="3715" spans="4:4" x14ac:dyDescent="0.25">
      <c r="D3715" s="190"/>
    </row>
    <row r="3716" spans="4:4" x14ac:dyDescent="0.25">
      <c r="D3716" s="190"/>
    </row>
    <row r="3717" spans="4:4" x14ac:dyDescent="0.25">
      <c r="D3717" s="190"/>
    </row>
    <row r="3718" spans="4:4" x14ac:dyDescent="0.25">
      <c r="D3718" s="190"/>
    </row>
    <row r="3719" spans="4:4" x14ac:dyDescent="0.25">
      <c r="D3719" s="190"/>
    </row>
    <row r="3720" spans="4:4" x14ac:dyDescent="0.25">
      <c r="D3720" s="190"/>
    </row>
    <row r="3721" spans="4:4" x14ac:dyDescent="0.25">
      <c r="D3721" s="190"/>
    </row>
    <row r="3722" spans="4:4" x14ac:dyDescent="0.25">
      <c r="D3722" s="190"/>
    </row>
    <row r="3723" spans="4:4" x14ac:dyDescent="0.25">
      <c r="D3723" s="190"/>
    </row>
    <row r="3724" spans="4:4" x14ac:dyDescent="0.25">
      <c r="D3724" s="190"/>
    </row>
    <row r="3725" spans="4:4" x14ac:dyDescent="0.25">
      <c r="D3725" s="190"/>
    </row>
    <row r="3726" spans="4:4" x14ac:dyDescent="0.25">
      <c r="D3726" s="190"/>
    </row>
    <row r="3727" spans="4:4" x14ac:dyDescent="0.25">
      <c r="D3727" s="190"/>
    </row>
    <row r="3728" spans="4:4" x14ac:dyDescent="0.25">
      <c r="D3728" s="190"/>
    </row>
    <row r="3729" spans="4:4" x14ac:dyDescent="0.25">
      <c r="D3729" s="190"/>
    </row>
    <row r="3730" spans="4:4" x14ac:dyDescent="0.25">
      <c r="D3730" s="190"/>
    </row>
    <row r="3731" spans="4:4" x14ac:dyDescent="0.25">
      <c r="D3731" s="190"/>
    </row>
    <row r="3732" spans="4:4" x14ac:dyDescent="0.25">
      <c r="D3732" s="190"/>
    </row>
    <row r="3733" spans="4:4" x14ac:dyDescent="0.25">
      <c r="D3733" s="190"/>
    </row>
    <row r="3734" spans="4:4" x14ac:dyDescent="0.25">
      <c r="D3734" s="190"/>
    </row>
    <row r="3735" spans="4:4" x14ac:dyDescent="0.25">
      <c r="D3735" s="190"/>
    </row>
    <row r="3736" spans="4:4" x14ac:dyDescent="0.25">
      <c r="D3736" s="190"/>
    </row>
    <row r="3737" spans="4:4" x14ac:dyDescent="0.25">
      <c r="D3737" s="190"/>
    </row>
    <row r="3738" spans="4:4" x14ac:dyDescent="0.25">
      <c r="D3738" s="190"/>
    </row>
    <row r="3739" spans="4:4" x14ac:dyDescent="0.25">
      <c r="D3739" s="190"/>
    </row>
    <row r="3740" spans="4:4" x14ac:dyDescent="0.25">
      <c r="D3740" s="190"/>
    </row>
    <row r="3741" spans="4:4" x14ac:dyDescent="0.25">
      <c r="D3741" s="190"/>
    </row>
    <row r="3742" spans="4:4" x14ac:dyDescent="0.25">
      <c r="D3742" s="190"/>
    </row>
    <row r="3743" spans="4:4" x14ac:dyDescent="0.25">
      <c r="D3743" s="190"/>
    </row>
    <row r="3744" spans="4:4" x14ac:dyDescent="0.25">
      <c r="D3744" s="190"/>
    </row>
    <row r="3745" spans="4:4" x14ac:dyDescent="0.25">
      <c r="D3745" s="190"/>
    </row>
    <row r="3746" spans="4:4" x14ac:dyDescent="0.25">
      <c r="D3746" s="190"/>
    </row>
    <row r="3747" spans="4:4" x14ac:dyDescent="0.25">
      <c r="D3747" s="190"/>
    </row>
    <row r="3748" spans="4:4" x14ac:dyDescent="0.25">
      <c r="D3748" s="190"/>
    </row>
    <row r="3749" spans="4:4" x14ac:dyDescent="0.25">
      <c r="D3749" s="190"/>
    </row>
    <row r="3750" spans="4:4" x14ac:dyDescent="0.25">
      <c r="D3750" s="190"/>
    </row>
    <row r="3751" spans="4:4" x14ac:dyDescent="0.25">
      <c r="D3751" s="190"/>
    </row>
    <row r="3752" spans="4:4" x14ac:dyDescent="0.25">
      <c r="D3752" s="190"/>
    </row>
    <row r="3753" spans="4:4" x14ac:dyDescent="0.25">
      <c r="D3753" s="190"/>
    </row>
    <row r="3754" spans="4:4" x14ac:dyDescent="0.25">
      <c r="D3754" s="190"/>
    </row>
    <row r="3755" spans="4:4" x14ac:dyDescent="0.25">
      <c r="D3755" s="190"/>
    </row>
    <row r="3756" spans="4:4" x14ac:dyDescent="0.25">
      <c r="D3756" s="190"/>
    </row>
    <row r="3757" spans="4:4" x14ac:dyDescent="0.25">
      <c r="D3757" s="190"/>
    </row>
    <row r="3758" spans="4:4" x14ac:dyDescent="0.25">
      <c r="D3758" s="190"/>
    </row>
    <row r="3759" spans="4:4" x14ac:dyDescent="0.25">
      <c r="D3759" s="190"/>
    </row>
    <row r="3760" spans="4:4" x14ac:dyDescent="0.25">
      <c r="D3760" s="190"/>
    </row>
    <row r="3761" spans="4:4" x14ac:dyDescent="0.25">
      <c r="D3761" s="190"/>
    </row>
    <row r="3762" spans="4:4" x14ac:dyDescent="0.25">
      <c r="D3762" s="190"/>
    </row>
    <row r="3763" spans="4:4" x14ac:dyDescent="0.25">
      <c r="D3763" s="190"/>
    </row>
    <row r="3764" spans="4:4" x14ac:dyDescent="0.25">
      <c r="D3764" s="190"/>
    </row>
    <row r="3765" spans="4:4" x14ac:dyDescent="0.25">
      <c r="D3765" s="190"/>
    </row>
    <row r="3766" spans="4:4" x14ac:dyDescent="0.25">
      <c r="D3766" s="190"/>
    </row>
    <row r="3767" spans="4:4" x14ac:dyDescent="0.25">
      <c r="D3767" s="190"/>
    </row>
    <row r="3768" spans="4:4" x14ac:dyDescent="0.25">
      <c r="D3768" s="190"/>
    </row>
    <row r="3769" spans="4:4" x14ac:dyDescent="0.25">
      <c r="D3769" s="190"/>
    </row>
    <row r="3770" spans="4:4" x14ac:dyDescent="0.25">
      <c r="D3770" s="190"/>
    </row>
    <row r="3771" spans="4:4" x14ac:dyDescent="0.25">
      <c r="D3771" s="190"/>
    </row>
    <row r="3772" spans="4:4" x14ac:dyDescent="0.25">
      <c r="D3772" s="190"/>
    </row>
    <row r="3773" spans="4:4" x14ac:dyDescent="0.25">
      <c r="D3773" s="190"/>
    </row>
    <row r="3774" spans="4:4" x14ac:dyDescent="0.25">
      <c r="D3774" s="190"/>
    </row>
    <row r="3775" spans="4:4" x14ac:dyDescent="0.25">
      <c r="D3775" s="190"/>
    </row>
    <row r="3776" spans="4:4" x14ac:dyDescent="0.25">
      <c r="D3776" s="190"/>
    </row>
    <row r="3777" spans="4:4" x14ac:dyDescent="0.25">
      <c r="D3777" s="190"/>
    </row>
    <row r="3778" spans="4:4" x14ac:dyDescent="0.25">
      <c r="D3778" s="190"/>
    </row>
    <row r="3779" spans="4:4" x14ac:dyDescent="0.25">
      <c r="D3779" s="190"/>
    </row>
    <row r="3780" spans="4:4" x14ac:dyDescent="0.25">
      <c r="D3780" s="190"/>
    </row>
    <row r="3781" spans="4:4" x14ac:dyDescent="0.25">
      <c r="D3781" s="190"/>
    </row>
    <row r="3782" spans="4:4" x14ac:dyDescent="0.25">
      <c r="D3782" s="190"/>
    </row>
    <row r="3783" spans="4:4" x14ac:dyDescent="0.25">
      <c r="D3783" s="190"/>
    </row>
    <row r="3784" spans="4:4" x14ac:dyDescent="0.25">
      <c r="D3784" s="190"/>
    </row>
    <row r="3785" spans="4:4" x14ac:dyDescent="0.25">
      <c r="D3785" s="190"/>
    </row>
    <row r="3786" spans="4:4" x14ac:dyDescent="0.25">
      <c r="D3786" s="190"/>
    </row>
    <row r="3787" spans="4:4" x14ac:dyDescent="0.25">
      <c r="D3787" s="190"/>
    </row>
    <row r="3788" spans="4:4" x14ac:dyDescent="0.25">
      <c r="D3788" s="190"/>
    </row>
    <row r="3789" spans="4:4" x14ac:dyDescent="0.25">
      <c r="D3789" s="190"/>
    </row>
    <row r="3790" spans="4:4" x14ac:dyDescent="0.25">
      <c r="D3790" s="190"/>
    </row>
    <row r="3791" spans="4:4" x14ac:dyDescent="0.25">
      <c r="D3791" s="190"/>
    </row>
    <row r="3792" spans="4:4" x14ac:dyDescent="0.25">
      <c r="D3792" s="190"/>
    </row>
    <row r="3793" spans="4:4" x14ac:dyDescent="0.25">
      <c r="D3793" s="190"/>
    </row>
    <row r="3794" spans="4:4" x14ac:dyDescent="0.25">
      <c r="D3794" s="190"/>
    </row>
    <row r="3795" spans="4:4" x14ac:dyDescent="0.25">
      <c r="D3795" s="190"/>
    </row>
    <row r="3796" spans="4:4" x14ac:dyDescent="0.25">
      <c r="D3796" s="190"/>
    </row>
    <row r="3797" spans="4:4" x14ac:dyDescent="0.25">
      <c r="D3797" s="190"/>
    </row>
    <row r="3798" spans="4:4" x14ac:dyDescent="0.25">
      <c r="D3798" s="190"/>
    </row>
    <row r="3799" spans="4:4" x14ac:dyDescent="0.25">
      <c r="D3799" s="190"/>
    </row>
    <row r="3800" spans="4:4" x14ac:dyDescent="0.25">
      <c r="D3800" s="190"/>
    </row>
    <row r="3801" spans="4:4" x14ac:dyDescent="0.25">
      <c r="D3801" s="190"/>
    </row>
    <row r="3802" spans="4:4" x14ac:dyDescent="0.25">
      <c r="D3802" s="190"/>
    </row>
    <row r="3803" spans="4:4" x14ac:dyDescent="0.25">
      <c r="D3803" s="190"/>
    </row>
    <row r="3804" spans="4:4" x14ac:dyDescent="0.25">
      <c r="D3804" s="190"/>
    </row>
    <row r="3805" spans="4:4" x14ac:dyDescent="0.25">
      <c r="D3805" s="190"/>
    </row>
    <row r="3806" spans="4:4" x14ac:dyDescent="0.25">
      <c r="D3806" s="190"/>
    </row>
    <row r="3807" spans="4:4" x14ac:dyDescent="0.25">
      <c r="D3807" s="190"/>
    </row>
    <row r="3808" spans="4:4" x14ac:dyDescent="0.25">
      <c r="D3808" s="190"/>
    </row>
    <row r="3809" spans="4:4" x14ac:dyDescent="0.25">
      <c r="D3809" s="190"/>
    </row>
    <row r="3810" spans="4:4" x14ac:dyDescent="0.25">
      <c r="D3810" s="190"/>
    </row>
    <row r="3811" spans="4:4" x14ac:dyDescent="0.25">
      <c r="D3811" s="190"/>
    </row>
    <row r="3812" spans="4:4" x14ac:dyDescent="0.25">
      <c r="D3812" s="190"/>
    </row>
    <row r="3813" spans="4:4" x14ac:dyDescent="0.25">
      <c r="D3813" s="190"/>
    </row>
    <row r="3814" spans="4:4" x14ac:dyDescent="0.25">
      <c r="D3814" s="190"/>
    </row>
    <row r="3815" spans="4:4" x14ac:dyDescent="0.25">
      <c r="D3815" s="190"/>
    </row>
    <row r="3816" spans="4:4" x14ac:dyDescent="0.25">
      <c r="D3816" s="190"/>
    </row>
    <row r="3817" spans="4:4" x14ac:dyDescent="0.25">
      <c r="D3817" s="190"/>
    </row>
    <row r="3818" spans="4:4" x14ac:dyDescent="0.25">
      <c r="D3818" s="190"/>
    </row>
    <row r="3819" spans="4:4" x14ac:dyDescent="0.25">
      <c r="D3819" s="190"/>
    </row>
    <row r="3820" spans="4:4" x14ac:dyDescent="0.25">
      <c r="D3820" s="190"/>
    </row>
    <row r="3821" spans="4:4" x14ac:dyDescent="0.25">
      <c r="D3821" s="190"/>
    </row>
    <row r="3822" spans="4:4" x14ac:dyDescent="0.25">
      <c r="D3822" s="190"/>
    </row>
    <row r="3823" spans="4:4" x14ac:dyDescent="0.25">
      <c r="D3823" s="190"/>
    </row>
    <row r="3824" spans="4:4" x14ac:dyDescent="0.25">
      <c r="D3824" s="190"/>
    </row>
    <row r="3825" spans="4:4" x14ac:dyDescent="0.25">
      <c r="D3825" s="190"/>
    </row>
    <row r="3826" spans="4:4" x14ac:dyDescent="0.25">
      <c r="D3826" s="190"/>
    </row>
    <row r="3827" spans="4:4" x14ac:dyDescent="0.25">
      <c r="D3827" s="190"/>
    </row>
    <row r="3828" spans="4:4" x14ac:dyDescent="0.25">
      <c r="D3828" s="190"/>
    </row>
    <row r="3829" spans="4:4" x14ac:dyDescent="0.25">
      <c r="D3829" s="190"/>
    </row>
    <row r="3830" spans="4:4" x14ac:dyDescent="0.25">
      <c r="D3830" s="190"/>
    </row>
    <row r="3831" spans="4:4" x14ac:dyDescent="0.25">
      <c r="D3831" s="190"/>
    </row>
    <row r="3832" spans="4:4" x14ac:dyDescent="0.25">
      <c r="D3832" s="190"/>
    </row>
    <row r="3833" spans="4:4" x14ac:dyDescent="0.25">
      <c r="D3833" s="190"/>
    </row>
    <row r="3834" spans="4:4" x14ac:dyDescent="0.25">
      <c r="D3834" s="190"/>
    </row>
    <row r="3835" spans="4:4" x14ac:dyDescent="0.25">
      <c r="D3835" s="190"/>
    </row>
    <row r="3836" spans="4:4" x14ac:dyDescent="0.25">
      <c r="D3836" s="190"/>
    </row>
    <row r="3837" spans="4:4" x14ac:dyDescent="0.25">
      <c r="D3837" s="190"/>
    </row>
    <row r="3838" spans="4:4" x14ac:dyDescent="0.25">
      <c r="D3838" s="190"/>
    </row>
    <row r="3839" spans="4:4" x14ac:dyDescent="0.25">
      <c r="D3839" s="190"/>
    </row>
    <row r="3840" spans="4:4" x14ac:dyDescent="0.25">
      <c r="D3840" s="190"/>
    </row>
    <row r="3841" spans="4:4" x14ac:dyDescent="0.25">
      <c r="D3841" s="190"/>
    </row>
    <row r="3842" spans="4:4" x14ac:dyDescent="0.25">
      <c r="D3842" s="190"/>
    </row>
    <row r="3843" spans="4:4" x14ac:dyDescent="0.25">
      <c r="D3843" s="190"/>
    </row>
    <row r="3844" spans="4:4" x14ac:dyDescent="0.25">
      <c r="D3844" s="190"/>
    </row>
    <row r="3845" spans="4:4" x14ac:dyDescent="0.25">
      <c r="D3845" s="190"/>
    </row>
    <row r="3846" spans="4:4" x14ac:dyDescent="0.25">
      <c r="D3846" s="190"/>
    </row>
    <row r="3847" spans="4:4" x14ac:dyDescent="0.25">
      <c r="D3847" s="190"/>
    </row>
    <row r="3848" spans="4:4" x14ac:dyDescent="0.25">
      <c r="D3848" s="190"/>
    </row>
    <row r="3849" spans="4:4" x14ac:dyDescent="0.25">
      <c r="D3849" s="190"/>
    </row>
    <row r="3850" spans="4:4" x14ac:dyDescent="0.25">
      <c r="D3850" s="190"/>
    </row>
    <row r="3851" spans="4:4" x14ac:dyDescent="0.25">
      <c r="D3851" s="190"/>
    </row>
    <row r="3852" spans="4:4" x14ac:dyDescent="0.25">
      <c r="D3852" s="190"/>
    </row>
    <row r="3853" spans="4:4" x14ac:dyDescent="0.25">
      <c r="D3853" s="190"/>
    </row>
    <row r="3854" spans="4:4" x14ac:dyDescent="0.25">
      <c r="D3854" s="190"/>
    </row>
    <row r="3855" spans="4:4" x14ac:dyDescent="0.25">
      <c r="D3855" s="190"/>
    </row>
    <row r="3856" spans="4:4" x14ac:dyDescent="0.25">
      <c r="D3856" s="190"/>
    </row>
    <row r="3857" spans="4:4" x14ac:dyDescent="0.25">
      <c r="D3857" s="190"/>
    </row>
    <row r="3858" spans="4:4" x14ac:dyDescent="0.25">
      <c r="D3858" s="190"/>
    </row>
    <row r="3859" spans="4:4" x14ac:dyDescent="0.25">
      <c r="D3859" s="190"/>
    </row>
    <row r="3860" spans="4:4" x14ac:dyDescent="0.25">
      <c r="D3860" s="190"/>
    </row>
    <row r="3861" spans="4:4" x14ac:dyDescent="0.25">
      <c r="D3861" s="190"/>
    </row>
    <row r="3862" spans="4:4" x14ac:dyDescent="0.25">
      <c r="D3862" s="190"/>
    </row>
    <row r="3863" spans="4:4" x14ac:dyDescent="0.25">
      <c r="D3863" s="190"/>
    </row>
    <row r="3864" spans="4:4" x14ac:dyDescent="0.25">
      <c r="D3864" s="190"/>
    </row>
    <row r="3865" spans="4:4" x14ac:dyDescent="0.25">
      <c r="D3865" s="190"/>
    </row>
    <row r="3866" spans="4:4" x14ac:dyDescent="0.25">
      <c r="D3866" s="190"/>
    </row>
    <row r="3867" spans="4:4" x14ac:dyDescent="0.25">
      <c r="D3867" s="190"/>
    </row>
    <row r="3868" spans="4:4" x14ac:dyDescent="0.25">
      <c r="D3868" s="190"/>
    </row>
    <row r="3869" spans="4:4" x14ac:dyDescent="0.25">
      <c r="D3869" s="190"/>
    </row>
    <row r="3870" spans="4:4" x14ac:dyDescent="0.25">
      <c r="D3870" s="190"/>
    </row>
    <row r="3871" spans="4:4" x14ac:dyDescent="0.25">
      <c r="D3871" s="190"/>
    </row>
    <row r="3872" spans="4:4" x14ac:dyDescent="0.25">
      <c r="D3872" s="190"/>
    </row>
    <row r="3873" spans="4:4" x14ac:dyDescent="0.25">
      <c r="D3873" s="190"/>
    </row>
    <row r="3874" spans="4:4" x14ac:dyDescent="0.25">
      <c r="D3874" s="190"/>
    </row>
    <row r="3875" spans="4:4" x14ac:dyDescent="0.25">
      <c r="D3875" s="190"/>
    </row>
    <row r="3876" spans="4:4" x14ac:dyDescent="0.25">
      <c r="D3876" s="190"/>
    </row>
    <row r="3877" spans="4:4" x14ac:dyDescent="0.25">
      <c r="D3877" s="190"/>
    </row>
    <row r="3878" spans="4:4" x14ac:dyDescent="0.25">
      <c r="D3878" s="190"/>
    </row>
    <row r="3879" spans="4:4" x14ac:dyDescent="0.25">
      <c r="D3879" s="190"/>
    </row>
    <row r="3880" spans="4:4" x14ac:dyDescent="0.25">
      <c r="D3880" s="190"/>
    </row>
    <row r="3881" spans="4:4" x14ac:dyDescent="0.25">
      <c r="D3881" s="190"/>
    </row>
    <row r="3882" spans="4:4" x14ac:dyDescent="0.25">
      <c r="D3882" s="190"/>
    </row>
    <row r="3883" spans="4:4" x14ac:dyDescent="0.25">
      <c r="D3883" s="190"/>
    </row>
    <row r="3884" spans="4:4" x14ac:dyDescent="0.25">
      <c r="D3884" s="190"/>
    </row>
    <row r="3885" spans="4:4" x14ac:dyDescent="0.25">
      <c r="D3885" s="190"/>
    </row>
    <row r="3886" spans="4:4" x14ac:dyDescent="0.25">
      <c r="D3886" s="190"/>
    </row>
    <row r="3887" spans="4:4" x14ac:dyDescent="0.25">
      <c r="D3887" s="190"/>
    </row>
    <row r="3888" spans="4:4" x14ac:dyDescent="0.25">
      <c r="D3888" s="190"/>
    </row>
    <row r="3889" spans="4:4" x14ac:dyDescent="0.25">
      <c r="D3889" s="190"/>
    </row>
    <row r="3890" spans="4:4" x14ac:dyDescent="0.25">
      <c r="D3890" s="190"/>
    </row>
    <row r="3891" spans="4:4" x14ac:dyDescent="0.25">
      <c r="D3891" s="190"/>
    </row>
    <row r="3892" spans="4:4" x14ac:dyDescent="0.25">
      <c r="D3892" s="190"/>
    </row>
    <row r="3893" spans="4:4" x14ac:dyDescent="0.25">
      <c r="D3893" s="190"/>
    </row>
    <row r="3894" spans="4:4" x14ac:dyDescent="0.25">
      <c r="D3894" s="190"/>
    </row>
    <row r="3895" spans="4:4" x14ac:dyDescent="0.25">
      <c r="D3895" s="190"/>
    </row>
    <row r="3896" spans="4:4" x14ac:dyDescent="0.25">
      <c r="D3896" s="190"/>
    </row>
    <row r="3897" spans="4:4" x14ac:dyDescent="0.25">
      <c r="D3897" s="190"/>
    </row>
    <row r="3898" spans="4:4" x14ac:dyDescent="0.25">
      <c r="D3898" s="190"/>
    </row>
    <row r="3899" spans="4:4" x14ac:dyDescent="0.25">
      <c r="D3899" s="190"/>
    </row>
    <row r="3900" spans="4:4" x14ac:dyDescent="0.25">
      <c r="D3900" s="190"/>
    </row>
    <row r="3901" spans="4:4" x14ac:dyDescent="0.25">
      <c r="D3901" s="190"/>
    </row>
    <row r="3902" spans="4:4" x14ac:dyDescent="0.25">
      <c r="D3902" s="190"/>
    </row>
    <row r="3903" spans="4:4" x14ac:dyDescent="0.25">
      <c r="D3903" s="190"/>
    </row>
    <row r="3904" spans="4:4" x14ac:dyDescent="0.25">
      <c r="D3904" s="190"/>
    </row>
    <row r="3905" spans="4:4" x14ac:dyDescent="0.25">
      <c r="D3905" s="190"/>
    </row>
    <row r="3906" spans="4:4" x14ac:dyDescent="0.25">
      <c r="D3906" s="190"/>
    </row>
    <row r="3907" spans="4:4" x14ac:dyDescent="0.25">
      <c r="D3907" s="190"/>
    </row>
    <row r="3908" spans="4:4" x14ac:dyDescent="0.25">
      <c r="D3908" s="190"/>
    </row>
    <row r="3909" spans="4:4" x14ac:dyDescent="0.25">
      <c r="D3909" s="190"/>
    </row>
    <row r="3910" spans="4:4" x14ac:dyDescent="0.25">
      <c r="D3910" s="190"/>
    </row>
    <row r="3911" spans="4:4" x14ac:dyDescent="0.25">
      <c r="D3911" s="190"/>
    </row>
    <row r="3912" spans="4:4" x14ac:dyDescent="0.25">
      <c r="D3912" s="190"/>
    </row>
    <row r="3913" spans="4:4" x14ac:dyDescent="0.25">
      <c r="D3913" s="190"/>
    </row>
    <row r="3914" spans="4:4" x14ac:dyDescent="0.25">
      <c r="D3914" s="190"/>
    </row>
    <row r="3915" spans="4:4" x14ac:dyDescent="0.25">
      <c r="D3915" s="190"/>
    </row>
    <row r="3916" spans="4:4" x14ac:dyDescent="0.25">
      <c r="D3916" s="190"/>
    </row>
    <row r="3917" spans="4:4" x14ac:dyDescent="0.25">
      <c r="D3917" s="190"/>
    </row>
    <row r="3918" spans="4:4" x14ac:dyDescent="0.25">
      <c r="D3918" s="190"/>
    </row>
    <row r="3919" spans="4:4" x14ac:dyDescent="0.25">
      <c r="D3919" s="190"/>
    </row>
    <row r="3920" spans="4:4" x14ac:dyDescent="0.25">
      <c r="D3920" s="190"/>
    </row>
    <row r="3921" spans="4:4" x14ac:dyDescent="0.25">
      <c r="D3921" s="190"/>
    </row>
    <row r="3922" spans="4:4" x14ac:dyDescent="0.25">
      <c r="D3922" s="190"/>
    </row>
    <row r="3923" spans="4:4" x14ac:dyDescent="0.25">
      <c r="D3923" s="190"/>
    </row>
    <row r="3924" spans="4:4" x14ac:dyDescent="0.25">
      <c r="D3924" s="190"/>
    </row>
    <row r="3925" spans="4:4" x14ac:dyDescent="0.25">
      <c r="D3925" s="190"/>
    </row>
    <row r="3926" spans="4:4" x14ac:dyDescent="0.25">
      <c r="D3926" s="190"/>
    </row>
    <row r="3927" spans="4:4" x14ac:dyDescent="0.25">
      <c r="D3927" s="190"/>
    </row>
    <row r="3928" spans="4:4" x14ac:dyDescent="0.25">
      <c r="D3928" s="190"/>
    </row>
    <row r="3929" spans="4:4" x14ac:dyDescent="0.25">
      <c r="D3929" s="190"/>
    </row>
    <row r="3930" spans="4:4" x14ac:dyDescent="0.25">
      <c r="D3930" s="190"/>
    </row>
    <row r="3931" spans="4:4" x14ac:dyDescent="0.25">
      <c r="D3931" s="190"/>
    </row>
    <row r="3932" spans="4:4" x14ac:dyDescent="0.25">
      <c r="D3932" s="190"/>
    </row>
    <row r="3933" spans="4:4" x14ac:dyDescent="0.25">
      <c r="D3933" s="190"/>
    </row>
    <row r="3934" spans="4:4" x14ac:dyDescent="0.25">
      <c r="D3934" s="190"/>
    </row>
    <row r="3935" spans="4:4" x14ac:dyDescent="0.25">
      <c r="D3935" s="190"/>
    </row>
    <row r="3936" spans="4:4" x14ac:dyDescent="0.25">
      <c r="D3936" s="190"/>
    </row>
    <row r="3937" spans="4:4" x14ac:dyDescent="0.25">
      <c r="D3937" s="190"/>
    </row>
    <row r="3938" spans="4:4" x14ac:dyDescent="0.25">
      <c r="D3938" s="190"/>
    </row>
    <row r="3939" spans="4:4" x14ac:dyDescent="0.25">
      <c r="D3939" s="190"/>
    </row>
    <row r="3940" spans="4:4" x14ac:dyDescent="0.25">
      <c r="D3940" s="190"/>
    </row>
    <row r="3941" spans="4:4" x14ac:dyDescent="0.25">
      <c r="D3941" s="190"/>
    </row>
    <row r="3942" spans="4:4" x14ac:dyDescent="0.25">
      <c r="D3942" s="190"/>
    </row>
    <row r="3943" spans="4:4" x14ac:dyDescent="0.25">
      <c r="D3943" s="190"/>
    </row>
    <row r="3944" spans="4:4" x14ac:dyDescent="0.25">
      <c r="D3944" s="190"/>
    </row>
    <row r="3945" spans="4:4" x14ac:dyDescent="0.25">
      <c r="D3945" s="190"/>
    </row>
    <row r="3946" spans="4:4" x14ac:dyDescent="0.25">
      <c r="D3946" s="190"/>
    </row>
    <row r="3947" spans="4:4" x14ac:dyDescent="0.25">
      <c r="D3947" s="190"/>
    </row>
    <row r="3948" spans="4:4" x14ac:dyDescent="0.25">
      <c r="D3948" s="190"/>
    </row>
    <row r="3949" spans="4:4" x14ac:dyDescent="0.25">
      <c r="D3949" s="190"/>
    </row>
    <row r="3950" spans="4:4" x14ac:dyDescent="0.25">
      <c r="D3950" s="190"/>
    </row>
    <row r="3951" spans="4:4" x14ac:dyDescent="0.25">
      <c r="D3951" s="190"/>
    </row>
    <row r="3952" spans="4:4" x14ac:dyDescent="0.25">
      <c r="D3952" s="190"/>
    </row>
    <row r="3953" spans="4:4" x14ac:dyDescent="0.25">
      <c r="D3953" s="190"/>
    </row>
    <row r="3954" spans="4:4" x14ac:dyDescent="0.25">
      <c r="D3954" s="190"/>
    </row>
    <row r="3955" spans="4:4" x14ac:dyDescent="0.25">
      <c r="D3955" s="190"/>
    </row>
    <row r="3956" spans="4:4" x14ac:dyDescent="0.25">
      <c r="D3956" s="190"/>
    </row>
    <row r="3957" spans="4:4" x14ac:dyDescent="0.25">
      <c r="D3957" s="190"/>
    </row>
    <row r="3958" spans="4:4" x14ac:dyDescent="0.25">
      <c r="D3958" s="190"/>
    </row>
    <row r="3959" spans="4:4" x14ac:dyDescent="0.25">
      <c r="D3959" s="190"/>
    </row>
    <row r="3960" spans="4:4" x14ac:dyDescent="0.25">
      <c r="D3960" s="190"/>
    </row>
    <row r="3961" spans="4:4" x14ac:dyDescent="0.25">
      <c r="D3961" s="190"/>
    </row>
    <row r="3962" spans="4:4" x14ac:dyDescent="0.25">
      <c r="D3962" s="190"/>
    </row>
    <row r="3963" spans="4:4" x14ac:dyDescent="0.25">
      <c r="D3963" s="190"/>
    </row>
    <row r="3964" spans="4:4" x14ac:dyDescent="0.25">
      <c r="D3964" s="190"/>
    </row>
    <row r="3965" spans="4:4" x14ac:dyDescent="0.25">
      <c r="D3965" s="190"/>
    </row>
    <row r="3966" spans="4:4" x14ac:dyDescent="0.25">
      <c r="D3966" s="190"/>
    </row>
    <row r="3967" spans="4:4" x14ac:dyDescent="0.25">
      <c r="D3967" s="190"/>
    </row>
    <row r="3968" spans="4:4" x14ac:dyDescent="0.25">
      <c r="D3968" s="190"/>
    </row>
    <row r="3969" spans="4:4" x14ac:dyDescent="0.25">
      <c r="D3969" s="190"/>
    </row>
    <row r="3970" spans="4:4" x14ac:dyDescent="0.25">
      <c r="D3970" s="190"/>
    </row>
    <row r="3971" spans="4:4" x14ac:dyDescent="0.25">
      <c r="D3971" s="190"/>
    </row>
    <row r="3972" spans="4:4" x14ac:dyDescent="0.25">
      <c r="D3972" s="190"/>
    </row>
    <row r="3973" spans="4:4" x14ac:dyDescent="0.25">
      <c r="D3973" s="190"/>
    </row>
    <row r="3974" spans="4:4" x14ac:dyDescent="0.25">
      <c r="D3974" s="190"/>
    </row>
    <row r="3975" spans="4:4" x14ac:dyDescent="0.25">
      <c r="D3975" s="190"/>
    </row>
    <row r="3976" spans="4:4" x14ac:dyDescent="0.25">
      <c r="D3976" s="190"/>
    </row>
    <row r="3977" spans="4:4" x14ac:dyDescent="0.25">
      <c r="D3977" s="190"/>
    </row>
    <row r="3978" spans="4:4" x14ac:dyDescent="0.25">
      <c r="D3978" s="190"/>
    </row>
    <row r="3979" spans="4:4" x14ac:dyDescent="0.25">
      <c r="D3979" s="190"/>
    </row>
    <row r="3980" spans="4:4" x14ac:dyDescent="0.25">
      <c r="D3980" s="190"/>
    </row>
    <row r="3981" spans="4:4" x14ac:dyDescent="0.25">
      <c r="D3981" s="190"/>
    </row>
    <row r="3982" spans="4:4" x14ac:dyDescent="0.25">
      <c r="D3982" s="190"/>
    </row>
    <row r="3983" spans="4:4" x14ac:dyDescent="0.25">
      <c r="D3983" s="190"/>
    </row>
    <row r="3984" spans="4:4" x14ac:dyDescent="0.25">
      <c r="D3984" s="190"/>
    </row>
    <row r="3985" spans="4:4" x14ac:dyDescent="0.25">
      <c r="D3985" s="190"/>
    </row>
    <row r="3986" spans="4:4" x14ac:dyDescent="0.25">
      <c r="D3986" s="190"/>
    </row>
    <row r="3987" spans="4:4" x14ac:dyDescent="0.25">
      <c r="D3987" s="190"/>
    </row>
    <row r="3988" spans="4:4" x14ac:dyDescent="0.25">
      <c r="D3988" s="190"/>
    </row>
    <row r="3989" spans="4:4" x14ac:dyDescent="0.25">
      <c r="D3989" s="190"/>
    </row>
    <row r="3990" spans="4:4" x14ac:dyDescent="0.25">
      <c r="D3990" s="190"/>
    </row>
    <row r="3991" spans="4:4" x14ac:dyDescent="0.25">
      <c r="D3991" s="190"/>
    </row>
    <row r="3992" spans="4:4" x14ac:dyDescent="0.25">
      <c r="D3992" s="190"/>
    </row>
    <row r="3993" spans="4:4" x14ac:dyDescent="0.25">
      <c r="D3993" s="190"/>
    </row>
    <row r="3994" spans="4:4" x14ac:dyDescent="0.25">
      <c r="D3994" s="190"/>
    </row>
    <row r="3995" spans="4:4" x14ac:dyDescent="0.25">
      <c r="D3995" s="190"/>
    </row>
    <row r="3996" spans="4:4" x14ac:dyDescent="0.25">
      <c r="D3996" s="190"/>
    </row>
    <row r="3997" spans="4:4" x14ac:dyDescent="0.25">
      <c r="D3997" s="190"/>
    </row>
    <row r="3998" spans="4:4" x14ac:dyDescent="0.25">
      <c r="D3998" s="190"/>
    </row>
    <row r="3999" spans="4:4" x14ac:dyDescent="0.25">
      <c r="D3999" s="190"/>
    </row>
    <row r="4000" spans="4:4" x14ac:dyDescent="0.25">
      <c r="D4000" s="190"/>
    </row>
    <row r="4001" spans="4:4" x14ac:dyDescent="0.25">
      <c r="D4001" s="190"/>
    </row>
    <row r="4002" spans="4:4" x14ac:dyDescent="0.25">
      <c r="D4002" s="190"/>
    </row>
    <row r="4003" spans="4:4" x14ac:dyDescent="0.25">
      <c r="D4003" s="190"/>
    </row>
    <row r="4004" spans="4:4" x14ac:dyDescent="0.25">
      <c r="D4004" s="190"/>
    </row>
    <row r="4005" spans="4:4" x14ac:dyDescent="0.25">
      <c r="D4005" s="190"/>
    </row>
    <row r="4006" spans="4:4" x14ac:dyDescent="0.25">
      <c r="D4006" s="190"/>
    </row>
    <row r="4007" spans="4:4" x14ac:dyDescent="0.25">
      <c r="D4007" s="190"/>
    </row>
    <row r="4008" spans="4:4" x14ac:dyDescent="0.25">
      <c r="D4008" s="190"/>
    </row>
    <row r="4009" spans="4:4" x14ac:dyDescent="0.25">
      <c r="D4009" s="190"/>
    </row>
    <row r="4010" spans="4:4" x14ac:dyDescent="0.25">
      <c r="D4010" s="190"/>
    </row>
    <row r="4011" spans="4:4" x14ac:dyDescent="0.25">
      <c r="D4011" s="190"/>
    </row>
    <row r="4012" spans="4:4" x14ac:dyDescent="0.25">
      <c r="D4012" s="190"/>
    </row>
    <row r="4013" spans="4:4" x14ac:dyDescent="0.25">
      <c r="D4013" s="190"/>
    </row>
    <row r="4014" spans="4:4" x14ac:dyDescent="0.25">
      <c r="D4014" s="190"/>
    </row>
    <row r="4015" spans="4:4" x14ac:dyDescent="0.25">
      <c r="D4015" s="190"/>
    </row>
    <row r="4016" spans="4:4" x14ac:dyDescent="0.25">
      <c r="D4016" s="190"/>
    </row>
    <row r="4017" spans="4:4" x14ac:dyDescent="0.25">
      <c r="D4017" s="190"/>
    </row>
    <row r="4018" spans="4:4" x14ac:dyDescent="0.25">
      <c r="D4018" s="190"/>
    </row>
    <row r="4019" spans="4:4" x14ac:dyDescent="0.25">
      <c r="D4019" s="190"/>
    </row>
    <row r="4020" spans="4:4" x14ac:dyDescent="0.25">
      <c r="D4020" s="190"/>
    </row>
    <row r="4021" spans="4:4" x14ac:dyDescent="0.25">
      <c r="D4021" s="190"/>
    </row>
    <row r="4022" spans="4:4" x14ac:dyDescent="0.25">
      <c r="D4022" s="190"/>
    </row>
    <row r="4023" spans="4:4" x14ac:dyDescent="0.25">
      <c r="D4023" s="190"/>
    </row>
    <row r="4024" spans="4:4" x14ac:dyDescent="0.25">
      <c r="D4024" s="190"/>
    </row>
    <row r="4025" spans="4:4" x14ac:dyDescent="0.25">
      <c r="D4025" s="190"/>
    </row>
    <row r="4026" spans="4:4" x14ac:dyDescent="0.25">
      <c r="D4026" s="190"/>
    </row>
    <row r="4027" spans="4:4" x14ac:dyDescent="0.25">
      <c r="D4027" s="190"/>
    </row>
    <row r="4028" spans="4:4" x14ac:dyDescent="0.25">
      <c r="D4028" s="190"/>
    </row>
    <row r="4029" spans="4:4" x14ac:dyDescent="0.25">
      <c r="D4029" s="190"/>
    </row>
    <row r="4030" spans="4:4" x14ac:dyDescent="0.25">
      <c r="D4030" s="190"/>
    </row>
    <row r="4031" spans="4:4" x14ac:dyDescent="0.25">
      <c r="D4031" s="190"/>
    </row>
    <row r="4032" spans="4:4" x14ac:dyDescent="0.25">
      <c r="D4032" s="190"/>
    </row>
    <row r="4033" spans="4:4" x14ac:dyDescent="0.25">
      <c r="D4033" s="190"/>
    </row>
    <row r="4034" spans="4:4" x14ac:dyDescent="0.25">
      <c r="D4034" s="190"/>
    </row>
    <row r="4035" spans="4:4" x14ac:dyDescent="0.25">
      <c r="D4035" s="190"/>
    </row>
    <row r="4036" spans="4:4" x14ac:dyDescent="0.25">
      <c r="D4036" s="190"/>
    </row>
    <row r="4037" spans="4:4" x14ac:dyDescent="0.25">
      <c r="D4037" s="190"/>
    </row>
    <row r="4038" spans="4:4" x14ac:dyDescent="0.25">
      <c r="D4038" s="190"/>
    </row>
    <row r="4039" spans="4:4" x14ac:dyDescent="0.25">
      <c r="D4039" s="190"/>
    </row>
    <row r="4040" spans="4:4" x14ac:dyDescent="0.25">
      <c r="D4040" s="190"/>
    </row>
    <row r="4041" spans="4:4" x14ac:dyDescent="0.25">
      <c r="D4041" s="190"/>
    </row>
    <row r="4042" spans="4:4" x14ac:dyDescent="0.25">
      <c r="D4042" s="190"/>
    </row>
    <row r="4043" spans="4:4" x14ac:dyDescent="0.25">
      <c r="D4043" s="190"/>
    </row>
    <row r="4044" spans="4:4" x14ac:dyDescent="0.25">
      <c r="D4044" s="190"/>
    </row>
    <row r="4045" spans="4:4" x14ac:dyDescent="0.25">
      <c r="D4045" s="190"/>
    </row>
    <row r="4046" spans="4:4" x14ac:dyDescent="0.25">
      <c r="D4046" s="190"/>
    </row>
    <row r="4047" spans="4:4" x14ac:dyDescent="0.25">
      <c r="D4047" s="190"/>
    </row>
    <row r="4048" spans="4:4" x14ac:dyDescent="0.25">
      <c r="D4048" s="190"/>
    </row>
    <row r="4049" spans="4:4" x14ac:dyDescent="0.25">
      <c r="D4049" s="190"/>
    </row>
    <row r="4050" spans="4:4" x14ac:dyDescent="0.25">
      <c r="D4050" s="190"/>
    </row>
    <row r="4051" spans="4:4" x14ac:dyDescent="0.25">
      <c r="D4051" s="190"/>
    </row>
    <row r="4052" spans="4:4" x14ac:dyDescent="0.25">
      <c r="D4052" s="190"/>
    </row>
    <row r="4053" spans="4:4" x14ac:dyDescent="0.25">
      <c r="D4053" s="190"/>
    </row>
    <row r="4054" spans="4:4" x14ac:dyDescent="0.25">
      <c r="D4054" s="190"/>
    </row>
    <row r="4055" spans="4:4" x14ac:dyDescent="0.25">
      <c r="D4055" s="190"/>
    </row>
    <row r="4056" spans="4:4" x14ac:dyDescent="0.25">
      <c r="D4056" s="190"/>
    </row>
    <row r="4057" spans="4:4" x14ac:dyDescent="0.25">
      <c r="D4057" s="190"/>
    </row>
    <row r="4058" spans="4:4" x14ac:dyDescent="0.25">
      <c r="D4058" s="190"/>
    </row>
    <row r="4059" spans="4:4" x14ac:dyDescent="0.25">
      <c r="D4059" s="190"/>
    </row>
    <row r="4060" spans="4:4" x14ac:dyDescent="0.25">
      <c r="D4060" s="190"/>
    </row>
    <row r="4061" spans="4:4" x14ac:dyDescent="0.25">
      <c r="D4061" s="190"/>
    </row>
    <row r="4062" spans="4:4" x14ac:dyDescent="0.25">
      <c r="D4062" s="190"/>
    </row>
    <row r="4063" spans="4:4" x14ac:dyDescent="0.25">
      <c r="D4063" s="190"/>
    </row>
    <row r="4064" spans="4:4" x14ac:dyDescent="0.25">
      <c r="D4064" s="190"/>
    </row>
    <row r="4065" spans="4:4" x14ac:dyDescent="0.25">
      <c r="D4065" s="190"/>
    </row>
    <row r="4066" spans="4:4" x14ac:dyDescent="0.25">
      <c r="D4066" s="190"/>
    </row>
    <row r="4067" spans="4:4" x14ac:dyDescent="0.25">
      <c r="D4067" s="190"/>
    </row>
    <row r="4068" spans="4:4" x14ac:dyDescent="0.25">
      <c r="D4068" s="190"/>
    </row>
    <row r="4069" spans="4:4" x14ac:dyDescent="0.25">
      <c r="D4069" s="190"/>
    </row>
    <row r="4070" spans="4:4" x14ac:dyDescent="0.25">
      <c r="D4070" s="190"/>
    </row>
    <row r="4071" spans="4:4" x14ac:dyDescent="0.25">
      <c r="D4071" s="190"/>
    </row>
    <row r="4072" spans="4:4" x14ac:dyDescent="0.25">
      <c r="D4072" s="190"/>
    </row>
    <row r="4073" spans="4:4" x14ac:dyDescent="0.25">
      <c r="D4073" s="190"/>
    </row>
    <row r="4074" spans="4:4" x14ac:dyDescent="0.25">
      <c r="D4074" s="190"/>
    </row>
    <row r="4075" spans="4:4" x14ac:dyDescent="0.25">
      <c r="D4075" s="190"/>
    </row>
    <row r="4076" spans="4:4" x14ac:dyDescent="0.25">
      <c r="D4076" s="190"/>
    </row>
    <row r="4077" spans="4:4" x14ac:dyDescent="0.25">
      <c r="D4077" s="190"/>
    </row>
    <row r="4078" spans="4:4" x14ac:dyDescent="0.25">
      <c r="D4078" s="190"/>
    </row>
    <row r="4079" spans="4:4" x14ac:dyDescent="0.25">
      <c r="D4079" s="190"/>
    </row>
    <row r="4080" spans="4:4" x14ac:dyDescent="0.25">
      <c r="D4080" s="190"/>
    </row>
    <row r="4081" spans="4:4" x14ac:dyDescent="0.25">
      <c r="D4081" s="190"/>
    </row>
    <row r="4082" spans="4:4" x14ac:dyDescent="0.25">
      <c r="D4082" s="190"/>
    </row>
    <row r="4083" spans="4:4" x14ac:dyDescent="0.25">
      <c r="D4083" s="190"/>
    </row>
    <row r="4084" spans="4:4" x14ac:dyDescent="0.25">
      <c r="D4084" s="190"/>
    </row>
    <row r="4085" spans="4:4" x14ac:dyDescent="0.25">
      <c r="D4085" s="190"/>
    </row>
    <row r="4086" spans="4:4" x14ac:dyDescent="0.25">
      <c r="D4086" s="190"/>
    </row>
    <row r="4087" spans="4:4" x14ac:dyDescent="0.25">
      <c r="D4087" s="190"/>
    </row>
    <row r="4088" spans="4:4" x14ac:dyDescent="0.25">
      <c r="D4088" s="190"/>
    </row>
    <row r="4089" spans="4:4" x14ac:dyDescent="0.25">
      <c r="D4089" s="190"/>
    </row>
    <row r="4090" spans="4:4" x14ac:dyDescent="0.25">
      <c r="D4090" s="190"/>
    </row>
    <row r="4091" spans="4:4" x14ac:dyDescent="0.25">
      <c r="D4091" s="190"/>
    </row>
    <row r="4092" spans="4:4" x14ac:dyDescent="0.25">
      <c r="D4092" s="190"/>
    </row>
    <row r="4093" spans="4:4" x14ac:dyDescent="0.25">
      <c r="D4093" s="190"/>
    </row>
    <row r="4094" spans="4:4" x14ac:dyDescent="0.25">
      <c r="D4094" s="190"/>
    </row>
    <row r="4095" spans="4:4" x14ac:dyDescent="0.25">
      <c r="D4095" s="190"/>
    </row>
    <row r="4096" spans="4:4" x14ac:dyDescent="0.25">
      <c r="D4096" s="190"/>
    </row>
    <row r="4097" spans="4:4" x14ac:dyDescent="0.25">
      <c r="D4097" s="190"/>
    </row>
    <row r="4098" spans="4:4" x14ac:dyDescent="0.25">
      <c r="D4098" s="190"/>
    </row>
    <row r="4099" spans="4:4" x14ac:dyDescent="0.25">
      <c r="D4099" s="190"/>
    </row>
    <row r="4100" spans="4:4" x14ac:dyDescent="0.25">
      <c r="D4100" s="190"/>
    </row>
    <row r="4101" spans="4:4" x14ac:dyDescent="0.25">
      <c r="D4101" s="190"/>
    </row>
    <row r="4102" spans="4:4" x14ac:dyDescent="0.25">
      <c r="D4102" s="190"/>
    </row>
    <row r="4103" spans="4:4" x14ac:dyDescent="0.25">
      <c r="D4103" s="190"/>
    </row>
    <row r="4104" spans="4:4" x14ac:dyDescent="0.25">
      <c r="D4104" s="190"/>
    </row>
    <row r="4105" spans="4:4" x14ac:dyDescent="0.25">
      <c r="D4105" s="190"/>
    </row>
    <row r="4106" spans="4:4" x14ac:dyDescent="0.25">
      <c r="D4106" s="190"/>
    </row>
    <row r="4107" spans="4:4" x14ac:dyDescent="0.25">
      <c r="D4107" s="190"/>
    </row>
    <row r="4108" spans="4:4" x14ac:dyDescent="0.25">
      <c r="D4108" s="190"/>
    </row>
    <row r="4109" spans="4:4" x14ac:dyDescent="0.25">
      <c r="D4109" s="190"/>
    </row>
    <row r="4110" spans="4:4" x14ac:dyDescent="0.25">
      <c r="D4110" s="190"/>
    </row>
    <row r="4111" spans="4:4" x14ac:dyDescent="0.25">
      <c r="D4111" s="190"/>
    </row>
    <row r="4112" spans="4:4" x14ac:dyDescent="0.25">
      <c r="D4112" s="190"/>
    </row>
    <row r="4113" spans="4:4" x14ac:dyDescent="0.25">
      <c r="D4113" s="190"/>
    </row>
    <row r="4114" spans="4:4" x14ac:dyDescent="0.25">
      <c r="D4114" s="190"/>
    </row>
    <row r="4115" spans="4:4" x14ac:dyDescent="0.25">
      <c r="D4115" s="190"/>
    </row>
    <row r="4116" spans="4:4" x14ac:dyDescent="0.25">
      <c r="D4116" s="190"/>
    </row>
    <row r="4117" spans="4:4" x14ac:dyDescent="0.25">
      <c r="D4117" s="190"/>
    </row>
    <row r="4118" spans="4:4" x14ac:dyDescent="0.25">
      <c r="D4118" s="190"/>
    </row>
    <row r="4119" spans="4:4" x14ac:dyDescent="0.25">
      <c r="D4119" s="190"/>
    </row>
    <row r="4120" spans="4:4" x14ac:dyDescent="0.25">
      <c r="D4120" s="190"/>
    </row>
    <row r="4121" spans="4:4" x14ac:dyDescent="0.25">
      <c r="D4121" s="190"/>
    </row>
    <row r="4122" spans="4:4" x14ac:dyDescent="0.25">
      <c r="D4122" s="190"/>
    </row>
    <row r="4123" spans="4:4" x14ac:dyDescent="0.25">
      <c r="D4123" s="190"/>
    </row>
    <row r="4124" spans="4:4" x14ac:dyDescent="0.25">
      <c r="D4124" s="190"/>
    </row>
    <row r="4125" spans="4:4" x14ac:dyDescent="0.25">
      <c r="D4125" s="190"/>
    </row>
    <row r="4126" spans="4:4" x14ac:dyDescent="0.25">
      <c r="D4126" s="190"/>
    </row>
    <row r="4127" spans="4:4" x14ac:dyDescent="0.25">
      <c r="D4127" s="190"/>
    </row>
    <row r="4128" spans="4:4" x14ac:dyDescent="0.25">
      <c r="D4128" s="190"/>
    </row>
    <row r="4129" spans="4:4" x14ac:dyDescent="0.25">
      <c r="D4129" s="190"/>
    </row>
    <row r="4130" spans="4:4" x14ac:dyDescent="0.25">
      <c r="D4130" s="190"/>
    </row>
    <row r="4131" spans="4:4" x14ac:dyDescent="0.25">
      <c r="D4131" s="190"/>
    </row>
    <row r="4132" spans="4:4" x14ac:dyDescent="0.25">
      <c r="D4132" s="190"/>
    </row>
    <row r="4133" spans="4:4" x14ac:dyDescent="0.25">
      <c r="D4133" s="190"/>
    </row>
    <row r="4134" spans="4:4" x14ac:dyDescent="0.25">
      <c r="D4134" s="190"/>
    </row>
    <row r="4135" spans="4:4" x14ac:dyDescent="0.25">
      <c r="D4135" s="190"/>
    </row>
    <row r="4136" spans="4:4" x14ac:dyDescent="0.25">
      <c r="D4136" s="190"/>
    </row>
    <row r="4137" spans="4:4" x14ac:dyDescent="0.25">
      <c r="D4137" s="190"/>
    </row>
    <row r="4138" spans="4:4" x14ac:dyDescent="0.25">
      <c r="D4138" s="190"/>
    </row>
    <row r="4139" spans="4:4" x14ac:dyDescent="0.25">
      <c r="D4139" s="190"/>
    </row>
    <row r="4140" spans="4:4" x14ac:dyDescent="0.25">
      <c r="D4140" s="190"/>
    </row>
    <row r="4141" spans="4:4" x14ac:dyDescent="0.25">
      <c r="D4141" s="190"/>
    </row>
    <row r="4142" spans="4:4" x14ac:dyDescent="0.25">
      <c r="D4142" s="190"/>
    </row>
    <row r="4143" spans="4:4" x14ac:dyDescent="0.25">
      <c r="D4143" s="190"/>
    </row>
    <row r="4144" spans="4:4" x14ac:dyDescent="0.25">
      <c r="D4144" s="190"/>
    </row>
    <row r="4145" spans="4:4" x14ac:dyDescent="0.25">
      <c r="D4145" s="190"/>
    </row>
    <row r="4146" spans="4:4" x14ac:dyDescent="0.25">
      <c r="D4146" s="190"/>
    </row>
    <row r="4147" spans="4:4" x14ac:dyDescent="0.25">
      <c r="D4147" s="190"/>
    </row>
    <row r="4148" spans="4:4" x14ac:dyDescent="0.25">
      <c r="D4148" s="190"/>
    </row>
    <row r="4149" spans="4:4" x14ac:dyDescent="0.25">
      <c r="D4149" s="190"/>
    </row>
    <row r="4150" spans="4:4" x14ac:dyDescent="0.25">
      <c r="D4150" s="190"/>
    </row>
    <row r="4151" spans="4:4" x14ac:dyDescent="0.25">
      <c r="D4151" s="190"/>
    </row>
    <row r="4152" spans="4:4" x14ac:dyDescent="0.25">
      <c r="D4152" s="190"/>
    </row>
    <row r="4153" spans="4:4" x14ac:dyDescent="0.25">
      <c r="D4153" s="190"/>
    </row>
    <row r="4154" spans="4:4" x14ac:dyDescent="0.25">
      <c r="D4154" s="190"/>
    </row>
    <row r="4155" spans="4:4" x14ac:dyDescent="0.25">
      <c r="D4155" s="190"/>
    </row>
    <row r="4156" spans="4:4" x14ac:dyDescent="0.25">
      <c r="D4156" s="190"/>
    </row>
    <row r="4157" spans="4:4" x14ac:dyDescent="0.25">
      <c r="D4157" s="190"/>
    </row>
    <row r="4158" spans="4:4" x14ac:dyDescent="0.25">
      <c r="D4158" s="190"/>
    </row>
    <row r="4159" spans="4:4" x14ac:dyDescent="0.25">
      <c r="D4159" s="190"/>
    </row>
    <row r="4160" spans="4:4" x14ac:dyDescent="0.25">
      <c r="D4160" s="190"/>
    </row>
    <row r="4161" spans="4:4" x14ac:dyDescent="0.25">
      <c r="D4161" s="190"/>
    </row>
    <row r="4162" spans="4:4" x14ac:dyDescent="0.25">
      <c r="D4162" s="190"/>
    </row>
    <row r="4163" spans="4:4" x14ac:dyDescent="0.25">
      <c r="D4163" s="190"/>
    </row>
    <row r="4164" spans="4:4" x14ac:dyDescent="0.25">
      <c r="D4164" s="190"/>
    </row>
    <row r="4165" spans="4:4" x14ac:dyDescent="0.25">
      <c r="D4165" s="190"/>
    </row>
    <row r="4166" spans="4:4" x14ac:dyDescent="0.25">
      <c r="D4166" s="190"/>
    </row>
    <row r="4167" spans="4:4" x14ac:dyDescent="0.25">
      <c r="D4167" s="190"/>
    </row>
    <row r="4168" spans="4:4" x14ac:dyDescent="0.25">
      <c r="D4168" s="190"/>
    </row>
    <row r="4169" spans="4:4" x14ac:dyDescent="0.25">
      <c r="D4169" s="190"/>
    </row>
    <row r="4170" spans="4:4" x14ac:dyDescent="0.25">
      <c r="D4170" s="190"/>
    </row>
    <row r="4171" spans="4:4" x14ac:dyDescent="0.25">
      <c r="D4171" s="190"/>
    </row>
    <row r="4172" spans="4:4" x14ac:dyDescent="0.25">
      <c r="D4172" s="190"/>
    </row>
    <row r="4173" spans="4:4" x14ac:dyDescent="0.25">
      <c r="D4173" s="190"/>
    </row>
    <row r="4174" spans="4:4" x14ac:dyDescent="0.25">
      <c r="D4174" s="190"/>
    </row>
    <row r="4175" spans="4:4" x14ac:dyDescent="0.25">
      <c r="D4175" s="190"/>
    </row>
    <row r="4176" spans="4:4" x14ac:dyDescent="0.25">
      <c r="D4176" s="190"/>
    </row>
    <row r="4177" spans="4:4" x14ac:dyDescent="0.25">
      <c r="D4177" s="190"/>
    </row>
    <row r="4178" spans="4:4" x14ac:dyDescent="0.25">
      <c r="D4178" s="190"/>
    </row>
    <row r="4179" spans="4:4" x14ac:dyDescent="0.25">
      <c r="D4179" s="190"/>
    </row>
    <row r="4180" spans="4:4" x14ac:dyDescent="0.25">
      <c r="D4180" s="190"/>
    </row>
    <row r="4181" spans="4:4" x14ac:dyDescent="0.25">
      <c r="D4181" s="190"/>
    </row>
    <row r="4182" spans="4:4" x14ac:dyDescent="0.25">
      <c r="D4182" s="190"/>
    </row>
    <row r="4183" spans="4:4" x14ac:dyDescent="0.25">
      <c r="D4183" s="190"/>
    </row>
    <row r="4184" spans="4:4" x14ac:dyDescent="0.25">
      <c r="D4184" s="190"/>
    </row>
    <row r="4185" spans="4:4" x14ac:dyDescent="0.25">
      <c r="D4185" s="190"/>
    </row>
    <row r="4186" spans="4:4" x14ac:dyDescent="0.25">
      <c r="D4186" s="190"/>
    </row>
    <row r="4187" spans="4:4" x14ac:dyDescent="0.25">
      <c r="D4187" s="190"/>
    </row>
    <row r="4188" spans="4:4" x14ac:dyDescent="0.25">
      <c r="D4188" s="190"/>
    </row>
    <row r="4189" spans="4:4" x14ac:dyDescent="0.25">
      <c r="D4189" s="190"/>
    </row>
    <row r="4190" spans="4:4" x14ac:dyDescent="0.25">
      <c r="D4190" s="190"/>
    </row>
    <row r="4191" spans="4:4" x14ac:dyDescent="0.25">
      <c r="D4191" s="190"/>
    </row>
    <row r="4192" spans="4:4" x14ac:dyDescent="0.25">
      <c r="D4192" s="190"/>
    </row>
    <row r="4193" spans="4:4" x14ac:dyDescent="0.25">
      <c r="D4193" s="190"/>
    </row>
    <row r="4194" spans="4:4" x14ac:dyDescent="0.25">
      <c r="D4194" s="190"/>
    </row>
    <row r="4195" spans="4:4" x14ac:dyDescent="0.25">
      <c r="D4195" s="190"/>
    </row>
    <row r="4196" spans="4:4" x14ac:dyDescent="0.25">
      <c r="D4196" s="190"/>
    </row>
    <row r="4197" spans="4:4" x14ac:dyDescent="0.25">
      <c r="D4197" s="190"/>
    </row>
    <row r="4198" spans="4:4" x14ac:dyDescent="0.25">
      <c r="D4198" s="190"/>
    </row>
    <row r="4199" spans="4:4" x14ac:dyDescent="0.25">
      <c r="D4199" s="190"/>
    </row>
    <row r="4200" spans="4:4" x14ac:dyDescent="0.25">
      <c r="D4200" s="190"/>
    </row>
    <row r="4201" spans="4:4" x14ac:dyDescent="0.25">
      <c r="D4201" s="190"/>
    </row>
    <row r="4202" spans="4:4" x14ac:dyDescent="0.25">
      <c r="D4202" s="190"/>
    </row>
    <row r="4203" spans="4:4" x14ac:dyDescent="0.25">
      <c r="D4203" s="190"/>
    </row>
    <row r="4204" spans="4:4" x14ac:dyDescent="0.25">
      <c r="D4204" s="190"/>
    </row>
    <row r="4205" spans="4:4" x14ac:dyDescent="0.25">
      <c r="D4205" s="190"/>
    </row>
    <row r="4206" spans="4:4" x14ac:dyDescent="0.25">
      <c r="D4206" s="190"/>
    </row>
    <row r="4207" spans="4:4" x14ac:dyDescent="0.25">
      <c r="D4207" s="190"/>
    </row>
    <row r="4208" spans="4:4" x14ac:dyDescent="0.25">
      <c r="D4208" s="190"/>
    </row>
    <row r="4209" spans="4:4" x14ac:dyDescent="0.25">
      <c r="D4209" s="190"/>
    </row>
    <row r="4210" spans="4:4" x14ac:dyDescent="0.25">
      <c r="D4210" s="190"/>
    </row>
    <row r="4211" spans="4:4" x14ac:dyDescent="0.25">
      <c r="D4211" s="190"/>
    </row>
    <row r="4212" spans="4:4" x14ac:dyDescent="0.25">
      <c r="D4212" s="190"/>
    </row>
    <row r="4213" spans="4:4" x14ac:dyDescent="0.25">
      <c r="D4213" s="190"/>
    </row>
    <row r="4214" spans="4:4" x14ac:dyDescent="0.25">
      <c r="D4214" s="190"/>
    </row>
    <row r="4215" spans="4:4" x14ac:dyDescent="0.25">
      <c r="D4215" s="190"/>
    </row>
    <row r="4216" spans="4:4" x14ac:dyDescent="0.25">
      <c r="D4216" s="190"/>
    </row>
    <row r="4217" spans="4:4" x14ac:dyDescent="0.25">
      <c r="D4217" s="190"/>
    </row>
    <row r="4218" spans="4:4" x14ac:dyDescent="0.25">
      <c r="D4218" s="190"/>
    </row>
    <row r="4219" spans="4:4" x14ac:dyDescent="0.25">
      <c r="D4219" s="190"/>
    </row>
    <row r="4220" spans="4:4" x14ac:dyDescent="0.25">
      <c r="D4220" s="190"/>
    </row>
    <row r="4221" spans="4:4" x14ac:dyDescent="0.25">
      <c r="D4221" s="190"/>
    </row>
    <row r="4222" spans="4:4" x14ac:dyDescent="0.25">
      <c r="D4222" s="190"/>
    </row>
    <row r="4223" spans="4:4" x14ac:dyDescent="0.25">
      <c r="D4223" s="190"/>
    </row>
    <row r="4224" spans="4:4" x14ac:dyDescent="0.25">
      <c r="D4224" s="190"/>
    </row>
    <row r="4225" spans="4:4" x14ac:dyDescent="0.25">
      <c r="D4225" s="190"/>
    </row>
    <row r="4226" spans="4:4" x14ac:dyDescent="0.25">
      <c r="D4226" s="190"/>
    </row>
    <row r="4227" spans="4:4" x14ac:dyDescent="0.25">
      <c r="D4227" s="190"/>
    </row>
    <row r="4228" spans="4:4" x14ac:dyDescent="0.25">
      <c r="D4228" s="190"/>
    </row>
    <row r="4229" spans="4:4" x14ac:dyDescent="0.25">
      <c r="D4229" s="190"/>
    </row>
    <row r="4230" spans="4:4" x14ac:dyDescent="0.25">
      <c r="D4230" s="190"/>
    </row>
    <row r="4231" spans="4:4" x14ac:dyDescent="0.25">
      <c r="D4231" s="190"/>
    </row>
    <row r="4232" spans="4:4" x14ac:dyDescent="0.25">
      <c r="D4232" s="190"/>
    </row>
    <row r="4233" spans="4:4" x14ac:dyDescent="0.25">
      <c r="D4233" s="190"/>
    </row>
    <row r="4234" spans="4:4" x14ac:dyDescent="0.25">
      <c r="D4234" s="190"/>
    </row>
    <row r="4235" spans="4:4" x14ac:dyDescent="0.25">
      <c r="D4235" s="190"/>
    </row>
    <row r="4236" spans="4:4" x14ac:dyDescent="0.25">
      <c r="D4236" s="190"/>
    </row>
    <row r="4237" spans="4:4" x14ac:dyDescent="0.25">
      <c r="D4237" s="190"/>
    </row>
    <row r="4238" spans="4:4" x14ac:dyDescent="0.25">
      <c r="D4238" s="190"/>
    </row>
    <row r="4239" spans="4:4" x14ac:dyDescent="0.25">
      <c r="D4239" s="190"/>
    </row>
    <row r="4240" spans="4:4" x14ac:dyDescent="0.25">
      <c r="D4240" s="190"/>
    </row>
    <row r="4241" spans="4:4" x14ac:dyDescent="0.25">
      <c r="D4241" s="190"/>
    </row>
    <row r="4242" spans="4:4" x14ac:dyDescent="0.25">
      <c r="D4242" s="190"/>
    </row>
    <row r="4243" spans="4:4" x14ac:dyDescent="0.25">
      <c r="D4243" s="190"/>
    </row>
    <row r="4244" spans="4:4" x14ac:dyDescent="0.25">
      <c r="D4244" s="190"/>
    </row>
    <row r="4245" spans="4:4" x14ac:dyDescent="0.25">
      <c r="D4245" s="190"/>
    </row>
    <row r="4246" spans="4:4" x14ac:dyDescent="0.25">
      <c r="D4246" s="190"/>
    </row>
    <row r="4247" spans="4:4" x14ac:dyDescent="0.25">
      <c r="D4247" s="190"/>
    </row>
    <row r="4248" spans="4:4" x14ac:dyDescent="0.25">
      <c r="D4248" s="190"/>
    </row>
    <row r="4249" spans="4:4" x14ac:dyDescent="0.25">
      <c r="D4249" s="190"/>
    </row>
    <row r="4250" spans="4:4" x14ac:dyDescent="0.25">
      <c r="D4250" s="190"/>
    </row>
    <row r="4251" spans="4:4" x14ac:dyDescent="0.25">
      <c r="D4251" s="190"/>
    </row>
    <row r="4252" spans="4:4" x14ac:dyDescent="0.25">
      <c r="D4252" s="190"/>
    </row>
    <row r="4253" spans="4:4" x14ac:dyDescent="0.25">
      <c r="D4253" s="190"/>
    </row>
    <row r="4254" spans="4:4" x14ac:dyDescent="0.25">
      <c r="D4254" s="190"/>
    </row>
    <row r="4255" spans="4:4" x14ac:dyDescent="0.25">
      <c r="D4255" s="190"/>
    </row>
    <row r="4256" spans="4:4" x14ac:dyDescent="0.25">
      <c r="D4256" s="190"/>
    </row>
    <row r="4257" spans="4:4" x14ac:dyDescent="0.25">
      <c r="D4257" s="190"/>
    </row>
    <row r="4258" spans="4:4" x14ac:dyDescent="0.25">
      <c r="D4258" s="190"/>
    </row>
    <row r="4259" spans="4:4" x14ac:dyDescent="0.25">
      <c r="D4259" s="190"/>
    </row>
    <row r="4260" spans="4:4" x14ac:dyDescent="0.25">
      <c r="D4260" s="190"/>
    </row>
    <row r="4261" spans="4:4" x14ac:dyDescent="0.25">
      <c r="D4261" s="190"/>
    </row>
    <row r="4262" spans="4:4" x14ac:dyDescent="0.25">
      <c r="D4262" s="190"/>
    </row>
    <row r="4263" spans="4:4" x14ac:dyDescent="0.25">
      <c r="D4263" s="190"/>
    </row>
    <row r="4264" spans="4:4" x14ac:dyDescent="0.25">
      <c r="D4264" s="190"/>
    </row>
    <row r="4265" spans="4:4" x14ac:dyDescent="0.25">
      <c r="D4265" s="190"/>
    </row>
    <row r="4266" spans="4:4" x14ac:dyDescent="0.25">
      <c r="D4266" s="190"/>
    </row>
    <row r="4267" spans="4:4" x14ac:dyDescent="0.25">
      <c r="D4267" s="190"/>
    </row>
    <row r="4268" spans="4:4" x14ac:dyDescent="0.25">
      <c r="D4268" s="190"/>
    </row>
    <row r="4269" spans="4:4" x14ac:dyDescent="0.25">
      <c r="D4269" s="190"/>
    </row>
    <row r="4270" spans="4:4" x14ac:dyDescent="0.25">
      <c r="D4270" s="190"/>
    </row>
    <row r="4271" spans="4:4" x14ac:dyDescent="0.25">
      <c r="D4271" s="190"/>
    </row>
    <row r="4272" spans="4:4" x14ac:dyDescent="0.25">
      <c r="D4272" s="190"/>
    </row>
    <row r="4273" spans="4:4" x14ac:dyDescent="0.25">
      <c r="D4273" s="190"/>
    </row>
    <row r="4274" spans="4:4" x14ac:dyDescent="0.25">
      <c r="D4274" s="190"/>
    </row>
    <row r="4275" spans="4:4" x14ac:dyDescent="0.25">
      <c r="D4275" s="190"/>
    </row>
    <row r="4276" spans="4:4" x14ac:dyDescent="0.25">
      <c r="D4276" s="190"/>
    </row>
    <row r="4277" spans="4:4" x14ac:dyDescent="0.25">
      <c r="D4277" s="190"/>
    </row>
    <row r="4278" spans="4:4" x14ac:dyDescent="0.25">
      <c r="D4278" s="190"/>
    </row>
    <row r="4279" spans="4:4" x14ac:dyDescent="0.25">
      <c r="D4279" s="190"/>
    </row>
    <row r="4280" spans="4:4" x14ac:dyDescent="0.25">
      <c r="D4280" s="190"/>
    </row>
    <row r="4281" spans="4:4" x14ac:dyDescent="0.25">
      <c r="D4281" s="190"/>
    </row>
    <row r="4282" spans="4:4" x14ac:dyDescent="0.25">
      <c r="D4282" s="190"/>
    </row>
    <row r="4283" spans="4:4" x14ac:dyDescent="0.25">
      <c r="D4283" s="190"/>
    </row>
    <row r="4284" spans="4:4" x14ac:dyDescent="0.25">
      <c r="D4284" s="190"/>
    </row>
    <row r="4285" spans="4:4" x14ac:dyDescent="0.25">
      <c r="D4285" s="190"/>
    </row>
    <row r="4286" spans="4:4" x14ac:dyDescent="0.25">
      <c r="D4286" s="190"/>
    </row>
    <row r="4287" spans="4:4" x14ac:dyDescent="0.25">
      <c r="D4287" s="190"/>
    </row>
    <row r="4288" spans="4:4" x14ac:dyDescent="0.25">
      <c r="D4288" s="190"/>
    </row>
    <row r="4289" spans="4:4" x14ac:dyDescent="0.25">
      <c r="D4289" s="190"/>
    </row>
    <row r="4290" spans="4:4" x14ac:dyDescent="0.25">
      <c r="D4290" s="190"/>
    </row>
    <row r="4291" spans="4:4" x14ac:dyDescent="0.25">
      <c r="D4291" s="190"/>
    </row>
    <row r="4292" spans="4:4" x14ac:dyDescent="0.25">
      <c r="D4292" s="190"/>
    </row>
    <row r="4293" spans="4:4" x14ac:dyDescent="0.25">
      <c r="D4293" s="190"/>
    </row>
    <row r="4294" spans="4:4" x14ac:dyDescent="0.25">
      <c r="D4294" s="190"/>
    </row>
    <row r="4295" spans="4:4" x14ac:dyDescent="0.25">
      <c r="D4295" s="190"/>
    </row>
    <row r="4296" spans="4:4" x14ac:dyDescent="0.25">
      <c r="D4296" s="190"/>
    </row>
    <row r="4297" spans="4:4" x14ac:dyDescent="0.25">
      <c r="D4297" s="190"/>
    </row>
    <row r="4298" spans="4:4" x14ac:dyDescent="0.25">
      <c r="D4298" s="190"/>
    </row>
    <row r="4299" spans="4:4" x14ac:dyDescent="0.25">
      <c r="D4299" s="190"/>
    </row>
    <row r="4300" spans="4:4" x14ac:dyDescent="0.25">
      <c r="D4300" s="190"/>
    </row>
    <row r="4301" spans="4:4" x14ac:dyDescent="0.25">
      <c r="D4301" s="190"/>
    </row>
    <row r="4302" spans="4:4" x14ac:dyDescent="0.25">
      <c r="D4302" s="190"/>
    </row>
    <row r="4303" spans="4:4" x14ac:dyDescent="0.25">
      <c r="D4303" s="190"/>
    </row>
    <row r="4304" spans="4:4" x14ac:dyDescent="0.25">
      <c r="D4304" s="190"/>
    </row>
    <row r="4305" spans="4:4" x14ac:dyDescent="0.25">
      <c r="D4305" s="190"/>
    </row>
    <row r="4306" spans="4:4" x14ac:dyDescent="0.25">
      <c r="D4306" s="190"/>
    </row>
    <row r="4307" spans="4:4" x14ac:dyDescent="0.25">
      <c r="D4307" s="190"/>
    </row>
    <row r="4308" spans="4:4" x14ac:dyDescent="0.25">
      <c r="D4308" s="190"/>
    </row>
    <row r="4309" spans="4:4" x14ac:dyDescent="0.25">
      <c r="D4309" s="190"/>
    </row>
    <row r="4310" spans="4:4" x14ac:dyDescent="0.25">
      <c r="D4310" s="190"/>
    </row>
    <row r="4311" spans="4:4" x14ac:dyDescent="0.25">
      <c r="D4311" s="190"/>
    </row>
    <row r="4312" spans="4:4" x14ac:dyDescent="0.25">
      <c r="D4312" s="190"/>
    </row>
    <row r="4313" spans="4:4" x14ac:dyDescent="0.25">
      <c r="D4313" s="190"/>
    </row>
    <row r="4314" spans="4:4" x14ac:dyDescent="0.25">
      <c r="D4314" s="190"/>
    </row>
    <row r="4315" spans="4:4" x14ac:dyDescent="0.25">
      <c r="D4315" s="190"/>
    </row>
    <row r="4316" spans="4:4" x14ac:dyDescent="0.25">
      <c r="D4316" s="190"/>
    </row>
    <row r="4317" spans="4:4" x14ac:dyDescent="0.25">
      <c r="D4317" s="190"/>
    </row>
    <row r="4318" spans="4:4" x14ac:dyDescent="0.25">
      <c r="D4318" s="190"/>
    </row>
    <row r="4319" spans="4:4" x14ac:dyDescent="0.25">
      <c r="D4319" s="190"/>
    </row>
    <row r="4320" spans="4:4" x14ac:dyDescent="0.25">
      <c r="D4320" s="190"/>
    </row>
    <row r="4321" spans="4:4" x14ac:dyDescent="0.25">
      <c r="D4321" s="190"/>
    </row>
    <row r="4322" spans="4:4" x14ac:dyDescent="0.25">
      <c r="D4322" s="190"/>
    </row>
    <row r="4323" spans="4:4" x14ac:dyDescent="0.25">
      <c r="D4323" s="190"/>
    </row>
    <row r="4324" spans="4:4" x14ac:dyDescent="0.25">
      <c r="D4324" s="190"/>
    </row>
    <row r="4325" spans="4:4" x14ac:dyDescent="0.25">
      <c r="D4325" s="190"/>
    </row>
    <row r="4326" spans="4:4" x14ac:dyDescent="0.25">
      <c r="D4326" s="190"/>
    </row>
    <row r="4327" spans="4:4" x14ac:dyDescent="0.25">
      <c r="D4327" s="190"/>
    </row>
    <row r="4328" spans="4:4" x14ac:dyDescent="0.25">
      <c r="D4328" s="190"/>
    </row>
    <row r="4329" spans="4:4" x14ac:dyDescent="0.25">
      <c r="D4329" s="190"/>
    </row>
    <row r="4330" spans="4:4" x14ac:dyDescent="0.25">
      <c r="D4330" s="190"/>
    </row>
    <row r="4331" spans="4:4" x14ac:dyDescent="0.25">
      <c r="D4331" s="190"/>
    </row>
    <row r="4332" spans="4:4" x14ac:dyDescent="0.25">
      <c r="D4332" s="190"/>
    </row>
    <row r="4333" spans="4:4" x14ac:dyDescent="0.25">
      <c r="D4333" s="190"/>
    </row>
    <row r="4334" spans="4:4" x14ac:dyDescent="0.25">
      <c r="D4334" s="190"/>
    </row>
    <row r="4335" spans="4:4" x14ac:dyDescent="0.25">
      <c r="D4335" s="190"/>
    </row>
    <row r="4336" spans="4:4" x14ac:dyDescent="0.25">
      <c r="D4336" s="190"/>
    </row>
    <row r="4337" spans="4:4" x14ac:dyDescent="0.25">
      <c r="D4337" s="190"/>
    </row>
    <row r="4338" spans="4:4" x14ac:dyDescent="0.25">
      <c r="D4338" s="190"/>
    </row>
    <row r="4339" spans="4:4" x14ac:dyDescent="0.25">
      <c r="D4339" s="190"/>
    </row>
    <row r="4340" spans="4:4" x14ac:dyDescent="0.25">
      <c r="D4340" s="190"/>
    </row>
    <row r="4341" spans="4:4" x14ac:dyDescent="0.25">
      <c r="D4341" s="190"/>
    </row>
    <row r="4342" spans="4:4" x14ac:dyDescent="0.25">
      <c r="D4342" s="190"/>
    </row>
    <row r="4343" spans="4:4" x14ac:dyDescent="0.25">
      <c r="D4343" s="190"/>
    </row>
    <row r="4344" spans="4:4" x14ac:dyDescent="0.25">
      <c r="D4344" s="190"/>
    </row>
    <row r="4345" spans="4:4" x14ac:dyDescent="0.25">
      <c r="D4345" s="190"/>
    </row>
    <row r="4346" spans="4:4" x14ac:dyDescent="0.25">
      <c r="D4346" s="190"/>
    </row>
    <row r="4347" spans="4:4" x14ac:dyDescent="0.25">
      <c r="D4347" s="190"/>
    </row>
    <row r="4348" spans="4:4" x14ac:dyDescent="0.25">
      <c r="D4348" s="190"/>
    </row>
    <row r="4349" spans="4:4" x14ac:dyDescent="0.25">
      <c r="D4349" s="190"/>
    </row>
    <row r="4350" spans="4:4" x14ac:dyDescent="0.25">
      <c r="D4350" s="190"/>
    </row>
    <row r="4351" spans="4:4" x14ac:dyDescent="0.25">
      <c r="D4351" s="190"/>
    </row>
    <row r="4352" spans="4:4" x14ac:dyDescent="0.25">
      <c r="D4352" s="190"/>
    </row>
    <row r="4353" spans="4:4" x14ac:dyDescent="0.25">
      <c r="D4353" s="190"/>
    </row>
    <row r="4354" spans="4:4" x14ac:dyDescent="0.25">
      <c r="D4354" s="190"/>
    </row>
    <row r="4355" spans="4:4" x14ac:dyDescent="0.25">
      <c r="D4355" s="190"/>
    </row>
    <row r="4356" spans="4:4" x14ac:dyDescent="0.25">
      <c r="D4356" s="190"/>
    </row>
    <row r="4357" spans="4:4" x14ac:dyDescent="0.25">
      <c r="D4357" s="190"/>
    </row>
    <row r="4358" spans="4:4" x14ac:dyDescent="0.25">
      <c r="D4358" s="190"/>
    </row>
    <row r="4359" spans="4:4" x14ac:dyDescent="0.25">
      <c r="D4359" s="190"/>
    </row>
    <row r="4360" spans="4:4" x14ac:dyDescent="0.25">
      <c r="D4360" s="190"/>
    </row>
    <row r="4361" spans="4:4" x14ac:dyDescent="0.25">
      <c r="D4361" s="190"/>
    </row>
    <row r="4362" spans="4:4" x14ac:dyDescent="0.25">
      <c r="D4362" s="190"/>
    </row>
    <row r="4363" spans="4:4" x14ac:dyDescent="0.25">
      <c r="D4363" s="190"/>
    </row>
    <row r="4364" spans="4:4" x14ac:dyDescent="0.25">
      <c r="D4364" s="190"/>
    </row>
    <row r="4365" spans="4:4" x14ac:dyDescent="0.25">
      <c r="D4365" s="190"/>
    </row>
    <row r="4366" spans="4:4" x14ac:dyDescent="0.25">
      <c r="D4366" s="190"/>
    </row>
    <row r="4367" spans="4:4" x14ac:dyDescent="0.25">
      <c r="D4367" s="190"/>
    </row>
    <row r="4368" spans="4:4" x14ac:dyDescent="0.25">
      <c r="D4368" s="190"/>
    </row>
    <row r="4369" spans="4:4" x14ac:dyDescent="0.25">
      <c r="D4369" s="190"/>
    </row>
    <row r="4370" spans="4:4" x14ac:dyDescent="0.25">
      <c r="D4370" s="190"/>
    </row>
    <row r="4371" spans="4:4" x14ac:dyDescent="0.25">
      <c r="D4371" s="190"/>
    </row>
    <row r="4372" spans="4:4" x14ac:dyDescent="0.25">
      <c r="D4372" s="190"/>
    </row>
    <row r="4373" spans="4:4" x14ac:dyDescent="0.25">
      <c r="D4373" s="190"/>
    </row>
    <row r="4374" spans="4:4" x14ac:dyDescent="0.25">
      <c r="D4374" s="190"/>
    </row>
    <row r="4375" spans="4:4" x14ac:dyDescent="0.25">
      <c r="D4375" s="190"/>
    </row>
    <row r="4376" spans="4:4" x14ac:dyDescent="0.25">
      <c r="D4376" s="190"/>
    </row>
    <row r="4377" spans="4:4" x14ac:dyDescent="0.25">
      <c r="D4377" s="190"/>
    </row>
    <row r="4378" spans="4:4" x14ac:dyDescent="0.25">
      <c r="D4378" s="190"/>
    </row>
    <row r="4379" spans="4:4" x14ac:dyDescent="0.25">
      <c r="D4379" s="190"/>
    </row>
    <row r="4380" spans="4:4" x14ac:dyDescent="0.25">
      <c r="D4380" s="190"/>
    </row>
    <row r="4381" spans="4:4" x14ac:dyDescent="0.25">
      <c r="D4381" s="190"/>
    </row>
    <row r="4382" spans="4:4" x14ac:dyDescent="0.25">
      <c r="D4382" s="190"/>
    </row>
    <row r="4383" spans="4:4" x14ac:dyDescent="0.25">
      <c r="D4383" s="190"/>
    </row>
    <row r="4384" spans="4:4" x14ac:dyDescent="0.25">
      <c r="D4384" s="190"/>
    </row>
    <row r="4385" spans="4:4" x14ac:dyDescent="0.25">
      <c r="D4385" s="190"/>
    </row>
    <row r="4386" spans="4:4" x14ac:dyDescent="0.25">
      <c r="D4386" s="190"/>
    </row>
    <row r="4387" spans="4:4" x14ac:dyDescent="0.25">
      <c r="D4387" s="190"/>
    </row>
    <row r="4388" spans="4:4" x14ac:dyDescent="0.25">
      <c r="D4388" s="190"/>
    </row>
    <row r="4389" spans="4:4" x14ac:dyDescent="0.25">
      <c r="D4389" s="190"/>
    </row>
    <row r="4390" spans="4:4" x14ac:dyDescent="0.25">
      <c r="D4390" s="190"/>
    </row>
    <row r="4391" spans="4:4" x14ac:dyDescent="0.25">
      <c r="D4391" s="190"/>
    </row>
    <row r="4392" spans="4:4" x14ac:dyDescent="0.25">
      <c r="D4392" s="190"/>
    </row>
    <row r="4393" spans="4:4" x14ac:dyDescent="0.25">
      <c r="D4393" s="190"/>
    </row>
    <row r="4394" spans="4:4" x14ac:dyDescent="0.25">
      <c r="D4394" s="190"/>
    </row>
    <row r="4395" spans="4:4" x14ac:dyDescent="0.25">
      <c r="D4395" s="190"/>
    </row>
    <row r="4396" spans="4:4" x14ac:dyDescent="0.25">
      <c r="D4396" s="190"/>
    </row>
    <row r="4397" spans="4:4" x14ac:dyDescent="0.25">
      <c r="D4397" s="190"/>
    </row>
    <row r="4398" spans="4:4" x14ac:dyDescent="0.25">
      <c r="D4398" s="190"/>
    </row>
    <row r="4399" spans="4:4" x14ac:dyDescent="0.25">
      <c r="D4399" s="190"/>
    </row>
    <row r="4400" spans="4:4" x14ac:dyDescent="0.25">
      <c r="D4400" s="190"/>
    </row>
    <row r="4401" spans="4:4" x14ac:dyDescent="0.25">
      <c r="D4401" s="190"/>
    </row>
    <row r="4402" spans="4:4" x14ac:dyDescent="0.25">
      <c r="D4402" s="190"/>
    </row>
    <row r="4403" spans="4:4" x14ac:dyDescent="0.25">
      <c r="D4403" s="190"/>
    </row>
    <row r="4404" spans="4:4" x14ac:dyDescent="0.25">
      <c r="D4404" s="190"/>
    </row>
    <row r="4405" spans="4:4" x14ac:dyDescent="0.25">
      <c r="D4405" s="190"/>
    </row>
    <row r="4406" spans="4:4" x14ac:dyDescent="0.25">
      <c r="D4406" s="190"/>
    </row>
    <row r="4407" spans="4:4" x14ac:dyDescent="0.25">
      <c r="D4407" s="190"/>
    </row>
    <row r="4408" spans="4:4" x14ac:dyDescent="0.25">
      <c r="D4408" s="190"/>
    </row>
    <row r="4409" spans="4:4" x14ac:dyDescent="0.25">
      <c r="D4409" s="190"/>
    </row>
    <row r="4410" spans="4:4" x14ac:dyDescent="0.25">
      <c r="D4410" s="190"/>
    </row>
    <row r="4411" spans="4:4" x14ac:dyDescent="0.25">
      <c r="D4411" s="190"/>
    </row>
    <row r="4412" spans="4:4" x14ac:dyDescent="0.25">
      <c r="D4412" s="190"/>
    </row>
    <row r="4413" spans="4:4" x14ac:dyDescent="0.25">
      <c r="D4413" s="190"/>
    </row>
    <row r="4414" spans="4:4" x14ac:dyDescent="0.25">
      <c r="D4414" s="190"/>
    </row>
    <row r="4415" spans="4:4" x14ac:dyDescent="0.25">
      <c r="D4415" s="190"/>
    </row>
    <row r="4416" spans="4:4" x14ac:dyDescent="0.25">
      <c r="D4416" s="190"/>
    </row>
    <row r="4417" spans="4:4" x14ac:dyDescent="0.25">
      <c r="D4417" s="190"/>
    </row>
    <row r="4418" spans="4:4" x14ac:dyDescent="0.25">
      <c r="D4418" s="190"/>
    </row>
    <row r="4419" spans="4:4" x14ac:dyDescent="0.25">
      <c r="D4419" s="190"/>
    </row>
    <row r="4420" spans="4:4" x14ac:dyDescent="0.25">
      <c r="D4420" s="190"/>
    </row>
    <row r="4421" spans="4:4" x14ac:dyDescent="0.25">
      <c r="D4421" s="190"/>
    </row>
    <row r="4422" spans="4:4" x14ac:dyDescent="0.25">
      <c r="D4422" s="190"/>
    </row>
    <row r="4423" spans="4:4" x14ac:dyDescent="0.25">
      <c r="D4423" s="190"/>
    </row>
    <row r="4424" spans="4:4" x14ac:dyDescent="0.25">
      <c r="D4424" s="190"/>
    </row>
    <row r="4425" spans="4:4" x14ac:dyDescent="0.25">
      <c r="D4425" s="190"/>
    </row>
    <row r="4426" spans="4:4" x14ac:dyDescent="0.25">
      <c r="D4426" s="190"/>
    </row>
    <row r="4427" spans="4:4" x14ac:dyDescent="0.25">
      <c r="D4427" s="190"/>
    </row>
    <row r="4428" spans="4:4" x14ac:dyDescent="0.25">
      <c r="D4428" s="190"/>
    </row>
    <row r="4429" spans="4:4" x14ac:dyDescent="0.25">
      <c r="D4429" s="190"/>
    </row>
    <row r="4430" spans="4:4" x14ac:dyDescent="0.25">
      <c r="D4430" s="190"/>
    </row>
    <row r="4431" spans="4:4" x14ac:dyDescent="0.25">
      <c r="D4431" s="190"/>
    </row>
    <row r="4432" spans="4:4" x14ac:dyDescent="0.25">
      <c r="D4432" s="190"/>
    </row>
    <row r="4433" spans="4:4" x14ac:dyDescent="0.25">
      <c r="D4433" s="190"/>
    </row>
    <row r="4434" spans="4:4" x14ac:dyDescent="0.25">
      <c r="D4434" s="190"/>
    </row>
    <row r="4435" spans="4:4" x14ac:dyDescent="0.25">
      <c r="D4435" s="190"/>
    </row>
    <row r="4436" spans="4:4" x14ac:dyDescent="0.25">
      <c r="D4436" s="190"/>
    </row>
    <row r="4437" spans="4:4" x14ac:dyDescent="0.25">
      <c r="D4437" s="190"/>
    </row>
    <row r="4438" spans="4:4" x14ac:dyDescent="0.25">
      <c r="D4438" s="190"/>
    </row>
    <row r="4439" spans="4:4" x14ac:dyDescent="0.25">
      <c r="D4439" s="190"/>
    </row>
    <row r="4440" spans="4:4" x14ac:dyDescent="0.25">
      <c r="D4440" s="190"/>
    </row>
    <row r="4441" spans="4:4" x14ac:dyDescent="0.25">
      <c r="D4441" s="190"/>
    </row>
    <row r="4442" spans="4:4" x14ac:dyDescent="0.25">
      <c r="D4442" s="190"/>
    </row>
    <row r="4443" spans="4:4" x14ac:dyDescent="0.25">
      <c r="D4443" s="190"/>
    </row>
    <row r="4444" spans="4:4" x14ac:dyDescent="0.25">
      <c r="D4444" s="190"/>
    </row>
    <row r="4445" spans="4:4" x14ac:dyDescent="0.25">
      <c r="D4445" s="190"/>
    </row>
    <row r="4446" spans="4:4" x14ac:dyDescent="0.25">
      <c r="D4446" s="190"/>
    </row>
    <row r="4447" spans="4:4" x14ac:dyDescent="0.25">
      <c r="D4447" s="190"/>
    </row>
    <row r="4448" spans="4:4" x14ac:dyDescent="0.25">
      <c r="D4448" s="190"/>
    </row>
    <row r="4449" spans="4:4" x14ac:dyDescent="0.25">
      <c r="D4449" s="190"/>
    </row>
    <row r="4450" spans="4:4" x14ac:dyDescent="0.25">
      <c r="D4450" s="190"/>
    </row>
    <row r="4451" spans="4:4" x14ac:dyDescent="0.25">
      <c r="D4451" s="190"/>
    </row>
    <row r="4452" spans="4:4" x14ac:dyDescent="0.25">
      <c r="D4452" s="190"/>
    </row>
    <row r="4453" spans="4:4" x14ac:dyDescent="0.25">
      <c r="D4453" s="190"/>
    </row>
    <row r="4454" spans="4:4" x14ac:dyDescent="0.25">
      <c r="D4454" s="190"/>
    </row>
    <row r="4455" spans="4:4" x14ac:dyDescent="0.25">
      <c r="D4455" s="190"/>
    </row>
    <row r="4456" spans="4:4" x14ac:dyDescent="0.25">
      <c r="D4456" s="190"/>
    </row>
    <row r="4457" spans="4:4" x14ac:dyDescent="0.25">
      <c r="D4457" s="190"/>
    </row>
    <row r="4458" spans="4:4" x14ac:dyDescent="0.25">
      <c r="D4458" s="190"/>
    </row>
    <row r="4459" spans="4:4" x14ac:dyDescent="0.25">
      <c r="D4459" s="190"/>
    </row>
    <row r="4460" spans="4:4" x14ac:dyDescent="0.25">
      <c r="D4460" s="190"/>
    </row>
    <row r="4461" spans="4:4" x14ac:dyDescent="0.25">
      <c r="D4461" s="190"/>
    </row>
    <row r="4462" spans="4:4" x14ac:dyDescent="0.25">
      <c r="D4462" s="190"/>
    </row>
    <row r="4463" spans="4:4" x14ac:dyDescent="0.25">
      <c r="D4463" s="190"/>
    </row>
    <row r="4464" spans="4:4" x14ac:dyDescent="0.25">
      <c r="D4464" s="190"/>
    </row>
    <row r="4465" spans="4:4" x14ac:dyDescent="0.25">
      <c r="D4465" s="190"/>
    </row>
    <row r="4466" spans="4:4" x14ac:dyDescent="0.25">
      <c r="D4466" s="190"/>
    </row>
    <row r="4467" spans="4:4" x14ac:dyDescent="0.25">
      <c r="D4467" s="190"/>
    </row>
    <row r="4468" spans="4:4" x14ac:dyDescent="0.25">
      <c r="D4468" s="190"/>
    </row>
    <row r="4469" spans="4:4" x14ac:dyDescent="0.25">
      <c r="D4469" s="190"/>
    </row>
    <row r="4470" spans="4:4" x14ac:dyDescent="0.25">
      <c r="D4470" s="190"/>
    </row>
    <row r="4471" spans="4:4" x14ac:dyDescent="0.25">
      <c r="D4471" s="190"/>
    </row>
    <row r="4472" spans="4:4" x14ac:dyDescent="0.25">
      <c r="D4472" s="190"/>
    </row>
    <row r="4473" spans="4:4" x14ac:dyDescent="0.25">
      <c r="D4473" s="190"/>
    </row>
    <row r="4474" spans="4:4" x14ac:dyDescent="0.25">
      <c r="D4474" s="190"/>
    </row>
    <row r="4475" spans="4:4" x14ac:dyDescent="0.25">
      <c r="D4475" s="190"/>
    </row>
    <row r="4476" spans="4:4" x14ac:dyDescent="0.25">
      <c r="D4476" s="190"/>
    </row>
    <row r="4477" spans="4:4" x14ac:dyDescent="0.25">
      <c r="D4477" s="190"/>
    </row>
    <row r="4478" spans="4:4" x14ac:dyDescent="0.25">
      <c r="D4478" s="190"/>
    </row>
    <row r="4479" spans="4:4" x14ac:dyDescent="0.25">
      <c r="D4479" s="190"/>
    </row>
    <row r="4480" spans="4:4" x14ac:dyDescent="0.25">
      <c r="D4480" s="190"/>
    </row>
    <row r="4481" spans="4:4" x14ac:dyDescent="0.25">
      <c r="D4481" s="190"/>
    </row>
    <row r="4482" spans="4:4" x14ac:dyDescent="0.25">
      <c r="D4482" s="190"/>
    </row>
    <row r="4483" spans="4:4" x14ac:dyDescent="0.25">
      <c r="D4483" s="190"/>
    </row>
    <row r="4484" spans="4:4" x14ac:dyDescent="0.25">
      <c r="D4484" s="190"/>
    </row>
    <row r="4485" spans="4:4" x14ac:dyDescent="0.25">
      <c r="D4485" s="190"/>
    </row>
    <row r="4486" spans="4:4" x14ac:dyDescent="0.25">
      <c r="D4486" s="190"/>
    </row>
    <row r="4487" spans="4:4" x14ac:dyDescent="0.25">
      <c r="D4487" s="190"/>
    </row>
    <row r="4488" spans="4:4" x14ac:dyDescent="0.25">
      <c r="D4488" s="190"/>
    </row>
    <row r="4489" spans="4:4" x14ac:dyDescent="0.25">
      <c r="D4489" s="190"/>
    </row>
    <row r="4490" spans="4:4" x14ac:dyDescent="0.25">
      <c r="D4490" s="190"/>
    </row>
    <row r="4491" spans="4:4" x14ac:dyDescent="0.25">
      <c r="D4491" s="190"/>
    </row>
    <row r="4492" spans="4:4" x14ac:dyDescent="0.25">
      <c r="D4492" s="190"/>
    </row>
    <row r="4493" spans="4:4" x14ac:dyDescent="0.25">
      <c r="D4493" s="190"/>
    </row>
    <row r="4494" spans="4:4" x14ac:dyDescent="0.25">
      <c r="D4494" s="190"/>
    </row>
    <row r="4495" spans="4:4" x14ac:dyDescent="0.25">
      <c r="D4495" s="190"/>
    </row>
    <row r="4496" spans="4:4" x14ac:dyDescent="0.25">
      <c r="D4496" s="190"/>
    </row>
    <row r="4497" spans="4:4" x14ac:dyDescent="0.25">
      <c r="D4497" s="190"/>
    </row>
    <row r="4498" spans="4:4" x14ac:dyDescent="0.25">
      <c r="D4498" s="190"/>
    </row>
    <row r="4499" spans="4:4" x14ac:dyDescent="0.25">
      <c r="D4499" s="190"/>
    </row>
    <row r="4500" spans="4:4" x14ac:dyDescent="0.25">
      <c r="D4500" s="190"/>
    </row>
    <row r="4501" spans="4:4" x14ac:dyDescent="0.25">
      <c r="D4501" s="190"/>
    </row>
    <row r="4502" spans="4:4" x14ac:dyDescent="0.25">
      <c r="D4502" s="190"/>
    </row>
    <row r="4503" spans="4:4" x14ac:dyDescent="0.25">
      <c r="D4503" s="190"/>
    </row>
    <row r="4504" spans="4:4" x14ac:dyDescent="0.25">
      <c r="D4504" s="190"/>
    </row>
    <row r="4505" spans="4:4" x14ac:dyDescent="0.25">
      <c r="D4505" s="190"/>
    </row>
    <row r="4506" spans="4:4" x14ac:dyDescent="0.25">
      <c r="D4506" s="190"/>
    </row>
    <row r="4507" spans="4:4" x14ac:dyDescent="0.25">
      <c r="D4507" s="190"/>
    </row>
    <row r="4508" spans="4:4" x14ac:dyDescent="0.25">
      <c r="D4508" s="190"/>
    </row>
    <row r="4509" spans="4:4" x14ac:dyDescent="0.25">
      <c r="D4509" s="190"/>
    </row>
    <row r="4510" spans="4:4" x14ac:dyDescent="0.25">
      <c r="D4510" s="190"/>
    </row>
    <row r="4511" spans="4:4" x14ac:dyDescent="0.25">
      <c r="D4511" s="190"/>
    </row>
    <row r="4512" spans="4:4" x14ac:dyDescent="0.25">
      <c r="D4512" s="190"/>
    </row>
    <row r="4513" spans="4:4" x14ac:dyDescent="0.25">
      <c r="D4513" s="190"/>
    </row>
    <row r="4514" spans="4:4" x14ac:dyDescent="0.25">
      <c r="D4514" s="190"/>
    </row>
    <row r="4515" spans="4:4" x14ac:dyDescent="0.25">
      <c r="D4515" s="190"/>
    </row>
    <row r="4516" spans="4:4" x14ac:dyDescent="0.25">
      <c r="D4516" s="190"/>
    </row>
    <row r="4517" spans="4:4" x14ac:dyDescent="0.25">
      <c r="D4517" s="190"/>
    </row>
    <row r="4518" spans="4:4" x14ac:dyDescent="0.25">
      <c r="D4518" s="190"/>
    </row>
    <row r="4519" spans="4:4" x14ac:dyDescent="0.25">
      <c r="D4519" s="190"/>
    </row>
    <row r="4520" spans="4:4" x14ac:dyDescent="0.25">
      <c r="D4520" s="190"/>
    </row>
    <row r="4521" spans="4:4" x14ac:dyDescent="0.25">
      <c r="D4521" s="190"/>
    </row>
    <row r="4522" spans="4:4" x14ac:dyDescent="0.25">
      <c r="D4522" s="190"/>
    </row>
    <row r="4523" spans="4:4" x14ac:dyDescent="0.25">
      <c r="D4523" s="190"/>
    </row>
    <row r="4524" spans="4:4" x14ac:dyDescent="0.25">
      <c r="D4524" s="190"/>
    </row>
    <row r="4525" spans="4:4" x14ac:dyDescent="0.25">
      <c r="D4525" s="190"/>
    </row>
    <row r="4526" spans="4:4" x14ac:dyDescent="0.25">
      <c r="D4526" s="190"/>
    </row>
    <row r="4527" spans="4:4" x14ac:dyDescent="0.25">
      <c r="D4527" s="190"/>
    </row>
    <row r="4528" spans="4:4" x14ac:dyDescent="0.25">
      <c r="D4528" s="190"/>
    </row>
    <row r="4529" spans="4:4" x14ac:dyDescent="0.25">
      <c r="D4529" s="190"/>
    </row>
    <row r="4530" spans="4:4" x14ac:dyDescent="0.25">
      <c r="D4530" s="190"/>
    </row>
    <row r="4531" spans="4:4" x14ac:dyDescent="0.25">
      <c r="D4531" s="190"/>
    </row>
    <row r="4532" spans="4:4" x14ac:dyDescent="0.25">
      <c r="D4532" s="190"/>
    </row>
    <row r="4533" spans="4:4" x14ac:dyDescent="0.25">
      <c r="D4533" s="190"/>
    </row>
    <row r="4534" spans="4:4" x14ac:dyDescent="0.25">
      <c r="D4534" s="190"/>
    </row>
    <row r="4535" spans="4:4" x14ac:dyDescent="0.25">
      <c r="D4535" s="190"/>
    </row>
    <row r="4536" spans="4:4" x14ac:dyDescent="0.25">
      <c r="D4536" s="190"/>
    </row>
    <row r="4537" spans="4:4" x14ac:dyDescent="0.25">
      <c r="D4537" s="190"/>
    </row>
    <row r="4538" spans="4:4" x14ac:dyDescent="0.25">
      <c r="D4538" s="190"/>
    </row>
    <row r="4539" spans="4:4" x14ac:dyDescent="0.25">
      <c r="D4539" s="190"/>
    </row>
    <row r="4540" spans="4:4" x14ac:dyDescent="0.25">
      <c r="D4540" s="190"/>
    </row>
    <row r="4541" spans="4:4" x14ac:dyDescent="0.25">
      <c r="D4541" s="190"/>
    </row>
    <row r="4542" spans="4:4" x14ac:dyDescent="0.25">
      <c r="D4542" s="190"/>
    </row>
    <row r="4543" spans="4:4" x14ac:dyDescent="0.25">
      <c r="D4543" s="190"/>
    </row>
    <row r="4544" spans="4:4" x14ac:dyDescent="0.25">
      <c r="D4544" s="190"/>
    </row>
    <row r="4545" spans="4:4" x14ac:dyDescent="0.25">
      <c r="D4545" s="190"/>
    </row>
    <row r="4546" spans="4:4" x14ac:dyDescent="0.25">
      <c r="D4546" s="190"/>
    </row>
    <row r="4547" spans="4:4" x14ac:dyDescent="0.25">
      <c r="D4547" s="190"/>
    </row>
    <row r="4548" spans="4:4" x14ac:dyDescent="0.25">
      <c r="D4548" s="190"/>
    </row>
    <row r="4549" spans="4:4" x14ac:dyDescent="0.25">
      <c r="D4549" s="190"/>
    </row>
    <row r="4550" spans="4:4" x14ac:dyDescent="0.25">
      <c r="D4550" s="190"/>
    </row>
    <row r="4551" spans="4:4" x14ac:dyDescent="0.25">
      <c r="D4551" s="190"/>
    </row>
    <row r="4552" spans="4:4" x14ac:dyDescent="0.25">
      <c r="D4552" s="190"/>
    </row>
    <row r="4553" spans="4:4" x14ac:dyDescent="0.25">
      <c r="D4553" s="190"/>
    </row>
    <row r="4554" spans="4:4" x14ac:dyDescent="0.25">
      <c r="D4554" s="190"/>
    </row>
    <row r="4555" spans="4:4" x14ac:dyDescent="0.25">
      <c r="D4555" s="190"/>
    </row>
    <row r="4556" spans="4:4" x14ac:dyDescent="0.25">
      <c r="D4556" s="190"/>
    </row>
    <row r="4557" spans="4:4" x14ac:dyDescent="0.25">
      <c r="D4557" s="190"/>
    </row>
    <row r="4558" spans="4:4" x14ac:dyDescent="0.25">
      <c r="D4558" s="190"/>
    </row>
    <row r="4559" spans="4:4" x14ac:dyDescent="0.25">
      <c r="D4559" s="190"/>
    </row>
    <row r="4560" spans="4:4" x14ac:dyDescent="0.25">
      <c r="D4560" s="190"/>
    </row>
    <row r="4561" spans="4:4" x14ac:dyDescent="0.25">
      <c r="D4561" s="190"/>
    </row>
    <row r="4562" spans="4:4" x14ac:dyDescent="0.25">
      <c r="D4562" s="190"/>
    </row>
    <row r="4563" spans="4:4" x14ac:dyDescent="0.25">
      <c r="D4563" s="190"/>
    </row>
    <row r="4564" spans="4:4" x14ac:dyDescent="0.25">
      <c r="D4564" s="190"/>
    </row>
    <row r="4565" spans="4:4" x14ac:dyDescent="0.25">
      <c r="D4565" s="190"/>
    </row>
    <row r="4566" spans="4:4" x14ac:dyDescent="0.25">
      <c r="D4566" s="190"/>
    </row>
    <row r="4567" spans="4:4" x14ac:dyDescent="0.25">
      <c r="D4567" s="190"/>
    </row>
    <row r="4568" spans="4:4" x14ac:dyDescent="0.25">
      <c r="D4568" s="190"/>
    </row>
    <row r="4569" spans="4:4" x14ac:dyDescent="0.25">
      <c r="D4569" s="190"/>
    </row>
    <row r="4570" spans="4:4" x14ac:dyDescent="0.25">
      <c r="D4570" s="190"/>
    </row>
    <row r="4571" spans="4:4" x14ac:dyDescent="0.25">
      <c r="D4571" s="190"/>
    </row>
    <row r="4572" spans="4:4" x14ac:dyDescent="0.25">
      <c r="D4572" s="190"/>
    </row>
    <row r="4573" spans="4:4" x14ac:dyDescent="0.25">
      <c r="D4573" s="190"/>
    </row>
    <row r="4574" spans="4:4" x14ac:dyDescent="0.25">
      <c r="D4574" s="190"/>
    </row>
    <row r="4575" spans="4:4" x14ac:dyDescent="0.25">
      <c r="D4575" s="190"/>
    </row>
    <row r="4576" spans="4:4" x14ac:dyDescent="0.25">
      <c r="D4576" s="190"/>
    </row>
    <row r="4577" spans="4:4" x14ac:dyDescent="0.25">
      <c r="D4577" s="190"/>
    </row>
    <row r="4578" spans="4:4" x14ac:dyDescent="0.25">
      <c r="D4578" s="190"/>
    </row>
    <row r="4579" spans="4:4" x14ac:dyDescent="0.25">
      <c r="D4579" s="190"/>
    </row>
    <row r="4580" spans="4:4" x14ac:dyDescent="0.25">
      <c r="D4580" s="190"/>
    </row>
    <row r="4581" spans="4:4" x14ac:dyDescent="0.25">
      <c r="D4581" s="190"/>
    </row>
    <row r="4582" spans="4:4" x14ac:dyDescent="0.25">
      <c r="D4582" s="190"/>
    </row>
    <row r="4583" spans="4:4" x14ac:dyDescent="0.25">
      <c r="D4583" s="190"/>
    </row>
    <row r="4584" spans="4:4" x14ac:dyDescent="0.25">
      <c r="D4584" s="190"/>
    </row>
    <row r="4585" spans="4:4" x14ac:dyDescent="0.25">
      <c r="D4585" s="190"/>
    </row>
    <row r="4586" spans="4:4" x14ac:dyDescent="0.25">
      <c r="D4586" s="190"/>
    </row>
    <row r="4587" spans="4:4" x14ac:dyDescent="0.25">
      <c r="D4587" s="190"/>
    </row>
    <row r="4588" spans="4:4" x14ac:dyDescent="0.25">
      <c r="D4588" s="190"/>
    </row>
    <row r="4589" spans="4:4" x14ac:dyDescent="0.25">
      <c r="D4589" s="190"/>
    </row>
    <row r="4590" spans="4:4" x14ac:dyDescent="0.25">
      <c r="D4590" s="190"/>
    </row>
    <row r="4591" spans="4:4" x14ac:dyDescent="0.25">
      <c r="D4591" s="190"/>
    </row>
    <row r="4592" spans="4:4" x14ac:dyDescent="0.25">
      <c r="D4592" s="190"/>
    </row>
    <row r="4593" spans="4:4" x14ac:dyDescent="0.25">
      <c r="D4593" s="190"/>
    </row>
    <row r="4594" spans="4:4" x14ac:dyDescent="0.25">
      <c r="D4594" s="190"/>
    </row>
    <row r="4595" spans="4:4" x14ac:dyDescent="0.25">
      <c r="D4595" s="190"/>
    </row>
    <row r="4596" spans="4:4" x14ac:dyDescent="0.25">
      <c r="D4596" s="190"/>
    </row>
    <row r="4597" spans="4:4" x14ac:dyDescent="0.25">
      <c r="D4597" s="190"/>
    </row>
    <row r="4598" spans="4:4" x14ac:dyDescent="0.25">
      <c r="D4598" s="190"/>
    </row>
    <row r="4599" spans="4:4" x14ac:dyDescent="0.25">
      <c r="D4599" s="190"/>
    </row>
    <row r="4600" spans="4:4" x14ac:dyDescent="0.25">
      <c r="D4600" s="190"/>
    </row>
    <row r="4601" spans="4:4" x14ac:dyDescent="0.25">
      <c r="D4601" s="190"/>
    </row>
    <row r="4602" spans="4:4" x14ac:dyDescent="0.25">
      <c r="D4602" s="190"/>
    </row>
    <row r="4603" spans="4:4" x14ac:dyDescent="0.25">
      <c r="D4603" s="190"/>
    </row>
    <row r="4604" spans="4:4" x14ac:dyDescent="0.25">
      <c r="D4604" s="190"/>
    </row>
    <row r="4605" spans="4:4" x14ac:dyDescent="0.25">
      <c r="D4605" s="190"/>
    </row>
    <row r="4606" spans="4:4" x14ac:dyDescent="0.25">
      <c r="D4606" s="190"/>
    </row>
    <row r="4607" spans="4:4" x14ac:dyDescent="0.25">
      <c r="D4607" s="190"/>
    </row>
    <row r="4608" spans="4:4" x14ac:dyDescent="0.25">
      <c r="D4608" s="190"/>
    </row>
    <row r="4609" spans="4:4" x14ac:dyDescent="0.25">
      <c r="D4609" s="190"/>
    </row>
    <row r="4610" spans="4:4" x14ac:dyDescent="0.25">
      <c r="D4610" s="190"/>
    </row>
    <row r="4611" spans="4:4" x14ac:dyDescent="0.25">
      <c r="D4611" s="190"/>
    </row>
    <row r="4612" spans="4:4" x14ac:dyDescent="0.25">
      <c r="D4612" s="190"/>
    </row>
    <row r="4613" spans="4:4" x14ac:dyDescent="0.25">
      <c r="D4613" s="190"/>
    </row>
    <row r="4614" spans="4:4" x14ac:dyDescent="0.25">
      <c r="D4614" s="190"/>
    </row>
    <row r="4615" spans="4:4" x14ac:dyDescent="0.25">
      <c r="D4615" s="190"/>
    </row>
    <row r="4616" spans="4:4" x14ac:dyDescent="0.25">
      <c r="D4616" s="190"/>
    </row>
    <row r="4617" spans="4:4" x14ac:dyDescent="0.25">
      <c r="D4617" s="190"/>
    </row>
    <row r="4618" spans="4:4" x14ac:dyDescent="0.25">
      <c r="D4618" s="190"/>
    </row>
    <row r="4619" spans="4:4" x14ac:dyDescent="0.25">
      <c r="D4619" s="190"/>
    </row>
    <row r="4620" spans="4:4" x14ac:dyDescent="0.25">
      <c r="D4620" s="190"/>
    </row>
    <row r="4621" spans="4:4" x14ac:dyDescent="0.25">
      <c r="D4621" s="190"/>
    </row>
    <row r="4622" spans="4:4" x14ac:dyDescent="0.25">
      <c r="D4622" s="190"/>
    </row>
    <row r="4623" spans="4:4" x14ac:dyDescent="0.25">
      <c r="D4623" s="190"/>
    </row>
    <row r="4624" spans="4:4" x14ac:dyDescent="0.25">
      <c r="D4624" s="190"/>
    </row>
    <row r="4625" spans="4:4" x14ac:dyDescent="0.25">
      <c r="D4625" s="190"/>
    </row>
    <row r="4626" spans="4:4" x14ac:dyDescent="0.25">
      <c r="D4626" s="190"/>
    </row>
    <row r="4627" spans="4:4" x14ac:dyDescent="0.25">
      <c r="D4627" s="190"/>
    </row>
    <row r="4628" spans="4:4" x14ac:dyDescent="0.25">
      <c r="D4628" s="190"/>
    </row>
    <row r="4629" spans="4:4" x14ac:dyDescent="0.25">
      <c r="D4629" s="190"/>
    </row>
    <row r="4630" spans="4:4" x14ac:dyDescent="0.25">
      <c r="D4630" s="190"/>
    </row>
    <row r="4631" spans="4:4" x14ac:dyDescent="0.25">
      <c r="D4631" s="190"/>
    </row>
    <row r="4632" spans="4:4" x14ac:dyDescent="0.25">
      <c r="D4632" s="190"/>
    </row>
    <row r="4633" spans="4:4" x14ac:dyDescent="0.25">
      <c r="D4633" s="190"/>
    </row>
    <row r="4634" spans="4:4" x14ac:dyDescent="0.25">
      <c r="D4634" s="190"/>
    </row>
    <row r="4635" spans="4:4" x14ac:dyDescent="0.25">
      <c r="D4635" s="190"/>
    </row>
    <row r="4636" spans="4:4" x14ac:dyDescent="0.25">
      <c r="D4636" s="190"/>
    </row>
    <row r="4637" spans="4:4" x14ac:dyDescent="0.25">
      <c r="D4637" s="190"/>
    </row>
    <row r="4638" spans="4:4" x14ac:dyDescent="0.25">
      <c r="D4638" s="190"/>
    </row>
    <row r="4639" spans="4:4" x14ac:dyDescent="0.25">
      <c r="D4639" s="190"/>
    </row>
    <row r="4640" spans="4:4" x14ac:dyDescent="0.25">
      <c r="D4640" s="190"/>
    </row>
    <row r="4641" spans="4:4" x14ac:dyDescent="0.25">
      <c r="D4641" s="190"/>
    </row>
    <row r="4642" spans="4:4" x14ac:dyDescent="0.25">
      <c r="D4642" s="190"/>
    </row>
    <row r="4643" spans="4:4" x14ac:dyDescent="0.25">
      <c r="D4643" s="190"/>
    </row>
    <row r="4644" spans="4:4" x14ac:dyDescent="0.25">
      <c r="D4644" s="190"/>
    </row>
    <row r="4645" spans="4:4" x14ac:dyDescent="0.25">
      <c r="D4645" s="190"/>
    </row>
    <row r="4646" spans="4:4" x14ac:dyDescent="0.25">
      <c r="D4646" s="190"/>
    </row>
    <row r="4647" spans="4:4" x14ac:dyDescent="0.25">
      <c r="D4647" s="190"/>
    </row>
    <row r="4648" spans="4:4" x14ac:dyDescent="0.25">
      <c r="D4648" s="190"/>
    </row>
    <row r="4649" spans="4:4" x14ac:dyDescent="0.25">
      <c r="D4649" s="190"/>
    </row>
    <row r="4650" spans="4:4" x14ac:dyDescent="0.25">
      <c r="D4650" s="190"/>
    </row>
    <row r="4651" spans="4:4" x14ac:dyDescent="0.25">
      <c r="D4651" s="190"/>
    </row>
    <row r="4652" spans="4:4" x14ac:dyDescent="0.25">
      <c r="D4652" s="190"/>
    </row>
    <row r="4653" spans="4:4" x14ac:dyDescent="0.25">
      <c r="D4653" s="190"/>
    </row>
    <row r="4654" spans="4:4" x14ac:dyDescent="0.25">
      <c r="D4654" s="190"/>
    </row>
    <row r="4655" spans="4:4" x14ac:dyDescent="0.25">
      <c r="D4655" s="190"/>
    </row>
    <row r="4656" spans="4:4" x14ac:dyDescent="0.25">
      <c r="D4656" s="190"/>
    </row>
    <row r="4657" spans="4:4" x14ac:dyDescent="0.25">
      <c r="D4657" s="190"/>
    </row>
    <row r="4658" spans="4:4" x14ac:dyDescent="0.25">
      <c r="D4658" s="190"/>
    </row>
    <row r="4659" spans="4:4" x14ac:dyDescent="0.25">
      <c r="D4659" s="190"/>
    </row>
    <row r="4660" spans="4:4" x14ac:dyDescent="0.25">
      <c r="D4660" s="190"/>
    </row>
    <row r="4661" spans="4:4" x14ac:dyDescent="0.25">
      <c r="D4661" s="190"/>
    </row>
    <row r="4662" spans="4:4" x14ac:dyDescent="0.25">
      <c r="D4662" s="190"/>
    </row>
    <row r="4663" spans="4:4" x14ac:dyDescent="0.25">
      <c r="D4663" s="190"/>
    </row>
    <row r="4664" spans="4:4" x14ac:dyDescent="0.25">
      <c r="D4664" s="190"/>
    </row>
    <row r="4665" spans="4:4" x14ac:dyDescent="0.25">
      <c r="D4665" s="190"/>
    </row>
    <row r="4666" spans="4:4" x14ac:dyDescent="0.25">
      <c r="D4666" s="190"/>
    </row>
    <row r="4667" spans="4:4" x14ac:dyDescent="0.25">
      <c r="D4667" s="190"/>
    </row>
    <row r="4668" spans="4:4" x14ac:dyDescent="0.25">
      <c r="D4668" s="190"/>
    </row>
    <row r="4669" spans="4:4" x14ac:dyDescent="0.25">
      <c r="D4669" s="190"/>
    </row>
    <row r="4670" spans="4:4" x14ac:dyDescent="0.25">
      <c r="D4670" s="190"/>
    </row>
    <row r="4671" spans="4:4" x14ac:dyDescent="0.25">
      <c r="D4671" s="190"/>
    </row>
    <row r="4672" spans="4:4" x14ac:dyDescent="0.25">
      <c r="D4672" s="190"/>
    </row>
    <row r="4673" spans="4:4" x14ac:dyDescent="0.25">
      <c r="D4673" s="190"/>
    </row>
    <row r="4674" spans="4:4" x14ac:dyDescent="0.25">
      <c r="D4674" s="190"/>
    </row>
    <row r="4675" spans="4:4" x14ac:dyDescent="0.25">
      <c r="D4675" s="190"/>
    </row>
    <row r="4676" spans="4:4" x14ac:dyDescent="0.25">
      <c r="D4676" s="190"/>
    </row>
    <row r="4677" spans="4:4" x14ac:dyDescent="0.25">
      <c r="D4677" s="190"/>
    </row>
    <row r="4678" spans="4:4" x14ac:dyDescent="0.25">
      <c r="D4678" s="190"/>
    </row>
    <row r="4679" spans="4:4" x14ac:dyDescent="0.25">
      <c r="D4679" s="190"/>
    </row>
    <row r="4680" spans="4:4" x14ac:dyDescent="0.25">
      <c r="D4680" s="190"/>
    </row>
    <row r="4681" spans="4:4" x14ac:dyDescent="0.25">
      <c r="D4681" s="190"/>
    </row>
    <row r="4682" spans="4:4" x14ac:dyDescent="0.25">
      <c r="D4682" s="190"/>
    </row>
    <row r="4683" spans="4:4" x14ac:dyDescent="0.25">
      <c r="D4683" s="190"/>
    </row>
    <row r="4684" spans="4:4" x14ac:dyDescent="0.25">
      <c r="D4684" s="190"/>
    </row>
    <row r="4685" spans="4:4" x14ac:dyDescent="0.25">
      <c r="D4685" s="190"/>
    </row>
    <row r="4686" spans="4:4" x14ac:dyDescent="0.25">
      <c r="D4686" s="190"/>
    </row>
    <row r="4687" spans="4:4" x14ac:dyDescent="0.25">
      <c r="D4687" s="190"/>
    </row>
    <row r="4688" spans="4:4" x14ac:dyDescent="0.25">
      <c r="D4688" s="190"/>
    </row>
    <row r="4689" spans="4:4" x14ac:dyDescent="0.25">
      <c r="D4689" s="190"/>
    </row>
    <row r="4690" spans="4:4" x14ac:dyDescent="0.25">
      <c r="D4690" s="190"/>
    </row>
    <row r="4691" spans="4:4" x14ac:dyDescent="0.25">
      <c r="D4691" s="190"/>
    </row>
    <row r="4692" spans="4:4" x14ac:dyDescent="0.25">
      <c r="D4692" s="190"/>
    </row>
    <row r="4693" spans="4:4" x14ac:dyDescent="0.25">
      <c r="D4693" s="190"/>
    </row>
    <row r="4694" spans="4:4" x14ac:dyDescent="0.25">
      <c r="D4694" s="190"/>
    </row>
    <row r="4695" spans="4:4" x14ac:dyDescent="0.25">
      <c r="D4695" s="190"/>
    </row>
    <row r="4696" spans="4:4" x14ac:dyDescent="0.25">
      <c r="D4696" s="190"/>
    </row>
    <row r="4697" spans="4:4" x14ac:dyDescent="0.25">
      <c r="D4697" s="190"/>
    </row>
    <row r="4698" spans="4:4" x14ac:dyDescent="0.25">
      <c r="D4698" s="190"/>
    </row>
    <row r="4699" spans="4:4" x14ac:dyDescent="0.25">
      <c r="D4699" s="190"/>
    </row>
    <row r="4700" spans="4:4" x14ac:dyDescent="0.25">
      <c r="D4700" s="190"/>
    </row>
    <row r="4701" spans="4:4" x14ac:dyDescent="0.25">
      <c r="D4701" s="190"/>
    </row>
    <row r="4702" spans="4:4" x14ac:dyDescent="0.25">
      <c r="D4702" s="190"/>
    </row>
    <row r="4703" spans="4:4" x14ac:dyDescent="0.25">
      <c r="D4703" s="190"/>
    </row>
    <row r="4704" spans="4:4" x14ac:dyDescent="0.25">
      <c r="D4704" s="190"/>
    </row>
    <row r="4705" spans="4:4" x14ac:dyDescent="0.25">
      <c r="D4705" s="190"/>
    </row>
    <row r="4706" spans="4:4" x14ac:dyDescent="0.25">
      <c r="D4706" s="190"/>
    </row>
    <row r="4707" spans="4:4" x14ac:dyDescent="0.25">
      <c r="D4707" s="190"/>
    </row>
    <row r="4708" spans="4:4" x14ac:dyDescent="0.25">
      <c r="D4708" s="190"/>
    </row>
    <row r="4709" spans="4:4" x14ac:dyDescent="0.25">
      <c r="D4709" s="190"/>
    </row>
    <row r="4710" spans="4:4" x14ac:dyDescent="0.25">
      <c r="D4710" s="190"/>
    </row>
    <row r="4711" spans="4:4" x14ac:dyDescent="0.25">
      <c r="D4711" s="190"/>
    </row>
    <row r="4712" spans="4:4" x14ac:dyDescent="0.25">
      <c r="D4712" s="190"/>
    </row>
    <row r="4713" spans="4:4" x14ac:dyDescent="0.25">
      <c r="D4713" s="190"/>
    </row>
    <row r="4714" spans="4:4" x14ac:dyDescent="0.25">
      <c r="D4714" s="190"/>
    </row>
    <row r="4715" spans="4:4" x14ac:dyDescent="0.25">
      <c r="D4715" s="190"/>
    </row>
    <row r="4716" spans="4:4" x14ac:dyDescent="0.25">
      <c r="D4716" s="190"/>
    </row>
    <row r="4717" spans="4:4" x14ac:dyDescent="0.25">
      <c r="D4717" s="190"/>
    </row>
    <row r="4718" spans="4:4" x14ac:dyDescent="0.25">
      <c r="D4718" s="190"/>
    </row>
    <row r="4719" spans="4:4" x14ac:dyDescent="0.25">
      <c r="D4719" s="190"/>
    </row>
    <row r="4720" spans="4:4" x14ac:dyDescent="0.25">
      <c r="D4720" s="190"/>
    </row>
    <row r="4721" spans="4:4" x14ac:dyDescent="0.25">
      <c r="D4721" s="190"/>
    </row>
    <row r="4722" spans="4:4" x14ac:dyDescent="0.25">
      <c r="D4722" s="190"/>
    </row>
    <row r="4723" spans="4:4" x14ac:dyDescent="0.25">
      <c r="D4723" s="190"/>
    </row>
    <row r="4724" spans="4:4" x14ac:dyDescent="0.25">
      <c r="D4724" s="190"/>
    </row>
    <row r="4725" spans="4:4" x14ac:dyDescent="0.25">
      <c r="D4725" s="190"/>
    </row>
    <row r="4726" spans="4:4" x14ac:dyDescent="0.25">
      <c r="D4726" s="190"/>
    </row>
    <row r="4727" spans="4:4" x14ac:dyDescent="0.25">
      <c r="D4727" s="190"/>
    </row>
    <row r="4728" spans="4:4" x14ac:dyDescent="0.25">
      <c r="D4728" s="190"/>
    </row>
    <row r="4729" spans="4:4" x14ac:dyDescent="0.25">
      <c r="D4729" s="190"/>
    </row>
    <row r="4730" spans="4:4" x14ac:dyDescent="0.25">
      <c r="D4730" s="190"/>
    </row>
    <row r="4731" spans="4:4" x14ac:dyDescent="0.25">
      <c r="D4731" s="190"/>
    </row>
    <row r="4732" spans="4:4" x14ac:dyDescent="0.25">
      <c r="D4732" s="190"/>
    </row>
    <row r="4733" spans="4:4" x14ac:dyDescent="0.25">
      <c r="D4733" s="190"/>
    </row>
    <row r="4734" spans="4:4" x14ac:dyDescent="0.25">
      <c r="D4734" s="190"/>
    </row>
    <row r="4735" spans="4:4" x14ac:dyDescent="0.25">
      <c r="D4735" s="190"/>
    </row>
    <row r="4736" spans="4:4" x14ac:dyDescent="0.25">
      <c r="D4736" s="190"/>
    </row>
    <row r="4737" spans="4:4" x14ac:dyDescent="0.25">
      <c r="D4737" s="190"/>
    </row>
    <row r="4738" spans="4:4" x14ac:dyDescent="0.25">
      <c r="D4738" s="190"/>
    </row>
    <row r="4739" spans="4:4" x14ac:dyDescent="0.25">
      <c r="D4739" s="190"/>
    </row>
    <row r="4740" spans="4:4" x14ac:dyDescent="0.25">
      <c r="D4740" s="190"/>
    </row>
    <row r="4741" spans="4:4" x14ac:dyDescent="0.25">
      <c r="D4741" s="190"/>
    </row>
    <row r="4742" spans="4:4" x14ac:dyDescent="0.25">
      <c r="D4742" s="190"/>
    </row>
    <row r="4743" spans="4:4" x14ac:dyDescent="0.25">
      <c r="D4743" s="190"/>
    </row>
    <row r="4744" spans="4:4" x14ac:dyDescent="0.25">
      <c r="D4744" s="190"/>
    </row>
    <row r="4745" spans="4:4" x14ac:dyDescent="0.25">
      <c r="D4745" s="190"/>
    </row>
    <row r="4746" spans="4:4" x14ac:dyDescent="0.25">
      <c r="D4746" s="190"/>
    </row>
    <row r="4747" spans="4:4" x14ac:dyDescent="0.25">
      <c r="D4747" s="190"/>
    </row>
    <row r="4748" spans="4:4" x14ac:dyDescent="0.25">
      <c r="D4748" s="190"/>
    </row>
    <row r="4749" spans="4:4" x14ac:dyDescent="0.25">
      <c r="D4749" s="190"/>
    </row>
    <row r="4750" spans="4:4" x14ac:dyDescent="0.25">
      <c r="D4750" s="190"/>
    </row>
    <row r="4751" spans="4:4" x14ac:dyDescent="0.25">
      <c r="D4751" s="190"/>
    </row>
    <row r="4752" spans="4:4" x14ac:dyDescent="0.25">
      <c r="D4752" s="190"/>
    </row>
    <row r="4753" spans="4:4" x14ac:dyDescent="0.25">
      <c r="D4753" s="190"/>
    </row>
    <row r="4754" spans="4:4" x14ac:dyDescent="0.25">
      <c r="D4754" s="190"/>
    </row>
    <row r="4755" spans="4:4" x14ac:dyDescent="0.25">
      <c r="D4755" s="190"/>
    </row>
    <row r="4756" spans="4:4" x14ac:dyDescent="0.25">
      <c r="D4756" s="190"/>
    </row>
    <row r="4757" spans="4:4" x14ac:dyDescent="0.25">
      <c r="D4757" s="190"/>
    </row>
    <row r="4758" spans="4:4" x14ac:dyDescent="0.25">
      <c r="D4758" s="190"/>
    </row>
    <row r="4759" spans="4:4" x14ac:dyDescent="0.25">
      <c r="D4759" s="190"/>
    </row>
    <row r="4760" spans="4:4" x14ac:dyDescent="0.25">
      <c r="D4760" s="190"/>
    </row>
    <row r="4761" spans="4:4" x14ac:dyDescent="0.25">
      <c r="D4761" s="190"/>
    </row>
    <row r="4762" spans="4:4" x14ac:dyDescent="0.25">
      <c r="D4762" s="190"/>
    </row>
    <row r="4763" spans="4:4" x14ac:dyDescent="0.25">
      <c r="D4763" s="190"/>
    </row>
    <row r="4764" spans="4:4" x14ac:dyDescent="0.25">
      <c r="D4764" s="190"/>
    </row>
    <row r="4765" spans="4:4" x14ac:dyDescent="0.25">
      <c r="D4765" s="190"/>
    </row>
    <row r="4766" spans="4:4" x14ac:dyDescent="0.25">
      <c r="D4766" s="190"/>
    </row>
    <row r="4767" spans="4:4" x14ac:dyDescent="0.25">
      <c r="D4767" s="190"/>
    </row>
    <row r="4768" spans="4:4" x14ac:dyDescent="0.25">
      <c r="D4768" s="190"/>
    </row>
    <row r="4769" spans="4:4" x14ac:dyDescent="0.25">
      <c r="D4769" s="190"/>
    </row>
    <row r="4770" spans="4:4" x14ac:dyDescent="0.25">
      <c r="D4770" s="190"/>
    </row>
    <row r="4771" spans="4:4" x14ac:dyDescent="0.25">
      <c r="D4771" s="190"/>
    </row>
    <row r="4772" spans="4:4" x14ac:dyDescent="0.25">
      <c r="D4772" s="190"/>
    </row>
    <row r="4773" spans="4:4" x14ac:dyDescent="0.25">
      <c r="D4773" s="190"/>
    </row>
    <row r="4774" spans="4:4" x14ac:dyDescent="0.25">
      <c r="D4774" s="190"/>
    </row>
    <row r="4775" spans="4:4" x14ac:dyDescent="0.25">
      <c r="D4775" s="190"/>
    </row>
    <row r="4776" spans="4:4" x14ac:dyDescent="0.25">
      <c r="D4776" s="190"/>
    </row>
    <row r="4777" spans="4:4" x14ac:dyDescent="0.25">
      <c r="D4777" s="190"/>
    </row>
    <row r="4778" spans="4:4" x14ac:dyDescent="0.25">
      <c r="D4778" s="190"/>
    </row>
    <row r="4779" spans="4:4" x14ac:dyDescent="0.25">
      <c r="D4779" s="190"/>
    </row>
    <row r="4780" spans="4:4" x14ac:dyDescent="0.25">
      <c r="D4780" s="190"/>
    </row>
    <row r="4781" spans="4:4" x14ac:dyDescent="0.25">
      <c r="D4781" s="190"/>
    </row>
    <row r="4782" spans="4:4" x14ac:dyDescent="0.25">
      <c r="D4782" s="190"/>
    </row>
    <row r="4783" spans="4:4" x14ac:dyDescent="0.25">
      <c r="D4783" s="190"/>
    </row>
    <row r="4784" spans="4:4" x14ac:dyDescent="0.25">
      <c r="D4784" s="190"/>
    </row>
    <row r="4785" spans="4:4" x14ac:dyDescent="0.25">
      <c r="D4785" s="190"/>
    </row>
    <row r="4786" spans="4:4" x14ac:dyDescent="0.25">
      <c r="D4786" s="190"/>
    </row>
    <row r="4787" spans="4:4" x14ac:dyDescent="0.25">
      <c r="D4787" s="190"/>
    </row>
    <row r="4788" spans="4:4" x14ac:dyDescent="0.25">
      <c r="D4788" s="190"/>
    </row>
    <row r="4789" spans="4:4" x14ac:dyDescent="0.25">
      <c r="D4789" s="190"/>
    </row>
    <row r="4790" spans="4:4" x14ac:dyDescent="0.25">
      <c r="D4790" s="190"/>
    </row>
    <row r="4791" spans="4:4" x14ac:dyDescent="0.25">
      <c r="D4791" s="190"/>
    </row>
    <row r="4792" spans="4:4" x14ac:dyDescent="0.25">
      <c r="D4792" s="190"/>
    </row>
    <row r="4793" spans="4:4" x14ac:dyDescent="0.25">
      <c r="D4793" s="190"/>
    </row>
    <row r="4794" spans="4:4" x14ac:dyDescent="0.25">
      <c r="D4794" s="190"/>
    </row>
    <row r="4795" spans="4:4" x14ac:dyDescent="0.25">
      <c r="D4795" s="190"/>
    </row>
    <row r="4796" spans="4:4" x14ac:dyDescent="0.25">
      <c r="D4796" s="190"/>
    </row>
    <row r="4797" spans="4:4" x14ac:dyDescent="0.25">
      <c r="D4797" s="190"/>
    </row>
    <row r="4798" spans="4:4" x14ac:dyDescent="0.25">
      <c r="D4798" s="190"/>
    </row>
    <row r="4799" spans="4:4" x14ac:dyDescent="0.25">
      <c r="D4799" s="190"/>
    </row>
    <row r="4800" spans="4:4" x14ac:dyDescent="0.25">
      <c r="D4800" s="190"/>
    </row>
    <row r="4801" spans="4:4" x14ac:dyDescent="0.25">
      <c r="D4801" s="190"/>
    </row>
    <row r="4802" spans="4:4" x14ac:dyDescent="0.25">
      <c r="D4802" s="190"/>
    </row>
    <row r="4803" spans="4:4" x14ac:dyDescent="0.25">
      <c r="D4803" s="190"/>
    </row>
    <row r="4804" spans="4:4" x14ac:dyDescent="0.25">
      <c r="D4804" s="190"/>
    </row>
    <row r="4805" spans="4:4" x14ac:dyDescent="0.25">
      <c r="D4805" s="190"/>
    </row>
    <row r="4806" spans="4:4" x14ac:dyDescent="0.25">
      <c r="D4806" s="190"/>
    </row>
    <row r="4807" spans="4:4" x14ac:dyDescent="0.25">
      <c r="D4807" s="190"/>
    </row>
    <row r="4808" spans="4:4" x14ac:dyDescent="0.25">
      <c r="D4808" s="190"/>
    </row>
    <row r="4809" spans="4:4" x14ac:dyDescent="0.25">
      <c r="D4809" s="190"/>
    </row>
    <row r="4810" spans="4:4" x14ac:dyDescent="0.25">
      <c r="D4810" s="190"/>
    </row>
    <row r="4811" spans="4:4" x14ac:dyDescent="0.25">
      <c r="D4811" s="190"/>
    </row>
    <row r="4812" spans="4:4" x14ac:dyDescent="0.25">
      <c r="D4812" s="190"/>
    </row>
    <row r="4813" spans="4:4" x14ac:dyDescent="0.25">
      <c r="D4813" s="190"/>
    </row>
    <row r="4814" spans="4:4" x14ac:dyDescent="0.25">
      <c r="D4814" s="190"/>
    </row>
    <row r="4815" spans="4:4" x14ac:dyDescent="0.25">
      <c r="D4815" s="190"/>
    </row>
    <row r="4816" spans="4:4" x14ac:dyDescent="0.25">
      <c r="D4816" s="190"/>
    </row>
    <row r="4817" spans="4:4" x14ac:dyDescent="0.25">
      <c r="D4817" s="190"/>
    </row>
    <row r="4818" spans="4:4" x14ac:dyDescent="0.25">
      <c r="D4818" s="190"/>
    </row>
    <row r="4819" spans="4:4" x14ac:dyDescent="0.25">
      <c r="D4819" s="190"/>
    </row>
    <row r="4820" spans="4:4" x14ac:dyDescent="0.25">
      <c r="D4820" s="190"/>
    </row>
    <row r="4821" spans="4:4" x14ac:dyDescent="0.25">
      <c r="D4821" s="190"/>
    </row>
    <row r="4822" spans="4:4" x14ac:dyDescent="0.25">
      <c r="D4822" s="190"/>
    </row>
    <row r="4823" spans="4:4" x14ac:dyDescent="0.25">
      <c r="D4823" s="190"/>
    </row>
    <row r="4824" spans="4:4" x14ac:dyDescent="0.25">
      <c r="D4824" s="190"/>
    </row>
    <row r="4825" spans="4:4" x14ac:dyDescent="0.25">
      <c r="D4825" s="190"/>
    </row>
    <row r="4826" spans="4:4" x14ac:dyDescent="0.25">
      <c r="D4826" s="190"/>
    </row>
    <row r="4827" spans="4:4" x14ac:dyDescent="0.25">
      <c r="D4827" s="190"/>
    </row>
    <row r="4828" spans="4:4" x14ac:dyDescent="0.25">
      <c r="D4828" s="190"/>
    </row>
    <row r="4829" spans="4:4" x14ac:dyDescent="0.25">
      <c r="D4829" s="190"/>
    </row>
    <row r="4830" spans="4:4" x14ac:dyDescent="0.25">
      <c r="D4830" s="190"/>
    </row>
    <row r="4831" spans="4:4" x14ac:dyDescent="0.25">
      <c r="D4831" s="190"/>
    </row>
    <row r="4832" spans="4:4" x14ac:dyDescent="0.25">
      <c r="D4832" s="190"/>
    </row>
    <row r="4833" spans="4:4" x14ac:dyDescent="0.25">
      <c r="D4833" s="190"/>
    </row>
    <row r="4834" spans="4:4" x14ac:dyDescent="0.25">
      <c r="D4834" s="190"/>
    </row>
    <row r="4835" spans="4:4" x14ac:dyDescent="0.25">
      <c r="D4835" s="190"/>
    </row>
    <row r="4836" spans="4:4" x14ac:dyDescent="0.25">
      <c r="D4836" s="190"/>
    </row>
    <row r="4837" spans="4:4" x14ac:dyDescent="0.25">
      <c r="D4837" s="190"/>
    </row>
    <row r="4838" spans="4:4" x14ac:dyDescent="0.25">
      <c r="D4838" s="190"/>
    </row>
    <row r="4839" spans="4:4" x14ac:dyDescent="0.25">
      <c r="D4839" s="190"/>
    </row>
    <row r="4840" spans="4:4" x14ac:dyDescent="0.25">
      <c r="D4840" s="190"/>
    </row>
    <row r="4841" spans="4:4" x14ac:dyDescent="0.25">
      <c r="D4841" s="190"/>
    </row>
    <row r="4842" spans="4:4" x14ac:dyDescent="0.25">
      <c r="D4842" s="190"/>
    </row>
    <row r="4843" spans="4:4" x14ac:dyDescent="0.25">
      <c r="D4843" s="190"/>
    </row>
    <row r="4844" spans="4:4" x14ac:dyDescent="0.25">
      <c r="D4844" s="190"/>
    </row>
    <row r="4845" spans="4:4" x14ac:dyDescent="0.25">
      <c r="D4845" s="190"/>
    </row>
    <row r="4846" spans="4:4" x14ac:dyDescent="0.25">
      <c r="D4846" s="190"/>
    </row>
    <row r="4847" spans="4:4" x14ac:dyDescent="0.25">
      <c r="D4847" s="190"/>
    </row>
    <row r="4848" spans="4:4" x14ac:dyDescent="0.25">
      <c r="D4848" s="190"/>
    </row>
    <row r="4849" spans="4:4" x14ac:dyDescent="0.25">
      <c r="D4849" s="190"/>
    </row>
    <row r="4850" spans="4:4" x14ac:dyDescent="0.25">
      <c r="D4850" s="190"/>
    </row>
    <row r="4851" spans="4:4" x14ac:dyDescent="0.25">
      <c r="D4851" s="190"/>
    </row>
    <row r="4852" spans="4:4" x14ac:dyDescent="0.25">
      <c r="D4852" s="190"/>
    </row>
    <row r="4853" spans="4:4" x14ac:dyDescent="0.25">
      <c r="D4853" s="190"/>
    </row>
    <row r="4854" spans="4:4" x14ac:dyDescent="0.25">
      <c r="D4854" s="190"/>
    </row>
    <row r="4855" spans="4:4" x14ac:dyDescent="0.25">
      <c r="D4855" s="190"/>
    </row>
    <row r="4856" spans="4:4" x14ac:dyDescent="0.25">
      <c r="D4856" s="190"/>
    </row>
    <row r="4857" spans="4:4" x14ac:dyDescent="0.25">
      <c r="D4857" s="190"/>
    </row>
    <row r="4858" spans="4:4" x14ac:dyDescent="0.25">
      <c r="D4858" s="190"/>
    </row>
    <row r="4859" spans="4:4" x14ac:dyDescent="0.25">
      <c r="D4859" s="190"/>
    </row>
    <row r="4860" spans="4:4" x14ac:dyDescent="0.25">
      <c r="D4860" s="190"/>
    </row>
    <row r="4861" spans="4:4" x14ac:dyDescent="0.25">
      <c r="D4861" s="190"/>
    </row>
    <row r="4862" spans="4:4" x14ac:dyDescent="0.25">
      <c r="D4862" s="190"/>
    </row>
    <row r="4863" spans="4:4" x14ac:dyDescent="0.25">
      <c r="D4863" s="190"/>
    </row>
    <row r="4864" spans="4:4" x14ac:dyDescent="0.25">
      <c r="D4864" s="190"/>
    </row>
    <row r="4865" spans="4:4" x14ac:dyDescent="0.25">
      <c r="D4865" s="190"/>
    </row>
    <row r="4866" spans="4:4" x14ac:dyDescent="0.25">
      <c r="D4866" s="190"/>
    </row>
    <row r="4867" spans="4:4" x14ac:dyDescent="0.25">
      <c r="D4867" s="190"/>
    </row>
    <row r="4868" spans="4:4" x14ac:dyDescent="0.25">
      <c r="D4868" s="190"/>
    </row>
    <row r="4869" spans="4:4" x14ac:dyDescent="0.25">
      <c r="D4869" s="190"/>
    </row>
    <row r="4870" spans="4:4" x14ac:dyDescent="0.25">
      <c r="D4870" s="190"/>
    </row>
    <row r="4871" spans="4:4" x14ac:dyDescent="0.25">
      <c r="D4871" s="190"/>
    </row>
    <row r="4872" spans="4:4" x14ac:dyDescent="0.25">
      <c r="D4872" s="190"/>
    </row>
    <row r="4873" spans="4:4" x14ac:dyDescent="0.25">
      <c r="D4873" s="190"/>
    </row>
    <row r="4874" spans="4:4" x14ac:dyDescent="0.25">
      <c r="D4874" s="190"/>
    </row>
    <row r="4875" spans="4:4" x14ac:dyDescent="0.25">
      <c r="D4875" s="190"/>
    </row>
    <row r="4876" spans="4:4" x14ac:dyDescent="0.25">
      <c r="D4876" s="190"/>
    </row>
    <row r="4877" spans="4:4" x14ac:dyDescent="0.25">
      <c r="D4877" s="190"/>
    </row>
    <row r="4878" spans="4:4" x14ac:dyDescent="0.25">
      <c r="D4878" s="190"/>
    </row>
    <row r="4879" spans="4:4" x14ac:dyDescent="0.25">
      <c r="D4879" s="190"/>
    </row>
    <row r="4880" spans="4:4" x14ac:dyDescent="0.25">
      <c r="D4880" s="190"/>
    </row>
    <row r="4881" spans="4:4" x14ac:dyDescent="0.25">
      <c r="D4881" s="190"/>
    </row>
    <row r="4882" spans="4:4" x14ac:dyDescent="0.25">
      <c r="D4882" s="190"/>
    </row>
    <row r="4883" spans="4:4" x14ac:dyDescent="0.25">
      <c r="D4883" s="190"/>
    </row>
    <row r="4884" spans="4:4" x14ac:dyDescent="0.25">
      <c r="D4884" s="190"/>
    </row>
    <row r="4885" spans="4:4" x14ac:dyDescent="0.25">
      <c r="D4885" s="190"/>
    </row>
    <row r="4886" spans="4:4" x14ac:dyDescent="0.25">
      <c r="D4886" s="190"/>
    </row>
    <row r="4887" spans="4:4" x14ac:dyDescent="0.25">
      <c r="D4887" s="190"/>
    </row>
    <row r="4888" spans="4:4" x14ac:dyDescent="0.25">
      <c r="D4888" s="190"/>
    </row>
    <row r="4889" spans="4:4" x14ac:dyDescent="0.25">
      <c r="D4889" s="190"/>
    </row>
    <row r="4890" spans="4:4" x14ac:dyDescent="0.25">
      <c r="D4890" s="190"/>
    </row>
    <row r="4891" spans="4:4" x14ac:dyDescent="0.25">
      <c r="D4891" s="190"/>
    </row>
    <row r="4892" spans="4:4" x14ac:dyDescent="0.25">
      <c r="D4892" s="190"/>
    </row>
    <row r="4893" spans="4:4" x14ac:dyDescent="0.25">
      <c r="D4893" s="190"/>
    </row>
    <row r="4894" spans="4:4" x14ac:dyDescent="0.25">
      <c r="D4894" s="190"/>
    </row>
    <row r="4895" spans="4:4" x14ac:dyDescent="0.25">
      <c r="D4895" s="190"/>
    </row>
    <row r="4896" spans="4:4" x14ac:dyDescent="0.25">
      <c r="D4896" s="190"/>
    </row>
    <row r="4897" spans="4:4" x14ac:dyDescent="0.25">
      <c r="D4897" s="190"/>
    </row>
    <row r="4898" spans="4:4" x14ac:dyDescent="0.25">
      <c r="D4898" s="190"/>
    </row>
    <row r="4899" spans="4:4" x14ac:dyDescent="0.25">
      <c r="D4899" s="190"/>
    </row>
    <row r="4900" spans="4:4" x14ac:dyDescent="0.25">
      <c r="D4900" s="190"/>
    </row>
    <row r="4901" spans="4:4" x14ac:dyDescent="0.25">
      <c r="D4901" s="190"/>
    </row>
    <row r="4902" spans="4:4" x14ac:dyDescent="0.25">
      <c r="D4902" s="190"/>
    </row>
    <row r="4903" spans="4:4" x14ac:dyDescent="0.25">
      <c r="D4903" s="190"/>
    </row>
    <row r="4904" spans="4:4" x14ac:dyDescent="0.25">
      <c r="D4904" s="190"/>
    </row>
    <row r="4905" spans="4:4" x14ac:dyDescent="0.25">
      <c r="D4905" s="190"/>
    </row>
    <row r="4906" spans="4:4" x14ac:dyDescent="0.25">
      <c r="D4906" s="190"/>
    </row>
    <row r="4907" spans="4:4" x14ac:dyDescent="0.25">
      <c r="D4907" s="190"/>
    </row>
    <row r="4908" spans="4:4" x14ac:dyDescent="0.25">
      <c r="D4908" s="190"/>
    </row>
    <row r="4909" spans="4:4" x14ac:dyDescent="0.25">
      <c r="D4909" s="190"/>
    </row>
    <row r="4910" spans="4:4" x14ac:dyDescent="0.25">
      <c r="D4910" s="190"/>
    </row>
    <row r="4911" spans="4:4" x14ac:dyDescent="0.25">
      <c r="D4911" s="190"/>
    </row>
    <row r="4912" spans="4:4" x14ac:dyDescent="0.25">
      <c r="D4912" s="190"/>
    </row>
    <row r="4913" spans="4:4" x14ac:dyDescent="0.25">
      <c r="D4913" s="190"/>
    </row>
    <row r="4914" spans="4:4" x14ac:dyDescent="0.25">
      <c r="D4914" s="190"/>
    </row>
    <row r="4915" spans="4:4" x14ac:dyDescent="0.25">
      <c r="D4915" s="190"/>
    </row>
    <row r="4916" spans="4:4" x14ac:dyDescent="0.25">
      <c r="D4916" s="190"/>
    </row>
    <row r="4917" spans="4:4" x14ac:dyDescent="0.25">
      <c r="D4917" s="190"/>
    </row>
    <row r="4918" spans="4:4" x14ac:dyDescent="0.25">
      <c r="D4918" s="190"/>
    </row>
    <row r="4919" spans="4:4" x14ac:dyDescent="0.25">
      <c r="D4919" s="190"/>
    </row>
    <row r="4920" spans="4:4" x14ac:dyDescent="0.25">
      <c r="D4920" s="190"/>
    </row>
    <row r="4921" spans="4:4" x14ac:dyDescent="0.25">
      <c r="D4921" s="190"/>
    </row>
    <row r="4922" spans="4:4" x14ac:dyDescent="0.25">
      <c r="D4922" s="190"/>
    </row>
    <row r="4923" spans="4:4" x14ac:dyDescent="0.25">
      <c r="D4923" s="190"/>
    </row>
    <row r="4924" spans="4:4" x14ac:dyDescent="0.25">
      <c r="D4924" s="190"/>
    </row>
    <row r="4925" spans="4:4" x14ac:dyDescent="0.25">
      <c r="D4925" s="190"/>
    </row>
    <row r="4926" spans="4:4" x14ac:dyDescent="0.25">
      <c r="D4926" s="190"/>
    </row>
    <row r="4927" spans="4:4" x14ac:dyDescent="0.25">
      <c r="D4927" s="190"/>
    </row>
    <row r="4928" spans="4:4" x14ac:dyDescent="0.25">
      <c r="D4928" s="190"/>
    </row>
    <row r="4929" spans="4:4" x14ac:dyDescent="0.25">
      <c r="D4929" s="190"/>
    </row>
    <row r="4930" spans="4:4" x14ac:dyDescent="0.25">
      <c r="D4930" s="190"/>
    </row>
    <row r="4931" spans="4:4" x14ac:dyDescent="0.25">
      <c r="D4931" s="190"/>
    </row>
    <row r="4932" spans="4:4" x14ac:dyDescent="0.25">
      <c r="D4932" s="190"/>
    </row>
    <row r="4933" spans="4:4" x14ac:dyDescent="0.25">
      <c r="D4933" s="190"/>
    </row>
    <row r="4934" spans="4:4" x14ac:dyDescent="0.25">
      <c r="D4934" s="190"/>
    </row>
    <row r="4935" spans="4:4" x14ac:dyDescent="0.25">
      <c r="D4935" s="190"/>
    </row>
    <row r="4936" spans="4:4" x14ac:dyDescent="0.25">
      <c r="D4936" s="190"/>
    </row>
    <row r="4937" spans="4:4" x14ac:dyDescent="0.25">
      <c r="D4937" s="190"/>
    </row>
    <row r="4938" spans="4:4" x14ac:dyDescent="0.25">
      <c r="D4938" s="190"/>
    </row>
    <row r="4939" spans="4:4" x14ac:dyDescent="0.25">
      <c r="D4939" s="190"/>
    </row>
    <row r="4940" spans="4:4" x14ac:dyDescent="0.25">
      <c r="D4940" s="190"/>
    </row>
    <row r="4941" spans="4:4" x14ac:dyDescent="0.25">
      <c r="D4941" s="190"/>
    </row>
    <row r="4942" spans="4:4" x14ac:dyDescent="0.25">
      <c r="D4942" s="190"/>
    </row>
    <row r="4943" spans="4:4" x14ac:dyDescent="0.25">
      <c r="D4943" s="190"/>
    </row>
    <row r="4944" spans="4:4" x14ac:dyDescent="0.25">
      <c r="D4944" s="190"/>
    </row>
    <row r="4945" spans="4:4" x14ac:dyDescent="0.25">
      <c r="D4945" s="190"/>
    </row>
    <row r="4946" spans="4:4" x14ac:dyDescent="0.25">
      <c r="D4946" s="190"/>
    </row>
    <row r="4947" spans="4:4" x14ac:dyDescent="0.25">
      <c r="D4947" s="190"/>
    </row>
    <row r="4948" spans="4:4" x14ac:dyDescent="0.25">
      <c r="D4948" s="190"/>
    </row>
    <row r="4949" spans="4:4" x14ac:dyDescent="0.25">
      <c r="D4949" s="190"/>
    </row>
    <row r="4950" spans="4:4" x14ac:dyDescent="0.25">
      <c r="D4950" s="190"/>
    </row>
    <row r="4951" spans="4:4" x14ac:dyDescent="0.25">
      <c r="D4951" s="190"/>
    </row>
    <row r="4952" spans="4:4" x14ac:dyDescent="0.25">
      <c r="D4952" s="190"/>
    </row>
    <row r="4953" spans="4:4" x14ac:dyDescent="0.25">
      <c r="D4953" s="190"/>
    </row>
    <row r="4954" spans="4:4" x14ac:dyDescent="0.25">
      <c r="D4954" s="190"/>
    </row>
    <row r="4955" spans="4:4" x14ac:dyDescent="0.25">
      <c r="D4955" s="190"/>
    </row>
    <row r="4956" spans="4:4" x14ac:dyDescent="0.25">
      <c r="D4956" s="190"/>
    </row>
    <row r="4957" spans="4:4" x14ac:dyDescent="0.25">
      <c r="D4957" s="190"/>
    </row>
    <row r="4958" spans="4:4" x14ac:dyDescent="0.25">
      <c r="D4958" s="190"/>
    </row>
    <row r="4959" spans="4:4" x14ac:dyDescent="0.25">
      <c r="D4959" s="190"/>
    </row>
    <row r="4960" spans="4:4" x14ac:dyDescent="0.25">
      <c r="D4960" s="190"/>
    </row>
    <row r="4961" spans="4:4" x14ac:dyDescent="0.25">
      <c r="D4961" s="190"/>
    </row>
    <row r="4962" spans="4:4" x14ac:dyDescent="0.25">
      <c r="D4962" s="190"/>
    </row>
    <row r="4963" spans="4:4" x14ac:dyDescent="0.25">
      <c r="D4963" s="190"/>
    </row>
    <row r="4964" spans="4:4" x14ac:dyDescent="0.25">
      <c r="D4964" s="190"/>
    </row>
    <row r="4965" spans="4:4" x14ac:dyDescent="0.25">
      <c r="D4965" s="190"/>
    </row>
    <row r="4966" spans="4:4" x14ac:dyDescent="0.25">
      <c r="D4966" s="190"/>
    </row>
    <row r="4967" spans="4:4" x14ac:dyDescent="0.25">
      <c r="D4967" s="190"/>
    </row>
    <row r="4968" spans="4:4" x14ac:dyDescent="0.25">
      <c r="D4968" s="190"/>
    </row>
    <row r="4969" spans="4:4" x14ac:dyDescent="0.25">
      <c r="D4969" s="190"/>
    </row>
    <row r="4970" spans="4:4" x14ac:dyDescent="0.25">
      <c r="D4970" s="190"/>
    </row>
    <row r="4971" spans="4:4" x14ac:dyDescent="0.25">
      <c r="D4971" s="190"/>
    </row>
    <row r="4972" spans="4:4" x14ac:dyDescent="0.25">
      <c r="D4972" s="190"/>
    </row>
    <row r="4973" spans="4:4" x14ac:dyDescent="0.25">
      <c r="D4973" s="190"/>
    </row>
    <row r="4974" spans="4:4" x14ac:dyDescent="0.25">
      <c r="D4974" s="190"/>
    </row>
    <row r="4975" spans="4:4" x14ac:dyDescent="0.25">
      <c r="D4975" s="190"/>
    </row>
    <row r="4976" spans="4:4" x14ac:dyDescent="0.25">
      <c r="D4976" s="190"/>
    </row>
    <row r="4977" spans="4:4" x14ac:dyDescent="0.25">
      <c r="D4977" s="190"/>
    </row>
    <row r="4978" spans="4:4" x14ac:dyDescent="0.25">
      <c r="D4978" s="190"/>
    </row>
    <row r="4979" spans="4:4" x14ac:dyDescent="0.25">
      <c r="D4979" s="190"/>
    </row>
    <row r="4980" spans="4:4" x14ac:dyDescent="0.25">
      <c r="D4980" s="190"/>
    </row>
    <row r="4981" spans="4:4" x14ac:dyDescent="0.25">
      <c r="D4981" s="190"/>
    </row>
    <row r="4982" spans="4:4" x14ac:dyDescent="0.25">
      <c r="D4982" s="190"/>
    </row>
    <row r="4983" spans="4:4" x14ac:dyDescent="0.25">
      <c r="D4983" s="190"/>
    </row>
    <row r="4984" spans="4:4" x14ac:dyDescent="0.25">
      <c r="D4984" s="190"/>
    </row>
    <row r="4985" spans="4:4" x14ac:dyDescent="0.25">
      <c r="D4985" s="190"/>
    </row>
    <row r="4986" spans="4:4" x14ac:dyDescent="0.25">
      <c r="D4986" s="190"/>
    </row>
    <row r="4987" spans="4:4" x14ac:dyDescent="0.25">
      <c r="D4987" s="190"/>
    </row>
    <row r="4988" spans="4:4" x14ac:dyDescent="0.25">
      <c r="D4988" s="190"/>
    </row>
    <row r="4989" spans="4:4" x14ac:dyDescent="0.25">
      <c r="D4989" s="190"/>
    </row>
    <row r="4990" spans="4:4" x14ac:dyDescent="0.25">
      <c r="D4990" s="190"/>
    </row>
    <row r="4991" spans="4:4" x14ac:dyDescent="0.25">
      <c r="D4991" s="190"/>
    </row>
    <row r="4992" spans="4:4" x14ac:dyDescent="0.25">
      <c r="D4992" s="190"/>
    </row>
    <row r="4993" spans="4:4" x14ac:dyDescent="0.25">
      <c r="D4993" s="190"/>
    </row>
    <row r="4994" spans="4:4" x14ac:dyDescent="0.25">
      <c r="D4994" s="190"/>
    </row>
    <row r="4995" spans="4:4" x14ac:dyDescent="0.25">
      <c r="D4995" s="190"/>
    </row>
    <row r="4996" spans="4:4" x14ac:dyDescent="0.25">
      <c r="D4996" s="190"/>
    </row>
    <row r="4997" spans="4:4" x14ac:dyDescent="0.25">
      <c r="D4997" s="190"/>
    </row>
    <row r="4998" spans="4:4" x14ac:dyDescent="0.25">
      <c r="D4998" s="190"/>
    </row>
    <row r="4999" spans="4:4" x14ac:dyDescent="0.25">
      <c r="D4999" s="190"/>
    </row>
    <row r="5000" spans="4:4" x14ac:dyDescent="0.25">
      <c r="D5000" s="190"/>
    </row>
  </sheetData>
  <sheetProtection algorithmName="SHA-512" hashValue="3mH3wxQ6wn7Veh9pUSg7UZRAWWnmAuatB5GmgY9dHNt7egGPaHTkkRpTSK3+QL8nta7bEIdSbN4crMr+nLyVOA==" saltValue="AWv5TNSqecL5fjh/60OY7A==" spinCount="100000" sheet="1"/>
  <mergeCells count="6">
    <mergeCell ref="A1:G1"/>
    <mergeCell ref="C2:G2"/>
    <mergeCell ref="C3:G3"/>
    <mergeCell ref="C4:G4"/>
    <mergeCell ref="A101:C101"/>
    <mergeCell ref="A102:G106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3.2" outlineLevelRow="1" x14ac:dyDescent="0.25"/>
  <cols>
    <col min="1" max="1" width="3.44140625" customWidth="1"/>
    <col min="2" max="2" width="12.6640625" style="125" customWidth="1"/>
    <col min="3" max="3" width="38.33203125" style="125" customWidth="1"/>
    <col min="4" max="4" width="4.88671875" customWidth="1"/>
    <col min="5" max="5" width="10.6640625" customWidth="1"/>
    <col min="6" max="6" width="9.88671875" customWidth="1"/>
    <col min="7" max="7" width="12.77734375" customWidth="1"/>
    <col min="12" max="13" width="0" hidden="1" customWidth="1"/>
    <col min="18" max="23" width="0" hidden="1" customWidth="1"/>
    <col min="29" max="29" width="0" hidden="1" customWidth="1"/>
    <col min="31" max="41" width="0" hidden="1" customWidth="1"/>
  </cols>
  <sheetData>
    <row r="1" spans="1:60" ht="15.75" customHeight="1" x14ac:dyDescent="0.3">
      <c r="A1" s="191" t="s">
        <v>7</v>
      </c>
      <c r="B1" s="191"/>
      <c r="C1" s="191"/>
      <c r="D1" s="191"/>
      <c r="E1" s="191"/>
      <c r="F1" s="191"/>
      <c r="G1" s="191"/>
      <c r="AG1" t="s">
        <v>247</v>
      </c>
    </row>
    <row r="2" spans="1:60" ht="25.05" customHeight="1" x14ac:dyDescent="0.25">
      <c r="A2" s="192" t="s">
        <v>8</v>
      </c>
      <c r="B2" s="77" t="s">
        <v>43</v>
      </c>
      <c r="C2" s="195" t="s">
        <v>44</v>
      </c>
      <c r="D2" s="193"/>
      <c r="E2" s="193"/>
      <c r="F2" s="193"/>
      <c r="G2" s="194"/>
      <c r="AG2" t="s">
        <v>248</v>
      </c>
    </row>
    <row r="3" spans="1:60" ht="25.05" customHeight="1" x14ac:dyDescent="0.25">
      <c r="A3" s="192" t="s">
        <v>9</v>
      </c>
      <c r="B3" s="77" t="s">
        <v>46</v>
      </c>
      <c r="C3" s="195" t="s">
        <v>47</v>
      </c>
      <c r="D3" s="193"/>
      <c r="E3" s="193"/>
      <c r="F3" s="193"/>
      <c r="G3" s="194"/>
      <c r="AC3" s="125" t="s">
        <v>248</v>
      </c>
      <c r="AG3" t="s">
        <v>249</v>
      </c>
    </row>
    <row r="4" spans="1:60" ht="25.05" customHeight="1" x14ac:dyDescent="0.25">
      <c r="A4" s="196" t="s">
        <v>10</v>
      </c>
      <c r="B4" s="197" t="s">
        <v>68</v>
      </c>
      <c r="C4" s="198" t="s">
        <v>69</v>
      </c>
      <c r="D4" s="199"/>
      <c r="E4" s="199"/>
      <c r="F4" s="199"/>
      <c r="G4" s="200"/>
      <c r="AG4" t="s">
        <v>250</v>
      </c>
    </row>
    <row r="5" spans="1:60" x14ac:dyDescent="0.25">
      <c r="D5" s="190"/>
    </row>
    <row r="6" spans="1:60" ht="39.6" x14ac:dyDescent="0.25">
      <c r="A6" s="202" t="s">
        <v>251</v>
      </c>
      <c r="B6" s="204" t="s">
        <v>252</v>
      </c>
      <c r="C6" s="204" t="s">
        <v>253</v>
      </c>
      <c r="D6" s="203" t="s">
        <v>254</v>
      </c>
      <c r="E6" s="202" t="s">
        <v>255</v>
      </c>
      <c r="F6" s="201" t="s">
        <v>256</v>
      </c>
      <c r="G6" s="202" t="s">
        <v>31</v>
      </c>
      <c r="H6" s="205" t="s">
        <v>32</v>
      </c>
      <c r="I6" s="205" t="s">
        <v>257</v>
      </c>
      <c r="J6" s="205" t="s">
        <v>33</v>
      </c>
      <c r="K6" s="205" t="s">
        <v>258</v>
      </c>
      <c r="L6" s="205" t="s">
        <v>259</v>
      </c>
      <c r="M6" s="205" t="s">
        <v>260</v>
      </c>
      <c r="N6" s="205" t="s">
        <v>261</v>
      </c>
      <c r="O6" s="205" t="s">
        <v>262</v>
      </c>
      <c r="P6" s="205" t="s">
        <v>263</v>
      </c>
      <c r="Q6" s="205" t="s">
        <v>264</v>
      </c>
      <c r="R6" s="205" t="s">
        <v>265</v>
      </c>
      <c r="S6" s="205" t="s">
        <v>266</v>
      </c>
      <c r="T6" s="205" t="s">
        <v>267</v>
      </c>
      <c r="U6" s="205" t="s">
        <v>268</v>
      </c>
      <c r="V6" s="205" t="s">
        <v>269</v>
      </c>
      <c r="W6" s="205" t="s">
        <v>270</v>
      </c>
    </row>
    <row r="7" spans="1:60" hidden="1" x14ac:dyDescent="0.25">
      <c r="A7" s="5"/>
      <c r="B7" s="6"/>
      <c r="C7" s="6"/>
      <c r="D7" s="8"/>
      <c r="E7" s="207"/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8"/>
      <c r="R7" s="208"/>
      <c r="S7" s="208"/>
      <c r="T7" s="208"/>
      <c r="U7" s="208"/>
      <c r="V7" s="208"/>
      <c r="W7" s="208"/>
    </row>
    <row r="8" spans="1:60" x14ac:dyDescent="0.25">
      <c r="A8" s="231" t="s">
        <v>271</v>
      </c>
      <c r="B8" s="232" t="s">
        <v>194</v>
      </c>
      <c r="C8" s="252" t="s">
        <v>195</v>
      </c>
      <c r="D8" s="233"/>
      <c r="E8" s="234"/>
      <c r="F8" s="235"/>
      <c r="G8" s="235">
        <f>SUMIF(AG9:AG16,"&lt;&gt;NOR",G9:G16)</f>
        <v>0</v>
      </c>
      <c r="H8" s="235"/>
      <c r="I8" s="235">
        <f>SUM(I9:I16)</f>
        <v>0</v>
      </c>
      <c r="J8" s="235"/>
      <c r="K8" s="235">
        <f>SUM(K9:K16)</f>
        <v>0</v>
      </c>
      <c r="L8" s="235"/>
      <c r="M8" s="235">
        <f>SUM(M9:M16)</f>
        <v>0</v>
      </c>
      <c r="N8" s="235"/>
      <c r="O8" s="235">
        <f>SUM(O9:O16)</f>
        <v>0</v>
      </c>
      <c r="P8" s="235"/>
      <c r="Q8" s="236">
        <f>SUM(Q9:Q16)</f>
        <v>0</v>
      </c>
      <c r="R8" s="230"/>
      <c r="S8" s="230"/>
      <c r="T8" s="230"/>
      <c r="U8" s="230"/>
      <c r="V8" s="230">
        <f>SUM(V9:V16)</f>
        <v>0</v>
      </c>
      <c r="W8" s="230"/>
      <c r="AG8" t="s">
        <v>272</v>
      </c>
    </row>
    <row r="9" spans="1:60" ht="20.399999999999999" outlineLevel="1" x14ac:dyDescent="0.25">
      <c r="A9" s="244">
        <v>1</v>
      </c>
      <c r="B9" s="245" t="s">
        <v>2015</v>
      </c>
      <c r="C9" s="255" t="s">
        <v>2016</v>
      </c>
      <c r="D9" s="246" t="s">
        <v>1638</v>
      </c>
      <c r="E9" s="247">
        <v>1</v>
      </c>
      <c r="F9" s="248"/>
      <c r="G9" s="249">
        <f>ROUND(E9*F9,2)</f>
        <v>0</v>
      </c>
      <c r="H9" s="248"/>
      <c r="I9" s="249">
        <f>ROUND(E9*H9,2)</f>
        <v>0</v>
      </c>
      <c r="J9" s="248"/>
      <c r="K9" s="249">
        <f>ROUND(E9*J9,2)</f>
        <v>0</v>
      </c>
      <c r="L9" s="249">
        <v>21</v>
      </c>
      <c r="M9" s="249">
        <f>G9*(1+L9/100)</f>
        <v>0</v>
      </c>
      <c r="N9" s="249">
        <v>0</v>
      </c>
      <c r="O9" s="249">
        <f>ROUND(E9*N9,2)</f>
        <v>0</v>
      </c>
      <c r="P9" s="249">
        <v>0</v>
      </c>
      <c r="Q9" s="250">
        <f>ROUND(E9*P9,2)</f>
        <v>0</v>
      </c>
      <c r="R9" s="225"/>
      <c r="S9" s="225" t="s">
        <v>289</v>
      </c>
      <c r="T9" s="225" t="s">
        <v>277</v>
      </c>
      <c r="U9" s="225">
        <v>0</v>
      </c>
      <c r="V9" s="225">
        <f>ROUND(E9*U9,2)</f>
        <v>0</v>
      </c>
      <c r="W9" s="225"/>
      <c r="X9" s="206"/>
      <c r="Y9" s="206"/>
      <c r="Z9" s="206"/>
      <c r="AA9" s="206"/>
      <c r="AB9" s="206"/>
      <c r="AC9" s="206"/>
      <c r="AD9" s="206"/>
      <c r="AE9" s="206"/>
      <c r="AF9" s="206"/>
      <c r="AG9" s="206" t="s">
        <v>278</v>
      </c>
      <c r="AH9" s="206"/>
      <c r="AI9" s="206"/>
      <c r="AJ9" s="206"/>
      <c r="AK9" s="206"/>
      <c r="AL9" s="206"/>
      <c r="AM9" s="206"/>
      <c r="AN9" s="206"/>
      <c r="AO9" s="206"/>
      <c r="AP9" s="206"/>
      <c r="AQ9" s="206"/>
      <c r="AR9" s="206"/>
      <c r="AS9" s="206"/>
      <c r="AT9" s="206"/>
      <c r="AU9" s="206"/>
      <c r="AV9" s="206"/>
      <c r="AW9" s="206"/>
      <c r="AX9" s="206"/>
      <c r="AY9" s="206"/>
      <c r="AZ9" s="206"/>
      <c r="BA9" s="206"/>
      <c r="BB9" s="206"/>
      <c r="BC9" s="206"/>
      <c r="BD9" s="206"/>
      <c r="BE9" s="206"/>
      <c r="BF9" s="206"/>
      <c r="BG9" s="206"/>
      <c r="BH9" s="206"/>
    </row>
    <row r="10" spans="1:60" outlineLevel="1" x14ac:dyDescent="0.25">
      <c r="A10" s="244">
        <v>2</v>
      </c>
      <c r="B10" s="245" t="s">
        <v>2017</v>
      </c>
      <c r="C10" s="255" t="s">
        <v>2018</v>
      </c>
      <c r="D10" s="246" t="s">
        <v>1638</v>
      </c>
      <c r="E10" s="247">
        <v>1</v>
      </c>
      <c r="F10" s="248"/>
      <c r="G10" s="249">
        <f>ROUND(E10*F10,2)</f>
        <v>0</v>
      </c>
      <c r="H10" s="248"/>
      <c r="I10" s="249">
        <f>ROUND(E10*H10,2)</f>
        <v>0</v>
      </c>
      <c r="J10" s="248"/>
      <c r="K10" s="249">
        <f>ROUND(E10*J10,2)</f>
        <v>0</v>
      </c>
      <c r="L10" s="249">
        <v>21</v>
      </c>
      <c r="M10" s="249">
        <f>G10*(1+L10/100)</f>
        <v>0</v>
      </c>
      <c r="N10" s="249">
        <v>0</v>
      </c>
      <c r="O10" s="249">
        <f>ROUND(E10*N10,2)</f>
        <v>0</v>
      </c>
      <c r="P10" s="249">
        <v>0</v>
      </c>
      <c r="Q10" s="250">
        <f>ROUND(E10*P10,2)</f>
        <v>0</v>
      </c>
      <c r="R10" s="225"/>
      <c r="S10" s="225" t="s">
        <v>811</v>
      </c>
      <c r="T10" s="225" t="s">
        <v>277</v>
      </c>
      <c r="U10" s="225">
        <v>0</v>
      </c>
      <c r="V10" s="225">
        <f>ROUND(E10*U10,2)</f>
        <v>0</v>
      </c>
      <c r="W10" s="225"/>
      <c r="X10" s="206"/>
      <c r="Y10" s="206"/>
      <c r="Z10" s="206"/>
      <c r="AA10" s="206"/>
      <c r="AB10" s="206"/>
      <c r="AC10" s="206"/>
      <c r="AD10" s="206"/>
      <c r="AE10" s="206"/>
      <c r="AF10" s="206"/>
      <c r="AG10" s="206" t="s">
        <v>2019</v>
      </c>
      <c r="AH10" s="206"/>
      <c r="AI10" s="206"/>
      <c r="AJ10" s="206"/>
      <c r="AK10" s="206"/>
      <c r="AL10" s="206"/>
      <c r="AM10" s="206"/>
      <c r="AN10" s="206"/>
      <c r="AO10" s="206"/>
      <c r="AP10" s="206"/>
      <c r="AQ10" s="206"/>
      <c r="AR10" s="206"/>
      <c r="AS10" s="206"/>
      <c r="AT10" s="206"/>
      <c r="AU10" s="206"/>
      <c r="AV10" s="206"/>
      <c r="AW10" s="206"/>
      <c r="AX10" s="206"/>
      <c r="AY10" s="206"/>
      <c r="AZ10" s="206"/>
      <c r="BA10" s="206"/>
      <c r="BB10" s="206"/>
      <c r="BC10" s="206"/>
      <c r="BD10" s="206"/>
      <c r="BE10" s="206"/>
      <c r="BF10" s="206"/>
      <c r="BG10" s="206"/>
      <c r="BH10" s="206"/>
    </row>
    <row r="11" spans="1:60" outlineLevel="1" x14ac:dyDescent="0.25">
      <c r="A11" s="244">
        <v>3</v>
      </c>
      <c r="B11" s="245" t="s">
        <v>122</v>
      </c>
      <c r="C11" s="255" t="s">
        <v>2020</v>
      </c>
      <c r="D11" s="246" t="s">
        <v>1638</v>
      </c>
      <c r="E11" s="247">
        <v>1</v>
      </c>
      <c r="F11" s="248"/>
      <c r="G11" s="249">
        <f>ROUND(E11*F11,2)</f>
        <v>0</v>
      </c>
      <c r="H11" s="248"/>
      <c r="I11" s="249">
        <f>ROUND(E11*H11,2)</f>
        <v>0</v>
      </c>
      <c r="J11" s="248"/>
      <c r="K11" s="249">
        <f>ROUND(E11*J11,2)</f>
        <v>0</v>
      </c>
      <c r="L11" s="249">
        <v>21</v>
      </c>
      <c r="M11" s="249">
        <f>G11*(1+L11/100)</f>
        <v>0</v>
      </c>
      <c r="N11" s="249">
        <v>0</v>
      </c>
      <c r="O11" s="249">
        <f>ROUND(E11*N11,2)</f>
        <v>0</v>
      </c>
      <c r="P11" s="249">
        <v>0</v>
      </c>
      <c r="Q11" s="250">
        <f>ROUND(E11*P11,2)</f>
        <v>0</v>
      </c>
      <c r="R11" s="225"/>
      <c r="S11" s="225" t="s">
        <v>289</v>
      </c>
      <c r="T11" s="225" t="s">
        <v>277</v>
      </c>
      <c r="U11" s="225">
        <v>0</v>
      </c>
      <c r="V11" s="225">
        <f>ROUND(E11*U11,2)</f>
        <v>0</v>
      </c>
      <c r="W11" s="225"/>
      <c r="X11" s="206"/>
      <c r="Y11" s="206"/>
      <c r="Z11" s="206"/>
      <c r="AA11" s="206"/>
      <c r="AB11" s="206"/>
      <c r="AC11" s="206"/>
      <c r="AD11" s="206"/>
      <c r="AE11" s="206"/>
      <c r="AF11" s="206"/>
      <c r="AG11" s="206" t="s">
        <v>278</v>
      </c>
      <c r="AH11" s="206"/>
      <c r="AI11" s="206"/>
      <c r="AJ11" s="206"/>
      <c r="AK11" s="206"/>
      <c r="AL11" s="206"/>
      <c r="AM11" s="206"/>
      <c r="AN11" s="206"/>
      <c r="AO11" s="206"/>
      <c r="AP11" s="206"/>
      <c r="AQ11" s="206"/>
      <c r="AR11" s="206"/>
      <c r="AS11" s="206"/>
      <c r="AT11" s="206"/>
      <c r="AU11" s="206"/>
      <c r="AV11" s="206"/>
      <c r="AW11" s="206"/>
      <c r="AX11" s="206"/>
      <c r="AY11" s="206"/>
      <c r="AZ11" s="206"/>
      <c r="BA11" s="206"/>
      <c r="BB11" s="206"/>
      <c r="BC11" s="206"/>
      <c r="BD11" s="206"/>
      <c r="BE11" s="206"/>
      <c r="BF11" s="206"/>
      <c r="BG11" s="206"/>
      <c r="BH11" s="206"/>
    </row>
    <row r="12" spans="1:60" outlineLevel="1" x14ac:dyDescent="0.25">
      <c r="A12" s="244">
        <v>4</v>
      </c>
      <c r="B12" s="245" t="s">
        <v>128</v>
      </c>
      <c r="C12" s="255" t="s">
        <v>2021</v>
      </c>
      <c r="D12" s="246" t="s">
        <v>1638</v>
      </c>
      <c r="E12" s="247">
        <v>1</v>
      </c>
      <c r="F12" s="248"/>
      <c r="G12" s="249">
        <f>ROUND(E12*F12,2)</f>
        <v>0</v>
      </c>
      <c r="H12" s="248"/>
      <c r="I12" s="249">
        <f>ROUND(E12*H12,2)</f>
        <v>0</v>
      </c>
      <c r="J12" s="248"/>
      <c r="K12" s="249">
        <f>ROUND(E12*J12,2)</f>
        <v>0</v>
      </c>
      <c r="L12" s="249">
        <v>21</v>
      </c>
      <c r="M12" s="249">
        <f>G12*(1+L12/100)</f>
        <v>0</v>
      </c>
      <c r="N12" s="249">
        <v>0</v>
      </c>
      <c r="O12" s="249">
        <f>ROUND(E12*N12,2)</f>
        <v>0</v>
      </c>
      <c r="P12" s="249">
        <v>0</v>
      </c>
      <c r="Q12" s="250">
        <f>ROUND(E12*P12,2)</f>
        <v>0</v>
      </c>
      <c r="R12" s="225"/>
      <c r="S12" s="225" t="s">
        <v>289</v>
      </c>
      <c r="T12" s="225" t="s">
        <v>277</v>
      </c>
      <c r="U12" s="225">
        <v>0</v>
      </c>
      <c r="V12" s="225">
        <f>ROUND(E12*U12,2)</f>
        <v>0</v>
      </c>
      <c r="W12" s="225"/>
      <c r="X12" s="206"/>
      <c r="Y12" s="206"/>
      <c r="Z12" s="206"/>
      <c r="AA12" s="206"/>
      <c r="AB12" s="206"/>
      <c r="AC12" s="206"/>
      <c r="AD12" s="206"/>
      <c r="AE12" s="206"/>
      <c r="AF12" s="206"/>
      <c r="AG12" s="206" t="s">
        <v>278</v>
      </c>
      <c r="AH12" s="206"/>
      <c r="AI12" s="206"/>
      <c r="AJ12" s="206"/>
      <c r="AK12" s="206"/>
      <c r="AL12" s="206"/>
      <c r="AM12" s="206"/>
      <c r="AN12" s="206"/>
      <c r="AO12" s="206"/>
      <c r="AP12" s="206"/>
      <c r="AQ12" s="206"/>
      <c r="AR12" s="206"/>
      <c r="AS12" s="206"/>
      <c r="AT12" s="206"/>
      <c r="AU12" s="206"/>
      <c r="AV12" s="206"/>
      <c r="AW12" s="206"/>
      <c r="AX12" s="206"/>
      <c r="AY12" s="206"/>
      <c r="AZ12" s="206"/>
      <c r="BA12" s="206"/>
      <c r="BB12" s="206"/>
      <c r="BC12" s="206"/>
      <c r="BD12" s="206"/>
      <c r="BE12" s="206"/>
      <c r="BF12" s="206"/>
      <c r="BG12" s="206"/>
      <c r="BH12" s="206"/>
    </row>
    <row r="13" spans="1:60" ht="20.399999999999999" outlineLevel="1" x14ac:dyDescent="0.25">
      <c r="A13" s="244">
        <v>5</v>
      </c>
      <c r="B13" s="245" t="s">
        <v>132</v>
      </c>
      <c r="C13" s="255" t="s">
        <v>2022</v>
      </c>
      <c r="D13" s="246" t="s">
        <v>1638</v>
      </c>
      <c r="E13" s="247">
        <v>2</v>
      </c>
      <c r="F13" s="248"/>
      <c r="G13" s="249">
        <f>ROUND(E13*F13,2)</f>
        <v>0</v>
      </c>
      <c r="H13" s="248"/>
      <c r="I13" s="249">
        <f>ROUND(E13*H13,2)</f>
        <v>0</v>
      </c>
      <c r="J13" s="248"/>
      <c r="K13" s="249">
        <f>ROUND(E13*J13,2)</f>
        <v>0</v>
      </c>
      <c r="L13" s="249">
        <v>21</v>
      </c>
      <c r="M13" s="249">
        <f>G13*(1+L13/100)</f>
        <v>0</v>
      </c>
      <c r="N13" s="249">
        <v>0</v>
      </c>
      <c r="O13" s="249">
        <f>ROUND(E13*N13,2)</f>
        <v>0</v>
      </c>
      <c r="P13" s="249">
        <v>0</v>
      </c>
      <c r="Q13" s="250">
        <f>ROUND(E13*P13,2)</f>
        <v>0</v>
      </c>
      <c r="R13" s="225"/>
      <c r="S13" s="225" t="s">
        <v>289</v>
      </c>
      <c r="T13" s="225" t="s">
        <v>277</v>
      </c>
      <c r="U13" s="225">
        <v>0</v>
      </c>
      <c r="V13" s="225">
        <f>ROUND(E13*U13,2)</f>
        <v>0</v>
      </c>
      <c r="W13" s="225"/>
      <c r="X13" s="206"/>
      <c r="Y13" s="206"/>
      <c r="Z13" s="206"/>
      <c r="AA13" s="206"/>
      <c r="AB13" s="206"/>
      <c r="AC13" s="206"/>
      <c r="AD13" s="206"/>
      <c r="AE13" s="206"/>
      <c r="AF13" s="206"/>
      <c r="AG13" s="206" t="s">
        <v>278</v>
      </c>
      <c r="AH13" s="206"/>
      <c r="AI13" s="206"/>
      <c r="AJ13" s="206"/>
      <c r="AK13" s="206"/>
      <c r="AL13" s="206"/>
      <c r="AM13" s="206"/>
      <c r="AN13" s="206"/>
      <c r="AO13" s="206"/>
      <c r="AP13" s="206"/>
      <c r="AQ13" s="206"/>
      <c r="AR13" s="206"/>
      <c r="AS13" s="206"/>
      <c r="AT13" s="206"/>
      <c r="AU13" s="206"/>
      <c r="AV13" s="206"/>
      <c r="AW13" s="206"/>
      <c r="AX13" s="206"/>
      <c r="AY13" s="206"/>
      <c r="AZ13" s="206"/>
      <c r="BA13" s="206"/>
      <c r="BB13" s="206"/>
      <c r="BC13" s="206"/>
      <c r="BD13" s="206"/>
      <c r="BE13" s="206"/>
      <c r="BF13" s="206"/>
      <c r="BG13" s="206"/>
      <c r="BH13" s="206"/>
    </row>
    <row r="14" spans="1:60" outlineLevel="1" x14ac:dyDescent="0.25">
      <c r="A14" s="244">
        <v>6</v>
      </c>
      <c r="B14" s="245" t="s">
        <v>2023</v>
      </c>
      <c r="C14" s="255" t="s">
        <v>2024</v>
      </c>
      <c r="D14" s="246" t="s">
        <v>370</v>
      </c>
      <c r="E14" s="247">
        <v>2</v>
      </c>
      <c r="F14" s="248"/>
      <c r="G14" s="249">
        <f>ROUND(E14*F14,2)</f>
        <v>0</v>
      </c>
      <c r="H14" s="248"/>
      <c r="I14" s="249">
        <f>ROUND(E14*H14,2)</f>
        <v>0</v>
      </c>
      <c r="J14" s="248"/>
      <c r="K14" s="249">
        <f>ROUND(E14*J14,2)</f>
        <v>0</v>
      </c>
      <c r="L14" s="249">
        <v>21</v>
      </c>
      <c r="M14" s="249">
        <f>G14*(1+L14/100)</f>
        <v>0</v>
      </c>
      <c r="N14" s="249">
        <v>0</v>
      </c>
      <c r="O14" s="249">
        <f>ROUND(E14*N14,2)</f>
        <v>0</v>
      </c>
      <c r="P14" s="249">
        <v>0</v>
      </c>
      <c r="Q14" s="250">
        <f>ROUND(E14*P14,2)</f>
        <v>0</v>
      </c>
      <c r="R14" s="225"/>
      <c r="S14" s="225" t="s">
        <v>289</v>
      </c>
      <c r="T14" s="225" t="s">
        <v>277</v>
      </c>
      <c r="U14" s="225">
        <v>0</v>
      </c>
      <c r="V14" s="225">
        <f>ROUND(E14*U14,2)</f>
        <v>0</v>
      </c>
      <c r="W14" s="225"/>
      <c r="X14" s="206"/>
      <c r="Y14" s="206"/>
      <c r="Z14" s="206"/>
      <c r="AA14" s="206"/>
      <c r="AB14" s="206"/>
      <c r="AC14" s="206"/>
      <c r="AD14" s="206"/>
      <c r="AE14" s="206"/>
      <c r="AF14" s="206"/>
      <c r="AG14" s="206" t="s">
        <v>278</v>
      </c>
      <c r="AH14" s="206"/>
      <c r="AI14" s="206"/>
      <c r="AJ14" s="206"/>
      <c r="AK14" s="206"/>
      <c r="AL14" s="206"/>
      <c r="AM14" s="206"/>
      <c r="AN14" s="206"/>
      <c r="AO14" s="206"/>
      <c r="AP14" s="206"/>
      <c r="AQ14" s="206"/>
      <c r="AR14" s="206"/>
      <c r="AS14" s="206"/>
      <c r="AT14" s="206"/>
      <c r="AU14" s="206"/>
      <c r="AV14" s="206"/>
      <c r="AW14" s="206"/>
      <c r="AX14" s="206"/>
      <c r="AY14" s="206"/>
      <c r="AZ14" s="206"/>
      <c r="BA14" s="206"/>
      <c r="BB14" s="206"/>
      <c r="BC14" s="206"/>
      <c r="BD14" s="206"/>
      <c r="BE14" s="206"/>
      <c r="BF14" s="206"/>
      <c r="BG14" s="206"/>
      <c r="BH14" s="206"/>
    </row>
    <row r="15" spans="1:60" outlineLevel="1" x14ac:dyDescent="0.25">
      <c r="A15" s="244">
        <v>7</v>
      </c>
      <c r="B15" s="245" t="s">
        <v>2025</v>
      </c>
      <c r="C15" s="255" t="s">
        <v>2026</v>
      </c>
      <c r="D15" s="246" t="s">
        <v>314</v>
      </c>
      <c r="E15" s="247">
        <v>0.5</v>
      </c>
      <c r="F15" s="248"/>
      <c r="G15" s="249">
        <f>ROUND(E15*F15,2)</f>
        <v>0</v>
      </c>
      <c r="H15" s="248"/>
      <c r="I15" s="249">
        <f>ROUND(E15*H15,2)</f>
        <v>0</v>
      </c>
      <c r="J15" s="248"/>
      <c r="K15" s="249">
        <f>ROUND(E15*J15,2)</f>
        <v>0</v>
      </c>
      <c r="L15" s="249">
        <v>21</v>
      </c>
      <c r="M15" s="249">
        <f>G15*(1+L15/100)</f>
        <v>0</v>
      </c>
      <c r="N15" s="249">
        <v>0</v>
      </c>
      <c r="O15" s="249">
        <f>ROUND(E15*N15,2)</f>
        <v>0</v>
      </c>
      <c r="P15" s="249">
        <v>0</v>
      </c>
      <c r="Q15" s="250">
        <f>ROUND(E15*P15,2)</f>
        <v>0</v>
      </c>
      <c r="R15" s="225"/>
      <c r="S15" s="225" t="s">
        <v>289</v>
      </c>
      <c r="T15" s="225" t="s">
        <v>277</v>
      </c>
      <c r="U15" s="225">
        <v>0</v>
      </c>
      <c r="V15" s="225">
        <f>ROUND(E15*U15,2)</f>
        <v>0</v>
      </c>
      <c r="W15" s="225"/>
      <c r="X15" s="206"/>
      <c r="Y15" s="206"/>
      <c r="Z15" s="206"/>
      <c r="AA15" s="206"/>
      <c r="AB15" s="206"/>
      <c r="AC15" s="206"/>
      <c r="AD15" s="206"/>
      <c r="AE15" s="206"/>
      <c r="AF15" s="206"/>
      <c r="AG15" s="206" t="s">
        <v>278</v>
      </c>
      <c r="AH15" s="206"/>
      <c r="AI15" s="206"/>
      <c r="AJ15" s="206"/>
      <c r="AK15" s="206"/>
      <c r="AL15" s="206"/>
      <c r="AM15" s="206"/>
      <c r="AN15" s="206"/>
      <c r="AO15" s="206"/>
      <c r="AP15" s="206"/>
      <c r="AQ15" s="206"/>
      <c r="AR15" s="206"/>
      <c r="AS15" s="206"/>
      <c r="AT15" s="206"/>
      <c r="AU15" s="206"/>
      <c r="AV15" s="206"/>
      <c r="AW15" s="206"/>
      <c r="AX15" s="206"/>
      <c r="AY15" s="206"/>
      <c r="AZ15" s="206"/>
      <c r="BA15" s="206"/>
      <c r="BB15" s="206"/>
      <c r="BC15" s="206"/>
      <c r="BD15" s="206"/>
      <c r="BE15" s="206"/>
      <c r="BF15" s="206"/>
      <c r="BG15" s="206"/>
      <c r="BH15" s="206"/>
    </row>
    <row r="16" spans="1:60" outlineLevel="1" x14ac:dyDescent="0.25">
      <c r="A16" s="244">
        <v>8</v>
      </c>
      <c r="B16" s="245" t="s">
        <v>146</v>
      </c>
      <c r="C16" s="255" t="s">
        <v>2027</v>
      </c>
      <c r="D16" s="246" t="s">
        <v>239</v>
      </c>
      <c r="E16" s="247">
        <v>10</v>
      </c>
      <c r="F16" s="248"/>
      <c r="G16" s="249">
        <f>ROUND(E16*F16,2)</f>
        <v>0</v>
      </c>
      <c r="H16" s="248"/>
      <c r="I16" s="249">
        <f>ROUND(E16*H16,2)</f>
        <v>0</v>
      </c>
      <c r="J16" s="248"/>
      <c r="K16" s="249">
        <f>ROUND(E16*J16,2)</f>
        <v>0</v>
      </c>
      <c r="L16" s="249">
        <v>21</v>
      </c>
      <c r="M16" s="249">
        <f>G16*(1+L16/100)</f>
        <v>0</v>
      </c>
      <c r="N16" s="249">
        <v>0</v>
      </c>
      <c r="O16" s="249">
        <f>ROUND(E16*N16,2)</f>
        <v>0</v>
      </c>
      <c r="P16" s="249">
        <v>0</v>
      </c>
      <c r="Q16" s="250">
        <f>ROUND(E16*P16,2)</f>
        <v>0</v>
      </c>
      <c r="R16" s="225"/>
      <c r="S16" s="225" t="s">
        <v>289</v>
      </c>
      <c r="T16" s="225" t="s">
        <v>277</v>
      </c>
      <c r="U16" s="225">
        <v>0</v>
      </c>
      <c r="V16" s="225">
        <f>ROUND(E16*U16,2)</f>
        <v>0</v>
      </c>
      <c r="W16" s="225"/>
      <c r="X16" s="206"/>
      <c r="Y16" s="206"/>
      <c r="Z16" s="206"/>
      <c r="AA16" s="206"/>
      <c r="AB16" s="206"/>
      <c r="AC16" s="206"/>
      <c r="AD16" s="206"/>
      <c r="AE16" s="206"/>
      <c r="AF16" s="206"/>
      <c r="AG16" s="206" t="s">
        <v>278</v>
      </c>
      <c r="AH16" s="206"/>
      <c r="AI16" s="206"/>
      <c r="AJ16" s="206"/>
      <c r="AK16" s="206"/>
      <c r="AL16" s="206"/>
      <c r="AM16" s="206"/>
      <c r="AN16" s="206"/>
      <c r="AO16" s="206"/>
      <c r="AP16" s="206"/>
      <c r="AQ16" s="206"/>
      <c r="AR16" s="206"/>
      <c r="AS16" s="206"/>
      <c r="AT16" s="206"/>
      <c r="AU16" s="206"/>
      <c r="AV16" s="206"/>
      <c r="AW16" s="206"/>
      <c r="AX16" s="206"/>
      <c r="AY16" s="206"/>
      <c r="AZ16" s="206"/>
      <c r="BA16" s="206"/>
      <c r="BB16" s="206"/>
      <c r="BC16" s="206"/>
      <c r="BD16" s="206"/>
      <c r="BE16" s="206"/>
      <c r="BF16" s="206"/>
      <c r="BG16" s="206"/>
      <c r="BH16" s="206"/>
    </row>
    <row r="17" spans="1:60" x14ac:dyDescent="0.25">
      <c r="A17" s="231" t="s">
        <v>271</v>
      </c>
      <c r="B17" s="232" t="s">
        <v>196</v>
      </c>
      <c r="C17" s="252" t="s">
        <v>197</v>
      </c>
      <c r="D17" s="233"/>
      <c r="E17" s="234"/>
      <c r="F17" s="235"/>
      <c r="G17" s="235">
        <f>SUMIF(AG18:AG25,"&lt;&gt;NOR",G18:G25)</f>
        <v>0</v>
      </c>
      <c r="H17" s="235"/>
      <c r="I17" s="235">
        <f>SUM(I18:I25)</f>
        <v>0</v>
      </c>
      <c r="J17" s="235"/>
      <c r="K17" s="235">
        <f>SUM(K18:K25)</f>
        <v>0</v>
      </c>
      <c r="L17" s="235"/>
      <c r="M17" s="235">
        <f>SUM(M18:M25)</f>
        <v>0</v>
      </c>
      <c r="N17" s="235"/>
      <c r="O17" s="235">
        <f>SUM(O18:O25)</f>
        <v>0</v>
      </c>
      <c r="P17" s="235"/>
      <c r="Q17" s="236">
        <f>SUM(Q18:Q25)</f>
        <v>0</v>
      </c>
      <c r="R17" s="230"/>
      <c r="S17" s="230"/>
      <c r="T17" s="230"/>
      <c r="U17" s="230"/>
      <c r="V17" s="230">
        <f>SUM(V18:V25)</f>
        <v>0</v>
      </c>
      <c r="W17" s="230"/>
      <c r="AG17" t="s">
        <v>272</v>
      </c>
    </row>
    <row r="18" spans="1:60" ht="20.399999999999999" outlineLevel="1" x14ac:dyDescent="0.25">
      <c r="A18" s="244">
        <v>9</v>
      </c>
      <c r="B18" s="245" t="s">
        <v>2028</v>
      </c>
      <c r="C18" s="255" t="s">
        <v>2029</v>
      </c>
      <c r="D18" s="246" t="s">
        <v>1638</v>
      </c>
      <c r="E18" s="247">
        <v>1</v>
      </c>
      <c r="F18" s="248"/>
      <c r="G18" s="249">
        <f>ROUND(E18*F18,2)</f>
        <v>0</v>
      </c>
      <c r="H18" s="248"/>
      <c r="I18" s="249">
        <f>ROUND(E18*H18,2)</f>
        <v>0</v>
      </c>
      <c r="J18" s="248"/>
      <c r="K18" s="249">
        <f>ROUND(E18*J18,2)</f>
        <v>0</v>
      </c>
      <c r="L18" s="249">
        <v>21</v>
      </c>
      <c r="M18" s="249">
        <f>G18*(1+L18/100)</f>
        <v>0</v>
      </c>
      <c r="N18" s="249">
        <v>0</v>
      </c>
      <c r="O18" s="249">
        <f>ROUND(E18*N18,2)</f>
        <v>0</v>
      </c>
      <c r="P18" s="249">
        <v>0</v>
      </c>
      <c r="Q18" s="250">
        <f>ROUND(E18*P18,2)</f>
        <v>0</v>
      </c>
      <c r="R18" s="225"/>
      <c r="S18" s="225" t="s">
        <v>289</v>
      </c>
      <c r="T18" s="225" t="s">
        <v>277</v>
      </c>
      <c r="U18" s="225">
        <v>0</v>
      </c>
      <c r="V18" s="225">
        <f>ROUND(E18*U18,2)</f>
        <v>0</v>
      </c>
      <c r="W18" s="225"/>
      <c r="X18" s="206"/>
      <c r="Y18" s="206"/>
      <c r="Z18" s="206"/>
      <c r="AA18" s="206"/>
      <c r="AB18" s="206"/>
      <c r="AC18" s="206"/>
      <c r="AD18" s="206"/>
      <c r="AE18" s="206"/>
      <c r="AF18" s="206"/>
      <c r="AG18" s="206" t="s">
        <v>1944</v>
      </c>
      <c r="AH18" s="206"/>
      <c r="AI18" s="206"/>
      <c r="AJ18" s="206"/>
      <c r="AK18" s="206"/>
      <c r="AL18" s="206"/>
      <c r="AM18" s="206"/>
      <c r="AN18" s="206"/>
      <c r="AO18" s="206"/>
      <c r="AP18" s="206"/>
      <c r="AQ18" s="206"/>
      <c r="AR18" s="206"/>
      <c r="AS18" s="206"/>
      <c r="AT18" s="206"/>
      <c r="AU18" s="206"/>
      <c r="AV18" s="206"/>
      <c r="AW18" s="206"/>
      <c r="AX18" s="206"/>
      <c r="AY18" s="206"/>
      <c r="AZ18" s="206"/>
      <c r="BA18" s="206"/>
      <c r="BB18" s="206"/>
      <c r="BC18" s="206"/>
      <c r="BD18" s="206"/>
      <c r="BE18" s="206"/>
      <c r="BF18" s="206"/>
      <c r="BG18" s="206"/>
      <c r="BH18" s="206"/>
    </row>
    <row r="19" spans="1:60" outlineLevel="1" x14ac:dyDescent="0.25">
      <c r="A19" s="244">
        <v>10</v>
      </c>
      <c r="B19" s="245" t="s">
        <v>2017</v>
      </c>
      <c r="C19" s="255" t="s">
        <v>2018</v>
      </c>
      <c r="D19" s="246" t="s">
        <v>1638</v>
      </c>
      <c r="E19" s="247">
        <v>1</v>
      </c>
      <c r="F19" s="248"/>
      <c r="G19" s="249">
        <f>ROUND(E19*F19,2)</f>
        <v>0</v>
      </c>
      <c r="H19" s="248"/>
      <c r="I19" s="249">
        <f>ROUND(E19*H19,2)</f>
        <v>0</v>
      </c>
      <c r="J19" s="248"/>
      <c r="K19" s="249">
        <f>ROUND(E19*J19,2)</f>
        <v>0</v>
      </c>
      <c r="L19" s="249">
        <v>21</v>
      </c>
      <c r="M19" s="249">
        <f>G19*(1+L19/100)</f>
        <v>0</v>
      </c>
      <c r="N19" s="249">
        <v>0</v>
      </c>
      <c r="O19" s="249">
        <f>ROUND(E19*N19,2)</f>
        <v>0</v>
      </c>
      <c r="P19" s="249">
        <v>0</v>
      </c>
      <c r="Q19" s="250">
        <f>ROUND(E19*P19,2)</f>
        <v>0</v>
      </c>
      <c r="R19" s="225"/>
      <c r="S19" s="225" t="s">
        <v>811</v>
      </c>
      <c r="T19" s="225" t="s">
        <v>277</v>
      </c>
      <c r="U19" s="225">
        <v>0</v>
      </c>
      <c r="V19" s="225">
        <f>ROUND(E19*U19,2)</f>
        <v>0</v>
      </c>
      <c r="W19" s="225"/>
      <c r="X19" s="206"/>
      <c r="Y19" s="206"/>
      <c r="Z19" s="206"/>
      <c r="AA19" s="206"/>
      <c r="AB19" s="206"/>
      <c r="AC19" s="206"/>
      <c r="AD19" s="206"/>
      <c r="AE19" s="206"/>
      <c r="AF19" s="206"/>
      <c r="AG19" s="206" t="s">
        <v>2019</v>
      </c>
      <c r="AH19" s="206"/>
      <c r="AI19" s="206"/>
      <c r="AJ19" s="206"/>
      <c r="AK19" s="206"/>
      <c r="AL19" s="206"/>
      <c r="AM19" s="206"/>
      <c r="AN19" s="206"/>
      <c r="AO19" s="206"/>
      <c r="AP19" s="206"/>
      <c r="AQ19" s="206"/>
      <c r="AR19" s="206"/>
      <c r="AS19" s="206"/>
      <c r="AT19" s="206"/>
      <c r="AU19" s="206"/>
      <c r="AV19" s="206"/>
      <c r="AW19" s="206"/>
      <c r="AX19" s="206"/>
      <c r="AY19" s="206"/>
      <c r="AZ19" s="206"/>
      <c r="BA19" s="206"/>
      <c r="BB19" s="206"/>
      <c r="BC19" s="206"/>
      <c r="BD19" s="206"/>
      <c r="BE19" s="206"/>
      <c r="BF19" s="206"/>
      <c r="BG19" s="206"/>
      <c r="BH19" s="206"/>
    </row>
    <row r="20" spans="1:60" outlineLevel="1" x14ac:dyDescent="0.25">
      <c r="A20" s="244">
        <v>11</v>
      </c>
      <c r="B20" s="245" t="s">
        <v>148</v>
      </c>
      <c r="C20" s="255" t="s">
        <v>2030</v>
      </c>
      <c r="D20" s="246" t="s">
        <v>1638</v>
      </c>
      <c r="E20" s="247">
        <v>1</v>
      </c>
      <c r="F20" s="248"/>
      <c r="G20" s="249">
        <f>ROUND(E20*F20,2)</f>
        <v>0</v>
      </c>
      <c r="H20" s="248"/>
      <c r="I20" s="249">
        <f>ROUND(E20*H20,2)</f>
        <v>0</v>
      </c>
      <c r="J20" s="248"/>
      <c r="K20" s="249">
        <f>ROUND(E20*J20,2)</f>
        <v>0</v>
      </c>
      <c r="L20" s="249">
        <v>21</v>
      </c>
      <c r="M20" s="249">
        <f>G20*(1+L20/100)</f>
        <v>0</v>
      </c>
      <c r="N20" s="249">
        <v>0</v>
      </c>
      <c r="O20" s="249">
        <f>ROUND(E20*N20,2)</f>
        <v>0</v>
      </c>
      <c r="P20" s="249">
        <v>0</v>
      </c>
      <c r="Q20" s="250">
        <f>ROUND(E20*P20,2)</f>
        <v>0</v>
      </c>
      <c r="R20" s="225"/>
      <c r="S20" s="225" t="s">
        <v>289</v>
      </c>
      <c r="T20" s="225" t="s">
        <v>277</v>
      </c>
      <c r="U20" s="225">
        <v>0</v>
      </c>
      <c r="V20" s="225">
        <f>ROUND(E20*U20,2)</f>
        <v>0</v>
      </c>
      <c r="W20" s="225"/>
      <c r="X20" s="206"/>
      <c r="Y20" s="206"/>
      <c r="Z20" s="206"/>
      <c r="AA20" s="206"/>
      <c r="AB20" s="206"/>
      <c r="AC20" s="206"/>
      <c r="AD20" s="206"/>
      <c r="AE20" s="206"/>
      <c r="AF20" s="206"/>
      <c r="AG20" s="206" t="s">
        <v>1944</v>
      </c>
      <c r="AH20" s="206"/>
      <c r="AI20" s="206"/>
      <c r="AJ20" s="206"/>
      <c r="AK20" s="206"/>
      <c r="AL20" s="206"/>
      <c r="AM20" s="206"/>
      <c r="AN20" s="206"/>
      <c r="AO20" s="206"/>
      <c r="AP20" s="206"/>
      <c r="AQ20" s="206"/>
      <c r="AR20" s="206"/>
      <c r="AS20" s="206"/>
      <c r="AT20" s="206"/>
      <c r="AU20" s="206"/>
      <c r="AV20" s="206"/>
      <c r="AW20" s="206"/>
      <c r="AX20" s="206"/>
      <c r="AY20" s="206"/>
      <c r="AZ20" s="206"/>
      <c r="BA20" s="206"/>
      <c r="BB20" s="206"/>
      <c r="BC20" s="206"/>
      <c r="BD20" s="206"/>
      <c r="BE20" s="206"/>
      <c r="BF20" s="206"/>
      <c r="BG20" s="206"/>
      <c r="BH20" s="206"/>
    </row>
    <row r="21" spans="1:60" outlineLevel="1" x14ac:dyDescent="0.25">
      <c r="A21" s="244">
        <v>12</v>
      </c>
      <c r="B21" s="245" t="s">
        <v>122</v>
      </c>
      <c r="C21" s="255" t="s">
        <v>2020</v>
      </c>
      <c r="D21" s="246" t="s">
        <v>1638</v>
      </c>
      <c r="E21" s="247">
        <v>1</v>
      </c>
      <c r="F21" s="248"/>
      <c r="G21" s="249">
        <f>ROUND(E21*F21,2)</f>
        <v>0</v>
      </c>
      <c r="H21" s="248"/>
      <c r="I21" s="249">
        <f>ROUND(E21*H21,2)</f>
        <v>0</v>
      </c>
      <c r="J21" s="248"/>
      <c r="K21" s="249">
        <f>ROUND(E21*J21,2)</f>
        <v>0</v>
      </c>
      <c r="L21" s="249">
        <v>21</v>
      </c>
      <c r="M21" s="249">
        <f>G21*(1+L21/100)</f>
        <v>0</v>
      </c>
      <c r="N21" s="249">
        <v>0</v>
      </c>
      <c r="O21" s="249">
        <f>ROUND(E21*N21,2)</f>
        <v>0</v>
      </c>
      <c r="P21" s="249">
        <v>0</v>
      </c>
      <c r="Q21" s="250">
        <f>ROUND(E21*P21,2)</f>
        <v>0</v>
      </c>
      <c r="R21" s="225"/>
      <c r="S21" s="225" t="s">
        <v>289</v>
      </c>
      <c r="T21" s="225" t="s">
        <v>277</v>
      </c>
      <c r="U21" s="225">
        <v>0</v>
      </c>
      <c r="V21" s="225">
        <f>ROUND(E21*U21,2)</f>
        <v>0</v>
      </c>
      <c r="W21" s="225"/>
      <c r="X21" s="206"/>
      <c r="Y21" s="206"/>
      <c r="Z21" s="206"/>
      <c r="AA21" s="206"/>
      <c r="AB21" s="206"/>
      <c r="AC21" s="206"/>
      <c r="AD21" s="206"/>
      <c r="AE21" s="206"/>
      <c r="AF21" s="206"/>
      <c r="AG21" s="206" t="s">
        <v>1944</v>
      </c>
      <c r="AH21" s="206"/>
      <c r="AI21" s="206"/>
      <c r="AJ21" s="206"/>
      <c r="AK21" s="206"/>
      <c r="AL21" s="206"/>
      <c r="AM21" s="206"/>
      <c r="AN21" s="206"/>
      <c r="AO21" s="206"/>
      <c r="AP21" s="206"/>
      <c r="AQ21" s="206"/>
      <c r="AR21" s="206"/>
      <c r="AS21" s="206"/>
      <c r="AT21" s="206"/>
      <c r="AU21" s="206"/>
      <c r="AV21" s="206"/>
      <c r="AW21" s="206"/>
      <c r="AX21" s="206"/>
      <c r="AY21" s="206"/>
      <c r="AZ21" s="206"/>
      <c r="BA21" s="206"/>
      <c r="BB21" s="206"/>
      <c r="BC21" s="206"/>
      <c r="BD21" s="206"/>
      <c r="BE21" s="206"/>
      <c r="BF21" s="206"/>
      <c r="BG21" s="206"/>
      <c r="BH21" s="206"/>
    </row>
    <row r="22" spans="1:60" outlineLevel="1" x14ac:dyDescent="0.25">
      <c r="A22" s="244">
        <v>13</v>
      </c>
      <c r="B22" s="245" t="s">
        <v>128</v>
      </c>
      <c r="C22" s="255" t="s">
        <v>2021</v>
      </c>
      <c r="D22" s="246" t="s">
        <v>1638</v>
      </c>
      <c r="E22" s="247">
        <v>1</v>
      </c>
      <c r="F22" s="248"/>
      <c r="G22" s="249">
        <f>ROUND(E22*F22,2)</f>
        <v>0</v>
      </c>
      <c r="H22" s="248"/>
      <c r="I22" s="249">
        <f>ROUND(E22*H22,2)</f>
        <v>0</v>
      </c>
      <c r="J22" s="248"/>
      <c r="K22" s="249">
        <f>ROUND(E22*J22,2)</f>
        <v>0</v>
      </c>
      <c r="L22" s="249">
        <v>21</v>
      </c>
      <c r="M22" s="249">
        <f>G22*(1+L22/100)</f>
        <v>0</v>
      </c>
      <c r="N22" s="249">
        <v>0</v>
      </c>
      <c r="O22" s="249">
        <f>ROUND(E22*N22,2)</f>
        <v>0</v>
      </c>
      <c r="P22" s="249">
        <v>0</v>
      </c>
      <c r="Q22" s="250">
        <f>ROUND(E22*P22,2)</f>
        <v>0</v>
      </c>
      <c r="R22" s="225"/>
      <c r="S22" s="225" t="s">
        <v>289</v>
      </c>
      <c r="T22" s="225" t="s">
        <v>277</v>
      </c>
      <c r="U22" s="225">
        <v>0</v>
      </c>
      <c r="V22" s="225">
        <f>ROUND(E22*U22,2)</f>
        <v>0</v>
      </c>
      <c r="W22" s="225"/>
      <c r="X22" s="206"/>
      <c r="Y22" s="206"/>
      <c r="Z22" s="206"/>
      <c r="AA22" s="206"/>
      <c r="AB22" s="206"/>
      <c r="AC22" s="206"/>
      <c r="AD22" s="206"/>
      <c r="AE22" s="206"/>
      <c r="AF22" s="206"/>
      <c r="AG22" s="206" t="s">
        <v>1944</v>
      </c>
      <c r="AH22" s="206"/>
      <c r="AI22" s="206"/>
      <c r="AJ22" s="206"/>
      <c r="AK22" s="206"/>
      <c r="AL22" s="206"/>
      <c r="AM22" s="206"/>
      <c r="AN22" s="206"/>
      <c r="AO22" s="206"/>
      <c r="AP22" s="206"/>
      <c r="AQ22" s="206"/>
      <c r="AR22" s="206"/>
      <c r="AS22" s="206"/>
      <c r="AT22" s="206"/>
      <c r="AU22" s="206"/>
      <c r="AV22" s="206"/>
      <c r="AW22" s="206"/>
      <c r="AX22" s="206"/>
      <c r="AY22" s="206"/>
      <c r="AZ22" s="206"/>
      <c r="BA22" s="206"/>
      <c r="BB22" s="206"/>
      <c r="BC22" s="206"/>
      <c r="BD22" s="206"/>
      <c r="BE22" s="206"/>
      <c r="BF22" s="206"/>
      <c r="BG22" s="206"/>
      <c r="BH22" s="206"/>
    </row>
    <row r="23" spans="1:60" ht="20.399999999999999" outlineLevel="1" x14ac:dyDescent="0.25">
      <c r="A23" s="244">
        <v>14</v>
      </c>
      <c r="B23" s="245" t="s">
        <v>132</v>
      </c>
      <c r="C23" s="255" t="s">
        <v>2022</v>
      </c>
      <c r="D23" s="246" t="s">
        <v>1638</v>
      </c>
      <c r="E23" s="247">
        <v>4</v>
      </c>
      <c r="F23" s="248"/>
      <c r="G23" s="249">
        <f>ROUND(E23*F23,2)</f>
        <v>0</v>
      </c>
      <c r="H23" s="248"/>
      <c r="I23" s="249">
        <f>ROUND(E23*H23,2)</f>
        <v>0</v>
      </c>
      <c r="J23" s="248"/>
      <c r="K23" s="249">
        <f>ROUND(E23*J23,2)</f>
        <v>0</v>
      </c>
      <c r="L23" s="249">
        <v>21</v>
      </c>
      <c r="M23" s="249">
        <f>G23*(1+L23/100)</f>
        <v>0</v>
      </c>
      <c r="N23" s="249">
        <v>0</v>
      </c>
      <c r="O23" s="249">
        <f>ROUND(E23*N23,2)</f>
        <v>0</v>
      </c>
      <c r="P23" s="249">
        <v>0</v>
      </c>
      <c r="Q23" s="250">
        <f>ROUND(E23*P23,2)</f>
        <v>0</v>
      </c>
      <c r="R23" s="225"/>
      <c r="S23" s="225" t="s">
        <v>289</v>
      </c>
      <c r="T23" s="225" t="s">
        <v>277</v>
      </c>
      <c r="U23" s="225">
        <v>0</v>
      </c>
      <c r="V23" s="225">
        <f>ROUND(E23*U23,2)</f>
        <v>0</v>
      </c>
      <c r="W23" s="225"/>
      <c r="X23" s="206"/>
      <c r="Y23" s="206"/>
      <c r="Z23" s="206"/>
      <c r="AA23" s="206"/>
      <c r="AB23" s="206"/>
      <c r="AC23" s="206"/>
      <c r="AD23" s="206"/>
      <c r="AE23" s="206"/>
      <c r="AF23" s="206"/>
      <c r="AG23" s="206" t="s">
        <v>278</v>
      </c>
      <c r="AH23" s="206"/>
      <c r="AI23" s="206"/>
      <c r="AJ23" s="206"/>
      <c r="AK23" s="206"/>
      <c r="AL23" s="206"/>
      <c r="AM23" s="206"/>
      <c r="AN23" s="206"/>
      <c r="AO23" s="206"/>
      <c r="AP23" s="206"/>
      <c r="AQ23" s="206"/>
      <c r="AR23" s="206"/>
      <c r="AS23" s="206"/>
      <c r="AT23" s="206"/>
      <c r="AU23" s="206"/>
      <c r="AV23" s="206"/>
      <c r="AW23" s="206"/>
      <c r="AX23" s="206"/>
      <c r="AY23" s="206"/>
      <c r="AZ23" s="206"/>
      <c r="BA23" s="206"/>
      <c r="BB23" s="206"/>
      <c r="BC23" s="206"/>
      <c r="BD23" s="206"/>
      <c r="BE23" s="206"/>
      <c r="BF23" s="206"/>
      <c r="BG23" s="206"/>
      <c r="BH23" s="206"/>
    </row>
    <row r="24" spans="1:60" outlineLevel="1" x14ac:dyDescent="0.25">
      <c r="A24" s="244">
        <v>15</v>
      </c>
      <c r="B24" s="245" t="s">
        <v>2023</v>
      </c>
      <c r="C24" s="255" t="s">
        <v>2024</v>
      </c>
      <c r="D24" s="246" t="s">
        <v>370</v>
      </c>
      <c r="E24" s="247">
        <v>1</v>
      </c>
      <c r="F24" s="248"/>
      <c r="G24" s="249">
        <f>ROUND(E24*F24,2)</f>
        <v>0</v>
      </c>
      <c r="H24" s="248"/>
      <c r="I24" s="249">
        <f>ROUND(E24*H24,2)</f>
        <v>0</v>
      </c>
      <c r="J24" s="248"/>
      <c r="K24" s="249">
        <f>ROUND(E24*J24,2)</f>
        <v>0</v>
      </c>
      <c r="L24" s="249">
        <v>21</v>
      </c>
      <c r="M24" s="249">
        <f>G24*(1+L24/100)</f>
        <v>0</v>
      </c>
      <c r="N24" s="249">
        <v>0</v>
      </c>
      <c r="O24" s="249">
        <f>ROUND(E24*N24,2)</f>
        <v>0</v>
      </c>
      <c r="P24" s="249">
        <v>0</v>
      </c>
      <c r="Q24" s="250">
        <f>ROUND(E24*P24,2)</f>
        <v>0</v>
      </c>
      <c r="R24" s="225"/>
      <c r="S24" s="225" t="s">
        <v>289</v>
      </c>
      <c r="T24" s="225" t="s">
        <v>277</v>
      </c>
      <c r="U24" s="225">
        <v>0</v>
      </c>
      <c r="V24" s="225">
        <f>ROUND(E24*U24,2)</f>
        <v>0</v>
      </c>
      <c r="W24" s="225"/>
      <c r="X24" s="206"/>
      <c r="Y24" s="206"/>
      <c r="Z24" s="206"/>
      <c r="AA24" s="206"/>
      <c r="AB24" s="206"/>
      <c r="AC24" s="206"/>
      <c r="AD24" s="206"/>
      <c r="AE24" s="206"/>
      <c r="AF24" s="206"/>
      <c r="AG24" s="206" t="s">
        <v>278</v>
      </c>
      <c r="AH24" s="206"/>
      <c r="AI24" s="206"/>
      <c r="AJ24" s="206"/>
      <c r="AK24" s="206"/>
      <c r="AL24" s="206"/>
      <c r="AM24" s="206"/>
      <c r="AN24" s="206"/>
      <c r="AO24" s="206"/>
      <c r="AP24" s="206"/>
      <c r="AQ24" s="206"/>
      <c r="AR24" s="206"/>
      <c r="AS24" s="206"/>
      <c r="AT24" s="206"/>
      <c r="AU24" s="206"/>
      <c r="AV24" s="206"/>
      <c r="AW24" s="206"/>
      <c r="AX24" s="206"/>
      <c r="AY24" s="206"/>
      <c r="AZ24" s="206"/>
      <c r="BA24" s="206"/>
      <c r="BB24" s="206"/>
      <c r="BC24" s="206"/>
      <c r="BD24" s="206"/>
      <c r="BE24" s="206"/>
      <c r="BF24" s="206"/>
      <c r="BG24" s="206"/>
      <c r="BH24" s="206"/>
    </row>
    <row r="25" spans="1:60" outlineLevel="1" x14ac:dyDescent="0.25">
      <c r="A25" s="244">
        <v>16</v>
      </c>
      <c r="B25" s="245" t="s">
        <v>146</v>
      </c>
      <c r="C25" s="255" t="s">
        <v>2027</v>
      </c>
      <c r="D25" s="246" t="s">
        <v>239</v>
      </c>
      <c r="E25" s="247">
        <v>13</v>
      </c>
      <c r="F25" s="248"/>
      <c r="G25" s="249">
        <f>ROUND(E25*F25,2)</f>
        <v>0</v>
      </c>
      <c r="H25" s="248"/>
      <c r="I25" s="249">
        <f>ROUND(E25*H25,2)</f>
        <v>0</v>
      </c>
      <c r="J25" s="248"/>
      <c r="K25" s="249">
        <f>ROUND(E25*J25,2)</f>
        <v>0</v>
      </c>
      <c r="L25" s="249">
        <v>21</v>
      </c>
      <c r="M25" s="249">
        <f>G25*(1+L25/100)</f>
        <v>0</v>
      </c>
      <c r="N25" s="249">
        <v>0</v>
      </c>
      <c r="O25" s="249">
        <f>ROUND(E25*N25,2)</f>
        <v>0</v>
      </c>
      <c r="P25" s="249">
        <v>0</v>
      </c>
      <c r="Q25" s="250">
        <f>ROUND(E25*P25,2)</f>
        <v>0</v>
      </c>
      <c r="R25" s="225"/>
      <c r="S25" s="225" t="s">
        <v>289</v>
      </c>
      <c r="T25" s="225" t="s">
        <v>277</v>
      </c>
      <c r="U25" s="225">
        <v>0</v>
      </c>
      <c r="V25" s="225">
        <f>ROUND(E25*U25,2)</f>
        <v>0</v>
      </c>
      <c r="W25" s="225"/>
      <c r="X25" s="206"/>
      <c r="Y25" s="206"/>
      <c r="Z25" s="206"/>
      <c r="AA25" s="206"/>
      <c r="AB25" s="206"/>
      <c r="AC25" s="206"/>
      <c r="AD25" s="206"/>
      <c r="AE25" s="206"/>
      <c r="AF25" s="206"/>
      <c r="AG25" s="206" t="s">
        <v>278</v>
      </c>
      <c r="AH25" s="206"/>
      <c r="AI25" s="206"/>
      <c r="AJ25" s="206"/>
      <c r="AK25" s="206"/>
      <c r="AL25" s="206"/>
      <c r="AM25" s="206"/>
      <c r="AN25" s="206"/>
      <c r="AO25" s="206"/>
      <c r="AP25" s="206"/>
      <c r="AQ25" s="206"/>
      <c r="AR25" s="206"/>
      <c r="AS25" s="206"/>
      <c r="AT25" s="206"/>
      <c r="AU25" s="206"/>
      <c r="AV25" s="206"/>
      <c r="AW25" s="206"/>
      <c r="AX25" s="206"/>
      <c r="AY25" s="206"/>
      <c r="AZ25" s="206"/>
      <c r="BA25" s="206"/>
      <c r="BB25" s="206"/>
      <c r="BC25" s="206"/>
      <c r="BD25" s="206"/>
      <c r="BE25" s="206"/>
      <c r="BF25" s="206"/>
      <c r="BG25" s="206"/>
      <c r="BH25" s="206"/>
    </row>
    <row r="26" spans="1:60" x14ac:dyDescent="0.25">
      <c r="A26" s="231" t="s">
        <v>271</v>
      </c>
      <c r="B26" s="232" t="s">
        <v>198</v>
      </c>
      <c r="C26" s="252" t="s">
        <v>199</v>
      </c>
      <c r="D26" s="233"/>
      <c r="E26" s="234"/>
      <c r="F26" s="235"/>
      <c r="G26" s="235">
        <f>SUMIF(AG27:AG34,"&lt;&gt;NOR",G27:G34)</f>
        <v>0</v>
      </c>
      <c r="H26" s="235"/>
      <c r="I26" s="235">
        <f>SUM(I27:I34)</f>
        <v>0</v>
      </c>
      <c r="J26" s="235"/>
      <c r="K26" s="235">
        <f>SUM(K27:K34)</f>
        <v>0</v>
      </c>
      <c r="L26" s="235"/>
      <c r="M26" s="235">
        <f>SUM(M27:M34)</f>
        <v>0</v>
      </c>
      <c r="N26" s="235"/>
      <c r="O26" s="235">
        <f>SUM(O27:O34)</f>
        <v>0</v>
      </c>
      <c r="P26" s="235"/>
      <c r="Q26" s="236">
        <f>SUM(Q27:Q34)</f>
        <v>0</v>
      </c>
      <c r="R26" s="230"/>
      <c r="S26" s="230"/>
      <c r="T26" s="230"/>
      <c r="U26" s="230"/>
      <c r="V26" s="230">
        <f>SUM(V27:V34)</f>
        <v>0</v>
      </c>
      <c r="W26" s="230"/>
      <c r="AG26" t="s">
        <v>272</v>
      </c>
    </row>
    <row r="27" spans="1:60" ht="20.399999999999999" outlineLevel="1" x14ac:dyDescent="0.25">
      <c r="A27" s="244">
        <v>17</v>
      </c>
      <c r="B27" s="245" t="s">
        <v>2031</v>
      </c>
      <c r="C27" s="255" t="s">
        <v>2032</v>
      </c>
      <c r="D27" s="246" t="s">
        <v>2033</v>
      </c>
      <c r="E27" s="247">
        <v>1</v>
      </c>
      <c r="F27" s="248"/>
      <c r="G27" s="249">
        <f>ROUND(E27*F27,2)</f>
        <v>0</v>
      </c>
      <c r="H27" s="248"/>
      <c r="I27" s="249">
        <f>ROUND(E27*H27,2)</f>
        <v>0</v>
      </c>
      <c r="J27" s="248"/>
      <c r="K27" s="249">
        <f>ROUND(E27*J27,2)</f>
        <v>0</v>
      </c>
      <c r="L27" s="249">
        <v>21</v>
      </c>
      <c r="M27" s="249">
        <f>G27*(1+L27/100)</f>
        <v>0</v>
      </c>
      <c r="N27" s="249">
        <v>0</v>
      </c>
      <c r="O27" s="249">
        <f>ROUND(E27*N27,2)</f>
        <v>0</v>
      </c>
      <c r="P27" s="249">
        <v>0</v>
      </c>
      <c r="Q27" s="250">
        <f>ROUND(E27*P27,2)</f>
        <v>0</v>
      </c>
      <c r="R27" s="225"/>
      <c r="S27" s="225" t="s">
        <v>289</v>
      </c>
      <c r="T27" s="225" t="s">
        <v>277</v>
      </c>
      <c r="U27" s="225">
        <v>0</v>
      </c>
      <c r="V27" s="225">
        <f>ROUND(E27*U27,2)</f>
        <v>0</v>
      </c>
      <c r="W27" s="225"/>
      <c r="X27" s="206"/>
      <c r="Y27" s="206"/>
      <c r="Z27" s="206"/>
      <c r="AA27" s="206"/>
      <c r="AB27" s="206"/>
      <c r="AC27" s="206"/>
      <c r="AD27" s="206"/>
      <c r="AE27" s="206"/>
      <c r="AF27" s="206"/>
      <c r="AG27" s="206" t="s">
        <v>1944</v>
      </c>
      <c r="AH27" s="206"/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</row>
    <row r="28" spans="1:60" outlineLevel="1" x14ac:dyDescent="0.25">
      <c r="A28" s="244">
        <v>18</v>
      </c>
      <c r="B28" s="245" t="s">
        <v>2017</v>
      </c>
      <c r="C28" s="255" t="s">
        <v>2018</v>
      </c>
      <c r="D28" s="246" t="s">
        <v>1638</v>
      </c>
      <c r="E28" s="247">
        <v>1</v>
      </c>
      <c r="F28" s="248"/>
      <c r="G28" s="249">
        <f>ROUND(E28*F28,2)</f>
        <v>0</v>
      </c>
      <c r="H28" s="248"/>
      <c r="I28" s="249">
        <f>ROUND(E28*H28,2)</f>
        <v>0</v>
      </c>
      <c r="J28" s="248"/>
      <c r="K28" s="249">
        <f>ROUND(E28*J28,2)</f>
        <v>0</v>
      </c>
      <c r="L28" s="249">
        <v>21</v>
      </c>
      <c r="M28" s="249">
        <f>G28*(1+L28/100)</f>
        <v>0</v>
      </c>
      <c r="N28" s="249">
        <v>0</v>
      </c>
      <c r="O28" s="249">
        <f>ROUND(E28*N28,2)</f>
        <v>0</v>
      </c>
      <c r="P28" s="249">
        <v>0</v>
      </c>
      <c r="Q28" s="250">
        <f>ROUND(E28*P28,2)</f>
        <v>0</v>
      </c>
      <c r="R28" s="225"/>
      <c r="S28" s="225" t="s">
        <v>811</v>
      </c>
      <c r="T28" s="225" t="s">
        <v>277</v>
      </c>
      <c r="U28" s="225">
        <v>0</v>
      </c>
      <c r="V28" s="225">
        <f>ROUND(E28*U28,2)</f>
        <v>0</v>
      </c>
      <c r="W28" s="225"/>
      <c r="X28" s="206"/>
      <c r="Y28" s="206"/>
      <c r="Z28" s="206"/>
      <c r="AA28" s="206"/>
      <c r="AB28" s="206"/>
      <c r="AC28" s="206"/>
      <c r="AD28" s="206"/>
      <c r="AE28" s="206"/>
      <c r="AF28" s="206"/>
      <c r="AG28" s="206" t="s">
        <v>2019</v>
      </c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</row>
    <row r="29" spans="1:60" outlineLevel="1" x14ac:dyDescent="0.25">
      <c r="A29" s="244">
        <v>19</v>
      </c>
      <c r="B29" s="245" t="s">
        <v>148</v>
      </c>
      <c r="C29" s="255" t="s">
        <v>2030</v>
      </c>
      <c r="D29" s="246" t="s">
        <v>1638</v>
      </c>
      <c r="E29" s="247">
        <v>1</v>
      </c>
      <c r="F29" s="248"/>
      <c r="G29" s="249">
        <f>ROUND(E29*F29,2)</f>
        <v>0</v>
      </c>
      <c r="H29" s="248"/>
      <c r="I29" s="249">
        <f>ROUND(E29*H29,2)</f>
        <v>0</v>
      </c>
      <c r="J29" s="248"/>
      <c r="K29" s="249">
        <f>ROUND(E29*J29,2)</f>
        <v>0</v>
      </c>
      <c r="L29" s="249">
        <v>21</v>
      </c>
      <c r="M29" s="249">
        <f>G29*(1+L29/100)</f>
        <v>0</v>
      </c>
      <c r="N29" s="249">
        <v>0</v>
      </c>
      <c r="O29" s="249">
        <f>ROUND(E29*N29,2)</f>
        <v>0</v>
      </c>
      <c r="P29" s="249">
        <v>0</v>
      </c>
      <c r="Q29" s="250">
        <f>ROUND(E29*P29,2)</f>
        <v>0</v>
      </c>
      <c r="R29" s="225"/>
      <c r="S29" s="225" t="s">
        <v>289</v>
      </c>
      <c r="T29" s="225" t="s">
        <v>277</v>
      </c>
      <c r="U29" s="225">
        <v>0</v>
      </c>
      <c r="V29" s="225">
        <f>ROUND(E29*U29,2)</f>
        <v>0</v>
      </c>
      <c r="W29" s="225"/>
      <c r="X29" s="206"/>
      <c r="Y29" s="206"/>
      <c r="Z29" s="206"/>
      <c r="AA29" s="206"/>
      <c r="AB29" s="206"/>
      <c r="AC29" s="206"/>
      <c r="AD29" s="206"/>
      <c r="AE29" s="206"/>
      <c r="AF29" s="206"/>
      <c r="AG29" s="206" t="s">
        <v>1944</v>
      </c>
      <c r="AH29" s="206"/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6"/>
      <c r="AZ29" s="206"/>
      <c r="BA29" s="206"/>
      <c r="BB29" s="206"/>
      <c r="BC29" s="206"/>
      <c r="BD29" s="206"/>
      <c r="BE29" s="206"/>
      <c r="BF29" s="206"/>
      <c r="BG29" s="206"/>
      <c r="BH29" s="206"/>
    </row>
    <row r="30" spans="1:60" outlineLevel="1" x14ac:dyDescent="0.25">
      <c r="A30" s="244">
        <v>20</v>
      </c>
      <c r="B30" s="245" t="s">
        <v>122</v>
      </c>
      <c r="C30" s="255" t="s">
        <v>2020</v>
      </c>
      <c r="D30" s="246" t="s">
        <v>1638</v>
      </c>
      <c r="E30" s="247">
        <v>1</v>
      </c>
      <c r="F30" s="248"/>
      <c r="G30" s="249">
        <f>ROUND(E30*F30,2)</f>
        <v>0</v>
      </c>
      <c r="H30" s="248"/>
      <c r="I30" s="249">
        <f>ROUND(E30*H30,2)</f>
        <v>0</v>
      </c>
      <c r="J30" s="248"/>
      <c r="K30" s="249">
        <f>ROUND(E30*J30,2)</f>
        <v>0</v>
      </c>
      <c r="L30" s="249">
        <v>21</v>
      </c>
      <c r="M30" s="249">
        <f>G30*(1+L30/100)</f>
        <v>0</v>
      </c>
      <c r="N30" s="249">
        <v>0</v>
      </c>
      <c r="O30" s="249">
        <f>ROUND(E30*N30,2)</f>
        <v>0</v>
      </c>
      <c r="P30" s="249">
        <v>0</v>
      </c>
      <c r="Q30" s="250">
        <f>ROUND(E30*P30,2)</f>
        <v>0</v>
      </c>
      <c r="R30" s="225"/>
      <c r="S30" s="225" t="s">
        <v>289</v>
      </c>
      <c r="T30" s="225" t="s">
        <v>277</v>
      </c>
      <c r="U30" s="225">
        <v>0</v>
      </c>
      <c r="V30" s="225">
        <f>ROUND(E30*U30,2)</f>
        <v>0</v>
      </c>
      <c r="W30" s="225"/>
      <c r="X30" s="206"/>
      <c r="Y30" s="206"/>
      <c r="Z30" s="206"/>
      <c r="AA30" s="206"/>
      <c r="AB30" s="206"/>
      <c r="AC30" s="206"/>
      <c r="AD30" s="206"/>
      <c r="AE30" s="206"/>
      <c r="AF30" s="206"/>
      <c r="AG30" s="206" t="s">
        <v>1944</v>
      </c>
      <c r="AH30" s="206"/>
      <c r="AI30" s="206"/>
      <c r="AJ30" s="206"/>
      <c r="AK30" s="206"/>
      <c r="AL30" s="206"/>
      <c r="AM30" s="206"/>
      <c r="AN30" s="206"/>
      <c r="AO30" s="206"/>
      <c r="AP30" s="206"/>
      <c r="AQ30" s="206"/>
      <c r="AR30" s="206"/>
      <c r="AS30" s="206"/>
      <c r="AT30" s="206"/>
      <c r="AU30" s="206"/>
      <c r="AV30" s="206"/>
      <c r="AW30" s="206"/>
      <c r="AX30" s="206"/>
      <c r="AY30" s="206"/>
      <c r="AZ30" s="206"/>
      <c r="BA30" s="206"/>
      <c r="BB30" s="206"/>
      <c r="BC30" s="206"/>
      <c r="BD30" s="206"/>
      <c r="BE30" s="206"/>
      <c r="BF30" s="206"/>
      <c r="BG30" s="206"/>
      <c r="BH30" s="206"/>
    </row>
    <row r="31" spans="1:60" outlineLevel="1" x14ac:dyDescent="0.25">
      <c r="A31" s="244">
        <v>21</v>
      </c>
      <c r="B31" s="245" t="s">
        <v>128</v>
      </c>
      <c r="C31" s="255" t="s">
        <v>2021</v>
      </c>
      <c r="D31" s="246" t="s">
        <v>1638</v>
      </c>
      <c r="E31" s="247">
        <v>3</v>
      </c>
      <c r="F31" s="248"/>
      <c r="G31" s="249">
        <f>ROUND(E31*F31,2)</f>
        <v>0</v>
      </c>
      <c r="H31" s="248"/>
      <c r="I31" s="249">
        <f>ROUND(E31*H31,2)</f>
        <v>0</v>
      </c>
      <c r="J31" s="248"/>
      <c r="K31" s="249">
        <f>ROUND(E31*J31,2)</f>
        <v>0</v>
      </c>
      <c r="L31" s="249">
        <v>21</v>
      </c>
      <c r="M31" s="249">
        <f>G31*(1+L31/100)</f>
        <v>0</v>
      </c>
      <c r="N31" s="249">
        <v>0</v>
      </c>
      <c r="O31" s="249">
        <f>ROUND(E31*N31,2)</f>
        <v>0</v>
      </c>
      <c r="P31" s="249">
        <v>0</v>
      </c>
      <c r="Q31" s="250">
        <f>ROUND(E31*P31,2)</f>
        <v>0</v>
      </c>
      <c r="R31" s="225"/>
      <c r="S31" s="225" t="s">
        <v>289</v>
      </c>
      <c r="T31" s="225" t="s">
        <v>277</v>
      </c>
      <c r="U31" s="225">
        <v>0</v>
      </c>
      <c r="V31" s="225">
        <f>ROUND(E31*U31,2)</f>
        <v>0</v>
      </c>
      <c r="W31" s="225"/>
      <c r="X31" s="206"/>
      <c r="Y31" s="206"/>
      <c r="Z31" s="206"/>
      <c r="AA31" s="206"/>
      <c r="AB31" s="206"/>
      <c r="AC31" s="206"/>
      <c r="AD31" s="206"/>
      <c r="AE31" s="206"/>
      <c r="AF31" s="206"/>
      <c r="AG31" s="206" t="s">
        <v>1944</v>
      </c>
      <c r="AH31" s="206"/>
      <c r="AI31" s="206"/>
      <c r="AJ31" s="206"/>
      <c r="AK31" s="206"/>
      <c r="AL31" s="206"/>
      <c r="AM31" s="206"/>
      <c r="AN31" s="206"/>
      <c r="AO31" s="206"/>
      <c r="AP31" s="206"/>
      <c r="AQ31" s="206"/>
      <c r="AR31" s="206"/>
      <c r="AS31" s="206"/>
      <c r="AT31" s="206"/>
      <c r="AU31" s="206"/>
      <c r="AV31" s="206"/>
      <c r="AW31" s="206"/>
      <c r="AX31" s="206"/>
      <c r="AY31" s="206"/>
      <c r="AZ31" s="206"/>
      <c r="BA31" s="206"/>
      <c r="BB31" s="206"/>
      <c r="BC31" s="206"/>
      <c r="BD31" s="206"/>
      <c r="BE31" s="206"/>
      <c r="BF31" s="206"/>
      <c r="BG31" s="206"/>
      <c r="BH31" s="206"/>
    </row>
    <row r="32" spans="1:60" ht="20.399999999999999" outlineLevel="1" x14ac:dyDescent="0.25">
      <c r="A32" s="244">
        <v>22</v>
      </c>
      <c r="B32" s="245" t="s">
        <v>132</v>
      </c>
      <c r="C32" s="255" t="s">
        <v>2022</v>
      </c>
      <c r="D32" s="246" t="s">
        <v>1638</v>
      </c>
      <c r="E32" s="247">
        <v>4</v>
      </c>
      <c r="F32" s="248"/>
      <c r="G32" s="249">
        <f>ROUND(E32*F32,2)</f>
        <v>0</v>
      </c>
      <c r="H32" s="248"/>
      <c r="I32" s="249">
        <f>ROUND(E32*H32,2)</f>
        <v>0</v>
      </c>
      <c r="J32" s="248"/>
      <c r="K32" s="249">
        <f>ROUND(E32*J32,2)</f>
        <v>0</v>
      </c>
      <c r="L32" s="249">
        <v>21</v>
      </c>
      <c r="M32" s="249">
        <f>G32*(1+L32/100)</f>
        <v>0</v>
      </c>
      <c r="N32" s="249">
        <v>0</v>
      </c>
      <c r="O32" s="249">
        <f>ROUND(E32*N32,2)</f>
        <v>0</v>
      </c>
      <c r="P32" s="249">
        <v>0</v>
      </c>
      <c r="Q32" s="250">
        <f>ROUND(E32*P32,2)</f>
        <v>0</v>
      </c>
      <c r="R32" s="225"/>
      <c r="S32" s="225" t="s">
        <v>289</v>
      </c>
      <c r="T32" s="225" t="s">
        <v>277</v>
      </c>
      <c r="U32" s="225">
        <v>0</v>
      </c>
      <c r="V32" s="225">
        <f>ROUND(E32*U32,2)</f>
        <v>0</v>
      </c>
      <c r="W32" s="225"/>
      <c r="X32" s="206"/>
      <c r="Y32" s="206"/>
      <c r="Z32" s="206"/>
      <c r="AA32" s="206"/>
      <c r="AB32" s="206"/>
      <c r="AC32" s="206"/>
      <c r="AD32" s="206"/>
      <c r="AE32" s="206"/>
      <c r="AF32" s="206"/>
      <c r="AG32" s="206" t="s">
        <v>278</v>
      </c>
      <c r="AH32" s="206"/>
      <c r="AI32" s="206"/>
      <c r="AJ32" s="206"/>
      <c r="AK32" s="206"/>
      <c r="AL32" s="206"/>
      <c r="AM32" s="206"/>
      <c r="AN32" s="206"/>
      <c r="AO32" s="206"/>
      <c r="AP32" s="206"/>
      <c r="AQ32" s="206"/>
      <c r="AR32" s="206"/>
      <c r="AS32" s="206"/>
      <c r="AT32" s="206"/>
      <c r="AU32" s="206"/>
      <c r="AV32" s="206"/>
      <c r="AW32" s="206"/>
      <c r="AX32" s="206"/>
      <c r="AY32" s="206"/>
      <c r="AZ32" s="206"/>
      <c r="BA32" s="206"/>
      <c r="BB32" s="206"/>
      <c r="BC32" s="206"/>
      <c r="BD32" s="206"/>
      <c r="BE32" s="206"/>
      <c r="BF32" s="206"/>
      <c r="BG32" s="206"/>
      <c r="BH32" s="206"/>
    </row>
    <row r="33" spans="1:60" outlineLevel="1" x14ac:dyDescent="0.25">
      <c r="A33" s="244">
        <v>23</v>
      </c>
      <c r="B33" s="245" t="s">
        <v>2023</v>
      </c>
      <c r="C33" s="255" t="s">
        <v>2024</v>
      </c>
      <c r="D33" s="246" t="s">
        <v>370</v>
      </c>
      <c r="E33" s="247">
        <v>4</v>
      </c>
      <c r="F33" s="248"/>
      <c r="G33" s="249">
        <f>ROUND(E33*F33,2)</f>
        <v>0</v>
      </c>
      <c r="H33" s="248"/>
      <c r="I33" s="249">
        <f>ROUND(E33*H33,2)</f>
        <v>0</v>
      </c>
      <c r="J33" s="248"/>
      <c r="K33" s="249">
        <f>ROUND(E33*J33,2)</f>
        <v>0</v>
      </c>
      <c r="L33" s="249">
        <v>21</v>
      </c>
      <c r="M33" s="249">
        <f>G33*(1+L33/100)</f>
        <v>0</v>
      </c>
      <c r="N33" s="249">
        <v>0</v>
      </c>
      <c r="O33" s="249">
        <f>ROUND(E33*N33,2)</f>
        <v>0</v>
      </c>
      <c r="P33" s="249">
        <v>0</v>
      </c>
      <c r="Q33" s="250">
        <f>ROUND(E33*P33,2)</f>
        <v>0</v>
      </c>
      <c r="R33" s="225"/>
      <c r="S33" s="225" t="s">
        <v>289</v>
      </c>
      <c r="T33" s="225" t="s">
        <v>277</v>
      </c>
      <c r="U33" s="225">
        <v>0</v>
      </c>
      <c r="V33" s="225">
        <f>ROUND(E33*U33,2)</f>
        <v>0</v>
      </c>
      <c r="W33" s="225"/>
      <c r="X33" s="206"/>
      <c r="Y33" s="206"/>
      <c r="Z33" s="206"/>
      <c r="AA33" s="206"/>
      <c r="AB33" s="206"/>
      <c r="AC33" s="206"/>
      <c r="AD33" s="206"/>
      <c r="AE33" s="206"/>
      <c r="AF33" s="206"/>
      <c r="AG33" s="206" t="s">
        <v>278</v>
      </c>
      <c r="AH33" s="206"/>
      <c r="AI33" s="206"/>
      <c r="AJ33" s="206"/>
      <c r="AK33" s="206"/>
      <c r="AL33" s="206"/>
      <c r="AM33" s="206"/>
      <c r="AN33" s="206"/>
      <c r="AO33" s="206"/>
      <c r="AP33" s="206"/>
      <c r="AQ33" s="206"/>
      <c r="AR33" s="206"/>
      <c r="AS33" s="206"/>
      <c r="AT33" s="206"/>
      <c r="AU33" s="206"/>
      <c r="AV33" s="206"/>
      <c r="AW33" s="206"/>
      <c r="AX33" s="206"/>
      <c r="AY33" s="206"/>
      <c r="AZ33" s="206"/>
      <c r="BA33" s="206"/>
      <c r="BB33" s="206"/>
      <c r="BC33" s="206"/>
      <c r="BD33" s="206"/>
      <c r="BE33" s="206"/>
      <c r="BF33" s="206"/>
      <c r="BG33" s="206"/>
      <c r="BH33" s="206"/>
    </row>
    <row r="34" spans="1:60" outlineLevel="1" x14ac:dyDescent="0.25">
      <c r="A34" s="244">
        <v>24</v>
      </c>
      <c r="B34" s="245" t="s">
        <v>146</v>
      </c>
      <c r="C34" s="255" t="s">
        <v>2027</v>
      </c>
      <c r="D34" s="246" t="s">
        <v>239</v>
      </c>
      <c r="E34" s="247">
        <v>15</v>
      </c>
      <c r="F34" s="248"/>
      <c r="G34" s="249">
        <f>ROUND(E34*F34,2)</f>
        <v>0</v>
      </c>
      <c r="H34" s="248"/>
      <c r="I34" s="249">
        <f>ROUND(E34*H34,2)</f>
        <v>0</v>
      </c>
      <c r="J34" s="248"/>
      <c r="K34" s="249">
        <f>ROUND(E34*J34,2)</f>
        <v>0</v>
      </c>
      <c r="L34" s="249">
        <v>21</v>
      </c>
      <c r="M34" s="249">
        <f>G34*(1+L34/100)</f>
        <v>0</v>
      </c>
      <c r="N34" s="249">
        <v>0</v>
      </c>
      <c r="O34" s="249">
        <f>ROUND(E34*N34,2)</f>
        <v>0</v>
      </c>
      <c r="P34" s="249">
        <v>0</v>
      </c>
      <c r="Q34" s="250">
        <f>ROUND(E34*P34,2)</f>
        <v>0</v>
      </c>
      <c r="R34" s="225"/>
      <c r="S34" s="225" t="s">
        <v>289</v>
      </c>
      <c r="T34" s="225" t="s">
        <v>277</v>
      </c>
      <c r="U34" s="225">
        <v>0</v>
      </c>
      <c r="V34" s="225">
        <f>ROUND(E34*U34,2)</f>
        <v>0</v>
      </c>
      <c r="W34" s="225"/>
      <c r="X34" s="206"/>
      <c r="Y34" s="206"/>
      <c r="Z34" s="206"/>
      <c r="AA34" s="206"/>
      <c r="AB34" s="206"/>
      <c r="AC34" s="206"/>
      <c r="AD34" s="206"/>
      <c r="AE34" s="206"/>
      <c r="AF34" s="206"/>
      <c r="AG34" s="206" t="s">
        <v>278</v>
      </c>
      <c r="AH34" s="206"/>
      <c r="AI34" s="206"/>
      <c r="AJ34" s="206"/>
      <c r="AK34" s="206"/>
      <c r="AL34" s="206"/>
      <c r="AM34" s="206"/>
      <c r="AN34" s="206"/>
      <c r="AO34" s="206"/>
      <c r="AP34" s="206"/>
      <c r="AQ34" s="206"/>
      <c r="AR34" s="206"/>
      <c r="AS34" s="206"/>
      <c r="AT34" s="206"/>
      <c r="AU34" s="206"/>
      <c r="AV34" s="206"/>
      <c r="AW34" s="206"/>
      <c r="AX34" s="206"/>
      <c r="AY34" s="206"/>
      <c r="AZ34" s="206"/>
      <c r="BA34" s="206"/>
      <c r="BB34" s="206"/>
      <c r="BC34" s="206"/>
      <c r="BD34" s="206"/>
      <c r="BE34" s="206"/>
      <c r="BF34" s="206"/>
      <c r="BG34" s="206"/>
      <c r="BH34" s="206"/>
    </row>
    <row r="35" spans="1:60" x14ac:dyDescent="0.25">
      <c r="A35" s="231" t="s">
        <v>271</v>
      </c>
      <c r="B35" s="232" t="s">
        <v>200</v>
      </c>
      <c r="C35" s="252" t="s">
        <v>201</v>
      </c>
      <c r="D35" s="233"/>
      <c r="E35" s="234"/>
      <c r="F35" s="235"/>
      <c r="G35" s="235">
        <f>SUMIF(AG36:AG44,"&lt;&gt;NOR",G36:G44)</f>
        <v>0</v>
      </c>
      <c r="H35" s="235"/>
      <c r="I35" s="235">
        <f>SUM(I36:I44)</f>
        <v>0</v>
      </c>
      <c r="J35" s="235"/>
      <c r="K35" s="235">
        <f>SUM(K36:K44)</f>
        <v>0</v>
      </c>
      <c r="L35" s="235"/>
      <c r="M35" s="235">
        <f>SUM(M36:M44)</f>
        <v>0</v>
      </c>
      <c r="N35" s="235"/>
      <c r="O35" s="235">
        <f>SUM(O36:O44)</f>
        <v>0</v>
      </c>
      <c r="P35" s="235"/>
      <c r="Q35" s="236">
        <f>SUM(Q36:Q44)</f>
        <v>0</v>
      </c>
      <c r="R35" s="230"/>
      <c r="S35" s="230"/>
      <c r="T35" s="230"/>
      <c r="U35" s="230"/>
      <c r="V35" s="230">
        <f>SUM(V36:V44)</f>
        <v>0</v>
      </c>
      <c r="W35" s="230"/>
      <c r="AG35" t="s">
        <v>272</v>
      </c>
    </row>
    <row r="36" spans="1:60" ht="20.399999999999999" outlineLevel="1" x14ac:dyDescent="0.25">
      <c r="A36" s="244">
        <v>25</v>
      </c>
      <c r="B36" s="245" t="s">
        <v>2015</v>
      </c>
      <c r="C36" s="255" t="s">
        <v>2016</v>
      </c>
      <c r="D36" s="246" t="s">
        <v>1638</v>
      </c>
      <c r="E36" s="247">
        <v>1</v>
      </c>
      <c r="F36" s="248"/>
      <c r="G36" s="249">
        <f>ROUND(E36*F36,2)</f>
        <v>0</v>
      </c>
      <c r="H36" s="248"/>
      <c r="I36" s="249">
        <f>ROUND(E36*H36,2)</f>
        <v>0</v>
      </c>
      <c r="J36" s="248"/>
      <c r="K36" s="249">
        <f>ROUND(E36*J36,2)</f>
        <v>0</v>
      </c>
      <c r="L36" s="249">
        <v>21</v>
      </c>
      <c r="M36" s="249">
        <f>G36*(1+L36/100)</f>
        <v>0</v>
      </c>
      <c r="N36" s="249">
        <v>0</v>
      </c>
      <c r="O36" s="249">
        <f>ROUND(E36*N36,2)</f>
        <v>0</v>
      </c>
      <c r="P36" s="249">
        <v>0</v>
      </c>
      <c r="Q36" s="250">
        <f>ROUND(E36*P36,2)</f>
        <v>0</v>
      </c>
      <c r="R36" s="225"/>
      <c r="S36" s="225" t="s">
        <v>289</v>
      </c>
      <c r="T36" s="225" t="s">
        <v>277</v>
      </c>
      <c r="U36" s="225">
        <v>0</v>
      </c>
      <c r="V36" s="225">
        <f>ROUND(E36*U36,2)</f>
        <v>0</v>
      </c>
      <c r="W36" s="225"/>
      <c r="X36" s="206"/>
      <c r="Y36" s="206"/>
      <c r="Z36" s="206"/>
      <c r="AA36" s="206"/>
      <c r="AB36" s="206"/>
      <c r="AC36" s="206"/>
      <c r="AD36" s="206"/>
      <c r="AE36" s="206"/>
      <c r="AF36" s="206"/>
      <c r="AG36" s="206" t="s">
        <v>278</v>
      </c>
      <c r="AH36" s="206"/>
      <c r="AI36" s="206"/>
      <c r="AJ36" s="206"/>
      <c r="AK36" s="206"/>
      <c r="AL36" s="206"/>
      <c r="AM36" s="206"/>
      <c r="AN36" s="206"/>
      <c r="AO36" s="206"/>
      <c r="AP36" s="206"/>
      <c r="AQ36" s="206"/>
      <c r="AR36" s="206"/>
      <c r="AS36" s="206"/>
      <c r="AT36" s="206"/>
      <c r="AU36" s="206"/>
      <c r="AV36" s="206"/>
      <c r="AW36" s="206"/>
      <c r="AX36" s="206"/>
      <c r="AY36" s="206"/>
      <c r="AZ36" s="206"/>
      <c r="BA36" s="206"/>
      <c r="BB36" s="206"/>
      <c r="BC36" s="206"/>
      <c r="BD36" s="206"/>
      <c r="BE36" s="206"/>
      <c r="BF36" s="206"/>
      <c r="BG36" s="206"/>
      <c r="BH36" s="206"/>
    </row>
    <row r="37" spans="1:60" outlineLevel="1" x14ac:dyDescent="0.25">
      <c r="A37" s="244">
        <v>26</v>
      </c>
      <c r="B37" s="245" t="s">
        <v>2017</v>
      </c>
      <c r="C37" s="255" t="s">
        <v>2018</v>
      </c>
      <c r="D37" s="246" t="s">
        <v>1638</v>
      </c>
      <c r="E37" s="247">
        <v>1</v>
      </c>
      <c r="F37" s="248"/>
      <c r="G37" s="249">
        <f>ROUND(E37*F37,2)</f>
        <v>0</v>
      </c>
      <c r="H37" s="248"/>
      <c r="I37" s="249">
        <f>ROUND(E37*H37,2)</f>
        <v>0</v>
      </c>
      <c r="J37" s="248"/>
      <c r="K37" s="249">
        <f>ROUND(E37*J37,2)</f>
        <v>0</v>
      </c>
      <c r="L37" s="249">
        <v>21</v>
      </c>
      <c r="M37" s="249">
        <f>G37*(1+L37/100)</f>
        <v>0</v>
      </c>
      <c r="N37" s="249">
        <v>0</v>
      </c>
      <c r="O37" s="249">
        <f>ROUND(E37*N37,2)</f>
        <v>0</v>
      </c>
      <c r="P37" s="249">
        <v>0</v>
      </c>
      <c r="Q37" s="250">
        <f>ROUND(E37*P37,2)</f>
        <v>0</v>
      </c>
      <c r="R37" s="225"/>
      <c r="S37" s="225" t="s">
        <v>811</v>
      </c>
      <c r="T37" s="225" t="s">
        <v>277</v>
      </c>
      <c r="U37" s="225">
        <v>0</v>
      </c>
      <c r="V37" s="225">
        <f>ROUND(E37*U37,2)</f>
        <v>0</v>
      </c>
      <c r="W37" s="225"/>
      <c r="X37" s="206"/>
      <c r="Y37" s="206"/>
      <c r="Z37" s="206"/>
      <c r="AA37" s="206"/>
      <c r="AB37" s="206"/>
      <c r="AC37" s="206"/>
      <c r="AD37" s="206"/>
      <c r="AE37" s="206"/>
      <c r="AF37" s="206"/>
      <c r="AG37" s="206" t="s">
        <v>2019</v>
      </c>
      <c r="AH37" s="206"/>
      <c r="AI37" s="206"/>
      <c r="AJ37" s="206"/>
      <c r="AK37" s="206"/>
      <c r="AL37" s="206"/>
      <c r="AM37" s="206"/>
      <c r="AN37" s="206"/>
      <c r="AO37" s="206"/>
      <c r="AP37" s="206"/>
      <c r="AQ37" s="206"/>
      <c r="AR37" s="206"/>
      <c r="AS37" s="206"/>
      <c r="AT37" s="206"/>
      <c r="AU37" s="206"/>
      <c r="AV37" s="206"/>
      <c r="AW37" s="206"/>
      <c r="AX37" s="206"/>
      <c r="AY37" s="206"/>
      <c r="AZ37" s="206"/>
      <c r="BA37" s="206"/>
      <c r="BB37" s="206"/>
      <c r="BC37" s="206"/>
      <c r="BD37" s="206"/>
      <c r="BE37" s="206"/>
      <c r="BF37" s="206"/>
      <c r="BG37" s="206"/>
      <c r="BH37" s="206"/>
    </row>
    <row r="38" spans="1:60" outlineLevel="1" x14ac:dyDescent="0.25">
      <c r="A38" s="244">
        <v>27</v>
      </c>
      <c r="B38" s="245" t="s">
        <v>148</v>
      </c>
      <c r="C38" s="255" t="s">
        <v>2030</v>
      </c>
      <c r="D38" s="246" t="s">
        <v>1638</v>
      </c>
      <c r="E38" s="247">
        <v>1</v>
      </c>
      <c r="F38" s="248"/>
      <c r="G38" s="249">
        <f>ROUND(E38*F38,2)</f>
        <v>0</v>
      </c>
      <c r="H38" s="248"/>
      <c r="I38" s="249">
        <f>ROUND(E38*H38,2)</f>
        <v>0</v>
      </c>
      <c r="J38" s="248"/>
      <c r="K38" s="249">
        <f>ROUND(E38*J38,2)</f>
        <v>0</v>
      </c>
      <c r="L38" s="249">
        <v>21</v>
      </c>
      <c r="M38" s="249">
        <f>G38*(1+L38/100)</f>
        <v>0</v>
      </c>
      <c r="N38" s="249">
        <v>0</v>
      </c>
      <c r="O38" s="249">
        <f>ROUND(E38*N38,2)</f>
        <v>0</v>
      </c>
      <c r="P38" s="249">
        <v>0</v>
      </c>
      <c r="Q38" s="250">
        <f>ROUND(E38*P38,2)</f>
        <v>0</v>
      </c>
      <c r="R38" s="225"/>
      <c r="S38" s="225" t="s">
        <v>289</v>
      </c>
      <c r="T38" s="225" t="s">
        <v>277</v>
      </c>
      <c r="U38" s="225">
        <v>0</v>
      </c>
      <c r="V38" s="225">
        <f>ROUND(E38*U38,2)</f>
        <v>0</v>
      </c>
      <c r="W38" s="225"/>
      <c r="X38" s="206"/>
      <c r="Y38" s="206"/>
      <c r="Z38" s="206"/>
      <c r="AA38" s="206"/>
      <c r="AB38" s="206"/>
      <c r="AC38" s="206"/>
      <c r="AD38" s="206"/>
      <c r="AE38" s="206"/>
      <c r="AF38" s="206"/>
      <c r="AG38" s="206" t="s">
        <v>1944</v>
      </c>
      <c r="AH38" s="206"/>
      <c r="AI38" s="206"/>
      <c r="AJ38" s="206"/>
      <c r="AK38" s="206"/>
      <c r="AL38" s="206"/>
      <c r="AM38" s="206"/>
      <c r="AN38" s="206"/>
      <c r="AO38" s="206"/>
      <c r="AP38" s="206"/>
      <c r="AQ38" s="206"/>
      <c r="AR38" s="206"/>
      <c r="AS38" s="206"/>
      <c r="AT38" s="206"/>
      <c r="AU38" s="206"/>
      <c r="AV38" s="206"/>
      <c r="AW38" s="206"/>
      <c r="AX38" s="206"/>
      <c r="AY38" s="206"/>
      <c r="AZ38" s="206"/>
      <c r="BA38" s="206"/>
      <c r="BB38" s="206"/>
      <c r="BC38" s="206"/>
      <c r="BD38" s="206"/>
      <c r="BE38" s="206"/>
      <c r="BF38" s="206"/>
      <c r="BG38" s="206"/>
      <c r="BH38" s="206"/>
    </row>
    <row r="39" spans="1:60" outlineLevel="1" x14ac:dyDescent="0.25">
      <c r="A39" s="244">
        <v>28</v>
      </c>
      <c r="B39" s="245" t="s">
        <v>122</v>
      </c>
      <c r="C39" s="255" t="s">
        <v>2020</v>
      </c>
      <c r="D39" s="246" t="s">
        <v>1638</v>
      </c>
      <c r="E39" s="247">
        <v>1</v>
      </c>
      <c r="F39" s="248"/>
      <c r="G39" s="249">
        <f>ROUND(E39*F39,2)</f>
        <v>0</v>
      </c>
      <c r="H39" s="248"/>
      <c r="I39" s="249">
        <f>ROUND(E39*H39,2)</f>
        <v>0</v>
      </c>
      <c r="J39" s="248"/>
      <c r="K39" s="249">
        <f>ROUND(E39*J39,2)</f>
        <v>0</v>
      </c>
      <c r="L39" s="249">
        <v>21</v>
      </c>
      <c r="M39" s="249">
        <f>G39*(1+L39/100)</f>
        <v>0</v>
      </c>
      <c r="N39" s="249">
        <v>0</v>
      </c>
      <c r="O39" s="249">
        <f>ROUND(E39*N39,2)</f>
        <v>0</v>
      </c>
      <c r="P39" s="249">
        <v>0</v>
      </c>
      <c r="Q39" s="250">
        <f>ROUND(E39*P39,2)</f>
        <v>0</v>
      </c>
      <c r="R39" s="225"/>
      <c r="S39" s="225" t="s">
        <v>289</v>
      </c>
      <c r="T39" s="225" t="s">
        <v>277</v>
      </c>
      <c r="U39" s="225">
        <v>0</v>
      </c>
      <c r="V39" s="225">
        <f>ROUND(E39*U39,2)</f>
        <v>0</v>
      </c>
      <c r="W39" s="225"/>
      <c r="X39" s="206"/>
      <c r="Y39" s="206"/>
      <c r="Z39" s="206"/>
      <c r="AA39" s="206"/>
      <c r="AB39" s="206"/>
      <c r="AC39" s="206"/>
      <c r="AD39" s="206"/>
      <c r="AE39" s="206"/>
      <c r="AF39" s="206"/>
      <c r="AG39" s="206" t="s">
        <v>1944</v>
      </c>
      <c r="AH39" s="206"/>
      <c r="AI39" s="206"/>
      <c r="AJ39" s="206"/>
      <c r="AK39" s="206"/>
      <c r="AL39" s="206"/>
      <c r="AM39" s="206"/>
      <c r="AN39" s="206"/>
      <c r="AO39" s="206"/>
      <c r="AP39" s="206"/>
      <c r="AQ39" s="206"/>
      <c r="AR39" s="206"/>
      <c r="AS39" s="206"/>
      <c r="AT39" s="206"/>
      <c r="AU39" s="206"/>
      <c r="AV39" s="206"/>
      <c r="AW39" s="206"/>
      <c r="AX39" s="206"/>
      <c r="AY39" s="206"/>
      <c r="AZ39" s="206"/>
      <c r="BA39" s="206"/>
      <c r="BB39" s="206"/>
      <c r="BC39" s="206"/>
      <c r="BD39" s="206"/>
      <c r="BE39" s="206"/>
      <c r="BF39" s="206"/>
      <c r="BG39" s="206"/>
      <c r="BH39" s="206"/>
    </row>
    <row r="40" spans="1:60" outlineLevel="1" x14ac:dyDescent="0.25">
      <c r="A40" s="244">
        <v>29</v>
      </c>
      <c r="B40" s="245" t="s">
        <v>128</v>
      </c>
      <c r="C40" s="255" t="s">
        <v>2021</v>
      </c>
      <c r="D40" s="246" t="s">
        <v>1638</v>
      </c>
      <c r="E40" s="247">
        <v>2</v>
      </c>
      <c r="F40" s="248"/>
      <c r="G40" s="249">
        <f>ROUND(E40*F40,2)</f>
        <v>0</v>
      </c>
      <c r="H40" s="248"/>
      <c r="I40" s="249">
        <f>ROUND(E40*H40,2)</f>
        <v>0</v>
      </c>
      <c r="J40" s="248"/>
      <c r="K40" s="249">
        <f>ROUND(E40*J40,2)</f>
        <v>0</v>
      </c>
      <c r="L40" s="249">
        <v>21</v>
      </c>
      <c r="M40" s="249">
        <f>G40*(1+L40/100)</f>
        <v>0</v>
      </c>
      <c r="N40" s="249">
        <v>0</v>
      </c>
      <c r="O40" s="249">
        <f>ROUND(E40*N40,2)</f>
        <v>0</v>
      </c>
      <c r="P40" s="249">
        <v>0</v>
      </c>
      <c r="Q40" s="250">
        <f>ROUND(E40*P40,2)</f>
        <v>0</v>
      </c>
      <c r="R40" s="225"/>
      <c r="S40" s="225" t="s">
        <v>289</v>
      </c>
      <c r="T40" s="225" t="s">
        <v>277</v>
      </c>
      <c r="U40" s="225">
        <v>0</v>
      </c>
      <c r="V40" s="225">
        <f>ROUND(E40*U40,2)</f>
        <v>0</v>
      </c>
      <c r="W40" s="225"/>
      <c r="X40" s="206"/>
      <c r="Y40" s="206"/>
      <c r="Z40" s="206"/>
      <c r="AA40" s="206"/>
      <c r="AB40" s="206"/>
      <c r="AC40" s="206"/>
      <c r="AD40" s="206"/>
      <c r="AE40" s="206"/>
      <c r="AF40" s="206"/>
      <c r="AG40" s="206" t="s">
        <v>1944</v>
      </c>
      <c r="AH40" s="206"/>
      <c r="AI40" s="206"/>
      <c r="AJ40" s="206"/>
      <c r="AK40" s="206"/>
      <c r="AL40" s="206"/>
      <c r="AM40" s="206"/>
      <c r="AN40" s="206"/>
      <c r="AO40" s="206"/>
      <c r="AP40" s="206"/>
      <c r="AQ40" s="206"/>
      <c r="AR40" s="206"/>
      <c r="AS40" s="206"/>
      <c r="AT40" s="206"/>
      <c r="AU40" s="206"/>
      <c r="AV40" s="206"/>
      <c r="AW40" s="206"/>
      <c r="AX40" s="206"/>
      <c r="AY40" s="206"/>
      <c r="AZ40" s="206"/>
      <c r="BA40" s="206"/>
      <c r="BB40" s="206"/>
      <c r="BC40" s="206"/>
      <c r="BD40" s="206"/>
      <c r="BE40" s="206"/>
      <c r="BF40" s="206"/>
      <c r="BG40" s="206"/>
      <c r="BH40" s="206"/>
    </row>
    <row r="41" spans="1:60" ht="20.399999999999999" outlineLevel="1" x14ac:dyDescent="0.25">
      <c r="A41" s="244">
        <v>30</v>
      </c>
      <c r="B41" s="245" t="s">
        <v>132</v>
      </c>
      <c r="C41" s="255" t="s">
        <v>2022</v>
      </c>
      <c r="D41" s="246" t="s">
        <v>1638</v>
      </c>
      <c r="E41" s="247">
        <v>4</v>
      </c>
      <c r="F41" s="248"/>
      <c r="G41" s="249">
        <f>ROUND(E41*F41,2)</f>
        <v>0</v>
      </c>
      <c r="H41" s="248"/>
      <c r="I41" s="249">
        <f>ROUND(E41*H41,2)</f>
        <v>0</v>
      </c>
      <c r="J41" s="248"/>
      <c r="K41" s="249">
        <f>ROUND(E41*J41,2)</f>
        <v>0</v>
      </c>
      <c r="L41" s="249">
        <v>21</v>
      </c>
      <c r="M41" s="249">
        <f>G41*(1+L41/100)</f>
        <v>0</v>
      </c>
      <c r="N41" s="249">
        <v>0</v>
      </c>
      <c r="O41" s="249">
        <f>ROUND(E41*N41,2)</f>
        <v>0</v>
      </c>
      <c r="P41" s="249">
        <v>0</v>
      </c>
      <c r="Q41" s="250">
        <f>ROUND(E41*P41,2)</f>
        <v>0</v>
      </c>
      <c r="R41" s="225"/>
      <c r="S41" s="225" t="s">
        <v>289</v>
      </c>
      <c r="T41" s="225" t="s">
        <v>277</v>
      </c>
      <c r="U41" s="225">
        <v>0</v>
      </c>
      <c r="V41" s="225">
        <f>ROUND(E41*U41,2)</f>
        <v>0</v>
      </c>
      <c r="W41" s="225"/>
      <c r="X41" s="206"/>
      <c r="Y41" s="206"/>
      <c r="Z41" s="206"/>
      <c r="AA41" s="206"/>
      <c r="AB41" s="206"/>
      <c r="AC41" s="206"/>
      <c r="AD41" s="206"/>
      <c r="AE41" s="206"/>
      <c r="AF41" s="206"/>
      <c r="AG41" s="206" t="s">
        <v>278</v>
      </c>
      <c r="AH41" s="206"/>
      <c r="AI41" s="206"/>
      <c r="AJ41" s="206"/>
      <c r="AK41" s="206"/>
      <c r="AL41" s="206"/>
      <c r="AM41" s="206"/>
      <c r="AN41" s="206"/>
      <c r="AO41" s="206"/>
      <c r="AP41" s="206"/>
      <c r="AQ41" s="206"/>
      <c r="AR41" s="206"/>
      <c r="AS41" s="206"/>
      <c r="AT41" s="206"/>
      <c r="AU41" s="206"/>
      <c r="AV41" s="206"/>
      <c r="AW41" s="206"/>
      <c r="AX41" s="206"/>
      <c r="AY41" s="206"/>
      <c r="AZ41" s="206"/>
      <c r="BA41" s="206"/>
      <c r="BB41" s="206"/>
      <c r="BC41" s="206"/>
      <c r="BD41" s="206"/>
      <c r="BE41" s="206"/>
      <c r="BF41" s="206"/>
      <c r="BG41" s="206"/>
      <c r="BH41" s="206"/>
    </row>
    <row r="42" spans="1:60" outlineLevel="1" x14ac:dyDescent="0.25">
      <c r="A42" s="244">
        <v>31</v>
      </c>
      <c r="B42" s="245" t="s">
        <v>2023</v>
      </c>
      <c r="C42" s="255" t="s">
        <v>2024</v>
      </c>
      <c r="D42" s="246" t="s">
        <v>370</v>
      </c>
      <c r="E42" s="247">
        <v>4</v>
      </c>
      <c r="F42" s="248"/>
      <c r="G42" s="249">
        <f>ROUND(E42*F42,2)</f>
        <v>0</v>
      </c>
      <c r="H42" s="248"/>
      <c r="I42" s="249">
        <f>ROUND(E42*H42,2)</f>
        <v>0</v>
      </c>
      <c r="J42" s="248"/>
      <c r="K42" s="249">
        <f>ROUND(E42*J42,2)</f>
        <v>0</v>
      </c>
      <c r="L42" s="249">
        <v>21</v>
      </c>
      <c r="M42" s="249">
        <f>G42*(1+L42/100)</f>
        <v>0</v>
      </c>
      <c r="N42" s="249">
        <v>0</v>
      </c>
      <c r="O42" s="249">
        <f>ROUND(E42*N42,2)</f>
        <v>0</v>
      </c>
      <c r="P42" s="249">
        <v>0</v>
      </c>
      <c r="Q42" s="250">
        <f>ROUND(E42*P42,2)</f>
        <v>0</v>
      </c>
      <c r="R42" s="225"/>
      <c r="S42" s="225" t="s">
        <v>289</v>
      </c>
      <c r="T42" s="225" t="s">
        <v>277</v>
      </c>
      <c r="U42" s="225">
        <v>0</v>
      </c>
      <c r="V42" s="225">
        <f>ROUND(E42*U42,2)</f>
        <v>0</v>
      </c>
      <c r="W42" s="225"/>
      <c r="X42" s="206"/>
      <c r="Y42" s="206"/>
      <c r="Z42" s="206"/>
      <c r="AA42" s="206"/>
      <c r="AB42" s="206"/>
      <c r="AC42" s="206"/>
      <c r="AD42" s="206"/>
      <c r="AE42" s="206"/>
      <c r="AF42" s="206"/>
      <c r="AG42" s="206" t="s">
        <v>278</v>
      </c>
      <c r="AH42" s="206"/>
      <c r="AI42" s="206"/>
      <c r="AJ42" s="206"/>
      <c r="AK42" s="206"/>
      <c r="AL42" s="206"/>
      <c r="AM42" s="206"/>
      <c r="AN42" s="206"/>
      <c r="AO42" s="206"/>
      <c r="AP42" s="206"/>
      <c r="AQ42" s="206"/>
      <c r="AR42" s="206"/>
      <c r="AS42" s="206"/>
      <c r="AT42" s="206"/>
      <c r="AU42" s="206"/>
      <c r="AV42" s="206"/>
      <c r="AW42" s="206"/>
      <c r="AX42" s="206"/>
      <c r="AY42" s="206"/>
      <c r="AZ42" s="206"/>
      <c r="BA42" s="206"/>
      <c r="BB42" s="206"/>
      <c r="BC42" s="206"/>
      <c r="BD42" s="206"/>
      <c r="BE42" s="206"/>
      <c r="BF42" s="206"/>
      <c r="BG42" s="206"/>
      <c r="BH42" s="206"/>
    </row>
    <row r="43" spans="1:60" outlineLevel="1" x14ac:dyDescent="0.25">
      <c r="A43" s="237">
        <v>32</v>
      </c>
      <c r="B43" s="238" t="s">
        <v>146</v>
      </c>
      <c r="C43" s="253" t="s">
        <v>2027</v>
      </c>
      <c r="D43" s="239" t="s">
        <v>239</v>
      </c>
      <c r="E43" s="240">
        <v>15</v>
      </c>
      <c r="F43" s="241"/>
      <c r="G43" s="242">
        <f>ROUND(E43*F43,2)</f>
        <v>0</v>
      </c>
      <c r="H43" s="241"/>
      <c r="I43" s="242">
        <f>ROUND(E43*H43,2)</f>
        <v>0</v>
      </c>
      <c r="J43" s="241"/>
      <c r="K43" s="242">
        <f>ROUND(E43*J43,2)</f>
        <v>0</v>
      </c>
      <c r="L43" s="242">
        <v>21</v>
      </c>
      <c r="M43" s="242">
        <f>G43*(1+L43/100)</f>
        <v>0</v>
      </c>
      <c r="N43" s="242">
        <v>0</v>
      </c>
      <c r="O43" s="242">
        <f>ROUND(E43*N43,2)</f>
        <v>0</v>
      </c>
      <c r="P43" s="242">
        <v>0</v>
      </c>
      <c r="Q43" s="243">
        <f>ROUND(E43*P43,2)</f>
        <v>0</v>
      </c>
      <c r="R43" s="225"/>
      <c r="S43" s="225" t="s">
        <v>289</v>
      </c>
      <c r="T43" s="225" t="s">
        <v>277</v>
      </c>
      <c r="U43" s="225">
        <v>0</v>
      </c>
      <c r="V43" s="225">
        <f>ROUND(E43*U43,2)</f>
        <v>0</v>
      </c>
      <c r="W43" s="225"/>
      <c r="X43" s="206"/>
      <c r="Y43" s="206"/>
      <c r="Z43" s="206"/>
      <c r="AA43" s="206"/>
      <c r="AB43" s="206"/>
      <c r="AC43" s="206"/>
      <c r="AD43" s="206"/>
      <c r="AE43" s="206"/>
      <c r="AF43" s="206"/>
      <c r="AG43" s="206" t="s">
        <v>278</v>
      </c>
      <c r="AH43" s="206"/>
      <c r="AI43" s="206"/>
      <c r="AJ43" s="206"/>
      <c r="AK43" s="206"/>
      <c r="AL43" s="206"/>
      <c r="AM43" s="206"/>
      <c r="AN43" s="206"/>
      <c r="AO43" s="206"/>
      <c r="AP43" s="206"/>
      <c r="AQ43" s="206"/>
      <c r="AR43" s="206"/>
      <c r="AS43" s="206"/>
      <c r="AT43" s="206"/>
      <c r="AU43" s="206"/>
      <c r="AV43" s="206"/>
      <c r="AW43" s="206"/>
      <c r="AX43" s="206"/>
      <c r="AY43" s="206"/>
      <c r="AZ43" s="206"/>
      <c r="BA43" s="206"/>
      <c r="BB43" s="206"/>
      <c r="BC43" s="206"/>
      <c r="BD43" s="206"/>
      <c r="BE43" s="206"/>
      <c r="BF43" s="206"/>
      <c r="BG43" s="206"/>
      <c r="BH43" s="206"/>
    </row>
    <row r="44" spans="1:60" outlineLevel="1" x14ac:dyDescent="0.25">
      <c r="A44" s="223"/>
      <c r="B44" s="224"/>
      <c r="C44" s="266" t="s">
        <v>2034</v>
      </c>
      <c r="D44" s="265"/>
      <c r="E44" s="265"/>
      <c r="F44" s="265"/>
      <c r="G44" s="265"/>
      <c r="H44" s="225"/>
      <c r="I44" s="225"/>
      <c r="J44" s="225"/>
      <c r="K44" s="225"/>
      <c r="L44" s="225"/>
      <c r="M44" s="225"/>
      <c r="N44" s="225"/>
      <c r="O44" s="225"/>
      <c r="P44" s="225"/>
      <c r="Q44" s="225"/>
      <c r="R44" s="225"/>
      <c r="S44" s="225"/>
      <c r="T44" s="225"/>
      <c r="U44" s="225"/>
      <c r="V44" s="225"/>
      <c r="W44" s="225"/>
      <c r="X44" s="206"/>
      <c r="Y44" s="206"/>
      <c r="Z44" s="206"/>
      <c r="AA44" s="206"/>
      <c r="AB44" s="206"/>
      <c r="AC44" s="206"/>
      <c r="AD44" s="206"/>
      <c r="AE44" s="206"/>
      <c r="AF44" s="206"/>
      <c r="AG44" s="206" t="s">
        <v>963</v>
      </c>
      <c r="AH44" s="206"/>
      <c r="AI44" s="206"/>
      <c r="AJ44" s="206"/>
      <c r="AK44" s="206"/>
      <c r="AL44" s="206"/>
      <c r="AM44" s="206"/>
      <c r="AN44" s="206"/>
      <c r="AO44" s="206"/>
      <c r="AP44" s="206"/>
      <c r="AQ44" s="206"/>
      <c r="AR44" s="206"/>
      <c r="AS44" s="206"/>
      <c r="AT44" s="206"/>
      <c r="AU44" s="206"/>
      <c r="AV44" s="206"/>
      <c r="AW44" s="206"/>
      <c r="AX44" s="206"/>
      <c r="AY44" s="206"/>
      <c r="AZ44" s="206"/>
      <c r="BA44" s="206"/>
      <c r="BB44" s="206"/>
      <c r="BC44" s="206"/>
      <c r="BD44" s="206"/>
      <c r="BE44" s="206"/>
      <c r="BF44" s="206"/>
      <c r="BG44" s="206"/>
      <c r="BH44" s="206"/>
    </row>
    <row r="45" spans="1:60" x14ac:dyDescent="0.25">
      <c r="A45" s="231" t="s">
        <v>271</v>
      </c>
      <c r="B45" s="232" t="s">
        <v>202</v>
      </c>
      <c r="C45" s="252" t="s">
        <v>203</v>
      </c>
      <c r="D45" s="233"/>
      <c r="E45" s="234"/>
      <c r="F45" s="235"/>
      <c r="G45" s="235">
        <f>SUMIF(AG46:AG53,"&lt;&gt;NOR",G46:G53)</f>
        <v>0</v>
      </c>
      <c r="H45" s="235"/>
      <c r="I45" s="235">
        <f>SUM(I46:I53)</f>
        <v>0</v>
      </c>
      <c r="J45" s="235"/>
      <c r="K45" s="235">
        <f>SUM(K46:K53)</f>
        <v>0</v>
      </c>
      <c r="L45" s="235"/>
      <c r="M45" s="235">
        <f>SUM(M46:M53)</f>
        <v>0</v>
      </c>
      <c r="N45" s="235"/>
      <c r="O45" s="235">
        <f>SUM(O46:O53)</f>
        <v>0</v>
      </c>
      <c r="P45" s="235"/>
      <c r="Q45" s="236">
        <f>SUM(Q46:Q53)</f>
        <v>0</v>
      </c>
      <c r="R45" s="230"/>
      <c r="S45" s="230"/>
      <c r="T45" s="230"/>
      <c r="U45" s="230"/>
      <c r="V45" s="230">
        <f>SUM(V46:V53)</f>
        <v>2</v>
      </c>
      <c r="W45" s="230"/>
      <c r="AG45" t="s">
        <v>272</v>
      </c>
    </row>
    <row r="46" spans="1:60" ht="20.399999999999999" outlineLevel="1" x14ac:dyDescent="0.25">
      <c r="A46" s="244">
        <v>33</v>
      </c>
      <c r="B46" s="245" t="s">
        <v>2035</v>
      </c>
      <c r="C46" s="255" t="s">
        <v>2036</v>
      </c>
      <c r="D46" s="246" t="s">
        <v>1638</v>
      </c>
      <c r="E46" s="247">
        <v>1</v>
      </c>
      <c r="F46" s="248"/>
      <c r="G46" s="249">
        <f>ROUND(E46*F46,2)</f>
        <v>0</v>
      </c>
      <c r="H46" s="248"/>
      <c r="I46" s="249">
        <f>ROUND(E46*H46,2)</f>
        <v>0</v>
      </c>
      <c r="J46" s="248"/>
      <c r="K46" s="249">
        <f>ROUND(E46*J46,2)</f>
        <v>0</v>
      </c>
      <c r="L46" s="249">
        <v>21</v>
      </c>
      <c r="M46" s="249">
        <f>G46*(1+L46/100)</f>
        <v>0</v>
      </c>
      <c r="N46" s="249">
        <v>0</v>
      </c>
      <c r="O46" s="249">
        <f>ROUND(E46*N46,2)</f>
        <v>0</v>
      </c>
      <c r="P46" s="249">
        <v>0</v>
      </c>
      <c r="Q46" s="250">
        <f>ROUND(E46*P46,2)</f>
        <v>0</v>
      </c>
      <c r="R46" s="225"/>
      <c r="S46" s="225" t="s">
        <v>289</v>
      </c>
      <c r="T46" s="225" t="s">
        <v>277</v>
      </c>
      <c r="U46" s="225">
        <v>0</v>
      </c>
      <c r="V46" s="225">
        <f>ROUND(E46*U46,2)</f>
        <v>0</v>
      </c>
      <c r="W46" s="225"/>
      <c r="X46" s="206"/>
      <c r="Y46" s="206"/>
      <c r="Z46" s="206"/>
      <c r="AA46" s="206"/>
      <c r="AB46" s="206"/>
      <c r="AC46" s="206"/>
      <c r="AD46" s="206"/>
      <c r="AE46" s="206"/>
      <c r="AF46" s="206"/>
      <c r="AG46" s="206" t="s">
        <v>685</v>
      </c>
      <c r="AH46" s="206"/>
      <c r="AI46" s="206"/>
      <c r="AJ46" s="206"/>
      <c r="AK46" s="206"/>
      <c r="AL46" s="206"/>
      <c r="AM46" s="206"/>
      <c r="AN46" s="206"/>
      <c r="AO46" s="206"/>
      <c r="AP46" s="206"/>
      <c r="AQ46" s="206"/>
      <c r="AR46" s="206"/>
      <c r="AS46" s="206"/>
      <c r="AT46" s="206"/>
      <c r="AU46" s="206"/>
      <c r="AV46" s="206"/>
      <c r="AW46" s="206"/>
      <c r="AX46" s="206"/>
      <c r="AY46" s="206"/>
      <c r="AZ46" s="206"/>
      <c r="BA46" s="206"/>
      <c r="BB46" s="206"/>
      <c r="BC46" s="206"/>
      <c r="BD46" s="206"/>
      <c r="BE46" s="206"/>
      <c r="BF46" s="206"/>
      <c r="BG46" s="206"/>
      <c r="BH46" s="206"/>
    </row>
    <row r="47" spans="1:60" outlineLevel="1" x14ac:dyDescent="0.25">
      <c r="A47" s="244">
        <v>34</v>
      </c>
      <c r="B47" s="245" t="s">
        <v>2017</v>
      </c>
      <c r="C47" s="255" t="s">
        <v>2018</v>
      </c>
      <c r="D47" s="246" t="s">
        <v>1638</v>
      </c>
      <c r="E47" s="247">
        <v>1</v>
      </c>
      <c r="F47" s="248"/>
      <c r="G47" s="249">
        <f>ROUND(E47*F47,2)</f>
        <v>0</v>
      </c>
      <c r="H47" s="248"/>
      <c r="I47" s="249">
        <f>ROUND(E47*H47,2)</f>
        <v>0</v>
      </c>
      <c r="J47" s="248"/>
      <c r="K47" s="249">
        <f>ROUND(E47*J47,2)</f>
        <v>0</v>
      </c>
      <c r="L47" s="249">
        <v>21</v>
      </c>
      <c r="M47" s="249">
        <f>G47*(1+L47/100)</f>
        <v>0</v>
      </c>
      <c r="N47" s="249">
        <v>0</v>
      </c>
      <c r="O47" s="249">
        <f>ROUND(E47*N47,2)</f>
        <v>0</v>
      </c>
      <c r="P47" s="249">
        <v>0</v>
      </c>
      <c r="Q47" s="250">
        <f>ROUND(E47*P47,2)</f>
        <v>0</v>
      </c>
      <c r="R47" s="225"/>
      <c r="S47" s="225" t="s">
        <v>811</v>
      </c>
      <c r="T47" s="225" t="s">
        <v>277</v>
      </c>
      <c r="U47" s="225">
        <v>0</v>
      </c>
      <c r="V47" s="225">
        <f>ROUND(E47*U47,2)</f>
        <v>0</v>
      </c>
      <c r="W47" s="225"/>
      <c r="X47" s="206"/>
      <c r="Y47" s="206"/>
      <c r="Z47" s="206"/>
      <c r="AA47" s="206"/>
      <c r="AB47" s="206"/>
      <c r="AC47" s="206"/>
      <c r="AD47" s="206"/>
      <c r="AE47" s="206"/>
      <c r="AF47" s="206"/>
      <c r="AG47" s="206" t="s">
        <v>2019</v>
      </c>
      <c r="AH47" s="206"/>
      <c r="AI47" s="206"/>
      <c r="AJ47" s="206"/>
      <c r="AK47" s="206"/>
      <c r="AL47" s="206"/>
      <c r="AM47" s="206"/>
      <c r="AN47" s="206"/>
      <c r="AO47" s="206"/>
      <c r="AP47" s="206"/>
      <c r="AQ47" s="206"/>
      <c r="AR47" s="206"/>
      <c r="AS47" s="206"/>
      <c r="AT47" s="206"/>
      <c r="AU47" s="206"/>
      <c r="AV47" s="206"/>
      <c r="AW47" s="206"/>
      <c r="AX47" s="206"/>
      <c r="AY47" s="206"/>
      <c r="AZ47" s="206"/>
      <c r="BA47" s="206"/>
      <c r="BB47" s="206"/>
      <c r="BC47" s="206"/>
      <c r="BD47" s="206"/>
      <c r="BE47" s="206"/>
      <c r="BF47" s="206"/>
      <c r="BG47" s="206"/>
      <c r="BH47" s="206"/>
    </row>
    <row r="48" spans="1:60" outlineLevel="1" x14ac:dyDescent="0.25">
      <c r="A48" s="244">
        <v>35</v>
      </c>
      <c r="B48" s="245" t="s">
        <v>122</v>
      </c>
      <c r="C48" s="255" t="s">
        <v>2020</v>
      </c>
      <c r="D48" s="246" t="s">
        <v>1638</v>
      </c>
      <c r="E48" s="247">
        <v>1</v>
      </c>
      <c r="F48" s="248"/>
      <c r="G48" s="249">
        <f>ROUND(E48*F48,2)</f>
        <v>0</v>
      </c>
      <c r="H48" s="248"/>
      <c r="I48" s="249">
        <f>ROUND(E48*H48,2)</f>
        <v>0</v>
      </c>
      <c r="J48" s="248"/>
      <c r="K48" s="249">
        <f>ROUND(E48*J48,2)</f>
        <v>0</v>
      </c>
      <c r="L48" s="249">
        <v>21</v>
      </c>
      <c r="M48" s="249">
        <f>G48*(1+L48/100)</f>
        <v>0</v>
      </c>
      <c r="N48" s="249">
        <v>0</v>
      </c>
      <c r="O48" s="249">
        <f>ROUND(E48*N48,2)</f>
        <v>0</v>
      </c>
      <c r="P48" s="249">
        <v>0</v>
      </c>
      <c r="Q48" s="250">
        <f>ROUND(E48*P48,2)</f>
        <v>0</v>
      </c>
      <c r="R48" s="225"/>
      <c r="S48" s="225" t="s">
        <v>289</v>
      </c>
      <c r="T48" s="225" t="s">
        <v>277</v>
      </c>
      <c r="U48" s="225">
        <v>2</v>
      </c>
      <c r="V48" s="225">
        <f>ROUND(E48*U48,2)</f>
        <v>2</v>
      </c>
      <c r="W48" s="225"/>
      <c r="X48" s="206"/>
      <c r="Y48" s="206"/>
      <c r="Z48" s="206"/>
      <c r="AA48" s="206"/>
      <c r="AB48" s="206"/>
      <c r="AC48" s="206"/>
      <c r="AD48" s="206"/>
      <c r="AE48" s="206"/>
      <c r="AF48" s="206"/>
      <c r="AG48" s="206" t="s">
        <v>2019</v>
      </c>
      <c r="AH48" s="206"/>
      <c r="AI48" s="206"/>
      <c r="AJ48" s="206"/>
      <c r="AK48" s="206"/>
      <c r="AL48" s="206"/>
      <c r="AM48" s="206"/>
      <c r="AN48" s="206"/>
      <c r="AO48" s="206"/>
      <c r="AP48" s="206"/>
      <c r="AQ48" s="206"/>
      <c r="AR48" s="206"/>
      <c r="AS48" s="206"/>
      <c r="AT48" s="206"/>
      <c r="AU48" s="206"/>
      <c r="AV48" s="206"/>
      <c r="AW48" s="206"/>
      <c r="AX48" s="206"/>
      <c r="AY48" s="206"/>
      <c r="AZ48" s="206"/>
      <c r="BA48" s="206"/>
      <c r="BB48" s="206"/>
      <c r="BC48" s="206"/>
      <c r="BD48" s="206"/>
      <c r="BE48" s="206"/>
      <c r="BF48" s="206"/>
      <c r="BG48" s="206"/>
      <c r="BH48" s="206"/>
    </row>
    <row r="49" spans="1:60" outlineLevel="1" x14ac:dyDescent="0.25">
      <c r="A49" s="244">
        <v>36</v>
      </c>
      <c r="B49" s="245" t="s">
        <v>128</v>
      </c>
      <c r="C49" s="255" t="s">
        <v>2021</v>
      </c>
      <c r="D49" s="246" t="s">
        <v>1638</v>
      </c>
      <c r="E49" s="247">
        <v>1</v>
      </c>
      <c r="F49" s="248"/>
      <c r="G49" s="249">
        <f>ROUND(E49*F49,2)</f>
        <v>0</v>
      </c>
      <c r="H49" s="248"/>
      <c r="I49" s="249">
        <f>ROUND(E49*H49,2)</f>
        <v>0</v>
      </c>
      <c r="J49" s="248"/>
      <c r="K49" s="249">
        <f>ROUND(E49*J49,2)</f>
        <v>0</v>
      </c>
      <c r="L49" s="249">
        <v>21</v>
      </c>
      <c r="M49" s="249">
        <f>G49*(1+L49/100)</f>
        <v>0</v>
      </c>
      <c r="N49" s="249">
        <v>0</v>
      </c>
      <c r="O49" s="249">
        <f>ROUND(E49*N49,2)</f>
        <v>0</v>
      </c>
      <c r="P49" s="249">
        <v>0</v>
      </c>
      <c r="Q49" s="250">
        <f>ROUND(E49*P49,2)</f>
        <v>0</v>
      </c>
      <c r="R49" s="225"/>
      <c r="S49" s="225" t="s">
        <v>289</v>
      </c>
      <c r="T49" s="225" t="s">
        <v>277</v>
      </c>
      <c r="U49" s="225">
        <v>0</v>
      </c>
      <c r="V49" s="225">
        <f>ROUND(E49*U49,2)</f>
        <v>0</v>
      </c>
      <c r="W49" s="225"/>
      <c r="X49" s="206"/>
      <c r="Y49" s="206"/>
      <c r="Z49" s="206"/>
      <c r="AA49" s="206"/>
      <c r="AB49" s="206"/>
      <c r="AC49" s="206"/>
      <c r="AD49" s="206"/>
      <c r="AE49" s="206"/>
      <c r="AF49" s="206"/>
      <c r="AG49" s="206" t="s">
        <v>278</v>
      </c>
      <c r="AH49" s="206"/>
      <c r="AI49" s="206"/>
      <c r="AJ49" s="206"/>
      <c r="AK49" s="206"/>
      <c r="AL49" s="206"/>
      <c r="AM49" s="206"/>
      <c r="AN49" s="206"/>
      <c r="AO49" s="206"/>
      <c r="AP49" s="206"/>
      <c r="AQ49" s="206"/>
      <c r="AR49" s="206"/>
      <c r="AS49" s="206"/>
      <c r="AT49" s="206"/>
      <c r="AU49" s="206"/>
      <c r="AV49" s="206"/>
      <c r="AW49" s="206"/>
      <c r="AX49" s="206"/>
      <c r="AY49" s="206"/>
      <c r="AZ49" s="206"/>
      <c r="BA49" s="206"/>
      <c r="BB49" s="206"/>
      <c r="BC49" s="206"/>
      <c r="BD49" s="206"/>
      <c r="BE49" s="206"/>
      <c r="BF49" s="206"/>
      <c r="BG49" s="206"/>
      <c r="BH49" s="206"/>
    </row>
    <row r="50" spans="1:60" ht="20.399999999999999" outlineLevel="1" x14ac:dyDescent="0.25">
      <c r="A50" s="244">
        <v>37</v>
      </c>
      <c r="B50" s="245" t="s">
        <v>132</v>
      </c>
      <c r="C50" s="255" t="s">
        <v>2022</v>
      </c>
      <c r="D50" s="246" t="s">
        <v>1638</v>
      </c>
      <c r="E50" s="247">
        <v>4</v>
      </c>
      <c r="F50" s="248"/>
      <c r="G50" s="249">
        <f>ROUND(E50*F50,2)</f>
        <v>0</v>
      </c>
      <c r="H50" s="248"/>
      <c r="I50" s="249">
        <f>ROUND(E50*H50,2)</f>
        <v>0</v>
      </c>
      <c r="J50" s="248"/>
      <c r="K50" s="249">
        <f>ROUND(E50*J50,2)</f>
        <v>0</v>
      </c>
      <c r="L50" s="249">
        <v>21</v>
      </c>
      <c r="M50" s="249">
        <f>G50*(1+L50/100)</f>
        <v>0</v>
      </c>
      <c r="N50" s="249">
        <v>0</v>
      </c>
      <c r="O50" s="249">
        <f>ROUND(E50*N50,2)</f>
        <v>0</v>
      </c>
      <c r="P50" s="249">
        <v>0</v>
      </c>
      <c r="Q50" s="250">
        <f>ROUND(E50*P50,2)</f>
        <v>0</v>
      </c>
      <c r="R50" s="225"/>
      <c r="S50" s="225" t="s">
        <v>289</v>
      </c>
      <c r="T50" s="225" t="s">
        <v>277</v>
      </c>
      <c r="U50" s="225">
        <v>0</v>
      </c>
      <c r="V50" s="225">
        <f>ROUND(E50*U50,2)</f>
        <v>0</v>
      </c>
      <c r="W50" s="225"/>
      <c r="X50" s="206"/>
      <c r="Y50" s="206"/>
      <c r="Z50" s="206"/>
      <c r="AA50" s="206"/>
      <c r="AB50" s="206"/>
      <c r="AC50" s="206"/>
      <c r="AD50" s="206"/>
      <c r="AE50" s="206"/>
      <c r="AF50" s="206"/>
      <c r="AG50" s="206" t="s">
        <v>278</v>
      </c>
      <c r="AH50" s="206"/>
      <c r="AI50" s="206"/>
      <c r="AJ50" s="206"/>
      <c r="AK50" s="206"/>
      <c r="AL50" s="206"/>
      <c r="AM50" s="206"/>
      <c r="AN50" s="206"/>
      <c r="AO50" s="206"/>
      <c r="AP50" s="206"/>
      <c r="AQ50" s="206"/>
      <c r="AR50" s="206"/>
      <c r="AS50" s="206"/>
      <c r="AT50" s="206"/>
      <c r="AU50" s="206"/>
      <c r="AV50" s="206"/>
      <c r="AW50" s="206"/>
      <c r="AX50" s="206"/>
      <c r="AY50" s="206"/>
      <c r="AZ50" s="206"/>
      <c r="BA50" s="206"/>
      <c r="BB50" s="206"/>
      <c r="BC50" s="206"/>
      <c r="BD50" s="206"/>
      <c r="BE50" s="206"/>
      <c r="BF50" s="206"/>
      <c r="BG50" s="206"/>
      <c r="BH50" s="206"/>
    </row>
    <row r="51" spans="1:60" outlineLevel="1" x14ac:dyDescent="0.25">
      <c r="A51" s="244">
        <v>38</v>
      </c>
      <c r="B51" s="245" t="s">
        <v>2023</v>
      </c>
      <c r="C51" s="255" t="s">
        <v>2024</v>
      </c>
      <c r="D51" s="246" t="s">
        <v>370</v>
      </c>
      <c r="E51" s="247">
        <v>6</v>
      </c>
      <c r="F51" s="248"/>
      <c r="G51" s="249">
        <f>ROUND(E51*F51,2)</f>
        <v>0</v>
      </c>
      <c r="H51" s="248"/>
      <c r="I51" s="249">
        <f>ROUND(E51*H51,2)</f>
        <v>0</v>
      </c>
      <c r="J51" s="248"/>
      <c r="K51" s="249">
        <f>ROUND(E51*J51,2)</f>
        <v>0</v>
      </c>
      <c r="L51" s="249">
        <v>21</v>
      </c>
      <c r="M51" s="249">
        <f>G51*(1+L51/100)</f>
        <v>0</v>
      </c>
      <c r="N51" s="249">
        <v>0</v>
      </c>
      <c r="O51" s="249">
        <f>ROUND(E51*N51,2)</f>
        <v>0</v>
      </c>
      <c r="P51" s="249">
        <v>0</v>
      </c>
      <c r="Q51" s="250">
        <f>ROUND(E51*P51,2)</f>
        <v>0</v>
      </c>
      <c r="R51" s="225"/>
      <c r="S51" s="225" t="s">
        <v>289</v>
      </c>
      <c r="T51" s="225" t="s">
        <v>277</v>
      </c>
      <c r="U51" s="225">
        <v>0</v>
      </c>
      <c r="V51" s="225">
        <f>ROUND(E51*U51,2)</f>
        <v>0</v>
      </c>
      <c r="W51" s="225"/>
      <c r="X51" s="206"/>
      <c r="Y51" s="206"/>
      <c r="Z51" s="206"/>
      <c r="AA51" s="206"/>
      <c r="AB51" s="206"/>
      <c r="AC51" s="206"/>
      <c r="AD51" s="206"/>
      <c r="AE51" s="206"/>
      <c r="AF51" s="206"/>
      <c r="AG51" s="206" t="s">
        <v>922</v>
      </c>
      <c r="AH51" s="206"/>
      <c r="AI51" s="206"/>
      <c r="AJ51" s="206"/>
      <c r="AK51" s="206"/>
      <c r="AL51" s="206"/>
      <c r="AM51" s="206"/>
      <c r="AN51" s="206"/>
      <c r="AO51" s="206"/>
      <c r="AP51" s="206"/>
      <c r="AQ51" s="206"/>
      <c r="AR51" s="206"/>
      <c r="AS51" s="206"/>
      <c r="AT51" s="206"/>
      <c r="AU51" s="206"/>
      <c r="AV51" s="206"/>
      <c r="AW51" s="206"/>
      <c r="AX51" s="206"/>
      <c r="AY51" s="206"/>
      <c r="AZ51" s="206"/>
      <c r="BA51" s="206"/>
      <c r="BB51" s="206"/>
      <c r="BC51" s="206"/>
      <c r="BD51" s="206"/>
      <c r="BE51" s="206"/>
      <c r="BF51" s="206"/>
      <c r="BG51" s="206"/>
      <c r="BH51" s="206"/>
    </row>
    <row r="52" spans="1:60" outlineLevel="1" x14ac:dyDescent="0.25">
      <c r="A52" s="237">
        <v>39</v>
      </c>
      <c r="B52" s="238" t="s">
        <v>146</v>
      </c>
      <c r="C52" s="253" t="s">
        <v>2027</v>
      </c>
      <c r="D52" s="239" t="s">
        <v>239</v>
      </c>
      <c r="E52" s="240">
        <v>13</v>
      </c>
      <c r="F52" s="241"/>
      <c r="G52" s="242">
        <f>ROUND(E52*F52,2)</f>
        <v>0</v>
      </c>
      <c r="H52" s="241"/>
      <c r="I52" s="242">
        <f>ROUND(E52*H52,2)</f>
        <v>0</v>
      </c>
      <c r="J52" s="241"/>
      <c r="K52" s="242">
        <f>ROUND(E52*J52,2)</f>
        <v>0</v>
      </c>
      <c r="L52" s="242">
        <v>21</v>
      </c>
      <c r="M52" s="242">
        <f>G52*(1+L52/100)</f>
        <v>0</v>
      </c>
      <c r="N52" s="242">
        <v>0</v>
      </c>
      <c r="O52" s="242">
        <f>ROUND(E52*N52,2)</f>
        <v>0</v>
      </c>
      <c r="P52" s="242">
        <v>0</v>
      </c>
      <c r="Q52" s="243">
        <f>ROUND(E52*P52,2)</f>
        <v>0</v>
      </c>
      <c r="R52" s="225"/>
      <c r="S52" s="225" t="s">
        <v>289</v>
      </c>
      <c r="T52" s="225" t="s">
        <v>277</v>
      </c>
      <c r="U52" s="225">
        <v>0</v>
      </c>
      <c r="V52" s="225">
        <f>ROUND(E52*U52,2)</f>
        <v>0</v>
      </c>
      <c r="W52" s="225"/>
      <c r="X52" s="206"/>
      <c r="Y52" s="206"/>
      <c r="Z52" s="206"/>
      <c r="AA52" s="206"/>
      <c r="AB52" s="206"/>
      <c r="AC52" s="206"/>
      <c r="AD52" s="206"/>
      <c r="AE52" s="206"/>
      <c r="AF52" s="206"/>
      <c r="AG52" s="206" t="s">
        <v>278</v>
      </c>
      <c r="AH52" s="206"/>
      <c r="AI52" s="206"/>
      <c r="AJ52" s="206"/>
      <c r="AK52" s="206"/>
      <c r="AL52" s="206"/>
      <c r="AM52" s="206"/>
      <c r="AN52" s="206"/>
      <c r="AO52" s="206"/>
      <c r="AP52" s="206"/>
      <c r="AQ52" s="206"/>
      <c r="AR52" s="206"/>
      <c r="AS52" s="206"/>
      <c r="AT52" s="206"/>
      <c r="AU52" s="206"/>
      <c r="AV52" s="206"/>
      <c r="AW52" s="206"/>
      <c r="AX52" s="206"/>
      <c r="AY52" s="206"/>
      <c r="AZ52" s="206"/>
      <c r="BA52" s="206"/>
      <c r="BB52" s="206"/>
      <c r="BC52" s="206"/>
      <c r="BD52" s="206"/>
      <c r="BE52" s="206"/>
      <c r="BF52" s="206"/>
      <c r="BG52" s="206"/>
      <c r="BH52" s="206"/>
    </row>
    <row r="53" spans="1:60" outlineLevel="1" x14ac:dyDescent="0.25">
      <c r="A53" s="223"/>
      <c r="B53" s="224"/>
      <c r="C53" s="266" t="s">
        <v>2037</v>
      </c>
      <c r="D53" s="265"/>
      <c r="E53" s="265"/>
      <c r="F53" s="265"/>
      <c r="G53" s="265"/>
      <c r="H53" s="225"/>
      <c r="I53" s="225"/>
      <c r="J53" s="225"/>
      <c r="K53" s="225"/>
      <c r="L53" s="225"/>
      <c r="M53" s="225"/>
      <c r="N53" s="225"/>
      <c r="O53" s="225"/>
      <c r="P53" s="225"/>
      <c r="Q53" s="225"/>
      <c r="R53" s="225"/>
      <c r="S53" s="225"/>
      <c r="T53" s="225"/>
      <c r="U53" s="225"/>
      <c r="V53" s="225"/>
      <c r="W53" s="225"/>
      <c r="X53" s="206"/>
      <c r="Y53" s="206"/>
      <c r="Z53" s="206"/>
      <c r="AA53" s="206"/>
      <c r="AB53" s="206"/>
      <c r="AC53" s="206"/>
      <c r="AD53" s="206"/>
      <c r="AE53" s="206"/>
      <c r="AF53" s="206"/>
      <c r="AG53" s="206" t="s">
        <v>963</v>
      </c>
      <c r="AH53" s="206"/>
      <c r="AI53" s="206"/>
      <c r="AJ53" s="206"/>
      <c r="AK53" s="206"/>
      <c r="AL53" s="206"/>
      <c r="AM53" s="206"/>
      <c r="AN53" s="206"/>
      <c r="AO53" s="206"/>
      <c r="AP53" s="206"/>
      <c r="AQ53" s="206"/>
      <c r="AR53" s="206"/>
      <c r="AS53" s="206"/>
      <c r="AT53" s="206"/>
      <c r="AU53" s="206"/>
      <c r="AV53" s="206"/>
      <c r="AW53" s="206"/>
      <c r="AX53" s="206"/>
      <c r="AY53" s="206"/>
      <c r="AZ53" s="206"/>
      <c r="BA53" s="206"/>
      <c r="BB53" s="206"/>
      <c r="BC53" s="206"/>
      <c r="BD53" s="206"/>
      <c r="BE53" s="206"/>
      <c r="BF53" s="206"/>
      <c r="BG53" s="206"/>
      <c r="BH53" s="206"/>
    </row>
    <row r="54" spans="1:60" x14ac:dyDescent="0.25">
      <c r="A54" s="231" t="s">
        <v>271</v>
      </c>
      <c r="B54" s="232" t="s">
        <v>204</v>
      </c>
      <c r="C54" s="252" t="s">
        <v>205</v>
      </c>
      <c r="D54" s="233"/>
      <c r="E54" s="234"/>
      <c r="F54" s="235"/>
      <c r="G54" s="235">
        <f>SUMIF(AG55:AG62,"&lt;&gt;NOR",G55:G62)</f>
        <v>0</v>
      </c>
      <c r="H54" s="235"/>
      <c r="I54" s="235">
        <f>SUM(I55:I62)</f>
        <v>0</v>
      </c>
      <c r="J54" s="235"/>
      <c r="K54" s="235">
        <f>SUM(K55:K62)</f>
        <v>0</v>
      </c>
      <c r="L54" s="235"/>
      <c r="M54" s="235">
        <f>SUM(M55:M62)</f>
        <v>0</v>
      </c>
      <c r="N54" s="235"/>
      <c r="O54" s="235">
        <f>SUM(O55:O62)</f>
        <v>0</v>
      </c>
      <c r="P54" s="235"/>
      <c r="Q54" s="236">
        <f>SUM(Q55:Q62)</f>
        <v>0</v>
      </c>
      <c r="R54" s="230"/>
      <c r="S54" s="230"/>
      <c r="T54" s="230"/>
      <c r="U54" s="230"/>
      <c r="V54" s="230">
        <f>SUM(V55:V62)</f>
        <v>2</v>
      </c>
      <c r="W54" s="230"/>
      <c r="AG54" t="s">
        <v>272</v>
      </c>
    </row>
    <row r="55" spans="1:60" ht="20.399999999999999" outlineLevel="1" x14ac:dyDescent="0.25">
      <c r="A55" s="244">
        <v>40</v>
      </c>
      <c r="B55" s="245" t="s">
        <v>2038</v>
      </c>
      <c r="C55" s="255" t="s">
        <v>2036</v>
      </c>
      <c r="D55" s="246" t="s">
        <v>1638</v>
      </c>
      <c r="E55" s="247">
        <v>1</v>
      </c>
      <c r="F55" s="248"/>
      <c r="G55" s="249">
        <f>ROUND(E55*F55,2)</f>
        <v>0</v>
      </c>
      <c r="H55" s="248"/>
      <c r="I55" s="249">
        <f>ROUND(E55*H55,2)</f>
        <v>0</v>
      </c>
      <c r="J55" s="248"/>
      <c r="K55" s="249">
        <f>ROUND(E55*J55,2)</f>
        <v>0</v>
      </c>
      <c r="L55" s="249">
        <v>21</v>
      </c>
      <c r="M55" s="249">
        <f>G55*(1+L55/100)</f>
        <v>0</v>
      </c>
      <c r="N55" s="249">
        <v>0</v>
      </c>
      <c r="O55" s="249">
        <f>ROUND(E55*N55,2)</f>
        <v>0</v>
      </c>
      <c r="P55" s="249">
        <v>0</v>
      </c>
      <c r="Q55" s="250">
        <f>ROUND(E55*P55,2)</f>
        <v>0</v>
      </c>
      <c r="R55" s="225"/>
      <c r="S55" s="225" t="s">
        <v>289</v>
      </c>
      <c r="T55" s="225" t="s">
        <v>277</v>
      </c>
      <c r="U55" s="225">
        <v>0</v>
      </c>
      <c r="V55" s="225">
        <f>ROUND(E55*U55,2)</f>
        <v>0</v>
      </c>
      <c r="W55" s="225"/>
      <c r="X55" s="206"/>
      <c r="Y55" s="206"/>
      <c r="Z55" s="206"/>
      <c r="AA55" s="206"/>
      <c r="AB55" s="206"/>
      <c r="AC55" s="206"/>
      <c r="AD55" s="206"/>
      <c r="AE55" s="206"/>
      <c r="AF55" s="206"/>
      <c r="AG55" s="206" t="s">
        <v>685</v>
      </c>
      <c r="AH55" s="206"/>
      <c r="AI55" s="206"/>
      <c r="AJ55" s="206"/>
      <c r="AK55" s="206"/>
      <c r="AL55" s="206"/>
      <c r="AM55" s="206"/>
      <c r="AN55" s="206"/>
      <c r="AO55" s="206"/>
      <c r="AP55" s="206"/>
      <c r="AQ55" s="206"/>
      <c r="AR55" s="206"/>
      <c r="AS55" s="206"/>
      <c r="AT55" s="206"/>
      <c r="AU55" s="206"/>
      <c r="AV55" s="206"/>
      <c r="AW55" s="206"/>
      <c r="AX55" s="206"/>
      <c r="AY55" s="206"/>
      <c r="AZ55" s="206"/>
      <c r="BA55" s="206"/>
      <c r="BB55" s="206"/>
      <c r="BC55" s="206"/>
      <c r="BD55" s="206"/>
      <c r="BE55" s="206"/>
      <c r="BF55" s="206"/>
      <c r="BG55" s="206"/>
      <c r="BH55" s="206"/>
    </row>
    <row r="56" spans="1:60" outlineLevel="1" x14ac:dyDescent="0.25">
      <c r="A56" s="244">
        <v>41</v>
      </c>
      <c r="B56" s="245" t="s">
        <v>2017</v>
      </c>
      <c r="C56" s="255" t="s">
        <v>2018</v>
      </c>
      <c r="D56" s="246" t="s">
        <v>1638</v>
      </c>
      <c r="E56" s="247">
        <v>1</v>
      </c>
      <c r="F56" s="248"/>
      <c r="G56" s="249">
        <f>ROUND(E56*F56,2)</f>
        <v>0</v>
      </c>
      <c r="H56" s="248"/>
      <c r="I56" s="249">
        <f>ROUND(E56*H56,2)</f>
        <v>0</v>
      </c>
      <c r="J56" s="248"/>
      <c r="K56" s="249">
        <f>ROUND(E56*J56,2)</f>
        <v>0</v>
      </c>
      <c r="L56" s="249">
        <v>21</v>
      </c>
      <c r="M56" s="249">
        <f>G56*(1+L56/100)</f>
        <v>0</v>
      </c>
      <c r="N56" s="249">
        <v>0</v>
      </c>
      <c r="O56" s="249">
        <f>ROUND(E56*N56,2)</f>
        <v>0</v>
      </c>
      <c r="P56" s="249">
        <v>0</v>
      </c>
      <c r="Q56" s="250">
        <f>ROUND(E56*P56,2)</f>
        <v>0</v>
      </c>
      <c r="R56" s="225"/>
      <c r="S56" s="225" t="s">
        <v>811</v>
      </c>
      <c r="T56" s="225" t="s">
        <v>277</v>
      </c>
      <c r="U56" s="225">
        <v>0</v>
      </c>
      <c r="V56" s="225">
        <f>ROUND(E56*U56,2)</f>
        <v>0</v>
      </c>
      <c r="W56" s="225"/>
      <c r="X56" s="206"/>
      <c r="Y56" s="206"/>
      <c r="Z56" s="206"/>
      <c r="AA56" s="206"/>
      <c r="AB56" s="206"/>
      <c r="AC56" s="206"/>
      <c r="AD56" s="206"/>
      <c r="AE56" s="206"/>
      <c r="AF56" s="206"/>
      <c r="AG56" s="206" t="s">
        <v>2019</v>
      </c>
      <c r="AH56" s="206"/>
      <c r="AI56" s="206"/>
      <c r="AJ56" s="206"/>
      <c r="AK56" s="206"/>
      <c r="AL56" s="206"/>
      <c r="AM56" s="206"/>
      <c r="AN56" s="206"/>
      <c r="AO56" s="206"/>
      <c r="AP56" s="206"/>
      <c r="AQ56" s="206"/>
      <c r="AR56" s="206"/>
      <c r="AS56" s="206"/>
      <c r="AT56" s="206"/>
      <c r="AU56" s="206"/>
      <c r="AV56" s="206"/>
      <c r="AW56" s="206"/>
      <c r="AX56" s="206"/>
      <c r="AY56" s="206"/>
      <c r="AZ56" s="206"/>
      <c r="BA56" s="206"/>
      <c r="BB56" s="206"/>
      <c r="BC56" s="206"/>
      <c r="BD56" s="206"/>
      <c r="BE56" s="206"/>
      <c r="BF56" s="206"/>
      <c r="BG56" s="206"/>
      <c r="BH56" s="206"/>
    </row>
    <row r="57" spans="1:60" outlineLevel="1" x14ac:dyDescent="0.25">
      <c r="A57" s="244">
        <v>42</v>
      </c>
      <c r="B57" s="245" t="s">
        <v>122</v>
      </c>
      <c r="C57" s="255" t="s">
        <v>2020</v>
      </c>
      <c r="D57" s="246" t="s">
        <v>1638</v>
      </c>
      <c r="E57" s="247">
        <v>1</v>
      </c>
      <c r="F57" s="248"/>
      <c r="G57" s="249">
        <f>ROUND(E57*F57,2)</f>
        <v>0</v>
      </c>
      <c r="H57" s="248"/>
      <c r="I57" s="249">
        <f>ROUND(E57*H57,2)</f>
        <v>0</v>
      </c>
      <c r="J57" s="248"/>
      <c r="K57" s="249">
        <f>ROUND(E57*J57,2)</f>
        <v>0</v>
      </c>
      <c r="L57" s="249">
        <v>21</v>
      </c>
      <c r="M57" s="249">
        <f>G57*(1+L57/100)</f>
        <v>0</v>
      </c>
      <c r="N57" s="249">
        <v>0</v>
      </c>
      <c r="O57" s="249">
        <f>ROUND(E57*N57,2)</f>
        <v>0</v>
      </c>
      <c r="P57" s="249">
        <v>0</v>
      </c>
      <c r="Q57" s="250">
        <f>ROUND(E57*P57,2)</f>
        <v>0</v>
      </c>
      <c r="R57" s="225"/>
      <c r="S57" s="225" t="s">
        <v>289</v>
      </c>
      <c r="T57" s="225" t="s">
        <v>277</v>
      </c>
      <c r="U57" s="225">
        <v>2</v>
      </c>
      <c r="V57" s="225">
        <f>ROUND(E57*U57,2)</f>
        <v>2</v>
      </c>
      <c r="W57" s="225"/>
      <c r="X57" s="206"/>
      <c r="Y57" s="206"/>
      <c r="Z57" s="206"/>
      <c r="AA57" s="206"/>
      <c r="AB57" s="206"/>
      <c r="AC57" s="206"/>
      <c r="AD57" s="206"/>
      <c r="AE57" s="206"/>
      <c r="AF57" s="206"/>
      <c r="AG57" s="206" t="s">
        <v>2019</v>
      </c>
      <c r="AH57" s="206"/>
      <c r="AI57" s="206"/>
      <c r="AJ57" s="206"/>
      <c r="AK57" s="206"/>
      <c r="AL57" s="206"/>
      <c r="AM57" s="206"/>
      <c r="AN57" s="206"/>
      <c r="AO57" s="206"/>
      <c r="AP57" s="206"/>
      <c r="AQ57" s="206"/>
      <c r="AR57" s="206"/>
      <c r="AS57" s="206"/>
      <c r="AT57" s="206"/>
      <c r="AU57" s="206"/>
      <c r="AV57" s="206"/>
      <c r="AW57" s="206"/>
      <c r="AX57" s="206"/>
      <c r="AY57" s="206"/>
      <c r="AZ57" s="206"/>
      <c r="BA57" s="206"/>
      <c r="BB57" s="206"/>
      <c r="BC57" s="206"/>
      <c r="BD57" s="206"/>
      <c r="BE57" s="206"/>
      <c r="BF57" s="206"/>
      <c r="BG57" s="206"/>
      <c r="BH57" s="206"/>
    </row>
    <row r="58" spans="1:60" outlineLevel="1" x14ac:dyDescent="0.25">
      <c r="A58" s="244">
        <v>43</v>
      </c>
      <c r="B58" s="245" t="s">
        <v>128</v>
      </c>
      <c r="C58" s="255" t="s">
        <v>2021</v>
      </c>
      <c r="D58" s="246" t="s">
        <v>1638</v>
      </c>
      <c r="E58" s="247">
        <v>1</v>
      </c>
      <c r="F58" s="248"/>
      <c r="G58" s="249">
        <f>ROUND(E58*F58,2)</f>
        <v>0</v>
      </c>
      <c r="H58" s="248"/>
      <c r="I58" s="249">
        <f>ROUND(E58*H58,2)</f>
        <v>0</v>
      </c>
      <c r="J58" s="248"/>
      <c r="K58" s="249">
        <f>ROUND(E58*J58,2)</f>
        <v>0</v>
      </c>
      <c r="L58" s="249">
        <v>21</v>
      </c>
      <c r="M58" s="249">
        <f>G58*(1+L58/100)</f>
        <v>0</v>
      </c>
      <c r="N58" s="249">
        <v>0</v>
      </c>
      <c r="O58" s="249">
        <f>ROUND(E58*N58,2)</f>
        <v>0</v>
      </c>
      <c r="P58" s="249">
        <v>0</v>
      </c>
      <c r="Q58" s="250">
        <f>ROUND(E58*P58,2)</f>
        <v>0</v>
      </c>
      <c r="R58" s="225"/>
      <c r="S58" s="225" t="s">
        <v>289</v>
      </c>
      <c r="T58" s="225" t="s">
        <v>277</v>
      </c>
      <c r="U58" s="225">
        <v>0</v>
      </c>
      <c r="V58" s="225">
        <f>ROUND(E58*U58,2)</f>
        <v>0</v>
      </c>
      <c r="W58" s="225"/>
      <c r="X58" s="206"/>
      <c r="Y58" s="206"/>
      <c r="Z58" s="206"/>
      <c r="AA58" s="206"/>
      <c r="AB58" s="206"/>
      <c r="AC58" s="206"/>
      <c r="AD58" s="206"/>
      <c r="AE58" s="206"/>
      <c r="AF58" s="206"/>
      <c r="AG58" s="206" t="s">
        <v>278</v>
      </c>
      <c r="AH58" s="206"/>
      <c r="AI58" s="206"/>
      <c r="AJ58" s="206"/>
      <c r="AK58" s="206"/>
      <c r="AL58" s="206"/>
      <c r="AM58" s="206"/>
      <c r="AN58" s="206"/>
      <c r="AO58" s="206"/>
      <c r="AP58" s="206"/>
      <c r="AQ58" s="206"/>
      <c r="AR58" s="206"/>
      <c r="AS58" s="206"/>
      <c r="AT58" s="206"/>
      <c r="AU58" s="206"/>
      <c r="AV58" s="206"/>
      <c r="AW58" s="206"/>
      <c r="AX58" s="206"/>
      <c r="AY58" s="206"/>
      <c r="AZ58" s="206"/>
      <c r="BA58" s="206"/>
      <c r="BB58" s="206"/>
      <c r="BC58" s="206"/>
      <c r="BD58" s="206"/>
      <c r="BE58" s="206"/>
      <c r="BF58" s="206"/>
      <c r="BG58" s="206"/>
      <c r="BH58" s="206"/>
    </row>
    <row r="59" spans="1:60" ht="20.399999999999999" outlineLevel="1" x14ac:dyDescent="0.25">
      <c r="A59" s="244">
        <v>44</v>
      </c>
      <c r="B59" s="245" t="s">
        <v>132</v>
      </c>
      <c r="C59" s="255" t="s">
        <v>2022</v>
      </c>
      <c r="D59" s="246" t="s">
        <v>1638</v>
      </c>
      <c r="E59" s="247">
        <v>4</v>
      </c>
      <c r="F59" s="248"/>
      <c r="G59" s="249">
        <f>ROUND(E59*F59,2)</f>
        <v>0</v>
      </c>
      <c r="H59" s="248"/>
      <c r="I59" s="249">
        <f>ROUND(E59*H59,2)</f>
        <v>0</v>
      </c>
      <c r="J59" s="248"/>
      <c r="K59" s="249">
        <f>ROUND(E59*J59,2)</f>
        <v>0</v>
      </c>
      <c r="L59" s="249">
        <v>21</v>
      </c>
      <c r="M59" s="249">
        <f>G59*(1+L59/100)</f>
        <v>0</v>
      </c>
      <c r="N59" s="249">
        <v>0</v>
      </c>
      <c r="O59" s="249">
        <f>ROUND(E59*N59,2)</f>
        <v>0</v>
      </c>
      <c r="P59" s="249">
        <v>0</v>
      </c>
      <c r="Q59" s="250">
        <f>ROUND(E59*P59,2)</f>
        <v>0</v>
      </c>
      <c r="R59" s="225"/>
      <c r="S59" s="225" t="s">
        <v>289</v>
      </c>
      <c r="T59" s="225" t="s">
        <v>277</v>
      </c>
      <c r="U59" s="225">
        <v>0</v>
      </c>
      <c r="V59" s="225">
        <f>ROUND(E59*U59,2)</f>
        <v>0</v>
      </c>
      <c r="W59" s="225"/>
      <c r="X59" s="206"/>
      <c r="Y59" s="206"/>
      <c r="Z59" s="206"/>
      <c r="AA59" s="206"/>
      <c r="AB59" s="206"/>
      <c r="AC59" s="206"/>
      <c r="AD59" s="206"/>
      <c r="AE59" s="206"/>
      <c r="AF59" s="206"/>
      <c r="AG59" s="206" t="s">
        <v>278</v>
      </c>
      <c r="AH59" s="206"/>
      <c r="AI59" s="206"/>
      <c r="AJ59" s="206"/>
      <c r="AK59" s="206"/>
      <c r="AL59" s="206"/>
      <c r="AM59" s="206"/>
      <c r="AN59" s="206"/>
      <c r="AO59" s="206"/>
      <c r="AP59" s="206"/>
      <c r="AQ59" s="206"/>
      <c r="AR59" s="206"/>
      <c r="AS59" s="206"/>
      <c r="AT59" s="206"/>
      <c r="AU59" s="206"/>
      <c r="AV59" s="206"/>
      <c r="AW59" s="206"/>
      <c r="AX59" s="206"/>
      <c r="AY59" s="206"/>
      <c r="AZ59" s="206"/>
      <c r="BA59" s="206"/>
      <c r="BB59" s="206"/>
      <c r="BC59" s="206"/>
      <c r="BD59" s="206"/>
      <c r="BE59" s="206"/>
      <c r="BF59" s="206"/>
      <c r="BG59" s="206"/>
      <c r="BH59" s="206"/>
    </row>
    <row r="60" spans="1:60" outlineLevel="1" x14ac:dyDescent="0.25">
      <c r="A60" s="244">
        <v>45</v>
      </c>
      <c r="B60" s="245" t="s">
        <v>2023</v>
      </c>
      <c r="C60" s="255" t="s">
        <v>2024</v>
      </c>
      <c r="D60" s="246" t="s">
        <v>370</v>
      </c>
      <c r="E60" s="247">
        <v>3</v>
      </c>
      <c r="F60" s="248"/>
      <c r="G60" s="249">
        <f>ROUND(E60*F60,2)</f>
        <v>0</v>
      </c>
      <c r="H60" s="248"/>
      <c r="I60" s="249">
        <f>ROUND(E60*H60,2)</f>
        <v>0</v>
      </c>
      <c r="J60" s="248"/>
      <c r="K60" s="249">
        <f>ROUND(E60*J60,2)</f>
        <v>0</v>
      </c>
      <c r="L60" s="249">
        <v>21</v>
      </c>
      <c r="M60" s="249">
        <f>G60*(1+L60/100)</f>
        <v>0</v>
      </c>
      <c r="N60" s="249">
        <v>0</v>
      </c>
      <c r="O60" s="249">
        <f>ROUND(E60*N60,2)</f>
        <v>0</v>
      </c>
      <c r="P60" s="249">
        <v>0</v>
      </c>
      <c r="Q60" s="250">
        <f>ROUND(E60*P60,2)</f>
        <v>0</v>
      </c>
      <c r="R60" s="225"/>
      <c r="S60" s="225" t="s">
        <v>289</v>
      </c>
      <c r="T60" s="225" t="s">
        <v>277</v>
      </c>
      <c r="U60" s="225">
        <v>0</v>
      </c>
      <c r="V60" s="225">
        <f>ROUND(E60*U60,2)</f>
        <v>0</v>
      </c>
      <c r="W60" s="225"/>
      <c r="X60" s="206"/>
      <c r="Y60" s="206"/>
      <c r="Z60" s="206"/>
      <c r="AA60" s="206"/>
      <c r="AB60" s="206"/>
      <c r="AC60" s="206"/>
      <c r="AD60" s="206"/>
      <c r="AE60" s="206"/>
      <c r="AF60" s="206"/>
      <c r="AG60" s="206" t="s">
        <v>922</v>
      </c>
      <c r="AH60" s="206"/>
      <c r="AI60" s="206"/>
      <c r="AJ60" s="206"/>
      <c r="AK60" s="206"/>
      <c r="AL60" s="206"/>
      <c r="AM60" s="206"/>
      <c r="AN60" s="206"/>
      <c r="AO60" s="206"/>
      <c r="AP60" s="206"/>
      <c r="AQ60" s="206"/>
      <c r="AR60" s="206"/>
      <c r="AS60" s="206"/>
      <c r="AT60" s="206"/>
      <c r="AU60" s="206"/>
      <c r="AV60" s="206"/>
      <c r="AW60" s="206"/>
      <c r="AX60" s="206"/>
      <c r="AY60" s="206"/>
      <c r="AZ60" s="206"/>
      <c r="BA60" s="206"/>
      <c r="BB60" s="206"/>
      <c r="BC60" s="206"/>
      <c r="BD60" s="206"/>
      <c r="BE60" s="206"/>
      <c r="BF60" s="206"/>
      <c r="BG60" s="206"/>
      <c r="BH60" s="206"/>
    </row>
    <row r="61" spans="1:60" outlineLevel="1" x14ac:dyDescent="0.25">
      <c r="A61" s="237">
        <v>46</v>
      </c>
      <c r="B61" s="238" t="s">
        <v>146</v>
      </c>
      <c r="C61" s="253" t="s">
        <v>2027</v>
      </c>
      <c r="D61" s="239" t="s">
        <v>239</v>
      </c>
      <c r="E61" s="240">
        <v>14</v>
      </c>
      <c r="F61" s="241"/>
      <c r="G61" s="242">
        <f>ROUND(E61*F61,2)</f>
        <v>0</v>
      </c>
      <c r="H61" s="241"/>
      <c r="I61" s="242">
        <f>ROUND(E61*H61,2)</f>
        <v>0</v>
      </c>
      <c r="J61" s="241"/>
      <c r="K61" s="242">
        <f>ROUND(E61*J61,2)</f>
        <v>0</v>
      </c>
      <c r="L61" s="242">
        <v>21</v>
      </c>
      <c r="M61" s="242">
        <f>G61*(1+L61/100)</f>
        <v>0</v>
      </c>
      <c r="N61" s="242">
        <v>0</v>
      </c>
      <c r="O61" s="242">
        <f>ROUND(E61*N61,2)</f>
        <v>0</v>
      </c>
      <c r="P61" s="242">
        <v>0</v>
      </c>
      <c r="Q61" s="243">
        <f>ROUND(E61*P61,2)</f>
        <v>0</v>
      </c>
      <c r="R61" s="225"/>
      <c r="S61" s="225" t="s">
        <v>289</v>
      </c>
      <c r="T61" s="225" t="s">
        <v>277</v>
      </c>
      <c r="U61" s="225">
        <v>0</v>
      </c>
      <c r="V61" s="225">
        <f>ROUND(E61*U61,2)</f>
        <v>0</v>
      </c>
      <c r="W61" s="225"/>
      <c r="X61" s="206"/>
      <c r="Y61" s="206"/>
      <c r="Z61" s="206"/>
      <c r="AA61" s="206"/>
      <c r="AB61" s="206"/>
      <c r="AC61" s="206"/>
      <c r="AD61" s="206"/>
      <c r="AE61" s="206"/>
      <c r="AF61" s="206"/>
      <c r="AG61" s="206" t="s">
        <v>278</v>
      </c>
      <c r="AH61" s="206"/>
      <c r="AI61" s="206"/>
      <c r="AJ61" s="206"/>
      <c r="AK61" s="206"/>
      <c r="AL61" s="206"/>
      <c r="AM61" s="206"/>
      <c r="AN61" s="206"/>
      <c r="AO61" s="206"/>
      <c r="AP61" s="206"/>
      <c r="AQ61" s="206"/>
      <c r="AR61" s="206"/>
      <c r="AS61" s="206"/>
      <c r="AT61" s="206"/>
      <c r="AU61" s="206"/>
      <c r="AV61" s="206"/>
      <c r="AW61" s="206"/>
      <c r="AX61" s="206"/>
      <c r="AY61" s="206"/>
      <c r="AZ61" s="206"/>
      <c r="BA61" s="206"/>
      <c r="BB61" s="206"/>
      <c r="BC61" s="206"/>
      <c r="BD61" s="206"/>
      <c r="BE61" s="206"/>
      <c r="BF61" s="206"/>
      <c r="BG61" s="206"/>
      <c r="BH61" s="206"/>
    </row>
    <row r="62" spans="1:60" outlineLevel="1" x14ac:dyDescent="0.25">
      <c r="A62" s="223"/>
      <c r="B62" s="224"/>
      <c r="C62" s="266" t="s">
        <v>2039</v>
      </c>
      <c r="D62" s="265"/>
      <c r="E62" s="265"/>
      <c r="F62" s="265"/>
      <c r="G62" s="265"/>
      <c r="H62" s="225"/>
      <c r="I62" s="225"/>
      <c r="J62" s="225"/>
      <c r="K62" s="225"/>
      <c r="L62" s="225"/>
      <c r="M62" s="225"/>
      <c r="N62" s="225"/>
      <c r="O62" s="225"/>
      <c r="P62" s="225"/>
      <c r="Q62" s="225"/>
      <c r="R62" s="225"/>
      <c r="S62" s="225"/>
      <c r="T62" s="225"/>
      <c r="U62" s="225"/>
      <c r="V62" s="225"/>
      <c r="W62" s="225"/>
      <c r="X62" s="206"/>
      <c r="Y62" s="206"/>
      <c r="Z62" s="206"/>
      <c r="AA62" s="206"/>
      <c r="AB62" s="206"/>
      <c r="AC62" s="206"/>
      <c r="AD62" s="206"/>
      <c r="AE62" s="206"/>
      <c r="AF62" s="206"/>
      <c r="AG62" s="206" t="s">
        <v>963</v>
      </c>
      <c r="AH62" s="206"/>
      <c r="AI62" s="206"/>
      <c r="AJ62" s="206"/>
      <c r="AK62" s="206"/>
      <c r="AL62" s="206"/>
      <c r="AM62" s="206"/>
      <c r="AN62" s="206"/>
      <c r="AO62" s="206"/>
      <c r="AP62" s="206"/>
      <c r="AQ62" s="206"/>
      <c r="AR62" s="206"/>
      <c r="AS62" s="206"/>
      <c r="AT62" s="206"/>
      <c r="AU62" s="206"/>
      <c r="AV62" s="206"/>
      <c r="AW62" s="206"/>
      <c r="AX62" s="206"/>
      <c r="AY62" s="206"/>
      <c r="AZ62" s="206"/>
      <c r="BA62" s="206"/>
      <c r="BB62" s="206"/>
      <c r="BC62" s="206"/>
      <c r="BD62" s="206"/>
      <c r="BE62" s="206"/>
      <c r="BF62" s="206"/>
      <c r="BG62" s="206"/>
      <c r="BH62" s="206"/>
    </row>
    <row r="63" spans="1:60" x14ac:dyDescent="0.25">
      <c r="A63" s="231" t="s">
        <v>271</v>
      </c>
      <c r="B63" s="232" t="s">
        <v>206</v>
      </c>
      <c r="C63" s="252" t="s">
        <v>207</v>
      </c>
      <c r="D63" s="233"/>
      <c r="E63" s="234"/>
      <c r="F63" s="235"/>
      <c r="G63" s="235">
        <f>SUMIF(AG64:AG67,"&lt;&gt;NOR",G64:G67)</f>
        <v>0</v>
      </c>
      <c r="H63" s="235"/>
      <c r="I63" s="235">
        <f>SUM(I64:I67)</f>
        <v>0</v>
      </c>
      <c r="J63" s="235"/>
      <c r="K63" s="235">
        <f>SUM(K64:K67)</f>
        <v>0</v>
      </c>
      <c r="L63" s="235"/>
      <c r="M63" s="235">
        <f>SUM(M64:M67)</f>
        <v>0</v>
      </c>
      <c r="N63" s="235"/>
      <c r="O63" s="235">
        <f>SUM(O64:O67)</f>
        <v>0</v>
      </c>
      <c r="P63" s="235"/>
      <c r="Q63" s="236">
        <f>SUM(Q64:Q67)</f>
        <v>0</v>
      </c>
      <c r="R63" s="230"/>
      <c r="S63" s="230"/>
      <c r="T63" s="230"/>
      <c r="U63" s="230"/>
      <c r="V63" s="230">
        <f>SUM(V64:V67)</f>
        <v>3</v>
      </c>
      <c r="W63" s="230"/>
      <c r="AG63" t="s">
        <v>272</v>
      </c>
    </row>
    <row r="64" spans="1:60" outlineLevel="1" x14ac:dyDescent="0.25">
      <c r="A64" s="244">
        <v>47</v>
      </c>
      <c r="B64" s="245" t="s">
        <v>1658</v>
      </c>
      <c r="C64" s="255" t="s">
        <v>2040</v>
      </c>
      <c r="D64" s="246" t="s">
        <v>1936</v>
      </c>
      <c r="E64" s="247">
        <v>40</v>
      </c>
      <c r="F64" s="248"/>
      <c r="G64" s="249">
        <f>ROUND(E64*F64,2)</f>
        <v>0</v>
      </c>
      <c r="H64" s="248"/>
      <c r="I64" s="249">
        <f>ROUND(E64*H64,2)</f>
        <v>0</v>
      </c>
      <c r="J64" s="248"/>
      <c r="K64" s="249">
        <f>ROUND(E64*J64,2)</f>
        <v>0</v>
      </c>
      <c r="L64" s="249">
        <v>21</v>
      </c>
      <c r="M64" s="249">
        <f>G64*(1+L64/100)</f>
        <v>0</v>
      </c>
      <c r="N64" s="249">
        <v>0</v>
      </c>
      <c r="O64" s="249">
        <f>ROUND(E64*N64,2)</f>
        <v>0</v>
      </c>
      <c r="P64" s="249">
        <v>0</v>
      </c>
      <c r="Q64" s="250">
        <f>ROUND(E64*P64,2)</f>
        <v>0</v>
      </c>
      <c r="R64" s="225"/>
      <c r="S64" s="225" t="s">
        <v>289</v>
      </c>
      <c r="T64" s="225" t="s">
        <v>277</v>
      </c>
      <c r="U64" s="225">
        <v>0</v>
      </c>
      <c r="V64" s="225">
        <f>ROUND(E64*U64,2)</f>
        <v>0</v>
      </c>
      <c r="W64" s="225"/>
      <c r="X64" s="206"/>
      <c r="Y64" s="206"/>
      <c r="Z64" s="206"/>
      <c r="AA64" s="206"/>
      <c r="AB64" s="206"/>
      <c r="AC64" s="206"/>
      <c r="AD64" s="206"/>
      <c r="AE64" s="206"/>
      <c r="AF64" s="206"/>
      <c r="AG64" s="206" t="s">
        <v>685</v>
      </c>
      <c r="AH64" s="206"/>
      <c r="AI64" s="206"/>
      <c r="AJ64" s="206"/>
      <c r="AK64" s="206"/>
      <c r="AL64" s="206"/>
      <c r="AM64" s="206"/>
      <c r="AN64" s="206"/>
      <c r="AO64" s="206"/>
      <c r="AP64" s="206"/>
      <c r="AQ64" s="206"/>
      <c r="AR64" s="206"/>
      <c r="AS64" s="206"/>
      <c r="AT64" s="206"/>
      <c r="AU64" s="206"/>
      <c r="AV64" s="206"/>
      <c r="AW64" s="206"/>
      <c r="AX64" s="206"/>
      <c r="AY64" s="206"/>
      <c r="AZ64" s="206"/>
      <c r="BA64" s="206"/>
      <c r="BB64" s="206"/>
      <c r="BC64" s="206"/>
      <c r="BD64" s="206"/>
      <c r="BE64" s="206"/>
      <c r="BF64" s="206"/>
      <c r="BG64" s="206"/>
      <c r="BH64" s="206"/>
    </row>
    <row r="65" spans="1:60" outlineLevel="1" x14ac:dyDescent="0.25">
      <c r="A65" s="244">
        <v>48</v>
      </c>
      <c r="B65" s="245" t="s">
        <v>2025</v>
      </c>
      <c r="C65" s="255" t="s">
        <v>2041</v>
      </c>
      <c r="D65" s="246" t="s">
        <v>314</v>
      </c>
      <c r="E65" s="247">
        <v>3</v>
      </c>
      <c r="F65" s="248"/>
      <c r="G65" s="249">
        <f>ROUND(E65*F65,2)</f>
        <v>0</v>
      </c>
      <c r="H65" s="248"/>
      <c r="I65" s="249">
        <f>ROUND(E65*H65,2)</f>
        <v>0</v>
      </c>
      <c r="J65" s="248"/>
      <c r="K65" s="249">
        <f>ROUND(E65*J65,2)</f>
        <v>0</v>
      </c>
      <c r="L65" s="249">
        <v>21</v>
      </c>
      <c r="M65" s="249">
        <f>G65*(1+L65/100)</f>
        <v>0</v>
      </c>
      <c r="N65" s="249">
        <v>0</v>
      </c>
      <c r="O65" s="249">
        <f>ROUND(E65*N65,2)</f>
        <v>0</v>
      </c>
      <c r="P65" s="249">
        <v>0</v>
      </c>
      <c r="Q65" s="250">
        <f>ROUND(E65*P65,2)</f>
        <v>0</v>
      </c>
      <c r="R65" s="225"/>
      <c r="S65" s="225" t="s">
        <v>289</v>
      </c>
      <c r="T65" s="225" t="s">
        <v>277</v>
      </c>
      <c r="U65" s="225">
        <v>1</v>
      </c>
      <c r="V65" s="225">
        <f>ROUND(E65*U65,2)</f>
        <v>3</v>
      </c>
      <c r="W65" s="225"/>
      <c r="X65" s="206"/>
      <c r="Y65" s="206"/>
      <c r="Z65" s="206"/>
      <c r="AA65" s="206"/>
      <c r="AB65" s="206"/>
      <c r="AC65" s="206"/>
      <c r="AD65" s="206"/>
      <c r="AE65" s="206"/>
      <c r="AF65" s="206"/>
      <c r="AG65" s="206" t="s">
        <v>2019</v>
      </c>
      <c r="AH65" s="206"/>
      <c r="AI65" s="206"/>
      <c r="AJ65" s="206"/>
      <c r="AK65" s="206"/>
      <c r="AL65" s="206"/>
      <c r="AM65" s="206"/>
      <c r="AN65" s="206"/>
      <c r="AO65" s="206"/>
      <c r="AP65" s="206"/>
      <c r="AQ65" s="206"/>
      <c r="AR65" s="206"/>
      <c r="AS65" s="206"/>
      <c r="AT65" s="206"/>
      <c r="AU65" s="206"/>
      <c r="AV65" s="206"/>
      <c r="AW65" s="206"/>
      <c r="AX65" s="206"/>
      <c r="AY65" s="206"/>
      <c r="AZ65" s="206"/>
      <c r="BA65" s="206"/>
      <c r="BB65" s="206"/>
      <c r="BC65" s="206"/>
      <c r="BD65" s="206"/>
      <c r="BE65" s="206"/>
      <c r="BF65" s="206"/>
      <c r="BG65" s="206"/>
      <c r="BH65" s="206"/>
    </row>
    <row r="66" spans="1:60" ht="20.399999999999999" outlineLevel="1" x14ac:dyDescent="0.25">
      <c r="A66" s="244">
        <v>49</v>
      </c>
      <c r="B66" s="245" t="s">
        <v>108</v>
      </c>
      <c r="C66" s="255" t="s">
        <v>2042</v>
      </c>
      <c r="D66" s="246" t="s">
        <v>239</v>
      </c>
      <c r="E66" s="247">
        <v>6</v>
      </c>
      <c r="F66" s="248"/>
      <c r="G66" s="249">
        <f>ROUND(E66*F66,2)</f>
        <v>0</v>
      </c>
      <c r="H66" s="248"/>
      <c r="I66" s="249">
        <f>ROUND(E66*H66,2)</f>
        <v>0</v>
      </c>
      <c r="J66" s="248"/>
      <c r="K66" s="249">
        <f>ROUND(E66*J66,2)</f>
        <v>0</v>
      </c>
      <c r="L66" s="249">
        <v>21</v>
      </c>
      <c r="M66" s="249">
        <f>G66*(1+L66/100)</f>
        <v>0</v>
      </c>
      <c r="N66" s="249">
        <v>0</v>
      </c>
      <c r="O66" s="249">
        <f>ROUND(E66*N66,2)</f>
        <v>0</v>
      </c>
      <c r="P66" s="249">
        <v>0</v>
      </c>
      <c r="Q66" s="250">
        <f>ROUND(E66*P66,2)</f>
        <v>0</v>
      </c>
      <c r="R66" s="225"/>
      <c r="S66" s="225" t="s">
        <v>289</v>
      </c>
      <c r="T66" s="225" t="s">
        <v>277</v>
      </c>
      <c r="U66" s="225">
        <v>0</v>
      </c>
      <c r="V66" s="225">
        <f>ROUND(E66*U66,2)</f>
        <v>0</v>
      </c>
      <c r="W66" s="225"/>
      <c r="X66" s="206"/>
      <c r="Y66" s="206"/>
      <c r="Z66" s="206"/>
      <c r="AA66" s="206"/>
      <c r="AB66" s="206"/>
      <c r="AC66" s="206"/>
      <c r="AD66" s="206"/>
      <c r="AE66" s="206"/>
      <c r="AF66" s="206"/>
      <c r="AG66" s="206" t="s">
        <v>685</v>
      </c>
      <c r="AH66" s="206"/>
      <c r="AI66" s="206"/>
      <c r="AJ66" s="206"/>
      <c r="AK66" s="206"/>
      <c r="AL66" s="206"/>
      <c r="AM66" s="206"/>
      <c r="AN66" s="206"/>
      <c r="AO66" s="206"/>
      <c r="AP66" s="206"/>
      <c r="AQ66" s="206"/>
      <c r="AR66" s="206"/>
      <c r="AS66" s="206"/>
      <c r="AT66" s="206"/>
      <c r="AU66" s="206"/>
      <c r="AV66" s="206"/>
      <c r="AW66" s="206"/>
      <c r="AX66" s="206"/>
      <c r="AY66" s="206"/>
      <c r="AZ66" s="206"/>
      <c r="BA66" s="206"/>
      <c r="BB66" s="206"/>
      <c r="BC66" s="206"/>
      <c r="BD66" s="206"/>
      <c r="BE66" s="206"/>
      <c r="BF66" s="206"/>
      <c r="BG66" s="206"/>
      <c r="BH66" s="206"/>
    </row>
    <row r="67" spans="1:60" outlineLevel="1" x14ac:dyDescent="0.25">
      <c r="A67" s="237">
        <v>50</v>
      </c>
      <c r="B67" s="238" t="s">
        <v>2043</v>
      </c>
      <c r="C67" s="253" t="s">
        <v>2044</v>
      </c>
      <c r="D67" s="239" t="s">
        <v>1638</v>
      </c>
      <c r="E67" s="240">
        <v>1</v>
      </c>
      <c r="F67" s="241"/>
      <c r="G67" s="242">
        <f>ROUND(E67*F67,2)</f>
        <v>0</v>
      </c>
      <c r="H67" s="241"/>
      <c r="I67" s="242">
        <f>ROUND(E67*H67,2)</f>
        <v>0</v>
      </c>
      <c r="J67" s="241"/>
      <c r="K67" s="242">
        <f>ROUND(E67*J67,2)</f>
        <v>0</v>
      </c>
      <c r="L67" s="242">
        <v>21</v>
      </c>
      <c r="M67" s="242">
        <f>G67*(1+L67/100)</f>
        <v>0</v>
      </c>
      <c r="N67" s="242">
        <v>0</v>
      </c>
      <c r="O67" s="242">
        <f>ROUND(E67*N67,2)</f>
        <v>0</v>
      </c>
      <c r="P67" s="242">
        <v>0</v>
      </c>
      <c r="Q67" s="243">
        <f>ROUND(E67*P67,2)</f>
        <v>0</v>
      </c>
      <c r="R67" s="225"/>
      <c r="S67" s="225" t="s">
        <v>289</v>
      </c>
      <c r="T67" s="225" t="s">
        <v>277</v>
      </c>
      <c r="U67" s="225">
        <v>0</v>
      </c>
      <c r="V67" s="225">
        <f>ROUND(E67*U67,2)</f>
        <v>0</v>
      </c>
      <c r="W67" s="225"/>
      <c r="X67" s="206"/>
      <c r="Y67" s="206"/>
      <c r="Z67" s="206"/>
      <c r="AA67" s="206"/>
      <c r="AB67" s="206"/>
      <c r="AC67" s="206"/>
      <c r="AD67" s="206"/>
      <c r="AE67" s="206"/>
      <c r="AF67" s="206"/>
      <c r="AG67" s="206" t="s">
        <v>922</v>
      </c>
      <c r="AH67" s="206"/>
      <c r="AI67" s="206"/>
      <c r="AJ67" s="206"/>
      <c r="AK67" s="206"/>
      <c r="AL67" s="206"/>
      <c r="AM67" s="206"/>
      <c r="AN67" s="206"/>
      <c r="AO67" s="206"/>
      <c r="AP67" s="206"/>
      <c r="AQ67" s="206"/>
      <c r="AR67" s="206"/>
      <c r="AS67" s="206"/>
      <c r="AT67" s="206"/>
      <c r="AU67" s="206"/>
      <c r="AV67" s="206"/>
      <c r="AW67" s="206"/>
      <c r="AX67" s="206"/>
      <c r="AY67" s="206"/>
      <c r="AZ67" s="206"/>
      <c r="BA67" s="206"/>
      <c r="BB67" s="206"/>
      <c r="BC67" s="206"/>
      <c r="BD67" s="206"/>
      <c r="BE67" s="206"/>
      <c r="BF67" s="206"/>
      <c r="BG67" s="206"/>
      <c r="BH67" s="206"/>
    </row>
    <row r="68" spans="1:60" x14ac:dyDescent="0.25">
      <c r="A68" s="5"/>
      <c r="B68" s="6"/>
      <c r="C68" s="258"/>
      <c r="D68" s="8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AE68">
        <v>15</v>
      </c>
      <c r="AF68">
        <v>21</v>
      </c>
    </row>
    <row r="69" spans="1:60" x14ac:dyDescent="0.25">
      <c r="A69" s="209"/>
      <c r="B69" s="210" t="s">
        <v>31</v>
      </c>
      <c r="C69" s="259"/>
      <c r="D69" s="211"/>
      <c r="E69" s="212"/>
      <c r="F69" s="212"/>
      <c r="G69" s="251">
        <f>G8+G17+G26+G35+G45+G54+G63</f>
        <v>0</v>
      </c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AE69">
        <f>SUMIF(L7:L67,AE68,G7:G67)</f>
        <v>0</v>
      </c>
      <c r="AF69">
        <f>SUMIF(L7:L67,AF68,G7:G67)</f>
        <v>0</v>
      </c>
      <c r="AG69" t="s">
        <v>916</v>
      </c>
    </row>
    <row r="70" spans="1:60" x14ac:dyDescent="0.25">
      <c r="A70" s="5"/>
      <c r="B70" s="6"/>
      <c r="C70" s="258"/>
      <c r="D70" s="8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</row>
    <row r="71" spans="1:60" x14ac:dyDescent="0.25">
      <c r="A71" s="5"/>
      <c r="B71" s="6"/>
      <c r="C71" s="258"/>
      <c r="D71" s="8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</row>
    <row r="72" spans="1:60" x14ac:dyDescent="0.25">
      <c r="A72" s="213" t="s">
        <v>917</v>
      </c>
      <c r="B72" s="213"/>
      <c r="C72" s="260"/>
      <c r="D72" s="8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</row>
    <row r="73" spans="1:60" x14ac:dyDescent="0.25">
      <c r="A73" s="214"/>
      <c r="B73" s="215"/>
      <c r="C73" s="261"/>
      <c r="D73" s="215"/>
      <c r="E73" s="215"/>
      <c r="F73" s="215"/>
      <c r="G73" s="216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AG73" t="s">
        <v>918</v>
      </c>
    </row>
    <row r="74" spans="1:60" x14ac:dyDescent="0.25">
      <c r="A74" s="217"/>
      <c r="B74" s="218"/>
      <c r="C74" s="262"/>
      <c r="D74" s="218"/>
      <c r="E74" s="218"/>
      <c r="F74" s="218"/>
      <c r="G74" s="219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</row>
    <row r="75" spans="1:60" x14ac:dyDescent="0.25">
      <c r="A75" s="217"/>
      <c r="B75" s="218"/>
      <c r="C75" s="262"/>
      <c r="D75" s="218"/>
      <c r="E75" s="218"/>
      <c r="F75" s="218"/>
      <c r="G75" s="219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60" x14ac:dyDescent="0.25">
      <c r="A76" s="217"/>
      <c r="B76" s="218"/>
      <c r="C76" s="262"/>
      <c r="D76" s="218"/>
      <c r="E76" s="218"/>
      <c r="F76" s="218"/>
      <c r="G76" s="219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60" x14ac:dyDescent="0.25">
      <c r="A77" s="220"/>
      <c r="B77" s="221"/>
      <c r="C77" s="263"/>
      <c r="D77" s="221"/>
      <c r="E77" s="221"/>
      <c r="F77" s="221"/>
      <c r="G77" s="222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60" x14ac:dyDescent="0.25">
      <c r="A78" s="5"/>
      <c r="B78" s="6"/>
      <c r="C78" s="258"/>
      <c r="D78" s="8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60" x14ac:dyDescent="0.25">
      <c r="C79" s="264"/>
      <c r="D79" s="190"/>
      <c r="AG79" t="s">
        <v>919</v>
      </c>
    </row>
    <row r="80" spans="1:60" x14ac:dyDescent="0.25">
      <c r="D80" s="190"/>
    </row>
    <row r="81" spans="4:4" x14ac:dyDescent="0.25">
      <c r="D81" s="190"/>
    </row>
    <row r="82" spans="4:4" x14ac:dyDescent="0.25">
      <c r="D82" s="190"/>
    </row>
    <row r="83" spans="4:4" x14ac:dyDescent="0.25">
      <c r="D83" s="190"/>
    </row>
    <row r="84" spans="4:4" x14ac:dyDescent="0.25">
      <c r="D84" s="190"/>
    </row>
    <row r="85" spans="4:4" x14ac:dyDescent="0.25">
      <c r="D85" s="190"/>
    </row>
    <row r="86" spans="4:4" x14ac:dyDescent="0.25">
      <c r="D86" s="190"/>
    </row>
    <row r="87" spans="4:4" x14ac:dyDescent="0.25">
      <c r="D87" s="190"/>
    </row>
    <row r="88" spans="4:4" x14ac:dyDescent="0.25">
      <c r="D88" s="190"/>
    </row>
    <row r="89" spans="4:4" x14ac:dyDescent="0.25">
      <c r="D89" s="190"/>
    </row>
    <row r="90" spans="4:4" x14ac:dyDescent="0.25">
      <c r="D90" s="190"/>
    </row>
    <row r="91" spans="4:4" x14ac:dyDescent="0.25">
      <c r="D91" s="190"/>
    </row>
    <row r="92" spans="4:4" x14ac:dyDescent="0.25">
      <c r="D92" s="190"/>
    </row>
    <row r="93" spans="4:4" x14ac:dyDescent="0.25">
      <c r="D93" s="190"/>
    </row>
    <row r="94" spans="4:4" x14ac:dyDescent="0.25">
      <c r="D94" s="190"/>
    </row>
    <row r="95" spans="4:4" x14ac:dyDescent="0.25">
      <c r="D95" s="190"/>
    </row>
    <row r="96" spans="4:4" x14ac:dyDescent="0.25">
      <c r="D96" s="190"/>
    </row>
    <row r="97" spans="4:4" x14ac:dyDescent="0.25">
      <c r="D97" s="190"/>
    </row>
    <row r="98" spans="4:4" x14ac:dyDescent="0.25">
      <c r="D98" s="190"/>
    </row>
    <row r="99" spans="4:4" x14ac:dyDescent="0.25">
      <c r="D99" s="190"/>
    </row>
    <row r="100" spans="4:4" x14ac:dyDescent="0.25">
      <c r="D100" s="190"/>
    </row>
    <row r="101" spans="4:4" x14ac:dyDescent="0.25">
      <c r="D101" s="190"/>
    </row>
    <row r="102" spans="4:4" x14ac:dyDescent="0.25">
      <c r="D102" s="190"/>
    </row>
    <row r="103" spans="4:4" x14ac:dyDescent="0.25">
      <c r="D103" s="190"/>
    </row>
    <row r="104" spans="4:4" x14ac:dyDescent="0.25">
      <c r="D104" s="190"/>
    </row>
    <row r="105" spans="4:4" x14ac:dyDescent="0.25">
      <c r="D105" s="190"/>
    </row>
    <row r="106" spans="4:4" x14ac:dyDescent="0.25">
      <c r="D106" s="190"/>
    </row>
    <row r="107" spans="4:4" x14ac:dyDescent="0.25">
      <c r="D107" s="190"/>
    </row>
    <row r="108" spans="4:4" x14ac:dyDescent="0.25">
      <c r="D108" s="190"/>
    </row>
    <row r="109" spans="4:4" x14ac:dyDescent="0.25">
      <c r="D109" s="190"/>
    </row>
    <row r="110" spans="4:4" x14ac:dyDescent="0.25">
      <c r="D110" s="190"/>
    </row>
    <row r="111" spans="4:4" x14ac:dyDescent="0.25">
      <c r="D111" s="190"/>
    </row>
    <row r="112" spans="4:4" x14ac:dyDescent="0.25">
      <c r="D112" s="190"/>
    </row>
    <row r="113" spans="4:4" x14ac:dyDescent="0.25">
      <c r="D113" s="190"/>
    </row>
    <row r="114" spans="4:4" x14ac:dyDescent="0.25">
      <c r="D114" s="190"/>
    </row>
    <row r="115" spans="4:4" x14ac:dyDescent="0.25">
      <c r="D115" s="190"/>
    </row>
    <row r="116" spans="4:4" x14ac:dyDescent="0.25">
      <c r="D116" s="190"/>
    </row>
    <row r="117" spans="4:4" x14ac:dyDescent="0.25">
      <c r="D117" s="190"/>
    </row>
    <row r="118" spans="4:4" x14ac:dyDescent="0.25">
      <c r="D118" s="190"/>
    </row>
    <row r="119" spans="4:4" x14ac:dyDescent="0.25">
      <c r="D119" s="190"/>
    </row>
    <row r="120" spans="4:4" x14ac:dyDescent="0.25">
      <c r="D120" s="190"/>
    </row>
    <row r="121" spans="4:4" x14ac:dyDescent="0.25">
      <c r="D121" s="190"/>
    </row>
    <row r="122" spans="4:4" x14ac:dyDescent="0.25">
      <c r="D122" s="190"/>
    </row>
    <row r="123" spans="4:4" x14ac:dyDescent="0.25">
      <c r="D123" s="190"/>
    </row>
    <row r="124" spans="4:4" x14ac:dyDescent="0.25">
      <c r="D124" s="190"/>
    </row>
    <row r="125" spans="4:4" x14ac:dyDescent="0.25">
      <c r="D125" s="190"/>
    </row>
    <row r="126" spans="4:4" x14ac:dyDescent="0.25">
      <c r="D126" s="190"/>
    </row>
    <row r="127" spans="4:4" x14ac:dyDescent="0.25">
      <c r="D127" s="190"/>
    </row>
    <row r="128" spans="4:4" x14ac:dyDescent="0.25">
      <c r="D128" s="190"/>
    </row>
    <row r="129" spans="4:4" x14ac:dyDescent="0.25">
      <c r="D129" s="190"/>
    </row>
    <row r="130" spans="4:4" x14ac:dyDescent="0.25">
      <c r="D130" s="190"/>
    </row>
    <row r="131" spans="4:4" x14ac:dyDescent="0.25">
      <c r="D131" s="190"/>
    </row>
    <row r="132" spans="4:4" x14ac:dyDescent="0.25">
      <c r="D132" s="190"/>
    </row>
    <row r="133" spans="4:4" x14ac:dyDescent="0.25">
      <c r="D133" s="190"/>
    </row>
    <row r="134" spans="4:4" x14ac:dyDescent="0.25">
      <c r="D134" s="190"/>
    </row>
    <row r="135" spans="4:4" x14ac:dyDescent="0.25">
      <c r="D135" s="190"/>
    </row>
    <row r="136" spans="4:4" x14ac:dyDescent="0.25">
      <c r="D136" s="190"/>
    </row>
    <row r="137" spans="4:4" x14ac:dyDescent="0.25">
      <c r="D137" s="190"/>
    </row>
    <row r="138" spans="4:4" x14ac:dyDescent="0.25">
      <c r="D138" s="190"/>
    </row>
    <row r="139" spans="4:4" x14ac:dyDescent="0.25">
      <c r="D139" s="190"/>
    </row>
    <row r="140" spans="4:4" x14ac:dyDescent="0.25">
      <c r="D140" s="190"/>
    </row>
    <row r="141" spans="4:4" x14ac:dyDescent="0.25">
      <c r="D141" s="190"/>
    </row>
    <row r="142" spans="4:4" x14ac:dyDescent="0.25">
      <c r="D142" s="190"/>
    </row>
    <row r="143" spans="4:4" x14ac:dyDescent="0.25">
      <c r="D143" s="190"/>
    </row>
    <row r="144" spans="4:4" x14ac:dyDescent="0.25">
      <c r="D144" s="190"/>
    </row>
    <row r="145" spans="4:4" x14ac:dyDescent="0.25">
      <c r="D145" s="190"/>
    </row>
    <row r="146" spans="4:4" x14ac:dyDescent="0.25">
      <c r="D146" s="190"/>
    </row>
    <row r="147" spans="4:4" x14ac:dyDescent="0.25">
      <c r="D147" s="190"/>
    </row>
    <row r="148" spans="4:4" x14ac:dyDescent="0.25">
      <c r="D148" s="190"/>
    </row>
    <row r="149" spans="4:4" x14ac:dyDescent="0.25">
      <c r="D149" s="190"/>
    </row>
    <row r="150" spans="4:4" x14ac:dyDescent="0.25">
      <c r="D150" s="190"/>
    </row>
    <row r="151" spans="4:4" x14ac:dyDescent="0.25">
      <c r="D151" s="190"/>
    </row>
    <row r="152" spans="4:4" x14ac:dyDescent="0.25">
      <c r="D152" s="190"/>
    </row>
    <row r="153" spans="4:4" x14ac:dyDescent="0.25">
      <c r="D153" s="190"/>
    </row>
    <row r="154" spans="4:4" x14ac:dyDescent="0.25">
      <c r="D154" s="190"/>
    </row>
    <row r="155" spans="4:4" x14ac:dyDescent="0.25">
      <c r="D155" s="190"/>
    </row>
    <row r="156" spans="4:4" x14ac:dyDescent="0.25">
      <c r="D156" s="190"/>
    </row>
    <row r="157" spans="4:4" x14ac:dyDescent="0.25">
      <c r="D157" s="190"/>
    </row>
    <row r="158" spans="4:4" x14ac:dyDescent="0.25">
      <c r="D158" s="190"/>
    </row>
    <row r="159" spans="4:4" x14ac:dyDescent="0.25">
      <c r="D159" s="190"/>
    </row>
    <row r="160" spans="4:4" x14ac:dyDescent="0.25">
      <c r="D160" s="190"/>
    </row>
    <row r="161" spans="4:4" x14ac:dyDescent="0.25">
      <c r="D161" s="190"/>
    </row>
    <row r="162" spans="4:4" x14ac:dyDescent="0.25">
      <c r="D162" s="190"/>
    </row>
    <row r="163" spans="4:4" x14ac:dyDescent="0.25">
      <c r="D163" s="190"/>
    </row>
    <row r="164" spans="4:4" x14ac:dyDescent="0.25">
      <c r="D164" s="190"/>
    </row>
    <row r="165" spans="4:4" x14ac:dyDescent="0.25">
      <c r="D165" s="190"/>
    </row>
    <row r="166" spans="4:4" x14ac:dyDescent="0.25">
      <c r="D166" s="190"/>
    </row>
    <row r="167" spans="4:4" x14ac:dyDescent="0.25">
      <c r="D167" s="190"/>
    </row>
    <row r="168" spans="4:4" x14ac:dyDescent="0.25">
      <c r="D168" s="190"/>
    </row>
    <row r="169" spans="4:4" x14ac:dyDescent="0.25">
      <c r="D169" s="190"/>
    </row>
    <row r="170" spans="4:4" x14ac:dyDescent="0.25">
      <c r="D170" s="190"/>
    </row>
    <row r="171" spans="4:4" x14ac:dyDescent="0.25">
      <c r="D171" s="190"/>
    </row>
    <row r="172" spans="4:4" x14ac:dyDescent="0.25">
      <c r="D172" s="190"/>
    </row>
    <row r="173" spans="4:4" x14ac:dyDescent="0.25">
      <c r="D173" s="190"/>
    </row>
    <row r="174" spans="4:4" x14ac:dyDescent="0.25">
      <c r="D174" s="190"/>
    </row>
    <row r="175" spans="4:4" x14ac:dyDescent="0.25">
      <c r="D175" s="190"/>
    </row>
    <row r="176" spans="4:4" x14ac:dyDescent="0.25">
      <c r="D176" s="190"/>
    </row>
    <row r="177" spans="4:4" x14ac:dyDescent="0.25">
      <c r="D177" s="190"/>
    </row>
    <row r="178" spans="4:4" x14ac:dyDescent="0.25">
      <c r="D178" s="190"/>
    </row>
    <row r="179" spans="4:4" x14ac:dyDescent="0.25">
      <c r="D179" s="190"/>
    </row>
    <row r="180" spans="4:4" x14ac:dyDescent="0.25">
      <c r="D180" s="190"/>
    </row>
    <row r="181" spans="4:4" x14ac:dyDescent="0.25">
      <c r="D181" s="190"/>
    </row>
    <row r="182" spans="4:4" x14ac:dyDescent="0.25">
      <c r="D182" s="190"/>
    </row>
    <row r="183" spans="4:4" x14ac:dyDescent="0.25">
      <c r="D183" s="190"/>
    </row>
    <row r="184" spans="4:4" x14ac:dyDescent="0.25">
      <c r="D184" s="190"/>
    </row>
    <row r="185" spans="4:4" x14ac:dyDescent="0.25">
      <c r="D185" s="190"/>
    </row>
    <row r="186" spans="4:4" x14ac:dyDescent="0.25">
      <c r="D186" s="190"/>
    </row>
    <row r="187" spans="4:4" x14ac:dyDescent="0.25">
      <c r="D187" s="190"/>
    </row>
    <row r="188" spans="4:4" x14ac:dyDescent="0.25">
      <c r="D188" s="190"/>
    </row>
    <row r="189" spans="4:4" x14ac:dyDescent="0.25">
      <c r="D189" s="190"/>
    </row>
    <row r="190" spans="4:4" x14ac:dyDescent="0.25">
      <c r="D190" s="190"/>
    </row>
    <row r="191" spans="4:4" x14ac:dyDescent="0.25">
      <c r="D191" s="190"/>
    </row>
    <row r="192" spans="4:4" x14ac:dyDescent="0.25">
      <c r="D192" s="190"/>
    </row>
    <row r="193" spans="4:4" x14ac:dyDescent="0.25">
      <c r="D193" s="190"/>
    </row>
    <row r="194" spans="4:4" x14ac:dyDescent="0.25">
      <c r="D194" s="190"/>
    </row>
    <row r="195" spans="4:4" x14ac:dyDescent="0.25">
      <c r="D195" s="190"/>
    </row>
    <row r="196" spans="4:4" x14ac:dyDescent="0.25">
      <c r="D196" s="190"/>
    </row>
    <row r="197" spans="4:4" x14ac:dyDescent="0.25">
      <c r="D197" s="190"/>
    </row>
    <row r="198" spans="4:4" x14ac:dyDescent="0.25">
      <c r="D198" s="190"/>
    </row>
    <row r="199" spans="4:4" x14ac:dyDescent="0.25">
      <c r="D199" s="190"/>
    </row>
    <row r="200" spans="4:4" x14ac:dyDescent="0.25">
      <c r="D200" s="190"/>
    </row>
    <row r="201" spans="4:4" x14ac:dyDescent="0.25">
      <c r="D201" s="190"/>
    </row>
    <row r="202" spans="4:4" x14ac:dyDescent="0.25">
      <c r="D202" s="190"/>
    </row>
    <row r="203" spans="4:4" x14ac:dyDescent="0.25">
      <c r="D203" s="190"/>
    </row>
    <row r="204" spans="4:4" x14ac:dyDescent="0.25">
      <c r="D204" s="190"/>
    </row>
    <row r="205" spans="4:4" x14ac:dyDescent="0.25">
      <c r="D205" s="190"/>
    </row>
    <row r="206" spans="4:4" x14ac:dyDescent="0.25">
      <c r="D206" s="190"/>
    </row>
    <row r="207" spans="4:4" x14ac:dyDescent="0.25">
      <c r="D207" s="190"/>
    </row>
    <row r="208" spans="4:4" x14ac:dyDescent="0.25">
      <c r="D208" s="190"/>
    </row>
    <row r="209" spans="4:4" x14ac:dyDescent="0.25">
      <c r="D209" s="190"/>
    </row>
    <row r="210" spans="4:4" x14ac:dyDescent="0.25">
      <c r="D210" s="190"/>
    </row>
    <row r="211" spans="4:4" x14ac:dyDescent="0.25">
      <c r="D211" s="190"/>
    </row>
    <row r="212" spans="4:4" x14ac:dyDescent="0.25">
      <c r="D212" s="190"/>
    </row>
    <row r="213" spans="4:4" x14ac:dyDescent="0.25">
      <c r="D213" s="190"/>
    </row>
    <row r="214" spans="4:4" x14ac:dyDescent="0.25">
      <c r="D214" s="190"/>
    </row>
    <row r="215" spans="4:4" x14ac:dyDescent="0.25">
      <c r="D215" s="190"/>
    </row>
    <row r="216" spans="4:4" x14ac:dyDescent="0.25">
      <c r="D216" s="190"/>
    </row>
    <row r="217" spans="4:4" x14ac:dyDescent="0.25">
      <c r="D217" s="190"/>
    </row>
    <row r="218" spans="4:4" x14ac:dyDescent="0.25">
      <c r="D218" s="190"/>
    </row>
    <row r="219" spans="4:4" x14ac:dyDescent="0.25">
      <c r="D219" s="190"/>
    </row>
    <row r="220" spans="4:4" x14ac:dyDescent="0.25">
      <c r="D220" s="190"/>
    </row>
    <row r="221" spans="4:4" x14ac:dyDescent="0.25">
      <c r="D221" s="190"/>
    </row>
    <row r="222" spans="4:4" x14ac:dyDescent="0.25">
      <c r="D222" s="190"/>
    </row>
    <row r="223" spans="4:4" x14ac:dyDescent="0.25">
      <c r="D223" s="190"/>
    </row>
    <row r="224" spans="4:4" x14ac:dyDescent="0.25">
      <c r="D224" s="190"/>
    </row>
    <row r="225" spans="4:4" x14ac:dyDescent="0.25">
      <c r="D225" s="190"/>
    </row>
    <row r="226" spans="4:4" x14ac:dyDescent="0.25">
      <c r="D226" s="190"/>
    </row>
    <row r="227" spans="4:4" x14ac:dyDescent="0.25">
      <c r="D227" s="190"/>
    </row>
    <row r="228" spans="4:4" x14ac:dyDescent="0.25">
      <c r="D228" s="190"/>
    </row>
    <row r="229" spans="4:4" x14ac:dyDescent="0.25">
      <c r="D229" s="190"/>
    </row>
    <row r="230" spans="4:4" x14ac:dyDescent="0.25">
      <c r="D230" s="190"/>
    </row>
    <row r="231" spans="4:4" x14ac:dyDescent="0.25">
      <c r="D231" s="190"/>
    </row>
    <row r="232" spans="4:4" x14ac:dyDescent="0.25">
      <c r="D232" s="190"/>
    </row>
    <row r="233" spans="4:4" x14ac:dyDescent="0.25">
      <c r="D233" s="190"/>
    </row>
    <row r="234" spans="4:4" x14ac:dyDescent="0.25">
      <c r="D234" s="190"/>
    </row>
    <row r="235" spans="4:4" x14ac:dyDescent="0.25">
      <c r="D235" s="190"/>
    </row>
    <row r="236" spans="4:4" x14ac:dyDescent="0.25">
      <c r="D236" s="190"/>
    </row>
    <row r="237" spans="4:4" x14ac:dyDescent="0.25">
      <c r="D237" s="190"/>
    </row>
    <row r="238" spans="4:4" x14ac:dyDescent="0.25">
      <c r="D238" s="190"/>
    </row>
    <row r="239" spans="4:4" x14ac:dyDescent="0.25">
      <c r="D239" s="190"/>
    </row>
    <row r="240" spans="4:4" x14ac:dyDescent="0.25">
      <c r="D240" s="190"/>
    </row>
    <row r="241" spans="4:4" x14ac:dyDescent="0.25">
      <c r="D241" s="190"/>
    </row>
    <row r="242" spans="4:4" x14ac:dyDescent="0.25">
      <c r="D242" s="190"/>
    </row>
    <row r="243" spans="4:4" x14ac:dyDescent="0.25">
      <c r="D243" s="190"/>
    </row>
    <row r="244" spans="4:4" x14ac:dyDescent="0.25">
      <c r="D244" s="190"/>
    </row>
    <row r="245" spans="4:4" x14ac:dyDescent="0.25">
      <c r="D245" s="190"/>
    </row>
    <row r="246" spans="4:4" x14ac:dyDescent="0.25">
      <c r="D246" s="190"/>
    </row>
    <row r="247" spans="4:4" x14ac:dyDescent="0.25">
      <c r="D247" s="190"/>
    </row>
    <row r="248" spans="4:4" x14ac:dyDescent="0.25">
      <c r="D248" s="190"/>
    </row>
    <row r="249" spans="4:4" x14ac:dyDescent="0.25">
      <c r="D249" s="190"/>
    </row>
    <row r="250" spans="4:4" x14ac:dyDescent="0.25">
      <c r="D250" s="190"/>
    </row>
    <row r="251" spans="4:4" x14ac:dyDescent="0.25">
      <c r="D251" s="190"/>
    </row>
    <row r="252" spans="4:4" x14ac:dyDescent="0.25">
      <c r="D252" s="190"/>
    </row>
    <row r="253" spans="4:4" x14ac:dyDescent="0.25">
      <c r="D253" s="190"/>
    </row>
    <row r="254" spans="4:4" x14ac:dyDescent="0.25">
      <c r="D254" s="190"/>
    </row>
    <row r="255" spans="4:4" x14ac:dyDescent="0.25">
      <c r="D255" s="190"/>
    </row>
    <row r="256" spans="4:4" x14ac:dyDescent="0.25">
      <c r="D256" s="190"/>
    </row>
    <row r="257" spans="4:4" x14ac:dyDescent="0.25">
      <c r="D257" s="190"/>
    </row>
    <row r="258" spans="4:4" x14ac:dyDescent="0.25">
      <c r="D258" s="190"/>
    </row>
    <row r="259" spans="4:4" x14ac:dyDescent="0.25">
      <c r="D259" s="190"/>
    </row>
    <row r="260" spans="4:4" x14ac:dyDescent="0.25">
      <c r="D260" s="190"/>
    </row>
    <row r="261" spans="4:4" x14ac:dyDescent="0.25">
      <c r="D261" s="190"/>
    </row>
    <row r="262" spans="4:4" x14ac:dyDescent="0.25">
      <c r="D262" s="190"/>
    </row>
    <row r="263" spans="4:4" x14ac:dyDescent="0.25">
      <c r="D263" s="190"/>
    </row>
    <row r="264" spans="4:4" x14ac:dyDescent="0.25">
      <c r="D264" s="190"/>
    </row>
    <row r="265" spans="4:4" x14ac:dyDescent="0.25">
      <c r="D265" s="190"/>
    </row>
    <row r="266" spans="4:4" x14ac:dyDescent="0.25">
      <c r="D266" s="190"/>
    </row>
    <row r="267" spans="4:4" x14ac:dyDescent="0.25">
      <c r="D267" s="190"/>
    </row>
    <row r="268" spans="4:4" x14ac:dyDescent="0.25">
      <c r="D268" s="190"/>
    </row>
    <row r="269" spans="4:4" x14ac:dyDescent="0.25">
      <c r="D269" s="190"/>
    </row>
    <row r="270" spans="4:4" x14ac:dyDescent="0.25">
      <c r="D270" s="190"/>
    </row>
    <row r="271" spans="4:4" x14ac:dyDescent="0.25">
      <c r="D271" s="190"/>
    </row>
    <row r="272" spans="4:4" x14ac:dyDescent="0.25">
      <c r="D272" s="190"/>
    </row>
    <row r="273" spans="4:4" x14ac:dyDescent="0.25">
      <c r="D273" s="190"/>
    </row>
    <row r="274" spans="4:4" x14ac:dyDescent="0.25">
      <c r="D274" s="190"/>
    </row>
    <row r="275" spans="4:4" x14ac:dyDescent="0.25">
      <c r="D275" s="190"/>
    </row>
    <row r="276" spans="4:4" x14ac:dyDescent="0.25">
      <c r="D276" s="190"/>
    </row>
    <row r="277" spans="4:4" x14ac:dyDescent="0.25">
      <c r="D277" s="190"/>
    </row>
    <row r="278" spans="4:4" x14ac:dyDescent="0.25">
      <c r="D278" s="190"/>
    </row>
    <row r="279" spans="4:4" x14ac:dyDescent="0.25">
      <c r="D279" s="190"/>
    </row>
    <row r="280" spans="4:4" x14ac:dyDescent="0.25">
      <c r="D280" s="190"/>
    </row>
    <row r="281" spans="4:4" x14ac:dyDescent="0.25">
      <c r="D281" s="190"/>
    </row>
    <row r="282" spans="4:4" x14ac:dyDescent="0.25">
      <c r="D282" s="190"/>
    </row>
    <row r="283" spans="4:4" x14ac:dyDescent="0.25">
      <c r="D283" s="190"/>
    </row>
    <row r="284" spans="4:4" x14ac:dyDescent="0.25">
      <c r="D284" s="190"/>
    </row>
    <row r="285" spans="4:4" x14ac:dyDescent="0.25">
      <c r="D285" s="190"/>
    </row>
    <row r="286" spans="4:4" x14ac:dyDescent="0.25">
      <c r="D286" s="190"/>
    </row>
    <row r="287" spans="4:4" x14ac:dyDescent="0.25">
      <c r="D287" s="190"/>
    </row>
    <row r="288" spans="4:4" x14ac:dyDescent="0.25">
      <c r="D288" s="190"/>
    </row>
    <row r="289" spans="4:4" x14ac:dyDescent="0.25">
      <c r="D289" s="190"/>
    </row>
    <row r="290" spans="4:4" x14ac:dyDescent="0.25">
      <c r="D290" s="190"/>
    </row>
    <row r="291" spans="4:4" x14ac:dyDescent="0.25">
      <c r="D291" s="190"/>
    </row>
    <row r="292" spans="4:4" x14ac:dyDescent="0.25">
      <c r="D292" s="190"/>
    </row>
    <row r="293" spans="4:4" x14ac:dyDescent="0.25">
      <c r="D293" s="190"/>
    </row>
    <row r="294" spans="4:4" x14ac:dyDescent="0.25">
      <c r="D294" s="190"/>
    </row>
    <row r="295" spans="4:4" x14ac:dyDescent="0.25">
      <c r="D295" s="190"/>
    </row>
    <row r="296" spans="4:4" x14ac:dyDescent="0.25">
      <c r="D296" s="190"/>
    </row>
    <row r="297" spans="4:4" x14ac:dyDescent="0.25">
      <c r="D297" s="190"/>
    </row>
    <row r="298" spans="4:4" x14ac:dyDescent="0.25">
      <c r="D298" s="190"/>
    </row>
    <row r="299" spans="4:4" x14ac:dyDescent="0.25">
      <c r="D299" s="190"/>
    </row>
    <row r="300" spans="4:4" x14ac:dyDescent="0.25">
      <c r="D300" s="190"/>
    </row>
    <row r="301" spans="4:4" x14ac:dyDescent="0.25">
      <c r="D301" s="190"/>
    </row>
    <row r="302" spans="4:4" x14ac:dyDescent="0.25">
      <c r="D302" s="190"/>
    </row>
    <row r="303" spans="4:4" x14ac:dyDescent="0.25">
      <c r="D303" s="190"/>
    </row>
    <row r="304" spans="4:4" x14ac:dyDescent="0.25">
      <c r="D304" s="190"/>
    </row>
    <row r="305" spans="4:4" x14ac:dyDescent="0.25">
      <c r="D305" s="190"/>
    </row>
    <row r="306" spans="4:4" x14ac:dyDescent="0.25">
      <c r="D306" s="190"/>
    </row>
    <row r="307" spans="4:4" x14ac:dyDescent="0.25">
      <c r="D307" s="190"/>
    </row>
    <row r="308" spans="4:4" x14ac:dyDescent="0.25">
      <c r="D308" s="190"/>
    </row>
    <row r="309" spans="4:4" x14ac:dyDescent="0.25">
      <c r="D309" s="190"/>
    </row>
    <row r="310" spans="4:4" x14ac:dyDescent="0.25">
      <c r="D310" s="190"/>
    </row>
    <row r="311" spans="4:4" x14ac:dyDescent="0.25">
      <c r="D311" s="190"/>
    </row>
    <row r="312" spans="4:4" x14ac:dyDescent="0.25">
      <c r="D312" s="190"/>
    </row>
    <row r="313" spans="4:4" x14ac:dyDescent="0.25">
      <c r="D313" s="190"/>
    </row>
    <row r="314" spans="4:4" x14ac:dyDescent="0.25">
      <c r="D314" s="190"/>
    </row>
    <row r="315" spans="4:4" x14ac:dyDescent="0.25">
      <c r="D315" s="190"/>
    </row>
    <row r="316" spans="4:4" x14ac:dyDescent="0.25">
      <c r="D316" s="190"/>
    </row>
    <row r="317" spans="4:4" x14ac:dyDescent="0.25">
      <c r="D317" s="190"/>
    </row>
    <row r="318" spans="4:4" x14ac:dyDescent="0.25">
      <c r="D318" s="190"/>
    </row>
    <row r="319" spans="4:4" x14ac:dyDescent="0.25">
      <c r="D319" s="190"/>
    </row>
    <row r="320" spans="4:4" x14ac:dyDescent="0.25">
      <c r="D320" s="190"/>
    </row>
    <row r="321" spans="4:4" x14ac:dyDescent="0.25">
      <c r="D321" s="190"/>
    </row>
    <row r="322" spans="4:4" x14ac:dyDescent="0.25">
      <c r="D322" s="190"/>
    </row>
    <row r="323" spans="4:4" x14ac:dyDescent="0.25">
      <c r="D323" s="190"/>
    </row>
    <row r="324" spans="4:4" x14ac:dyDescent="0.25">
      <c r="D324" s="190"/>
    </row>
    <row r="325" spans="4:4" x14ac:dyDescent="0.25">
      <c r="D325" s="190"/>
    </row>
    <row r="326" spans="4:4" x14ac:dyDescent="0.25">
      <c r="D326" s="190"/>
    </row>
    <row r="327" spans="4:4" x14ac:dyDescent="0.25">
      <c r="D327" s="190"/>
    </row>
    <row r="328" spans="4:4" x14ac:dyDescent="0.25">
      <c r="D328" s="190"/>
    </row>
    <row r="329" spans="4:4" x14ac:dyDescent="0.25">
      <c r="D329" s="190"/>
    </row>
    <row r="330" spans="4:4" x14ac:dyDescent="0.25">
      <c r="D330" s="190"/>
    </row>
    <row r="331" spans="4:4" x14ac:dyDescent="0.25">
      <c r="D331" s="190"/>
    </row>
    <row r="332" spans="4:4" x14ac:dyDescent="0.25">
      <c r="D332" s="190"/>
    </row>
    <row r="333" spans="4:4" x14ac:dyDescent="0.25">
      <c r="D333" s="190"/>
    </row>
    <row r="334" spans="4:4" x14ac:dyDescent="0.25">
      <c r="D334" s="190"/>
    </row>
    <row r="335" spans="4:4" x14ac:dyDescent="0.25">
      <c r="D335" s="190"/>
    </row>
    <row r="336" spans="4:4" x14ac:dyDescent="0.25">
      <c r="D336" s="190"/>
    </row>
    <row r="337" spans="4:4" x14ac:dyDescent="0.25">
      <c r="D337" s="190"/>
    </row>
    <row r="338" spans="4:4" x14ac:dyDescent="0.25">
      <c r="D338" s="190"/>
    </row>
    <row r="339" spans="4:4" x14ac:dyDescent="0.25">
      <c r="D339" s="190"/>
    </row>
    <row r="340" spans="4:4" x14ac:dyDescent="0.25">
      <c r="D340" s="190"/>
    </row>
    <row r="341" spans="4:4" x14ac:dyDescent="0.25">
      <c r="D341" s="190"/>
    </row>
    <row r="342" spans="4:4" x14ac:dyDescent="0.25">
      <c r="D342" s="190"/>
    </row>
    <row r="343" spans="4:4" x14ac:dyDescent="0.25">
      <c r="D343" s="190"/>
    </row>
    <row r="344" spans="4:4" x14ac:dyDescent="0.25">
      <c r="D344" s="190"/>
    </row>
    <row r="345" spans="4:4" x14ac:dyDescent="0.25">
      <c r="D345" s="190"/>
    </row>
    <row r="346" spans="4:4" x14ac:dyDescent="0.25">
      <c r="D346" s="190"/>
    </row>
    <row r="347" spans="4:4" x14ac:dyDescent="0.25">
      <c r="D347" s="190"/>
    </row>
    <row r="348" spans="4:4" x14ac:dyDescent="0.25">
      <c r="D348" s="190"/>
    </row>
    <row r="349" spans="4:4" x14ac:dyDescent="0.25">
      <c r="D349" s="190"/>
    </row>
    <row r="350" spans="4:4" x14ac:dyDescent="0.25">
      <c r="D350" s="190"/>
    </row>
    <row r="351" spans="4:4" x14ac:dyDescent="0.25">
      <c r="D351" s="190"/>
    </row>
    <row r="352" spans="4:4" x14ac:dyDescent="0.25">
      <c r="D352" s="190"/>
    </row>
    <row r="353" spans="4:4" x14ac:dyDescent="0.25">
      <c r="D353" s="190"/>
    </row>
    <row r="354" spans="4:4" x14ac:dyDescent="0.25">
      <c r="D354" s="190"/>
    </row>
    <row r="355" spans="4:4" x14ac:dyDescent="0.25">
      <c r="D355" s="190"/>
    </row>
    <row r="356" spans="4:4" x14ac:dyDescent="0.25">
      <c r="D356" s="190"/>
    </row>
    <row r="357" spans="4:4" x14ac:dyDescent="0.25">
      <c r="D357" s="190"/>
    </row>
    <row r="358" spans="4:4" x14ac:dyDescent="0.25">
      <c r="D358" s="190"/>
    </row>
    <row r="359" spans="4:4" x14ac:dyDescent="0.25">
      <c r="D359" s="190"/>
    </row>
    <row r="360" spans="4:4" x14ac:dyDescent="0.25">
      <c r="D360" s="190"/>
    </row>
    <row r="361" spans="4:4" x14ac:dyDescent="0.25">
      <c r="D361" s="190"/>
    </row>
    <row r="362" spans="4:4" x14ac:dyDescent="0.25">
      <c r="D362" s="190"/>
    </row>
    <row r="363" spans="4:4" x14ac:dyDescent="0.25">
      <c r="D363" s="190"/>
    </row>
    <row r="364" spans="4:4" x14ac:dyDescent="0.25">
      <c r="D364" s="190"/>
    </row>
    <row r="365" spans="4:4" x14ac:dyDescent="0.25">
      <c r="D365" s="190"/>
    </row>
    <row r="366" spans="4:4" x14ac:dyDescent="0.25">
      <c r="D366" s="190"/>
    </row>
    <row r="367" spans="4:4" x14ac:dyDescent="0.25">
      <c r="D367" s="190"/>
    </row>
    <row r="368" spans="4:4" x14ac:dyDescent="0.25">
      <c r="D368" s="190"/>
    </row>
    <row r="369" spans="4:4" x14ac:dyDescent="0.25">
      <c r="D369" s="190"/>
    </row>
    <row r="370" spans="4:4" x14ac:dyDescent="0.25">
      <c r="D370" s="190"/>
    </row>
    <row r="371" spans="4:4" x14ac:dyDescent="0.25">
      <c r="D371" s="190"/>
    </row>
    <row r="372" spans="4:4" x14ac:dyDescent="0.25">
      <c r="D372" s="190"/>
    </row>
    <row r="373" spans="4:4" x14ac:dyDescent="0.25">
      <c r="D373" s="190"/>
    </row>
    <row r="374" spans="4:4" x14ac:dyDescent="0.25">
      <c r="D374" s="190"/>
    </row>
    <row r="375" spans="4:4" x14ac:dyDescent="0.25">
      <c r="D375" s="190"/>
    </row>
    <row r="376" spans="4:4" x14ac:dyDescent="0.25">
      <c r="D376" s="190"/>
    </row>
    <row r="377" spans="4:4" x14ac:dyDescent="0.25">
      <c r="D377" s="190"/>
    </row>
    <row r="378" spans="4:4" x14ac:dyDescent="0.25">
      <c r="D378" s="190"/>
    </row>
    <row r="379" spans="4:4" x14ac:dyDescent="0.25">
      <c r="D379" s="190"/>
    </row>
    <row r="380" spans="4:4" x14ac:dyDescent="0.25">
      <c r="D380" s="190"/>
    </row>
    <row r="381" spans="4:4" x14ac:dyDescent="0.25">
      <c r="D381" s="190"/>
    </row>
    <row r="382" spans="4:4" x14ac:dyDescent="0.25">
      <c r="D382" s="190"/>
    </row>
    <row r="383" spans="4:4" x14ac:dyDescent="0.25">
      <c r="D383" s="190"/>
    </row>
    <row r="384" spans="4:4" x14ac:dyDescent="0.25">
      <c r="D384" s="190"/>
    </row>
    <row r="385" spans="4:4" x14ac:dyDescent="0.25">
      <c r="D385" s="190"/>
    </row>
    <row r="386" spans="4:4" x14ac:dyDescent="0.25">
      <c r="D386" s="190"/>
    </row>
    <row r="387" spans="4:4" x14ac:dyDescent="0.25">
      <c r="D387" s="190"/>
    </row>
    <row r="388" spans="4:4" x14ac:dyDescent="0.25">
      <c r="D388" s="190"/>
    </row>
    <row r="389" spans="4:4" x14ac:dyDescent="0.25">
      <c r="D389" s="190"/>
    </row>
    <row r="390" spans="4:4" x14ac:dyDescent="0.25">
      <c r="D390" s="190"/>
    </row>
    <row r="391" spans="4:4" x14ac:dyDescent="0.25">
      <c r="D391" s="190"/>
    </row>
    <row r="392" spans="4:4" x14ac:dyDescent="0.25">
      <c r="D392" s="190"/>
    </row>
    <row r="393" spans="4:4" x14ac:dyDescent="0.25">
      <c r="D393" s="190"/>
    </row>
    <row r="394" spans="4:4" x14ac:dyDescent="0.25">
      <c r="D394" s="190"/>
    </row>
    <row r="395" spans="4:4" x14ac:dyDescent="0.25">
      <c r="D395" s="190"/>
    </row>
    <row r="396" spans="4:4" x14ac:dyDescent="0.25">
      <c r="D396" s="190"/>
    </row>
    <row r="397" spans="4:4" x14ac:dyDescent="0.25">
      <c r="D397" s="190"/>
    </row>
    <row r="398" spans="4:4" x14ac:dyDescent="0.25">
      <c r="D398" s="190"/>
    </row>
    <row r="399" spans="4:4" x14ac:dyDescent="0.25">
      <c r="D399" s="190"/>
    </row>
    <row r="400" spans="4:4" x14ac:dyDescent="0.25">
      <c r="D400" s="190"/>
    </row>
    <row r="401" spans="4:4" x14ac:dyDescent="0.25">
      <c r="D401" s="190"/>
    </row>
    <row r="402" spans="4:4" x14ac:dyDescent="0.25">
      <c r="D402" s="190"/>
    </row>
    <row r="403" spans="4:4" x14ac:dyDescent="0.25">
      <c r="D403" s="190"/>
    </row>
    <row r="404" spans="4:4" x14ac:dyDescent="0.25">
      <c r="D404" s="190"/>
    </row>
    <row r="405" spans="4:4" x14ac:dyDescent="0.25">
      <c r="D405" s="190"/>
    </row>
    <row r="406" spans="4:4" x14ac:dyDescent="0.25">
      <c r="D406" s="190"/>
    </row>
    <row r="407" spans="4:4" x14ac:dyDescent="0.25">
      <c r="D407" s="190"/>
    </row>
    <row r="408" spans="4:4" x14ac:dyDescent="0.25">
      <c r="D408" s="190"/>
    </row>
    <row r="409" spans="4:4" x14ac:dyDescent="0.25">
      <c r="D409" s="190"/>
    </row>
    <row r="410" spans="4:4" x14ac:dyDescent="0.25">
      <c r="D410" s="190"/>
    </row>
    <row r="411" spans="4:4" x14ac:dyDescent="0.25">
      <c r="D411" s="190"/>
    </row>
    <row r="412" spans="4:4" x14ac:dyDescent="0.25">
      <c r="D412" s="190"/>
    </row>
    <row r="413" spans="4:4" x14ac:dyDescent="0.25">
      <c r="D413" s="190"/>
    </row>
    <row r="414" spans="4:4" x14ac:dyDescent="0.25">
      <c r="D414" s="190"/>
    </row>
    <row r="415" spans="4:4" x14ac:dyDescent="0.25">
      <c r="D415" s="190"/>
    </row>
    <row r="416" spans="4:4" x14ac:dyDescent="0.25">
      <c r="D416" s="190"/>
    </row>
    <row r="417" spans="4:4" x14ac:dyDescent="0.25">
      <c r="D417" s="190"/>
    </row>
    <row r="418" spans="4:4" x14ac:dyDescent="0.25">
      <c r="D418" s="190"/>
    </row>
    <row r="419" spans="4:4" x14ac:dyDescent="0.25">
      <c r="D419" s="190"/>
    </row>
    <row r="420" spans="4:4" x14ac:dyDescent="0.25">
      <c r="D420" s="190"/>
    </row>
    <row r="421" spans="4:4" x14ac:dyDescent="0.25">
      <c r="D421" s="190"/>
    </row>
    <row r="422" spans="4:4" x14ac:dyDescent="0.25">
      <c r="D422" s="190"/>
    </row>
    <row r="423" spans="4:4" x14ac:dyDescent="0.25">
      <c r="D423" s="190"/>
    </row>
    <row r="424" spans="4:4" x14ac:dyDescent="0.25">
      <c r="D424" s="190"/>
    </row>
    <row r="425" spans="4:4" x14ac:dyDescent="0.25">
      <c r="D425" s="190"/>
    </row>
    <row r="426" spans="4:4" x14ac:dyDescent="0.25">
      <c r="D426" s="190"/>
    </row>
    <row r="427" spans="4:4" x14ac:dyDescent="0.25">
      <c r="D427" s="190"/>
    </row>
    <row r="428" spans="4:4" x14ac:dyDescent="0.25">
      <c r="D428" s="190"/>
    </row>
    <row r="429" spans="4:4" x14ac:dyDescent="0.25">
      <c r="D429" s="190"/>
    </row>
    <row r="430" spans="4:4" x14ac:dyDescent="0.25">
      <c r="D430" s="190"/>
    </row>
    <row r="431" spans="4:4" x14ac:dyDescent="0.25">
      <c r="D431" s="190"/>
    </row>
    <row r="432" spans="4:4" x14ac:dyDescent="0.25">
      <c r="D432" s="190"/>
    </row>
    <row r="433" spans="4:4" x14ac:dyDescent="0.25">
      <c r="D433" s="190"/>
    </row>
    <row r="434" spans="4:4" x14ac:dyDescent="0.25">
      <c r="D434" s="190"/>
    </row>
    <row r="435" spans="4:4" x14ac:dyDescent="0.25">
      <c r="D435" s="190"/>
    </row>
    <row r="436" spans="4:4" x14ac:dyDescent="0.25">
      <c r="D436" s="190"/>
    </row>
    <row r="437" spans="4:4" x14ac:dyDescent="0.25">
      <c r="D437" s="190"/>
    </row>
    <row r="438" spans="4:4" x14ac:dyDescent="0.25">
      <c r="D438" s="190"/>
    </row>
    <row r="439" spans="4:4" x14ac:dyDescent="0.25">
      <c r="D439" s="190"/>
    </row>
    <row r="440" spans="4:4" x14ac:dyDescent="0.25">
      <c r="D440" s="190"/>
    </row>
    <row r="441" spans="4:4" x14ac:dyDescent="0.25">
      <c r="D441" s="190"/>
    </row>
    <row r="442" spans="4:4" x14ac:dyDescent="0.25">
      <c r="D442" s="190"/>
    </row>
    <row r="443" spans="4:4" x14ac:dyDescent="0.25">
      <c r="D443" s="190"/>
    </row>
    <row r="444" spans="4:4" x14ac:dyDescent="0.25">
      <c r="D444" s="190"/>
    </row>
    <row r="445" spans="4:4" x14ac:dyDescent="0.25">
      <c r="D445" s="190"/>
    </row>
    <row r="446" spans="4:4" x14ac:dyDescent="0.25">
      <c r="D446" s="190"/>
    </row>
    <row r="447" spans="4:4" x14ac:dyDescent="0.25">
      <c r="D447" s="190"/>
    </row>
    <row r="448" spans="4:4" x14ac:dyDescent="0.25">
      <c r="D448" s="190"/>
    </row>
    <row r="449" spans="4:4" x14ac:dyDescent="0.25">
      <c r="D449" s="190"/>
    </row>
    <row r="450" spans="4:4" x14ac:dyDescent="0.25">
      <c r="D450" s="190"/>
    </row>
    <row r="451" spans="4:4" x14ac:dyDescent="0.25">
      <c r="D451" s="190"/>
    </row>
    <row r="452" spans="4:4" x14ac:dyDescent="0.25">
      <c r="D452" s="190"/>
    </row>
    <row r="453" spans="4:4" x14ac:dyDescent="0.25">
      <c r="D453" s="190"/>
    </row>
    <row r="454" spans="4:4" x14ac:dyDescent="0.25">
      <c r="D454" s="190"/>
    </row>
    <row r="455" spans="4:4" x14ac:dyDescent="0.25">
      <c r="D455" s="190"/>
    </row>
    <row r="456" spans="4:4" x14ac:dyDescent="0.25">
      <c r="D456" s="190"/>
    </row>
    <row r="457" spans="4:4" x14ac:dyDescent="0.25">
      <c r="D457" s="190"/>
    </row>
    <row r="458" spans="4:4" x14ac:dyDescent="0.25">
      <c r="D458" s="190"/>
    </row>
    <row r="459" spans="4:4" x14ac:dyDescent="0.25">
      <c r="D459" s="190"/>
    </row>
    <row r="460" spans="4:4" x14ac:dyDescent="0.25">
      <c r="D460" s="190"/>
    </row>
    <row r="461" spans="4:4" x14ac:dyDescent="0.25">
      <c r="D461" s="190"/>
    </row>
    <row r="462" spans="4:4" x14ac:dyDescent="0.25">
      <c r="D462" s="190"/>
    </row>
    <row r="463" spans="4:4" x14ac:dyDescent="0.25">
      <c r="D463" s="190"/>
    </row>
    <row r="464" spans="4:4" x14ac:dyDescent="0.25">
      <c r="D464" s="190"/>
    </row>
    <row r="465" spans="4:4" x14ac:dyDescent="0.25">
      <c r="D465" s="190"/>
    </row>
    <row r="466" spans="4:4" x14ac:dyDescent="0.25">
      <c r="D466" s="190"/>
    </row>
    <row r="467" spans="4:4" x14ac:dyDescent="0.25">
      <c r="D467" s="190"/>
    </row>
    <row r="468" spans="4:4" x14ac:dyDescent="0.25">
      <c r="D468" s="190"/>
    </row>
    <row r="469" spans="4:4" x14ac:dyDescent="0.25">
      <c r="D469" s="190"/>
    </row>
    <row r="470" spans="4:4" x14ac:dyDescent="0.25">
      <c r="D470" s="190"/>
    </row>
    <row r="471" spans="4:4" x14ac:dyDescent="0.25">
      <c r="D471" s="190"/>
    </row>
    <row r="472" spans="4:4" x14ac:dyDescent="0.25">
      <c r="D472" s="190"/>
    </row>
    <row r="473" spans="4:4" x14ac:dyDescent="0.25">
      <c r="D473" s="190"/>
    </row>
    <row r="474" spans="4:4" x14ac:dyDescent="0.25">
      <c r="D474" s="190"/>
    </row>
    <row r="475" spans="4:4" x14ac:dyDescent="0.25">
      <c r="D475" s="190"/>
    </row>
    <row r="476" spans="4:4" x14ac:dyDescent="0.25">
      <c r="D476" s="190"/>
    </row>
    <row r="477" spans="4:4" x14ac:dyDescent="0.25">
      <c r="D477" s="190"/>
    </row>
    <row r="478" spans="4:4" x14ac:dyDescent="0.25">
      <c r="D478" s="190"/>
    </row>
    <row r="479" spans="4:4" x14ac:dyDescent="0.25">
      <c r="D479" s="190"/>
    </row>
    <row r="480" spans="4:4" x14ac:dyDescent="0.25">
      <c r="D480" s="190"/>
    </row>
    <row r="481" spans="4:4" x14ac:dyDescent="0.25">
      <c r="D481" s="190"/>
    </row>
    <row r="482" spans="4:4" x14ac:dyDescent="0.25">
      <c r="D482" s="190"/>
    </row>
    <row r="483" spans="4:4" x14ac:dyDescent="0.25">
      <c r="D483" s="190"/>
    </row>
    <row r="484" spans="4:4" x14ac:dyDescent="0.25">
      <c r="D484" s="190"/>
    </row>
    <row r="485" spans="4:4" x14ac:dyDescent="0.25">
      <c r="D485" s="190"/>
    </row>
    <row r="486" spans="4:4" x14ac:dyDescent="0.25">
      <c r="D486" s="190"/>
    </row>
    <row r="487" spans="4:4" x14ac:dyDescent="0.25">
      <c r="D487" s="190"/>
    </row>
    <row r="488" spans="4:4" x14ac:dyDescent="0.25">
      <c r="D488" s="190"/>
    </row>
    <row r="489" spans="4:4" x14ac:dyDescent="0.25">
      <c r="D489" s="190"/>
    </row>
    <row r="490" spans="4:4" x14ac:dyDescent="0.25">
      <c r="D490" s="190"/>
    </row>
    <row r="491" spans="4:4" x14ac:dyDescent="0.25">
      <c r="D491" s="190"/>
    </row>
    <row r="492" spans="4:4" x14ac:dyDescent="0.25">
      <c r="D492" s="190"/>
    </row>
    <row r="493" spans="4:4" x14ac:dyDescent="0.25">
      <c r="D493" s="190"/>
    </row>
    <row r="494" spans="4:4" x14ac:dyDescent="0.25">
      <c r="D494" s="190"/>
    </row>
    <row r="495" spans="4:4" x14ac:dyDescent="0.25">
      <c r="D495" s="190"/>
    </row>
    <row r="496" spans="4:4" x14ac:dyDescent="0.25">
      <c r="D496" s="190"/>
    </row>
    <row r="497" spans="4:4" x14ac:dyDescent="0.25">
      <c r="D497" s="190"/>
    </row>
    <row r="498" spans="4:4" x14ac:dyDescent="0.25">
      <c r="D498" s="190"/>
    </row>
    <row r="499" spans="4:4" x14ac:dyDescent="0.25">
      <c r="D499" s="190"/>
    </row>
    <row r="500" spans="4:4" x14ac:dyDescent="0.25">
      <c r="D500" s="190"/>
    </row>
    <row r="501" spans="4:4" x14ac:dyDescent="0.25">
      <c r="D501" s="190"/>
    </row>
    <row r="502" spans="4:4" x14ac:dyDescent="0.25">
      <c r="D502" s="190"/>
    </row>
    <row r="503" spans="4:4" x14ac:dyDescent="0.25">
      <c r="D503" s="190"/>
    </row>
    <row r="504" spans="4:4" x14ac:dyDescent="0.25">
      <c r="D504" s="190"/>
    </row>
    <row r="505" spans="4:4" x14ac:dyDescent="0.25">
      <c r="D505" s="190"/>
    </row>
    <row r="506" spans="4:4" x14ac:dyDescent="0.25">
      <c r="D506" s="190"/>
    </row>
    <row r="507" spans="4:4" x14ac:dyDescent="0.25">
      <c r="D507" s="190"/>
    </row>
    <row r="508" spans="4:4" x14ac:dyDescent="0.25">
      <c r="D508" s="190"/>
    </row>
    <row r="509" spans="4:4" x14ac:dyDescent="0.25">
      <c r="D509" s="190"/>
    </row>
    <row r="510" spans="4:4" x14ac:dyDescent="0.25">
      <c r="D510" s="190"/>
    </row>
    <row r="511" spans="4:4" x14ac:dyDescent="0.25">
      <c r="D511" s="190"/>
    </row>
    <row r="512" spans="4:4" x14ac:dyDescent="0.25">
      <c r="D512" s="190"/>
    </row>
    <row r="513" spans="4:4" x14ac:dyDescent="0.25">
      <c r="D513" s="190"/>
    </row>
    <row r="514" spans="4:4" x14ac:dyDescent="0.25">
      <c r="D514" s="190"/>
    </row>
    <row r="515" spans="4:4" x14ac:dyDescent="0.25">
      <c r="D515" s="190"/>
    </row>
    <row r="516" spans="4:4" x14ac:dyDescent="0.25">
      <c r="D516" s="190"/>
    </row>
    <row r="517" spans="4:4" x14ac:dyDescent="0.25">
      <c r="D517" s="190"/>
    </row>
    <row r="518" spans="4:4" x14ac:dyDescent="0.25">
      <c r="D518" s="190"/>
    </row>
    <row r="519" spans="4:4" x14ac:dyDescent="0.25">
      <c r="D519" s="190"/>
    </row>
    <row r="520" spans="4:4" x14ac:dyDescent="0.25">
      <c r="D520" s="190"/>
    </row>
    <row r="521" spans="4:4" x14ac:dyDescent="0.25">
      <c r="D521" s="190"/>
    </row>
    <row r="522" spans="4:4" x14ac:dyDescent="0.25">
      <c r="D522" s="190"/>
    </row>
    <row r="523" spans="4:4" x14ac:dyDescent="0.25">
      <c r="D523" s="190"/>
    </row>
    <row r="524" spans="4:4" x14ac:dyDescent="0.25">
      <c r="D524" s="190"/>
    </row>
    <row r="525" spans="4:4" x14ac:dyDescent="0.25">
      <c r="D525" s="190"/>
    </row>
    <row r="526" spans="4:4" x14ac:dyDescent="0.25">
      <c r="D526" s="190"/>
    </row>
    <row r="527" spans="4:4" x14ac:dyDescent="0.25">
      <c r="D527" s="190"/>
    </row>
    <row r="528" spans="4:4" x14ac:dyDescent="0.25">
      <c r="D528" s="190"/>
    </row>
    <row r="529" spans="4:4" x14ac:dyDescent="0.25">
      <c r="D529" s="190"/>
    </row>
    <row r="530" spans="4:4" x14ac:dyDescent="0.25">
      <c r="D530" s="190"/>
    </row>
    <row r="531" spans="4:4" x14ac:dyDescent="0.25">
      <c r="D531" s="190"/>
    </row>
    <row r="532" spans="4:4" x14ac:dyDescent="0.25">
      <c r="D532" s="190"/>
    </row>
    <row r="533" spans="4:4" x14ac:dyDescent="0.25">
      <c r="D533" s="190"/>
    </row>
    <row r="534" spans="4:4" x14ac:dyDescent="0.25">
      <c r="D534" s="190"/>
    </row>
    <row r="535" spans="4:4" x14ac:dyDescent="0.25">
      <c r="D535" s="190"/>
    </row>
    <row r="536" spans="4:4" x14ac:dyDescent="0.25">
      <c r="D536" s="190"/>
    </row>
    <row r="537" spans="4:4" x14ac:dyDescent="0.25">
      <c r="D537" s="190"/>
    </row>
    <row r="538" spans="4:4" x14ac:dyDescent="0.25">
      <c r="D538" s="190"/>
    </row>
    <row r="539" spans="4:4" x14ac:dyDescent="0.25">
      <c r="D539" s="190"/>
    </row>
    <row r="540" spans="4:4" x14ac:dyDescent="0.25">
      <c r="D540" s="190"/>
    </row>
    <row r="541" spans="4:4" x14ac:dyDescent="0.25">
      <c r="D541" s="190"/>
    </row>
    <row r="542" spans="4:4" x14ac:dyDescent="0.25">
      <c r="D542" s="190"/>
    </row>
    <row r="543" spans="4:4" x14ac:dyDescent="0.25">
      <c r="D543" s="190"/>
    </row>
    <row r="544" spans="4:4" x14ac:dyDescent="0.25">
      <c r="D544" s="190"/>
    </row>
    <row r="545" spans="4:4" x14ac:dyDescent="0.25">
      <c r="D545" s="190"/>
    </row>
    <row r="546" spans="4:4" x14ac:dyDescent="0.25">
      <c r="D546" s="190"/>
    </row>
    <row r="547" spans="4:4" x14ac:dyDescent="0.25">
      <c r="D547" s="190"/>
    </row>
    <row r="548" spans="4:4" x14ac:dyDescent="0.25">
      <c r="D548" s="190"/>
    </row>
    <row r="549" spans="4:4" x14ac:dyDescent="0.25">
      <c r="D549" s="190"/>
    </row>
    <row r="550" spans="4:4" x14ac:dyDescent="0.25">
      <c r="D550" s="190"/>
    </row>
    <row r="551" spans="4:4" x14ac:dyDescent="0.25">
      <c r="D551" s="190"/>
    </row>
    <row r="552" spans="4:4" x14ac:dyDescent="0.25">
      <c r="D552" s="190"/>
    </row>
    <row r="553" spans="4:4" x14ac:dyDescent="0.25">
      <c r="D553" s="190"/>
    </row>
    <row r="554" spans="4:4" x14ac:dyDescent="0.25">
      <c r="D554" s="190"/>
    </row>
    <row r="555" spans="4:4" x14ac:dyDescent="0.25">
      <c r="D555" s="190"/>
    </row>
    <row r="556" spans="4:4" x14ac:dyDescent="0.25">
      <c r="D556" s="190"/>
    </row>
    <row r="557" spans="4:4" x14ac:dyDescent="0.25">
      <c r="D557" s="190"/>
    </row>
    <row r="558" spans="4:4" x14ac:dyDescent="0.25">
      <c r="D558" s="190"/>
    </row>
    <row r="559" spans="4:4" x14ac:dyDescent="0.25">
      <c r="D559" s="190"/>
    </row>
    <row r="560" spans="4:4" x14ac:dyDescent="0.25">
      <c r="D560" s="190"/>
    </row>
    <row r="561" spans="4:4" x14ac:dyDescent="0.25">
      <c r="D561" s="190"/>
    </row>
    <row r="562" spans="4:4" x14ac:dyDescent="0.25">
      <c r="D562" s="190"/>
    </row>
    <row r="563" spans="4:4" x14ac:dyDescent="0.25">
      <c r="D563" s="190"/>
    </row>
    <row r="564" spans="4:4" x14ac:dyDescent="0.25">
      <c r="D564" s="190"/>
    </row>
    <row r="565" spans="4:4" x14ac:dyDescent="0.25">
      <c r="D565" s="190"/>
    </row>
    <row r="566" spans="4:4" x14ac:dyDescent="0.25">
      <c r="D566" s="190"/>
    </row>
    <row r="567" spans="4:4" x14ac:dyDescent="0.25">
      <c r="D567" s="190"/>
    </row>
    <row r="568" spans="4:4" x14ac:dyDescent="0.25">
      <c r="D568" s="190"/>
    </row>
    <row r="569" spans="4:4" x14ac:dyDescent="0.25">
      <c r="D569" s="190"/>
    </row>
    <row r="570" spans="4:4" x14ac:dyDescent="0.25">
      <c r="D570" s="190"/>
    </row>
    <row r="571" spans="4:4" x14ac:dyDescent="0.25">
      <c r="D571" s="190"/>
    </row>
    <row r="572" spans="4:4" x14ac:dyDescent="0.25">
      <c r="D572" s="190"/>
    </row>
    <row r="573" spans="4:4" x14ac:dyDescent="0.25">
      <c r="D573" s="190"/>
    </row>
    <row r="574" spans="4:4" x14ac:dyDescent="0.25">
      <c r="D574" s="190"/>
    </row>
    <row r="575" spans="4:4" x14ac:dyDescent="0.25">
      <c r="D575" s="190"/>
    </row>
    <row r="576" spans="4:4" x14ac:dyDescent="0.25">
      <c r="D576" s="190"/>
    </row>
    <row r="577" spans="4:4" x14ac:dyDescent="0.25">
      <c r="D577" s="190"/>
    </row>
    <row r="578" spans="4:4" x14ac:dyDescent="0.25">
      <c r="D578" s="190"/>
    </row>
    <row r="579" spans="4:4" x14ac:dyDescent="0.25">
      <c r="D579" s="190"/>
    </row>
    <row r="580" spans="4:4" x14ac:dyDescent="0.25">
      <c r="D580" s="190"/>
    </row>
    <row r="581" spans="4:4" x14ac:dyDescent="0.25">
      <c r="D581" s="190"/>
    </row>
    <row r="582" spans="4:4" x14ac:dyDescent="0.25">
      <c r="D582" s="190"/>
    </row>
    <row r="583" spans="4:4" x14ac:dyDescent="0.25">
      <c r="D583" s="190"/>
    </row>
    <row r="584" spans="4:4" x14ac:dyDescent="0.25">
      <c r="D584" s="190"/>
    </row>
    <row r="585" spans="4:4" x14ac:dyDescent="0.25">
      <c r="D585" s="190"/>
    </row>
    <row r="586" spans="4:4" x14ac:dyDescent="0.25">
      <c r="D586" s="190"/>
    </row>
    <row r="587" spans="4:4" x14ac:dyDescent="0.25">
      <c r="D587" s="190"/>
    </row>
    <row r="588" spans="4:4" x14ac:dyDescent="0.25">
      <c r="D588" s="190"/>
    </row>
    <row r="589" spans="4:4" x14ac:dyDescent="0.25">
      <c r="D589" s="190"/>
    </row>
    <row r="590" spans="4:4" x14ac:dyDescent="0.25">
      <c r="D590" s="190"/>
    </row>
    <row r="591" spans="4:4" x14ac:dyDescent="0.25">
      <c r="D591" s="190"/>
    </row>
    <row r="592" spans="4:4" x14ac:dyDescent="0.25">
      <c r="D592" s="190"/>
    </row>
    <row r="593" spans="4:4" x14ac:dyDescent="0.25">
      <c r="D593" s="190"/>
    </row>
    <row r="594" spans="4:4" x14ac:dyDescent="0.25">
      <c r="D594" s="190"/>
    </row>
    <row r="595" spans="4:4" x14ac:dyDescent="0.25">
      <c r="D595" s="190"/>
    </row>
    <row r="596" spans="4:4" x14ac:dyDescent="0.25">
      <c r="D596" s="190"/>
    </row>
    <row r="597" spans="4:4" x14ac:dyDescent="0.25">
      <c r="D597" s="190"/>
    </row>
    <row r="598" spans="4:4" x14ac:dyDescent="0.25">
      <c r="D598" s="190"/>
    </row>
    <row r="599" spans="4:4" x14ac:dyDescent="0.25">
      <c r="D599" s="190"/>
    </row>
    <row r="600" spans="4:4" x14ac:dyDescent="0.25">
      <c r="D600" s="190"/>
    </row>
    <row r="601" spans="4:4" x14ac:dyDescent="0.25">
      <c r="D601" s="190"/>
    </row>
    <row r="602" spans="4:4" x14ac:dyDescent="0.25">
      <c r="D602" s="190"/>
    </row>
    <row r="603" spans="4:4" x14ac:dyDescent="0.25">
      <c r="D603" s="190"/>
    </row>
    <row r="604" spans="4:4" x14ac:dyDescent="0.25">
      <c r="D604" s="190"/>
    </row>
    <row r="605" spans="4:4" x14ac:dyDescent="0.25">
      <c r="D605" s="190"/>
    </row>
    <row r="606" spans="4:4" x14ac:dyDescent="0.25">
      <c r="D606" s="190"/>
    </row>
    <row r="607" spans="4:4" x14ac:dyDescent="0.25">
      <c r="D607" s="190"/>
    </row>
    <row r="608" spans="4:4" x14ac:dyDescent="0.25">
      <c r="D608" s="190"/>
    </row>
    <row r="609" spans="4:4" x14ac:dyDescent="0.25">
      <c r="D609" s="190"/>
    </row>
    <row r="610" spans="4:4" x14ac:dyDescent="0.25">
      <c r="D610" s="190"/>
    </row>
    <row r="611" spans="4:4" x14ac:dyDescent="0.25">
      <c r="D611" s="190"/>
    </row>
    <row r="612" spans="4:4" x14ac:dyDescent="0.25">
      <c r="D612" s="190"/>
    </row>
    <row r="613" spans="4:4" x14ac:dyDescent="0.25">
      <c r="D613" s="190"/>
    </row>
    <row r="614" spans="4:4" x14ac:dyDescent="0.25">
      <c r="D614" s="190"/>
    </row>
    <row r="615" spans="4:4" x14ac:dyDescent="0.25">
      <c r="D615" s="190"/>
    </row>
    <row r="616" spans="4:4" x14ac:dyDescent="0.25">
      <c r="D616" s="190"/>
    </row>
    <row r="617" spans="4:4" x14ac:dyDescent="0.25">
      <c r="D617" s="190"/>
    </row>
    <row r="618" spans="4:4" x14ac:dyDescent="0.25">
      <c r="D618" s="190"/>
    </row>
    <row r="619" spans="4:4" x14ac:dyDescent="0.25">
      <c r="D619" s="190"/>
    </row>
    <row r="620" spans="4:4" x14ac:dyDescent="0.25">
      <c r="D620" s="190"/>
    </row>
    <row r="621" spans="4:4" x14ac:dyDescent="0.25">
      <c r="D621" s="190"/>
    </row>
    <row r="622" spans="4:4" x14ac:dyDescent="0.25">
      <c r="D622" s="190"/>
    </row>
    <row r="623" spans="4:4" x14ac:dyDescent="0.25">
      <c r="D623" s="190"/>
    </row>
    <row r="624" spans="4:4" x14ac:dyDescent="0.25">
      <c r="D624" s="190"/>
    </row>
    <row r="625" spans="4:4" x14ac:dyDescent="0.25">
      <c r="D625" s="190"/>
    </row>
    <row r="626" spans="4:4" x14ac:dyDescent="0.25">
      <c r="D626" s="190"/>
    </row>
    <row r="627" spans="4:4" x14ac:dyDescent="0.25">
      <c r="D627" s="190"/>
    </row>
    <row r="628" spans="4:4" x14ac:dyDescent="0.25">
      <c r="D628" s="190"/>
    </row>
    <row r="629" spans="4:4" x14ac:dyDescent="0.25">
      <c r="D629" s="190"/>
    </row>
    <row r="630" spans="4:4" x14ac:dyDescent="0.25">
      <c r="D630" s="190"/>
    </row>
    <row r="631" spans="4:4" x14ac:dyDescent="0.25">
      <c r="D631" s="190"/>
    </row>
    <row r="632" spans="4:4" x14ac:dyDescent="0.25">
      <c r="D632" s="190"/>
    </row>
    <row r="633" spans="4:4" x14ac:dyDescent="0.25">
      <c r="D633" s="190"/>
    </row>
    <row r="634" spans="4:4" x14ac:dyDescent="0.25">
      <c r="D634" s="190"/>
    </row>
    <row r="635" spans="4:4" x14ac:dyDescent="0.25">
      <c r="D635" s="190"/>
    </row>
    <row r="636" spans="4:4" x14ac:dyDescent="0.25">
      <c r="D636" s="190"/>
    </row>
    <row r="637" spans="4:4" x14ac:dyDescent="0.25">
      <c r="D637" s="190"/>
    </row>
    <row r="638" spans="4:4" x14ac:dyDescent="0.25">
      <c r="D638" s="190"/>
    </row>
    <row r="639" spans="4:4" x14ac:dyDescent="0.25">
      <c r="D639" s="190"/>
    </row>
    <row r="640" spans="4:4" x14ac:dyDescent="0.25">
      <c r="D640" s="190"/>
    </row>
    <row r="641" spans="4:4" x14ac:dyDescent="0.25">
      <c r="D641" s="190"/>
    </row>
    <row r="642" spans="4:4" x14ac:dyDescent="0.25">
      <c r="D642" s="190"/>
    </row>
    <row r="643" spans="4:4" x14ac:dyDescent="0.25">
      <c r="D643" s="190"/>
    </row>
    <row r="644" spans="4:4" x14ac:dyDescent="0.25">
      <c r="D644" s="190"/>
    </row>
    <row r="645" spans="4:4" x14ac:dyDescent="0.25">
      <c r="D645" s="190"/>
    </row>
    <row r="646" spans="4:4" x14ac:dyDescent="0.25">
      <c r="D646" s="190"/>
    </row>
    <row r="647" spans="4:4" x14ac:dyDescent="0.25">
      <c r="D647" s="190"/>
    </row>
    <row r="648" spans="4:4" x14ac:dyDescent="0.25">
      <c r="D648" s="190"/>
    </row>
    <row r="649" spans="4:4" x14ac:dyDescent="0.25">
      <c r="D649" s="190"/>
    </row>
    <row r="650" spans="4:4" x14ac:dyDescent="0.25">
      <c r="D650" s="190"/>
    </row>
    <row r="651" spans="4:4" x14ac:dyDescent="0.25">
      <c r="D651" s="190"/>
    </row>
    <row r="652" spans="4:4" x14ac:dyDescent="0.25">
      <c r="D652" s="190"/>
    </row>
    <row r="653" spans="4:4" x14ac:dyDescent="0.25">
      <c r="D653" s="190"/>
    </row>
    <row r="654" spans="4:4" x14ac:dyDescent="0.25">
      <c r="D654" s="190"/>
    </row>
    <row r="655" spans="4:4" x14ac:dyDescent="0.25">
      <c r="D655" s="190"/>
    </row>
    <row r="656" spans="4:4" x14ac:dyDescent="0.25">
      <c r="D656" s="190"/>
    </row>
    <row r="657" spans="4:4" x14ac:dyDescent="0.25">
      <c r="D657" s="190"/>
    </row>
    <row r="658" spans="4:4" x14ac:dyDescent="0.25">
      <c r="D658" s="190"/>
    </row>
    <row r="659" spans="4:4" x14ac:dyDescent="0.25">
      <c r="D659" s="190"/>
    </row>
    <row r="660" spans="4:4" x14ac:dyDescent="0.25">
      <c r="D660" s="190"/>
    </row>
    <row r="661" spans="4:4" x14ac:dyDescent="0.25">
      <c r="D661" s="190"/>
    </row>
    <row r="662" spans="4:4" x14ac:dyDescent="0.25">
      <c r="D662" s="190"/>
    </row>
    <row r="663" spans="4:4" x14ac:dyDescent="0.25">
      <c r="D663" s="190"/>
    </row>
    <row r="664" spans="4:4" x14ac:dyDescent="0.25">
      <c r="D664" s="190"/>
    </row>
    <row r="665" spans="4:4" x14ac:dyDescent="0.25">
      <c r="D665" s="190"/>
    </row>
    <row r="666" spans="4:4" x14ac:dyDescent="0.25">
      <c r="D666" s="190"/>
    </row>
    <row r="667" spans="4:4" x14ac:dyDescent="0.25">
      <c r="D667" s="190"/>
    </row>
    <row r="668" spans="4:4" x14ac:dyDescent="0.25">
      <c r="D668" s="190"/>
    </row>
    <row r="669" spans="4:4" x14ac:dyDescent="0.25">
      <c r="D669" s="190"/>
    </row>
    <row r="670" spans="4:4" x14ac:dyDescent="0.25">
      <c r="D670" s="190"/>
    </row>
    <row r="671" spans="4:4" x14ac:dyDescent="0.25">
      <c r="D671" s="190"/>
    </row>
    <row r="672" spans="4:4" x14ac:dyDescent="0.25">
      <c r="D672" s="190"/>
    </row>
    <row r="673" spans="4:4" x14ac:dyDescent="0.25">
      <c r="D673" s="190"/>
    </row>
    <row r="674" spans="4:4" x14ac:dyDescent="0.25">
      <c r="D674" s="190"/>
    </row>
    <row r="675" spans="4:4" x14ac:dyDescent="0.25">
      <c r="D675" s="190"/>
    </row>
    <row r="676" spans="4:4" x14ac:dyDescent="0.25">
      <c r="D676" s="190"/>
    </row>
    <row r="677" spans="4:4" x14ac:dyDescent="0.25">
      <c r="D677" s="190"/>
    </row>
    <row r="678" spans="4:4" x14ac:dyDescent="0.25">
      <c r="D678" s="190"/>
    </row>
    <row r="679" spans="4:4" x14ac:dyDescent="0.25">
      <c r="D679" s="190"/>
    </row>
    <row r="680" spans="4:4" x14ac:dyDescent="0.25">
      <c r="D680" s="190"/>
    </row>
    <row r="681" spans="4:4" x14ac:dyDescent="0.25">
      <c r="D681" s="190"/>
    </row>
    <row r="682" spans="4:4" x14ac:dyDescent="0.25">
      <c r="D682" s="190"/>
    </row>
    <row r="683" spans="4:4" x14ac:dyDescent="0.25">
      <c r="D683" s="190"/>
    </row>
    <row r="684" spans="4:4" x14ac:dyDescent="0.25">
      <c r="D684" s="190"/>
    </row>
    <row r="685" spans="4:4" x14ac:dyDescent="0.25">
      <c r="D685" s="190"/>
    </row>
    <row r="686" spans="4:4" x14ac:dyDescent="0.25">
      <c r="D686" s="190"/>
    </row>
    <row r="687" spans="4:4" x14ac:dyDescent="0.25">
      <c r="D687" s="190"/>
    </row>
    <row r="688" spans="4:4" x14ac:dyDescent="0.25">
      <c r="D688" s="190"/>
    </row>
    <row r="689" spans="4:4" x14ac:dyDescent="0.25">
      <c r="D689" s="190"/>
    </row>
    <row r="690" spans="4:4" x14ac:dyDescent="0.25">
      <c r="D690" s="190"/>
    </row>
    <row r="691" spans="4:4" x14ac:dyDescent="0.25">
      <c r="D691" s="190"/>
    </row>
    <row r="692" spans="4:4" x14ac:dyDescent="0.25">
      <c r="D692" s="190"/>
    </row>
    <row r="693" spans="4:4" x14ac:dyDescent="0.25">
      <c r="D693" s="190"/>
    </row>
    <row r="694" spans="4:4" x14ac:dyDescent="0.25">
      <c r="D694" s="190"/>
    </row>
    <row r="695" spans="4:4" x14ac:dyDescent="0.25">
      <c r="D695" s="190"/>
    </row>
    <row r="696" spans="4:4" x14ac:dyDescent="0.25">
      <c r="D696" s="190"/>
    </row>
    <row r="697" spans="4:4" x14ac:dyDescent="0.25">
      <c r="D697" s="190"/>
    </row>
    <row r="698" spans="4:4" x14ac:dyDescent="0.25">
      <c r="D698" s="190"/>
    </row>
    <row r="699" spans="4:4" x14ac:dyDescent="0.25">
      <c r="D699" s="190"/>
    </row>
    <row r="700" spans="4:4" x14ac:dyDescent="0.25">
      <c r="D700" s="190"/>
    </row>
    <row r="701" spans="4:4" x14ac:dyDescent="0.25">
      <c r="D701" s="190"/>
    </row>
    <row r="702" spans="4:4" x14ac:dyDescent="0.25">
      <c r="D702" s="190"/>
    </row>
    <row r="703" spans="4:4" x14ac:dyDescent="0.25">
      <c r="D703" s="190"/>
    </row>
    <row r="704" spans="4:4" x14ac:dyDescent="0.25">
      <c r="D704" s="190"/>
    </row>
    <row r="705" spans="4:4" x14ac:dyDescent="0.25">
      <c r="D705" s="190"/>
    </row>
    <row r="706" spans="4:4" x14ac:dyDescent="0.25">
      <c r="D706" s="190"/>
    </row>
    <row r="707" spans="4:4" x14ac:dyDescent="0.25">
      <c r="D707" s="190"/>
    </row>
    <row r="708" spans="4:4" x14ac:dyDescent="0.25">
      <c r="D708" s="190"/>
    </row>
    <row r="709" spans="4:4" x14ac:dyDescent="0.25">
      <c r="D709" s="190"/>
    </row>
    <row r="710" spans="4:4" x14ac:dyDescent="0.25">
      <c r="D710" s="190"/>
    </row>
    <row r="711" spans="4:4" x14ac:dyDescent="0.25">
      <c r="D711" s="190"/>
    </row>
    <row r="712" spans="4:4" x14ac:dyDescent="0.25">
      <c r="D712" s="190"/>
    </row>
    <row r="713" spans="4:4" x14ac:dyDescent="0.25">
      <c r="D713" s="190"/>
    </row>
    <row r="714" spans="4:4" x14ac:dyDescent="0.25">
      <c r="D714" s="190"/>
    </row>
    <row r="715" spans="4:4" x14ac:dyDescent="0.25">
      <c r="D715" s="190"/>
    </row>
    <row r="716" spans="4:4" x14ac:dyDescent="0.25">
      <c r="D716" s="190"/>
    </row>
    <row r="717" spans="4:4" x14ac:dyDescent="0.25">
      <c r="D717" s="190"/>
    </row>
    <row r="718" spans="4:4" x14ac:dyDescent="0.25">
      <c r="D718" s="190"/>
    </row>
    <row r="719" spans="4:4" x14ac:dyDescent="0.25">
      <c r="D719" s="190"/>
    </row>
    <row r="720" spans="4:4" x14ac:dyDescent="0.25">
      <c r="D720" s="190"/>
    </row>
    <row r="721" spans="4:4" x14ac:dyDescent="0.25">
      <c r="D721" s="190"/>
    </row>
    <row r="722" spans="4:4" x14ac:dyDescent="0.25">
      <c r="D722" s="190"/>
    </row>
    <row r="723" spans="4:4" x14ac:dyDescent="0.25">
      <c r="D723" s="190"/>
    </row>
    <row r="724" spans="4:4" x14ac:dyDescent="0.25">
      <c r="D724" s="190"/>
    </row>
    <row r="725" spans="4:4" x14ac:dyDescent="0.25">
      <c r="D725" s="190"/>
    </row>
    <row r="726" spans="4:4" x14ac:dyDescent="0.25">
      <c r="D726" s="190"/>
    </row>
    <row r="727" spans="4:4" x14ac:dyDescent="0.25">
      <c r="D727" s="190"/>
    </row>
    <row r="728" spans="4:4" x14ac:dyDescent="0.25">
      <c r="D728" s="190"/>
    </row>
    <row r="729" spans="4:4" x14ac:dyDescent="0.25">
      <c r="D729" s="190"/>
    </row>
    <row r="730" spans="4:4" x14ac:dyDescent="0.25">
      <c r="D730" s="190"/>
    </row>
    <row r="731" spans="4:4" x14ac:dyDescent="0.25">
      <c r="D731" s="190"/>
    </row>
    <row r="732" spans="4:4" x14ac:dyDescent="0.25">
      <c r="D732" s="190"/>
    </row>
    <row r="733" spans="4:4" x14ac:dyDescent="0.25">
      <c r="D733" s="190"/>
    </row>
    <row r="734" spans="4:4" x14ac:dyDescent="0.25">
      <c r="D734" s="190"/>
    </row>
    <row r="735" spans="4:4" x14ac:dyDescent="0.25">
      <c r="D735" s="190"/>
    </row>
    <row r="736" spans="4:4" x14ac:dyDescent="0.25">
      <c r="D736" s="190"/>
    </row>
    <row r="737" spans="4:4" x14ac:dyDescent="0.25">
      <c r="D737" s="190"/>
    </row>
    <row r="738" spans="4:4" x14ac:dyDescent="0.25">
      <c r="D738" s="190"/>
    </row>
    <row r="739" spans="4:4" x14ac:dyDescent="0.25">
      <c r="D739" s="190"/>
    </row>
    <row r="740" spans="4:4" x14ac:dyDescent="0.25">
      <c r="D740" s="190"/>
    </row>
    <row r="741" spans="4:4" x14ac:dyDescent="0.25">
      <c r="D741" s="190"/>
    </row>
    <row r="742" spans="4:4" x14ac:dyDescent="0.25">
      <c r="D742" s="190"/>
    </row>
    <row r="743" spans="4:4" x14ac:dyDescent="0.25">
      <c r="D743" s="190"/>
    </row>
    <row r="744" spans="4:4" x14ac:dyDescent="0.25">
      <c r="D744" s="190"/>
    </row>
    <row r="745" spans="4:4" x14ac:dyDescent="0.25">
      <c r="D745" s="190"/>
    </row>
    <row r="746" spans="4:4" x14ac:dyDescent="0.25">
      <c r="D746" s="190"/>
    </row>
    <row r="747" spans="4:4" x14ac:dyDescent="0.25">
      <c r="D747" s="190"/>
    </row>
    <row r="748" spans="4:4" x14ac:dyDescent="0.25">
      <c r="D748" s="190"/>
    </row>
    <row r="749" spans="4:4" x14ac:dyDescent="0.25">
      <c r="D749" s="190"/>
    </row>
    <row r="750" spans="4:4" x14ac:dyDescent="0.25">
      <c r="D750" s="190"/>
    </row>
    <row r="751" spans="4:4" x14ac:dyDescent="0.25">
      <c r="D751" s="190"/>
    </row>
    <row r="752" spans="4:4" x14ac:dyDescent="0.25">
      <c r="D752" s="190"/>
    </row>
    <row r="753" spans="4:4" x14ac:dyDescent="0.25">
      <c r="D753" s="190"/>
    </row>
    <row r="754" spans="4:4" x14ac:dyDescent="0.25">
      <c r="D754" s="190"/>
    </row>
    <row r="755" spans="4:4" x14ac:dyDescent="0.25">
      <c r="D755" s="190"/>
    </row>
    <row r="756" spans="4:4" x14ac:dyDescent="0.25">
      <c r="D756" s="190"/>
    </row>
    <row r="757" spans="4:4" x14ac:dyDescent="0.25">
      <c r="D757" s="190"/>
    </row>
    <row r="758" spans="4:4" x14ac:dyDescent="0.25">
      <c r="D758" s="190"/>
    </row>
    <row r="759" spans="4:4" x14ac:dyDescent="0.25">
      <c r="D759" s="190"/>
    </row>
    <row r="760" spans="4:4" x14ac:dyDescent="0.25">
      <c r="D760" s="190"/>
    </row>
    <row r="761" spans="4:4" x14ac:dyDescent="0.25">
      <c r="D761" s="190"/>
    </row>
    <row r="762" spans="4:4" x14ac:dyDescent="0.25">
      <c r="D762" s="190"/>
    </row>
    <row r="763" spans="4:4" x14ac:dyDescent="0.25">
      <c r="D763" s="190"/>
    </row>
    <row r="764" spans="4:4" x14ac:dyDescent="0.25">
      <c r="D764" s="190"/>
    </row>
    <row r="765" spans="4:4" x14ac:dyDescent="0.25">
      <c r="D765" s="190"/>
    </row>
    <row r="766" spans="4:4" x14ac:dyDescent="0.25">
      <c r="D766" s="190"/>
    </row>
    <row r="767" spans="4:4" x14ac:dyDescent="0.25">
      <c r="D767" s="190"/>
    </row>
    <row r="768" spans="4:4" x14ac:dyDescent="0.25">
      <c r="D768" s="190"/>
    </row>
    <row r="769" spans="4:4" x14ac:dyDescent="0.25">
      <c r="D769" s="190"/>
    </row>
    <row r="770" spans="4:4" x14ac:dyDescent="0.25">
      <c r="D770" s="190"/>
    </row>
    <row r="771" spans="4:4" x14ac:dyDescent="0.25">
      <c r="D771" s="190"/>
    </row>
    <row r="772" spans="4:4" x14ac:dyDescent="0.25">
      <c r="D772" s="190"/>
    </row>
    <row r="773" spans="4:4" x14ac:dyDescent="0.25">
      <c r="D773" s="190"/>
    </row>
    <row r="774" spans="4:4" x14ac:dyDescent="0.25">
      <c r="D774" s="190"/>
    </row>
    <row r="775" spans="4:4" x14ac:dyDescent="0.25">
      <c r="D775" s="190"/>
    </row>
    <row r="776" spans="4:4" x14ac:dyDescent="0.25">
      <c r="D776" s="190"/>
    </row>
    <row r="777" spans="4:4" x14ac:dyDescent="0.25">
      <c r="D777" s="190"/>
    </row>
    <row r="778" spans="4:4" x14ac:dyDescent="0.25">
      <c r="D778" s="190"/>
    </row>
    <row r="779" spans="4:4" x14ac:dyDescent="0.25">
      <c r="D779" s="190"/>
    </row>
    <row r="780" spans="4:4" x14ac:dyDescent="0.25">
      <c r="D780" s="190"/>
    </row>
    <row r="781" spans="4:4" x14ac:dyDescent="0.25">
      <c r="D781" s="190"/>
    </row>
    <row r="782" spans="4:4" x14ac:dyDescent="0.25">
      <c r="D782" s="190"/>
    </row>
    <row r="783" spans="4:4" x14ac:dyDescent="0.25">
      <c r="D783" s="190"/>
    </row>
    <row r="784" spans="4:4" x14ac:dyDescent="0.25">
      <c r="D784" s="190"/>
    </row>
    <row r="785" spans="4:4" x14ac:dyDescent="0.25">
      <c r="D785" s="190"/>
    </row>
    <row r="786" spans="4:4" x14ac:dyDescent="0.25">
      <c r="D786" s="190"/>
    </row>
    <row r="787" spans="4:4" x14ac:dyDescent="0.25">
      <c r="D787" s="190"/>
    </row>
    <row r="788" spans="4:4" x14ac:dyDescent="0.25">
      <c r="D788" s="190"/>
    </row>
    <row r="789" spans="4:4" x14ac:dyDescent="0.25">
      <c r="D789" s="190"/>
    </row>
    <row r="790" spans="4:4" x14ac:dyDescent="0.25">
      <c r="D790" s="190"/>
    </row>
    <row r="791" spans="4:4" x14ac:dyDescent="0.25">
      <c r="D791" s="190"/>
    </row>
    <row r="792" spans="4:4" x14ac:dyDescent="0.25">
      <c r="D792" s="190"/>
    </row>
    <row r="793" spans="4:4" x14ac:dyDescent="0.25">
      <c r="D793" s="190"/>
    </row>
    <row r="794" spans="4:4" x14ac:dyDescent="0.25">
      <c r="D794" s="190"/>
    </row>
    <row r="795" spans="4:4" x14ac:dyDescent="0.25">
      <c r="D795" s="190"/>
    </row>
    <row r="796" spans="4:4" x14ac:dyDescent="0.25">
      <c r="D796" s="190"/>
    </row>
    <row r="797" spans="4:4" x14ac:dyDescent="0.25">
      <c r="D797" s="190"/>
    </row>
    <row r="798" spans="4:4" x14ac:dyDescent="0.25">
      <c r="D798" s="190"/>
    </row>
    <row r="799" spans="4:4" x14ac:dyDescent="0.25">
      <c r="D799" s="190"/>
    </row>
    <row r="800" spans="4:4" x14ac:dyDescent="0.25">
      <c r="D800" s="190"/>
    </row>
    <row r="801" spans="4:4" x14ac:dyDescent="0.25">
      <c r="D801" s="190"/>
    </row>
    <row r="802" spans="4:4" x14ac:dyDescent="0.25">
      <c r="D802" s="190"/>
    </row>
    <row r="803" spans="4:4" x14ac:dyDescent="0.25">
      <c r="D803" s="190"/>
    </row>
    <row r="804" spans="4:4" x14ac:dyDescent="0.25">
      <c r="D804" s="190"/>
    </row>
    <row r="805" spans="4:4" x14ac:dyDescent="0.25">
      <c r="D805" s="190"/>
    </row>
    <row r="806" spans="4:4" x14ac:dyDescent="0.25">
      <c r="D806" s="190"/>
    </row>
    <row r="807" spans="4:4" x14ac:dyDescent="0.25">
      <c r="D807" s="190"/>
    </row>
    <row r="808" spans="4:4" x14ac:dyDescent="0.25">
      <c r="D808" s="190"/>
    </row>
    <row r="809" spans="4:4" x14ac:dyDescent="0.25">
      <c r="D809" s="190"/>
    </row>
    <row r="810" spans="4:4" x14ac:dyDescent="0.25">
      <c r="D810" s="190"/>
    </row>
    <row r="811" spans="4:4" x14ac:dyDescent="0.25">
      <c r="D811" s="190"/>
    </row>
    <row r="812" spans="4:4" x14ac:dyDescent="0.25">
      <c r="D812" s="190"/>
    </row>
    <row r="813" spans="4:4" x14ac:dyDescent="0.25">
      <c r="D813" s="190"/>
    </row>
    <row r="814" spans="4:4" x14ac:dyDescent="0.25">
      <c r="D814" s="190"/>
    </row>
    <row r="815" spans="4:4" x14ac:dyDescent="0.25">
      <c r="D815" s="190"/>
    </row>
    <row r="816" spans="4:4" x14ac:dyDescent="0.25">
      <c r="D816" s="190"/>
    </row>
    <row r="817" spans="4:4" x14ac:dyDescent="0.25">
      <c r="D817" s="190"/>
    </row>
    <row r="818" spans="4:4" x14ac:dyDescent="0.25">
      <c r="D818" s="190"/>
    </row>
    <row r="819" spans="4:4" x14ac:dyDescent="0.25">
      <c r="D819" s="190"/>
    </row>
    <row r="820" spans="4:4" x14ac:dyDescent="0.25">
      <c r="D820" s="190"/>
    </row>
    <row r="821" spans="4:4" x14ac:dyDescent="0.25">
      <c r="D821" s="190"/>
    </row>
    <row r="822" spans="4:4" x14ac:dyDescent="0.25">
      <c r="D822" s="190"/>
    </row>
    <row r="823" spans="4:4" x14ac:dyDescent="0.25">
      <c r="D823" s="190"/>
    </row>
    <row r="824" spans="4:4" x14ac:dyDescent="0.25">
      <c r="D824" s="190"/>
    </row>
    <row r="825" spans="4:4" x14ac:dyDescent="0.25">
      <c r="D825" s="190"/>
    </row>
    <row r="826" spans="4:4" x14ac:dyDescent="0.25">
      <c r="D826" s="190"/>
    </row>
    <row r="827" spans="4:4" x14ac:dyDescent="0.25">
      <c r="D827" s="190"/>
    </row>
    <row r="828" spans="4:4" x14ac:dyDescent="0.25">
      <c r="D828" s="190"/>
    </row>
    <row r="829" spans="4:4" x14ac:dyDescent="0.25">
      <c r="D829" s="190"/>
    </row>
    <row r="830" spans="4:4" x14ac:dyDescent="0.25">
      <c r="D830" s="190"/>
    </row>
    <row r="831" spans="4:4" x14ac:dyDescent="0.25">
      <c r="D831" s="190"/>
    </row>
    <row r="832" spans="4:4" x14ac:dyDescent="0.25">
      <c r="D832" s="190"/>
    </row>
    <row r="833" spans="4:4" x14ac:dyDescent="0.25">
      <c r="D833" s="190"/>
    </row>
    <row r="834" spans="4:4" x14ac:dyDescent="0.25">
      <c r="D834" s="190"/>
    </row>
    <row r="835" spans="4:4" x14ac:dyDescent="0.25">
      <c r="D835" s="190"/>
    </row>
    <row r="836" spans="4:4" x14ac:dyDescent="0.25">
      <c r="D836" s="190"/>
    </row>
    <row r="837" spans="4:4" x14ac:dyDescent="0.25">
      <c r="D837" s="190"/>
    </row>
    <row r="838" spans="4:4" x14ac:dyDescent="0.25">
      <c r="D838" s="190"/>
    </row>
    <row r="839" spans="4:4" x14ac:dyDescent="0.25">
      <c r="D839" s="190"/>
    </row>
    <row r="840" spans="4:4" x14ac:dyDescent="0.25">
      <c r="D840" s="190"/>
    </row>
    <row r="841" spans="4:4" x14ac:dyDescent="0.25">
      <c r="D841" s="190"/>
    </row>
    <row r="842" spans="4:4" x14ac:dyDescent="0.25">
      <c r="D842" s="190"/>
    </row>
    <row r="843" spans="4:4" x14ac:dyDescent="0.25">
      <c r="D843" s="190"/>
    </row>
    <row r="844" spans="4:4" x14ac:dyDescent="0.25">
      <c r="D844" s="190"/>
    </row>
    <row r="845" spans="4:4" x14ac:dyDescent="0.25">
      <c r="D845" s="190"/>
    </row>
    <row r="846" spans="4:4" x14ac:dyDescent="0.25">
      <c r="D846" s="190"/>
    </row>
    <row r="847" spans="4:4" x14ac:dyDescent="0.25">
      <c r="D847" s="190"/>
    </row>
    <row r="848" spans="4:4" x14ac:dyDescent="0.25">
      <c r="D848" s="190"/>
    </row>
    <row r="849" spans="4:4" x14ac:dyDescent="0.25">
      <c r="D849" s="190"/>
    </row>
    <row r="850" spans="4:4" x14ac:dyDescent="0.25">
      <c r="D850" s="190"/>
    </row>
    <row r="851" spans="4:4" x14ac:dyDescent="0.25">
      <c r="D851" s="190"/>
    </row>
    <row r="852" spans="4:4" x14ac:dyDescent="0.25">
      <c r="D852" s="190"/>
    </row>
    <row r="853" spans="4:4" x14ac:dyDescent="0.25">
      <c r="D853" s="190"/>
    </row>
    <row r="854" spans="4:4" x14ac:dyDescent="0.25">
      <c r="D854" s="190"/>
    </row>
    <row r="855" spans="4:4" x14ac:dyDescent="0.25">
      <c r="D855" s="190"/>
    </row>
    <row r="856" spans="4:4" x14ac:dyDescent="0.25">
      <c r="D856" s="190"/>
    </row>
    <row r="857" spans="4:4" x14ac:dyDescent="0.25">
      <c r="D857" s="190"/>
    </row>
    <row r="858" spans="4:4" x14ac:dyDescent="0.25">
      <c r="D858" s="190"/>
    </row>
    <row r="859" spans="4:4" x14ac:dyDescent="0.25">
      <c r="D859" s="190"/>
    </row>
    <row r="860" spans="4:4" x14ac:dyDescent="0.25">
      <c r="D860" s="190"/>
    </row>
    <row r="861" spans="4:4" x14ac:dyDescent="0.25">
      <c r="D861" s="190"/>
    </row>
    <row r="862" spans="4:4" x14ac:dyDescent="0.25">
      <c r="D862" s="190"/>
    </row>
    <row r="863" spans="4:4" x14ac:dyDescent="0.25">
      <c r="D863" s="190"/>
    </row>
    <row r="864" spans="4:4" x14ac:dyDescent="0.25">
      <c r="D864" s="190"/>
    </row>
    <row r="865" spans="4:4" x14ac:dyDescent="0.25">
      <c r="D865" s="190"/>
    </row>
    <row r="866" spans="4:4" x14ac:dyDescent="0.25">
      <c r="D866" s="190"/>
    </row>
    <row r="867" spans="4:4" x14ac:dyDescent="0.25">
      <c r="D867" s="190"/>
    </row>
    <row r="868" spans="4:4" x14ac:dyDescent="0.25">
      <c r="D868" s="190"/>
    </row>
    <row r="869" spans="4:4" x14ac:dyDescent="0.25">
      <c r="D869" s="190"/>
    </row>
    <row r="870" spans="4:4" x14ac:dyDescent="0.25">
      <c r="D870" s="190"/>
    </row>
    <row r="871" spans="4:4" x14ac:dyDescent="0.25">
      <c r="D871" s="190"/>
    </row>
    <row r="872" spans="4:4" x14ac:dyDescent="0.25">
      <c r="D872" s="190"/>
    </row>
    <row r="873" spans="4:4" x14ac:dyDescent="0.25">
      <c r="D873" s="190"/>
    </row>
    <row r="874" spans="4:4" x14ac:dyDescent="0.25">
      <c r="D874" s="190"/>
    </row>
    <row r="875" spans="4:4" x14ac:dyDescent="0.25">
      <c r="D875" s="190"/>
    </row>
    <row r="876" spans="4:4" x14ac:dyDescent="0.25">
      <c r="D876" s="190"/>
    </row>
    <row r="877" spans="4:4" x14ac:dyDescent="0.25">
      <c r="D877" s="190"/>
    </row>
    <row r="878" spans="4:4" x14ac:dyDescent="0.25">
      <c r="D878" s="190"/>
    </row>
    <row r="879" spans="4:4" x14ac:dyDescent="0.25">
      <c r="D879" s="190"/>
    </row>
    <row r="880" spans="4:4" x14ac:dyDescent="0.25">
      <c r="D880" s="190"/>
    </row>
    <row r="881" spans="4:4" x14ac:dyDescent="0.25">
      <c r="D881" s="190"/>
    </row>
    <row r="882" spans="4:4" x14ac:dyDescent="0.25">
      <c r="D882" s="190"/>
    </row>
    <row r="883" spans="4:4" x14ac:dyDescent="0.25">
      <c r="D883" s="190"/>
    </row>
    <row r="884" spans="4:4" x14ac:dyDescent="0.25">
      <c r="D884" s="190"/>
    </row>
    <row r="885" spans="4:4" x14ac:dyDescent="0.25">
      <c r="D885" s="190"/>
    </row>
    <row r="886" spans="4:4" x14ac:dyDescent="0.25">
      <c r="D886" s="190"/>
    </row>
    <row r="887" spans="4:4" x14ac:dyDescent="0.25">
      <c r="D887" s="190"/>
    </row>
    <row r="888" spans="4:4" x14ac:dyDescent="0.25">
      <c r="D888" s="190"/>
    </row>
    <row r="889" spans="4:4" x14ac:dyDescent="0.25">
      <c r="D889" s="190"/>
    </row>
    <row r="890" spans="4:4" x14ac:dyDescent="0.25">
      <c r="D890" s="190"/>
    </row>
    <row r="891" spans="4:4" x14ac:dyDescent="0.25">
      <c r="D891" s="190"/>
    </row>
    <row r="892" spans="4:4" x14ac:dyDescent="0.25">
      <c r="D892" s="190"/>
    </row>
    <row r="893" spans="4:4" x14ac:dyDescent="0.25">
      <c r="D893" s="190"/>
    </row>
    <row r="894" spans="4:4" x14ac:dyDescent="0.25">
      <c r="D894" s="190"/>
    </row>
    <row r="895" spans="4:4" x14ac:dyDescent="0.25">
      <c r="D895" s="190"/>
    </row>
    <row r="896" spans="4:4" x14ac:dyDescent="0.25">
      <c r="D896" s="190"/>
    </row>
    <row r="897" spans="4:4" x14ac:dyDescent="0.25">
      <c r="D897" s="190"/>
    </row>
    <row r="898" spans="4:4" x14ac:dyDescent="0.25">
      <c r="D898" s="190"/>
    </row>
    <row r="899" spans="4:4" x14ac:dyDescent="0.25">
      <c r="D899" s="190"/>
    </row>
    <row r="900" spans="4:4" x14ac:dyDescent="0.25">
      <c r="D900" s="190"/>
    </row>
    <row r="901" spans="4:4" x14ac:dyDescent="0.25">
      <c r="D901" s="190"/>
    </row>
    <row r="902" spans="4:4" x14ac:dyDescent="0.25">
      <c r="D902" s="190"/>
    </row>
    <row r="903" spans="4:4" x14ac:dyDescent="0.25">
      <c r="D903" s="190"/>
    </row>
    <row r="904" spans="4:4" x14ac:dyDescent="0.25">
      <c r="D904" s="190"/>
    </row>
    <row r="905" spans="4:4" x14ac:dyDescent="0.25">
      <c r="D905" s="190"/>
    </row>
    <row r="906" spans="4:4" x14ac:dyDescent="0.25">
      <c r="D906" s="190"/>
    </row>
    <row r="907" spans="4:4" x14ac:dyDescent="0.25">
      <c r="D907" s="190"/>
    </row>
    <row r="908" spans="4:4" x14ac:dyDescent="0.25">
      <c r="D908" s="190"/>
    </row>
    <row r="909" spans="4:4" x14ac:dyDescent="0.25">
      <c r="D909" s="190"/>
    </row>
    <row r="910" spans="4:4" x14ac:dyDescent="0.25">
      <c r="D910" s="190"/>
    </row>
    <row r="911" spans="4:4" x14ac:dyDescent="0.25">
      <c r="D911" s="190"/>
    </row>
    <row r="912" spans="4:4" x14ac:dyDescent="0.25">
      <c r="D912" s="190"/>
    </row>
    <row r="913" spans="4:4" x14ac:dyDescent="0.25">
      <c r="D913" s="190"/>
    </row>
    <row r="914" spans="4:4" x14ac:dyDescent="0.25">
      <c r="D914" s="190"/>
    </row>
    <row r="915" spans="4:4" x14ac:dyDescent="0.25">
      <c r="D915" s="190"/>
    </row>
    <row r="916" spans="4:4" x14ac:dyDescent="0.25">
      <c r="D916" s="190"/>
    </row>
    <row r="917" spans="4:4" x14ac:dyDescent="0.25">
      <c r="D917" s="190"/>
    </row>
    <row r="918" spans="4:4" x14ac:dyDescent="0.25">
      <c r="D918" s="190"/>
    </row>
    <row r="919" spans="4:4" x14ac:dyDescent="0.25">
      <c r="D919" s="190"/>
    </row>
    <row r="920" spans="4:4" x14ac:dyDescent="0.25">
      <c r="D920" s="190"/>
    </row>
    <row r="921" spans="4:4" x14ac:dyDescent="0.25">
      <c r="D921" s="190"/>
    </row>
    <row r="922" spans="4:4" x14ac:dyDescent="0.25">
      <c r="D922" s="190"/>
    </row>
    <row r="923" spans="4:4" x14ac:dyDescent="0.25">
      <c r="D923" s="190"/>
    </row>
    <row r="924" spans="4:4" x14ac:dyDescent="0.25">
      <c r="D924" s="190"/>
    </row>
    <row r="925" spans="4:4" x14ac:dyDescent="0.25">
      <c r="D925" s="190"/>
    </row>
    <row r="926" spans="4:4" x14ac:dyDescent="0.25">
      <c r="D926" s="190"/>
    </row>
    <row r="927" spans="4:4" x14ac:dyDescent="0.25">
      <c r="D927" s="190"/>
    </row>
    <row r="928" spans="4:4" x14ac:dyDescent="0.25">
      <c r="D928" s="190"/>
    </row>
    <row r="929" spans="4:4" x14ac:dyDescent="0.25">
      <c r="D929" s="190"/>
    </row>
    <row r="930" spans="4:4" x14ac:dyDescent="0.25">
      <c r="D930" s="190"/>
    </row>
    <row r="931" spans="4:4" x14ac:dyDescent="0.25">
      <c r="D931" s="190"/>
    </row>
    <row r="932" spans="4:4" x14ac:dyDescent="0.25">
      <c r="D932" s="190"/>
    </row>
    <row r="933" spans="4:4" x14ac:dyDescent="0.25">
      <c r="D933" s="190"/>
    </row>
    <row r="934" spans="4:4" x14ac:dyDescent="0.25">
      <c r="D934" s="190"/>
    </row>
    <row r="935" spans="4:4" x14ac:dyDescent="0.25">
      <c r="D935" s="190"/>
    </row>
    <row r="936" spans="4:4" x14ac:dyDescent="0.25">
      <c r="D936" s="190"/>
    </row>
    <row r="937" spans="4:4" x14ac:dyDescent="0.25">
      <c r="D937" s="190"/>
    </row>
    <row r="938" spans="4:4" x14ac:dyDescent="0.25">
      <c r="D938" s="190"/>
    </row>
    <row r="939" spans="4:4" x14ac:dyDescent="0.25">
      <c r="D939" s="190"/>
    </row>
    <row r="940" spans="4:4" x14ac:dyDescent="0.25">
      <c r="D940" s="190"/>
    </row>
    <row r="941" spans="4:4" x14ac:dyDescent="0.25">
      <c r="D941" s="190"/>
    </row>
    <row r="942" spans="4:4" x14ac:dyDescent="0.25">
      <c r="D942" s="190"/>
    </row>
    <row r="943" spans="4:4" x14ac:dyDescent="0.25">
      <c r="D943" s="190"/>
    </row>
    <row r="944" spans="4:4" x14ac:dyDescent="0.25">
      <c r="D944" s="190"/>
    </row>
    <row r="945" spans="4:4" x14ac:dyDescent="0.25">
      <c r="D945" s="190"/>
    </row>
    <row r="946" spans="4:4" x14ac:dyDescent="0.25">
      <c r="D946" s="190"/>
    </row>
    <row r="947" spans="4:4" x14ac:dyDescent="0.25">
      <c r="D947" s="190"/>
    </row>
    <row r="948" spans="4:4" x14ac:dyDescent="0.25">
      <c r="D948" s="190"/>
    </row>
    <row r="949" spans="4:4" x14ac:dyDescent="0.25">
      <c r="D949" s="190"/>
    </row>
    <row r="950" spans="4:4" x14ac:dyDescent="0.25">
      <c r="D950" s="190"/>
    </row>
    <row r="951" spans="4:4" x14ac:dyDescent="0.25">
      <c r="D951" s="190"/>
    </row>
    <row r="952" spans="4:4" x14ac:dyDescent="0.25">
      <c r="D952" s="190"/>
    </row>
    <row r="953" spans="4:4" x14ac:dyDescent="0.25">
      <c r="D953" s="190"/>
    </row>
    <row r="954" spans="4:4" x14ac:dyDescent="0.25">
      <c r="D954" s="190"/>
    </row>
    <row r="955" spans="4:4" x14ac:dyDescent="0.25">
      <c r="D955" s="190"/>
    </row>
    <row r="956" spans="4:4" x14ac:dyDescent="0.25">
      <c r="D956" s="190"/>
    </row>
    <row r="957" spans="4:4" x14ac:dyDescent="0.25">
      <c r="D957" s="190"/>
    </row>
    <row r="958" spans="4:4" x14ac:dyDescent="0.25">
      <c r="D958" s="190"/>
    </row>
    <row r="959" spans="4:4" x14ac:dyDescent="0.25">
      <c r="D959" s="190"/>
    </row>
    <row r="960" spans="4:4" x14ac:dyDescent="0.25">
      <c r="D960" s="190"/>
    </row>
    <row r="961" spans="4:4" x14ac:dyDescent="0.25">
      <c r="D961" s="190"/>
    </row>
    <row r="962" spans="4:4" x14ac:dyDescent="0.25">
      <c r="D962" s="190"/>
    </row>
    <row r="963" spans="4:4" x14ac:dyDescent="0.25">
      <c r="D963" s="190"/>
    </row>
    <row r="964" spans="4:4" x14ac:dyDescent="0.25">
      <c r="D964" s="190"/>
    </row>
    <row r="965" spans="4:4" x14ac:dyDescent="0.25">
      <c r="D965" s="190"/>
    </row>
    <row r="966" spans="4:4" x14ac:dyDescent="0.25">
      <c r="D966" s="190"/>
    </row>
    <row r="967" spans="4:4" x14ac:dyDescent="0.25">
      <c r="D967" s="190"/>
    </row>
    <row r="968" spans="4:4" x14ac:dyDescent="0.25">
      <c r="D968" s="190"/>
    </row>
    <row r="969" spans="4:4" x14ac:dyDescent="0.25">
      <c r="D969" s="190"/>
    </row>
    <row r="970" spans="4:4" x14ac:dyDescent="0.25">
      <c r="D970" s="190"/>
    </row>
    <row r="971" spans="4:4" x14ac:dyDescent="0.25">
      <c r="D971" s="190"/>
    </row>
    <row r="972" spans="4:4" x14ac:dyDescent="0.25">
      <c r="D972" s="190"/>
    </row>
    <row r="973" spans="4:4" x14ac:dyDescent="0.25">
      <c r="D973" s="190"/>
    </row>
    <row r="974" spans="4:4" x14ac:dyDescent="0.25">
      <c r="D974" s="190"/>
    </row>
    <row r="975" spans="4:4" x14ac:dyDescent="0.25">
      <c r="D975" s="190"/>
    </row>
    <row r="976" spans="4:4" x14ac:dyDescent="0.25">
      <c r="D976" s="190"/>
    </row>
    <row r="977" spans="4:4" x14ac:dyDescent="0.25">
      <c r="D977" s="190"/>
    </row>
    <row r="978" spans="4:4" x14ac:dyDescent="0.25">
      <c r="D978" s="190"/>
    </row>
    <row r="979" spans="4:4" x14ac:dyDescent="0.25">
      <c r="D979" s="190"/>
    </row>
    <row r="980" spans="4:4" x14ac:dyDescent="0.25">
      <c r="D980" s="190"/>
    </row>
    <row r="981" spans="4:4" x14ac:dyDescent="0.25">
      <c r="D981" s="190"/>
    </row>
    <row r="982" spans="4:4" x14ac:dyDescent="0.25">
      <c r="D982" s="190"/>
    </row>
    <row r="983" spans="4:4" x14ac:dyDescent="0.25">
      <c r="D983" s="190"/>
    </row>
    <row r="984" spans="4:4" x14ac:dyDescent="0.25">
      <c r="D984" s="190"/>
    </row>
    <row r="985" spans="4:4" x14ac:dyDescent="0.25">
      <c r="D985" s="190"/>
    </row>
    <row r="986" spans="4:4" x14ac:dyDescent="0.25">
      <c r="D986" s="190"/>
    </row>
    <row r="987" spans="4:4" x14ac:dyDescent="0.25">
      <c r="D987" s="190"/>
    </row>
    <row r="988" spans="4:4" x14ac:dyDescent="0.25">
      <c r="D988" s="190"/>
    </row>
    <row r="989" spans="4:4" x14ac:dyDescent="0.25">
      <c r="D989" s="190"/>
    </row>
    <row r="990" spans="4:4" x14ac:dyDescent="0.25">
      <c r="D990" s="190"/>
    </row>
    <row r="991" spans="4:4" x14ac:dyDescent="0.25">
      <c r="D991" s="190"/>
    </row>
    <row r="992" spans="4:4" x14ac:dyDescent="0.25">
      <c r="D992" s="190"/>
    </row>
    <row r="993" spans="4:4" x14ac:dyDescent="0.25">
      <c r="D993" s="190"/>
    </row>
    <row r="994" spans="4:4" x14ac:dyDescent="0.25">
      <c r="D994" s="190"/>
    </row>
    <row r="995" spans="4:4" x14ac:dyDescent="0.25">
      <c r="D995" s="190"/>
    </row>
    <row r="996" spans="4:4" x14ac:dyDescent="0.25">
      <c r="D996" s="190"/>
    </row>
    <row r="997" spans="4:4" x14ac:dyDescent="0.25">
      <c r="D997" s="190"/>
    </row>
    <row r="998" spans="4:4" x14ac:dyDescent="0.25">
      <c r="D998" s="190"/>
    </row>
    <row r="999" spans="4:4" x14ac:dyDescent="0.25">
      <c r="D999" s="190"/>
    </row>
    <row r="1000" spans="4:4" x14ac:dyDescent="0.25">
      <c r="D1000" s="190"/>
    </row>
    <row r="1001" spans="4:4" x14ac:dyDescent="0.25">
      <c r="D1001" s="190"/>
    </row>
    <row r="1002" spans="4:4" x14ac:dyDescent="0.25">
      <c r="D1002" s="190"/>
    </row>
    <row r="1003" spans="4:4" x14ac:dyDescent="0.25">
      <c r="D1003" s="190"/>
    </row>
    <row r="1004" spans="4:4" x14ac:dyDescent="0.25">
      <c r="D1004" s="190"/>
    </row>
    <row r="1005" spans="4:4" x14ac:dyDescent="0.25">
      <c r="D1005" s="190"/>
    </row>
    <row r="1006" spans="4:4" x14ac:dyDescent="0.25">
      <c r="D1006" s="190"/>
    </row>
    <row r="1007" spans="4:4" x14ac:dyDescent="0.25">
      <c r="D1007" s="190"/>
    </row>
    <row r="1008" spans="4:4" x14ac:dyDescent="0.25">
      <c r="D1008" s="190"/>
    </row>
    <row r="1009" spans="4:4" x14ac:dyDescent="0.25">
      <c r="D1009" s="190"/>
    </row>
    <row r="1010" spans="4:4" x14ac:dyDescent="0.25">
      <c r="D1010" s="190"/>
    </row>
    <row r="1011" spans="4:4" x14ac:dyDescent="0.25">
      <c r="D1011" s="190"/>
    </row>
    <row r="1012" spans="4:4" x14ac:dyDescent="0.25">
      <c r="D1012" s="190"/>
    </row>
    <row r="1013" spans="4:4" x14ac:dyDescent="0.25">
      <c r="D1013" s="190"/>
    </row>
    <row r="1014" spans="4:4" x14ac:dyDescent="0.25">
      <c r="D1014" s="190"/>
    </row>
    <row r="1015" spans="4:4" x14ac:dyDescent="0.25">
      <c r="D1015" s="190"/>
    </row>
    <row r="1016" spans="4:4" x14ac:dyDescent="0.25">
      <c r="D1016" s="190"/>
    </row>
    <row r="1017" spans="4:4" x14ac:dyDescent="0.25">
      <c r="D1017" s="190"/>
    </row>
    <row r="1018" spans="4:4" x14ac:dyDescent="0.25">
      <c r="D1018" s="190"/>
    </row>
    <row r="1019" spans="4:4" x14ac:dyDescent="0.25">
      <c r="D1019" s="190"/>
    </row>
    <row r="1020" spans="4:4" x14ac:dyDescent="0.25">
      <c r="D1020" s="190"/>
    </row>
    <row r="1021" spans="4:4" x14ac:dyDescent="0.25">
      <c r="D1021" s="190"/>
    </row>
    <row r="1022" spans="4:4" x14ac:dyDescent="0.25">
      <c r="D1022" s="190"/>
    </row>
    <row r="1023" spans="4:4" x14ac:dyDescent="0.25">
      <c r="D1023" s="190"/>
    </row>
    <row r="1024" spans="4:4" x14ac:dyDescent="0.25">
      <c r="D1024" s="190"/>
    </row>
    <row r="1025" spans="4:4" x14ac:dyDescent="0.25">
      <c r="D1025" s="190"/>
    </row>
    <row r="1026" spans="4:4" x14ac:dyDescent="0.25">
      <c r="D1026" s="190"/>
    </row>
    <row r="1027" spans="4:4" x14ac:dyDescent="0.25">
      <c r="D1027" s="190"/>
    </row>
    <row r="1028" spans="4:4" x14ac:dyDescent="0.25">
      <c r="D1028" s="190"/>
    </row>
    <row r="1029" spans="4:4" x14ac:dyDescent="0.25">
      <c r="D1029" s="190"/>
    </row>
    <row r="1030" spans="4:4" x14ac:dyDescent="0.25">
      <c r="D1030" s="190"/>
    </row>
    <row r="1031" spans="4:4" x14ac:dyDescent="0.25">
      <c r="D1031" s="190"/>
    </row>
    <row r="1032" spans="4:4" x14ac:dyDescent="0.25">
      <c r="D1032" s="190"/>
    </row>
    <row r="1033" spans="4:4" x14ac:dyDescent="0.25">
      <c r="D1033" s="190"/>
    </row>
    <row r="1034" spans="4:4" x14ac:dyDescent="0.25">
      <c r="D1034" s="190"/>
    </row>
    <row r="1035" spans="4:4" x14ac:dyDescent="0.25">
      <c r="D1035" s="190"/>
    </row>
    <row r="1036" spans="4:4" x14ac:dyDescent="0.25">
      <c r="D1036" s="190"/>
    </row>
    <row r="1037" spans="4:4" x14ac:dyDescent="0.25">
      <c r="D1037" s="190"/>
    </row>
    <row r="1038" spans="4:4" x14ac:dyDescent="0.25">
      <c r="D1038" s="190"/>
    </row>
    <row r="1039" spans="4:4" x14ac:dyDescent="0.25">
      <c r="D1039" s="190"/>
    </row>
    <row r="1040" spans="4:4" x14ac:dyDescent="0.25">
      <c r="D1040" s="190"/>
    </row>
    <row r="1041" spans="4:4" x14ac:dyDescent="0.25">
      <c r="D1041" s="190"/>
    </row>
    <row r="1042" spans="4:4" x14ac:dyDescent="0.25">
      <c r="D1042" s="190"/>
    </row>
    <row r="1043" spans="4:4" x14ac:dyDescent="0.25">
      <c r="D1043" s="190"/>
    </row>
    <row r="1044" spans="4:4" x14ac:dyDescent="0.25">
      <c r="D1044" s="190"/>
    </row>
    <row r="1045" spans="4:4" x14ac:dyDescent="0.25">
      <c r="D1045" s="190"/>
    </row>
    <row r="1046" spans="4:4" x14ac:dyDescent="0.25">
      <c r="D1046" s="190"/>
    </row>
    <row r="1047" spans="4:4" x14ac:dyDescent="0.25">
      <c r="D1047" s="190"/>
    </row>
    <row r="1048" spans="4:4" x14ac:dyDescent="0.25">
      <c r="D1048" s="190"/>
    </row>
    <row r="1049" spans="4:4" x14ac:dyDescent="0.25">
      <c r="D1049" s="190"/>
    </row>
    <row r="1050" spans="4:4" x14ac:dyDescent="0.25">
      <c r="D1050" s="190"/>
    </row>
    <row r="1051" spans="4:4" x14ac:dyDescent="0.25">
      <c r="D1051" s="190"/>
    </row>
    <row r="1052" spans="4:4" x14ac:dyDescent="0.25">
      <c r="D1052" s="190"/>
    </row>
    <row r="1053" spans="4:4" x14ac:dyDescent="0.25">
      <c r="D1053" s="190"/>
    </row>
    <row r="1054" spans="4:4" x14ac:dyDescent="0.25">
      <c r="D1054" s="190"/>
    </row>
    <row r="1055" spans="4:4" x14ac:dyDescent="0.25">
      <c r="D1055" s="190"/>
    </row>
    <row r="1056" spans="4:4" x14ac:dyDescent="0.25">
      <c r="D1056" s="190"/>
    </row>
    <row r="1057" spans="4:4" x14ac:dyDescent="0.25">
      <c r="D1057" s="190"/>
    </row>
    <row r="1058" spans="4:4" x14ac:dyDescent="0.25">
      <c r="D1058" s="190"/>
    </row>
    <row r="1059" spans="4:4" x14ac:dyDescent="0.25">
      <c r="D1059" s="190"/>
    </row>
    <row r="1060" spans="4:4" x14ac:dyDescent="0.25">
      <c r="D1060" s="190"/>
    </row>
    <row r="1061" spans="4:4" x14ac:dyDescent="0.25">
      <c r="D1061" s="190"/>
    </row>
    <row r="1062" spans="4:4" x14ac:dyDescent="0.25">
      <c r="D1062" s="190"/>
    </row>
    <row r="1063" spans="4:4" x14ac:dyDescent="0.25">
      <c r="D1063" s="190"/>
    </row>
    <row r="1064" spans="4:4" x14ac:dyDescent="0.25">
      <c r="D1064" s="190"/>
    </row>
    <row r="1065" spans="4:4" x14ac:dyDescent="0.25">
      <c r="D1065" s="190"/>
    </row>
    <row r="1066" spans="4:4" x14ac:dyDescent="0.25">
      <c r="D1066" s="190"/>
    </row>
    <row r="1067" spans="4:4" x14ac:dyDescent="0.25">
      <c r="D1067" s="190"/>
    </row>
    <row r="1068" spans="4:4" x14ac:dyDescent="0.25">
      <c r="D1068" s="190"/>
    </row>
    <row r="1069" spans="4:4" x14ac:dyDescent="0.25">
      <c r="D1069" s="190"/>
    </row>
    <row r="1070" spans="4:4" x14ac:dyDescent="0.25">
      <c r="D1070" s="190"/>
    </row>
    <row r="1071" spans="4:4" x14ac:dyDescent="0.25">
      <c r="D1071" s="190"/>
    </row>
    <row r="1072" spans="4:4" x14ac:dyDescent="0.25">
      <c r="D1072" s="190"/>
    </row>
    <row r="1073" spans="4:4" x14ac:dyDescent="0.25">
      <c r="D1073" s="190"/>
    </row>
    <row r="1074" spans="4:4" x14ac:dyDescent="0.25">
      <c r="D1074" s="190"/>
    </row>
    <row r="1075" spans="4:4" x14ac:dyDescent="0.25">
      <c r="D1075" s="190"/>
    </row>
    <row r="1076" spans="4:4" x14ac:dyDescent="0.25">
      <c r="D1076" s="190"/>
    </row>
    <row r="1077" spans="4:4" x14ac:dyDescent="0.25">
      <c r="D1077" s="190"/>
    </row>
    <row r="1078" spans="4:4" x14ac:dyDescent="0.25">
      <c r="D1078" s="190"/>
    </row>
    <row r="1079" spans="4:4" x14ac:dyDescent="0.25">
      <c r="D1079" s="190"/>
    </row>
    <row r="1080" spans="4:4" x14ac:dyDescent="0.25">
      <c r="D1080" s="190"/>
    </row>
    <row r="1081" spans="4:4" x14ac:dyDescent="0.25">
      <c r="D1081" s="190"/>
    </row>
    <row r="1082" spans="4:4" x14ac:dyDescent="0.25">
      <c r="D1082" s="190"/>
    </row>
    <row r="1083" spans="4:4" x14ac:dyDescent="0.25">
      <c r="D1083" s="190"/>
    </row>
    <row r="1084" spans="4:4" x14ac:dyDescent="0.25">
      <c r="D1084" s="190"/>
    </row>
    <row r="1085" spans="4:4" x14ac:dyDescent="0.25">
      <c r="D1085" s="190"/>
    </row>
    <row r="1086" spans="4:4" x14ac:dyDescent="0.25">
      <c r="D1086" s="190"/>
    </row>
    <row r="1087" spans="4:4" x14ac:dyDescent="0.25">
      <c r="D1087" s="190"/>
    </row>
    <row r="1088" spans="4:4" x14ac:dyDescent="0.25">
      <c r="D1088" s="190"/>
    </row>
    <row r="1089" spans="4:4" x14ac:dyDescent="0.25">
      <c r="D1089" s="190"/>
    </row>
    <row r="1090" spans="4:4" x14ac:dyDescent="0.25">
      <c r="D1090" s="190"/>
    </row>
    <row r="1091" spans="4:4" x14ac:dyDescent="0.25">
      <c r="D1091" s="190"/>
    </row>
    <row r="1092" spans="4:4" x14ac:dyDescent="0.25">
      <c r="D1092" s="190"/>
    </row>
    <row r="1093" spans="4:4" x14ac:dyDescent="0.25">
      <c r="D1093" s="190"/>
    </row>
    <row r="1094" spans="4:4" x14ac:dyDescent="0.25">
      <c r="D1094" s="190"/>
    </row>
    <row r="1095" spans="4:4" x14ac:dyDescent="0.25">
      <c r="D1095" s="190"/>
    </row>
    <row r="1096" spans="4:4" x14ac:dyDescent="0.25">
      <c r="D1096" s="190"/>
    </row>
    <row r="1097" spans="4:4" x14ac:dyDescent="0.25">
      <c r="D1097" s="190"/>
    </row>
    <row r="1098" spans="4:4" x14ac:dyDescent="0.25">
      <c r="D1098" s="190"/>
    </row>
    <row r="1099" spans="4:4" x14ac:dyDescent="0.25">
      <c r="D1099" s="190"/>
    </row>
    <row r="1100" spans="4:4" x14ac:dyDescent="0.25">
      <c r="D1100" s="190"/>
    </row>
    <row r="1101" spans="4:4" x14ac:dyDescent="0.25">
      <c r="D1101" s="190"/>
    </row>
    <row r="1102" spans="4:4" x14ac:dyDescent="0.25">
      <c r="D1102" s="190"/>
    </row>
    <row r="1103" spans="4:4" x14ac:dyDescent="0.25">
      <c r="D1103" s="190"/>
    </row>
    <row r="1104" spans="4:4" x14ac:dyDescent="0.25">
      <c r="D1104" s="190"/>
    </row>
    <row r="1105" spans="4:4" x14ac:dyDescent="0.25">
      <c r="D1105" s="190"/>
    </row>
    <row r="1106" spans="4:4" x14ac:dyDescent="0.25">
      <c r="D1106" s="190"/>
    </row>
    <row r="1107" spans="4:4" x14ac:dyDescent="0.25">
      <c r="D1107" s="190"/>
    </row>
    <row r="1108" spans="4:4" x14ac:dyDescent="0.25">
      <c r="D1108" s="190"/>
    </row>
    <row r="1109" spans="4:4" x14ac:dyDescent="0.25">
      <c r="D1109" s="190"/>
    </row>
    <row r="1110" spans="4:4" x14ac:dyDescent="0.25">
      <c r="D1110" s="190"/>
    </row>
    <row r="1111" spans="4:4" x14ac:dyDescent="0.25">
      <c r="D1111" s="190"/>
    </row>
    <row r="1112" spans="4:4" x14ac:dyDescent="0.25">
      <c r="D1112" s="190"/>
    </row>
    <row r="1113" spans="4:4" x14ac:dyDescent="0.25">
      <c r="D1113" s="190"/>
    </row>
    <row r="1114" spans="4:4" x14ac:dyDescent="0.25">
      <c r="D1114" s="190"/>
    </row>
    <row r="1115" spans="4:4" x14ac:dyDescent="0.25">
      <c r="D1115" s="190"/>
    </row>
    <row r="1116" spans="4:4" x14ac:dyDescent="0.25">
      <c r="D1116" s="190"/>
    </row>
    <row r="1117" spans="4:4" x14ac:dyDescent="0.25">
      <c r="D1117" s="190"/>
    </row>
    <row r="1118" spans="4:4" x14ac:dyDescent="0.25">
      <c r="D1118" s="190"/>
    </row>
    <row r="1119" spans="4:4" x14ac:dyDescent="0.25">
      <c r="D1119" s="190"/>
    </row>
    <row r="1120" spans="4:4" x14ac:dyDescent="0.25">
      <c r="D1120" s="190"/>
    </row>
    <row r="1121" spans="4:4" x14ac:dyDescent="0.25">
      <c r="D1121" s="190"/>
    </row>
    <row r="1122" spans="4:4" x14ac:dyDescent="0.25">
      <c r="D1122" s="190"/>
    </row>
    <row r="1123" spans="4:4" x14ac:dyDescent="0.25">
      <c r="D1123" s="190"/>
    </row>
    <row r="1124" spans="4:4" x14ac:dyDescent="0.25">
      <c r="D1124" s="190"/>
    </row>
    <row r="1125" spans="4:4" x14ac:dyDescent="0.25">
      <c r="D1125" s="190"/>
    </row>
    <row r="1126" spans="4:4" x14ac:dyDescent="0.25">
      <c r="D1126" s="190"/>
    </row>
    <row r="1127" spans="4:4" x14ac:dyDescent="0.25">
      <c r="D1127" s="190"/>
    </row>
    <row r="1128" spans="4:4" x14ac:dyDescent="0.25">
      <c r="D1128" s="190"/>
    </row>
    <row r="1129" spans="4:4" x14ac:dyDescent="0.25">
      <c r="D1129" s="190"/>
    </row>
    <row r="1130" spans="4:4" x14ac:dyDescent="0.25">
      <c r="D1130" s="190"/>
    </row>
    <row r="1131" spans="4:4" x14ac:dyDescent="0.25">
      <c r="D1131" s="190"/>
    </row>
    <row r="1132" spans="4:4" x14ac:dyDescent="0.25">
      <c r="D1132" s="190"/>
    </row>
    <row r="1133" spans="4:4" x14ac:dyDescent="0.25">
      <c r="D1133" s="190"/>
    </row>
    <row r="1134" spans="4:4" x14ac:dyDescent="0.25">
      <c r="D1134" s="190"/>
    </row>
    <row r="1135" spans="4:4" x14ac:dyDescent="0.25">
      <c r="D1135" s="190"/>
    </row>
    <row r="1136" spans="4:4" x14ac:dyDescent="0.25">
      <c r="D1136" s="190"/>
    </row>
    <row r="1137" spans="4:4" x14ac:dyDescent="0.25">
      <c r="D1137" s="190"/>
    </row>
    <row r="1138" spans="4:4" x14ac:dyDescent="0.25">
      <c r="D1138" s="190"/>
    </row>
    <row r="1139" spans="4:4" x14ac:dyDescent="0.25">
      <c r="D1139" s="190"/>
    </row>
    <row r="1140" spans="4:4" x14ac:dyDescent="0.25">
      <c r="D1140" s="190"/>
    </row>
    <row r="1141" spans="4:4" x14ac:dyDescent="0.25">
      <c r="D1141" s="190"/>
    </row>
    <row r="1142" spans="4:4" x14ac:dyDescent="0.25">
      <c r="D1142" s="190"/>
    </row>
    <row r="1143" spans="4:4" x14ac:dyDescent="0.25">
      <c r="D1143" s="190"/>
    </row>
    <row r="1144" spans="4:4" x14ac:dyDescent="0.25">
      <c r="D1144" s="190"/>
    </row>
    <row r="1145" spans="4:4" x14ac:dyDescent="0.25">
      <c r="D1145" s="190"/>
    </row>
    <row r="1146" spans="4:4" x14ac:dyDescent="0.25">
      <c r="D1146" s="190"/>
    </row>
    <row r="1147" spans="4:4" x14ac:dyDescent="0.25">
      <c r="D1147" s="190"/>
    </row>
    <row r="1148" spans="4:4" x14ac:dyDescent="0.25">
      <c r="D1148" s="190"/>
    </row>
    <row r="1149" spans="4:4" x14ac:dyDescent="0.25">
      <c r="D1149" s="190"/>
    </row>
    <row r="1150" spans="4:4" x14ac:dyDescent="0.25">
      <c r="D1150" s="190"/>
    </row>
    <row r="1151" spans="4:4" x14ac:dyDescent="0.25">
      <c r="D1151" s="190"/>
    </row>
    <row r="1152" spans="4:4" x14ac:dyDescent="0.25">
      <c r="D1152" s="190"/>
    </row>
    <row r="1153" spans="4:4" x14ac:dyDescent="0.25">
      <c r="D1153" s="190"/>
    </row>
    <row r="1154" spans="4:4" x14ac:dyDescent="0.25">
      <c r="D1154" s="190"/>
    </row>
    <row r="1155" spans="4:4" x14ac:dyDescent="0.25">
      <c r="D1155" s="190"/>
    </row>
    <row r="1156" spans="4:4" x14ac:dyDescent="0.25">
      <c r="D1156" s="190"/>
    </row>
    <row r="1157" spans="4:4" x14ac:dyDescent="0.25">
      <c r="D1157" s="190"/>
    </row>
    <row r="1158" spans="4:4" x14ac:dyDescent="0.25">
      <c r="D1158" s="190"/>
    </row>
    <row r="1159" spans="4:4" x14ac:dyDescent="0.25">
      <c r="D1159" s="190"/>
    </row>
    <row r="1160" spans="4:4" x14ac:dyDescent="0.25">
      <c r="D1160" s="190"/>
    </row>
    <row r="1161" spans="4:4" x14ac:dyDescent="0.25">
      <c r="D1161" s="190"/>
    </row>
    <row r="1162" spans="4:4" x14ac:dyDescent="0.25">
      <c r="D1162" s="190"/>
    </row>
    <row r="1163" spans="4:4" x14ac:dyDescent="0.25">
      <c r="D1163" s="190"/>
    </row>
    <row r="1164" spans="4:4" x14ac:dyDescent="0.25">
      <c r="D1164" s="190"/>
    </row>
    <row r="1165" spans="4:4" x14ac:dyDescent="0.25">
      <c r="D1165" s="190"/>
    </row>
    <row r="1166" spans="4:4" x14ac:dyDescent="0.25">
      <c r="D1166" s="190"/>
    </row>
    <row r="1167" spans="4:4" x14ac:dyDescent="0.25">
      <c r="D1167" s="190"/>
    </row>
    <row r="1168" spans="4:4" x14ac:dyDescent="0.25">
      <c r="D1168" s="190"/>
    </row>
    <row r="1169" spans="4:4" x14ac:dyDescent="0.25">
      <c r="D1169" s="190"/>
    </row>
    <row r="1170" spans="4:4" x14ac:dyDescent="0.25">
      <c r="D1170" s="190"/>
    </row>
    <row r="1171" spans="4:4" x14ac:dyDescent="0.25">
      <c r="D1171" s="190"/>
    </row>
    <row r="1172" spans="4:4" x14ac:dyDescent="0.25">
      <c r="D1172" s="190"/>
    </row>
    <row r="1173" spans="4:4" x14ac:dyDescent="0.25">
      <c r="D1173" s="190"/>
    </row>
    <row r="1174" spans="4:4" x14ac:dyDescent="0.25">
      <c r="D1174" s="190"/>
    </row>
    <row r="1175" spans="4:4" x14ac:dyDescent="0.25">
      <c r="D1175" s="190"/>
    </row>
    <row r="1176" spans="4:4" x14ac:dyDescent="0.25">
      <c r="D1176" s="190"/>
    </row>
    <row r="1177" spans="4:4" x14ac:dyDescent="0.25">
      <c r="D1177" s="190"/>
    </row>
    <row r="1178" spans="4:4" x14ac:dyDescent="0.25">
      <c r="D1178" s="190"/>
    </row>
    <row r="1179" spans="4:4" x14ac:dyDescent="0.25">
      <c r="D1179" s="190"/>
    </row>
    <row r="1180" spans="4:4" x14ac:dyDescent="0.25">
      <c r="D1180" s="190"/>
    </row>
    <row r="1181" spans="4:4" x14ac:dyDescent="0.25">
      <c r="D1181" s="190"/>
    </row>
    <row r="1182" spans="4:4" x14ac:dyDescent="0.25">
      <c r="D1182" s="190"/>
    </row>
    <row r="1183" spans="4:4" x14ac:dyDescent="0.25">
      <c r="D1183" s="190"/>
    </row>
    <row r="1184" spans="4:4" x14ac:dyDescent="0.25">
      <c r="D1184" s="190"/>
    </row>
    <row r="1185" spans="4:4" x14ac:dyDescent="0.25">
      <c r="D1185" s="190"/>
    </row>
    <row r="1186" spans="4:4" x14ac:dyDescent="0.25">
      <c r="D1186" s="190"/>
    </row>
    <row r="1187" spans="4:4" x14ac:dyDescent="0.25">
      <c r="D1187" s="190"/>
    </row>
    <row r="1188" spans="4:4" x14ac:dyDescent="0.25">
      <c r="D1188" s="190"/>
    </row>
    <row r="1189" spans="4:4" x14ac:dyDescent="0.25">
      <c r="D1189" s="190"/>
    </row>
    <row r="1190" spans="4:4" x14ac:dyDescent="0.25">
      <c r="D1190" s="190"/>
    </row>
    <row r="1191" spans="4:4" x14ac:dyDescent="0.25">
      <c r="D1191" s="190"/>
    </row>
    <row r="1192" spans="4:4" x14ac:dyDescent="0.25">
      <c r="D1192" s="190"/>
    </row>
    <row r="1193" spans="4:4" x14ac:dyDescent="0.25">
      <c r="D1193" s="190"/>
    </row>
    <row r="1194" spans="4:4" x14ac:dyDescent="0.25">
      <c r="D1194" s="190"/>
    </row>
    <row r="1195" spans="4:4" x14ac:dyDescent="0.25">
      <c r="D1195" s="190"/>
    </row>
    <row r="1196" spans="4:4" x14ac:dyDescent="0.25">
      <c r="D1196" s="190"/>
    </row>
    <row r="1197" spans="4:4" x14ac:dyDescent="0.25">
      <c r="D1197" s="190"/>
    </row>
    <row r="1198" spans="4:4" x14ac:dyDescent="0.25">
      <c r="D1198" s="190"/>
    </row>
    <row r="1199" spans="4:4" x14ac:dyDescent="0.25">
      <c r="D1199" s="190"/>
    </row>
    <row r="1200" spans="4:4" x14ac:dyDescent="0.25">
      <c r="D1200" s="190"/>
    </row>
    <row r="1201" spans="4:4" x14ac:dyDescent="0.25">
      <c r="D1201" s="190"/>
    </row>
    <row r="1202" spans="4:4" x14ac:dyDescent="0.25">
      <c r="D1202" s="190"/>
    </row>
    <row r="1203" spans="4:4" x14ac:dyDescent="0.25">
      <c r="D1203" s="190"/>
    </row>
    <row r="1204" spans="4:4" x14ac:dyDescent="0.25">
      <c r="D1204" s="190"/>
    </row>
    <row r="1205" spans="4:4" x14ac:dyDescent="0.25">
      <c r="D1205" s="190"/>
    </row>
    <row r="1206" spans="4:4" x14ac:dyDescent="0.25">
      <c r="D1206" s="190"/>
    </row>
    <row r="1207" spans="4:4" x14ac:dyDescent="0.25">
      <c r="D1207" s="190"/>
    </row>
    <row r="1208" spans="4:4" x14ac:dyDescent="0.25">
      <c r="D1208" s="190"/>
    </row>
    <row r="1209" spans="4:4" x14ac:dyDescent="0.25">
      <c r="D1209" s="190"/>
    </row>
    <row r="1210" spans="4:4" x14ac:dyDescent="0.25">
      <c r="D1210" s="190"/>
    </row>
    <row r="1211" spans="4:4" x14ac:dyDescent="0.25">
      <c r="D1211" s="190"/>
    </row>
    <row r="1212" spans="4:4" x14ac:dyDescent="0.25">
      <c r="D1212" s="190"/>
    </row>
    <row r="1213" spans="4:4" x14ac:dyDescent="0.25">
      <c r="D1213" s="190"/>
    </row>
    <row r="1214" spans="4:4" x14ac:dyDescent="0.25">
      <c r="D1214" s="190"/>
    </row>
    <row r="1215" spans="4:4" x14ac:dyDescent="0.25">
      <c r="D1215" s="190"/>
    </row>
    <row r="1216" spans="4:4" x14ac:dyDescent="0.25">
      <c r="D1216" s="190"/>
    </row>
    <row r="1217" spans="4:4" x14ac:dyDescent="0.25">
      <c r="D1217" s="190"/>
    </row>
    <row r="1218" spans="4:4" x14ac:dyDescent="0.25">
      <c r="D1218" s="190"/>
    </row>
    <row r="1219" spans="4:4" x14ac:dyDescent="0.25">
      <c r="D1219" s="190"/>
    </row>
    <row r="1220" spans="4:4" x14ac:dyDescent="0.25">
      <c r="D1220" s="190"/>
    </row>
    <row r="1221" spans="4:4" x14ac:dyDescent="0.25">
      <c r="D1221" s="190"/>
    </row>
    <row r="1222" spans="4:4" x14ac:dyDescent="0.25">
      <c r="D1222" s="190"/>
    </row>
    <row r="1223" spans="4:4" x14ac:dyDescent="0.25">
      <c r="D1223" s="190"/>
    </row>
    <row r="1224" spans="4:4" x14ac:dyDescent="0.25">
      <c r="D1224" s="190"/>
    </row>
    <row r="1225" spans="4:4" x14ac:dyDescent="0.25">
      <c r="D1225" s="190"/>
    </row>
    <row r="1226" spans="4:4" x14ac:dyDescent="0.25">
      <c r="D1226" s="190"/>
    </row>
    <row r="1227" spans="4:4" x14ac:dyDescent="0.25">
      <c r="D1227" s="190"/>
    </row>
    <row r="1228" spans="4:4" x14ac:dyDescent="0.25">
      <c r="D1228" s="190"/>
    </row>
    <row r="1229" spans="4:4" x14ac:dyDescent="0.25">
      <c r="D1229" s="190"/>
    </row>
    <row r="1230" spans="4:4" x14ac:dyDescent="0.25">
      <c r="D1230" s="190"/>
    </row>
    <row r="1231" spans="4:4" x14ac:dyDescent="0.25">
      <c r="D1231" s="190"/>
    </row>
    <row r="1232" spans="4:4" x14ac:dyDescent="0.25">
      <c r="D1232" s="190"/>
    </row>
    <row r="1233" spans="4:4" x14ac:dyDescent="0.25">
      <c r="D1233" s="190"/>
    </row>
    <row r="1234" spans="4:4" x14ac:dyDescent="0.25">
      <c r="D1234" s="190"/>
    </row>
    <row r="1235" spans="4:4" x14ac:dyDescent="0.25">
      <c r="D1235" s="190"/>
    </row>
    <row r="1236" spans="4:4" x14ac:dyDescent="0.25">
      <c r="D1236" s="190"/>
    </row>
    <row r="1237" spans="4:4" x14ac:dyDescent="0.25">
      <c r="D1237" s="190"/>
    </row>
    <row r="1238" spans="4:4" x14ac:dyDescent="0.25">
      <c r="D1238" s="190"/>
    </row>
    <row r="1239" spans="4:4" x14ac:dyDescent="0.25">
      <c r="D1239" s="190"/>
    </row>
    <row r="1240" spans="4:4" x14ac:dyDescent="0.25">
      <c r="D1240" s="190"/>
    </row>
    <row r="1241" spans="4:4" x14ac:dyDescent="0.25">
      <c r="D1241" s="190"/>
    </row>
    <row r="1242" spans="4:4" x14ac:dyDescent="0.25">
      <c r="D1242" s="190"/>
    </row>
    <row r="1243" spans="4:4" x14ac:dyDescent="0.25">
      <c r="D1243" s="190"/>
    </row>
    <row r="1244" spans="4:4" x14ac:dyDescent="0.25">
      <c r="D1244" s="190"/>
    </row>
    <row r="1245" spans="4:4" x14ac:dyDescent="0.25">
      <c r="D1245" s="190"/>
    </row>
    <row r="1246" spans="4:4" x14ac:dyDescent="0.25">
      <c r="D1246" s="190"/>
    </row>
    <row r="1247" spans="4:4" x14ac:dyDescent="0.25">
      <c r="D1247" s="190"/>
    </row>
    <row r="1248" spans="4:4" x14ac:dyDescent="0.25">
      <c r="D1248" s="190"/>
    </row>
    <row r="1249" spans="4:4" x14ac:dyDescent="0.25">
      <c r="D1249" s="190"/>
    </row>
    <row r="1250" spans="4:4" x14ac:dyDescent="0.25">
      <c r="D1250" s="190"/>
    </row>
    <row r="1251" spans="4:4" x14ac:dyDescent="0.25">
      <c r="D1251" s="190"/>
    </row>
    <row r="1252" spans="4:4" x14ac:dyDescent="0.25">
      <c r="D1252" s="190"/>
    </row>
    <row r="1253" spans="4:4" x14ac:dyDescent="0.25">
      <c r="D1253" s="190"/>
    </row>
    <row r="1254" spans="4:4" x14ac:dyDescent="0.25">
      <c r="D1254" s="190"/>
    </row>
    <row r="1255" spans="4:4" x14ac:dyDescent="0.25">
      <c r="D1255" s="190"/>
    </row>
    <row r="1256" spans="4:4" x14ac:dyDescent="0.25">
      <c r="D1256" s="190"/>
    </row>
    <row r="1257" spans="4:4" x14ac:dyDescent="0.25">
      <c r="D1257" s="190"/>
    </row>
    <row r="1258" spans="4:4" x14ac:dyDescent="0.25">
      <c r="D1258" s="190"/>
    </row>
    <row r="1259" spans="4:4" x14ac:dyDescent="0.25">
      <c r="D1259" s="190"/>
    </row>
    <row r="1260" spans="4:4" x14ac:dyDescent="0.25">
      <c r="D1260" s="190"/>
    </row>
    <row r="1261" spans="4:4" x14ac:dyDescent="0.25">
      <c r="D1261" s="190"/>
    </row>
    <row r="1262" spans="4:4" x14ac:dyDescent="0.25">
      <c r="D1262" s="190"/>
    </row>
    <row r="1263" spans="4:4" x14ac:dyDescent="0.25">
      <c r="D1263" s="190"/>
    </row>
    <row r="1264" spans="4:4" x14ac:dyDescent="0.25">
      <c r="D1264" s="190"/>
    </row>
    <row r="1265" spans="4:4" x14ac:dyDescent="0.25">
      <c r="D1265" s="190"/>
    </row>
    <row r="1266" spans="4:4" x14ac:dyDescent="0.25">
      <c r="D1266" s="190"/>
    </row>
    <row r="1267" spans="4:4" x14ac:dyDescent="0.25">
      <c r="D1267" s="190"/>
    </row>
    <row r="1268" spans="4:4" x14ac:dyDescent="0.25">
      <c r="D1268" s="190"/>
    </row>
    <row r="1269" spans="4:4" x14ac:dyDescent="0.25">
      <c r="D1269" s="190"/>
    </row>
    <row r="1270" spans="4:4" x14ac:dyDescent="0.25">
      <c r="D1270" s="190"/>
    </row>
    <row r="1271" spans="4:4" x14ac:dyDescent="0.25">
      <c r="D1271" s="190"/>
    </row>
    <row r="1272" spans="4:4" x14ac:dyDescent="0.25">
      <c r="D1272" s="190"/>
    </row>
    <row r="1273" spans="4:4" x14ac:dyDescent="0.25">
      <c r="D1273" s="190"/>
    </row>
    <row r="1274" spans="4:4" x14ac:dyDescent="0.25">
      <c r="D1274" s="190"/>
    </row>
    <row r="1275" spans="4:4" x14ac:dyDescent="0.25">
      <c r="D1275" s="190"/>
    </row>
    <row r="1276" spans="4:4" x14ac:dyDescent="0.25">
      <c r="D1276" s="190"/>
    </row>
    <row r="1277" spans="4:4" x14ac:dyDescent="0.25">
      <c r="D1277" s="190"/>
    </row>
    <row r="1278" spans="4:4" x14ac:dyDescent="0.25">
      <c r="D1278" s="190"/>
    </row>
    <row r="1279" spans="4:4" x14ac:dyDescent="0.25">
      <c r="D1279" s="190"/>
    </row>
    <row r="1280" spans="4:4" x14ac:dyDescent="0.25">
      <c r="D1280" s="190"/>
    </row>
    <row r="1281" spans="4:4" x14ac:dyDescent="0.25">
      <c r="D1281" s="190"/>
    </row>
    <row r="1282" spans="4:4" x14ac:dyDescent="0.25">
      <c r="D1282" s="190"/>
    </row>
    <row r="1283" spans="4:4" x14ac:dyDescent="0.25">
      <c r="D1283" s="190"/>
    </row>
    <row r="1284" spans="4:4" x14ac:dyDescent="0.25">
      <c r="D1284" s="190"/>
    </row>
    <row r="1285" spans="4:4" x14ac:dyDescent="0.25">
      <c r="D1285" s="190"/>
    </row>
    <row r="1286" spans="4:4" x14ac:dyDescent="0.25">
      <c r="D1286" s="190"/>
    </row>
    <row r="1287" spans="4:4" x14ac:dyDescent="0.25">
      <c r="D1287" s="190"/>
    </row>
    <row r="1288" spans="4:4" x14ac:dyDescent="0.25">
      <c r="D1288" s="190"/>
    </row>
    <row r="1289" spans="4:4" x14ac:dyDescent="0.25">
      <c r="D1289" s="190"/>
    </row>
    <row r="1290" spans="4:4" x14ac:dyDescent="0.25">
      <c r="D1290" s="190"/>
    </row>
    <row r="1291" spans="4:4" x14ac:dyDescent="0.25">
      <c r="D1291" s="190"/>
    </row>
    <row r="1292" spans="4:4" x14ac:dyDescent="0.25">
      <c r="D1292" s="190"/>
    </row>
    <row r="1293" spans="4:4" x14ac:dyDescent="0.25">
      <c r="D1293" s="190"/>
    </row>
    <row r="1294" spans="4:4" x14ac:dyDescent="0.25">
      <c r="D1294" s="190"/>
    </row>
    <row r="1295" spans="4:4" x14ac:dyDescent="0.25">
      <c r="D1295" s="190"/>
    </row>
    <row r="1296" spans="4:4" x14ac:dyDescent="0.25">
      <c r="D1296" s="190"/>
    </row>
    <row r="1297" spans="4:4" x14ac:dyDescent="0.25">
      <c r="D1297" s="190"/>
    </row>
    <row r="1298" spans="4:4" x14ac:dyDescent="0.25">
      <c r="D1298" s="190"/>
    </row>
    <row r="1299" spans="4:4" x14ac:dyDescent="0.25">
      <c r="D1299" s="190"/>
    </row>
    <row r="1300" spans="4:4" x14ac:dyDescent="0.25">
      <c r="D1300" s="190"/>
    </row>
    <row r="1301" spans="4:4" x14ac:dyDescent="0.25">
      <c r="D1301" s="190"/>
    </row>
    <row r="1302" spans="4:4" x14ac:dyDescent="0.25">
      <c r="D1302" s="190"/>
    </row>
    <row r="1303" spans="4:4" x14ac:dyDescent="0.25">
      <c r="D1303" s="190"/>
    </row>
    <row r="1304" spans="4:4" x14ac:dyDescent="0.25">
      <c r="D1304" s="190"/>
    </row>
    <row r="1305" spans="4:4" x14ac:dyDescent="0.25">
      <c r="D1305" s="190"/>
    </row>
    <row r="1306" spans="4:4" x14ac:dyDescent="0.25">
      <c r="D1306" s="190"/>
    </row>
    <row r="1307" spans="4:4" x14ac:dyDescent="0.25">
      <c r="D1307" s="190"/>
    </row>
    <row r="1308" spans="4:4" x14ac:dyDescent="0.25">
      <c r="D1308" s="190"/>
    </row>
    <row r="1309" spans="4:4" x14ac:dyDescent="0.25">
      <c r="D1309" s="190"/>
    </row>
    <row r="1310" spans="4:4" x14ac:dyDescent="0.25">
      <c r="D1310" s="190"/>
    </row>
    <row r="1311" spans="4:4" x14ac:dyDescent="0.25">
      <c r="D1311" s="190"/>
    </row>
    <row r="1312" spans="4:4" x14ac:dyDescent="0.25">
      <c r="D1312" s="190"/>
    </row>
    <row r="1313" spans="4:4" x14ac:dyDescent="0.25">
      <c r="D1313" s="190"/>
    </row>
    <row r="1314" spans="4:4" x14ac:dyDescent="0.25">
      <c r="D1314" s="190"/>
    </row>
    <row r="1315" spans="4:4" x14ac:dyDescent="0.25">
      <c r="D1315" s="190"/>
    </row>
    <row r="1316" spans="4:4" x14ac:dyDescent="0.25">
      <c r="D1316" s="190"/>
    </row>
    <row r="1317" spans="4:4" x14ac:dyDescent="0.25">
      <c r="D1317" s="190"/>
    </row>
    <row r="1318" spans="4:4" x14ac:dyDescent="0.25">
      <c r="D1318" s="190"/>
    </row>
    <row r="1319" spans="4:4" x14ac:dyDescent="0.25">
      <c r="D1319" s="190"/>
    </row>
    <row r="1320" spans="4:4" x14ac:dyDescent="0.25">
      <c r="D1320" s="190"/>
    </row>
    <row r="1321" spans="4:4" x14ac:dyDescent="0.25">
      <c r="D1321" s="190"/>
    </row>
    <row r="1322" spans="4:4" x14ac:dyDescent="0.25">
      <c r="D1322" s="190"/>
    </row>
    <row r="1323" spans="4:4" x14ac:dyDescent="0.25">
      <c r="D1323" s="190"/>
    </row>
    <row r="1324" spans="4:4" x14ac:dyDescent="0.25">
      <c r="D1324" s="190"/>
    </row>
    <row r="1325" spans="4:4" x14ac:dyDescent="0.25">
      <c r="D1325" s="190"/>
    </row>
    <row r="1326" spans="4:4" x14ac:dyDescent="0.25">
      <c r="D1326" s="190"/>
    </row>
    <row r="1327" spans="4:4" x14ac:dyDescent="0.25">
      <c r="D1327" s="190"/>
    </row>
    <row r="1328" spans="4:4" x14ac:dyDescent="0.25">
      <c r="D1328" s="190"/>
    </row>
    <row r="1329" spans="4:4" x14ac:dyDescent="0.25">
      <c r="D1329" s="190"/>
    </row>
    <row r="1330" spans="4:4" x14ac:dyDescent="0.25">
      <c r="D1330" s="190"/>
    </row>
    <row r="1331" spans="4:4" x14ac:dyDescent="0.25">
      <c r="D1331" s="190"/>
    </row>
    <row r="1332" spans="4:4" x14ac:dyDescent="0.25">
      <c r="D1332" s="190"/>
    </row>
    <row r="1333" spans="4:4" x14ac:dyDescent="0.25">
      <c r="D1333" s="190"/>
    </row>
    <row r="1334" spans="4:4" x14ac:dyDescent="0.25">
      <c r="D1334" s="190"/>
    </row>
    <row r="1335" spans="4:4" x14ac:dyDescent="0.25">
      <c r="D1335" s="190"/>
    </row>
    <row r="1336" spans="4:4" x14ac:dyDescent="0.25">
      <c r="D1336" s="190"/>
    </row>
    <row r="1337" spans="4:4" x14ac:dyDescent="0.25">
      <c r="D1337" s="190"/>
    </row>
    <row r="1338" spans="4:4" x14ac:dyDescent="0.25">
      <c r="D1338" s="190"/>
    </row>
    <row r="1339" spans="4:4" x14ac:dyDescent="0.25">
      <c r="D1339" s="190"/>
    </row>
    <row r="1340" spans="4:4" x14ac:dyDescent="0.25">
      <c r="D1340" s="190"/>
    </row>
    <row r="1341" spans="4:4" x14ac:dyDescent="0.25">
      <c r="D1341" s="190"/>
    </row>
    <row r="1342" spans="4:4" x14ac:dyDescent="0.25">
      <c r="D1342" s="190"/>
    </row>
    <row r="1343" spans="4:4" x14ac:dyDescent="0.25">
      <c r="D1343" s="190"/>
    </row>
    <row r="1344" spans="4:4" x14ac:dyDescent="0.25">
      <c r="D1344" s="190"/>
    </row>
    <row r="1345" spans="4:4" x14ac:dyDescent="0.25">
      <c r="D1345" s="190"/>
    </row>
    <row r="1346" spans="4:4" x14ac:dyDescent="0.25">
      <c r="D1346" s="190"/>
    </row>
    <row r="1347" spans="4:4" x14ac:dyDescent="0.25">
      <c r="D1347" s="190"/>
    </row>
    <row r="1348" spans="4:4" x14ac:dyDescent="0.25">
      <c r="D1348" s="190"/>
    </row>
    <row r="1349" spans="4:4" x14ac:dyDescent="0.25">
      <c r="D1349" s="190"/>
    </row>
    <row r="1350" spans="4:4" x14ac:dyDescent="0.25">
      <c r="D1350" s="190"/>
    </row>
    <row r="1351" spans="4:4" x14ac:dyDescent="0.25">
      <c r="D1351" s="190"/>
    </row>
    <row r="1352" spans="4:4" x14ac:dyDescent="0.25">
      <c r="D1352" s="190"/>
    </row>
    <row r="1353" spans="4:4" x14ac:dyDescent="0.25">
      <c r="D1353" s="190"/>
    </row>
    <row r="1354" spans="4:4" x14ac:dyDescent="0.25">
      <c r="D1354" s="190"/>
    </row>
    <row r="1355" spans="4:4" x14ac:dyDescent="0.25">
      <c r="D1355" s="190"/>
    </row>
    <row r="1356" spans="4:4" x14ac:dyDescent="0.25">
      <c r="D1356" s="190"/>
    </row>
    <row r="1357" spans="4:4" x14ac:dyDescent="0.25">
      <c r="D1357" s="190"/>
    </row>
    <row r="1358" spans="4:4" x14ac:dyDescent="0.25">
      <c r="D1358" s="190"/>
    </row>
    <row r="1359" spans="4:4" x14ac:dyDescent="0.25">
      <c r="D1359" s="190"/>
    </row>
    <row r="1360" spans="4:4" x14ac:dyDescent="0.25">
      <c r="D1360" s="190"/>
    </row>
    <row r="1361" spans="4:4" x14ac:dyDescent="0.25">
      <c r="D1361" s="190"/>
    </row>
    <row r="1362" spans="4:4" x14ac:dyDescent="0.25">
      <c r="D1362" s="190"/>
    </row>
    <row r="1363" spans="4:4" x14ac:dyDescent="0.25">
      <c r="D1363" s="190"/>
    </row>
    <row r="1364" spans="4:4" x14ac:dyDescent="0.25">
      <c r="D1364" s="190"/>
    </row>
    <row r="1365" spans="4:4" x14ac:dyDescent="0.25">
      <c r="D1365" s="190"/>
    </row>
    <row r="1366" spans="4:4" x14ac:dyDescent="0.25">
      <c r="D1366" s="190"/>
    </row>
    <row r="1367" spans="4:4" x14ac:dyDescent="0.25">
      <c r="D1367" s="190"/>
    </row>
    <row r="1368" spans="4:4" x14ac:dyDescent="0.25">
      <c r="D1368" s="190"/>
    </row>
    <row r="1369" spans="4:4" x14ac:dyDescent="0.25">
      <c r="D1369" s="190"/>
    </row>
    <row r="1370" spans="4:4" x14ac:dyDescent="0.25">
      <c r="D1370" s="190"/>
    </row>
    <row r="1371" spans="4:4" x14ac:dyDescent="0.25">
      <c r="D1371" s="190"/>
    </row>
    <row r="1372" spans="4:4" x14ac:dyDescent="0.25">
      <c r="D1372" s="190"/>
    </row>
    <row r="1373" spans="4:4" x14ac:dyDescent="0.25">
      <c r="D1373" s="190"/>
    </row>
    <row r="1374" spans="4:4" x14ac:dyDescent="0.25">
      <c r="D1374" s="190"/>
    </row>
    <row r="1375" spans="4:4" x14ac:dyDescent="0.25">
      <c r="D1375" s="190"/>
    </row>
    <row r="1376" spans="4:4" x14ac:dyDescent="0.25">
      <c r="D1376" s="190"/>
    </row>
    <row r="1377" spans="4:4" x14ac:dyDescent="0.25">
      <c r="D1377" s="190"/>
    </row>
    <row r="1378" spans="4:4" x14ac:dyDescent="0.25">
      <c r="D1378" s="190"/>
    </row>
    <row r="1379" spans="4:4" x14ac:dyDescent="0.25">
      <c r="D1379" s="190"/>
    </row>
    <row r="1380" spans="4:4" x14ac:dyDescent="0.25">
      <c r="D1380" s="190"/>
    </row>
    <row r="1381" spans="4:4" x14ac:dyDescent="0.25">
      <c r="D1381" s="190"/>
    </row>
    <row r="1382" spans="4:4" x14ac:dyDescent="0.25">
      <c r="D1382" s="190"/>
    </row>
    <row r="1383" spans="4:4" x14ac:dyDescent="0.25">
      <c r="D1383" s="190"/>
    </row>
    <row r="1384" spans="4:4" x14ac:dyDescent="0.25">
      <c r="D1384" s="190"/>
    </row>
    <row r="1385" spans="4:4" x14ac:dyDescent="0.25">
      <c r="D1385" s="190"/>
    </row>
    <row r="1386" spans="4:4" x14ac:dyDescent="0.25">
      <c r="D1386" s="190"/>
    </row>
    <row r="1387" spans="4:4" x14ac:dyDescent="0.25">
      <c r="D1387" s="190"/>
    </row>
    <row r="1388" spans="4:4" x14ac:dyDescent="0.25">
      <c r="D1388" s="190"/>
    </row>
    <row r="1389" spans="4:4" x14ac:dyDescent="0.25">
      <c r="D1389" s="190"/>
    </row>
    <row r="1390" spans="4:4" x14ac:dyDescent="0.25">
      <c r="D1390" s="190"/>
    </row>
    <row r="1391" spans="4:4" x14ac:dyDescent="0.25">
      <c r="D1391" s="190"/>
    </row>
    <row r="1392" spans="4:4" x14ac:dyDescent="0.25">
      <c r="D1392" s="190"/>
    </row>
    <row r="1393" spans="4:4" x14ac:dyDescent="0.25">
      <c r="D1393" s="190"/>
    </row>
    <row r="1394" spans="4:4" x14ac:dyDescent="0.25">
      <c r="D1394" s="190"/>
    </row>
    <row r="1395" spans="4:4" x14ac:dyDescent="0.25">
      <c r="D1395" s="190"/>
    </row>
    <row r="1396" spans="4:4" x14ac:dyDescent="0.25">
      <c r="D1396" s="190"/>
    </row>
    <row r="1397" spans="4:4" x14ac:dyDescent="0.25">
      <c r="D1397" s="190"/>
    </row>
    <row r="1398" spans="4:4" x14ac:dyDescent="0.25">
      <c r="D1398" s="190"/>
    </row>
    <row r="1399" spans="4:4" x14ac:dyDescent="0.25">
      <c r="D1399" s="190"/>
    </row>
    <row r="1400" spans="4:4" x14ac:dyDescent="0.25">
      <c r="D1400" s="190"/>
    </row>
    <row r="1401" spans="4:4" x14ac:dyDescent="0.25">
      <c r="D1401" s="190"/>
    </row>
    <row r="1402" spans="4:4" x14ac:dyDescent="0.25">
      <c r="D1402" s="190"/>
    </row>
    <row r="1403" spans="4:4" x14ac:dyDescent="0.25">
      <c r="D1403" s="190"/>
    </row>
    <row r="1404" spans="4:4" x14ac:dyDescent="0.25">
      <c r="D1404" s="190"/>
    </row>
    <row r="1405" spans="4:4" x14ac:dyDescent="0.25">
      <c r="D1405" s="190"/>
    </row>
    <row r="1406" spans="4:4" x14ac:dyDescent="0.25">
      <c r="D1406" s="190"/>
    </row>
    <row r="1407" spans="4:4" x14ac:dyDescent="0.25">
      <c r="D1407" s="190"/>
    </row>
    <row r="1408" spans="4:4" x14ac:dyDescent="0.25">
      <c r="D1408" s="190"/>
    </row>
    <row r="1409" spans="4:4" x14ac:dyDescent="0.25">
      <c r="D1409" s="190"/>
    </row>
    <row r="1410" spans="4:4" x14ac:dyDescent="0.25">
      <c r="D1410" s="190"/>
    </row>
    <row r="1411" spans="4:4" x14ac:dyDescent="0.25">
      <c r="D1411" s="190"/>
    </row>
    <row r="1412" spans="4:4" x14ac:dyDescent="0.25">
      <c r="D1412" s="190"/>
    </row>
    <row r="1413" spans="4:4" x14ac:dyDescent="0.25">
      <c r="D1413" s="190"/>
    </row>
    <row r="1414" spans="4:4" x14ac:dyDescent="0.25">
      <c r="D1414" s="190"/>
    </row>
    <row r="1415" spans="4:4" x14ac:dyDescent="0.25">
      <c r="D1415" s="190"/>
    </row>
    <row r="1416" spans="4:4" x14ac:dyDescent="0.25">
      <c r="D1416" s="190"/>
    </row>
    <row r="1417" spans="4:4" x14ac:dyDescent="0.25">
      <c r="D1417" s="190"/>
    </row>
    <row r="1418" spans="4:4" x14ac:dyDescent="0.25">
      <c r="D1418" s="190"/>
    </row>
    <row r="1419" spans="4:4" x14ac:dyDescent="0.25">
      <c r="D1419" s="190"/>
    </row>
    <row r="1420" spans="4:4" x14ac:dyDescent="0.25">
      <c r="D1420" s="190"/>
    </row>
    <row r="1421" spans="4:4" x14ac:dyDescent="0.25">
      <c r="D1421" s="190"/>
    </row>
    <row r="1422" spans="4:4" x14ac:dyDescent="0.25">
      <c r="D1422" s="190"/>
    </row>
    <row r="1423" spans="4:4" x14ac:dyDescent="0.25">
      <c r="D1423" s="190"/>
    </row>
    <row r="1424" spans="4:4" x14ac:dyDescent="0.25">
      <c r="D1424" s="190"/>
    </row>
    <row r="1425" spans="4:4" x14ac:dyDescent="0.25">
      <c r="D1425" s="190"/>
    </row>
    <row r="1426" spans="4:4" x14ac:dyDescent="0.25">
      <c r="D1426" s="190"/>
    </row>
    <row r="1427" spans="4:4" x14ac:dyDescent="0.25">
      <c r="D1427" s="190"/>
    </row>
    <row r="1428" spans="4:4" x14ac:dyDescent="0.25">
      <c r="D1428" s="190"/>
    </row>
    <row r="1429" spans="4:4" x14ac:dyDescent="0.25">
      <c r="D1429" s="190"/>
    </row>
    <row r="1430" spans="4:4" x14ac:dyDescent="0.25">
      <c r="D1430" s="190"/>
    </row>
    <row r="1431" spans="4:4" x14ac:dyDescent="0.25">
      <c r="D1431" s="190"/>
    </row>
    <row r="1432" spans="4:4" x14ac:dyDescent="0.25">
      <c r="D1432" s="190"/>
    </row>
    <row r="1433" spans="4:4" x14ac:dyDescent="0.25">
      <c r="D1433" s="190"/>
    </row>
    <row r="1434" spans="4:4" x14ac:dyDescent="0.25">
      <c r="D1434" s="190"/>
    </row>
    <row r="1435" spans="4:4" x14ac:dyDescent="0.25">
      <c r="D1435" s="190"/>
    </row>
    <row r="1436" spans="4:4" x14ac:dyDescent="0.25">
      <c r="D1436" s="190"/>
    </row>
    <row r="1437" spans="4:4" x14ac:dyDescent="0.25">
      <c r="D1437" s="190"/>
    </row>
    <row r="1438" spans="4:4" x14ac:dyDescent="0.25">
      <c r="D1438" s="190"/>
    </row>
    <row r="1439" spans="4:4" x14ac:dyDescent="0.25">
      <c r="D1439" s="190"/>
    </row>
    <row r="1440" spans="4:4" x14ac:dyDescent="0.25">
      <c r="D1440" s="190"/>
    </row>
    <row r="1441" spans="4:4" x14ac:dyDescent="0.25">
      <c r="D1441" s="190"/>
    </row>
    <row r="1442" spans="4:4" x14ac:dyDescent="0.25">
      <c r="D1442" s="190"/>
    </row>
    <row r="1443" spans="4:4" x14ac:dyDescent="0.25">
      <c r="D1443" s="190"/>
    </row>
    <row r="1444" spans="4:4" x14ac:dyDescent="0.25">
      <c r="D1444" s="190"/>
    </row>
    <row r="1445" spans="4:4" x14ac:dyDescent="0.25">
      <c r="D1445" s="190"/>
    </row>
    <row r="1446" spans="4:4" x14ac:dyDescent="0.25">
      <c r="D1446" s="190"/>
    </row>
    <row r="1447" spans="4:4" x14ac:dyDescent="0.25">
      <c r="D1447" s="190"/>
    </row>
    <row r="1448" spans="4:4" x14ac:dyDescent="0.25">
      <c r="D1448" s="190"/>
    </row>
    <row r="1449" spans="4:4" x14ac:dyDescent="0.25">
      <c r="D1449" s="190"/>
    </row>
    <row r="1450" spans="4:4" x14ac:dyDescent="0.25">
      <c r="D1450" s="190"/>
    </row>
    <row r="1451" spans="4:4" x14ac:dyDescent="0.25">
      <c r="D1451" s="190"/>
    </row>
    <row r="1452" spans="4:4" x14ac:dyDescent="0.25">
      <c r="D1452" s="190"/>
    </row>
    <row r="1453" spans="4:4" x14ac:dyDescent="0.25">
      <c r="D1453" s="190"/>
    </row>
    <row r="1454" spans="4:4" x14ac:dyDescent="0.25">
      <c r="D1454" s="190"/>
    </row>
    <row r="1455" spans="4:4" x14ac:dyDescent="0.25">
      <c r="D1455" s="190"/>
    </row>
    <row r="1456" spans="4:4" x14ac:dyDescent="0.25">
      <c r="D1456" s="190"/>
    </row>
    <row r="1457" spans="4:4" x14ac:dyDescent="0.25">
      <c r="D1457" s="190"/>
    </row>
    <row r="1458" spans="4:4" x14ac:dyDescent="0.25">
      <c r="D1458" s="190"/>
    </row>
    <row r="1459" spans="4:4" x14ac:dyDescent="0.25">
      <c r="D1459" s="190"/>
    </row>
    <row r="1460" spans="4:4" x14ac:dyDescent="0.25">
      <c r="D1460" s="190"/>
    </row>
    <row r="1461" spans="4:4" x14ac:dyDescent="0.25">
      <c r="D1461" s="190"/>
    </row>
    <row r="1462" spans="4:4" x14ac:dyDescent="0.25">
      <c r="D1462" s="190"/>
    </row>
    <row r="1463" spans="4:4" x14ac:dyDescent="0.25">
      <c r="D1463" s="190"/>
    </row>
    <row r="1464" spans="4:4" x14ac:dyDescent="0.25">
      <c r="D1464" s="190"/>
    </row>
    <row r="1465" spans="4:4" x14ac:dyDescent="0.25">
      <c r="D1465" s="190"/>
    </row>
    <row r="1466" spans="4:4" x14ac:dyDescent="0.25">
      <c r="D1466" s="190"/>
    </row>
    <row r="1467" spans="4:4" x14ac:dyDescent="0.25">
      <c r="D1467" s="190"/>
    </row>
    <row r="1468" spans="4:4" x14ac:dyDescent="0.25">
      <c r="D1468" s="190"/>
    </row>
    <row r="1469" spans="4:4" x14ac:dyDescent="0.25">
      <c r="D1469" s="190"/>
    </row>
    <row r="1470" spans="4:4" x14ac:dyDescent="0.25">
      <c r="D1470" s="190"/>
    </row>
    <row r="1471" spans="4:4" x14ac:dyDescent="0.25">
      <c r="D1471" s="190"/>
    </row>
    <row r="1472" spans="4:4" x14ac:dyDescent="0.25">
      <c r="D1472" s="190"/>
    </row>
    <row r="1473" spans="4:4" x14ac:dyDescent="0.25">
      <c r="D1473" s="190"/>
    </row>
    <row r="1474" spans="4:4" x14ac:dyDescent="0.25">
      <c r="D1474" s="190"/>
    </row>
    <row r="1475" spans="4:4" x14ac:dyDescent="0.25">
      <c r="D1475" s="190"/>
    </row>
    <row r="1476" spans="4:4" x14ac:dyDescent="0.25">
      <c r="D1476" s="190"/>
    </row>
    <row r="1477" spans="4:4" x14ac:dyDescent="0.25">
      <c r="D1477" s="190"/>
    </row>
    <row r="1478" spans="4:4" x14ac:dyDescent="0.25">
      <c r="D1478" s="190"/>
    </row>
    <row r="1479" spans="4:4" x14ac:dyDescent="0.25">
      <c r="D1479" s="190"/>
    </row>
    <row r="1480" spans="4:4" x14ac:dyDescent="0.25">
      <c r="D1480" s="190"/>
    </row>
    <row r="1481" spans="4:4" x14ac:dyDescent="0.25">
      <c r="D1481" s="190"/>
    </row>
    <row r="1482" spans="4:4" x14ac:dyDescent="0.25">
      <c r="D1482" s="190"/>
    </row>
    <row r="1483" spans="4:4" x14ac:dyDescent="0.25">
      <c r="D1483" s="190"/>
    </row>
    <row r="1484" spans="4:4" x14ac:dyDescent="0.25">
      <c r="D1484" s="190"/>
    </row>
    <row r="1485" spans="4:4" x14ac:dyDescent="0.25">
      <c r="D1485" s="190"/>
    </row>
    <row r="1486" spans="4:4" x14ac:dyDescent="0.25">
      <c r="D1486" s="190"/>
    </row>
    <row r="1487" spans="4:4" x14ac:dyDescent="0.25">
      <c r="D1487" s="190"/>
    </row>
    <row r="1488" spans="4:4" x14ac:dyDescent="0.25">
      <c r="D1488" s="190"/>
    </row>
    <row r="1489" spans="4:4" x14ac:dyDescent="0.25">
      <c r="D1489" s="190"/>
    </row>
    <row r="1490" spans="4:4" x14ac:dyDescent="0.25">
      <c r="D1490" s="190"/>
    </row>
    <row r="1491" spans="4:4" x14ac:dyDescent="0.25">
      <c r="D1491" s="190"/>
    </row>
    <row r="1492" spans="4:4" x14ac:dyDescent="0.25">
      <c r="D1492" s="190"/>
    </row>
    <row r="1493" spans="4:4" x14ac:dyDescent="0.25">
      <c r="D1493" s="190"/>
    </row>
    <row r="1494" spans="4:4" x14ac:dyDescent="0.25">
      <c r="D1494" s="190"/>
    </row>
    <row r="1495" spans="4:4" x14ac:dyDescent="0.25">
      <c r="D1495" s="190"/>
    </row>
    <row r="1496" spans="4:4" x14ac:dyDescent="0.25">
      <c r="D1496" s="190"/>
    </row>
    <row r="1497" spans="4:4" x14ac:dyDescent="0.25">
      <c r="D1497" s="190"/>
    </row>
    <row r="1498" spans="4:4" x14ac:dyDescent="0.25">
      <c r="D1498" s="190"/>
    </row>
    <row r="1499" spans="4:4" x14ac:dyDescent="0.25">
      <c r="D1499" s="190"/>
    </row>
    <row r="1500" spans="4:4" x14ac:dyDescent="0.25">
      <c r="D1500" s="190"/>
    </row>
    <row r="1501" spans="4:4" x14ac:dyDescent="0.25">
      <c r="D1501" s="190"/>
    </row>
    <row r="1502" spans="4:4" x14ac:dyDescent="0.25">
      <c r="D1502" s="190"/>
    </row>
    <row r="1503" spans="4:4" x14ac:dyDescent="0.25">
      <c r="D1503" s="190"/>
    </row>
    <row r="1504" spans="4:4" x14ac:dyDescent="0.25">
      <c r="D1504" s="190"/>
    </row>
    <row r="1505" spans="4:4" x14ac:dyDescent="0.25">
      <c r="D1505" s="190"/>
    </row>
    <row r="1506" spans="4:4" x14ac:dyDescent="0.25">
      <c r="D1506" s="190"/>
    </row>
    <row r="1507" spans="4:4" x14ac:dyDescent="0.25">
      <c r="D1507" s="190"/>
    </row>
    <row r="1508" spans="4:4" x14ac:dyDescent="0.25">
      <c r="D1508" s="190"/>
    </row>
    <row r="1509" spans="4:4" x14ac:dyDescent="0.25">
      <c r="D1509" s="190"/>
    </row>
    <row r="1510" spans="4:4" x14ac:dyDescent="0.25">
      <c r="D1510" s="190"/>
    </row>
    <row r="1511" spans="4:4" x14ac:dyDescent="0.25">
      <c r="D1511" s="190"/>
    </row>
    <row r="1512" spans="4:4" x14ac:dyDescent="0.25">
      <c r="D1512" s="190"/>
    </row>
    <row r="1513" spans="4:4" x14ac:dyDescent="0.25">
      <c r="D1513" s="190"/>
    </row>
    <row r="1514" spans="4:4" x14ac:dyDescent="0.25">
      <c r="D1514" s="190"/>
    </row>
    <row r="1515" spans="4:4" x14ac:dyDescent="0.25">
      <c r="D1515" s="190"/>
    </row>
    <row r="1516" spans="4:4" x14ac:dyDescent="0.25">
      <c r="D1516" s="190"/>
    </row>
    <row r="1517" spans="4:4" x14ac:dyDescent="0.25">
      <c r="D1517" s="190"/>
    </row>
    <row r="1518" spans="4:4" x14ac:dyDescent="0.25">
      <c r="D1518" s="190"/>
    </row>
    <row r="1519" spans="4:4" x14ac:dyDescent="0.25">
      <c r="D1519" s="190"/>
    </row>
    <row r="1520" spans="4:4" x14ac:dyDescent="0.25">
      <c r="D1520" s="190"/>
    </row>
    <row r="1521" spans="4:4" x14ac:dyDescent="0.25">
      <c r="D1521" s="190"/>
    </row>
    <row r="1522" spans="4:4" x14ac:dyDescent="0.25">
      <c r="D1522" s="190"/>
    </row>
    <row r="1523" spans="4:4" x14ac:dyDescent="0.25">
      <c r="D1523" s="190"/>
    </row>
    <row r="1524" spans="4:4" x14ac:dyDescent="0.25">
      <c r="D1524" s="190"/>
    </row>
    <row r="1525" spans="4:4" x14ac:dyDescent="0.25">
      <c r="D1525" s="190"/>
    </row>
    <row r="1526" spans="4:4" x14ac:dyDescent="0.25">
      <c r="D1526" s="190"/>
    </row>
    <row r="1527" spans="4:4" x14ac:dyDescent="0.25">
      <c r="D1527" s="190"/>
    </row>
    <row r="1528" spans="4:4" x14ac:dyDescent="0.25">
      <c r="D1528" s="190"/>
    </row>
    <row r="1529" spans="4:4" x14ac:dyDescent="0.25">
      <c r="D1529" s="190"/>
    </row>
    <row r="1530" spans="4:4" x14ac:dyDescent="0.25">
      <c r="D1530" s="190"/>
    </row>
    <row r="1531" spans="4:4" x14ac:dyDescent="0.25">
      <c r="D1531" s="190"/>
    </row>
    <row r="1532" spans="4:4" x14ac:dyDescent="0.25">
      <c r="D1532" s="190"/>
    </row>
    <row r="1533" spans="4:4" x14ac:dyDescent="0.25">
      <c r="D1533" s="190"/>
    </row>
    <row r="1534" spans="4:4" x14ac:dyDescent="0.25">
      <c r="D1534" s="190"/>
    </row>
    <row r="1535" spans="4:4" x14ac:dyDescent="0.25">
      <c r="D1535" s="190"/>
    </row>
    <row r="1536" spans="4:4" x14ac:dyDescent="0.25">
      <c r="D1536" s="190"/>
    </row>
    <row r="1537" spans="4:4" x14ac:dyDescent="0.25">
      <c r="D1537" s="190"/>
    </row>
    <row r="1538" spans="4:4" x14ac:dyDescent="0.25">
      <c r="D1538" s="190"/>
    </row>
    <row r="1539" spans="4:4" x14ac:dyDescent="0.25">
      <c r="D1539" s="190"/>
    </row>
    <row r="1540" spans="4:4" x14ac:dyDescent="0.25">
      <c r="D1540" s="190"/>
    </row>
    <row r="1541" spans="4:4" x14ac:dyDescent="0.25">
      <c r="D1541" s="190"/>
    </row>
    <row r="1542" spans="4:4" x14ac:dyDescent="0.25">
      <c r="D1542" s="190"/>
    </row>
    <row r="1543" spans="4:4" x14ac:dyDescent="0.25">
      <c r="D1543" s="190"/>
    </row>
    <row r="1544" spans="4:4" x14ac:dyDescent="0.25">
      <c r="D1544" s="190"/>
    </row>
    <row r="1545" spans="4:4" x14ac:dyDescent="0.25">
      <c r="D1545" s="190"/>
    </row>
    <row r="1546" spans="4:4" x14ac:dyDescent="0.25">
      <c r="D1546" s="190"/>
    </row>
    <row r="1547" spans="4:4" x14ac:dyDescent="0.25">
      <c r="D1547" s="190"/>
    </row>
    <row r="1548" spans="4:4" x14ac:dyDescent="0.25">
      <c r="D1548" s="190"/>
    </row>
    <row r="1549" spans="4:4" x14ac:dyDescent="0.25">
      <c r="D1549" s="190"/>
    </row>
    <row r="1550" spans="4:4" x14ac:dyDescent="0.25">
      <c r="D1550" s="190"/>
    </row>
    <row r="1551" spans="4:4" x14ac:dyDescent="0.25">
      <c r="D1551" s="190"/>
    </row>
    <row r="1552" spans="4:4" x14ac:dyDescent="0.25">
      <c r="D1552" s="190"/>
    </row>
    <row r="1553" spans="4:4" x14ac:dyDescent="0.25">
      <c r="D1553" s="190"/>
    </row>
    <row r="1554" spans="4:4" x14ac:dyDescent="0.25">
      <c r="D1554" s="190"/>
    </row>
    <row r="1555" spans="4:4" x14ac:dyDescent="0.25">
      <c r="D1555" s="190"/>
    </row>
    <row r="1556" spans="4:4" x14ac:dyDescent="0.25">
      <c r="D1556" s="190"/>
    </row>
    <row r="1557" spans="4:4" x14ac:dyDescent="0.25">
      <c r="D1557" s="190"/>
    </row>
    <row r="1558" spans="4:4" x14ac:dyDescent="0.25">
      <c r="D1558" s="190"/>
    </row>
    <row r="1559" spans="4:4" x14ac:dyDescent="0.25">
      <c r="D1559" s="190"/>
    </row>
    <row r="1560" spans="4:4" x14ac:dyDescent="0.25">
      <c r="D1560" s="190"/>
    </row>
    <row r="1561" spans="4:4" x14ac:dyDescent="0.25">
      <c r="D1561" s="190"/>
    </row>
    <row r="1562" spans="4:4" x14ac:dyDescent="0.25">
      <c r="D1562" s="190"/>
    </row>
    <row r="1563" spans="4:4" x14ac:dyDescent="0.25">
      <c r="D1563" s="190"/>
    </row>
    <row r="1564" spans="4:4" x14ac:dyDescent="0.25">
      <c r="D1564" s="190"/>
    </row>
    <row r="1565" spans="4:4" x14ac:dyDescent="0.25">
      <c r="D1565" s="190"/>
    </row>
    <row r="1566" spans="4:4" x14ac:dyDescent="0.25">
      <c r="D1566" s="190"/>
    </row>
    <row r="1567" spans="4:4" x14ac:dyDescent="0.25">
      <c r="D1567" s="190"/>
    </row>
    <row r="1568" spans="4:4" x14ac:dyDescent="0.25">
      <c r="D1568" s="190"/>
    </row>
    <row r="1569" spans="4:4" x14ac:dyDescent="0.25">
      <c r="D1569" s="190"/>
    </row>
    <row r="1570" spans="4:4" x14ac:dyDescent="0.25">
      <c r="D1570" s="190"/>
    </row>
    <row r="1571" spans="4:4" x14ac:dyDescent="0.25">
      <c r="D1571" s="190"/>
    </row>
    <row r="1572" spans="4:4" x14ac:dyDescent="0.25">
      <c r="D1572" s="190"/>
    </row>
    <row r="1573" spans="4:4" x14ac:dyDescent="0.25">
      <c r="D1573" s="190"/>
    </row>
    <row r="1574" spans="4:4" x14ac:dyDescent="0.25">
      <c r="D1574" s="190"/>
    </row>
    <row r="1575" spans="4:4" x14ac:dyDescent="0.25">
      <c r="D1575" s="190"/>
    </row>
    <row r="1576" spans="4:4" x14ac:dyDescent="0.25">
      <c r="D1576" s="190"/>
    </row>
    <row r="1577" spans="4:4" x14ac:dyDescent="0.25">
      <c r="D1577" s="190"/>
    </row>
    <row r="1578" spans="4:4" x14ac:dyDescent="0.25">
      <c r="D1578" s="190"/>
    </row>
    <row r="1579" spans="4:4" x14ac:dyDescent="0.25">
      <c r="D1579" s="190"/>
    </row>
    <row r="1580" spans="4:4" x14ac:dyDescent="0.25">
      <c r="D1580" s="190"/>
    </row>
    <row r="1581" spans="4:4" x14ac:dyDescent="0.25">
      <c r="D1581" s="190"/>
    </row>
    <row r="1582" spans="4:4" x14ac:dyDescent="0.25">
      <c r="D1582" s="190"/>
    </row>
    <row r="1583" spans="4:4" x14ac:dyDescent="0.25">
      <c r="D1583" s="190"/>
    </row>
    <row r="1584" spans="4:4" x14ac:dyDescent="0.25">
      <c r="D1584" s="190"/>
    </row>
    <row r="1585" spans="4:4" x14ac:dyDescent="0.25">
      <c r="D1585" s="190"/>
    </row>
    <row r="1586" spans="4:4" x14ac:dyDescent="0.25">
      <c r="D1586" s="190"/>
    </row>
    <row r="1587" spans="4:4" x14ac:dyDescent="0.25">
      <c r="D1587" s="190"/>
    </row>
    <row r="1588" spans="4:4" x14ac:dyDescent="0.25">
      <c r="D1588" s="190"/>
    </row>
    <row r="1589" spans="4:4" x14ac:dyDescent="0.25">
      <c r="D1589" s="190"/>
    </row>
    <row r="1590" spans="4:4" x14ac:dyDescent="0.25">
      <c r="D1590" s="190"/>
    </row>
    <row r="1591" spans="4:4" x14ac:dyDescent="0.25">
      <c r="D1591" s="190"/>
    </row>
    <row r="1592" spans="4:4" x14ac:dyDescent="0.25">
      <c r="D1592" s="190"/>
    </row>
    <row r="1593" spans="4:4" x14ac:dyDescent="0.25">
      <c r="D1593" s="190"/>
    </row>
    <row r="1594" spans="4:4" x14ac:dyDescent="0.25">
      <c r="D1594" s="190"/>
    </row>
    <row r="1595" spans="4:4" x14ac:dyDescent="0.25">
      <c r="D1595" s="190"/>
    </row>
    <row r="1596" spans="4:4" x14ac:dyDescent="0.25">
      <c r="D1596" s="190"/>
    </row>
    <row r="1597" spans="4:4" x14ac:dyDescent="0.25">
      <c r="D1597" s="190"/>
    </row>
    <row r="1598" spans="4:4" x14ac:dyDescent="0.25">
      <c r="D1598" s="190"/>
    </row>
    <row r="1599" spans="4:4" x14ac:dyDescent="0.25">
      <c r="D1599" s="190"/>
    </row>
    <row r="1600" spans="4:4" x14ac:dyDescent="0.25">
      <c r="D1600" s="190"/>
    </row>
    <row r="1601" spans="4:4" x14ac:dyDescent="0.25">
      <c r="D1601" s="190"/>
    </row>
    <row r="1602" spans="4:4" x14ac:dyDescent="0.25">
      <c r="D1602" s="190"/>
    </row>
    <row r="1603" spans="4:4" x14ac:dyDescent="0.25">
      <c r="D1603" s="190"/>
    </row>
    <row r="1604" spans="4:4" x14ac:dyDescent="0.25">
      <c r="D1604" s="190"/>
    </row>
    <row r="1605" spans="4:4" x14ac:dyDescent="0.25">
      <c r="D1605" s="190"/>
    </row>
    <row r="1606" spans="4:4" x14ac:dyDescent="0.25">
      <c r="D1606" s="190"/>
    </row>
    <row r="1607" spans="4:4" x14ac:dyDescent="0.25">
      <c r="D1607" s="190"/>
    </row>
    <row r="1608" spans="4:4" x14ac:dyDescent="0.25">
      <c r="D1608" s="190"/>
    </row>
    <row r="1609" spans="4:4" x14ac:dyDescent="0.25">
      <c r="D1609" s="190"/>
    </row>
    <row r="1610" spans="4:4" x14ac:dyDescent="0.25">
      <c r="D1610" s="190"/>
    </row>
    <row r="1611" spans="4:4" x14ac:dyDescent="0.25">
      <c r="D1611" s="190"/>
    </row>
    <row r="1612" spans="4:4" x14ac:dyDescent="0.25">
      <c r="D1612" s="190"/>
    </row>
    <row r="1613" spans="4:4" x14ac:dyDescent="0.25">
      <c r="D1613" s="190"/>
    </row>
    <row r="1614" spans="4:4" x14ac:dyDescent="0.25">
      <c r="D1614" s="190"/>
    </row>
    <row r="1615" spans="4:4" x14ac:dyDescent="0.25">
      <c r="D1615" s="190"/>
    </row>
    <row r="1616" spans="4:4" x14ac:dyDescent="0.25">
      <c r="D1616" s="190"/>
    </row>
    <row r="1617" spans="4:4" x14ac:dyDescent="0.25">
      <c r="D1617" s="190"/>
    </row>
    <row r="1618" spans="4:4" x14ac:dyDescent="0.25">
      <c r="D1618" s="190"/>
    </row>
    <row r="1619" spans="4:4" x14ac:dyDescent="0.25">
      <c r="D1619" s="190"/>
    </row>
    <row r="1620" spans="4:4" x14ac:dyDescent="0.25">
      <c r="D1620" s="190"/>
    </row>
    <row r="1621" spans="4:4" x14ac:dyDescent="0.25">
      <c r="D1621" s="190"/>
    </row>
    <row r="1622" spans="4:4" x14ac:dyDescent="0.25">
      <c r="D1622" s="190"/>
    </row>
    <row r="1623" spans="4:4" x14ac:dyDescent="0.25">
      <c r="D1623" s="190"/>
    </row>
    <row r="1624" spans="4:4" x14ac:dyDescent="0.25">
      <c r="D1624" s="190"/>
    </row>
    <row r="1625" spans="4:4" x14ac:dyDescent="0.25">
      <c r="D1625" s="190"/>
    </row>
    <row r="1626" spans="4:4" x14ac:dyDescent="0.25">
      <c r="D1626" s="190"/>
    </row>
    <row r="1627" spans="4:4" x14ac:dyDescent="0.25">
      <c r="D1627" s="190"/>
    </row>
    <row r="1628" spans="4:4" x14ac:dyDescent="0.25">
      <c r="D1628" s="190"/>
    </row>
    <row r="1629" spans="4:4" x14ac:dyDescent="0.25">
      <c r="D1629" s="190"/>
    </row>
    <row r="1630" spans="4:4" x14ac:dyDescent="0.25">
      <c r="D1630" s="190"/>
    </row>
    <row r="1631" spans="4:4" x14ac:dyDescent="0.25">
      <c r="D1631" s="190"/>
    </row>
    <row r="1632" spans="4:4" x14ac:dyDescent="0.25">
      <c r="D1632" s="190"/>
    </row>
    <row r="1633" spans="4:4" x14ac:dyDescent="0.25">
      <c r="D1633" s="190"/>
    </row>
    <row r="1634" spans="4:4" x14ac:dyDescent="0.25">
      <c r="D1634" s="190"/>
    </row>
    <row r="1635" spans="4:4" x14ac:dyDescent="0.25">
      <c r="D1635" s="190"/>
    </row>
    <row r="1636" spans="4:4" x14ac:dyDescent="0.25">
      <c r="D1636" s="190"/>
    </row>
    <row r="1637" spans="4:4" x14ac:dyDescent="0.25">
      <c r="D1637" s="190"/>
    </row>
    <row r="1638" spans="4:4" x14ac:dyDescent="0.25">
      <c r="D1638" s="190"/>
    </row>
    <row r="1639" spans="4:4" x14ac:dyDescent="0.25">
      <c r="D1639" s="190"/>
    </row>
    <row r="1640" spans="4:4" x14ac:dyDescent="0.25">
      <c r="D1640" s="190"/>
    </row>
    <row r="1641" spans="4:4" x14ac:dyDescent="0.25">
      <c r="D1641" s="190"/>
    </row>
    <row r="1642" spans="4:4" x14ac:dyDescent="0.25">
      <c r="D1642" s="190"/>
    </row>
    <row r="1643" spans="4:4" x14ac:dyDescent="0.25">
      <c r="D1643" s="190"/>
    </row>
    <row r="1644" spans="4:4" x14ac:dyDescent="0.25">
      <c r="D1644" s="190"/>
    </row>
    <row r="1645" spans="4:4" x14ac:dyDescent="0.25">
      <c r="D1645" s="190"/>
    </row>
    <row r="1646" spans="4:4" x14ac:dyDescent="0.25">
      <c r="D1646" s="190"/>
    </row>
    <row r="1647" spans="4:4" x14ac:dyDescent="0.25">
      <c r="D1647" s="190"/>
    </row>
    <row r="1648" spans="4:4" x14ac:dyDescent="0.25">
      <c r="D1648" s="190"/>
    </row>
    <row r="1649" spans="4:4" x14ac:dyDescent="0.25">
      <c r="D1649" s="190"/>
    </row>
    <row r="1650" spans="4:4" x14ac:dyDescent="0.25">
      <c r="D1650" s="190"/>
    </row>
    <row r="1651" spans="4:4" x14ac:dyDescent="0.25">
      <c r="D1651" s="190"/>
    </row>
    <row r="1652" spans="4:4" x14ac:dyDescent="0.25">
      <c r="D1652" s="190"/>
    </row>
    <row r="1653" spans="4:4" x14ac:dyDescent="0.25">
      <c r="D1653" s="190"/>
    </row>
    <row r="1654" spans="4:4" x14ac:dyDescent="0.25">
      <c r="D1654" s="190"/>
    </row>
    <row r="1655" spans="4:4" x14ac:dyDescent="0.25">
      <c r="D1655" s="190"/>
    </row>
    <row r="1656" spans="4:4" x14ac:dyDescent="0.25">
      <c r="D1656" s="190"/>
    </row>
    <row r="1657" spans="4:4" x14ac:dyDescent="0.25">
      <c r="D1657" s="190"/>
    </row>
    <row r="1658" spans="4:4" x14ac:dyDescent="0.25">
      <c r="D1658" s="190"/>
    </row>
    <row r="1659" spans="4:4" x14ac:dyDescent="0.25">
      <c r="D1659" s="190"/>
    </row>
    <row r="1660" spans="4:4" x14ac:dyDescent="0.25">
      <c r="D1660" s="190"/>
    </row>
    <row r="1661" spans="4:4" x14ac:dyDescent="0.25">
      <c r="D1661" s="190"/>
    </row>
    <row r="1662" spans="4:4" x14ac:dyDescent="0.25">
      <c r="D1662" s="190"/>
    </row>
    <row r="1663" spans="4:4" x14ac:dyDescent="0.25">
      <c r="D1663" s="190"/>
    </row>
    <row r="1664" spans="4:4" x14ac:dyDescent="0.25">
      <c r="D1664" s="190"/>
    </row>
    <row r="1665" spans="4:4" x14ac:dyDescent="0.25">
      <c r="D1665" s="190"/>
    </row>
    <row r="1666" spans="4:4" x14ac:dyDescent="0.25">
      <c r="D1666" s="190"/>
    </row>
    <row r="1667" spans="4:4" x14ac:dyDescent="0.25">
      <c r="D1667" s="190"/>
    </row>
    <row r="1668" spans="4:4" x14ac:dyDescent="0.25">
      <c r="D1668" s="190"/>
    </row>
    <row r="1669" spans="4:4" x14ac:dyDescent="0.25">
      <c r="D1669" s="190"/>
    </row>
    <row r="1670" spans="4:4" x14ac:dyDescent="0.25">
      <c r="D1670" s="190"/>
    </row>
    <row r="1671" spans="4:4" x14ac:dyDescent="0.25">
      <c r="D1671" s="190"/>
    </row>
    <row r="1672" spans="4:4" x14ac:dyDescent="0.25">
      <c r="D1672" s="190"/>
    </row>
    <row r="1673" spans="4:4" x14ac:dyDescent="0.25">
      <c r="D1673" s="190"/>
    </row>
    <row r="1674" spans="4:4" x14ac:dyDescent="0.25">
      <c r="D1674" s="190"/>
    </row>
    <row r="1675" spans="4:4" x14ac:dyDescent="0.25">
      <c r="D1675" s="190"/>
    </row>
    <row r="1676" spans="4:4" x14ac:dyDescent="0.25">
      <c r="D1676" s="190"/>
    </row>
    <row r="1677" spans="4:4" x14ac:dyDescent="0.25">
      <c r="D1677" s="190"/>
    </row>
    <row r="1678" spans="4:4" x14ac:dyDescent="0.25">
      <c r="D1678" s="190"/>
    </row>
    <row r="1679" spans="4:4" x14ac:dyDescent="0.25">
      <c r="D1679" s="190"/>
    </row>
    <row r="1680" spans="4:4" x14ac:dyDescent="0.25">
      <c r="D1680" s="190"/>
    </row>
    <row r="1681" spans="4:4" x14ac:dyDescent="0.25">
      <c r="D1681" s="190"/>
    </row>
    <row r="1682" spans="4:4" x14ac:dyDescent="0.25">
      <c r="D1682" s="190"/>
    </row>
    <row r="1683" spans="4:4" x14ac:dyDescent="0.25">
      <c r="D1683" s="190"/>
    </row>
    <row r="1684" spans="4:4" x14ac:dyDescent="0.25">
      <c r="D1684" s="190"/>
    </row>
    <row r="1685" spans="4:4" x14ac:dyDescent="0.25">
      <c r="D1685" s="190"/>
    </row>
    <row r="1686" spans="4:4" x14ac:dyDescent="0.25">
      <c r="D1686" s="190"/>
    </row>
    <row r="1687" spans="4:4" x14ac:dyDescent="0.25">
      <c r="D1687" s="190"/>
    </row>
    <row r="1688" spans="4:4" x14ac:dyDescent="0.25">
      <c r="D1688" s="190"/>
    </row>
    <row r="1689" spans="4:4" x14ac:dyDescent="0.25">
      <c r="D1689" s="190"/>
    </row>
    <row r="1690" spans="4:4" x14ac:dyDescent="0.25">
      <c r="D1690" s="190"/>
    </row>
    <row r="1691" spans="4:4" x14ac:dyDescent="0.25">
      <c r="D1691" s="190"/>
    </row>
    <row r="1692" spans="4:4" x14ac:dyDescent="0.25">
      <c r="D1692" s="190"/>
    </row>
    <row r="1693" spans="4:4" x14ac:dyDescent="0.25">
      <c r="D1693" s="190"/>
    </row>
    <row r="1694" spans="4:4" x14ac:dyDescent="0.25">
      <c r="D1694" s="190"/>
    </row>
    <row r="1695" spans="4:4" x14ac:dyDescent="0.25">
      <c r="D1695" s="190"/>
    </row>
    <row r="1696" spans="4:4" x14ac:dyDescent="0.25">
      <c r="D1696" s="190"/>
    </row>
    <row r="1697" spans="4:4" x14ac:dyDescent="0.25">
      <c r="D1697" s="190"/>
    </row>
    <row r="1698" spans="4:4" x14ac:dyDescent="0.25">
      <c r="D1698" s="190"/>
    </row>
    <row r="1699" spans="4:4" x14ac:dyDescent="0.25">
      <c r="D1699" s="190"/>
    </row>
    <row r="1700" spans="4:4" x14ac:dyDescent="0.25">
      <c r="D1700" s="190"/>
    </row>
    <row r="1701" spans="4:4" x14ac:dyDescent="0.25">
      <c r="D1701" s="190"/>
    </row>
    <row r="1702" spans="4:4" x14ac:dyDescent="0.25">
      <c r="D1702" s="190"/>
    </row>
    <row r="1703" spans="4:4" x14ac:dyDescent="0.25">
      <c r="D1703" s="190"/>
    </row>
    <row r="1704" spans="4:4" x14ac:dyDescent="0.25">
      <c r="D1704" s="190"/>
    </row>
    <row r="1705" spans="4:4" x14ac:dyDescent="0.25">
      <c r="D1705" s="190"/>
    </row>
    <row r="1706" spans="4:4" x14ac:dyDescent="0.25">
      <c r="D1706" s="190"/>
    </row>
    <row r="1707" spans="4:4" x14ac:dyDescent="0.25">
      <c r="D1707" s="190"/>
    </row>
    <row r="1708" spans="4:4" x14ac:dyDescent="0.25">
      <c r="D1708" s="190"/>
    </row>
    <row r="1709" spans="4:4" x14ac:dyDescent="0.25">
      <c r="D1709" s="190"/>
    </row>
    <row r="1710" spans="4:4" x14ac:dyDescent="0.25">
      <c r="D1710" s="190"/>
    </row>
    <row r="1711" spans="4:4" x14ac:dyDescent="0.25">
      <c r="D1711" s="190"/>
    </row>
    <row r="1712" spans="4:4" x14ac:dyDescent="0.25">
      <c r="D1712" s="190"/>
    </row>
    <row r="1713" spans="4:4" x14ac:dyDescent="0.25">
      <c r="D1713" s="190"/>
    </row>
    <row r="1714" spans="4:4" x14ac:dyDescent="0.25">
      <c r="D1714" s="190"/>
    </row>
    <row r="1715" spans="4:4" x14ac:dyDescent="0.25">
      <c r="D1715" s="190"/>
    </row>
    <row r="1716" spans="4:4" x14ac:dyDescent="0.25">
      <c r="D1716" s="190"/>
    </row>
    <row r="1717" spans="4:4" x14ac:dyDescent="0.25">
      <c r="D1717" s="190"/>
    </row>
    <row r="1718" spans="4:4" x14ac:dyDescent="0.25">
      <c r="D1718" s="190"/>
    </row>
    <row r="1719" spans="4:4" x14ac:dyDescent="0.25">
      <c r="D1719" s="190"/>
    </row>
    <row r="1720" spans="4:4" x14ac:dyDescent="0.25">
      <c r="D1720" s="190"/>
    </row>
    <row r="1721" spans="4:4" x14ac:dyDescent="0.25">
      <c r="D1721" s="190"/>
    </row>
    <row r="1722" spans="4:4" x14ac:dyDescent="0.25">
      <c r="D1722" s="190"/>
    </row>
    <row r="1723" spans="4:4" x14ac:dyDescent="0.25">
      <c r="D1723" s="190"/>
    </row>
    <row r="1724" spans="4:4" x14ac:dyDescent="0.25">
      <c r="D1724" s="190"/>
    </row>
    <row r="1725" spans="4:4" x14ac:dyDescent="0.25">
      <c r="D1725" s="190"/>
    </row>
    <row r="1726" spans="4:4" x14ac:dyDescent="0.25">
      <c r="D1726" s="190"/>
    </row>
    <row r="1727" spans="4:4" x14ac:dyDescent="0.25">
      <c r="D1727" s="190"/>
    </row>
    <row r="1728" spans="4:4" x14ac:dyDescent="0.25">
      <c r="D1728" s="190"/>
    </row>
    <row r="1729" spans="4:4" x14ac:dyDescent="0.25">
      <c r="D1729" s="190"/>
    </row>
    <row r="1730" spans="4:4" x14ac:dyDescent="0.25">
      <c r="D1730" s="190"/>
    </row>
    <row r="1731" spans="4:4" x14ac:dyDescent="0.25">
      <c r="D1731" s="190"/>
    </row>
    <row r="1732" spans="4:4" x14ac:dyDescent="0.25">
      <c r="D1732" s="190"/>
    </row>
    <row r="1733" spans="4:4" x14ac:dyDescent="0.25">
      <c r="D1733" s="190"/>
    </row>
    <row r="1734" spans="4:4" x14ac:dyDescent="0.25">
      <c r="D1734" s="190"/>
    </row>
    <row r="1735" spans="4:4" x14ac:dyDescent="0.25">
      <c r="D1735" s="190"/>
    </row>
    <row r="1736" spans="4:4" x14ac:dyDescent="0.25">
      <c r="D1736" s="190"/>
    </row>
    <row r="1737" spans="4:4" x14ac:dyDescent="0.25">
      <c r="D1737" s="190"/>
    </row>
    <row r="1738" spans="4:4" x14ac:dyDescent="0.25">
      <c r="D1738" s="190"/>
    </row>
    <row r="1739" spans="4:4" x14ac:dyDescent="0.25">
      <c r="D1739" s="190"/>
    </row>
    <row r="1740" spans="4:4" x14ac:dyDescent="0.25">
      <c r="D1740" s="190"/>
    </row>
    <row r="1741" spans="4:4" x14ac:dyDescent="0.25">
      <c r="D1741" s="190"/>
    </row>
    <row r="1742" spans="4:4" x14ac:dyDescent="0.25">
      <c r="D1742" s="190"/>
    </row>
    <row r="1743" spans="4:4" x14ac:dyDescent="0.25">
      <c r="D1743" s="190"/>
    </row>
    <row r="1744" spans="4:4" x14ac:dyDescent="0.25">
      <c r="D1744" s="190"/>
    </row>
    <row r="1745" spans="4:4" x14ac:dyDescent="0.25">
      <c r="D1745" s="190"/>
    </row>
    <row r="1746" spans="4:4" x14ac:dyDescent="0.25">
      <c r="D1746" s="190"/>
    </row>
    <row r="1747" spans="4:4" x14ac:dyDescent="0.25">
      <c r="D1747" s="190"/>
    </row>
    <row r="1748" spans="4:4" x14ac:dyDescent="0.25">
      <c r="D1748" s="190"/>
    </row>
    <row r="1749" spans="4:4" x14ac:dyDescent="0.25">
      <c r="D1749" s="190"/>
    </row>
    <row r="1750" spans="4:4" x14ac:dyDescent="0.25">
      <c r="D1750" s="190"/>
    </row>
    <row r="1751" spans="4:4" x14ac:dyDescent="0.25">
      <c r="D1751" s="190"/>
    </row>
    <row r="1752" spans="4:4" x14ac:dyDescent="0.25">
      <c r="D1752" s="190"/>
    </row>
    <row r="1753" spans="4:4" x14ac:dyDescent="0.25">
      <c r="D1753" s="190"/>
    </row>
    <row r="1754" spans="4:4" x14ac:dyDescent="0.25">
      <c r="D1754" s="190"/>
    </row>
    <row r="1755" spans="4:4" x14ac:dyDescent="0.25">
      <c r="D1755" s="190"/>
    </row>
    <row r="1756" spans="4:4" x14ac:dyDescent="0.25">
      <c r="D1756" s="190"/>
    </row>
    <row r="1757" spans="4:4" x14ac:dyDescent="0.25">
      <c r="D1757" s="190"/>
    </row>
    <row r="1758" spans="4:4" x14ac:dyDescent="0.25">
      <c r="D1758" s="190"/>
    </row>
    <row r="1759" spans="4:4" x14ac:dyDescent="0.25">
      <c r="D1759" s="190"/>
    </row>
    <row r="1760" spans="4:4" x14ac:dyDescent="0.25">
      <c r="D1760" s="190"/>
    </row>
    <row r="1761" spans="4:4" x14ac:dyDescent="0.25">
      <c r="D1761" s="190"/>
    </row>
    <row r="1762" spans="4:4" x14ac:dyDescent="0.25">
      <c r="D1762" s="190"/>
    </row>
    <row r="1763" spans="4:4" x14ac:dyDescent="0.25">
      <c r="D1763" s="190"/>
    </row>
    <row r="1764" spans="4:4" x14ac:dyDescent="0.25">
      <c r="D1764" s="190"/>
    </row>
    <row r="1765" spans="4:4" x14ac:dyDescent="0.25">
      <c r="D1765" s="190"/>
    </row>
    <row r="1766" spans="4:4" x14ac:dyDescent="0.25">
      <c r="D1766" s="190"/>
    </row>
    <row r="1767" spans="4:4" x14ac:dyDescent="0.25">
      <c r="D1767" s="190"/>
    </row>
    <row r="1768" spans="4:4" x14ac:dyDescent="0.25">
      <c r="D1768" s="190"/>
    </row>
    <row r="1769" spans="4:4" x14ac:dyDescent="0.25">
      <c r="D1769" s="190"/>
    </row>
    <row r="1770" spans="4:4" x14ac:dyDescent="0.25">
      <c r="D1770" s="190"/>
    </row>
    <row r="1771" spans="4:4" x14ac:dyDescent="0.25">
      <c r="D1771" s="190"/>
    </row>
    <row r="1772" spans="4:4" x14ac:dyDescent="0.25">
      <c r="D1772" s="190"/>
    </row>
    <row r="1773" spans="4:4" x14ac:dyDescent="0.25">
      <c r="D1773" s="190"/>
    </row>
    <row r="1774" spans="4:4" x14ac:dyDescent="0.25">
      <c r="D1774" s="190"/>
    </row>
    <row r="1775" spans="4:4" x14ac:dyDescent="0.25">
      <c r="D1775" s="190"/>
    </row>
    <row r="1776" spans="4:4" x14ac:dyDescent="0.25">
      <c r="D1776" s="190"/>
    </row>
    <row r="1777" spans="4:4" x14ac:dyDescent="0.25">
      <c r="D1777" s="190"/>
    </row>
    <row r="1778" spans="4:4" x14ac:dyDescent="0.25">
      <c r="D1778" s="190"/>
    </row>
    <row r="1779" spans="4:4" x14ac:dyDescent="0.25">
      <c r="D1779" s="190"/>
    </row>
    <row r="1780" spans="4:4" x14ac:dyDescent="0.25">
      <c r="D1780" s="190"/>
    </row>
    <row r="1781" spans="4:4" x14ac:dyDescent="0.25">
      <c r="D1781" s="190"/>
    </row>
    <row r="1782" spans="4:4" x14ac:dyDescent="0.25">
      <c r="D1782" s="190"/>
    </row>
    <row r="1783" spans="4:4" x14ac:dyDescent="0.25">
      <c r="D1783" s="190"/>
    </row>
    <row r="1784" spans="4:4" x14ac:dyDescent="0.25">
      <c r="D1784" s="190"/>
    </row>
    <row r="1785" spans="4:4" x14ac:dyDescent="0.25">
      <c r="D1785" s="190"/>
    </row>
    <row r="1786" spans="4:4" x14ac:dyDescent="0.25">
      <c r="D1786" s="190"/>
    </row>
    <row r="1787" spans="4:4" x14ac:dyDescent="0.25">
      <c r="D1787" s="190"/>
    </row>
    <row r="1788" spans="4:4" x14ac:dyDescent="0.25">
      <c r="D1788" s="190"/>
    </row>
    <row r="1789" spans="4:4" x14ac:dyDescent="0.25">
      <c r="D1789" s="190"/>
    </row>
    <row r="1790" spans="4:4" x14ac:dyDescent="0.25">
      <c r="D1790" s="190"/>
    </row>
    <row r="1791" spans="4:4" x14ac:dyDescent="0.25">
      <c r="D1791" s="190"/>
    </row>
    <row r="1792" spans="4:4" x14ac:dyDescent="0.25">
      <c r="D1792" s="190"/>
    </row>
    <row r="1793" spans="4:4" x14ac:dyDescent="0.25">
      <c r="D1793" s="190"/>
    </row>
    <row r="1794" spans="4:4" x14ac:dyDescent="0.25">
      <c r="D1794" s="190"/>
    </row>
    <row r="1795" spans="4:4" x14ac:dyDescent="0.25">
      <c r="D1795" s="190"/>
    </row>
    <row r="1796" spans="4:4" x14ac:dyDescent="0.25">
      <c r="D1796" s="190"/>
    </row>
    <row r="1797" spans="4:4" x14ac:dyDescent="0.25">
      <c r="D1797" s="190"/>
    </row>
    <row r="1798" spans="4:4" x14ac:dyDescent="0.25">
      <c r="D1798" s="190"/>
    </row>
    <row r="1799" spans="4:4" x14ac:dyDescent="0.25">
      <c r="D1799" s="190"/>
    </row>
    <row r="1800" spans="4:4" x14ac:dyDescent="0.25">
      <c r="D1800" s="190"/>
    </row>
    <row r="1801" spans="4:4" x14ac:dyDescent="0.25">
      <c r="D1801" s="190"/>
    </row>
    <row r="1802" spans="4:4" x14ac:dyDescent="0.25">
      <c r="D1802" s="190"/>
    </row>
    <row r="1803" spans="4:4" x14ac:dyDescent="0.25">
      <c r="D1803" s="190"/>
    </row>
    <row r="1804" spans="4:4" x14ac:dyDescent="0.25">
      <c r="D1804" s="190"/>
    </row>
    <row r="1805" spans="4:4" x14ac:dyDescent="0.25">
      <c r="D1805" s="190"/>
    </row>
    <row r="1806" spans="4:4" x14ac:dyDescent="0.25">
      <c r="D1806" s="190"/>
    </row>
    <row r="1807" spans="4:4" x14ac:dyDescent="0.25">
      <c r="D1807" s="190"/>
    </row>
    <row r="1808" spans="4:4" x14ac:dyDescent="0.25">
      <c r="D1808" s="190"/>
    </row>
    <row r="1809" spans="4:4" x14ac:dyDescent="0.25">
      <c r="D1809" s="190"/>
    </row>
    <row r="1810" spans="4:4" x14ac:dyDescent="0.25">
      <c r="D1810" s="190"/>
    </row>
    <row r="1811" spans="4:4" x14ac:dyDescent="0.25">
      <c r="D1811" s="190"/>
    </row>
    <row r="1812" spans="4:4" x14ac:dyDescent="0.25">
      <c r="D1812" s="190"/>
    </row>
    <row r="1813" spans="4:4" x14ac:dyDescent="0.25">
      <c r="D1813" s="190"/>
    </row>
    <row r="1814" spans="4:4" x14ac:dyDescent="0.25">
      <c r="D1814" s="190"/>
    </row>
    <row r="1815" spans="4:4" x14ac:dyDescent="0.25">
      <c r="D1815" s="190"/>
    </row>
    <row r="1816" spans="4:4" x14ac:dyDescent="0.25">
      <c r="D1816" s="190"/>
    </row>
    <row r="1817" spans="4:4" x14ac:dyDescent="0.25">
      <c r="D1817" s="190"/>
    </row>
    <row r="1818" spans="4:4" x14ac:dyDescent="0.25">
      <c r="D1818" s="190"/>
    </row>
    <row r="1819" spans="4:4" x14ac:dyDescent="0.25">
      <c r="D1819" s="190"/>
    </row>
    <row r="1820" spans="4:4" x14ac:dyDescent="0.25">
      <c r="D1820" s="190"/>
    </row>
    <row r="1821" spans="4:4" x14ac:dyDescent="0.25">
      <c r="D1821" s="190"/>
    </row>
    <row r="1822" spans="4:4" x14ac:dyDescent="0.25">
      <c r="D1822" s="190"/>
    </row>
    <row r="1823" spans="4:4" x14ac:dyDescent="0.25">
      <c r="D1823" s="190"/>
    </row>
    <row r="1824" spans="4:4" x14ac:dyDescent="0.25">
      <c r="D1824" s="190"/>
    </row>
    <row r="1825" spans="4:4" x14ac:dyDescent="0.25">
      <c r="D1825" s="190"/>
    </row>
    <row r="1826" spans="4:4" x14ac:dyDescent="0.25">
      <c r="D1826" s="190"/>
    </row>
    <row r="1827" spans="4:4" x14ac:dyDescent="0.25">
      <c r="D1827" s="190"/>
    </row>
    <row r="1828" spans="4:4" x14ac:dyDescent="0.25">
      <c r="D1828" s="190"/>
    </row>
    <row r="1829" spans="4:4" x14ac:dyDescent="0.25">
      <c r="D1829" s="190"/>
    </row>
    <row r="1830" spans="4:4" x14ac:dyDescent="0.25">
      <c r="D1830" s="190"/>
    </row>
    <row r="1831" spans="4:4" x14ac:dyDescent="0.25">
      <c r="D1831" s="190"/>
    </row>
    <row r="1832" spans="4:4" x14ac:dyDescent="0.25">
      <c r="D1832" s="190"/>
    </row>
    <row r="1833" spans="4:4" x14ac:dyDescent="0.25">
      <c r="D1833" s="190"/>
    </row>
    <row r="1834" spans="4:4" x14ac:dyDescent="0.25">
      <c r="D1834" s="190"/>
    </row>
    <row r="1835" spans="4:4" x14ac:dyDescent="0.25">
      <c r="D1835" s="190"/>
    </row>
    <row r="1836" spans="4:4" x14ac:dyDescent="0.25">
      <c r="D1836" s="190"/>
    </row>
    <row r="1837" spans="4:4" x14ac:dyDescent="0.25">
      <c r="D1837" s="190"/>
    </row>
    <row r="1838" spans="4:4" x14ac:dyDescent="0.25">
      <c r="D1838" s="190"/>
    </row>
    <row r="1839" spans="4:4" x14ac:dyDescent="0.25">
      <c r="D1839" s="190"/>
    </row>
    <row r="1840" spans="4:4" x14ac:dyDescent="0.25">
      <c r="D1840" s="190"/>
    </row>
    <row r="1841" spans="4:4" x14ac:dyDescent="0.25">
      <c r="D1841" s="190"/>
    </row>
    <row r="1842" spans="4:4" x14ac:dyDescent="0.25">
      <c r="D1842" s="190"/>
    </row>
    <row r="1843" spans="4:4" x14ac:dyDescent="0.25">
      <c r="D1843" s="190"/>
    </row>
    <row r="1844" spans="4:4" x14ac:dyDescent="0.25">
      <c r="D1844" s="190"/>
    </row>
    <row r="1845" spans="4:4" x14ac:dyDescent="0.25">
      <c r="D1845" s="190"/>
    </row>
    <row r="1846" spans="4:4" x14ac:dyDescent="0.25">
      <c r="D1846" s="190"/>
    </row>
    <row r="1847" spans="4:4" x14ac:dyDescent="0.25">
      <c r="D1847" s="190"/>
    </row>
    <row r="1848" spans="4:4" x14ac:dyDescent="0.25">
      <c r="D1848" s="190"/>
    </row>
    <row r="1849" spans="4:4" x14ac:dyDescent="0.25">
      <c r="D1849" s="190"/>
    </row>
    <row r="1850" spans="4:4" x14ac:dyDescent="0.25">
      <c r="D1850" s="190"/>
    </row>
    <row r="1851" spans="4:4" x14ac:dyDescent="0.25">
      <c r="D1851" s="190"/>
    </row>
    <row r="1852" spans="4:4" x14ac:dyDescent="0.25">
      <c r="D1852" s="190"/>
    </row>
    <row r="1853" spans="4:4" x14ac:dyDescent="0.25">
      <c r="D1853" s="190"/>
    </row>
    <row r="1854" spans="4:4" x14ac:dyDescent="0.25">
      <c r="D1854" s="190"/>
    </row>
    <row r="1855" spans="4:4" x14ac:dyDescent="0.25">
      <c r="D1855" s="190"/>
    </row>
    <row r="1856" spans="4:4" x14ac:dyDescent="0.25">
      <c r="D1856" s="190"/>
    </row>
    <row r="1857" spans="4:4" x14ac:dyDescent="0.25">
      <c r="D1857" s="190"/>
    </row>
    <row r="1858" spans="4:4" x14ac:dyDescent="0.25">
      <c r="D1858" s="190"/>
    </row>
    <row r="1859" spans="4:4" x14ac:dyDescent="0.25">
      <c r="D1859" s="190"/>
    </row>
    <row r="1860" spans="4:4" x14ac:dyDescent="0.25">
      <c r="D1860" s="190"/>
    </row>
    <row r="1861" spans="4:4" x14ac:dyDescent="0.25">
      <c r="D1861" s="190"/>
    </row>
    <row r="1862" spans="4:4" x14ac:dyDescent="0.25">
      <c r="D1862" s="190"/>
    </row>
    <row r="1863" spans="4:4" x14ac:dyDescent="0.25">
      <c r="D1863" s="190"/>
    </row>
    <row r="1864" spans="4:4" x14ac:dyDescent="0.25">
      <c r="D1864" s="190"/>
    </row>
    <row r="1865" spans="4:4" x14ac:dyDescent="0.25">
      <c r="D1865" s="190"/>
    </row>
    <row r="1866" spans="4:4" x14ac:dyDescent="0.25">
      <c r="D1866" s="190"/>
    </row>
    <row r="1867" spans="4:4" x14ac:dyDescent="0.25">
      <c r="D1867" s="190"/>
    </row>
    <row r="1868" spans="4:4" x14ac:dyDescent="0.25">
      <c r="D1868" s="190"/>
    </row>
    <row r="1869" spans="4:4" x14ac:dyDescent="0.25">
      <c r="D1869" s="190"/>
    </row>
    <row r="1870" spans="4:4" x14ac:dyDescent="0.25">
      <c r="D1870" s="190"/>
    </row>
    <row r="1871" spans="4:4" x14ac:dyDescent="0.25">
      <c r="D1871" s="190"/>
    </row>
    <row r="1872" spans="4:4" x14ac:dyDescent="0.25">
      <c r="D1872" s="190"/>
    </row>
    <row r="1873" spans="4:4" x14ac:dyDescent="0.25">
      <c r="D1873" s="190"/>
    </row>
    <row r="1874" spans="4:4" x14ac:dyDescent="0.25">
      <c r="D1874" s="190"/>
    </row>
    <row r="1875" spans="4:4" x14ac:dyDescent="0.25">
      <c r="D1875" s="190"/>
    </row>
    <row r="1876" spans="4:4" x14ac:dyDescent="0.25">
      <c r="D1876" s="190"/>
    </row>
    <row r="1877" spans="4:4" x14ac:dyDescent="0.25">
      <c r="D1877" s="190"/>
    </row>
    <row r="1878" spans="4:4" x14ac:dyDescent="0.25">
      <c r="D1878" s="190"/>
    </row>
    <row r="1879" spans="4:4" x14ac:dyDescent="0.25">
      <c r="D1879" s="190"/>
    </row>
    <row r="1880" spans="4:4" x14ac:dyDescent="0.25">
      <c r="D1880" s="190"/>
    </row>
    <row r="1881" spans="4:4" x14ac:dyDescent="0.25">
      <c r="D1881" s="190"/>
    </row>
    <row r="1882" spans="4:4" x14ac:dyDescent="0.25">
      <c r="D1882" s="190"/>
    </row>
    <row r="1883" spans="4:4" x14ac:dyDescent="0.25">
      <c r="D1883" s="190"/>
    </row>
    <row r="1884" spans="4:4" x14ac:dyDescent="0.25">
      <c r="D1884" s="190"/>
    </row>
    <row r="1885" spans="4:4" x14ac:dyDescent="0.25">
      <c r="D1885" s="190"/>
    </row>
    <row r="1886" spans="4:4" x14ac:dyDescent="0.25">
      <c r="D1886" s="190"/>
    </row>
    <row r="1887" spans="4:4" x14ac:dyDescent="0.25">
      <c r="D1887" s="190"/>
    </row>
    <row r="1888" spans="4:4" x14ac:dyDescent="0.25">
      <c r="D1888" s="190"/>
    </row>
    <row r="1889" spans="4:4" x14ac:dyDescent="0.25">
      <c r="D1889" s="190"/>
    </row>
    <row r="1890" spans="4:4" x14ac:dyDescent="0.25">
      <c r="D1890" s="190"/>
    </row>
    <row r="1891" spans="4:4" x14ac:dyDescent="0.25">
      <c r="D1891" s="190"/>
    </row>
    <row r="1892" spans="4:4" x14ac:dyDescent="0.25">
      <c r="D1892" s="190"/>
    </row>
    <row r="1893" spans="4:4" x14ac:dyDescent="0.25">
      <c r="D1893" s="190"/>
    </row>
    <row r="1894" spans="4:4" x14ac:dyDescent="0.25">
      <c r="D1894" s="190"/>
    </row>
    <row r="1895" spans="4:4" x14ac:dyDescent="0.25">
      <c r="D1895" s="190"/>
    </row>
    <row r="1896" spans="4:4" x14ac:dyDescent="0.25">
      <c r="D1896" s="190"/>
    </row>
    <row r="1897" spans="4:4" x14ac:dyDescent="0.25">
      <c r="D1897" s="190"/>
    </row>
    <row r="1898" spans="4:4" x14ac:dyDescent="0.25">
      <c r="D1898" s="190"/>
    </row>
    <row r="1899" spans="4:4" x14ac:dyDescent="0.25">
      <c r="D1899" s="190"/>
    </row>
    <row r="1900" spans="4:4" x14ac:dyDescent="0.25">
      <c r="D1900" s="190"/>
    </row>
    <row r="1901" spans="4:4" x14ac:dyDescent="0.25">
      <c r="D1901" s="190"/>
    </row>
    <row r="1902" spans="4:4" x14ac:dyDescent="0.25">
      <c r="D1902" s="190"/>
    </row>
    <row r="1903" spans="4:4" x14ac:dyDescent="0.25">
      <c r="D1903" s="190"/>
    </row>
    <row r="1904" spans="4:4" x14ac:dyDescent="0.25">
      <c r="D1904" s="190"/>
    </row>
    <row r="1905" spans="4:4" x14ac:dyDescent="0.25">
      <c r="D1905" s="190"/>
    </row>
    <row r="1906" spans="4:4" x14ac:dyDescent="0.25">
      <c r="D1906" s="190"/>
    </row>
    <row r="1907" spans="4:4" x14ac:dyDescent="0.25">
      <c r="D1907" s="190"/>
    </row>
    <row r="1908" spans="4:4" x14ac:dyDescent="0.25">
      <c r="D1908" s="190"/>
    </row>
    <row r="1909" spans="4:4" x14ac:dyDescent="0.25">
      <c r="D1909" s="190"/>
    </row>
    <row r="1910" spans="4:4" x14ac:dyDescent="0.25">
      <c r="D1910" s="190"/>
    </row>
    <row r="1911" spans="4:4" x14ac:dyDescent="0.25">
      <c r="D1911" s="190"/>
    </row>
    <row r="1912" spans="4:4" x14ac:dyDescent="0.25">
      <c r="D1912" s="190"/>
    </row>
    <row r="1913" spans="4:4" x14ac:dyDescent="0.25">
      <c r="D1913" s="190"/>
    </row>
    <row r="1914" spans="4:4" x14ac:dyDescent="0.25">
      <c r="D1914" s="190"/>
    </row>
    <row r="1915" spans="4:4" x14ac:dyDescent="0.25">
      <c r="D1915" s="190"/>
    </row>
    <row r="1916" spans="4:4" x14ac:dyDescent="0.25">
      <c r="D1916" s="190"/>
    </row>
    <row r="1917" spans="4:4" x14ac:dyDescent="0.25">
      <c r="D1917" s="190"/>
    </row>
    <row r="1918" spans="4:4" x14ac:dyDescent="0.25">
      <c r="D1918" s="190"/>
    </row>
    <row r="1919" spans="4:4" x14ac:dyDescent="0.25">
      <c r="D1919" s="190"/>
    </row>
    <row r="1920" spans="4:4" x14ac:dyDescent="0.25">
      <c r="D1920" s="190"/>
    </row>
    <row r="1921" spans="4:4" x14ac:dyDescent="0.25">
      <c r="D1921" s="190"/>
    </row>
    <row r="1922" spans="4:4" x14ac:dyDescent="0.25">
      <c r="D1922" s="190"/>
    </row>
    <row r="1923" spans="4:4" x14ac:dyDescent="0.25">
      <c r="D1923" s="190"/>
    </row>
    <row r="1924" spans="4:4" x14ac:dyDescent="0.25">
      <c r="D1924" s="190"/>
    </row>
    <row r="1925" spans="4:4" x14ac:dyDescent="0.25">
      <c r="D1925" s="190"/>
    </row>
    <row r="1926" spans="4:4" x14ac:dyDescent="0.25">
      <c r="D1926" s="190"/>
    </row>
    <row r="1927" spans="4:4" x14ac:dyDescent="0.25">
      <c r="D1927" s="190"/>
    </row>
    <row r="1928" spans="4:4" x14ac:dyDescent="0.25">
      <c r="D1928" s="190"/>
    </row>
    <row r="1929" spans="4:4" x14ac:dyDescent="0.25">
      <c r="D1929" s="190"/>
    </row>
    <row r="1930" spans="4:4" x14ac:dyDescent="0.25">
      <c r="D1930" s="190"/>
    </row>
    <row r="1931" spans="4:4" x14ac:dyDescent="0.25">
      <c r="D1931" s="190"/>
    </row>
    <row r="1932" spans="4:4" x14ac:dyDescent="0.25">
      <c r="D1932" s="190"/>
    </row>
    <row r="1933" spans="4:4" x14ac:dyDescent="0.25">
      <c r="D1933" s="190"/>
    </row>
    <row r="1934" spans="4:4" x14ac:dyDescent="0.25">
      <c r="D1934" s="190"/>
    </row>
    <row r="1935" spans="4:4" x14ac:dyDescent="0.25">
      <c r="D1935" s="190"/>
    </row>
    <row r="1936" spans="4:4" x14ac:dyDescent="0.25">
      <c r="D1936" s="190"/>
    </row>
    <row r="1937" spans="4:4" x14ac:dyDescent="0.25">
      <c r="D1937" s="190"/>
    </row>
    <row r="1938" spans="4:4" x14ac:dyDescent="0.25">
      <c r="D1938" s="190"/>
    </row>
    <row r="1939" spans="4:4" x14ac:dyDescent="0.25">
      <c r="D1939" s="190"/>
    </row>
    <row r="1940" spans="4:4" x14ac:dyDescent="0.25">
      <c r="D1940" s="190"/>
    </row>
    <row r="1941" spans="4:4" x14ac:dyDescent="0.25">
      <c r="D1941" s="190"/>
    </row>
    <row r="1942" spans="4:4" x14ac:dyDescent="0.25">
      <c r="D1942" s="190"/>
    </row>
    <row r="1943" spans="4:4" x14ac:dyDescent="0.25">
      <c r="D1943" s="190"/>
    </row>
    <row r="1944" spans="4:4" x14ac:dyDescent="0.25">
      <c r="D1944" s="190"/>
    </row>
    <row r="1945" spans="4:4" x14ac:dyDescent="0.25">
      <c r="D1945" s="190"/>
    </row>
    <row r="1946" spans="4:4" x14ac:dyDescent="0.25">
      <c r="D1946" s="190"/>
    </row>
    <row r="1947" spans="4:4" x14ac:dyDescent="0.25">
      <c r="D1947" s="190"/>
    </row>
    <row r="1948" spans="4:4" x14ac:dyDescent="0.25">
      <c r="D1948" s="190"/>
    </row>
    <row r="1949" spans="4:4" x14ac:dyDescent="0.25">
      <c r="D1949" s="190"/>
    </row>
    <row r="1950" spans="4:4" x14ac:dyDescent="0.25">
      <c r="D1950" s="190"/>
    </row>
    <row r="1951" spans="4:4" x14ac:dyDescent="0.25">
      <c r="D1951" s="190"/>
    </row>
    <row r="1952" spans="4:4" x14ac:dyDescent="0.25">
      <c r="D1952" s="190"/>
    </row>
    <row r="1953" spans="4:4" x14ac:dyDescent="0.25">
      <c r="D1953" s="190"/>
    </row>
    <row r="1954" spans="4:4" x14ac:dyDescent="0.25">
      <c r="D1954" s="190"/>
    </row>
    <row r="1955" spans="4:4" x14ac:dyDescent="0.25">
      <c r="D1955" s="190"/>
    </row>
    <row r="1956" spans="4:4" x14ac:dyDescent="0.25">
      <c r="D1956" s="190"/>
    </row>
    <row r="1957" spans="4:4" x14ac:dyDescent="0.25">
      <c r="D1957" s="190"/>
    </row>
    <row r="1958" spans="4:4" x14ac:dyDescent="0.25">
      <c r="D1958" s="190"/>
    </row>
    <row r="1959" spans="4:4" x14ac:dyDescent="0.25">
      <c r="D1959" s="190"/>
    </row>
    <row r="1960" spans="4:4" x14ac:dyDescent="0.25">
      <c r="D1960" s="190"/>
    </row>
    <row r="1961" spans="4:4" x14ac:dyDescent="0.25">
      <c r="D1961" s="190"/>
    </row>
    <row r="1962" spans="4:4" x14ac:dyDescent="0.25">
      <c r="D1962" s="190"/>
    </row>
    <row r="1963" spans="4:4" x14ac:dyDescent="0.25">
      <c r="D1963" s="190"/>
    </row>
    <row r="1964" spans="4:4" x14ac:dyDescent="0.25">
      <c r="D1964" s="190"/>
    </row>
    <row r="1965" spans="4:4" x14ac:dyDescent="0.25">
      <c r="D1965" s="190"/>
    </row>
    <row r="1966" spans="4:4" x14ac:dyDescent="0.25">
      <c r="D1966" s="190"/>
    </row>
    <row r="1967" spans="4:4" x14ac:dyDescent="0.25">
      <c r="D1967" s="190"/>
    </row>
    <row r="1968" spans="4:4" x14ac:dyDescent="0.25">
      <c r="D1968" s="190"/>
    </row>
    <row r="1969" spans="4:4" x14ac:dyDescent="0.25">
      <c r="D1969" s="190"/>
    </row>
    <row r="1970" spans="4:4" x14ac:dyDescent="0.25">
      <c r="D1970" s="190"/>
    </row>
    <row r="1971" spans="4:4" x14ac:dyDescent="0.25">
      <c r="D1971" s="190"/>
    </row>
    <row r="1972" spans="4:4" x14ac:dyDescent="0.25">
      <c r="D1972" s="190"/>
    </row>
    <row r="1973" spans="4:4" x14ac:dyDescent="0.25">
      <c r="D1973" s="190"/>
    </row>
    <row r="1974" spans="4:4" x14ac:dyDescent="0.25">
      <c r="D1974" s="190"/>
    </row>
    <row r="1975" spans="4:4" x14ac:dyDescent="0.25">
      <c r="D1975" s="190"/>
    </row>
    <row r="1976" spans="4:4" x14ac:dyDescent="0.25">
      <c r="D1976" s="190"/>
    </row>
    <row r="1977" spans="4:4" x14ac:dyDescent="0.25">
      <c r="D1977" s="190"/>
    </row>
    <row r="1978" spans="4:4" x14ac:dyDescent="0.25">
      <c r="D1978" s="190"/>
    </row>
    <row r="1979" spans="4:4" x14ac:dyDescent="0.25">
      <c r="D1979" s="190"/>
    </row>
    <row r="1980" spans="4:4" x14ac:dyDescent="0.25">
      <c r="D1980" s="190"/>
    </row>
    <row r="1981" spans="4:4" x14ac:dyDescent="0.25">
      <c r="D1981" s="190"/>
    </row>
    <row r="1982" spans="4:4" x14ac:dyDescent="0.25">
      <c r="D1982" s="190"/>
    </row>
    <row r="1983" spans="4:4" x14ac:dyDescent="0.25">
      <c r="D1983" s="190"/>
    </row>
    <row r="1984" spans="4:4" x14ac:dyDescent="0.25">
      <c r="D1984" s="190"/>
    </row>
    <row r="1985" spans="4:4" x14ac:dyDescent="0.25">
      <c r="D1985" s="190"/>
    </row>
    <row r="1986" spans="4:4" x14ac:dyDescent="0.25">
      <c r="D1986" s="190"/>
    </row>
    <row r="1987" spans="4:4" x14ac:dyDescent="0.25">
      <c r="D1987" s="190"/>
    </row>
    <row r="1988" spans="4:4" x14ac:dyDescent="0.25">
      <c r="D1988" s="190"/>
    </row>
    <row r="1989" spans="4:4" x14ac:dyDescent="0.25">
      <c r="D1989" s="190"/>
    </row>
    <row r="1990" spans="4:4" x14ac:dyDescent="0.25">
      <c r="D1990" s="190"/>
    </row>
    <row r="1991" spans="4:4" x14ac:dyDescent="0.25">
      <c r="D1991" s="190"/>
    </row>
    <row r="1992" spans="4:4" x14ac:dyDescent="0.25">
      <c r="D1992" s="190"/>
    </row>
    <row r="1993" spans="4:4" x14ac:dyDescent="0.25">
      <c r="D1993" s="190"/>
    </row>
    <row r="1994" spans="4:4" x14ac:dyDescent="0.25">
      <c r="D1994" s="190"/>
    </row>
    <row r="1995" spans="4:4" x14ac:dyDescent="0.25">
      <c r="D1995" s="190"/>
    </row>
    <row r="1996" spans="4:4" x14ac:dyDescent="0.25">
      <c r="D1996" s="190"/>
    </row>
    <row r="1997" spans="4:4" x14ac:dyDescent="0.25">
      <c r="D1997" s="190"/>
    </row>
    <row r="1998" spans="4:4" x14ac:dyDescent="0.25">
      <c r="D1998" s="190"/>
    </row>
    <row r="1999" spans="4:4" x14ac:dyDescent="0.25">
      <c r="D1999" s="190"/>
    </row>
    <row r="2000" spans="4:4" x14ac:dyDescent="0.25">
      <c r="D2000" s="190"/>
    </row>
    <row r="2001" spans="4:4" x14ac:dyDescent="0.25">
      <c r="D2001" s="190"/>
    </row>
    <row r="2002" spans="4:4" x14ac:dyDescent="0.25">
      <c r="D2002" s="190"/>
    </row>
    <row r="2003" spans="4:4" x14ac:dyDescent="0.25">
      <c r="D2003" s="190"/>
    </row>
    <row r="2004" spans="4:4" x14ac:dyDescent="0.25">
      <c r="D2004" s="190"/>
    </row>
    <row r="2005" spans="4:4" x14ac:dyDescent="0.25">
      <c r="D2005" s="190"/>
    </row>
    <row r="2006" spans="4:4" x14ac:dyDescent="0.25">
      <c r="D2006" s="190"/>
    </row>
    <row r="2007" spans="4:4" x14ac:dyDescent="0.25">
      <c r="D2007" s="190"/>
    </row>
    <row r="2008" spans="4:4" x14ac:dyDescent="0.25">
      <c r="D2008" s="190"/>
    </row>
    <row r="2009" spans="4:4" x14ac:dyDescent="0.25">
      <c r="D2009" s="190"/>
    </row>
    <row r="2010" spans="4:4" x14ac:dyDescent="0.25">
      <c r="D2010" s="190"/>
    </row>
    <row r="2011" spans="4:4" x14ac:dyDescent="0.25">
      <c r="D2011" s="190"/>
    </row>
    <row r="2012" spans="4:4" x14ac:dyDescent="0.25">
      <c r="D2012" s="190"/>
    </row>
    <row r="2013" spans="4:4" x14ac:dyDescent="0.25">
      <c r="D2013" s="190"/>
    </row>
    <row r="2014" spans="4:4" x14ac:dyDescent="0.25">
      <c r="D2014" s="190"/>
    </row>
    <row r="2015" spans="4:4" x14ac:dyDescent="0.25">
      <c r="D2015" s="190"/>
    </row>
    <row r="2016" spans="4:4" x14ac:dyDescent="0.25">
      <c r="D2016" s="190"/>
    </row>
    <row r="2017" spans="4:4" x14ac:dyDescent="0.25">
      <c r="D2017" s="190"/>
    </row>
    <row r="2018" spans="4:4" x14ac:dyDescent="0.25">
      <c r="D2018" s="190"/>
    </row>
    <row r="2019" spans="4:4" x14ac:dyDescent="0.25">
      <c r="D2019" s="190"/>
    </row>
    <row r="2020" spans="4:4" x14ac:dyDescent="0.25">
      <c r="D2020" s="190"/>
    </row>
    <row r="2021" spans="4:4" x14ac:dyDescent="0.25">
      <c r="D2021" s="190"/>
    </row>
    <row r="2022" spans="4:4" x14ac:dyDescent="0.25">
      <c r="D2022" s="190"/>
    </row>
    <row r="2023" spans="4:4" x14ac:dyDescent="0.25">
      <c r="D2023" s="190"/>
    </row>
    <row r="2024" spans="4:4" x14ac:dyDescent="0.25">
      <c r="D2024" s="190"/>
    </row>
    <row r="2025" spans="4:4" x14ac:dyDescent="0.25">
      <c r="D2025" s="190"/>
    </row>
    <row r="2026" spans="4:4" x14ac:dyDescent="0.25">
      <c r="D2026" s="190"/>
    </row>
    <row r="2027" spans="4:4" x14ac:dyDescent="0.25">
      <c r="D2027" s="190"/>
    </row>
    <row r="2028" spans="4:4" x14ac:dyDescent="0.25">
      <c r="D2028" s="190"/>
    </row>
    <row r="2029" spans="4:4" x14ac:dyDescent="0.25">
      <c r="D2029" s="190"/>
    </row>
    <row r="2030" spans="4:4" x14ac:dyDescent="0.25">
      <c r="D2030" s="190"/>
    </row>
    <row r="2031" spans="4:4" x14ac:dyDescent="0.25">
      <c r="D2031" s="190"/>
    </row>
    <row r="2032" spans="4:4" x14ac:dyDescent="0.25">
      <c r="D2032" s="190"/>
    </row>
    <row r="2033" spans="4:4" x14ac:dyDescent="0.25">
      <c r="D2033" s="190"/>
    </row>
    <row r="2034" spans="4:4" x14ac:dyDescent="0.25">
      <c r="D2034" s="190"/>
    </row>
    <row r="2035" spans="4:4" x14ac:dyDescent="0.25">
      <c r="D2035" s="190"/>
    </row>
    <row r="2036" spans="4:4" x14ac:dyDescent="0.25">
      <c r="D2036" s="190"/>
    </row>
    <row r="2037" spans="4:4" x14ac:dyDescent="0.25">
      <c r="D2037" s="190"/>
    </row>
    <row r="2038" spans="4:4" x14ac:dyDescent="0.25">
      <c r="D2038" s="190"/>
    </row>
    <row r="2039" spans="4:4" x14ac:dyDescent="0.25">
      <c r="D2039" s="190"/>
    </row>
    <row r="2040" spans="4:4" x14ac:dyDescent="0.25">
      <c r="D2040" s="190"/>
    </row>
    <row r="2041" spans="4:4" x14ac:dyDescent="0.25">
      <c r="D2041" s="190"/>
    </row>
    <row r="2042" spans="4:4" x14ac:dyDescent="0.25">
      <c r="D2042" s="190"/>
    </row>
    <row r="2043" spans="4:4" x14ac:dyDescent="0.25">
      <c r="D2043" s="190"/>
    </row>
    <row r="2044" spans="4:4" x14ac:dyDescent="0.25">
      <c r="D2044" s="190"/>
    </row>
    <row r="2045" spans="4:4" x14ac:dyDescent="0.25">
      <c r="D2045" s="190"/>
    </row>
    <row r="2046" spans="4:4" x14ac:dyDescent="0.25">
      <c r="D2046" s="190"/>
    </row>
    <row r="2047" spans="4:4" x14ac:dyDescent="0.25">
      <c r="D2047" s="190"/>
    </row>
    <row r="2048" spans="4:4" x14ac:dyDescent="0.25">
      <c r="D2048" s="190"/>
    </row>
    <row r="2049" spans="4:4" x14ac:dyDescent="0.25">
      <c r="D2049" s="190"/>
    </row>
    <row r="2050" spans="4:4" x14ac:dyDescent="0.25">
      <c r="D2050" s="190"/>
    </row>
    <row r="2051" spans="4:4" x14ac:dyDescent="0.25">
      <c r="D2051" s="190"/>
    </row>
    <row r="2052" spans="4:4" x14ac:dyDescent="0.25">
      <c r="D2052" s="190"/>
    </row>
    <row r="2053" spans="4:4" x14ac:dyDescent="0.25">
      <c r="D2053" s="190"/>
    </row>
    <row r="2054" spans="4:4" x14ac:dyDescent="0.25">
      <c r="D2054" s="190"/>
    </row>
    <row r="2055" spans="4:4" x14ac:dyDescent="0.25">
      <c r="D2055" s="190"/>
    </row>
    <row r="2056" spans="4:4" x14ac:dyDescent="0.25">
      <c r="D2056" s="190"/>
    </row>
    <row r="2057" spans="4:4" x14ac:dyDescent="0.25">
      <c r="D2057" s="190"/>
    </row>
    <row r="2058" spans="4:4" x14ac:dyDescent="0.25">
      <c r="D2058" s="190"/>
    </row>
    <row r="2059" spans="4:4" x14ac:dyDescent="0.25">
      <c r="D2059" s="190"/>
    </row>
    <row r="2060" spans="4:4" x14ac:dyDescent="0.25">
      <c r="D2060" s="190"/>
    </row>
    <row r="2061" spans="4:4" x14ac:dyDescent="0.25">
      <c r="D2061" s="190"/>
    </row>
    <row r="2062" spans="4:4" x14ac:dyDescent="0.25">
      <c r="D2062" s="190"/>
    </row>
    <row r="2063" spans="4:4" x14ac:dyDescent="0.25">
      <c r="D2063" s="190"/>
    </row>
    <row r="2064" spans="4:4" x14ac:dyDescent="0.25">
      <c r="D2064" s="190"/>
    </row>
    <row r="2065" spans="4:4" x14ac:dyDescent="0.25">
      <c r="D2065" s="190"/>
    </row>
    <row r="2066" spans="4:4" x14ac:dyDescent="0.25">
      <c r="D2066" s="190"/>
    </row>
    <row r="2067" spans="4:4" x14ac:dyDescent="0.25">
      <c r="D2067" s="190"/>
    </row>
    <row r="2068" spans="4:4" x14ac:dyDescent="0.25">
      <c r="D2068" s="190"/>
    </row>
    <row r="2069" spans="4:4" x14ac:dyDescent="0.25">
      <c r="D2069" s="190"/>
    </row>
    <row r="2070" spans="4:4" x14ac:dyDescent="0.25">
      <c r="D2070" s="190"/>
    </row>
    <row r="2071" spans="4:4" x14ac:dyDescent="0.25">
      <c r="D2071" s="190"/>
    </row>
    <row r="2072" spans="4:4" x14ac:dyDescent="0.25">
      <c r="D2072" s="190"/>
    </row>
    <row r="2073" spans="4:4" x14ac:dyDescent="0.25">
      <c r="D2073" s="190"/>
    </row>
    <row r="2074" spans="4:4" x14ac:dyDescent="0.25">
      <c r="D2074" s="190"/>
    </row>
    <row r="2075" spans="4:4" x14ac:dyDescent="0.25">
      <c r="D2075" s="190"/>
    </row>
    <row r="2076" spans="4:4" x14ac:dyDescent="0.25">
      <c r="D2076" s="190"/>
    </row>
    <row r="2077" spans="4:4" x14ac:dyDescent="0.25">
      <c r="D2077" s="190"/>
    </row>
    <row r="2078" spans="4:4" x14ac:dyDescent="0.25">
      <c r="D2078" s="190"/>
    </row>
    <row r="2079" spans="4:4" x14ac:dyDescent="0.25">
      <c r="D2079" s="190"/>
    </row>
    <row r="2080" spans="4:4" x14ac:dyDescent="0.25">
      <c r="D2080" s="190"/>
    </row>
    <row r="2081" spans="4:4" x14ac:dyDescent="0.25">
      <c r="D2081" s="190"/>
    </row>
    <row r="2082" spans="4:4" x14ac:dyDescent="0.25">
      <c r="D2082" s="190"/>
    </row>
    <row r="2083" spans="4:4" x14ac:dyDescent="0.25">
      <c r="D2083" s="190"/>
    </row>
    <row r="2084" spans="4:4" x14ac:dyDescent="0.25">
      <c r="D2084" s="190"/>
    </row>
    <row r="2085" spans="4:4" x14ac:dyDescent="0.25">
      <c r="D2085" s="190"/>
    </row>
    <row r="2086" spans="4:4" x14ac:dyDescent="0.25">
      <c r="D2086" s="190"/>
    </row>
    <row r="2087" spans="4:4" x14ac:dyDescent="0.25">
      <c r="D2087" s="190"/>
    </row>
    <row r="2088" spans="4:4" x14ac:dyDescent="0.25">
      <c r="D2088" s="190"/>
    </row>
    <row r="2089" spans="4:4" x14ac:dyDescent="0.25">
      <c r="D2089" s="190"/>
    </row>
    <row r="2090" spans="4:4" x14ac:dyDescent="0.25">
      <c r="D2090" s="190"/>
    </row>
    <row r="2091" spans="4:4" x14ac:dyDescent="0.25">
      <c r="D2091" s="190"/>
    </row>
    <row r="2092" spans="4:4" x14ac:dyDescent="0.25">
      <c r="D2092" s="190"/>
    </row>
    <row r="2093" spans="4:4" x14ac:dyDescent="0.25">
      <c r="D2093" s="190"/>
    </row>
    <row r="2094" spans="4:4" x14ac:dyDescent="0.25">
      <c r="D2094" s="190"/>
    </row>
    <row r="2095" spans="4:4" x14ac:dyDescent="0.25">
      <c r="D2095" s="190"/>
    </row>
    <row r="2096" spans="4:4" x14ac:dyDescent="0.25">
      <c r="D2096" s="190"/>
    </row>
    <row r="2097" spans="4:4" x14ac:dyDescent="0.25">
      <c r="D2097" s="190"/>
    </row>
    <row r="2098" spans="4:4" x14ac:dyDescent="0.25">
      <c r="D2098" s="190"/>
    </row>
    <row r="2099" spans="4:4" x14ac:dyDescent="0.25">
      <c r="D2099" s="190"/>
    </row>
    <row r="2100" spans="4:4" x14ac:dyDescent="0.25">
      <c r="D2100" s="190"/>
    </row>
    <row r="2101" spans="4:4" x14ac:dyDescent="0.25">
      <c r="D2101" s="190"/>
    </row>
    <row r="2102" spans="4:4" x14ac:dyDescent="0.25">
      <c r="D2102" s="190"/>
    </row>
    <row r="2103" spans="4:4" x14ac:dyDescent="0.25">
      <c r="D2103" s="190"/>
    </row>
    <row r="2104" spans="4:4" x14ac:dyDescent="0.25">
      <c r="D2104" s="190"/>
    </row>
    <row r="2105" spans="4:4" x14ac:dyDescent="0.25">
      <c r="D2105" s="190"/>
    </row>
    <row r="2106" spans="4:4" x14ac:dyDescent="0.25">
      <c r="D2106" s="190"/>
    </row>
    <row r="2107" spans="4:4" x14ac:dyDescent="0.25">
      <c r="D2107" s="190"/>
    </row>
    <row r="2108" spans="4:4" x14ac:dyDescent="0.25">
      <c r="D2108" s="190"/>
    </row>
    <row r="2109" spans="4:4" x14ac:dyDescent="0.25">
      <c r="D2109" s="190"/>
    </row>
    <row r="2110" spans="4:4" x14ac:dyDescent="0.25">
      <c r="D2110" s="190"/>
    </row>
    <row r="2111" spans="4:4" x14ac:dyDescent="0.25">
      <c r="D2111" s="190"/>
    </row>
    <row r="2112" spans="4:4" x14ac:dyDescent="0.25">
      <c r="D2112" s="190"/>
    </row>
    <row r="2113" spans="4:4" x14ac:dyDescent="0.25">
      <c r="D2113" s="190"/>
    </row>
    <row r="2114" spans="4:4" x14ac:dyDescent="0.25">
      <c r="D2114" s="190"/>
    </row>
    <row r="2115" spans="4:4" x14ac:dyDescent="0.25">
      <c r="D2115" s="190"/>
    </row>
    <row r="2116" spans="4:4" x14ac:dyDescent="0.25">
      <c r="D2116" s="190"/>
    </row>
    <row r="2117" spans="4:4" x14ac:dyDescent="0.25">
      <c r="D2117" s="190"/>
    </row>
    <row r="2118" spans="4:4" x14ac:dyDescent="0.25">
      <c r="D2118" s="190"/>
    </row>
    <row r="2119" spans="4:4" x14ac:dyDescent="0.25">
      <c r="D2119" s="190"/>
    </row>
    <row r="2120" spans="4:4" x14ac:dyDescent="0.25">
      <c r="D2120" s="190"/>
    </row>
    <row r="2121" spans="4:4" x14ac:dyDescent="0.25">
      <c r="D2121" s="190"/>
    </row>
    <row r="2122" spans="4:4" x14ac:dyDescent="0.25">
      <c r="D2122" s="190"/>
    </row>
    <row r="2123" spans="4:4" x14ac:dyDescent="0.25">
      <c r="D2123" s="190"/>
    </row>
    <row r="2124" spans="4:4" x14ac:dyDescent="0.25">
      <c r="D2124" s="190"/>
    </row>
    <row r="2125" spans="4:4" x14ac:dyDescent="0.25">
      <c r="D2125" s="190"/>
    </row>
    <row r="2126" spans="4:4" x14ac:dyDescent="0.25">
      <c r="D2126" s="190"/>
    </row>
    <row r="2127" spans="4:4" x14ac:dyDescent="0.25">
      <c r="D2127" s="190"/>
    </row>
    <row r="2128" spans="4:4" x14ac:dyDescent="0.25">
      <c r="D2128" s="190"/>
    </row>
    <row r="2129" spans="4:4" x14ac:dyDescent="0.25">
      <c r="D2129" s="190"/>
    </row>
    <row r="2130" spans="4:4" x14ac:dyDescent="0.25">
      <c r="D2130" s="190"/>
    </row>
    <row r="2131" spans="4:4" x14ac:dyDescent="0.25">
      <c r="D2131" s="190"/>
    </row>
    <row r="2132" spans="4:4" x14ac:dyDescent="0.25">
      <c r="D2132" s="190"/>
    </row>
    <row r="2133" spans="4:4" x14ac:dyDescent="0.25">
      <c r="D2133" s="190"/>
    </row>
    <row r="2134" spans="4:4" x14ac:dyDescent="0.25">
      <c r="D2134" s="190"/>
    </row>
    <row r="2135" spans="4:4" x14ac:dyDescent="0.25">
      <c r="D2135" s="190"/>
    </row>
    <row r="2136" spans="4:4" x14ac:dyDescent="0.25">
      <c r="D2136" s="190"/>
    </row>
    <row r="2137" spans="4:4" x14ac:dyDescent="0.25">
      <c r="D2137" s="190"/>
    </row>
    <row r="2138" spans="4:4" x14ac:dyDescent="0.25">
      <c r="D2138" s="190"/>
    </row>
    <row r="2139" spans="4:4" x14ac:dyDescent="0.25">
      <c r="D2139" s="190"/>
    </row>
    <row r="2140" spans="4:4" x14ac:dyDescent="0.25">
      <c r="D2140" s="190"/>
    </row>
    <row r="2141" spans="4:4" x14ac:dyDescent="0.25">
      <c r="D2141" s="190"/>
    </row>
    <row r="2142" spans="4:4" x14ac:dyDescent="0.25">
      <c r="D2142" s="190"/>
    </row>
    <row r="2143" spans="4:4" x14ac:dyDescent="0.25">
      <c r="D2143" s="190"/>
    </row>
    <row r="2144" spans="4:4" x14ac:dyDescent="0.25">
      <c r="D2144" s="190"/>
    </row>
    <row r="2145" spans="4:4" x14ac:dyDescent="0.25">
      <c r="D2145" s="190"/>
    </row>
    <row r="2146" spans="4:4" x14ac:dyDescent="0.25">
      <c r="D2146" s="190"/>
    </row>
    <row r="2147" spans="4:4" x14ac:dyDescent="0.25">
      <c r="D2147" s="190"/>
    </row>
    <row r="2148" spans="4:4" x14ac:dyDescent="0.25">
      <c r="D2148" s="190"/>
    </row>
    <row r="2149" spans="4:4" x14ac:dyDescent="0.25">
      <c r="D2149" s="190"/>
    </row>
    <row r="2150" spans="4:4" x14ac:dyDescent="0.25">
      <c r="D2150" s="190"/>
    </row>
    <row r="2151" spans="4:4" x14ac:dyDescent="0.25">
      <c r="D2151" s="190"/>
    </row>
    <row r="2152" spans="4:4" x14ac:dyDescent="0.25">
      <c r="D2152" s="190"/>
    </row>
    <row r="2153" spans="4:4" x14ac:dyDescent="0.25">
      <c r="D2153" s="190"/>
    </row>
    <row r="2154" spans="4:4" x14ac:dyDescent="0.25">
      <c r="D2154" s="190"/>
    </row>
    <row r="2155" spans="4:4" x14ac:dyDescent="0.25">
      <c r="D2155" s="190"/>
    </row>
    <row r="2156" spans="4:4" x14ac:dyDescent="0.25">
      <c r="D2156" s="190"/>
    </row>
    <row r="2157" spans="4:4" x14ac:dyDescent="0.25">
      <c r="D2157" s="190"/>
    </row>
    <row r="2158" spans="4:4" x14ac:dyDescent="0.25">
      <c r="D2158" s="190"/>
    </row>
    <row r="2159" spans="4:4" x14ac:dyDescent="0.25">
      <c r="D2159" s="190"/>
    </row>
    <row r="2160" spans="4:4" x14ac:dyDescent="0.25">
      <c r="D2160" s="190"/>
    </row>
    <row r="2161" spans="4:4" x14ac:dyDescent="0.25">
      <c r="D2161" s="190"/>
    </row>
    <row r="2162" spans="4:4" x14ac:dyDescent="0.25">
      <c r="D2162" s="190"/>
    </row>
    <row r="2163" spans="4:4" x14ac:dyDescent="0.25">
      <c r="D2163" s="190"/>
    </row>
    <row r="2164" spans="4:4" x14ac:dyDescent="0.25">
      <c r="D2164" s="190"/>
    </row>
    <row r="2165" spans="4:4" x14ac:dyDescent="0.25">
      <c r="D2165" s="190"/>
    </row>
    <row r="2166" spans="4:4" x14ac:dyDescent="0.25">
      <c r="D2166" s="190"/>
    </row>
    <row r="2167" spans="4:4" x14ac:dyDescent="0.25">
      <c r="D2167" s="190"/>
    </row>
    <row r="2168" spans="4:4" x14ac:dyDescent="0.25">
      <c r="D2168" s="190"/>
    </row>
    <row r="2169" spans="4:4" x14ac:dyDescent="0.25">
      <c r="D2169" s="190"/>
    </row>
    <row r="2170" spans="4:4" x14ac:dyDescent="0.25">
      <c r="D2170" s="190"/>
    </row>
    <row r="2171" spans="4:4" x14ac:dyDescent="0.25">
      <c r="D2171" s="190"/>
    </row>
    <row r="2172" spans="4:4" x14ac:dyDescent="0.25">
      <c r="D2172" s="190"/>
    </row>
    <row r="2173" spans="4:4" x14ac:dyDescent="0.25">
      <c r="D2173" s="190"/>
    </row>
    <row r="2174" spans="4:4" x14ac:dyDescent="0.25">
      <c r="D2174" s="190"/>
    </row>
    <row r="2175" spans="4:4" x14ac:dyDescent="0.25">
      <c r="D2175" s="190"/>
    </row>
    <row r="2176" spans="4:4" x14ac:dyDescent="0.25">
      <c r="D2176" s="190"/>
    </row>
    <row r="2177" spans="4:4" x14ac:dyDescent="0.25">
      <c r="D2177" s="190"/>
    </row>
    <row r="2178" spans="4:4" x14ac:dyDescent="0.25">
      <c r="D2178" s="190"/>
    </row>
    <row r="2179" spans="4:4" x14ac:dyDescent="0.25">
      <c r="D2179" s="190"/>
    </row>
    <row r="2180" spans="4:4" x14ac:dyDescent="0.25">
      <c r="D2180" s="190"/>
    </row>
    <row r="2181" spans="4:4" x14ac:dyDescent="0.25">
      <c r="D2181" s="190"/>
    </row>
    <row r="2182" spans="4:4" x14ac:dyDescent="0.25">
      <c r="D2182" s="190"/>
    </row>
    <row r="2183" spans="4:4" x14ac:dyDescent="0.25">
      <c r="D2183" s="190"/>
    </row>
    <row r="2184" spans="4:4" x14ac:dyDescent="0.25">
      <c r="D2184" s="190"/>
    </row>
    <row r="2185" spans="4:4" x14ac:dyDescent="0.25">
      <c r="D2185" s="190"/>
    </row>
    <row r="2186" spans="4:4" x14ac:dyDescent="0.25">
      <c r="D2186" s="190"/>
    </row>
    <row r="2187" spans="4:4" x14ac:dyDescent="0.25">
      <c r="D2187" s="190"/>
    </row>
    <row r="2188" spans="4:4" x14ac:dyDescent="0.25">
      <c r="D2188" s="190"/>
    </row>
    <row r="2189" spans="4:4" x14ac:dyDescent="0.25">
      <c r="D2189" s="190"/>
    </row>
    <row r="2190" spans="4:4" x14ac:dyDescent="0.25">
      <c r="D2190" s="190"/>
    </row>
    <row r="2191" spans="4:4" x14ac:dyDescent="0.25">
      <c r="D2191" s="190"/>
    </row>
    <row r="2192" spans="4:4" x14ac:dyDescent="0.25">
      <c r="D2192" s="190"/>
    </row>
    <row r="2193" spans="4:4" x14ac:dyDescent="0.25">
      <c r="D2193" s="190"/>
    </row>
    <row r="2194" spans="4:4" x14ac:dyDescent="0.25">
      <c r="D2194" s="190"/>
    </row>
    <row r="2195" spans="4:4" x14ac:dyDescent="0.25">
      <c r="D2195" s="190"/>
    </row>
    <row r="2196" spans="4:4" x14ac:dyDescent="0.25">
      <c r="D2196" s="190"/>
    </row>
    <row r="2197" spans="4:4" x14ac:dyDescent="0.25">
      <c r="D2197" s="190"/>
    </row>
    <row r="2198" spans="4:4" x14ac:dyDescent="0.25">
      <c r="D2198" s="190"/>
    </row>
    <row r="2199" spans="4:4" x14ac:dyDescent="0.25">
      <c r="D2199" s="190"/>
    </row>
    <row r="2200" spans="4:4" x14ac:dyDescent="0.25">
      <c r="D2200" s="190"/>
    </row>
    <row r="2201" spans="4:4" x14ac:dyDescent="0.25">
      <c r="D2201" s="190"/>
    </row>
    <row r="2202" spans="4:4" x14ac:dyDescent="0.25">
      <c r="D2202" s="190"/>
    </row>
    <row r="2203" spans="4:4" x14ac:dyDescent="0.25">
      <c r="D2203" s="190"/>
    </row>
    <row r="2204" spans="4:4" x14ac:dyDescent="0.25">
      <c r="D2204" s="190"/>
    </row>
    <row r="2205" spans="4:4" x14ac:dyDescent="0.25">
      <c r="D2205" s="190"/>
    </row>
    <row r="2206" spans="4:4" x14ac:dyDescent="0.25">
      <c r="D2206" s="190"/>
    </row>
    <row r="2207" spans="4:4" x14ac:dyDescent="0.25">
      <c r="D2207" s="190"/>
    </row>
    <row r="2208" spans="4:4" x14ac:dyDescent="0.25">
      <c r="D2208" s="190"/>
    </row>
    <row r="2209" spans="4:4" x14ac:dyDescent="0.25">
      <c r="D2209" s="190"/>
    </row>
    <row r="2210" spans="4:4" x14ac:dyDescent="0.25">
      <c r="D2210" s="190"/>
    </row>
    <row r="2211" spans="4:4" x14ac:dyDescent="0.25">
      <c r="D2211" s="190"/>
    </row>
    <row r="2212" spans="4:4" x14ac:dyDescent="0.25">
      <c r="D2212" s="190"/>
    </row>
    <row r="2213" spans="4:4" x14ac:dyDescent="0.25">
      <c r="D2213" s="190"/>
    </row>
    <row r="2214" spans="4:4" x14ac:dyDescent="0.25">
      <c r="D2214" s="190"/>
    </row>
    <row r="2215" spans="4:4" x14ac:dyDescent="0.25">
      <c r="D2215" s="190"/>
    </row>
    <row r="2216" spans="4:4" x14ac:dyDescent="0.25">
      <c r="D2216" s="190"/>
    </row>
    <row r="2217" spans="4:4" x14ac:dyDescent="0.25">
      <c r="D2217" s="190"/>
    </row>
    <row r="2218" spans="4:4" x14ac:dyDescent="0.25">
      <c r="D2218" s="190"/>
    </row>
    <row r="2219" spans="4:4" x14ac:dyDescent="0.25">
      <c r="D2219" s="190"/>
    </row>
    <row r="2220" spans="4:4" x14ac:dyDescent="0.25">
      <c r="D2220" s="190"/>
    </row>
    <row r="2221" spans="4:4" x14ac:dyDescent="0.25">
      <c r="D2221" s="190"/>
    </row>
    <row r="2222" spans="4:4" x14ac:dyDescent="0.25">
      <c r="D2222" s="190"/>
    </row>
    <row r="2223" spans="4:4" x14ac:dyDescent="0.25">
      <c r="D2223" s="190"/>
    </row>
    <row r="2224" spans="4:4" x14ac:dyDescent="0.25">
      <c r="D2224" s="190"/>
    </row>
    <row r="2225" spans="4:4" x14ac:dyDescent="0.25">
      <c r="D2225" s="190"/>
    </row>
    <row r="2226" spans="4:4" x14ac:dyDescent="0.25">
      <c r="D2226" s="190"/>
    </row>
    <row r="2227" spans="4:4" x14ac:dyDescent="0.25">
      <c r="D2227" s="190"/>
    </row>
    <row r="2228" spans="4:4" x14ac:dyDescent="0.25">
      <c r="D2228" s="190"/>
    </row>
    <row r="2229" spans="4:4" x14ac:dyDescent="0.25">
      <c r="D2229" s="190"/>
    </row>
    <row r="2230" spans="4:4" x14ac:dyDescent="0.25">
      <c r="D2230" s="190"/>
    </row>
    <row r="2231" spans="4:4" x14ac:dyDescent="0.25">
      <c r="D2231" s="190"/>
    </row>
    <row r="2232" spans="4:4" x14ac:dyDescent="0.25">
      <c r="D2232" s="190"/>
    </row>
    <row r="2233" spans="4:4" x14ac:dyDescent="0.25">
      <c r="D2233" s="190"/>
    </row>
    <row r="2234" spans="4:4" x14ac:dyDescent="0.25">
      <c r="D2234" s="190"/>
    </row>
    <row r="2235" spans="4:4" x14ac:dyDescent="0.25">
      <c r="D2235" s="190"/>
    </row>
    <row r="2236" spans="4:4" x14ac:dyDescent="0.25">
      <c r="D2236" s="190"/>
    </row>
    <row r="2237" spans="4:4" x14ac:dyDescent="0.25">
      <c r="D2237" s="190"/>
    </row>
    <row r="2238" spans="4:4" x14ac:dyDescent="0.25">
      <c r="D2238" s="190"/>
    </row>
    <row r="2239" spans="4:4" x14ac:dyDescent="0.25">
      <c r="D2239" s="190"/>
    </row>
    <row r="2240" spans="4:4" x14ac:dyDescent="0.25">
      <c r="D2240" s="190"/>
    </row>
    <row r="2241" spans="4:4" x14ac:dyDescent="0.25">
      <c r="D2241" s="190"/>
    </row>
    <row r="2242" spans="4:4" x14ac:dyDescent="0.25">
      <c r="D2242" s="190"/>
    </row>
    <row r="2243" spans="4:4" x14ac:dyDescent="0.25">
      <c r="D2243" s="190"/>
    </row>
    <row r="2244" spans="4:4" x14ac:dyDescent="0.25">
      <c r="D2244" s="190"/>
    </row>
    <row r="2245" spans="4:4" x14ac:dyDescent="0.25">
      <c r="D2245" s="190"/>
    </row>
    <row r="2246" spans="4:4" x14ac:dyDescent="0.25">
      <c r="D2246" s="190"/>
    </row>
    <row r="2247" spans="4:4" x14ac:dyDescent="0.25">
      <c r="D2247" s="190"/>
    </row>
    <row r="2248" spans="4:4" x14ac:dyDescent="0.25">
      <c r="D2248" s="190"/>
    </row>
    <row r="2249" spans="4:4" x14ac:dyDescent="0.25">
      <c r="D2249" s="190"/>
    </row>
    <row r="2250" spans="4:4" x14ac:dyDescent="0.25">
      <c r="D2250" s="190"/>
    </row>
    <row r="2251" spans="4:4" x14ac:dyDescent="0.25">
      <c r="D2251" s="190"/>
    </row>
    <row r="2252" spans="4:4" x14ac:dyDescent="0.25">
      <c r="D2252" s="190"/>
    </row>
    <row r="2253" spans="4:4" x14ac:dyDescent="0.25">
      <c r="D2253" s="190"/>
    </row>
    <row r="2254" spans="4:4" x14ac:dyDescent="0.25">
      <c r="D2254" s="190"/>
    </row>
    <row r="2255" spans="4:4" x14ac:dyDescent="0.25">
      <c r="D2255" s="190"/>
    </row>
    <row r="2256" spans="4:4" x14ac:dyDescent="0.25">
      <c r="D2256" s="190"/>
    </row>
    <row r="2257" spans="4:4" x14ac:dyDescent="0.25">
      <c r="D2257" s="190"/>
    </row>
    <row r="2258" spans="4:4" x14ac:dyDescent="0.25">
      <c r="D2258" s="190"/>
    </row>
    <row r="2259" spans="4:4" x14ac:dyDescent="0.25">
      <c r="D2259" s="190"/>
    </row>
    <row r="2260" spans="4:4" x14ac:dyDescent="0.25">
      <c r="D2260" s="190"/>
    </row>
    <row r="2261" spans="4:4" x14ac:dyDescent="0.25">
      <c r="D2261" s="190"/>
    </row>
    <row r="2262" spans="4:4" x14ac:dyDescent="0.25">
      <c r="D2262" s="190"/>
    </row>
    <row r="2263" spans="4:4" x14ac:dyDescent="0.25">
      <c r="D2263" s="190"/>
    </row>
    <row r="2264" spans="4:4" x14ac:dyDescent="0.25">
      <c r="D2264" s="190"/>
    </row>
    <row r="2265" spans="4:4" x14ac:dyDescent="0.25">
      <c r="D2265" s="190"/>
    </row>
    <row r="2266" spans="4:4" x14ac:dyDescent="0.25">
      <c r="D2266" s="190"/>
    </row>
    <row r="2267" spans="4:4" x14ac:dyDescent="0.25">
      <c r="D2267" s="190"/>
    </row>
    <row r="2268" spans="4:4" x14ac:dyDescent="0.25">
      <c r="D2268" s="190"/>
    </row>
    <row r="2269" spans="4:4" x14ac:dyDescent="0.25">
      <c r="D2269" s="190"/>
    </row>
    <row r="2270" spans="4:4" x14ac:dyDescent="0.25">
      <c r="D2270" s="190"/>
    </row>
    <row r="2271" spans="4:4" x14ac:dyDescent="0.25">
      <c r="D2271" s="190"/>
    </row>
    <row r="2272" spans="4:4" x14ac:dyDescent="0.25">
      <c r="D2272" s="190"/>
    </row>
    <row r="2273" spans="4:4" x14ac:dyDescent="0.25">
      <c r="D2273" s="190"/>
    </row>
    <row r="2274" spans="4:4" x14ac:dyDescent="0.25">
      <c r="D2274" s="190"/>
    </row>
    <row r="2275" spans="4:4" x14ac:dyDescent="0.25">
      <c r="D2275" s="190"/>
    </row>
    <row r="2276" spans="4:4" x14ac:dyDescent="0.25">
      <c r="D2276" s="190"/>
    </row>
    <row r="2277" spans="4:4" x14ac:dyDescent="0.25">
      <c r="D2277" s="190"/>
    </row>
    <row r="2278" spans="4:4" x14ac:dyDescent="0.25">
      <c r="D2278" s="190"/>
    </row>
    <row r="2279" spans="4:4" x14ac:dyDescent="0.25">
      <c r="D2279" s="190"/>
    </row>
    <row r="2280" spans="4:4" x14ac:dyDescent="0.25">
      <c r="D2280" s="190"/>
    </row>
    <row r="2281" spans="4:4" x14ac:dyDescent="0.25">
      <c r="D2281" s="190"/>
    </row>
    <row r="2282" spans="4:4" x14ac:dyDescent="0.25">
      <c r="D2282" s="190"/>
    </row>
    <row r="2283" spans="4:4" x14ac:dyDescent="0.25">
      <c r="D2283" s="190"/>
    </row>
    <row r="2284" spans="4:4" x14ac:dyDescent="0.25">
      <c r="D2284" s="190"/>
    </row>
    <row r="2285" spans="4:4" x14ac:dyDescent="0.25">
      <c r="D2285" s="190"/>
    </row>
    <row r="2286" spans="4:4" x14ac:dyDescent="0.25">
      <c r="D2286" s="190"/>
    </row>
    <row r="2287" spans="4:4" x14ac:dyDescent="0.25">
      <c r="D2287" s="190"/>
    </row>
    <row r="2288" spans="4:4" x14ac:dyDescent="0.25">
      <c r="D2288" s="190"/>
    </row>
    <row r="2289" spans="4:4" x14ac:dyDescent="0.25">
      <c r="D2289" s="190"/>
    </row>
    <row r="2290" spans="4:4" x14ac:dyDescent="0.25">
      <c r="D2290" s="190"/>
    </row>
    <row r="2291" spans="4:4" x14ac:dyDescent="0.25">
      <c r="D2291" s="190"/>
    </row>
    <row r="2292" spans="4:4" x14ac:dyDescent="0.25">
      <c r="D2292" s="190"/>
    </row>
    <row r="2293" spans="4:4" x14ac:dyDescent="0.25">
      <c r="D2293" s="190"/>
    </row>
    <row r="2294" spans="4:4" x14ac:dyDescent="0.25">
      <c r="D2294" s="190"/>
    </row>
    <row r="2295" spans="4:4" x14ac:dyDescent="0.25">
      <c r="D2295" s="190"/>
    </row>
    <row r="2296" spans="4:4" x14ac:dyDescent="0.25">
      <c r="D2296" s="190"/>
    </row>
    <row r="2297" spans="4:4" x14ac:dyDescent="0.25">
      <c r="D2297" s="190"/>
    </row>
    <row r="2298" spans="4:4" x14ac:dyDescent="0.25">
      <c r="D2298" s="190"/>
    </row>
    <row r="2299" spans="4:4" x14ac:dyDescent="0.25">
      <c r="D2299" s="190"/>
    </row>
    <row r="2300" spans="4:4" x14ac:dyDescent="0.25">
      <c r="D2300" s="190"/>
    </row>
    <row r="2301" spans="4:4" x14ac:dyDescent="0.25">
      <c r="D2301" s="190"/>
    </row>
    <row r="2302" spans="4:4" x14ac:dyDescent="0.25">
      <c r="D2302" s="190"/>
    </row>
    <row r="2303" spans="4:4" x14ac:dyDescent="0.25">
      <c r="D2303" s="190"/>
    </row>
    <row r="2304" spans="4:4" x14ac:dyDescent="0.25">
      <c r="D2304" s="190"/>
    </row>
    <row r="2305" spans="4:4" x14ac:dyDescent="0.25">
      <c r="D2305" s="190"/>
    </row>
    <row r="2306" spans="4:4" x14ac:dyDescent="0.25">
      <c r="D2306" s="190"/>
    </row>
    <row r="2307" spans="4:4" x14ac:dyDescent="0.25">
      <c r="D2307" s="190"/>
    </row>
    <row r="2308" spans="4:4" x14ac:dyDescent="0.25">
      <c r="D2308" s="190"/>
    </row>
    <row r="2309" spans="4:4" x14ac:dyDescent="0.25">
      <c r="D2309" s="190"/>
    </row>
    <row r="2310" spans="4:4" x14ac:dyDescent="0.25">
      <c r="D2310" s="190"/>
    </row>
    <row r="2311" spans="4:4" x14ac:dyDescent="0.25">
      <c r="D2311" s="190"/>
    </row>
    <row r="2312" spans="4:4" x14ac:dyDescent="0.25">
      <c r="D2312" s="190"/>
    </row>
    <row r="2313" spans="4:4" x14ac:dyDescent="0.25">
      <c r="D2313" s="190"/>
    </row>
    <row r="2314" spans="4:4" x14ac:dyDescent="0.25">
      <c r="D2314" s="190"/>
    </row>
    <row r="2315" spans="4:4" x14ac:dyDescent="0.25">
      <c r="D2315" s="190"/>
    </row>
    <row r="2316" spans="4:4" x14ac:dyDescent="0.25">
      <c r="D2316" s="190"/>
    </row>
    <row r="2317" spans="4:4" x14ac:dyDescent="0.25">
      <c r="D2317" s="190"/>
    </row>
    <row r="2318" spans="4:4" x14ac:dyDescent="0.25">
      <c r="D2318" s="190"/>
    </row>
    <row r="2319" spans="4:4" x14ac:dyDescent="0.25">
      <c r="D2319" s="190"/>
    </row>
    <row r="2320" spans="4:4" x14ac:dyDescent="0.25">
      <c r="D2320" s="190"/>
    </row>
    <row r="2321" spans="4:4" x14ac:dyDescent="0.25">
      <c r="D2321" s="190"/>
    </row>
    <row r="2322" spans="4:4" x14ac:dyDescent="0.25">
      <c r="D2322" s="190"/>
    </row>
    <row r="2323" spans="4:4" x14ac:dyDescent="0.25">
      <c r="D2323" s="190"/>
    </row>
    <row r="2324" spans="4:4" x14ac:dyDescent="0.25">
      <c r="D2324" s="190"/>
    </row>
    <row r="2325" spans="4:4" x14ac:dyDescent="0.25">
      <c r="D2325" s="190"/>
    </row>
    <row r="2326" spans="4:4" x14ac:dyDescent="0.25">
      <c r="D2326" s="190"/>
    </row>
    <row r="2327" spans="4:4" x14ac:dyDescent="0.25">
      <c r="D2327" s="190"/>
    </row>
    <row r="2328" spans="4:4" x14ac:dyDescent="0.25">
      <c r="D2328" s="190"/>
    </row>
    <row r="2329" spans="4:4" x14ac:dyDescent="0.25">
      <c r="D2329" s="190"/>
    </row>
    <row r="2330" spans="4:4" x14ac:dyDescent="0.25">
      <c r="D2330" s="190"/>
    </row>
    <row r="2331" spans="4:4" x14ac:dyDescent="0.25">
      <c r="D2331" s="190"/>
    </row>
    <row r="2332" spans="4:4" x14ac:dyDescent="0.25">
      <c r="D2332" s="190"/>
    </row>
    <row r="2333" spans="4:4" x14ac:dyDescent="0.25">
      <c r="D2333" s="190"/>
    </row>
    <row r="2334" spans="4:4" x14ac:dyDescent="0.25">
      <c r="D2334" s="190"/>
    </row>
    <row r="2335" spans="4:4" x14ac:dyDescent="0.25">
      <c r="D2335" s="190"/>
    </row>
    <row r="2336" spans="4:4" x14ac:dyDescent="0.25">
      <c r="D2336" s="190"/>
    </row>
    <row r="2337" spans="4:4" x14ac:dyDescent="0.25">
      <c r="D2337" s="190"/>
    </row>
    <row r="2338" spans="4:4" x14ac:dyDescent="0.25">
      <c r="D2338" s="190"/>
    </row>
    <row r="2339" spans="4:4" x14ac:dyDescent="0.25">
      <c r="D2339" s="190"/>
    </row>
    <row r="2340" spans="4:4" x14ac:dyDescent="0.25">
      <c r="D2340" s="190"/>
    </row>
    <row r="2341" spans="4:4" x14ac:dyDescent="0.25">
      <c r="D2341" s="190"/>
    </row>
    <row r="2342" spans="4:4" x14ac:dyDescent="0.25">
      <c r="D2342" s="190"/>
    </row>
    <row r="2343" spans="4:4" x14ac:dyDescent="0.25">
      <c r="D2343" s="190"/>
    </row>
    <row r="2344" spans="4:4" x14ac:dyDescent="0.25">
      <c r="D2344" s="190"/>
    </row>
    <row r="2345" spans="4:4" x14ac:dyDescent="0.25">
      <c r="D2345" s="190"/>
    </row>
    <row r="2346" spans="4:4" x14ac:dyDescent="0.25">
      <c r="D2346" s="190"/>
    </row>
    <row r="2347" spans="4:4" x14ac:dyDescent="0.25">
      <c r="D2347" s="190"/>
    </row>
    <row r="2348" spans="4:4" x14ac:dyDescent="0.25">
      <c r="D2348" s="190"/>
    </row>
    <row r="2349" spans="4:4" x14ac:dyDescent="0.25">
      <c r="D2349" s="190"/>
    </row>
    <row r="2350" spans="4:4" x14ac:dyDescent="0.25">
      <c r="D2350" s="190"/>
    </row>
    <row r="2351" spans="4:4" x14ac:dyDescent="0.25">
      <c r="D2351" s="190"/>
    </row>
    <row r="2352" spans="4:4" x14ac:dyDescent="0.25">
      <c r="D2352" s="190"/>
    </row>
    <row r="2353" spans="4:4" x14ac:dyDescent="0.25">
      <c r="D2353" s="190"/>
    </row>
    <row r="2354" spans="4:4" x14ac:dyDescent="0.25">
      <c r="D2354" s="190"/>
    </row>
    <row r="2355" spans="4:4" x14ac:dyDescent="0.25">
      <c r="D2355" s="190"/>
    </row>
    <row r="2356" spans="4:4" x14ac:dyDescent="0.25">
      <c r="D2356" s="190"/>
    </row>
    <row r="2357" spans="4:4" x14ac:dyDescent="0.25">
      <c r="D2357" s="190"/>
    </row>
    <row r="2358" spans="4:4" x14ac:dyDescent="0.25">
      <c r="D2358" s="190"/>
    </row>
    <row r="2359" spans="4:4" x14ac:dyDescent="0.25">
      <c r="D2359" s="190"/>
    </row>
    <row r="2360" spans="4:4" x14ac:dyDescent="0.25">
      <c r="D2360" s="190"/>
    </row>
    <row r="2361" spans="4:4" x14ac:dyDescent="0.25">
      <c r="D2361" s="190"/>
    </row>
    <row r="2362" spans="4:4" x14ac:dyDescent="0.25">
      <c r="D2362" s="190"/>
    </row>
    <row r="2363" spans="4:4" x14ac:dyDescent="0.25">
      <c r="D2363" s="190"/>
    </row>
    <row r="2364" spans="4:4" x14ac:dyDescent="0.25">
      <c r="D2364" s="190"/>
    </row>
    <row r="2365" spans="4:4" x14ac:dyDescent="0.25">
      <c r="D2365" s="190"/>
    </row>
    <row r="2366" spans="4:4" x14ac:dyDescent="0.25">
      <c r="D2366" s="190"/>
    </row>
    <row r="2367" spans="4:4" x14ac:dyDescent="0.25">
      <c r="D2367" s="190"/>
    </row>
    <row r="2368" spans="4:4" x14ac:dyDescent="0.25">
      <c r="D2368" s="190"/>
    </row>
    <row r="2369" spans="4:4" x14ac:dyDescent="0.25">
      <c r="D2369" s="190"/>
    </row>
    <row r="2370" spans="4:4" x14ac:dyDescent="0.25">
      <c r="D2370" s="190"/>
    </row>
    <row r="2371" spans="4:4" x14ac:dyDescent="0.25">
      <c r="D2371" s="190"/>
    </row>
    <row r="2372" spans="4:4" x14ac:dyDescent="0.25">
      <c r="D2372" s="190"/>
    </row>
    <row r="2373" spans="4:4" x14ac:dyDescent="0.25">
      <c r="D2373" s="190"/>
    </row>
    <row r="2374" spans="4:4" x14ac:dyDescent="0.25">
      <c r="D2374" s="190"/>
    </row>
    <row r="2375" spans="4:4" x14ac:dyDescent="0.25">
      <c r="D2375" s="190"/>
    </row>
    <row r="2376" spans="4:4" x14ac:dyDescent="0.25">
      <c r="D2376" s="190"/>
    </row>
    <row r="2377" spans="4:4" x14ac:dyDescent="0.25">
      <c r="D2377" s="190"/>
    </row>
    <row r="2378" spans="4:4" x14ac:dyDescent="0.25">
      <c r="D2378" s="190"/>
    </row>
    <row r="2379" spans="4:4" x14ac:dyDescent="0.25">
      <c r="D2379" s="190"/>
    </row>
    <row r="2380" spans="4:4" x14ac:dyDescent="0.25">
      <c r="D2380" s="190"/>
    </row>
    <row r="2381" spans="4:4" x14ac:dyDescent="0.25">
      <c r="D2381" s="190"/>
    </row>
    <row r="2382" spans="4:4" x14ac:dyDescent="0.25">
      <c r="D2382" s="190"/>
    </row>
    <row r="2383" spans="4:4" x14ac:dyDescent="0.25">
      <c r="D2383" s="190"/>
    </row>
    <row r="2384" spans="4:4" x14ac:dyDescent="0.25">
      <c r="D2384" s="190"/>
    </row>
    <row r="2385" spans="4:4" x14ac:dyDescent="0.25">
      <c r="D2385" s="190"/>
    </row>
    <row r="2386" spans="4:4" x14ac:dyDescent="0.25">
      <c r="D2386" s="190"/>
    </row>
    <row r="2387" spans="4:4" x14ac:dyDescent="0.25">
      <c r="D2387" s="190"/>
    </row>
    <row r="2388" spans="4:4" x14ac:dyDescent="0.25">
      <c r="D2388" s="190"/>
    </row>
    <row r="2389" spans="4:4" x14ac:dyDescent="0.25">
      <c r="D2389" s="190"/>
    </row>
    <row r="2390" spans="4:4" x14ac:dyDescent="0.25">
      <c r="D2390" s="190"/>
    </row>
    <row r="2391" spans="4:4" x14ac:dyDescent="0.25">
      <c r="D2391" s="190"/>
    </row>
    <row r="2392" spans="4:4" x14ac:dyDescent="0.25">
      <c r="D2392" s="190"/>
    </row>
    <row r="2393" spans="4:4" x14ac:dyDescent="0.25">
      <c r="D2393" s="190"/>
    </row>
    <row r="2394" spans="4:4" x14ac:dyDescent="0.25">
      <c r="D2394" s="190"/>
    </row>
    <row r="2395" spans="4:4" x14ac:dyDescent="0.25">
      <c r="D2395" s="190"/>
    </row>
    <row r="2396" spans="4:4" x14ac:dyDescent="0.25">
      <c r="D2396" s="190"/>
    </row>
    <row r="2397" spans="4:4" x14ac:dyDescent="0.25">
      <c r="D2397" s="190"/>
    </row>
    <row r="2398" spans="4:4" x14ac:dyDescent="0.25">
      <c r="D2398" s="190"/>
    </row>
    <row r="2399" spans="4:4" x14ac:dyDescent="0.25">
      <c r="D2399" s="190"/>
    </row>
    <row r="2400" spans="4:4" x14ac:dyDescent="0.25">
      <c r="D2400" s="190"/>
    </row>
    <row r="2401" spans="4:4" x14ac:dyDescent="0.25">
      <c r="D2401" s="190"/>
    </row>
    <row r="2402" spans="4:4" x14ac:dyDescent="0.25">
      <c r="D2402" s="190"/>
    </row>
    <row r="2403" spans="4:4" x14ac:dyDescent="0.25">
      <c r="D2403" s="190"/>
    </row>
    <row r="2404" spans="4:4" x14ac:dyDescent="0.25">
      <c r="D2404" s="190"/>
    </row>
    <row r="2405" spans="4:4" x14ac:dyDescent="0.25">
      <c r="D2405" s="190"/>
    </row>
    <row r="2406" spans="4:4" x14ac:dyDescent="0.25">
      <c r="D2406" s="190"/>
    </row>
    <row r="2407" spans="4:4" x14ac:dyDescent="0.25">
      <c r="D2407" s="190"/>
    </row>
    <row r="2408" spans="4:4" x14ac:dyDescent="0.25">
      <c r="D2408" s="190"/>
    </row>
    <row r="2409" spans="4:4" x14ac:dyDescent="0.25">
      <c r="D2409" s="190"/>
    </row>
    <row r="2410" spans="4:4" x14ac:dyDescent="0.25">
      <c r="D2410" s="190"/>
    </row>
    <row r="2411" spans="4:4" x14ac:dyDescent="0.25">
      <c r="D2411" s="190"/>
    </row>
    <row r="2412" spans="4:4" x14ac:dyDescent="0.25">
      <c r="D2412" s="190"/>
    </row>
    <row r="2413" spans="4:4" x14ac:dyDescent="0.25">
      <c r="D2413" s="190"/>
    </row>
    <row r="2414" spans="4:4" x14ac:dyDescent="0.25">
      <c r="D2414" s="190"/>
    </row>
    <row r="2415" spans="4:4" x14ac:dyDescent="0.25">
      <c r="D2415" s="190"/>
    </row>
    <row r="2416" spans="4:4" x14ac:dyDescent="0.25">
      <c r="D2416" s="190"/>
    </row>
    <row r="2417" spans="4:4" x14ac:dyDescent="0.25">
      <c r="D2417" s="190"/>
    </row>
    <row r="2418" spans="4:4" x14ac:dyDescent="0.25">
      <c r="D2418" s="190"/>
    </row>
    <row r="2419" spans="4:4" x14ac:dyDescent="0.25">
      <c r="D2419" s="190"/>
    </row>
    <row r="2420" spans="4:4" x14ac:dyDescent="0.25">
      <c r="D2420" s="190"/>
    </row>
    <row r="2421" spans="4:4" x14ac:dyDescent="0.25">
      <c r="D2421" s="190"/>
    </row>
    <row r="2422" spans="4:4" x14ac:dyDescent="0.25">
      <c r="D2422" s="190"/>
    </row>
    <row r="2423" spans="4:4" x14ac:dyDescent="0.25">
      <c r="D2423" s="190"/>
    </row>
    <row r="2424" spans="4:4" x14ac:dyDescent="0.25">
      <c r="D2424" s="190"/>
    </row>
    <row r="2425" spans="4:4" x14ac:dyDescent="0.25">
      <c r="D2425" s="190"/>
    </row>
    <row r="2426" spans="4:4" x14ac:dyDescent="0.25">
      <c r="D2426" s="190"/>
    </row>
    <row r="2427" spans="4:4" x14ac:dyDescent="0.25">
      <c r="D2427" s="190"/>
    </row>
    <row r="2428" spans="4:4" x14ac:dyDescent="0.25">
      <c r="D2428" s="190"/>
    </row>
    <row r="2429" spans="4:4" x14ac:dyDescent="0.25">
      <c r="D2429" s="190"/>
    </row>
    <row r="2430" spans="4:4" x14ac:dyDescent="0.25">
      <c r="D2430" s="190"/>
    </row>
    <row r="2431" spans="4:4" x14ac:dyDescent="0.25">
      <c r="D2431" s="190"/>
    </row>
    <row r="2432" spans="4:4" x14ac:dyDescent="0.25">
      <c r="D2432" s="190"/>
    </row>
    <row r="2433" spans="4:4" x14ac:dyDescent="0.25">
      <c r="D2433" s="190"/>
    </row>
    <row r="2434" spans="4:4" x14ac:dyDescent="0.25">
      <c r="D2434" s="190"/>
    </row>
    <row r="2435" spans="4:4" x14ac:dyDescent="0.25">
      <c r="D2435" s="190"/>
    </row>
    <row r="2436" spans="4:4" x14ac:dyDescent="0.25">
      <c r="D2436" s="190"/>
    </row>
    <row r="2437" spans="4:4" x14ac:dyDescent="0.25">
      <c r="D2437" s="190"/>
    </row>
    <row r="2438" spans="4:4" x14ac:dyDescent="0.25">
      <c r="D2438" s="190"/>
    </row>
    <row r="2439" spans="4:4" x14ac:dyDescent="0.25">
      <c r="D2439" s="190"/>
    </row>
    <row r="2440" spans="4:4" x14ac:dyDescent="0.25">
      <c r="D2440" s="190"/>
    </row>
    <row r="2441" spans="4:4" x14ac:dyDescent="0.25">
      <c r="D2441" s="190"/>
    </row>
    <row r="2442" spans="4:4" x14ac:dyDescent="0.25">
      <c r="D2442" s="190"/>
    </row>
    <row r="2443" spans="4:4" x14ac:dyDescent="0.25">
      <c r="D2443" s="190"/>
    </row>
    <row r="2444" spans="4:4" x14ac:dyDescent="0.25">
      <c r="D2444" s="190"/>
    </row>
    <row r="2445" spans="4:4" x14ac:dyDescent="0.25">
      <c r="D2445" s="190"/>
    </row>
    <row r="2446" spans="4:4" x14ac:dyDescent="0.25">
      <c r="D2446" s="190"/>
    </row>
    <row r="2447" spans="4:4" x14ac:dyDescent="0.25">
      <c r="D2447" s="190"/>
    </row>
    <row r="2448" spans="4:4" x14ac:dyDescent="0.25">
      <c r="D2448" s="190"/>
    </row>
    <row r="2449" spans="4:4" x14ac:dyDescent="0.25">
      <c r="D2449" s="190"/>
    </row>
    <row r="2450" spans="4:4" x14ac:dyDescent="0.25">
      <c r="D2450" s="190"/>
    </row>
    <row r="2451" spans="4:4" x14ac:dyDescent="0.25">
      <c r="D2451" s="190"/>
    </row>
    <row r="2452" spans="4:4" x14ac:dyDescent="0.25">
      <c r="D2452" s="190"/>
    </row>
    <row r="2453" spans="4:4" x14ac:dyDescent="0.25">
      <c r="D2453" s="190"/>
    </row>
    <row r="2454" spans="4:4" x14ac:dyDescent="0.25">
      <c r="D2454" s="190"/>
    </row>
    <row r="2455" spans="4:4" x14ac:dyDescent="0.25">
      <c r="D2455" s="190"/>
    </row>
    <row r="2456" spans="4:4" x14ac:dyDescent="0.25">
      <c r="D2456" s="190"/>
    </row>
    <row r="2457" spans="4:4" x14ac:dyDescent="0.25">
      <c r="D2457" s="190"/>
    </row>
    <row r="2458" spans="4:4" x14ac:dyDescent="0.25">
      <c r="D2458" s="190"/>
    </row>
    <row r="2459" spans="4:4" x14ac:dyDescent="0.25">
      <c r="D2459" s="190"/>
    </row>
    <row r="2460" spans="4:4" x14ac:dyDescent="0.25">
      <c r="D2460" s="190"/>
    </row>
    <row r="2461" spans="4:4" x14ac:dyDescent="0.25">
      <c r="D2461" s="190"/>
    </row>
    <row r="2462" spans="4:4" x14ac:dyDescent="0.25">
      <c r="D2462" s="190"/>
    </row>
    <row r="2463" spans="4:4" x14ac:dyDescent="0.25">
      <c r="D2463" s="190"/>
    </row>
    <row r="2464" spans="4:4" x14ac:dyDescent="0.25">
      <c r="D2464" s="190"/>
    </row>
    <row r="2465" spans="4:4" x14ac:dyDescent="0.25">
      <c r="D2465" s="190"/>
    </row>
    <row r="2466" spans="4:4" x14ac:dyDescent="0.25">
      <c r="D2466" s="190"/>
    </row>
    <row r="2467" spans="4:4" x14ac:dyDescent="0.25">
      <c r="D2467" s="190"/>
    </row>
    <row r="2468" spans="4:4" x14ac:dyDescent="0.25">
      <c r="D2468" s="190"/>
    </row>
    <row r="2469" spans="4:4" x14ac:dyDescent="0.25">
      <c r="D2469" s="190"/>
    </row>
    <row r="2470" spans="4:4" x14ac:dyDescent="0.25">
      <c r="D2470" s="190"/>
    </row>
    <row r="2471" spans="4:4" x14ac:dyDescent="0.25">
      <c r="D2471" s="190"/>
    </row>
    <row r="2472" spans="4:4" x14ac:dyDescent="0.25">
      <c r="D2472" s="190"/>
    </row>
    <row r="2473" spans="4:4" x14ac:dyDescent="0.25">
      <c r="D2473" s="190"/>
    </row>
    <row r="2474" spans="4:4" x14ac:dyDescent="0.25">
      <c r="D2474" s="190"/>
    </row>
    <row r="2475" spans="4:4" x14ac:dyDescent="0.25">
      <c r="D2475" s="190"/>
    </row>
    <row r="2476" spans="4:4" x14ac:dyDescent="0.25">
      <c r="D2476" s="190"/>
    </row>
    <row r="2477" spans="4:4" x14ac:dyDescent="0.25">
      <c r="D2477" s="190"/>
    </row>
    <row r="2478" spans="4:4" x14ac:dyDescent="0.25">
      <c r="D2478" s="190"/>
    </row>
    <row r="2479" spans="4:4" x14ac:dyDescent="0.25">
      <c r="D2479" s="190"/>
    </row>
    <row r="2480" spans="4:4" x14ac:dyDescent="0.25">
      <c r="D2480" s="190"/>
    </row>
    <row r="2481" spans="4:4" x14ac:dyDescent="0.25">
      <c r="D2481" s="190"/>
    </row>
    <row r="2482" spans="4:4" x14ac:dyDescent="0.25">
      <c r="D2482" s="190"/>
    </row>
    <row r="2483" spans="4:4" x14ac:dyDescent="0.25">
      <c r="D2483" s="190"/>
    </row>
    <row r="2484" spans="4:4" x14ac:dyDescent="0.25">
      <c r="D2484" s="190"/>
    </row>
    <row r="2485" spans="4:4" x14ac:dyDescent="0.25">
      <c r="D2485" s="190"/>
    </row>
    <row r="2486" spans="4:4" x14ac:dyDescent="0.25">
      <c r="D2486" s="190"/>
    </row>
    <row r="2487" spans="4:4" x14ac:dyDescent="0.25">
      <c r="D2487" s="190"/>
    </row>
    <row r="2488" spans="4:4" x14ac:dyDescent="0.25">
      <c r="D2488" s="190"/>
    </row>
    <row r="2489" spans="4:4" x14ac:dyDescent="0.25">
      <c r="D2489" s="190"/>
    </row>
    <row r="2490" spans="4:4" x14ac:dyDescent="0.25">
      <c r="D2490" s="190"/>
    </row>
    <row r="2491" spans="4:4" x14ac:dyDescent="0.25">
      <c r="D2491" s="190"/>
    </row>
    <row r="2492" spans="4:4" x14ac:dyDescent="0.25">
      <c r="D2492" s="190"/>
    </row>
    <row r="2493" spans="4:4" x14ac:dyDescent="0.25">
      <c r="D2493" s="190"/>
    </row>
    <row r="2494" spans="4:4" x14ac:dyDescent="0.25">
      <c r="D2494" s="190"/>
    </row>
    <row r="2495" spans="4:4" x14ac:dyDescent="0.25">
      <c r="D2495" s="190"/>
    </row>
    <row r="2496" spans="4:4" x14ac:dyDescent="0.25">
      <c r="D2496" s="190"/>
    </row>
    <row r="2497" spans="4:4" x14ac:dyDescent="0.25">
      <c r="D2497" s="190"/>
    </row>
    <row r="2498" spans="4:4" x14ac:dyDescent="0.25">
      <c r="D2498" s="190"/>
    </row>
    <row r="2499" spans="4:4" x14ac:dyDescent="0.25">
      <c r="D2499" s="190"/>
    </row>
    <row r="2500" spans="4:4" x14ac:dyDescent="0.25">
      <c r="D2500" s="190"/>
    </row>
    <row r="2501" spans="4:4" x14ac:dyDescent="0.25">
      <c r="D2501" s="190"/>
    </row>
    <row r="2502" spans="4:4" x14ac:dyDescent="0.25">
      <c r="D2502" s="190"/>
    </row>
    <row r="2503" spans="4:4" x14ac:dyDescent="0.25">
      <c r="D2503" s="190"/>
    </row>
    <row r="2504" spans="4:4" x14ac:dyDescent="0.25">
      <c r="D2504" s="190"/>
    </row>
    <row r="2505" spans="4:4" x14ac:dyDescent="0.25">
      <c r="D2505" s="190"/>
    </row>
    <row r="2506" spans="4:4" x14ac:dyDescent="0.25">
      <c r="D2506" s="190"/>
    </row>
    <row r="2507" spans="4:4" x14ac:dyDescent="0.25">
      <c r="D2507" s="190"/>
    </row>
    <row r="2508" spans="4:4" x14ac:dyDescent="0.25">
      <c r="D2508" s="190"/>
    </row>
    <row r="2509" spans="4:4" x14ac:dyDescent="0.25">
      <c r="D2509" s="190"/>
    </row>
    <row r="2510" spans="4:4" x14ac:dyDescent="0.25">
      <c r="D2510" s="190"/>
    </row>
    <row r="2511" spans="4:4" x14ac:dyDescent="0.25">
      <c r="D2511" s="190"/>
    </row>
    <row r="2512" spans="4:4" x14ac:dyDescent="0.25">
      <c r="D2512" s="190"/>
    </row>
    <row r="2513" spans="4:4" x14ac:dyDescent="0.25">
      <c r="D2513" s="190"/>
    </row>
    <row r="2514" spans="4:4" x14ac:dyDescent="0.25">
      <c r="D2514" s="190"/>
    </row>
    <row r="2515" spans="4:4" x14ac:dyDescent="0.25">
      <c r="D2515" s="190"/>
    </row>
    <row r="2516" spans="4:4" x14ac:dyDescent="0.25">
      <c r="D2516" s="190"/>
    </row>
    <row r="2517" spans="4:4" x14ac:dyDescent="0.25">
      <c r="D2517" s="190"/>
    </row>
    <row r="2518" spans="4:4" x14ac:dyDescent="0.25">
      <c r="D2518" s="190"/>
    </row>
    <row r="2519" spans="4:4" x14ac:dyDescent="0.25">
      <c r="D2519" s="190"/>
    </row>
    <row r="2520" spans="4:4" x14ac:dyDescent="0.25">
      <c r="D2520" s="190"/>
    </row>
    <row r="2521" spans="4:4" x14ac:dyDescent="0.25">
      <c r="D2521" s="190"/>
    </row>
    <row r="2522" spans="4:4" x14ac:dyDescent="0.25">
      <c r="D2522" s="190"/>
    </row>
    <row r="2523" spans="4:4" x14ac:dyDescent="0.25">
      <c r="D2523" s="190"/>
    </row>
    <row r="2524" spans="4:4" x14ac:dyDescent="0.25">
      <c r="D2524" s="190"/>
    </row>
    <row r="2525" spans="4:4" x14ac:dyDescent="0.25">
      <c r="D2525" s="190"/>
    </row>
    <row r="2526" spans="4:4" x14ac:dyDescent="0.25">
      <c r="D2526" s="190"/>
    </row>
    <row r="2527" spans="4:4" x14ac:dyDescent="0.25">
      <c r="D2527" s="190"/>
    </row>
    <row r="2528" spans="4:4" x14ac:dyDescent="0.25">
      <c r="D2528" s="190"/>
    </row>
    <row r="2529" spans="4:4" x14ac:dyDescent="0.25">
      <c r="D2529" s="190"/>
    </row>
    <row r="2530" spans="4:4" x14ac:dyDescent="0.25">
      <c r="D2530" s="190"/>
    </row>
    <row r="2531" spans="4:4" x14ac:dyDescent="0.25">
      <c r="D2531" s="190"/>
    </row>
    <row r="2532" spans="4:4" x14ac:dyDescent="0.25">
      <c r="D2532" s="190"/>
    </row>
    <row r="2533" spans="4:4" x14ac:dyDescent="0.25">
      <c r="D2533" s="190"/>
    </row>
    <row r="2534" spans="4:4" x14ac:dyDescent="0.25">
      <c r="D2534" s="190"/>
    </row>
    <row r="2535" spans="4:4" x14ac:dyDescent="0.25">
      <c r="D2535" s="190"/>
    </row>
    <row r="2536" spans="4:4" x14ac:dyDescent="0.25">
      <c r="D2536" s="190"/>
    </row>
    <row r="2537" spans="4:4" x14ac:dyDescent="0.25">
      <c r="D2537" s="190"/>
    </row>
    <row r="2538" spans="4:4" x14ac:dyDescent="0.25">
      <c r="D2538" s="190"/>
    </row>
    <row r="2539" spans="4:4" x14ac:dyDescent="0.25">
      <c r="D2539" s="190"/>
    </row>
    <row r="2540" spans="4:4" x14ac:dyDescent="0.25">
      <c r="D2540" s="190"/>
    </row>
    <row r="2541" spans="4:4" x14ac:dyDescent="0.25">
      <c r="D2541" s="190"/>
    </row>
    <row r="2542" spans="4:4" x14ac:dyDescent="0.25">
      <c r="D2542" s="190"/>
    </row>
    <row r="2543" spans="4:4" x14ac:dyDescent="0.25">
      <c r="D2543" s="190"/>
    </row>
    <row r="2544" spans="4:4" x14ac:dyDescent="0.25">
      <c r="D2544" s="190"/>
    </row>
    <row r="2545" spans="4:4" x14ac:dyDescent="0.25">
      <c r="D2545" s="190"/>
    </row>
    <row r="2546" spans="4:4" x14ac:dyDescent="0.25">
      <c r="D2546" s="190"/>
    </row>
    <row r="2547" spans="4:4" x14ac:dyDescent="0.25">
      <c r="D2547" s="190"/>
    </row>
    <row r="2548" spans="4:4" x14ac:dyDescent="0.25">
      <c r="D2548" s="190"/>
    </row>
    <row r="2549" spans="4:4" x14ac:dyDescent="0.25">
      <c r="D2549" s="190"/>
    </row>
    <row r="2550" spans="4:4" x14ac:dyDescent="0.25">
      <c r="D2550" s="190"/>
    </row>
    <row r="2551" spans="4:4" x14ac:dyDescent="0.25">
      <c r="D2551" s="190"/>
    </row>
    <row r="2552" spans="4:4" x14ac:dyDescent="0.25">
      <c r="D2552" s="190"/>
    </row>
    <row r="2553" spans="4:4" x14ac:dyDescent="0.25">
      <c r="D2553" s="190"/>
    </row>
    <row r="2554" spans="4:4" x14ac:dyDescent="0.25">
      <c r="D2554" s="190"/>
    </row>
    <row r="2555" spans="4:4" x14ac:dyDescent="0.25">
      <c r="D2555" s="190"/>
    </row>
    <row r="2556" spans="4:4" x14ac:dyDescent="0.25">
      <c r="D2556" s="190"/>
    </row>
    <row r="2557" spans="4:4" x14ac:dyDescent="0.25">
      <c r="D2557" s="190"/>
    </row>
    <row r="2558" spans="4:4" x14ac:dyDescent="0.25">
      <c r="D2558" s="190"/>
    </row>
    <row r="2559" spans="4:4" x14ac:dyDescent="0.25">
      <c r="D2559" s="190"/>
    </row>
    <row r="2560" spans="4:4" x14ac:dyDescent="0.25">
      <c r="D2560" s="190"/>
    </row>
    <row r="2561" spans="4:4" x14ac:dyDescent="0.25">
      <c r="D2561" s="190"/>
    </row>
    <row r="2562" spans="4:4" x14ac:dyDescent="0.25">
      <c r="D2562" s="190"/>
    </row>
    <row r="2563" spans="4:4" x14ac:dyDescent="0.25">
      <c r="D2563" s="190"/>
    </row>
    <row r="2564" spans="4:4" x14ac:dyDescent="0.25">
      <c r="D2564" s="190"/>
    </row>
    <row r="2565" spans="4:4" x14ac:dyDescent="0.25">
      <c r="D2565" s="190"/>
    </row>
    <row r="2566" spans="4:4" x14ac:dyDescent="0.25">
      <c r="D2566" s="190"/>
    </row>
    <row r="2567" spans="4:4" x14ac:dyDescent="0.25">
      <c r="D2567" s="190"/>
    </row>
    <row r="2568" spans="4:4" x14ac:dyDescent="0.25">
      <c r="D2568" s="190"/>
    </row>
    <row r="2569" spans="4:4" x14ac:dyDescent="0.25">
      <c r="D2569" s="190"/>
    </row>
    <row r="2570" spans="4:4" x14ac:dyDescent="0.25">
      <c r="D2570" s="190"/>
    </row>
    <row r="2571" spans="4:4" x14ac:dyDescent="0.25">
      <c r="D2571" s="190"/>
    </row>
    <row r="2572" spans="4:4" x14ac:dyDescent="0.25">
      <c r="D2572" s="190"/>
    </row>
    <row r="2573" spans="4:4" x14ac:dyDescent="0.25">
      <c r="D2573" s="190"/>
    </row>
    <row r="2574" spans="4:4" x14ac:dyDescent="0.25">
      <c r="D2574" s="190"/>
    </row>
    <row r="2575" spans="4:4" x14ac:dyDescent="0.25">
      <c r="D2575" s="190"/>
    </row>
    <row r="2576" spans="4:4" x14ac:dyDescent="0.25">
      <c r="D2576" s="190"/>
    </row>
    <row r="2577" spans="4:4" x14ac:dyDescent="0.25">
      <c r="D2577" s="190"/>
    </row>
    <row r="2578" spans="4:4" x14ac:dyDescent="0.25">
      <c r="D2578" s="190"/>
    </row>
    <row r="2579" spans="4:4" x14ac:dyDescent="0.25">
      <c r="D2579" s="190"/>
    </row>
    <row r="2580" spans="4:4" x14ac:dyDescent="0.25">
      <c r="D2580" s="190"/>
    </row>
    <row r="2581" spans="4:4" x14ac:dyDescent="0.25">
      <c r="D2581" s="190"/>
    </row>
    <row r="2582" spans="4:4" x14ac:dyDescent="0.25">
      <c r="D2582" s="190"/>
    </row>
    <row r="2583" spans="4:4" x14ac:dyDescent="0.25">
      <c r="D2583" s="190"/>
    </row>
    <row r="2584" spans="4:4" x14ac:dyDescent="0.25">
      <c r="D2584" s="190"/>
    </row>
    <row r="2585" spans="4:4" x14ac:dyDescent="0.25">
      <c r="D2585" s="190"/>
    </row>
    <row r="2586" spans="4:4" x14ac:dyDescent="0.25">
      <c r="D2586" s="190"/>
    </row>
    <row r="2587" spans="4:4" x14ac:dyDescent="0.25">
      <c r="D2587" s="190"/>
    </row>
    <row r="2588" spans="4:4" x14ac:dyDescent="0.25">
      <c r="D2588" s="190"/>
    </row>
    <row r="2589" spans="4:4" x14ac:dyDescent="0.25">
      <c r="D2589" s="190"/>
    </row>
    <row r="2590" spans="4:4" x14ac:dyDescent="0.25">
      <c r="D2590" s="190"/>
    </row>
    <row r="2591" spans="4:4" x14ac:dyDescent="0.25">
      <c r="D2591" s="190"/>
    </row>
    <row r="2592" spans="4:4" x14ac:dyDescent="0.25">
      <c r="D2592" s="190"/>
    </row>
    <row r="2593" spans="4:4" x14ac:dyDescent="0.25">
      <c r="D2593" s="190"/>
    </row>
    <row r="2594" spans="4:4" x14ac:dyDescent="0.25">
      <c r="D2594" s="190"/>
    </row>
    <row r="2595" spans="4:4" x14ac:dyDescent="0.25">
      <c r="D2595" s="190"/>
    </row>
    <row r="2596" spans="4:4" x14ac:dyDescent="0.25">
      <c r="D2596" s="190"/>
    </row>
    <row r="2597" spans="4:4" x14ac:dyDescent="0.25">
      <c r="D2597" s="190"/>
    </row>
    <row r="2598" spans="4:4" x14ac:dyDescent="0.25">
      <c r="D2598" s="190"/>
    </row>
    <row r="2599" spans="4:4" x14ac:dyDescent="0.25">
      <c r="D2599" s="190"/>
    </row>
    <row r="2600" spans="4:4" x14ac:dyDescent="0.25">
      <c r="D2600" s="190"/>
    </row>
    <row r="2601" spans="4:4" x14ac:dyDescent="0.25">
      <c r="D2601" s="190"/>
    </row>
    <row r="2602" spans="4:4" x14ac:dyDescent="0.25">
      <c r="D2602" s="190"/>
    </row>
    <row r="2603" spans="4:4" x14ac:dyDescent="0.25">
      <c r="D2603" s="190"/>
    </row>
    <row r="2604" spans="4:4" x14ac:dyDescent="0.25">
      <c r="D2604" s="190"/>
    </row>
    <row r="2605" spans="4:4" x14ac:dyDescent="0.25">
      <c r="D2605" s="190"/>
    </row>
    <row r="2606" spans="4:4" x14ac:dyDescent="0.25">
      <c r="D2606" s="190"/>
    </row>
    <row r="2607" spans="4:4" x14ac:dyDescent="0.25">
      <c r="D2607" s="190"/>
    </row>
    <row r="2608" spans="4:4" x14ac:dyDescent="0.25">
      <c r="D2608" s="190"/>
    </row>
    <row r="2609" spans="4:4" x14ac:dyDescent="0.25">
      <c r="D2609" s="190"/>
    </row>
    <row r="2610" spans="4:4" x14ac:dyDescent="0.25">
      <c r="D2610" s="190"/>
    </row>
    <row r="2611" spans="4:4" x14ac:dyDescent="0.25">
      <c r="D2611" s="190"/>
    </row>
    <row r="2612" spans="4:4" x14ac:dyDescent="0.25">
      <c r="D2612" s="190"/>
    </row>
    <row r="2613" spans="4:4" x14ac:dyDescent="0.25">
      <c r="D2613" s="190"/>
    </row>
    <row r="2614" spans="4:4" x14ac:dyDescent="0.25">
      <c r="D2614" s="190"/>
    </row>
    <row r="2615" spans="4:4" x14ac:dyDescent="0.25">
      <c r="D2615" s="190"/>
    </row>
    <row r="2616" spans="4:4" x14ac:dyDescent="0.25">
      <c r="D2616" s="190"/>
    </row>
    <row r="2617" spans="4:4" x14ac:dyDescent="0.25">
      <c r="D2617" s="190"/>
    </row>
    <row r="2618" spans="4:4" x14ac:dyDescent="0.25">
      <c r="D2618" s="190"/>
    </row>
    <row r="2619" spans="4:4" x14ac:dyDescent="0.25">
      <c r="D2619" s="190"/>
    </row>
    <row r="2620" spans="4:4" x14ac:dyDescent="0.25">
      <c r="D2620" s="190"/>
    </row>
    <row r="2621" spans="4:4" x14ac:dyDescent="0.25">
      <c r="D2621" s="190"/>
    </row>
    <row r="2622" spans="4:4" x14ac:dyDescent="0.25">
      <c r="D2622" s="190"/>
    </row>
    <row r="2623" spans="4:4" x14ac:dyDescent="0.25">
      <c r="D2623" s="190"/>
    </row>
    <row r="2624" spans="4:4" x14ac:dyDescent="0.25">
      <c r="D2624" s="190"/>
    </row>
    <row r="2625" spans="4:4" x14ac:dyDescent="0.25">
      <c r="D2625" s="190"/>
    </row>
    <row r="2626" spans="4:4" x14ac:dyDescent="0.25">
      <c r="D2626" s="190"/>
    </row>
    <row r="2627" spans="4:4" x14ac:dyDescent="0.25">
      <c r="D2627" s="190"/>
    </row>
    <row r="2628" spans="4:4" x14ac:dyDescent="0.25">
      <c r="D2628" s="190"/>
    </row>
    <row r="2629" spans="4:4" x14ac:dyDescent="0.25">
      <c r="D2629" s="190"/>
    </row>
    <row r="2630" spans="4:4" x14ac:dyDescent="0.25">
      <c r="D2630" s="190"/>
    </row>
    <row r="2631" spans="4:4" x14ac:dyDescent="0.25">
      <c r="D2631" s="190"/>
    </row>
    <row r="2632" spans="4:4" x14ac:dyDescent="0.25">
      <c r="D2632" s="190"/>
    </row>
    <row r="2633" spans="4:4" x14ac:dyDescent="0.25">
      <c r="D2633" s="190"/>
    </row>
    <row r="2634" spans="4:4" x14ac:dyDescent="0.25">
      <c r="D2634" s="190"/>
    </row>
    <row r="2635" spans="4:4" x14ac:dyDescent="0.25">
      <c r="D2635" s="190"/>
    </row>
    <row r="2636" spans="4:4" x14ac:dyDescent="0.25">
      <c r="D2636" s="190"/>
    </row>
    <row r="2637" spans="4:4" x14ac:dyDescent="0.25">
      <c r="D2637" s="190"/>
    </row>
    <row r="2638" spans="4:4" x14ac:dyDescent="0.25">
      <c r="D2638" s="190"/>
    </row>
    <row r="2639" spans="4:4" x14ac:dyDescent="0.25">
      <c r="D2639" s="190"/>
    </row>
    <row r="2640" spans="4:4" x14ac:dyDescent="0.25">
      <c r="D2640" s="190"/>
    </row>
    <row r="2641" spans="4:4" x14ac:dyDescent="0.25">
      <c r="D2641" s="190"/>
    </row>
    <row r="2642" spans="4:4" x14ac:dyDescent="0.25">
      <c r="D2642" s="190"/>
    </row>
    <row r="2643" spans="4:4" x14ac:dyDescent="0.25">
      <c r="D2643" s="190"/>
    </row>
    <row r="2644" spans="4:4" x14ac:dyDescent="0.25">
      <c r="D2644" s="190"/>
    </row>
    <row r="2645" spans="4:4" x14ac:dyDescent="0.25">
      <c r="D2645" s="190"/>
    </row>
    <row r="2646" spans="4:4" x14ac:dyDescent="0.25">
      <c r="D2646" s="190"/>
    </row>
    <row r="2647" spans="4:4" x14ac:dyDescent="0.25">
      <c r="D2647" s="190"/>
    </row>
    <row r="2648" spans="4:4" x14ac:dyDescent="0.25">
      <c r="D2648" s="190"/>
    </row>
    <row r="2649" spans="4:4" x14ac:dyDescent="0.25">
      <c r="D2649" s="190"/>
    </row>
    <row r="2650" spans="4:4" x14ac:dyDescent="0.25">
      <c r="D2650" s="190"/>
    </row>
    <row r="2651" spans="4:4" x14ac:dyDescent="0.25">
      <c r="D2651" s="190"/>
    </row>
    <row r="2652" spans="4:4" x14ac:dyDescent="0.25">
      <c r="D2652" s="190"/>
    </row>
    <row r="2653" spans="4:4" x14ac:dyDescent="0.25">
      <c r="D2653" s="190"/>
    </row>
    <row r="2654" spans="4:4" x14ac:dyDescent="0.25">
      <c r="D2654" s="190"/>
    </row>
    <row r="2655" spans="4:4" x14ac:dyDescent="0.25">
      <c r="D2655" s="190"/>
    </row>
    <row r="2656" spans="4:4" x14ac:dyDescent="0.25">
      <c r="D2656" s="190"/>
    </row>
    <row r="2657" spans="4:4" x14ac:dyDescent="0.25">
      <c r="D2657" s="190"/>
    </row>
    <row r="2658" spans="4:4" x14ac:dyDescent="0.25">
      <c r="D2658" s="190"/>
    </row>
    <row r="2659" spans="4:4" x14ac:dyDescent="0.25">
      <c r="D2659" s="190"/>
    </row>
    <row r="2660" spans="4:4" x14ac:dyDescent="0.25">
      <c r="D2660" s="190"/>
    </row>
    <row r="2661" spans="4:4" x14ac:dyDescent="0.25">
      <c r="D2661" s="190"/>
    </row>
    <row r="2662" spans="4:4" x14ac:dyDescent="0.25">
      <c r="D2662" s="190"/>
    </row>
    <row r="2663" spans="4:4" x14ac:dyDescent="0.25">
      <c r="D2663" s="190"/>
    </row>
    <row r="2664" spans="4:4" x14ac:dyDescent="0.25">
      <c r="D2664" s="190"/>
    </row>
    <row r="2665" spans="4:4" x14ac:dyDescent="0.25">
      <c r="D2665" s="190"/>
    </row>
    <row r="2666" spans="4:4" x14ac:dyDescent="0.25">
      <c r="D2666" s="190"/>
    </row>
    <row r="2667" spans="4:4" x14ac:dyDescent="0.25">
      <c r="D2667" s="190"/>
    </row>
    <row r="2668" spans="4:4" x14ac:dyDescent="0.25">
      <c r="D2668" s="190"/>
    </row>
    <row r="2669" spans="4:4" x14ac:dyDescent="0.25">
      <c r="D2669" s="190"/>
    </row>
    <row r="2670" spans="4:4" x14ac:dyDescent="0.25">
      <c r="D2670" s="190"/>
    </row>
    <row r="2671" spans="4:4" x14ac:dyDescent="0.25">
      <c r="D2671" s="190"/>
    </row>
    <row r="2672" spans="4:4" x14ac:dyDescent="0.25">
      <c r="D2672" s="190"/>
    </row>
    <row r="2673" spans="4:4" x14ac:dyDescent="0.25">
      <c r="D2673" s="190"/>
    </row>
    <row r="2674" spans="4:4" x14ac:dyDescent="0.25">
      <c r="D2674" s="190"/>
    </row>
    <row r="2675" spans="4:4" x14ac:dyDescent="0.25">
      <c r="D2675" s="190"/>
    </row>
    <row r="2676" spans="4:4" x14ac:dyDescent="0.25">
      <c r="D2676" s="190"/>
    </row>
    <row r="2677" spans="4:4" x14ac:dyDescent="0.25">
      <c r="D2677" s="190"/>
    </row>
    <row r="2678" spans="4:4" x14ac:dyDescent="0.25">
      <c r="D2678" s="190"/>
    </row>
    <row r="2679" spans="4:4" x14ac:dyDescent="0.25">
      <c r="D2679" s="190"/>
    </row>
    <row r="2680" spans="4:4" x14ac:dyDescent="0.25">
      <c r="D2680" s="190"/>
    </row>
    <row r="2681" spans="4:4" x14ac:dyDescent="0.25">
      <c r="D2681" s="190"/>
    </row>
    <row r="2682" spans="4:4" x14ac:dyDescent="0.25">
      <c r="D2682" s="190"/>
    </row>
    <row r="2683" spans="4:4" x14ac:dyDescent="0.25">
      <c r="D2683" s="190"/>
    </row>
    <row r="2684" spans="4:4" x14ac:dyDescent="0.25">
      <c r="D2684" s="190"/>
    </row>
    <row r="2685" spans="4:4" x14ac:dyDescent="0.25">
      <c r="D2685" s="190"/>
    </row>
    <row r="2686" spans="4:4" x14ac:dyDescent="0.25">
      <c r="D2686" s="190"/>
    </row>
    <row r="2687" spans="4:4" x14ac:dyDescent="0.25">
      <c r="D2687" s="190"/>
    </row>
    <row r="2688" spans="4:4" x14ac:dyDescent="0.25">
      <c r="D2688" s="190"/>
    </row>
    <row r="2689" spans="4:4" x14ac:dyDescent="0.25">
      <c r="D2689" s="190"/>
    </row>
    <row r="2690" spans="4:4" x14ac:dyDescent="0.25">
      <c r="D2690" s="190"/>
    </row>
    <row r="2691" spans="4:4" x14ac:dyDescent="0.25">
      <c r="D2691" s="190"/>
    </row>
    <row r="2692" spans="4:4" x14ac:dyDescent="0.25">
      <c r="D2692" s="190"/>
    </row>
    <row r="2693" spans="4:4" x14ac:dyDescent="0.25">
      <c r="D2693" s="190"/>
    </row>
    <row r="2694" spans="4:4" x14ac:dyDescent="0.25">
      <c r="D2694" s="190"/>
    </row>
    <row r="2695" spans="4:4" x14ac:dyDescent="0.25">
      <c r="D2695" s="190"/>
    </row>
    <row r="2696" spans="4:4" x14ac:dyDescent="0.25">
      <c r="D2696" s="190"/>
    </row>
    <row r="2697" spans="4:4" x14ac:dyDescent="0.25">
      <c r="D2697" s="190"/>
    </row>
    <row r="2698" spans="4:4" x14ac:dyDescent="0.25">
      <c r="D2698" s="190"/>
    </row>
    <row r="2699" spans="4:4" x14ac:dyDescent="0.25">
      <c r="D2699" s="190"/>
    </row>
    <row r="2700" spans="4:4" x14ac:dyDescent="0.25">
      <c r="D2700" s="190"/>
    </row>
    <row r="2701" spans="4:4" x14ac:dyDescent="0.25">
      <c r="D2701" s="190"/>
    </row>
    <row r="2702" spans="4:4" x14ac:dyDescent="0.25">
      <c r="D2702" s="190"/>
    </row>
    <row r="2703" spans="4:4" x14ac:dyDescent="0.25">
      <c r="D2703" s="190"/>
    </row>
    <row r="2704" spans="4:4" x14ac:dyDescent="0.25">
      <c r="D2704" s="190"/>
    </row>
    <row r="2705" spans="4:4" x14ac:dyDescent="0.25">
      <c r="D2705" s="190"/>
    </row>
    <row r="2706" spans="4:4" x14ac:dyDescent="0.25">
      <c r="D2706" s="190"/>
    </row>
    <row r="2707" spans="4:4" x14ac:dyDescent="0.25">
      <c r="D2707" s="190"/>
    </row>
    <row r="2708" spans="4:4" x14ac:dyDescent="0.25">
      <c r="D2708" s="190"/>
    </row>
    <row r="2709" spans="4:4" x14ac:dyDescent="0.25">
      <c r="D2709" s="190"/>
    </row>
    <row r="2710" spans="4:4" x14ac:dyDescent="0.25">
      <c r="D2710" s="190"/>
    </row>
    <row r="2711" spans="4:4" x14ac:dyDescent="0.25">
      <c r="D2711" s="190"/>
    </row>
    <row r="2712" spans="4:4" x14ac:dyDescent="0.25">
      <c r="D2712" s="190"/>
    </row>
    <row r="2713" spans="4:4" x14ac:dyDescent="0.25">
      <c r="D2713" s="190"/>
    </row>
    <row r="2714" spans="4:4" x14ac:dyDescent="0.25">
      <c r="D2714" s="190"/>
    </row>
    <row r="2715" spans="4:4" x14ac:dyDescent="0.25">
      <c r="D2715" s="190"/>
    </row>
    <row r="2716" spans="4:4" x14ac:dyDescent="0.25">
      <c r="D2716" s="190"/>
    </row>
    <row r="2717" spans="4:4" x14ac:dyDescent="0.25">
      <c r="D2717" s="190"/>
    </row>
    <row r="2718" spans="4:4" x14ac:dyDescent="0.25">
      <c r="D2718" s="190"/>
    </row>
    <row r="2719" spans="4:4" x14ac:dyDescent="0.25">
      <c r="D2719" s="190"/>
    </row>
    <row r="2720" spans="4:4" x14ac:dyDescent="0.25">
      <c r="D2720" s="190"/>
    </row>
    <row r="2721" spans="4:4" x14ac:dyDescent="0.25">
      <c r="D2721" s="190"/>
    </row>
    <row r="2722" spans="4:4" x14ac:dyDescent="0.25">
      <c r="D2722" s="190"/>
    </row>
    <row r="2723" spans="4:4" x14ac:dyDescent="0.25">
      <c r="D2723" s="190"/>
    </row>
    <row r="2724" spans="4:4" x14ac:dyDescent="0.25">
      <c r="D2724" s="190"/>
    </row>
    <row r="2725" spans="4:4" x14ac:dyDescent="0.25">
      <c r="D2725" s="190"/>
    </row>
    <row r="2726" spans="4:4" x14ac:dyDescent="0.25">
      <c r="D2726" s="190"/>
    </row>
    <row r="2727" spans="4:4" x14ac:dyDescent="0.25">
      <c r="D2727" s="190"/>
    </row>
    <row r="2728" spans="4:4" x14ac:dyDescent="0.25">
      <c r="D2728" s="190"/>
    </row>
    <row r="2729" spans="4:4" x14ac:dyDescent="0.25">
      <c r="D2729" s="190"/>
    </row>
    <row r="2730" spans="4:4" x14ac:dyDescent="0.25">
      <c r="D2730" s="190"/>
    </row>
    <row r="2731" spans="4:4" x14ac:dyDescent="0.25">
      <c r="D2731" s="190"/>
    </row>
    <row r="2732" spans="4:4" x14ac:dyDescent="0.25">
      <c r="D2732" s="190"/>
    </row>
    <row r="2733" spans="4:4" x14ac:dyDescent="0.25">
      <c r="D2733" s="190"/>
    </row>
    <row r="2734" spans="4:4" x14ac:dyDescent="0.25">
      <c r="D2734" s="190"/>
    </row>
    <row r="2735" spans="4:4" x14ac:dyDescent="0.25">
      <c r="D2735" s="190"/>
    </row>
    <row r="2736" spans="4:4" x14ac:dyDescent="0.25">
      <c r="D2736" s="190"/>
    </row>
    <row r="2737" spans="4:4" x14ac:dyDescent="0.25">
      <c r="D2737" s="190"/>
    </row>
    <row r="2738" spans="4:4" x14ac:dyDescent="0.25">
      <c r="D2738" s="190"/>
    </row>
    <row r="2739" spans="4:4" x14ac:dyDescent="0.25">
      <c r="D2739" s="190"/>
    </row>
    <row r="2740" spans="4:4" x14ac:dyDescent="0.25">
      <c r="D2740" s="190"/>
    </row>
    <row r="2741" spans="4:4" x14ac:dyDescent="0.25">
      <c r="D2741" s="190"/>
    </row>
    <row r="2742" spans="4:4" x14ac:dyDescent="0.25">
      <c r="D2742" s="190"/>
    </row>
    <row r="2743" spans="4:4" x14ac:dyDescent="0.25">
      <c r="D2743" s="190"/>
    </row>
    <row r="2744" spans="4:4" x14ac:dyDescent="0.25">
      <c r="D2744" s="190"/>
    </row>
    <row r="2745" spans="4:4" x14ac:dyDescent="0.25">
      <c r="D2745" s="190"/>
    </row>
    <row r="2746" spans="4:4" x14ac:dyDescent="0.25">
      <c r="D2746" s="190"/>
    </row>
    <row r="2747" spans="4:4" x14ac:dyDescent="0.25">
      <c r="D2747" s="190"/>
    </row>
    <row r="2748" spans="4:4" x14ac:dyDescent="0.25">
      <c r="D2748" s="190"/>
    </row>
    <row r="2749" spans="4:4" x14ac:dyDescent="0.25">
      <c r="D2749" s="190"/>
    </row>
    <row r="2750" spans="4:4" x14ac:dyDescent="0.25">
      <c r="D2750" s="190"/>
    </row>
    <row r="2751" spans="4:4" x14ac:dyDescent="0.25">
      <c r="D2751" s="190"/>
    </row>
    <row r="2752" spans="4:4" x14ac:dyDescent="0.25">
      <c r="D2752" s="190"/>
    </row>
    <row r="2753" spans="4:4" x14ac:dyDescent="0.25">
      <c r="D2753" s="190"/>
    </row>
    <row r="2754" spans="4:4" x14ac:dyDescent="0.25">
      <c r="D2754" s="190"/>
    </row>
    <row r="2755" spans="4:4" x14ac:dyDescent="0.25">
      <c r="D2755" s="190"/>
    </row>
    <row r="2756" spans="4:4" x14ac:dyDescent="0.25">
      <c r="D2756" s="190"/>
    </row>
    <row r="2757" spans="4:4" x14ac:dyDescent="0.25">
      <c r="D2757" s="190"/>
    </row>
    <row r="2758" spans="4:4" x14ac:dyDescent="0.25">
      <c r="D2758" s="190"/>
    </row>
    <row r="2759" spans="4:4" x14ac:dyDescent="0.25">
      <c r="D2759" s="190"/>
    </row>
    <row r="2760" spans="4:4" x14ac:dyDescent="0.25">
      <c r="D2760" s="190"/>
    </row>
    <row r="2761" spans="4:4" x14ac:dyDescent="0.25">
      <c r="D2761" s="190"/>
    </row>
    <row r="2762" spans="4:4" x14ac:dyDescent="0.25">
      <c r="D2762" s="190"/>
    </row>
    <row r="2763" spans="4:4" x14ac:dyDescent="0.25">
      <c r="D2763" s="190"/>
    </row>
    <row r="2764" spans="4:4" x14ac:dyDescent="0.25">
      <c r="D2764" s="190"/>
    </row>
    <row r="2765" spans="4:4" x14ac:dyDescent="0.25">
      <c r="D2765" s="190"/>
    </row>
    <row r="2766" spans="4:4" x14ac:dyDescent="0.25">
      <c r="D2766" s="190"/>
    </row>
    <row r="2767" spans="4:4" x14ac:dyDescent="0.25">
      <c r="D2767" s="190"/>
    </row>
    <row r="2768" spans="4:4" x14ac:dyDescent="0.25">
      <c r="D2768" s="190"/>
    </row>
    <row r="2769" spans="4:4" x14ac:dyDescent="0.25">
      <c r="D2769" s="190"/>
    </row>
    <row r="2770" spans="4:4" x14ac:dyDescent="0.25">
      <c r="D2770" s="190"/>
    </row>
    <row r="2771" spans="4:4" x14ac:dyDescent="0.25">
      <c r="D2771" s="190"/>
    </row>
    <row r="2772" spans="4:4" x14ac:dyDescent="0.25">
      <c r="D2772" s="190"/>
    </row>
    <row r="2773" spans="4:4" x14ac:dyDescent="0.25">
      <c r="D2773" s="190"/>
    </row>
    <row r="2774" spans="4:4" x14ac:dyDescent="0.25">
      <c r="D2774" s="190"/>
    </row>
    <row r="2775" spans="4:4" x14ac:dyDescent="0.25">
      <c r="D2775" s="190"/>
    </row>
    <row r="2776" spans="4:4" x14ac:dyDescent="0.25">
      <c r="D2776" s="190"/>
    </row>
    <row r="2777" spans="4:4" x14ac:dyDescent="0.25">
      <c r="D2777" s="190"/>
    </row>
    <row r="2778" spans="4:4" x14ac:dyDescent="0.25">
      <c r="D2778" s="190"/>
    </row>
    <row r="2779" spans="4:4" x14ac:dyDescent="0.25">
      <c r="D2779" s="190"/>
    </row>
    <row r="2780" spans="4:4" x14ac:dyDescent="0.25">
      <c r="D2780" s="190"/>
    </row>
    <row r="2781" spans="4:4" x14ac:dyDescent="0.25">
      <c r="D2781" s="190"/>
    </row>
    <row r="2782" spans="4:4" x14ac:dyDescent="0.25">
      <c r="D2782" s="190"/>
    </row>
    <row r="2783" spans="4:4" x14ac:dyDescent="0.25">
      <c r="D2783" s="190"/>
    </row>
    <row r="2784" spans="4:4" x14ac:dyDescent="0.25">
      <c r="D2784" s="190"/>
    </row>
    <row r="2785" spans="4:4" x14ac:dyDescent="0.25">
      <c r="D2785" s="190"/>
    </row>
    <row r="2786" spans="4:4" x14ac:dyDescent="0.25">
      <c r="D2786" s="190"/>
    </row>
    <row r="2787" spans="4:4" x14ac:dyDescent="0.25">
      <c r="D2787" s="190"/>
    </row>
    <row r="2788" spans="4:4" x14ac:dyDescent="0.25">
      <c r="D2788" s="190"/>
    </row>
    <row r="2789" spans="4:4" x14ac:dyDescent="0.25">
      <c r="D2789" s="190"/>
    </row>
    <row r="2790" spans="4:4" x14ac:dyDescent="0.25">
      <c r="D2790" s="190"/>
    </row>
    <row r="2791" spans="4:4" x14ac:dyDescent="0.25">
      <c r="D2791" s="190"/>
    </row>
    <row r="2792" spans="4:4" x14ac:dyDescent="0.25">
      <c r="D2792" s="190"/>
    </row>
    <row r="2793" spans="4:4" x14ac:dyDescent="0.25">
      <c r="D2793" s="190"/>
    </row>
    <row r="2794" spans="4:4" x14ac:dyDescent="0.25">
      <c r="D2794" s="190"/>
    </row>
    <row r="2795" spans="4:4" x14ac:dyDescent="0.25">
      <c r="D2795" s="190"/>
    </row>
    <row r="2796" spans="4:4" x14ac:dyDescent="0.25">
      <c r="D2796" s="190"/>
    </row>
    <row r="2797" spans="4:4" x14ac:dyDescent="0.25">
      <c r="D2797" s="190"/>
    </row>
    <row r="2798" spans="4:4" x14ac:dyDescent="0.25">
      <c r="D2798" s="190"/>
    </row>
    <row r="2799" spans="4:4" x14ac:dyDescent="0.25">
      <c r="D2799" s="190"/>
    </row>
    <row r="2800" spans="4:4" x14ac:dyDescent="0.25">
      <c r="D2800" s="190"/>
    </row>
    <row r="2801" spans="4:4" x14ac:dyDescent="0.25">
      <c r="D2801" s="190"/>
    </row>
    <row r="2802" spans="4:4" x14ac:dyDescent="0.25">
      <c r="D2802" s="190"/>
    </row>
    <row r="2803" spans="4:4" x14ac:dyDescent="0.25">
      <c r="D2803" s="190"/>
    </row>
    <row r="2804" spans="4:4" x14ac:dyDescent="0.25">
      <c r="D2804" s="190"/>
    </row>
    <row r="2805" spans="4:4" x14ac:dyDescent="0.25">
      <c r="D2805" s="190"/>
    </row>
    <row r="2806" spans="4:4" x14ac:dyDescent="0.25">
      <c r="D2806" s="190"/>
    </row>
    <row r="2807" spans="4:4" x14ac:dyDescent="0.25">
      <c r="D2807" s="190"/>
    </row>
    <row r="2808" spans="4:4" x14ac:dyDescent="0.25">
      <c r="D2808" s="190"/>
    </row>
    <row r="2809" spans="4:4" x14ac:dyDescent="0.25">
      <c r="D2809" s="190"/>
    </row>
    <row r="2810" spans="4:4" x14ac:dyDescent="0.25">
      <c r="D2810" s="190"/>
    </row>
    <row r="2811" spans="4:4" x14ac:dyDescent="0.25">
      <c r="D2811" s="190"/>
    </row>
    <row r="2812" spans="4:4" x14ac:dyDescent="0.25">
      <c r="D2812" s="190"/>
    </row>
    <row r="2813" spans="4:4" x14ac:dyDescent="0.25">
      <c r="D2813" s="190"/>
    </row>
    <row r="2814" spans="4:4" x14ac:dyDescent="0.25">
      <c r="D2814" s="190"/>
    </row>
    <row r="2815" spans="4:4" x14ac:dyDescent="0.25">
      <c r="D2815" s="190"/>
    </row>
    <row r="2816" spans="4:4" x14ac:dyDescent="0.25">
      <c r="D2816" s="190"/>
    </row>
    <row r="2817" spans="4:4" x14ac:dyDescent="0.25">
      <c r="D2817" s="190"/>
    </row>
    <row r="2818" spans="4:4" x14ac:dyDescent="0.25">
      <c r="D2818" s="190"/>
    </row>
    <row r="2819" spans="4:4" x14ac:dyDescent="0.25">
      <c r="D2819" s="190"/>
    </row>
    <row r="2820" spans="4:4" x14ac:dyDescent="0.25">
      <c r="D2820" s="190"/>
    </row>
    <row r="2821" spans="4:4" x14ac:dyDescent="0.25">
      <c r="D2821" s="190"/>
    </row>
    <row r="2822" spans="4:4" x14ac:dyDescent="0.25">
      <c r="D2822" s="190"/>
    </row>
    <row r="2823" spans="4:4" x14ac:dyDescent="0.25">
      <c r="D2823" s="190"/>
    </row>
    <row r="2824" spans="4:4" x14ac:dyDescent="0.25">
      <c r="D2824" s="190"/>
    </row>
    <row r="2825" spans="4:4" x14ac:dyDescent="0.25">
      <c r="D2825" s="190"/>
    </row>
    <row r="2826" spans="4:4" x14ac:dyDescent="0.25">
      <c r="D2826" s="190"/>
    </row>
    <row r="2827" spans="4:4" x14ac:dyDescent="0.25">
      <c r="D2827" s="190"/>
    </row>
    <row r="2828" spans="4:4" x14ac:dyDescent="0.25">
      <c r="D2828" s="190"/>
    </row>
    <row r="2829" spans="4:4" x14ac:dyDescent="0.25">
      <c r="D2829" s="190"/>
    </row>
    <row r="2830" spans="4:4" x14ac:dyDescent="0.25">
      <c r="D2830" s="190"/>
    </row>
    <row r="2831" spans="4:4" x14ac:dyDescent="0.25">
      <c r="D2831" s="190"/>
    </row>
    <row r="2832" spans="4:4" x14ac:dyDescent="0.25">
      <c r="D2832" s="190"/>
    </row>
    <row r="2833" spans="4:4" x14ac:dyDescent="0.25">
      <c r="D2833" s="190"/>
    </row>
    <row r="2834" spans="4:4" x14ac:dyDescent="0.25">
      <c r="D2834" s="190"/>
    </row>
    <row r="2835" spans="4:4" x14ac:dyDescent="0.25">
      <c r="D2835" s="190"/>
    </row>
    <row r="2836" spans="4:4" x14ac:dyDescent="0.25">
      <c r="D2836" s="190"/>
    </row>
    <row r="2837" spans="4:4" x14ac:dyDescent="0.25">
      <c r="D2837" s="190"/>
    </row>
    <row r="2838" spans="4:4" x14ac:dyDescent="0.25">
      <c r="D2838" s="190"/>
    </row>
    <row r="2839" spans="4:4" x14ac:dyDescent="0.25">
      <c r="D2839" s="190"/>
    </row>
    <row r="2840" spans="4:4" x14ac:dyDescent="0.25">
      <c r="D2840" s="190"/>
    </row>
    <row r="2841" spans="4:4" x14ac:dyDescent="0.25">
      <c r="D2841" s="190"/>
    </row>
    <row r="2842" spans="4:4" x14ac:dyDescent="0.25">
      <c r="D2842" s="190"/>
    </row>
    <row r="2843" spans="4:4" x14ac:dyDescent="0.25">
      <c r="D2843" s="190"/>
    </row>
    <row r="2844" spans="4:4" x14ac:dyDescent="0.25">
      <c r="D2844" s="190"/>
    </row>
    <row r="2845" spans="4:4" x14ac:dyDescent="0.25">
      <c r="D2845" s="190"/>
    </row>
    <row r="2846" spans="4:4" x14ac:dyDescent="0.25">
      <c r="D2846" s="190"/>
    </row>
    <row r="2847" spans="4:4" x14ac:dyDescent="0.25">
      <c r="D2847" s="190"/>
    </row>
    <row r="2848" spans="4:4" x14ac:dyDescent="0.25">
      <c r="D2848" s="190"/>
    </row>
    <row r="2849" spans="4:4" x14ac:dyDescent="0.25">
      <c r="D2849" s="190"/>
    </row>
    <row r="2850" spans="4:4" x14ac:dyDescent="0.25">
      <c r="D2850" s="190"/>
    </row>
    <row r="2851" spans="4:4" x14ac:dyDescent="0.25">
      <c r="D2851" s="190"/>
    </row>
    <row r="2852" spans="4:4" x14ac:dyDescent="0.25">
      <c r="D2852" s="190"/>
    </row>
    <row r="2853" spans="4:4" x14ac:dyDescent="0.25">
      <c r="D2853" s="190"/>
    </row>
    <row r="2854" spans="4:4" x14ac:dyDescent="0.25">
      <c r="D2854" s="190"/>
    </row>
    <row r="2855" spans="4:4" x14ac:dyDescent="0.25">
      <c r="D2855" s="190"/>
    </row>
    <row r="2856" spans="4:4" x14ac:dyDescent="0.25">
      <c r="D2856" s="190"/>
    </row>
    <row r="2857" spans="4:4" x14ac:dyDescent="0.25">
      <c r="D2857" s="190"/>
    </row>
    <row r="2858" spans="4:4" x14ac:dyDescent="0.25">
      <c r="D2858" s="190"/>
    </row>
    <row r="2859" spans="4:4" x14ac:dyDescent="0.25">
      <c r="D2859" s="190"/>
    </row>
    <row r="2860" spans="4:4" x14ac:dyDescent="0.25">
      <c r="D2860" s="190"/>
    </row>
    <row r="2861" spans="4:4" x14ac:dyDescent="0.25">
      <c r="D2861" s="190"/>
    </row>
    <row r="2862" spans="4:4" x14ac:dyDescent="0.25">
      <c r="D2862" s="190"/>
    </row>
    <row r="2863" spans="4:4" x14ac:dyDescent="0.25">
      <c r="D2863" s="190"/>
    </row>
    <row r="2864" spans="4:4" x14ac:dyDescent="0.25">
      <c r="D2864" s="190"/>
    </row>
    <row r="2865" spans="4:4" x14ac:dyDescent="0.25">
      <c r="D2865" s="190"/>
    </row>
    <row r="2866" spans="4:4" x14ac:dyDescent="0.25">
      <c r="D2866" s="190"/>
    </row>
    <row r="2867" spans="4:4" x14ac:dyDescent="0.25">
      <c r="D2867" s="190"/>
    </row>
    <row r="2868" spans="4:4" x14ac:dyDescent="0.25">
      <c r="D2868" s="190"/>
    </row>
    <row r="2869" spans="4:4" x14ac:dyDescent="0.25">
      <c r="D2869" s="190"/>
    </row>
    <row r="2870" spans="4:4" x14ac:dyDescent="0.25">
      <c r="D2870" s="190"/>
    </row>
    <row r="2871" spans="4:4" x14ac:dyDescent="0.25">
      <c r="D2871" s="190"/>
    </row>
    <row r="2872" spans="4:4" x14ac:dyDescent="0.25">
      <c r="D2872" s="190"/>
    </row>
    <row r="2873" spans="4:4" x14ac:dyDescent="0.25">
      <c r="D2873" s="190"/>
    </row>
    <row r="2874" spans="4:4" x14ac:dyDescent="0.25">
      <c r="D2874" s="190"/>
    </row>
    <row r="2875" spans="4:4" x14ac:dyDescent="0.25">
      <c r="D2875" s="190"/>
    </row>
    <row r="2876" spans="4:4" x14ac:dyDescent="0.25">
      <c r="D2876" s="190"/>
    </row>
    <row r="2877" spans="4:4" x14ac:dyDescent="0.25">
      <c r="D2877" s="190"/>
    </row>
    <row r="2878" spans="4:4" x14ac:dyDescent="0.25">
      <c r="D2878" s="190"/>
    </row>
    <row r="2879" spans="4:4" x14ac:dyDescent="0.25">
      <c r="D2879" s="190"/>
    </row>
    <row r="2880" spans="4:4" x14ac:dyDescent="0.25">
      <c r="D2880" s="190"/>
    </row>
    <row r="2881" spans="4:4" x14ac:dyDescent="0.25">
      <c r="D2881" s="190"/>
    </row>
    <row r="2882" spans="4:4" x14ac:dyDescent="0.25">
      <c r="D2882" s="190"/>
    </row>
    <row r="2883" spans="4:4" x14ac:dyDescent="0.25">
      <c r="D2883" s="190"/>
    </row>
    <row r="2884" spans="4:4" x14ac:dyDescent="0.25">
      <c r="D2884" s="190"/>
    </row>
    <row r="2885" spans="4:4" x14ac:dyDescent="0.25">
      <c r="D2885" s="190"/>
    </row>
    <row r="2886" spans="4:4" x14ac:dyDescent="0.25">
      <c r="D2886" s="190"/>
    </row>
    <row r="2887" spans="4:4" x14ac:dyDescent="0.25">
      <c r="D2887" s="190"/>
    </row>
    <row r="2888" spans="4:4" x14ac:dyDescent="0.25">
      <c r="D2888" s="190"/>
    </row>
    <row r="2889" spans="4:4" x14ac:dyDescent="0.25">
      <c r="D2889" s="190"/>
    </row>
    <row r="2890" spans="4:4" x14ac:dyDescent="0.25">
      <c r="D2890" s="190"/>
    </row>
    <row r="2891" spans="4:4" x14ac:dyDescent="0.25">
      <c r="D2891" s="190"/>
    </row>
    <row r="2892" spans="4:4" x14ac:dyDescent="0.25">
      <c r="D2892" s="190"/>
    </row>
    <row r="2893" spans="4:4" x14ac:dyDescent="0.25">
      <c r="D2893" s="190"/>
    </row>
    <row r="2894" spans="4:4" x14ac:dyDescent="0.25">
      <c r="D2894" s="190"/>
    </row>
    <row r="2895" spans="4:4" x14ac:dyDescent="0.25">
      <c r="D2895" s="190"/>
    </row>
    <row r="2896" spans="4:4" x14ac:dyDescent="0.25">
      <c r="D2896" s="190"/>
    </row>
    <row r="2897" spans="4:4" x14ac:dyDescent="0.25">
      <c r="D2897" s="190"/>
    </row>
    <row r="2898" spans="4:4" x14ac:dyDescent="0.25">
      <c r="D2898" s="190"/>
    </row>
    <row r="2899" spans="4:4" x14ac:dyDescent="0.25">
      <c r="D2899" s="190"/>
    </row>
    <row r="2900" spans="4:4" x14ac:dyDescent="0.25">
      <c r="D2900" s="190"/>
    </row>
    <row r="2901" spans="4:4" x14ac:dyDescent="0.25">
      <c r="D2901" s="190"/>
    </row>
    <row r="2902" spans="4:4" x14ac:dyDescent="0.25">
      <c r="D2902" s="190"/>
    </row>
    <row r="2903" spans="4:4" x14ac:dyDescent="0.25">
      <c r="D2903" s="190"/>
    </row>
    <row r="2904" spans="4:4" x14ac:dyDescent="0.25">
      <c r="D2904" s="190"/>
    </row>
    <row r="2905" spans="4:4" x14ac:dyDescent="0.25">
      <c r="D2905" s="190"/>
    </row>
    <row r="2906" spans="4:4" x14ac:dyDescent="0.25">
      <c r="D2906" s="190"/>
    </row>
    <row r="2907" spans="4:4" x14ac:dyDescent="0.25">
      <c r="D2907" s="190"/>
    </row>
    <row r="2908" spans="4:4" x14ac:dyDescent="0.25">
      <c r="D2908" s="190"/>
    </row>
    <row r="2909" spans="4:4" x14ac:dyDescent="0.25">
      <c r="D2909" s="190"/>
    </row>
    <row r="2910" spans="4:4" x14ac:dyDescent="0.25">
      <c r="D2910" s="190"/>
    </row>
    <row r="2911" spans="4:4" x14ac:dyDescent="0.25">
      <c r="D2911" s="190"/>
    </row>
    <row r="2912" spans="4:4" x14ac:dyDescent="0.25">
      <c r="D2912" s="190"/>
    </row>
    <row r="2913" spans="4:4" x14ac:dyDescent="0.25">
      <c r="D2913" s="190"/>
    </row>
    <row r="2914" spans="4:4" x14ac:dyDescent="0.25">
      <c r="D2914" s="190"/>
    </row>
    <row r="2915" spans="4:4" x14ac:dyDescent="0.25">
      <c r="D2915" s="190"/>
    </row>
    <row r="2916" spans="4:4" x14ac:dyDescent="0.25">
      <c r="D2916" s="190"/>
    </row>
    <row r="2917" spans="4:4" x14ac:dyDescent="0.25">
      <c r="D2917" s="190"/>
    </row>
    <row r="2918" spans="4:4" x14ac:dyDescent="0.25">
      <c r="D2918" s="190"/>
    </row>
    <row r="2919" spans="4:4" x14ac:dyDescent="0.25">
      <c r="D2919" s="190"/>
    </row>
    <row r="2920" spans="4:4" x14ac:dyDescent="0.25">
      <c r="D2920" s="190"/>
    </row>
    <row r="2921" spans="4:4" x14ac:dyDescent="0.25">
      <c r="D2921" s="190"/>
    </row>
    <row r="2922" spans="4:4" x14ac:dyDescent="0.25">
      <c r="D2922" s="190"/>
    </row>
    <row r="2923" spans="4:4" x14ac:dyDescent="0.25">
      <c r="D2923" s="190"/>
    </row>
    <row r="2924" spans="4:4" x14ac:dyDescent="0.25">
      <c r="D2924" s="190"/>
    </row>
    <row r="2925" spans="4:4" x14ac:dyDescent="0.25">
      <c r="D2925" s="190"/>
    </row>
    <row r="2926" spans="4:4" x14ac:dyDescent="0.25">
      <c r="D2926" s="190"/>
    </row>
    <row r="2927" spans="4:4" x14ac:dyDescent="0.25">
      <c r="D2927" s="190"/>
    </row>
    <row r="2928" spans="4:4" x14ac:dyDescent="0.25">
      <c r="D2928" s="190"/>
    </row>
    <row r="2929" spans="4:4" x14ac:dyDescent="0.25">
      <c r="D2929" s="190"/>
    </row>
    <row r="2930" spans="4:4" x14ac:dyDescent="0.25">
      <c r="D2930" s="190"/>
    </row>
    <row r="2931" spans="4:4" x14ac:dyDescent="0.25">
      <c r="D2931" s="190"/>
    </row>
    <row r="2932" spans="4:4" x14ac:dyDescent="0.25">
      <c r="D2932" s="190"/>
    </row>
    <row r="2933" spans="4:4" x14ac:dyDescent="0.25">
      <c r="D2933" s="190"/>
    </row>
    <row r="2934" spans="4:4" x14ac:dyDescent="0.25">
      <c r="D2934" s="190"/>
    </row>
    <row r="2935" spans="4:4" x14ac:dyDescent="0.25">
      <c r="D2935" s="190"/>
    </row>
    <row r="2936" spans="4:4" x14ac:dyDescent="0.25">
      <c r="D2936" s="190"/>
    </row>
    <row r="2937" spans="4:4" x14ac:dyDescent="0.25">
      <c r="D2937" s="190"/>
    </row>
    <row r="2938" spans="4:4" x14ac:dyDescent="0.25">
      <c r="D2938" s="190"/>
    </row>
    <row r="2939" spans="4:4" x14ac:dyDescent="0.25">
      <c r="D2939" s="190"/>
    </row>
    <row r="2940" spans="4:4" x14ac:dyDescent="0.25">
      <c r="D2940" s="190"/>
    </row>
    <row r="2941" spans="4:4" x14ac:dyDescent="0.25">
      <c r="D2941" s="190"/>
    </row>
    <row r="2942" spans="4:4" x14ac:dyDescent="0.25">
      <c r="D2942" s="190"/>
    </row>
    <row r="2943" spans="4:4" x14ac:dyDescent="0.25">
      <c r="D2943" s="190"/>
    </row>
    <row r="2944" spans="4:4" x14ac:dyDescent="0.25">
      <c r="D2944" s="190"/>
    </row>
    <row r="2945" spans="4:4" x14ac:dyDescent="0.25">
      <c r="D2945" s="190"/>
    </row>
    <row r="2946" spans="4:4" x14ac:dyDescent="0.25">
      <c r="D2946" s="190"/>
    </row>
    <row r="2947" spans="4:4" x14ac:dyDescent="0.25">
      <c r="D2947" s="190"/>
    </row>
    <row r="2948" spans="4:4" x14ac:dyDescent="0.25">
      <c r="D2948" s="190"/>
    </row>
    <row r="2949" spans="4:4" x14ac:dyDescent="0.25">
      <c r="D2949" s="190"/>
    </row>
    <row r="2950" spans="4:4" x14ac:dyDescent="0.25">
      <c r="D2950" s="190"/>
    </row>
    <row r="2951" spans="4:4" x14ac:dyDescent="0.25">
      <c r="D2951" s="190"/>
    </row>
    <row r="2952" spans="4:4" x14ac:dyDescent="0.25">
      <c r="D2952" s="190"/>
    </row>
    <row r="2953" spans="4:4" x14ac:dyDescent="0.25">
      <c r="D2953" s="190"/>
    </row>
    <row r="2954" spans="4:4" x14ac:dyDescent="0.25">
      <c r="D2954" s="190"/>
    </row>
    <row r="2955" spans="4:4" x14ac:dyDescent="0.25">
      <c r="D2955" s="190"/>
    </row>
    <row r="2956" spans="4:4" x14ac:dyDescent="0.25">
      <c r="D2956" s="190"/>
    </row>
    <row r="2957" spans="4:4" x14ac:dyDescent="0.25">
      <c r="D2957" s="190"/>
    </row>
    <row r="2958" spans="4:4" x14ac:dyDescent="0.25">
      <c r="D2958" s="190"/>
    </row>
    <row r="2959" spans="4:4" x14ac:dyDescent="0.25">
      <c r="D2959" s="190"/>
    </row>
    <row r="2960" spans="4:4" x14ac:dyDescent="0.25">
      <c r="D2960" s="190"/>
    </row>
    <row r="2961" spans="4:4" x14ac:dyDescent="0.25">
      <c r="D2961" s="190"/>
    </row>
    <row r="2962" spans="4:4" x14ac:dyDescent="0.25">
      <c r="D2962" s="190"/>
    </row>
    <row r="2963" spans="4:4" x14ac:dyDescent="0.25">
      <c r="D2963" s="190"/>
    </row>
    <row r="2964" spans="4:4" x14ac:dyDescent="0.25">
      <c r="D2964" s="190"/>
    </row>
    <row r="2965" spans="4:4" x14ac:dyDescent="0.25">
      <c r="D2965" s="190"/>
    </row>
    <row r="2966" spans="4:4" x14ac:dyDescent="0.25">
      <c r="D2966" s="190"/>
    </row>
    <row r="2967" spans="4:4" x14ac:dyDescent="0.25">
      <c r="D2967" s="190"/>
    </row>
    <row r="2968" spans="4:4" x14ac:dyDescent="0.25">
      <c r="D2968" s="190"/>
    </row>
    <row r="2969" spans="4:4" x14ac:dyDescent="0.25">
      <c r="D2969" s="190"/>
    </row>
    <row r="2970" spans="4:4" x14ac:dyDescent="0.25">
      <c r="D2970" s="190"/>
    </row>
    <row r="2971" spans="4:4" x14ac:dyDescent="0.25">
      <c r="D2971" s="190"/>
    </row>
    <row r="2972" spans="4:4" x14ac:dyDescent="0.25">
      <c r="D2972" s="190"/>
    </row>
    <row r="2973" spans="4:4" x14ac:dyDescent="0.25">
      <c r="D2973" s="190"/>
    </row>
    <row r="2974" spans="4:4" x14ac:dyDescent="0.25">
      <c r="D2974" s="190"/>
    </row>
    <row r="2975" spans="4:4" x14ac:dyDescent="0.25">
      <c r="D2975" s="190"/>
    </row>
    <row r="2976" spans="4:4" x14ac:dyDescent="0.25">
      <c r="D2976" s="190"/>
    </row>
    <row r="2977" spans="4:4" x14ac:dyDescent="0.25">
      <c r="D2977" s="190"/>
    </row>
    <row r="2978" spans="4:4" x14ac:dyDescent="0.25">
      <c r="D2978" s="190"/>
    </row>
    <row r="2979" spans="4:4" x14ac:dyDescent="0.25">
      <c r="D2979" s="190"/>
    </row>
    <row r="2980" spans="4:4" x14ac:dyDescent="0.25">
      <c r="D2980" s="190"/>
    </row>
    <row r="2981" spans="4:4" x14ac:dyDescent="0.25">
      <c r="D2981" s="190"/>
    </row>
    <row r="2982" spans="4:4" x14ac:dyDescent="0.25">
      <c r="D2982" s="190"/>
    </row>
    <row r="2983" spans="4:4" x14ac:dyDescent="0.25">
      <c r="D2983" s="190"/>
    </row>
    <row r="2984" spans="4:4" x14ac:dyDescent="0.25">
      <c r="D2984" s="190"/>
    </row>
    <row r="2985" spans="4:4" x14ac:dyDescent="0.25">
      <c r="D2985" s="190"/>
    </row>
    <row r="2986" spans="4:4" x14ac:dyDescent="0.25">
      <c r="D2986" s="190"/>
    </row>
    <row r="2987" spans="4:4" x14ac:dyDescent="0.25">
      <c r="D2987" s="190"/>
    </row>
    <row r="2988" spans="4:4" x14ac:dyDescent="0.25">
      <c r="D2988" s="190"/>
    </row>
    <row r="2989" spans="4:4" x14ac:dyDescent="0.25">
      <c r="D2989" s="190"/>
    </row>
    <row r="2990" spans="4:4" x14ac:dyDescent="0.25">
      <c r="D2990" s="190"/>
    </row>
    <row r="2991" spans="4:4" x14ac:dyDescent="0.25">
      <c r="D2991" s="190"/>
    </row>
    <row r="2992" spans="4:4" x14ac:dyDescent="0.25">
      <c r="D2992" s="190"/>
    </row>
    <row r="2993" spans="4:4" x14ac:dyDescent="0.25">
      <c r="D2993" s="190"/>
    </row>
    <row r="2994" spans="4:4" x14ac:dyDescent="0.25">
      <c r="D2994" s="190"/>
    </row>
    <row r="2995" spans="4:4" x14ac:dyDescent="0.25">
      <c r="D2995" s="190"/>
    </row>
    <row r="2996" spans="4:4" x14ac:dyDescent="0.25">
      <c r="D2996" s="190"/>
    </row>
    <row r="2997" spans="4:4" x14ac:dyDescent="0.25">
      <c r="D2997" s="190"/>
    </row>
    <row r="2998" spans="4:4" x14ac:dyDescent="0.25">
      <c r="D2998" s="190"/>
    </row>
    <row r="2999" spans="4:4" x14ac:dyDescent="0.25">
      <c r="D2999" s="190"/>
    </row>
    <row r="3000" spans="4:4" x14ac:dyDescent="0.25">
      <c r="D3000" s="190"/>
    </row>
    <row r="3001" spans="4:4" x14ac:dyDescent="0.25">
      <c r="D3001" s="190"/>
    </row>
    <row r="3002" spans="4:4" x14ac:dyDescent="0.25">
      <c r="D3002" s="190"/>
    </row>
    <row r="3003" spans="4:4" x14ac:dyDescent="0.25">
      <c r="D3003" s="190"/>
    </row>
    <row r="3004" spans="4:4" x14ac:dyDescent="0.25">
      <c r="D3004" s="190"/>
    </row>
    <row r="3005" spans="4:4" x14ac:dyDescent="0.25">
      <c r="D3005" s="190"/>
    </row>
    <row r="3006" spans="4:4" x14ac:dyDescent="0.25">
      <c r="D3006" s="190"/>
    </row>
    <row r="3007" spans="4:4" x14ac:dyDescent="0.25">
      <c r="D3007" s="190"/>
    </row>
    <row r="3008" spans="4:4" x14ac:dyDescent="0.25">
      <c r="D3008" s="190"/>
    </row>
    <row r="3009" spans="4:4" x14ac:dyDescent="0.25">
      <c r="D3009" s="190"/>
    </row>
    <row r="3010" spans="4:4" x14ac:dyDescent="0.25">
      <c r="D3010" s="190"/>
    </row>
    <row r="3011" spans="4:4" x14ac:dyDescent="0.25">
      <c r="D3011" s="190"/>
    </row>
    <row r="3012" spans="4:4" x14ac:dyDescent="0.25">
      <c r="D3012" s="190"/>
    </row>
    <row r="3013" spans="4:4" x14ac:dyDescent="0.25">
      <c r="D3013" s="190"/>
    </row>
    <row r="3014" spans="4:4" x14ac:dyDescent="0.25">
      <c r="D3014" s="190"/>
    </row>
    <row r="3015" spans="4:4" x14ac:dyDescent="0.25">
      <c r="D3015" s="190"/>
    </row>
    <row r="3016" spans="4:4" x14ac:dyDescent="0.25">
      <c r="D3016" s="190"/>
    </row>
    <row r="3017" spans="4:4" x14ac:dyDescent="0.25">
      <c r="D3017" s="190"/>
    </row>
    <row r="3018" spans="4:4" x14ac:dyDescent="0.25">
      <c r="D3018" s="190"/>
    </row>
    <row r="3019" spans="4:4" x14ac:dyDescent="0.25">
      <c r="D3019" s="190"/>
    </row>
    <row r="3020" spans="4:4" x14ac:dyDescent="0.25">
      <c r="D3020" s="190"/>
    </row>
    <row r="3021" spans="4:4" x14ac:dyDescent="0.25">
      <c r="D3021" s="190"/>
    </row>
    <row r="3022" spans="4:4" x14ac:dyDescent="0.25">
      <c r="D3022" s="190"/>
    </row>
    <row r="3023" spans="4:4" x14ac:dyDescent="0.25">
      <c r="D3023" s="190"/>
    </row>
    <row r="3024" spans="4:4" x14ac:dyDescent="0.25">
      <c r="D3024" s="190"/>
    </row>
    <row r="3025" spans="4:4" x14ac:dyDescent="0.25">
      <c r="D3025" s="190"/>
    </row>
    <row r="3026" spans="4:4" x14ac:dyDescent="0.25">
      <c r="D3026" s="190"/>
    </row>
    <row r="3027" spans="4:4" x14ac:dyDescent="0.25">
      <c r="D3027" s="190"/>
    </row>
    <row r="3028" spans="4:4" x14ac:dyDescent="0.25">
      <c r="D3028" s="190"/>
    </row>
    <row r="3029" spans="4:4" x14ac:dyDescent="0.25">
      <c r="D3029" s="190"/>
    </row>
    <row r="3030" spans="4:4" x14ac:dyDescent="0.25">
      <c r="D3030" s="190"/>
    </row>
    <row r="3031" spans="4:4" x14ac:dyDescent="0.25">
      <c r="D3031" s="190"/>
    </row>
    <row r="3032" spans="4:4" x14ac:dyDescent="0.25">
      <c r="D3032" s="190"/>
    </row>
    <row r="3033" spans="4:4" x14ac:dyDescent="0.25">
      <c r="D3033" s="190"/>
    </row>
    <row r="3034" spans="4:4" x14ac:dyDescent="0.25">
      <c r="D3034" s="190"/>
    </row>
    <row r="3035" spans="4:4" x14ac:dyDescent="0.25">
      <c r="D3035" s="190"/>
    </row>
    <row r="3036" spans="4:4" x14ac:dyDescent="0.25">
      <c r="D3036" s="190"/>
    </row>
    <row r="3037" spans="4:4" x14ac:dyDescent="0.25">
      <c r="D3037" s="190"/>
    </row>
    <row r="3038" spans="4:4" x14ac:dyDescent="0.25">
      <c r="D3038" s="190"/>
    </row>
    <row r="3039" spans="4:4" x14ac:dyDescent="0.25">
      <c r="D3039" s="190"/>
    </row>
    <row r="3040" spans="4:4" x14ac:dyDescent="0.25">
      <c r="D3040" s="190"/>
    </row>
    <row r="3041" spans="4:4" x14ac:dyDescent="0.25">
      <c r="D3041" s="190"/>
    </row>
    <row r="3042" spans="4:4" x14ac:dyDescent="0.25">
      <c r="D3042" s="190"/>
    </row>
    <row r="3043" spans="4:4" x14ac:dyDescent="0.25">
      <c r="D3043" s="190"/>
    </row>
    <row r="3044" spans="4:4" x14ac:dyDescent="0.25">
      <c r="D3044" s="190"/>
    </row>
    <row r="3045" spans="4:4" x14ac:dyDescent="0.25">
      <c r="D3045" s="190"/>
    </row>
    <row r="3046" spans="4:4" x14ac:dyDescent="0.25">
      <c r="D3046" s="190"/>
    </row>
    <row r="3047" spans="4:4" x14ac:dyDescent="0.25">
      <c r="D3047" s="190"/>
    </row>
    <row r="3048" spans="4:4" x14ac:dyDescent="0.25">
      <c r="D3048" s="190"/>
    </row>
    <row r="3049" spans="4:4" x14ac:dyDescent="0.25">
      <c r="D3049" s="190"/>
    </row>
    <row r="3050" spans="4:4" x14ac:dyDescent="0.25">
      <c r="D3050" s="190"/>
    </row>
    <row r="3051" spans="4:4" x14ac:dyDescent="0.25">
      <c r="D3051" s="190"/>
    </row>
    <row r="3052" spans="4:4" x14ac:dyDescent="0.25">
      <c r="D3052" s="190"/>
    </row>
    <row r="3053" spans="4:4" x14ac:dyDescent="0.25">
      <c r="D3053" s="190"/>
    </row>
    <row r="3054" spans="4:4" x14ac:dyDescent="0.25">
      <c r="D3054" s="190"/>
    </row>
    <row r="3055" spans="4:4" x14ac:dyDescent="0.25">
      <c r="D3055" s="190"/>
    </row>
    <row r="3056" spans="4:4" x14ac:dyDescent="0.25">
      <c r="D3056" s="190"/>
    </row>
    <row r="3057" spans="4:4" x14ac:dyDescent="0.25">
      <c r="D3057" s="190"/>
    </row>
    <row r="3058" spans="4:4" x14ac:dyDescent="0.25">
      <c r="D3058" s="190"/>
    </row>
    <row r="3059" spans="4:4" x14ac:dyDescent="0.25">
      <c r="D3059" s="190"/>
    </row>
    <row r="3060" spans="4:4" x14ac:dyDescent="0.25">
      <c r="D3060" s="190"/>
    </row>
    <row r="3061" spans="4:4" x14ac:dyDescent="0.25">
      <c r="D3061" s="190"/>
    </row>
    <row r="3062" spans="4:4" x14ac:dyDescent="0.25">
      <c r="D3062" s="190"/>
    </row>
    <row r="3063" spans="4:4" x14ac:dyDescent="0.25">
      <c r="D3063" s="190"/>
    </row>
    <row r="3064" spans="4:4" x14ac:dyDescent="0.25">
      <c r="D3064" s="190"/>
    </row>
    <row r="3065" spans="4:4" x14ac:dyDescent="0.25">
      <c r="D3065" s="190"/>
    </row>
    <row r="3066" spans="4:4" x14ac:dyDescent="0.25">
      <c r="D3066" s="190"/>
    </row>
    <row r="3067" spans="4:4" x14ac:dyDescent="0.25">
      <c r="D3067" s="190"/>
    </row>
    <row r="3068" spans="4:4" x14ac:dyDescent="0.25">
      <c r="D3068" s="190"/>
    </row>
    <row r="3069" spans="4:4" x14ac:dyDescent="0.25">
      <c r="D3069" s="190"/>
    </row>
    <row r="3070" spans="4:4" x14ac:dyDescent="0.25">
      <c r="D3070" s="190"/>
    </row>
    <row r="3071" spans="4:4" x14ac:dyDescent="0.25">
      <c r="D3071" s="190"/>
    </row>
    <row r="3072" spans="4:4" x14ac:dyDescent="0.25">
      <c r="D3072" s="190"/>
    </row>
    <row r="3073" spans="4:4" x14ac:dyDescent="0.25">
      <c r="D3073" s="190"/>
    </row>
    <row r="3074" spans="4:4" x14ac:dyDescent="0.25">
      <c r="D3074" s="190"/>
    </row>
    <row r="3075" spans="4:4" x14ac:dyDescent="0.25">
      <c r="D3075" s="190"/>
    </row>
    <row r="3076" spans="4:4" x14ac:dyDescent="0.25">
      <c r="D3076" s="190"/>
    </row>
    <row r="3077" spans="4:4" x14ac:dyDescent="0.25">
      <c r="D3077" s="190"/>
    </row>
    <row r="3078" spans="4:4" x14ac:dyDescent="0.25">
      <c r="D3078" s="190"/>
    </row>
    <row r="3079" spans="4:4" x14ac:dyDescent="0.25">
      <c r="D3079" s="190"/>
    </row>
    <row r="3080" spans="4:4" x14ac:dyDescent="0.25">
      <c r="D3080" s="190"/>
    </row>
    <row r="3081" spans="4:4" x14ac:dyDescent="0.25">
      <c r="D3081" s="190"/>
    </row>
    <row r="3082" spans="4:4" x14ac:dyDescent="0.25">
      <c r="D3082" s="190"/>
    </row>
    <row r="3083" spans="4:4" x14ac:dyDescent="0.25">
      <c r="D3083" s="190"/>
    </row>
    <row r="3084" spans="4:4" x14ac:dyDescent="0.25">
      <c r="D3084" s="190"/>
    </row>
    <row r="3085" spans="4:4" x14ac:dyDescent="0.25">
      <c r="D3085" s="190"/>
    </row>
    <row r="3086" spans="4:4" x14ac:dyDescent="0.25">
      <c r="D3086" s="190"/>
    </row>
    <row r="3087" spans="4:4" x14ac:dyDescent="0.25">
      <c r="D3087" s="190"/>
    </row>
    <row r="3088" spans="4:4" x14ac:dyDescent="0.25">
      <c r="D3088" s="190"/>
    </row>
    <row r="3089" spans="4:4" x14ac:dyDescent="0.25">
      <c r="D3089" s="190"/>
    </row>
    <row r="3090" spans="4:4" x14ac:dyDescent="0.25">
      <c r="D3090" s="190"/>
    </row>
    <row r="3091" spans="4:4" x14ac:dyDescent="0.25">
      <c r="D3091" s="190"/>
    </row>
    <row r="3092" spans="4:4" x14ac:dyDescent="0.25">
      <c r="D3092" s="190"/>
    </row>
    <row r="3093" spans="4:4" x14ac:dyDescent="0.25">
      <c r="D3093" s="190"/>
    </row>
    <row r="3094" spans="4:4" x14ac:dyDescent="0.25">
      <c r="D3094" s="190"/>
    </row>
    <row r="3095" spans="4:4" x14ac:dyDescent="0.25">
      <c r="D3095" s="190"/>
    </row>
    <row r="3096" spans="4:4" x14ac:dyDescent="0.25">
      <c r="D3096" s="190"/>
    </row>
    <row r="3097" spans="4:4" x14ac:dyDescent="0.25">
      <c r="D3097" s="190"/>
    </row>
    <row r="3098" spans="4:4" x14ac:dyDescent="0.25">
      <c r="D3098" s="190"/>
    </row>
    <row r="3099" spans="4:4" x14ac:dyDescent="0.25">
      <c r="D3099" s="190"/>
    </row>
    <row r="3100" spans="4:4" x14ac:dyDescent="0.25">
      <c r="D3100" s="190"/>
    </row>
    <row r="3101" spans="4:4" x14ac:dyDescent="0.25">
      <c r="D3101" s="190"/>
    </row>
    <row r="3102" spans="4:4" x14ac:dyDescent="0.25">
      <c r="D3102" s="190"/>
    </row>
    <row r="3103" spans="4:4" x14ac:dyDescent="0.25">
      <c r="D3103" s="190"/>
    </row>
    <row r="3104" spans="4:4" x14ac:dyDescent="0.25">
      <c r="D3104" s="190"/>
    </row>
    <row r="3105" spans="4:4" x14ac:dyDescent="0.25">
      <c r="D3105" s="190"/>
    </row>
    <row r="3106" spans="4:4" x14ac:dyDescent="0.25">
      <c r="D3106" s="190"/>
    </row>
    <row r="3107" spans="4:4" x14ac:dyDescent="0.25">
      <c r="D3107" s="190"/>
    </row>
    <row r="3108" spans="4:4" x14ac:dyDescent="0.25">
      <c r="D3108" s="190"/>
    </row>
    <row r="3109" spans="4:4" x14ac:dyDescent="0.25">
      <c r="D3109" s="190"/>
    </row>
    <row r="3110" spans="4:4" x14ac:dyDescent="0.25">
      <c r="D3110" s="190"/>
    </row>
    <row r="3111" spans="4:4" x14ac:dyDescent="0.25">
      <c r="D3111" s="190"/>
    </row>
    <row r="3112" spans="4:4" x14ac:dyDescent="0.25">
      <c r="D3112" s="190"/>
    </row>
    <row r="3113" spans="4:4" x14ac:dyDescent="0.25">
      <c r="D3113" s="190"/>
    </row>
    <row r="3114" spans="4:4" x14ac:dyDescent="0.25">
      <c r="D3114" s="190"/>
    </row>
    <row r="3115" spans="4:4" x14ac:dyDescent="0.25">
      <c r="D3115" s="190"/>
    </row>
    <row r="3116" spans="4:4" x14ac:dyDescent="0.25">
      <c r="D3116" s="190"/>
    </row>
    <row r="3117" spans="4:4" x14ac:dyDescent="0.25">
      <c r="D3117" s="190"/>
    </row>
    <row r="3118" spans="4:4" x14ac:dyDescent="0.25">
      <c r="D3118" s="190"/>
    </row>
    <row r="3119" spans="4:4" x14ac:dyDescent="0.25">
      <c r="D3119" s="190"/>
    </row>
    <row r="3120" spans="4:4" x14ac:dyDescent="0.25">
      <c r="D3120" s="190"/>
    </row>
    <row r="3121" spans="4:4" x14ac:dyDescent="0.25">
      <c r="D3121" s="190"/>
    </row>
    <row r="3122" spans="4:4" x14ac:dyDescent="0.25">
      <c r="D3122" s="190"/>
    </row>
    <row r="3123" spans="4:4" x14ac:dyDescent="0.25">
      <c r="D3123" s="190"/>
    </row>
    <row r="3124" spans="4:4" x14ac:dyDescent="0.25">
      <c r="D3124" s="190"/>
    </row>
    <row r="3125" spans="4:4" x14ac:dyDescent="0.25">
      <c r="D3125" s="190"/>
    </row>
    <row r="3126" spans="4:4" x14ac:dyDescent="0.25">
      <c r="D3126" s="190"/>
    </row>
    <row r="3127" spans="4:4" x14ac:dyDescent="0.25">
      <c r="D3127" s="190"/>
    </row>
    <row r="3128" spans="4:4" x14ac:dyDescent="0.25">
      <c r="D3128" s="190"/>
    </row>
    <row r="3129" spans="4:4" x14ac:dyDescent="0.25">
      <c r="D3129" s="190"/>
    </row>
    <row r="3130" spans="4:4" x14ac:dyDescent="0.25">
      <c r="D3130" s="190"/>
    </row>
    <row r="3131" spans="4:4" x14ac:dyDescent="0.25">
      <c r="D3131" s="190"/>
    </row>
    <row r="3132" spans="4:4" x14ac:dyDescent="0.25">
      <c r="D3132" s="190"/>
    </row>
    <row r="3133" spans="4:4" x14ac:dyDescent="0.25">
      <c r="D3133" s="190"/>
    </row>
    <row r="3134" spans="4:4" x14ac:dyDescent="0.25">
      <c r="D3134" s="190"/>
    </row>
    <row r="3135" spans="4:4" x14ac:dyDescent="0.25">
      <c r="D3135" s="190"/>
    </row>
    <row r="3136" spans="4:4" x14ac:dyDescent="0.25">
      <c r="D3136" s="190"/>
    </row>
    <row r="3137" spans="4:4" x14ac:dyDescent="0.25">
      <c r="D3137" s="190"/>
    </row>
    <row r="3138" spans="4:4" x14ac:dyDescent="0.25">
      <c r="D3138" s="190"/>
    </row>
    <row r="3139" spans="4:4" x14ac:dyDescent="0.25">
      <c r="D3139" s="190"/>
    </row>
    <row r="3140" spans="4:4" x14ac:dyDescent="0.25">
      <c r="D3140" s="190"/>
    </row>
    <row r="3141" spans="4:4" x14ac:dyDescent="0.25">
      <c r="D3141" s="190"/>
    </row>
    <row r="3142" spans="4:4" x14ac:dyDescent="0.25">
      <c r="D3142" s="190"/>
    </row>
    <row r="3143" spans="4:4" x14ac:dyDescent="0.25">
      <c r="D3143" s="190"/>
    </row>
    <row r="3144" spans="4:4" x14ac:dyDescent="0.25">
      <c r="D3144" s="190"/>
    </row>
    <row r="3145" spans="4:4" x14ac:dyDescent="0.25">
      <c r="D3145" s="190"/>
    </row>
    <row r="3146" spans="4:4" x14ac:dyDescent="0.25">
      <c r="D3146" s="190"/>
    </row>
    <row r="3147" spans="4:4" x14ac:dyDescent="0.25">
      <c r="D3147" s="190"/>
    </row>
    <row r="3148" spans="4:4" x14ac:dyDescent="0.25">
      <c r="D3148" s="190"/>
    </row>
    <row r="3149" spans="4:4" x14ac:dyDescent="0.25">
      <c r="D3149" s="190"/>
    </row>
    <row r="3150" spans="4:4" x14ac:dyDescent="0.25">
      <c r="D3150" s="190"/>
    </row>
    <row r="3151" spans="4:4" x14ac:dyDescent="0.25">
      <c r="D3151" s="190"/>
    </row>
    <row r="3152" spans="4:4" x14ac:dyDescent="0.25">
      <c r="D3152" s="190"/>
    </row>
    <row r="3153" spans="4:4" x14ac:dyDescent="0.25">
      <c r="D3153" s="190"/>
    </row>
    <row r="3154" spans="4:4" x14ac:dyDescent="0.25">
      <c r="D3154" s="190"/>
    </row>
    <row r="3155" spans="4:4" x14ac:dyDescent="0.25">
      <c r="D3155" s="190"/>
    </row>
    <row r="3156" spans="4:4" x14ac:dyDescent="0.25">
      <c r="D3156" s="190"/>
    </row>
    <row r="3157" spans="4:4" x14ac:dyDescent="0.25">
      <c r="D3157" s="190"/>
    </row>
    <row r="3158" spans="4:4" x14ac:dyDescent="0.25">
      <c r="D3158" s="190"/>
    </row>
    <row r="3159" spans="4:4" x14ac:dyDescent="0.25">
      <c r="D3159" s="190"/>
    </row>
    <row r="3160" spans="4:4" x14ac:dyDescent="0.25">
      <c r="D3160" s="190"/>
    </row>
    <row r="3161" spans="4:4" x14ac:dyDescent="0.25">
      <c r="D3161" s="190"/>
    </row>
    <row r="3162" spans="4:4" x14ac:dyDescent="0.25">
      <c r="D3162" s="190"/>
    </row>
    <row r="3163" spans="4:4" x14ac:dyDescent="0.25">
      <c r="D3163" s="190"/>
    </row>
    <row r="3164" spans="4:4" x14ac:dyDescent="0.25">
      <c r="D3164" s="190"/>
    </row>
    <row r="3165" spans="4:4" x14ac:dyDescent="0.25">
      <c r="D3165" s="190"/>
    </row>
    <row r="3166" spans="4:4" x14ac:dyDescent="0.25">
      <c r="D3166" s="190"/>
    </row>
    <row r="3167" spans="4:4" x14ac:dyDescent="0.25">
      <c r="D3167" s="190"/>
    </row>
    <row r="3168" spans="4:4" x14ac:dyDescent="0.25">
      <c r="D3168" s="190"/>
    </row>
    <row r="3169" spans="4:4" x14ac:dyDescent="0.25">
      <c r="D3169" s="190"/>
    </row>
    <row r="3170" spans="4:4" x14ac:dyDescent="0.25">
      <c r="D3170" s="190"/>
    </row>
    <row r="3171" spans="4:4" x14ac:dyDescent="0.25">
      <c r="D3171" s="190"/>
    </row>
    <row r="3172" spans="4:4" x14ac:dyDescent="0.25">
      <c r="D3172" s="190"/>
    </row>
    <row r="3173" spans="4:4" x14ac:dyDescent="0.25">
      <c r="D3173" s="190"/>
    </row>
    <row r="3174" spans="4:4" x14ac:dyDescent="0.25">
      <c r="D3174" s="190"/>
    </row>
    <row r="3175" spans="4:4" x14ac:dyDescent="0.25">
      <c r="D3175" s="190"/>
    </row>
    <row r="3176" spans="4:4" x14ac:dyDescent="0.25">
      <c r="D3176" s="190"/>
    </row>
    <row r="3177" spans="4:4" x14ac:dyDescent="0.25">
      <c r="D3177" s="190"/>
    </row>
    <row r="3178" spans="4:4" x14ac:dyDescent="0.25">
      <c r="D3178" s="190"/>
    </row>
    <row r="3179" spans="4:4" x14ac:dyDescent="0.25">
      <c r="D3179" s="190"/>
    </row>
    <row r="3180" spans="4:4" x14ac:dyDescent="0.25">
      <c r="D3180" s="190"/>
    </row>
    <row r="3181" spans="4:4" x14ac:dyDescent="0.25">
      <c r="D3181" s="190"/>
    </row>
    <row r="3182" spans="4:4" x14ac:dyDescent="0.25">
      <c r="D3182" s="190"/>
    </row>
    <row r="3183" spans="4:4" x14ac:dyDescent="0.25">
      <c r="D3183" s="190"/>
    </row>
    <row r="3184" spans="4:4" x14ac:dyDescent="0.25">
      <c r="D3184" s="190"/>
    </row>
    <row r="3185" spans="4:4" x14ac:dyDescent="0.25">
      <c r="D3185" s="190"/>
    </row>
    <row r="3186" spans="4:4" x14ac:dyDescent="0.25">
      <c r="D3186" s="190"/>
    </row>
    <row r="3187" spans="4:4" x14ac:dyDescent="0.25">
      <c r="D3187" s="190"/>
    </row>
    <row r="3188" spans="4:4" x14ac:dyDescent="0.25">
      <c r="D3188" s="190"/>
    </row>
    <row r="3189" spans="4:4" x14ac:dyDescent="0.25">
      <c r="D3189" s="190"/>
    </row>
    <row r="3190" spans="4:4" x14ac:dyDescent="0.25">
      <c r="D3190" s="190"/>
    </row>
    <row r="3191" spans="4:4" x14ac:dyDescent="0.25">
      <c r="D3191" s="190"/>
    </row>
    <row r="3192" spans="4:4" x14ac:dyDescent="0.25">
      <c r="D3192" s="190"/>
    </row>
    <row r="3193" spans="4:4" x14ac:dyDescent="0.25">
      <c r="D3193" s="190"/>
    </row>
    <row r="3194" spans="4:4" x14ac:dyDescent="0.25">
      <c r="D3194" s="190"/>
    </row>
    <row r="3195" spans="4:4" x14ac:dyDescent="0.25">
      <c r="D3195" s="190"/>
    </row>
    <row r="3196" spans="4:4" x14ac:dyDescent="0.25">
      <c r="D3196" s="190"/>
    </row>
    <row r="3197" spans="4:4" x14ac:dyDescent="0.25">
      <c r="D3197" s="190"/>
    </row>
    <row r="3198" spans="4:4" x14ac:dyDescent="0.25">
      <c r="D3198" s="190"/>
    </row>
    <row r="3199" spans="4:4" x14ac:dyDescent="0.25">
      <c r="D3199" s="190"/>
    </row>
    <row r="3200" spans="4:4" x14ac:dyDescent="0.25">
      <c r="D3200" s="190"/>
    </row>
    <row r="3201" spans="4:4" x14ac:dyDescent="0.25">
      <c r="D3201" s="190"/>
    </row>
    <row r="3202" spans="4:4" x14ac:dyDescent="0.25">
      <c r="D3202" s="190"/>
    </row>
    <row r="3203" spans="4:4" x14ac:dyDescent="0.25">
      <c r="D3203" s="190"/>
    </row>
    <row r="3204" spans="4:4" x14ac:dyDescent="0.25">
      <c r="D3204" s="190"/>
    </row>
    <row r="3205" spans="4:4" x14ac:dyDescent="0.25">
      <c r="D3205" s="190"/>
    </row>
    <row r="3206" spans="4:4" x14ac:dyDescent="0.25">
      <c r="D3206" s="190"/>
    </row>
    <row r="3207" spans="4:4" x14ac:dyDescent="0.25">
      <c r="D3207" s="190"/>
    </row>
    <row r="3208" spans="4:4" x14ac:dyDescent="0.25">
      <c r="D3208" s="190"/>
    </row>
    <row r="3209" spans="4:4" x14ac:dyDescent="0.25">
      <c r="D3209" s="190"/>
    </row>
    <row r="3210" spans="4:4" x14ac:dyDescent="0.25">
      <c r="D3210" s="190"/>
    </row>
    <row r="3211" spans="4:4" x14ac:dyDescent="0.25">
      <c r="D3211" s="190"/>
    </row>
    <row r="3212" spans="4:4" x14ac:dyDescent="0.25">
      <c r="D3212" s="190"/>
    </row>
    <row r="3213" spans="4:4" x14ac:dyDescent="0.25">
      <c r="D3213" s="190"/>
    </row>
    <row r="3214" spans="4:4" x14ac:dyDescent="0.25">
      <c r="D3214" s="190"/>
    </row>
    <row r="3215" spans="4:4" x14ac:dyDescent="0.25">
      <c r="D3215" s="190"/>
    </row>
    <row r="3216" spans="4:4" x14ac:dyDescent="0.25">
      <c r="D3216" s="190"/>
    </row>
    <row r="3217" spans="4:4" x14ac:dyDescent="0.25">
      <c r="D3217" s="190"/>
    </row>
    <row r="3218" spans="4:4" x14ac:dyDescent="0.25">
      <c r="D3218" s="190"/>
    </row>
    <row r="3219" spans="4:4" x14ac:dyDescent="0.25">
      <c r="D3219" s="190"/>
    </row>
    <row r="3220" spans="4:4" x14ac:dyDescent="0.25">
      <c r="D3220" s="190"/>
    </row>
    <row r="3221" spans="4:4" x14ac:dyDescent="0.25">
      <c r="D3221" s="190"/>
    </row>
    <row r="3222" spans="4:4" x14ac:dyDescent="0.25">
      <c r="D3222" s="190"/>
    </row>
    <row r="3223" spans="4:4" x14ac:dyDescent="0.25">
      <c r="D3223" s="190"/>
    </row>
    <row r="3224" spans="4:4" x14ac:dyDescent="0.25">
      <c r="D3224" s="190"/>
    </row>
    <row r="3225" spans="4:4" x14ac:dyDescent="0.25">
      <c r="D3225" s="190"/>
    </row>
    <row r="3226" spans="4:4" x14ac:dyDescent="0.25">
      <c r="D3226" s="190"/>
    </row>
    <row r="3227" spans="4:4" x14ac:dyDescent="0.25">
      <c r="D3227" s="190"/>
    </row>
    <row r="3228" spans="4:4" x14ac:dyDescent="0.25">
      <c r="D3228" s="190"/>
    </row>
    <row r="3229" spans="4:4" x14ac:dyDescent="0.25">
      <c r="D3229" s="190"/>
    </row>
    <row r="3230" spans="4:4" x14ac:dyDescent="0.25">
      <c r="D3230" s="190"/>
    </row>
    <row r="3231" spans="4:4" x14ac:dyDescent="0.25">
      <c r="D3231" s="190"/>
    </row>
    <row r="3232" spans="4:4" x14ac:dyDescent="0.25">
      <c r="D3232" s="190"/>
    </row>
    <row r="3233" spans="4:4" x14ac:dyDescent="0.25">
      <c r="D3233" s="190"/>
    </row>
    <row r="3234" spans="4:4" x14ac:dyDescent="0.25">
      <c r="D3234" s="190"/>
    </row>
    <row r="3235" spans="4:4" x14ac:dyDescent="0.25">
      <c r="D3235" s="190"/>
    </row>
    <row r="3236" spans="4:4" x14ac:dyDescent="0.25">
      <c r="D3236" s="190"/>
    </row>
    <row r="3237" spans="4:4" x14ac:dyDescent="0.25">
      <c r="D3237" s="190"/>
    </row>
    <row r="3238" spans="4:4" x14ac:dyDescent="0.25">
      <c r="D3238" s="190"/>
    </row>
    <row r="3239" spans="4:4" x14ac:dyDescent="0.25">
      <c r="D3239" s="190"/>
    </row>
    <row r="3240" spans="4:4" x14ac:dyDescent="0.25">
      <c r="D3240" s="190"/>
    </row>
    <row r="3241" spans="4:4" x14ac:dyDescent="0.25">
      <c r="D3241" s="190"/>
    </row>
    <row r="3242" spans="4:4" x14ac:dyDescent="0.25">
      <c r="D3242" s="190"/>
    </row>
    <row r="3243" spans="4:4" x14ac:dyDescent="0.25">
      <c r="D3243" s="190"/>
    </row>
    <row r="3244" spans="4:4" x14ac:dyDescent="0.25">
      <c r="D3244" s="190"/>
    </row>
    <row r="3245" spans="4:4" x14ac:dyDescent="0.25">
      <c r="D3245" s="190"/>
    </row>
    <row r="3246" spans="4:4" x14ac:dyDescent="0.25">
      <c r="D3246" s="190"/>
    </row>
    <row r="3247" spans="4:4" x14ac:dyDescent="0.25">
      <c r="D3247" s="190"/>
    </row>
    <row r="3248" spans="4:4" x14ac:dyDescent="0.25">
      <c r="D3248" s="190"/>
    </row>
    <row r="3249" spans="4:4" x14ac:dyDescent="0.25">
      <c r="D3249" s="190"/>
    </row>
    <row r="3250" spans="4:4" x14ac:dyDescent="0.25">
      <c r="D3250" s="190"/>
    </row>
    <row r="3251" spans="4:4" x14ac:dyDescent="0.25">
      <c r="D3251" s="190"/>
    </row>
    <row r="3252" spans="4:4" x14ac:dyDescent="0.25">
      <c r="D3252" s="190"/>
    </row>
    <row r="3253" spans="4:4" x14ac:dyDescent="0.25">
      <c r="D3253" s="190"/>
    </row>
    <row r="3254" spans="4:4" x14ac:dyDescent="0.25">
      <c r="D3254" s="190"/>
    </row>
    <row r="3255" spans="4:4" x14ac:dyDescent="0.25">
      <c r="D3255" s="190"/>
    </row>
    <row r="3256" spans="4:4" x14ac:dyDescent="0.25">
      <c r="D3256" s="190"/>
    </row>
    <row r="3257" spans="4:4" x14ac:dyDescent="0.25">
      <c r="D3257" s="190"/>
    </row>
    <row r="3258" spans="4:4" x14ac:dyDescent="0.25">
      <c r="D3258" s="190"/>
    </row>
    <row r="3259" spans="4:4" x14ac:dyDescent="0.25">
      <c r="D3259" s="190"/>
    </row>
    <row r="3260" spans="4:4" x14ac:dyDescent="0.25">
      <c r="D3260" s="190"/>
    </row>
    <row r="3261" spans="4:4" x14ac:dyDescent="0.25">
      <c r="D3261" s="190"/>
    </row>
    <row r="3262" spans="4:4" x14ac:dyDescent="0.25">
      <c r="D3262" s="190"/>
    </row>
    <row r="3263" spans="4:4" x14ac:dyDescent="0.25">
      <c r="D3263" s="190"/>
    </row>
    <row r="3264" spans="4:4" x14ac:dyDescent="0.25">
      <c r="D3264" s="190"/>
    </row>
    <row r="3265" spans="4:4" x14ac:dyDescent="0.25">
      <c r="D3265" s="190"/>
    </row>
    <row r="3266" spans="4:4" x14ac:dyDescent="0.25">
      <c r="D3266" s="190"/>
    </row>
    <row r="3267" spans="4:4" x14ac:dyDescent="0.25">
      <c r="D3267" s="190"/>
    </row>
    <row r="3268" spans="4:4" x14ac:dyDescent="0.25">
      <c r="D3268" s="190"/>
    </row>
    <row r="3269" spans="4:4" x14ac:dyDescent="0.25">
      <c r="D3269" s="190"/>
    </row>
    <row r="3270" spans="4:4" x14ac:dyDescent="0.25">
      <c r="D3270" s="190"/>
    </row>
    <row r="3271" spans="4:4" x14ac:dyDescent="0.25">
      <c r="D3271" s="190"/>
    </row>
    <row r="3272" spans="4:4" x14ac:dyDescent="0.25">
      <c r="D3272" s="190"/>
    </row>
    <row r="3273" spans="4:4" x14ac:dyDescent="0.25">
      <c r="D3273" s="190"/>
    </row>
    <row r="3274" spans="4:4" x14ac:dyDescent="0.25">
      <c r="D3274" s="190"/>
    </row>
    <row r="3275" spans="4:4" x14ac:dyDescent="0.25">
      <c r="D3275" s="190"/>
    </row>
    <row r="3276" spans="4:4" x14ac:dyDescent="0.25">
      <c r="D3276" s="190"/>
    </row>
    <row r="3277" spans="4:4" x14ac:dyDescent="0.25">
      <c r="D3277" s="190"/>
    </row>
    <row r="3278" spans="4:4" x14ac:dyDescent="0.25">
      <c r="D3278" s="190"/>
    </row>
    <row r="3279" spans="4:4" x14ac:dyDescent="0.25">
      <c r="D3279" s="190"/>
    </row>
    <row r="3280" spans="4:4" x14ac:dyDescent="0.25">
      <c r="D3280" s="190"/>
    </row>
    <row r="3281" spans="4:4" x14ac:dyDescent="0.25">
      <c r="D3281" s="190"/>
    </row>
    <row r="3282" spans="4:4" x14ac:dyDescent="0.25">
      <c r="D3282" s="190"/>
    </row>
    <row r="3283" spans="4:4" x14ac:dyDescent="0.25">
      <c r="D3283" s="190"/>
    </row>
    <row r="3284" spans="4:4" x14ac:dyDescent="0.25">
      <c r="D3284" s="190"/>
    </row>
    <row r="3285" spans="4:4" x14ac:dyDescent="0.25">
      <c r="D3285" s="190"/>
    </row>
    <row r="3286" spans="4:4" x14ac:dyDescent="0.25">
      <c r="D3286" s="190"/>
    </row>
    <row r="3287" spans="4:4" x14ac:dyDescent="0.25">
      <c r="D3287" s="190"/>
    </row>
    <row r="3288" spans="4:4" x14ac:dyDescent="0.25">
      <c r="D3288" s="190"/>
    </row>
    <row r="3289" spans="4:4" x14ac:dyDescent="0.25">
      <c r="D3289" s="190"/>
    </row>
    <row r="3290" spans="4:4" x14ac:dyDescent="0.25">
      <c r="D3290" s="190"/>
    </row>
    <row r="3291" spans="4:4" x14ac:dyDescent="0.25">
      <c r="D3291" s="190"/>
    </row>
    <row r="3292" spans="4:4" x14ac:dyDescent="0.25">
      <c r="D3292" s="190"/>
    </row>
    <row r="3293" spans="4:4" x14ac:dyDescent="0.25">
      <c r="D3293" s="190"/>
    </row>
    <row r="3294" spans="4:4" x14ac:dyDescent="0.25">
      <c r="D3294" s="190"/>
    </row>
    <row r="3295" spans="4:4" x14ac:dyDescent="0.25">
      <c r="D3295" s="190"/>
    </row>
    <row r="3296" spans="4:4" x14ac:dyDescent="0.25">
      <c r="D3296" s="190"/>
    </row>
    <row r="3297" spans="4:4" x14ac:dyDescent="0.25">
      <c r="D3297" s="190"/>
    </row>
    <row r="3298" spans="4:4" x14ac:dyDescent="0.25">
      <c r="D3298" s="190"/>
    </row>
    <row r="3299" spans="4:4" x14ac:dyDescent="0.25">
      <c r="D3299" s="190"/>
    </row>
    <row r="3300" spans="4:4" x14ac:dyDescent="0.25">
      <c r="D3300" s="190"/>
    </row>
    <row r="3301" spans="4:4" x14ac:dyDescent="0.25">
      <c r="D3301" s="190"/>
    </row>
    <row r="3302" spans="4:4" x14ac:dyDescent="0.25">
      <c r="D3302" s="190"/>
    </row>
    <row r="3303" spans="4:4" x14ac:dyDescent="0.25">
      <c r="D3303" s="190"/>
    </row>
    <row r="3304" spans="4:4" x14ac:dyDescent="0.25">
      <c r="D3304" s="190"/>
    </row>
    <row r="3305" spans="4:4" x14ac:dyDescent="0.25">
      <c r="D3305" s="190"/>
    </row>
    <row r="3306" spans="4:4" x14ac:dyDescent="0.25">
      <c r="D3306" s="190"/>
    </row>
    <row r="3307" spans="4:4" x14ac:dyDescent="0.25">
      <c r="D3307" s="190"/>
    </row>
    <row r="3308" spans="4:4" x14ac:dyDescent="0.25">
      <c r="D3308" s="190"/>
    </row>
    <row r="3309" spans="4:4" x14ac:dyDescent="0.25">
      <c r="D3309" s="190"/>
    </row>
    <row r="3310" spans="4:4" x14ac:dyDescent="0.25">
      <c r="D3310" s="190"/>
    </row>
    <row r="3311" spans="4:4" x14ac:dyDescent="0.25">
      <c r="D3311" s="190"/>
    </row>
    <row r="3312" spans="4:4" x14ac:dyDescent="0.25">
      <c r="D3312" s="190"/>
    </row>
    <row r="3313" spans="4:4" x14ac:dyDescent="0.25">
      <c r="D3313" s="190"/>
    </row>
    <row r="3314" spans="4:4" x14ac:dyDescent="0.25">
      <c r="D3314" s="190"/>
    </row>
    <row r="3315" spans="4:4" x14ac:dyDescent="0.25">
      <c r="D3315" s="190"/>
    </row>
    <row r="3316" spans="4:4" x14ac:dyDescent="0.25">
      <c r="D3316" s="190"/>
    </row>
    <row r="3317" spans="4:4" x14ac:dyDescent="0.25">
      <c r="D3317" s="190"/>
    </row>
    <row r="3318" spans="4:4" x14ac:dyDescent="0.25">
      <c r="D3318" s="190"/>
    </row>
    <row r="3319" spans="4:4" x14ac:dyDescent="0.25">
      <c r="D3319" s="190"/>
    </row>
    <row r="3320" spans="4:4" x14ac:dyDescent="0.25">
      <c r="D3320" s="190"/>
    </row>
    <row r="3321" spans="4:4" x14ac:dyDescent="0.25">
      <c r="D3321" s="190"/>
    </row>
    <row r="3322" spans="4:4" x14ac:dyDescent="0.25">
      <c r="D3322" s="190"/>
    </row>
    <row r="3323" spans="4:4" x14ac:dyDescent="0.25">
      <c r="D3323" s="190"/>
    </row>
    <row r="3324" spans="4:4" x14ac:dyDescent="0.25">
      <c r="D3324" s="190"/>
    </row>
    <row r="3325" spans="4:4" x14ac:dyDescent="0.25">
      <c r="D3325" s="190"/>
    </row>
    <row r="3326" spans="4:4" x14ac:dyDescent="0.25">
      <c r="D3326" s="190"/>
    </row>
    <row r="3327" spans="4:4" x14ac:dyDescent="0.25">
      <c r="D3327" s="190"/>
    </row>
    <row r="3328" spans="4:4" x14ac:dyDescent="0.25">
      <c r="D3328" s="190"/>
    </row>
    <row r="3329" spans="4:4" x14ac:dyDescent="0.25">
      <c r="D3329" s="190"/>
    </row>
    <row r="3330" spans="4:4" x14ac:dyDescent="0.25">
      <c r="D3330" s="190"/>
    </row>
    <row r="3331" spans="4:4" x14ac:dyDescent="0.25">
      <c r="D3331" s="190"/>
    </row>
    <row r="3332" spans="4:4" x14ac:dyDescent="0.25">
      <c r="D3332" s="190"/>
    </row>
    <row r="3333" spans="4:4" x14ac:dyDescent="0.25">
      <c r="D3333" s="190"/>
    </row>
    <row r="3334" spans="4:4" x14ac:dyDescent="0.25">
      <c r="D3334" s="190"/>
    </row>
    <row r="3335" spans="4:4" x14ac:dyDescent="0.25">
      <c r="D3335" s="190"/>
    </row>
    <row r="3336" spans="4:4" x14ac:dyDescent="0.25">
      <c r="D3336" s="190"/>
    </row>
    <row r="3337" spans="4:4" x14ac:dyDescent="0.25">
      <c r="D3337" s="190"/>
    </row>
    <row r="3338" spans="4:4" x14ac:dyDescent="0.25">
      <c r="D3338" s="190"/>
    </row>
    <row r="3339" spans="4:4" x14ac:dyDescent="0.25">
      <c r="D3339" s="190"/>
    </row>
    <row r="3340" spans="4:4" x14ac:dyDescent="0.25">
      <c r="D3340" s="190"/>
    </row>
    <row r="3341" spans="4:4" x14ac:dyDescent="0.25">
      <c r="D3341" s="190"/>
    </row>
    <row r="3342" spans="4:4" x14ac:dyDescent="0.25">
      <c r="D3342" s="190"/>
    </row>
    <row r="3343" spans="4:4" x14ac:dyDescent="0.25">
      <c r="D3343" s="190"/>
    </row>
    <row r="3344" spans="4:4" x14ac:dyDescent="0.25">
      <c r="D3344" s="190"/>
    </row>
    <row r="3345" spans="4:4" x14ac:dyDescent="0.25">
      <c r="D3345" s="190"/>
    </row>
    <row r="3346" spans="4:4" x14ac:dyDescent="0.25">
      <c r="D3346" s="190"/>
    </row>
    <row r="3347" spans="4:4" x14ac:dyDescent="0.25">
      <c r="D3347" s="190"/>
    </row>
    <row r="3348" spans="4:4" x14ac:dyDescent="0.25">
      <c r="D3348" s="190"/>
    </row>
    <row r="3349" spans="4:4" x14ac:dyDescent="0.25">
      <c r="D3349" s="190"/>
    </row>
    <row r="3350" spans="4:4" x14ac:dyDescent="0.25">
      <c r="D3350" s="190"/>
    </row>
    <row r="3351" spans="4:4" x14ac:dyDescent="0.25">
      <c r="D3351" s="190"/>
    </row>
    <row r="3352" spans="4:4" x14ac:dyDescent="0.25">
      <c r="D3352" s="190"/>
    </row>
    <row r="3353" spans="4:4" x14ac:dyDescent="0.25">
      <c r="D3353" s="190"/>
    </row>
    <row r="3354" spans="4:4" x14ac:dyDescent="0.25">
      <c r="D3354" s="190"/>
    </row>
    <row r="3355" spans="4:4" x14ac:dyDescent="0.25">
      <c r="D3355" s="190"/>
    </row>
    <row r="3356" spans="4:4" x14ac:dyDescent="0.25">
      <c r="D3356" s="190"/>
    </row>
    <row r="3357" spans="4:4" x14ac:dyDescent="0.25">
      <c r="D3357" s="190"/>
    </row>
    <row r="3358" spans="4:4" x14ac:dyDescent="0.25">
      <c r="D3358" s="190"/>
    </row>
    <row r="3359" spans="4:4" x14ac:dyDescent="0.25">
      <c r="D3359" s="190"/>
    </row>
    <row r="3360" spans="4:4" x14ac:dyDescent="0.25">
      <c r="D3360" s="190"/>
    </row>
    <row r="3361" spans="4:4" x14ac:dyDescent="0.25">
      <c r="D3361" s="190"/>
    </row>
    <row r="3362" spans="4:4" x14ac:dyDescent="0.25">
      <c r="D3362" s="190"/>
    </row>
    <row r="3363" spans="4:4" x14ac:dyDescent="0.25">
      <c r="D3363" s="190"/>
    </row>
    <row r="3364" spans="4:4" x14ac:dyDescent="0.25">
      <c r="D3364" s="190"/>
    </row>
    <row r="3365" spans="4:4" x14ac:dyDescent="0.25">
      <c r="D3365" s="190"/>
    </row>
    <row r="3366" spans="4:4" x14ac:dyDescent="0.25">
      <c r="D3366" s="190"/>
    </row>
    <row r="3367" spans="4:4" x14ac:dyDescent="0.25">
      <c r="D3367" s="190"/>
    </row>
    <row r="3368" spans="4:4" x14ac:dyDescent="0.25">
      <c r="D3368" s="190"/>
    </row>
    <row r="3369" spans="4:4" x14ac:dyDescent="0.25">
      <c r="D3369" s="190"/>
    </row>
    <row r="3370" spans="4:4" x14ac:dyDescent="0.25">
      <c r="D3370" s="190"/>
    </row>
    <row r="3371" spans="4:4" x14ac:dyDescent="0.25">
      <c r="D3371" s="190"/>
    </row>
    <row r="3372" spans="4:4" x14ac:dyDescent="0.25">
      <c r="D3372" s="190"/>
    </row>
    <row r="3373" spans="4:4" x14ac:dyDescent="0.25">
      <c r="D3373" s="190"/>
    </row>
    <row r="3374" spans="4:4" x14ac:dyDescent="0.25">
      <c r="D3374" s="190"/>
    </row>
    <row r="3375" spans="4:4" x14ac:dyDescent="0.25">
      <c r="D3375" s="190"/>
    </row>
    <row r="3376" spans="4:4" x14ac:dyDescent="0.25">
      <c r="D3376" s="190"/>
    </row>
    <row r="3377" spans="4:4" x14ac:dyDescent="0.25">
      <c r="D3377" s="190"/>
    </row>
    <row r="3378" spans="4:4" x14ac:dyDescent="0.25">
      <c r="D3378" s="190"/>
    </row>
    <row r="3379" spans="4:4" x14ac:dyDescent="0.25">
      <c r="D3379" s="190"/>
    </row>
    <row r="3380" spans="4:4" x14ac:dyDescent="0.25">
      <c r="D3380" s="190"/>
    </row>
    <row r="3381" spans="4:4" x14ac:dyDescent="0.25">
      <c r="D3381" s="190"/>
    </row>
    <row r="3382" spans="4:4" x14ac:dyDescent="0.25">
      <c r="D3382" s="190"/>
    </row>
    <row r="3383" spans="4:4" x14ac:dyDescent="0.25">
      <c r="D3383" s="190"/>
    </row>
    <row r="3384" spans="4:4" x14ac:dyDescent="0.25">
      <c r="D3384" s="190"/>
    </row>
    <row r="3385" spans="4:4" x14ac:dyDescent="0.25">
      <c r="D3385" s="190"/>
    </row>
    <row r="3386" spans="4:4" x14ac:dyDescent="0.25">
      <c r="D3386" s="190"/>
    </row>
    <row r="3387" spans="4:4" x14ac:dyDescent="0.25">
      <c r="D3387" s="190"/>
    </row>
    <row r="3388" spans="4:4" x14ac:dyDescent="0.25">
      <c r="D3388" s="190"/>
    </row>
    <row r="3389" spans="4:4" x14ac:dyDescent="0.25">
      <c r="D3389" s="190"/>
    </row>
    <row r="3390" spans="4:4" x14ac:dyDescent="0.25">
      <c r="D3390" s="190"/>
    </row>
    <row r="3391" spans="4:4" x14ac:dyDescent="0.25">
      <c r="D3391" s="190"/>
    </row>
    <row r="3392" spans="4:4" x14ac:dyDescent="0.25">
      <c r="D3392" s="190"/>
    </row>
    <row r="3393" spans="4:4" x14ac:dyDescent="0.25">
      <c r="D3393" s="190"/>
    </row>
    <row r="3394" spans="4:4" x14ac:dyDescent="0.25">
      <c r="D3394" s="190"/>
    </row>
    <row r="3395" spans="4:4" x14ac:dyDescent="0.25">
      <c r="D3395" s="190"/>
    </row>
    <row r="3396" spans="4:4" x14ac:dyDescent="0.25">
      <c r="D3396" s="190"/>
    </row>
    <row r="3397" spans="4:4" x14ac:dyDescent="0.25">
      <c r="D3397" s="190"/>
    </row>
    <row r="3398" spans="4:4" x14ac:dyDescent="0.25">
      <c r="D3398" s="190"/>
    </row>
    <row r="3399" spans="4:4" x14ac:dyDescent="0.25">
      <c r="D3399" s="190"/>
    </row>
    <row r="3400" spans="4:4" x14ac:dyDescent="0.25">
      <c r="D3400" s="190"/>
    </row>
    <row r="3401" spans="4:4" x14ac:dyDescent="0.25">
      <c r="D3401" s="190"/>
    </row>
    <row r="3402" spans="4:4" x14ac:dyDescent="0.25">
      <c r="D3402" s="190"/>
    </row>
    <row r="3403" spans="4:4" x14ac:dyDescent="0.25">
      <c r="D3403" s="190"/>
    </row>
    <row r="3404" spans="4:4" x14ac:dyDescent="0.25">
      <c r="D3404" s="190"/>
    </row>
    <row r="3405" spans="4:4" x14ac:dyDescent="0.25">
      <c r="D3405" s="190"/>
    </row>
    <row r="3406" spans="4:4" x14ac:dyDescent="0.25">
      <c r="D3406" s="190"/>
    </row>
    <row r="3407" spans="4:4" x14ac:dyDescent="0.25">
      <c r="D3407" s="190"/>
    </row>
    <row r="3408" spans="4:4" x14ac:dyDescent="0.25">
      <c r="D3408" s="190"/>
    </row>
    <row r="3409" spans="4:4" x14ac:dyDescent="0.25">
      <c r="D3409" s="190"/>
    </row>
    <row r="3410" spans="4:4" x14ac:dyDescent="0.25">
      <c r="D3410" s="190"/>
    </row>
    <row r="3411" spans="4:4" x14ac:dyDescent="0.25">
      <c r="D3411" s="190"/>
    </row>
    <row r="3412" spans="4:4" x14ac:dyDescent="0.25">
      <c r="D3412" s="190"/>
    </row>
    <row r="3413" spans="4:4" x14ac:dyDescent="0.25">
      <c r="D3413" s="190"/>
    </row>
    <row r="3414" spans="4:4" x14ac:dyDescent="0.25">
      <c r="D3414" s="190"/>
    </row>
    <row r="3415" spans="4:4" x14ac:dyDescent="0.25">
      <c r="D3415" s="190"/>
    </row>
    <row r="3416" spans="4:4" x14ac:dyDescent="0.25">
      <c r="D3416" s="190"/>
    </row>
    <row r="3417" spans="4:4" x14ac:dyDescent="0.25">
      <c r="D3417" s="190"/>
    </row>
    <row r="3418" spans="4:4" x14ac:dyDescent="0.25">
      <c r="D3418" s="190"/>
    </row>
    <row r="3419" spans="4:4" x14ac:dyDescent="0.25">
      <c r="D3419" s="190"/>
    </row>
    <row r="3420" spans="4:4" x14ac:dyDescent="0.25">
      <c r="D3420" s="190"/>
    </row>
    <row r="3421" spans="4:4" x14ac:dyDescent="0.25">
      <c r="D3421" s="190"/>
    </row>
    <row r="3422" spans="4:4" x14ac:dyDescent="0.25">
      <c r="D3422" s="190"/>
    </row>
    <row r="3423" spans="4:4" x14ac:dyDescent="0.25">
      <c r="D3423" s="190"/>
    </row>
    <row r="3424" spans="4:4" x14ac:dyDescent="0.25">
      <c r="D3424" s="190"/>
    </row>
    <row r="3425" spans="4:4" x14ac:dyDescent="0.25">
      <c r="D3425" s="190"/>
    </row>
    <row r="3426" spans="4:4" x14ac:dyDescent="0.25">
      <c r="D3426" s="190"/>
    </row>
    <row r="3427" spans="4:4" x14ac:dyDescent="0.25">
      <c r="D3427" s="190"/>
    </row>
    <row r="3428" spans="4:4" x14ac:dyDescent="0.25">
      <c r="D3428" s="190"/>
    </row>
    <row r="3429" spans="4:4" x14ac:dyDescent="0.25">
      <c r="D3429" s="190"/>
    </row>
    <row r="3430" spans="4:4" x14ac:dyDescent="0.25">
      <c r="D3430" s="190"/>
    </row>
    <row r="3431" spans="4:4" x14ac:dyDescent="0.25">
      <c r="D3431" s="190"/>
    </row>
    <row r="3432" spans="4:4" x14ac:dyDescent="0.25">
      <c r="D3432" s="190"/>
    </row>
    <row r="3433" spans="4:4" x14ac:dyDescent="0.25">
      <c r="D3433" s="190"/>
    </row>
    <row r="3434" spans="4:4" x14ac:dyDescent="0.25">
      <c r="D3434" s="190"/>
    </row>
    <row r="3435" spans="4:4" x14ac:dyDescent="0.25">
      <c r="D3435" s="190"/>
    </row>
    <row r="3436" spans="4:4" x14ac:dyDescent="0.25">
      <c r="D3436" s="190"/>
    </row>
    <row r="3437" spans="4:4" x14ac:dyDescent="0.25">
      <c r="D3437" s="190"/>
    </row>
    <row r="3438" spans="4:4" x14ac:dyDescent="0.25">
      <c r="D3438" s="190"/>
    </row>
    <row r="3439" spans="4:4" x14ac:dyDescent="0.25">
      <c r="D3439" s="190"/>
    </row>
    <row r="3440" spans="4:4" x14ac:dyDescent="0.25">
      <c r="D3440" s="190"/>
    </row>
    <row r="3441" spans="4:4" x14ac:dyDescent="0.25">
      <c r="D3441" s="190"/>
    </row>
    <row r="3442" spans="4:4" x14ac:dyDescent="0.25">
      <c r="D3442" s="190"/>
    </row>
    <row r="3443" spans="4:4" x14ac:dyDescent="0.25">
      <c r="D3443" s="190"/>
    </row>
    <row r="3444" spans="4:4" x14ac:dyDescent="0.25">
      <c r="D3444" s="190"/>
    </row>
    <row r="3445" spans="4:4" x14ac:dyDescent="0.25">
      <c r="D3445" s="190"/>
    </row>
    <row r="3446" spans="4:4" x14ac:dyDescent="0.25">
      <c r="D3446" s="190"/>
    </row>
    <row r="3447" spans="4:4" x14ac:dyDescent="0.25">
      <c r="D3447" s="190"/>
    </row>
    <row r="3448" spans="4:4" x14ac:dyDescent="0.25">
      <c r="D3448" s="190"/>
    </row>
    <row r="3449" spans="4:4" x14ac:dyDescent="0.25">
      <c r="D3449" s="190"/>
    </row>
    <row r="3450" spans="4:4" x14ac:dyDescent="0.25">
      <c r="D3450" s="190"/>
    </row>
    <row r="3451" spans="4:4" x14ac:dyDescent="0.25">
      <c r="D3451" s="190"/>
    </row>
    <row r="3452" spans="4:4" x14ac:dyDescent="0.25">
      <c r="D3452" s="190"/>
    </row>
    <row r="3453" spans="4:4" x14ac:dyDescent="0.25">
      <c r="D3453" s="190"/>
    </row>
    <row r="3454" spans="4:4" x14ac:dyDescent="0.25">
      <c r="D3454" s="190"/>
    </row>
    <row r="3455" spans="4:4" x14ac:dyDescent="0.25">
      <c r="D3455" s="190"/>
    </row>
    <row r="3456" spans="4:4" x14ac:dyDescent="0.25">
      <c r="D3456" s="190"/>
    </row>
    <row r="3457" spans="4:4" x14ac:dyDescent="0.25">
      <c r="D3457" s="190"/>
    </row>
    <row r="3458" spans="4:4" x14ac:dyDescent="0.25">
      <c r="D3458" s="190"/>
    </row>
    <row r="3459" spans="4:4" x14ac:dyDescent="0.25">
      <c r="D3459" s="190"/>
    </row>
    <row r="3460" spans="4:4" x14ac:dyDescent="0.25">
      <c r="D3460" s="190"/>
    </row>
    <row r="3461" spans="4:4" x14ac:dyDescent="0.25">
      <c r="D3461" s="190"/>
    </row>
    <row r="3462" spans="4:4" x14ac:dyDescent="0.25">
      <c r="D3462" s="190"/>
    </row>
    <row r="3463" spans="4:4" x14ac:dyDescent="0.25">
      <c r="D3463" s="190"/>
    </row>
    <row r="3464" spans="4:4" x14ac:dyDescent="0.25">
      <c r="D3464" s="190"/>
    </row>
    <row r="3465" spans="4:4" x14ac:dyDescent="0.25">
      <c r="D3465" s="190"/>
    </row>
    <row r="3466" spans="4:4" x14ac:dyDescent="0.25">
      <c r="D3466" s="190"/>
    </row>
    <row r="3467" spans="4:4" x14ac:dyDescent="0.25">
      <c r="D3467" s="190"/>
    </row>
    <row r="3468" spans="4:4" x14ac:dyDescent="0.25">
      <c r="D3468" s="190"/>
    </row>
    <row r="3469" spans="4:4" x14ac:dyDescent="0.25">
      <c r="D3469" s="190"/>
    </row>
    <row r="3470" spans="4:4" x14ac:dyDescent="0.25">
      <c r="D3470" s="190"/>
    </row>
    <row r="3471" spans="4:4" x14ac:dyDescent="0.25">
      <c r="D3471" s="190"/>
    </row>
    <row r="3472" spans="4:4" x14ac:dyDescent="0.25">
      <c r="D3472" s="190"/>
    </row>
    <row r="3473" spans="4:4" x14ac:dyDescent="0.25">
      <c r="D3473" s="190"/>
    </row>
    <row r="3474" spans="4:4" x14ac:dyDescent="0.25">
      <c r="D3474" s="190"/>
    </row>
    <row r="3475" spans="4:4" x14ac:dyDescent="0.25">
      <c r="D3475" s="190"/>
    </row>
    <row r="3476" spans="4:4" x14ac:dyDescent="0.25">
      <c r="D3476" s="190"/>
    </row>
    <row r="3477" spans="4:4" x14ac:dyDescent="0.25">
      <c r="D3477" s="190"/>
    </row>
    <row r="3478" spans="4:4" x14ac:dyDescent="0.25">
      <c r="D3478" s="190"/>
    </row>
    <row r="3479" spans="4:4" x14ac:dyDescent="0.25">
      <c r="D3479" s="190"/>
    </row>
    <row r="3480" spans="4:4" x14ac:dyDescent="0.25">
      <c r="D3480" s="190"/>
    </row>
    <row r="3481" spans="4:4" x14ac:dyDescent="0.25">
      <c r="D3481" s="190"/>
    </row>
    <row r="3482" spans="4:4" x14ac:dyDescent="0.25">
      <c r="D3482" s="190"/>
    </row>
    <row r="3483" spans="4:4" x14ac:dyDescent="0.25">
      <c r="D3483" s="190"/>
    </row>
    <row r="3484" spans="4:4" x14ac:dyDescent="0.25">
      <c r="D3484" s="190"/>
    </row>
    <row r="3485" spans="4:4" x14ac:dyDescent="0.25">
      <c r="D3485" s="190"/>
    </row>
    <row r="3486" spans="4:4" x14ac:dyDescent="0.25">
      <c r="D3486" s="190"/>
    </row>
    <row r="3487" spans="4:4" x14ac:dyDescent="0.25">
      <c r="D3487" s="190"/>
    </row>
    <row r="3488" spans="4:4" x14ac:dyDescent="0.25">
      <c r="D3488" s="190"/>
    </row>
    <row r="3489" spans="4:4" x14ac:dyDescent="0.25">
      <c r="D3489" s="190"/>
    </row>
    <row r="3490" spans="4:4" x14ac:dyDescent="0.25">
      <c r="D3490" s="190"/>
    </row>
    <row r="3491" spans="4:4" x14ac:dyDescent="0.25">
      <c r="D3491" s="190"/>
    </row>
    <row r="3492" spans="4:4" x14ac:dyDescent="0.25">
      <c r="D3492" s="190"/>
    </row>
    <row r="3493" spans="4:4" x14ac:dyDescent="0.25">
      <c r="D3493" s="190"/>
    </row>
    <row r="3494" spans="4:4" x14ac:dyDescent="0.25">
      <c r="D3494" s="190"/>
    </row>
    <row r="3495" spans="4:4" x14ac:dyDescent="0.25">
      <c r="D3495" s="190"/>
    </row>
    <row r="3496" spans="4:4" x14ac:dyDescent="0.25">
      <c r="D3496" s="190"/>
    </row>
    <row r="3497" spans="4:4" x14ac:dyDescent="0.25">
      <c r="D3497" s="190"/>
    </row>
    <row r="3498" spans="4:4" x14ac:dyDescent="0.25">
      <c r="D3498" s="190"/>
    </row>
    <row r="3499" spans="4:4" x14ac:dyDescent="0.25">
      <c r="D3499" s="190"/>
    </row>
    <row r="3500" spans="4:4" x14ac:dyDescent="0.25">
      <c r="D3500" s="190"/>
    </row>
    <row r="3501" spans="4:4" x14ac:dyDescent="0.25">
      <c r="D3501" s="190"/>
    </row>
    <row r="3502" spans="4:4" x14ac:dyDescent="0.25">
      <c r="D3502" s="190"/>
    </row>
    <row r="3503" spans="4:4" x14ac:dyDescent="0.25">
      <c r="D3503" s="190"/>
    </row>
    <row r="3504" spans="4:4" x14ac:dyDescent="0.25">
      <c r="D3504" s="190"/>
    </row>
    <row r="3505" spans="4:4" x14ac:dyDescent="0.25">
      <c r="D3505" s="190"/>
    </row>
    <row r="3506" spans="4:4" x14ac:dyDescent="0.25">
      <c r="D3506" s="190"/>
    </row>
    <row r="3507" spans="4:4" x14ac:dyDescent="0.25">
      <c r="D3507" s="190"/>
    </row>
    <row r="3508" spans="4:4" x14ac:dyDescent="0.25">
      <c r="D3508" s="190"/>
    </row>
    <row r="3509" spans="4:4" x14ac:dyDescent="0.25">
      <c r="D3509" s="190"/>
    </row>
    <row r="3510" spans="4:4" x14ac:dyDescent="0.25">
      <c r="D3510" s="190"/>
    </row>
    <row r="3511" spans="4:4" x14ac:dyDescent="0.25">
      <c r="D3511" s="190"/>
    </row>
    <row r="3512" spans="4:4" x14ac:dyDescent="0.25">
      <c r="D3512" s="190"/>
    </row>
    <row r="3513" spans="4:4" x14ac:dyDescent="0.25">
      <c r="D3513" s="190"/>
    </row>
    <row r="3514" spans="4:4" x14ac:dyDescent="0.25">
      <c r="D3514" s="190"/>
    </row>
    <row r="3515" spans="4:4" x14ac:dyDescent="0.25">
      <c r="D3515" s="190"/>
    </row>
    <row r="3516" spans="4:4" x14ac:dyDescent="0.25">
      <c r="D3516" s="190"/>
    </row>
    <row r="3517" spans="4:4" x14ac:dyDescent="0.25">
      <c r="D3517" s="190"/>
    </row>
    <row r="3518" spans="4:4" x14ac:dyDescent="0.25">
      <c r="D3518" s="190"/>
    </row>
    <row r="3519" spans="4:4" x14ac:dyDescent="0.25">
      <c r="D3519" s="190"/>
    </row>
    <row r="3520" spans="4:4" x14ac:dyDescent="0.25">
      <c r="D3520" s="190"/>
    </row>
    <row r="3521" spans="4:4" x14ac:dyDescent="0.25">
      <c r="D3521" s="190"/>
    </row>
    <row r="3522" spans="4:4" x14ac:dyDescent="0.25">
      <c r="D3522" s="190"/>
    </row>
    <row r="3523" spans="4:4" x14ac:dyDescent="0.25">
      <c r="D3523" s="190"/>
    </row>
    <row r="3524" spans="4:4" x14ac:dyDescent="0.25">
      <c r="D3524" s="190"/>
    </row>
    <row r="3525" spans="4:4" x14ac:dyDescent="0.25">
      <c r="D3525" s="190"/>
    </row>
    <row r="3526" spans="4:4" x14ac:dyDescent="0.25">
      <c r="D3526" s="190"/>
    </row>
    <row r="3527" spans="4:4" x14ac:dyDescent="0.25">
      <c r="D3527" s="190"/>
    </row>
    <row r="3528" spans="4:4" x14ac:dyDescent="0.25">
      <c r="D3528" s="190"/>
    </row>
    <row r="3529" spans="4:4" x14ac:dyDescent="0.25">
      <c r="D3529" s="190"/>
    </row>
    <row r="3530" spans="4:4" x14ac:dyDescent="0.25">
      <c r="D3530" s="190"/>
    </row>
    <row r="3531" spans="4:4" x14ac:dyDescent="0.25">
      <c r="D3531" s="190"/>
    </row>
    <row r="3532" spans="4:4" x14ac:dyDescent="0.25">
      <c r="D3532" s="190"/>
    </row>
    <row r="3533" spans="4:4" x14ac:dyDescent="0.25">
      <c r="D3533" s="190"/>
    </row>
    <row r="3534" spans="4:4" x14ac:dyDescent="0.25">
      <c r="D3534" s="190"/>
    </row>
    <row r="3535" spans="4:4" x14ac:dyDescent="0.25">
      <c r="D3535" s="190"/>
    </row>
    <row r="3536" spans="4:4" x14ac:dyDescent="0.25">
      <c r="D3536" s="190"/>
    </row>
    <row r="3537" spans="4:4" x14ac:dyDescent="0.25">
      <c r="D3537" s="190"/>
    </row>
    <row r="3538" spans="4:4" x14ac:dyDescent="0.25">
      <c r="D3538" s="190"/>
    </row>
    <row r="3539" spans="4:4" x14ac:dyDescent="0.25">
      <c r="D3539" s="190"/>
    </row>
    <row r="3540" spans="4:4" x14ac:dyDescent="0.25">
      <c r="D3540" s="190"/>
    </row>
    <row r="3541" spans="4:4" x14ac:dyDescent="0.25">
      <c r="D3541" s="190"/>
    </row>
    <row r="3542" spans="4:4" x14ac:dyDescent="0.25">
      <c r="D3542" s="190"/>
    </row>
    <row r="3543" spans="4:4" x14ac:dyDescent="0.25">
      <c r="D3543" s="190"/>
    </row>
    <row r="3544" spans="4:4" x14ac:dyDescent="0.25">
      <c r="D3544" s="190"/>
    </row>
    <row r="3545" spans="4:4" x14ac:dyDescent="0.25">
      <c r="D3545" s="190"/>
    </row>
    <row r="3546" spans="4:4" x14ac:dyDescent="0.25">
      <c r="D3546" s="190"/>
    </row>
    <row r="3547" spans="4:4" x14ac:dyDescent="0.25">
      <c r="D3547" s="190"/>
    </row>
    <row r="3548" spans="4:4" x14ac:dyDescent="0.25">
      <c r="D3548" s="190"/>
    </row>
    <row r="3549" spans="4:4" x14ac:dyDescent="0.25">
      <c r="D3549" s="190"/>
    </row>
    <row r="3550" spans="4:4" x14ac:dyDescent="0.25">
      <c r="D3550" s="190"/>
    </row>
    <row r="3551" spans="4:4" x14ac:dyDescent="0.25">
      <c r="D3551" s="190"/>
    </row>
    <row r="3552" spans="4:4" x14ac:dyDescent="0.25">
      <c r="D3552" s="190"/>
    </row>
    <row r="3553" spans="4:4" x14ac:dyDescent="0.25">
      <c r="D3553" s="190"/>
    </row>
    <row r="3554" spans="4:4" x14ac:dyDescent="0.25">
      <c r="D3554" s="190"/>
    </row>
    <row r="3555" spans="4:4" x14ac:dyDescent="0.25">
      <c r="D3555" s="190"/>
    </row>
    <row r="3556" spans="4:4" x14ac:dyDescent="0.25">
      <c r="D3556" s="190"/>
    </row>
    <row r="3557" spans="4:4" x14ac:dyDescent="0.25">
      <c r="D3557" s="190"/>
    </row>
    <row r="3558" spans="4:4" x14ac:dyDescent="0.25">
      <c r="D3558" s="190"/>
    </row>
    <row r="3559" spans="4:4" x14ac:dyDescent="0.25">
      <c r="D3559" s="190"/>
    </row>
    <row r="3560" spans="4:4" x14ac:dyDescent="0.25">
      <c r="D3560" s="190"/>
    </row>
    <row r="3561" spans="4:4" x14ac:dyDescent="0.25">
      <c r="D3561" s="190"/>
    </row>
    <row r="3562" spans="4:4" x14ac:dyDescent="0.25">
      <c r="D3562" s="190"/>
    </row>
    <row r="3563" spans="4:4" x14ac:dyDescent="0.25">
      <c r="D3563" s="190"/>
    </row>
    <row r="3564" spans="4:4" x14ac:dyDescent="0.25">
      <c r="D3564" s="190"/>
    </row>
    <row r="3565" spans="4:4" x14ac:dyDescent="0.25">
      <c r="D3565" s="190"/>
    </row>
    <row r="3566" spans="4:4" x14ac:dyDescent="0.25">
      <c r="D3566" s="190"/>
    </row>
    <row r="3567" spans="4:4" x14ac:dyDescent="0.25">
      <c r="D3567" s="190"/>
    </row>
    <row r="3568" spans="4:4" x14ac:dyDescent="0.25">
      <c r="D3568" s="190"/>
    </row>
    <row r="3569" spans="4:4" x14ac:dyDescent="0.25">
      <c r="D3569" s="190"/>
    </row>
    <row r="3570" spans="4:4" x14ac:dyDescent="0.25">
      <c r="D3570" s="190"/>
    </row>
    <row r="3571" spans="4:4" x14ac:dyDescent="0.25">
      <c r="D3571" s="190"/>
    </row>
    <row r="3572" spans="4:4" x14ac:dyDescent="0.25">
      <c r="D3572" s="190"/>
    </row>
    <row r="3573" spans="4:4" x14ac:dyDescent="0.25">
      <c r="D3573" s="190"/>
    </row>
    <row r="3574" spans="4:4" x14ac:dyDescent="0.25">
      <c r="D3574" s="190"/>
    </row>
    <row r="3575" spans="4:4" x14ac:dyDescent="0.25">
      <c r="D3575" s="190"/>
    </row>
    <row r="3576" spans="4:4" x14ac:dyDescent="0.25">
      <c r="D3576" s="190"/>
    </row>
    <row r="3577" spans="4:4" x14ac:dyDescent="0.25">
      <c r="D3577" s="190"/>
    </row>
    <row r="3578" spans="4:4" x14ac:dyDescent="0.25">
      <c r="D3578" s="190"/>
    </row>
    <row r="3579" spans="4:4" x14ac:dyDescent="0.25">
      <c r="D3579" s="190"/>
    </row>
    <row r="3580" spans="4:4" x14ac:dyDescent="0.25">
      <c r="D3580" s="190"/>
    </row>
    <row r="3581" spans="4:4" x14ac:dyDescent="0.25">
      <c r="D3581" s="190"/>
    </row>
    <row r="3582" spans="4:4" x14ac:dyDescent="0.25">
      <c r="D3582" s="190"/>
    </row>
    <row r="3583" spans="4:4" x14ac:dyDescent="0.25">
      <c r="D3583" s="190"/>
    </row>
    <row r="3584" spans="4:4" x14ac:dyDescent="0.25">
      <c r="D3584" s="190"/>
    </row>
    <row r="3585" spans="4:4" x14ac:dyDescent="0.25">
      <c r="D3585" s="190"/>
    </row>
    <row r="3586" spans="4:4" x14ac:dyDescent="0.25">
      <c r="D3586" s="190"/>
    </row>
    <row r="3587" spans="4:4" x14ac:dyDescent="0.25">
      <c r="D3587" s="190"/>
    </row>
    <row r="3588" spans="4:4" x14ac:dyDescent="0.25">
      <c r="D3588" s="190"/>
    </row>
    <row r="3589" spans="4:4" x14ac:dyDescent="0.25">
      <c r="D3589" s="190"/>
    </row>
    <row r="3590" spans="4:4" x14ac:dyDescent="0.25">
      <c r="D3590" s="190"/>
    </row>
    <row r="3591" spans="4:4" x14ac:dyDescent="0.25">
      <c r="D3591" s="190"/>
    </row>
    <row r="3592" spans="4:4" x14ac:dyDescent="0.25">
      <c r="D3592" s="190"/>
    </row>
    <row r="3593" spans="4:4" x14ac:dyDescent="0.25">
      <c r="D3593" s="190"/>
    </row>
    <row r="3594" spans="4:4" x14ac:dyDescent="0.25">
      <c r="D3594" s="190"/>
    </row>
    <row r="3595" spans="4:4" x14ac:dyDescent="0.25">
      <c r="D3595" s="190"/>
    </row>
    <row r="3596" spans="4:4" x14ac:dyDescent="0.25">
      <c r="D3596" s="190"/>
    </row>
    <row r="3597" spans="4:4" x14ac:dyDescent="0.25">
      <c r="D3597" s="190"/>
    </row>
    <row r="3598" spans="4:4" x14ac:dyDescent="0.25">
      <c r="D3598" s="190"/>
    </row>
    <row r="3599" spans="4:4" x14ac:dyDescent="0.25">
      <c r="D3599" s="190"/>
    </row>
    <row r="3600" spans="4:4" x14ac:dyDescent="0.25">
      <c r="D3600" s="190"/>
    </row>
    <row r="3601" spans="4:4" x14ac:dyDescent="0.25">
      <c r="D3601" s="190"/>
    </row>
    <row r="3602" spans="4:4" x14ac:dyDescent="0.25">
      <c r="D3602" s="190"/>
    </row>
    <row r="3603" spans="4:4" x14ac:dyDescent="0.25">
      <c r="D3603" s="190"/>
    </row>
    <row r="3604" spans="4:4" x14ac:dyDescent="0.25">
      <c r="D3604" s="190"/>
    </row>
    <row r="3605" spans="4:4" x14ac:dyDescent="0.25">
      <c r="D3605" s="190"/>
    </row>
    <row r="3606" spans="4:4" x14ac:dyDescent="0.25">
      <c r="D3606" s="190"/>
    </row>
    <row r="3607" spans="4:4" x14ac:dyDescent="0.25">
      <c r="D3607" s="190"/>
    </row>
    <row r="3608" spans="4:4" x14ac:dyDescent="0.25">
      <c r="D3608" s="190"/>
    </row>
    <row r="3609" spans="4:4" x14ac:dyDescent="0.25">
      <c r="D3609" s="190"/>
    </row>
    <row r="3610" spans="4:4" x14ac:dyDescent="0.25">
      <c r="D3610" s="190"/>
    </row>
    <row r="3611" spans="4:4" x14ac:dyDescent="0.25">
      <c r="D3611" s="190"/>
    </row>
    <row r="3612" spans="4:4" x14ac:dyDescent="0.25">
      <c r="D3612" s="190"/>
    </row>
    <row r="3613" spans="4:4" x14ac:dyDescent="0.25">
      <c r="D3613" s="190"/>
    </row>
    <row r="3614" spans="4:4" x14ac:dyDescent="0.25">
      <c r="D3614" s="190"/>
    </row>
    <row r="3615" spans="4:4" x14ac:dyDescent="0.25">
      <c r="D3615" s="190"/>
    </row>
    <row r="3616" spans="4:4" x14ac:dyDescent="0.25">
      <c r="D3616" s="190"/>
    </row>
    <row r="3617" spans="4:4" x14ac:dyDescent="0.25">
      <c r="D3617" s="190"/>
    </row>
    <row r="3618" spans="4:4" x14ac:dyDescent="0.25">
      <c r="D3618" s="190"/>
    </row>
    <row r="3619" spans="4:4" x14ac:dyDescent="0.25">
      <c r="D3619" s="190"/>
    </row>
    <row r="3620" spans="4:4" x14ac:dyDescent="0.25">
      <c r="D3620" s="190"/>
    </row>
    <row r="3621" spans="4:4" x14ac:dyDescent="0.25">
      <c r="D3621" s="190"/>
    </row>
    <row r="3622" spans="4:4" x14ac:dyDescent="0.25">
      <c r="D3622" s="190"/>
    </row>
    <row r="3623" spans="4:4" x14ac:dyDescent="0.25">
      <c r="D3623" s="190"/>
    </row>
    <row r="3624" spans="4:4" x14ac:dyDescent="0.25">
      <c r="D3624" s="190"/>
    </row>
    <row r="3625" spans="4:4" x14ac:dyDescent="0.25">
      <c r="D3625" s="190"/>
    </row>
    <row r="3626" spans="4:4" x14ac:dyDescent="0.25">
      <c r="D3626" s="190"/>
    </row>
    <row r="3627" spans="4:4" x14ac:dyDescent="0.25">
      <c r="D3627" s="190"/>
    </row>
    <row r="3628" spans="4:4" x14ac:dyDescent="0.25">
      <c r="D3628" s="190"/>
    </row>
    <row r="3629" spans="4:4" x14ac:dyDescent="0.25">
      <c r="D3629" s="190"/>
    </row>
    <row r="3630" spans="4:4" x14ac:dyDescent="0.25">
      <c r="D3630" s="190"/>
    </row>
    <row r="3631" spans="4:4" x14ac:dyDescent="0.25">
      <c r="D3631" s="190"/>
    </row>
    <row r="3632" spans="4:4" x14ac:dyDescent="0.25">
      <c r="D3632" s="190"/>
    </row>
    <row r="3633" spans="4:4" x14ac:dyDescent="0.25">
      <c r="D3633" s="190"/>
    </row>
    <row r="3634" spans="4:4" x14ac:dyDescent="0.25">
      <c r="D3634" s="190"/>
    </row>
    <row r="3635" spans="4:4" x14ac:dyDescent="0.25">
      <c r="D3635" s="190"/>
    </row>
    <row r="3636" spans="4:4" x14ac:dyDescent="0.25">
      <c r="D3636" s="190"/>
    </row>
    <row r="3637" spans="4:4" x14ac:dyDescent="0.25">
      <c r="D3637" s="190"/>
    </row>
    <row r="3638" spans="4:4" x14ac:dyDescent="0.25">
      <c r="D3638" s="190"/>
    </row>
    <row r="3639" spans="4:4" x14ac:dyDescent="0.25">
      <c r="D3639" s="190"/>
    </row>
    <row r="3640" spans="4:4" x14ac:dyDescent="0.25">
      <c r="D3640" s="190"/>
    </row>
    <row r="3641" spans="4:4" x14ac:dyDescent="0.25">
      <c r="D3641" s="190"/>
    </row>
    <row r="3642" spans="4:4" x14ac:dyDescent="0.25">
      <c r="D3642" s="190"/>
    </row>
    <row r="3643" spans="4:4" x14ac:dyDescent="0.25">
      <c r="D3643" s="190"/>
    </row>
    <row r="3644" spans="4:4" x14ac:dyDescent="0.25">
      <c r="D3644" s="190"/>
    </row>
    <row r="3645" spans="4:4" x14ac:dyDescent="0.25">
      <c r="D3645" s="190"/>
    </row>
    <row r="3646" spans="4:4" x14ac:dyDescent="0.25">
      <c r="D3646" s="190"/>
    </row>
    <row r="3647" spans="4:4" x14ac:dyDescent="0.25">
      <c r="D3647" s="190"/>
    </row>
    <row r="3648" spans="4:4" x14ac:dyDescent="0.25">
      <c r="D3648" s="190"/>
    </row>
    <row r="3649" spans="4:4" x14ac:dyDescent="0.25">
      <c r="D3649" s="190"/>
    </row>
    <row r="3650" spans="4:4" x14ac:dyDescent="0.25">
      <c r="D3650" s="190"/>
    </row>
    <row r="3651" spans="4:4" x14ac:dyDescent="0.25">
      <c r="D3651" s="190"/>
    </row>
    <row r="3652" spans="4:4" x14ac:dyDescent="0.25">
      <c r="D3652" s="190"/>
    </row>
    <row r="3653" spans="4:4" x14ac:dyDescent="0.25">
      <c r="D3653" s="190"/>
    </row>
    <row r="3654" spans="4:4" x14ac:dyDescent="0.25">
      <c r="D3654" s="190"/>
    </row>
    <row r="3655" spans="4:4" x14ac:dyDescent="0.25">
      <c r="D3655" s="190"/>
    </row>
    <row r="3656" spans="4:4" x14ac:dyDescent="0.25">
      <c r="D3656" s="190"/>
    </row>
    <row r="3657" spans="4:4" x14ac:dyDescent="0.25">
      <c r="D3657" s="190"/>
    </row>
    <row r="3658" spans="4:4" x14ac:dyDescent="0.25">
      <c r="D3658" s="190"/>
    </row>
    <row r="3659" spans="4:4" x14ac:dyDescent="0.25">
      <c r="D3659" s="190"/>
    </row>
    <row r="3660" spans="4:4" x14ac:dyDescent="0.25">
      <c r="D3660" s="190"/>
    </row>
    <row r="3661" spans="4:4" x14ac:dyDescent="0.25">
      <c r="D3661" s="190"/>
    </row>
    <row r="3662" spans="4:4" x14ac:dyDescent="0.25">
      <c r="D3662" s="190"/>
    </row>
    <row r="3663" spans="4:4" x14ac:dyDescent="0.25">
      <c r="D3663" s="190"/>
    </row>
    <row r="3664" spans="4:4" x14ac:dyDescent="0.25">
      <c r="D3664" s="190"/>
    </row>
    <row r="3665" spans="4:4" x14ac:dyDescent="0.25">
      <c r="D3665" s="190"/>
    </row>
    <row r="3666" spans="4:4" x14ac:dyDescent="0.25">
      <c r="D3666" s="190"/>
    </row>
    <row r="3667" spans="4:4" x14ac:dyDescent="0.25">
      <c r="D3667" s="190"/>
    </row>
    <row r="3668" spans="4:4" x14ac:dyDescent="0.25">
      <c r="D3668" s="190"/>
    </row>
    <row r="3669" spans="4:4" x14ac:dyDescent="0.25">
      <c r="D3669" s="190"/>
    </row>
    <row r="3670" spans="4:4" x14ac:dyDescent="0.25">
      <c r="D3670" s="190"/>
    </row>
    <row r="3671" spans="4:4" x14ac:dyDescent="0.25">
      <c r="D3671" s="190"/>
    </row>
    <row r="3672" spans="4:4" x14ac:dyDescent="0.25">
      <c r="D3672" s="190"/>
    </row>
    <row r="3673" spans="4:4" x14ac:dyDescent="0.25">
      <c r="D3673" s="190"/>
    </row>
    <row r="3674" spans="4:4" x14ac:dyDescent="0.25">
      <c r="D3674" s="190"/>
    </row>
    <row r="3675" spans="4:4" x14ac:dyDescent="0.25">
      <c r="D3675" s="190"/>
    </row>
    <row r="3676" spans="4:4" x14ac:dyDescent="0.25">
      <c r="D3676" s="190"/>
    </row>
    <row r="3677" spans="4:4" x14ac:dyDescent="0.25">
      <c r="D3677" s="190"/>
    </row>
    <row r="3678" spans="4:4" x14ac:dyDescent="0.25">
      <c r="D3678" s="190"/>
    </row>
    <row r="3679" spans="4:4" x14ac:dyDescent="0.25">
      <c r="D3679" s="190"/>
    </row>
    <row r="3680" spans="4:4" x14ac:dyDescent="0.25">
      <c r="D3680" s="190"/>
    </row>
    <row r="3681" spans="4:4" x14ac:dyDescent="0.25">
      <c r="D3681" s="190"/>
    </row>
    <row r="3682" spans="4:4" x14ac:dyDescent="0.25">
      <c r="D3682" s="190"/>
    </row>
    <row r="3683" spans="4:4" x14ac:dyDescent="0.25">
      <c r="D3683" s="190"/>
    </row>
    <row r="3684" spans="4:4" x14ac:dyDescent="0.25">
      <c r="D3684" s="190"/>
    </row>
    <row r="3685" spans="4:4" x14ac:dyDescent="0.25">
      <c r="D3685" s="190"/>
    </row>
    <row r="3686" spans="4:4" x14ac:dyDescent="0.25">
      <c r="D3686" s="190"/>
    </row>
    <row r="3687" spans="4:4" x14ac:dyDescent="0.25">
      <c r="D3687" s="190"/>
    </row>
    <row r="3688" spans="4:4" x14ac:dyDescent="0.25">
      <c r="D3688" s="190"/>
    </row>
    <row r="3689" spans="4:4" x14ac:dyDescent="0.25">
      <c r="D3689" s="190"/>
    </row>
    <row r="3690" spans="4:4" x14ac:dyDescent="0.25">
      <c r="D3690" s="190"/>
    </row>
    <row r="3691" spans="4:4" x14ac:dyDescent="0.25">
      <c r="D3691" s="190"/>
    </row>
    <row r="3692" spans="4:4" x14ac:dyDescent="0.25">
      <c r="D3692" s="190"/>
    </row>
    <row r="3693" spans="4:4" x14ac:dyDescent="0.25">
      <c r="D3693" s="190"/>
    </row>
    <row r="3694" spans="4:4" x14ac:dyDescent="0.25">
      <c r="D3694" s="190"/>
    </row>
    <row r="3695" spans="4:4" x14ac:dyDescent="0.25">
      <c r="D3695" s="190"/>
    </row>
    <row r="3696" spans="4:4" x14ac:dyDescent="0.25">
      <c r="D3696" s="190"/>
    </row>
    <row r="3697" spans="4:4" x14ac:dyDescent="0.25">
      <c r="D3697" s="190"/>
    </row>
    <row r="3698" spans="4:4" x14ac:dyDescent="0.25">
      <c r="D3698" s="190"/>
    </row>
    <row r="3699" spans="4:4" x14ac:dyDescent="0.25">
      <c r="D3699" s="190"/>
    </row>
    <row r="3700" spans="4:4" x14ac:dyDescent="0.25">
      <c r="D3700" s="190"/>
    </row>
    <row r="3701" spans="4:4" x14ac:dyDescent="0.25">
      <c r="D3701" s="190"/>
    </row>
    <row r="3702" spans="4:4" x14ac:dyDescent="0.25">
      <c r="D3702" s="190"/>
    </row>
    <row r="3703" spans="4:4" x14ac:dyDescent="0.25">
      <c r="D3703" s="190"/>
    </row>
    <row r="3704" spans="4:4" x14ac:dyDescent="0.25">
      <c r="D3704" s="190"/>
    </row>
    <row r="3705" spans="4:4" x14ac:dyDescent="0.25">
      <c r="D3705" s="190"/>
    </row>
    <row r="3706" spans="4:4" x14ac:dyDescent="0.25">
      <c r="D3706" s="190"/>
    </row>
    <row r="3707" spans="4:4" x14ac:dyDescent="0.25">
      <c r="D3707" s="190"/>
    </row>
    <row r="3708" spans="4:4" x14ac:dyDescent="0.25">
      <c r="D3708" s="190"/>
    </row>
    <row r="3709" spans="4:4" x14ac:dyDescent="0.25">
      <c r="D3709" s="190"/>
    </row>
    <row r="3710" spans="4:4" x14ac:dyDescent="0.25">
      <c r="D3710" s="190"/>
    </row>
    <row r="3711" spans="4:4" x14ac:dyDescent="0.25">
      <c r="D3711" s="190"/>
    </row>
    <row r="3712" spans="4:4" x14ac:dyDescent="0.25">
      <c r="D3712" s="190"/>
    </row>
    <row r="3713" spans="4:4" x14ac:dyDescent="0.25">
      <c r="D3713" s="190"/>
    </row>
    <row r="3714" spans="4:4" x14ac:dyDescent="0.25">
      <c r="D3714" s="190"/>
    </row>
    <row r="3715" spans="4:4" x14ac:dyDescent="0.25">
      <c r="D3715" s="190"/>
    </row>
    <row r="3716" spans="4:4" x14ac:dyDescent="0.25">
      <c r="D3716" s="190"/>
    </row>
    <row r="3717" spans="4:4" x14ac:dyDescent="0.25">
      <c r="D3717" s="190"/>
    </row>
    <row r="3718" spans="4:4" x14ac:dyDescent="0.25">
      <c r="D3718" s="190"/>
    </row>
    <row r="3719" spans="4:4" x14ac:dyDescent="0.25">
      <c r="D3719" s="190"/>
    </row>
    <row r="3720" spans="4:4" x14ac:dyDescent="0.25">
      <c r="D3720" s="190"/>
    </row>
    <row r="3721" spans="4:4" x14ac:dyDescent="0.25">
      <c r="D3721" s="190"/>
    </row>
    <row r="3722" spans="4:4" x14ac:dyDescent="0.25">
      <c r="D3722" s="190"/>
    </row>
    <row r="3723" spans="4:4" x14ac:dyDescent="0.25">
      <c r="D3723" s="190"/>
    </row>
    <row r="3724" spans="4:4" x14ac:dyDescent="0.25">
      <c r="D3724" s="190"/>
    </row>
    <row r="3725" spans="4:4" x14ac:dyDescent="0.25">
      <c r="D3725" s="190"/>
    </row>
    <row r="3726" spans="4:4" x14ac:dyDescent="0.25">
      <c r="D3726" s="190"/>
    </row>
    <row r="3727" spans="4:4" x14ac:dyDescent="0.25">
      <c r="D3727" s="190"/>
    </row>
    <row r="3728" spans="4:4" x14ac:dyDescent="0.25">
      <c r="D3728" s="190"/>
    </row>
    <row r="3729" spans="4:4" x14ac:dyDescent="0.25">
      <c r="D3729" s="190"/>
    </row>
    <row r="3730" spans="4:4" x14ac:dyDescent="0.25">
      <c r="D3730" s="190"/>
    </row>
    <row r="3731" spans="4:4" x14ac:dyDescent="0.25">
      <c r="D3731" s="190"/>
    </row>
    <row r="3732" spans="4:4" x14ac:dyDescent="0.25">
      <c r="D3732" s="190"/>
    </row>
    <row r="3733" spans="4:4" x14ac:dyDescent="0.25">
      <c r="D3733" s="190"/>
    </row>
    <row r="3734" spans="4:4" x14ac:dyDescent="0.25">
      <c r="D3734" s="190"/>
    </row>
    <row r="3735" spans="4:4" x14ac:dyDescent="0.25">
      <c r="D3735" s="190"/>
    </row>
    <row r="3736" spans="4:4" x14ac:dyDescent="0.25">
      <c r="D3736" s="190"/>
    </row>
    <row r="3737" spans="4:4" x14ac:dyDescent="0.25">
      <c r="D3737" s="190"/>
    </row>
    <row r="3738" spans="4:4" x14ac:dyDescent="0.25">
      <c r="D3738" s="190"/>
    </row>
    <row r="3739" spans="4:4" x14ac:dyDescent="0.25">
      <c r="D3739" s="190"/>
    </row>
    <row r="3740" spans="4:4" x14ac:dyDescent="0.25">
      <c r="D3740" s="190"/>
    </row>
    <row r="3741" spans="4:4" x14ac:dyDescent="0.25">
      <c r="D3741" s="190"/>
    </row>
    <row r="3742" spans="4:4" x14ac:dyDescent="0.25">
      <c r="D3742" s="190"/>
    </row>
    <row r="3743" spans="4:4" x14ac:dyDescent="0.25">
      <c r="D3743" s="190"/>
    </row>
    <row r="3744" spans="4:4" x14ac:dyDescent="0.25">
      <c r="D3744" s="190"/>
    </row>
    <row r="3745" spans="4:4" x14ac:dyDescent="0.25">
      <c r="D3745" s="190"/>
    </row>
    <row r="3746" spans="4:4" x14ac:dyDescent="0.25">
      <c r="D3746" s="190"/>
    </row>
    <row r="3747" spans="4:4" x14ac:dyDescent="0.25">
      <c r="D3747" s="190"/>
    </row>
    <row r="3748" spans="4:4" x14ac:dyDescent="0.25">
      <c r="D3748" s="190"/>
    </row>
    <row r="3749" spans="4:4" x14ac:dyDescent="0.25">
      <c r="D3749" s="190"/>
    </row>
    <row r="3750" spans="4:4" x14ac:dyDescent="0.25">
      <c r="D3750" s="190"/>
    </row>
    <row r="3751" spans="4:4" x14ac:dyDescent="0.25">
      <c r="D3751" s="190"/>
    </row>
    <row r="3752" spans="4:4" x14ac:dyDescent="0.25">
      <c r="D3752" s="190"/>
    </row>
    <row r="3753" spans="4:4" x14ac:dyDescent="0.25">
      <c r="D3753" s="190"/>
    </row>
    <row r="3754" spans="4:4" x14ac:dyDescent="0.25">
      <c r="D3754" s="190"/>
    </row>
    <row r="3755" spans="4:4" x14ac:dyDescent="0.25">
      <c r="D3755" s="190"/>
    </row>
    <row r="3756" spans="4:4" x14ac:dyDescent="0.25">
      <c r="D3756" s="190"/>
    </row>
    <row r="3757" spans="4:4" x14ac:dyDescent="0.25">
      <c r="D3757" s="190"/>
    </row>
    <row r="3758" spans="4:4" x14ac:dyDescent="0.25">
      <c r="D3758" s="190"/>
    </row>
    <row r="3759" spans="4:4" x14ac:dyDescent="0.25">
      <c r="D3759" s="190"/>
    </row>
    <row r="3760" spans="4:4" x14ac:dyDescent="0.25">
      <c r="D3760" s="190"/>
    </row>
    <row r="3761" spans="4:4" x14ac:dyDescent="0.25">
      <c r="D3761" s="190"/>
    </row>
    <row r="3762" spans="4:4" x14ac:dyDescent="0.25">
      <c r="D3762" s="190"/>
    </row>
    <row r="3763" spans="4:4" x14ac:dyDescent="0.25">
      <c r="D3763" s="190"/>
    </row>
    <row r="3764" spans="4:4" x14ac:dyDescent="0.25">
      <c r="D3764" s="190"/>
    </row>
    <row r="3765" spans="4:4" x14ac:dyDescent="0.25">
      <c r="D3765" s="190"/>
    </row>
    <row r="3766" spans="4:4" x14ac:dyDescent="0.25">
      <c r="D3766" s="190"/>
    </row>
    <row r="3767" spans="4:4" x14ac:dyDescent="0.25">
      <c r="D3767" s="190"/>
    </row>
    <row r="3768" spans="4:4" x14ac:dyDescent="0.25">
      <c r="D3768" s="190"/>
    </row>
    <row r="3769" spans="4:4" x14ac:dyDescent="0.25">
      <c r="D3769" s="190"/>
    </row>
    <row r="3770" spans="4:4" x14ac:dyDescent="0.25">
      <c r="D3770" s="190"/>
    </row>
    <row r="3771" spans="4:4" x14ac:dyDescent="0.25">
      <c r="D3771" s="190"/>
    </row>
    <row r="3772" spans="4:4" x14ac:dyDescent="0.25">
      <c r="D3772" s="190"/>
    </row>
    <row r="3773" spans="4:4" x14ac:dyDescent="0.25">
      <c r="D3773" s="190"/>
    </row>
    <row r="3774" spans="4:4" x14ac:dyDescent="0.25">
      <c r="D3774" s="190"/>
    </row>
    <row r="3775" spans="4:4" x14ac:dyDescent="0.25">
      <c r="D3775" s="190"/>
    </row>
    <row r="3776" spans="4:4" x14ac:dyDescent="0.25">
      <c r="D3776" s="190"/>
    </row>
    <row r="3777" spans="4:4" x14ac:dyDescent="0.25">
      <c r="D3777" s="190"/>
    </row>
    <row r="3778" spans="4:4" x14ac:dyDescent="0.25">
      <c r="D3778" s="190"/>
    </row>
    <row r="3779" spans="4:4" x14ac:dyDescent="0.25">
      <c r="D3779" s="190"/>
    </row>
    <row r="3780" spans="4:4" x14ac:dyDescent="0.25">
      <c r="D3780" s="190"/>
    </row>
    <row r="3781" spans="4:4" x14ac:dyDescent="0.25">
      <c r="D3781" s="190"/>
    </row>
    <row r="3782" spans="4:4" x14ac:dyDescent="0.25">
      <c r="D3782" s="190"/>
    </row>
    <row r="3783" spans="4:4" x14ac:dyDescent="0.25">
      <c r="D3783" s="190"/>
    </row>
    <row r="3784" spans="4:4" x14ac:dyDescent="0.25">
      <c r="D3784" s="190"/>
    </row>
    <row r="3785" spans="4:4" x14ac:dyDescent="0.25">
      <c r="D3785" s="190"/>
    </row>
    <row r="3786" spans="4:4" x14ac:dyDescent="0.25">
      <c r="D3786" s="190"/>
    </row>
    <row r="3787" spans="4:4" x14ac:dyDescent="0.25">
      <c r="D3787" s="190"/>
    </row>
    <row r="3788" spans="4:4" x14ac:dyDescent="0.25">
      <c r="D3788" s="190"/>
    </row>
    <row r="3789" spans="4:4" x14ac:dyDescent="0.25">
      <c r="D3789" s="190"/>
    </row>
    <row r="3790" spans="4:4" x14ac:dyDescent="0.25">
      <c r="D3790" s="190"/>
    </row>
    <row r="3791" spans="4:4" x14ac:dyDescent="0.25">
      <c r="D3791" s="190"/>
    </row>
    <row r="3792" spans="4:4" x14ac:dyDescent="0.25">
      <c r="D3792" s="190"/>
    </row>
    <row r="3793" spans="4:4" x14ac:dyDescent="0.25">
      <c r="D3793" s="190"/>
    </row>
    <row r="3794" spans="4:4" x14ac:dyDescent="0.25">
      <c r="D3794" s="190"/>
    </row>
    <row r="3795" spans="4:4" x14ac:dyDescent="0.25">
      <c r="D3795" s="190"/>
    </row>
    <row r="3796" spans="4:4" x14ac:dyDescent="0.25">
      <c r="D3796" s="190"/>
    </row>
    <row r="3797" spans="4:4" x14ac:dyDescent="0.25">
      <c r="D3797" s="190"/>
    </row>
    <row r="3798" spans="4:4" x14ac:dyDescent="0.25">
      <c r="D3798" s="190"/>
    </row>
    <row r="3799" spans="4:4" x14ac:dyDescent="0.25">
      <c r="D3799" s="190"/>
    </row>
    <row r="3800" spans="4:4" x14ac:dyDescent="0.25">
      <c r="D3800" s="190"/>
    </row>
    <row r="3801" spans="4:4" x14ac:dyDescent="0.25">
      <c r="D3801" s="190"/>
    </row>
    <row r="3802" spans="4:4" x14ac:dyDescent="0.25">
      <c r="D3802" s="190"/>
    </row>
    <row r="3803" spans="4:4" x14ac:dyDescent="0.25">
      <c r="D3803" s="190"/>
    </row>
    <row r="3804" spans="4:4" x14ac:dyDescent="0.25">
      <c r="D3804" s="190"/>
    </row>
    <row r="3805" spans="4:4" x14ac:dyDescent="0.25">
      <c r="D3805" s="190"/>
    </row>
    <row r="3806" spans="4:4" x14ac:dyDescent="0.25">
      <c r="D3806" s="190"/>
    </row>
    <row r="3807" spans="4:4" x14ac:dyDescent="0.25">
      <c r="D3807" s="190"/>
    </row>
    <row r="3808" spans="4:4" x14ac:dyDescent="0.25">
      <c r="D3808" s="190"/>
    </row>
    <row r="3809" spans="4:4" x14ac:dyDescent="0.25">
      <c r="D3809" s="190"/>
    </row>
    <row r="3810" spans="4:4" x14ac:dyDescent="0.25">
      <c r="D3810" s="190"/>
    </row>
    <row r="3811" spans="4:4" x14ac:dyDescent="0.25">
      <c r="D3811" s="190"/>
    </row>
    <row r="3812" spans="4:4" x14ac:dyDescent="0.25">
      <c r="D3812" s="190"/>
    </row>
    <row r="3813" spans="4:4" x14ac:dyDescent="0.25">
      <c r="D3813" s="190"/>
    </row>
    <row r="3814" spans="4:4" x14ac:dyDescent="0.25">
      <c r="D3814" s="190"/>
    </row>
    <row r="3815" spans="4:4" x14ac:dyDescent="0.25">
      <c r="D3815" s="190"/>
    </row>
    <row r="3816" spans="4:4" x14ac:dyDescent="0.25">
      <c r="D3816" s="190"/>
    </row>
    <row r="3817" spans="4:4" x14ac:dyDescent="0.25">
      <c r="D3817" s="190"/>
    </row>
    <row r="3818" spans="4:4" x14ac:dyDescent="0.25">
      <c r="D3818" s="190"/>
    </row>
    <row r="3819" spans="4:4" x14ac:dyDescent="0.25">
      <c r="D3819" s="190"/>
    </row>
    <row r="3820" spans="4:4" x14ac:dyDescent="0.25">
      <c r="D3820" s="190"/>
    </row>
    <row r="3821" spans="4:4" x14ac:dyDescent="0.25">
      <c r="D3821" s="190"/>
    </row>
    <row r="3822" spans="4:4" x14ac:dyDescent="0.25">
      <c r="D3822" s="190"/>
    </row>
    <row r="3823" spans="4:4" x14ac:dyDescent="0.25">
      <c r="D3823" s="190"/>
    </row>
    <row r="3824" spans="4:4" x14ac:dyDescent="0.25">
      <c r="D3824" s="190"/>
    </row>
    <row r="3825" spans="4:4" x14ac:dyDescent="0.25">
      <c r="D3825" s="190"/>
    </row>
    <row r="3826" spans="4:4" x14ac:dyDescent="0.25">
      <c r="D3826" s="190"/>
    </row>
    <row r="3827" spans="4:4" x14ac:dyDescent="0.25">
      <c r="D3827" s="190"/>
    </row>
    <row r="3828" spans="4:4" x14ac:dyDescent="0.25">
      <c r="D3828" s="190"/>
    </row>
    <row r="3829" spans="4:4" x14ac:dyDescent="0.25">
      <c r="D3829" s="190"/>
    </row>
    <row r="3830" spans="4:4" x14ac:dyDescent="0.25">
      <c r="D3830" s="190"/>
    </row>
    <row r="3831" spans="4:4" x14ac:dyDescent="0.25">
      <c r="D3831" s="190"/>
    </row>
    <row r="3832" spans="4:4" x14ac:dyDescent="0.25">
      <c r="D3832" s="190"/>
    </row>
    <row r="3833" spans="4:4" x14ac:dyDescent="0.25">
      <c r="D3833" s="190"/>
    </row>
    <row r="3834" spans="4:4" x14ac:dyDescent="0.25">
      <c r="D3834" s="190"/>
    </row>
    <row r="3835" spans="4:4" x14ac:dyDescent="0.25">
      <c r="D3835" s="190"/>
    </row>
    <row r="3836" spans="4:4" x14ac:dyDescent="0.25">
      <c r="D3836" s="190"/>
    </row>
    <row r="3837" spans="4:4" x14ac:dyDescent="0.25">
      <c r="D3837" s="190"/>
    </row>
    <row r="3838" spans="4:4" x14ac:dyDescent="0.25">
      <c r="D3838" s="190"/>
    </row>
    <row r="3839" spans="4:4" x14ac:dyDescent="0.25">
      <c r="D3839" s="190"/>
    </row>
    <row r="3840" spans="4:4" x14ac:dyDescent="0.25">
      <c r="D3840" s="190"/>
    </row>
    <row r="3841" spans="4:4" x14ac:dyDescent="0.25">
      <c r="D3841" s="190"/>
    </row>
    <row r="3842" spans="4:4" x14ac:dyDescent="0.25">
      <c r="D3842" s="190"/>
    </row>
    <row r="3843" spans="4:4" x14ac:dyDescent="0.25">
      <c r="D3843" s="190"/>
    </row>
    <row r="3844" spans="4:4" x14ac:dyDescent="0.25">
      <c r="D3844" s="190"/>
    </row>
    <row r="3845" spans="4:4" x14ac:dyDescent="0.25">
      <c r="D3845" s="190"/>
    </row>
    <row r="3846" spans="4:4" x14ac:dyDescent="0.25">
      <c r="D3846" s="190"/>
    </row>
    <row r="3847" spans="4:4" x14ac:dyDescent="0.25">
      <c r="D3847" s="190"/>
    </row>
    <row r="3848" spans="4:4" x14ac:dyDescent="0.25">
      <c r="D3848" s="190"/>
    </row>
    <row r="3849" spans="4:4" x14ac:dyDescent="0.25">
      <c r="D3849" s="190"/>
    </row>
    <row r="3850" spans="4:4" x14ac:dyDescent="0.25">
      <c r="D3850" s="190"/>
    </row>
    <row r="3851" spans="4:4" x14ac:dyDescent="0.25">
      <c r="D3851" s="190"/>
    </row>
    <row r="3852" spans="4:4" x14ac:dyDescent="0.25">
      <c r="D3852" s="190"/>
    </row>
    <row r="3853" spans="4:4" x14ac:dyDescent="0.25">
      <c r="D3853" s="190"/>
    </row>
    <row r="3854" spans="4:4" x14ac:dyDescent="0.25">
      <c r="D3854" s="190"/>
    </row>
    <row r="3855" spans="4:4" x14ac:dyDescent="0.25">
      <c r="D3855" s="190"/>
    </row>
    <row r="3856" spans="4:4" x14ac:dyDescent="0.25">
      <c r="D3856" s="190"/>
    </row>
    <row r="3857" spans="4:4" x14ac:dyDescent="0.25">
      <c r="D3857" s="190"/>
    </row>
    <row r="3858" spans="4:4" x14ac:dyDescent="0.25">
      <c r="D3858" s="190"/>
    </row>
    <row r="3859" spans="4:4" x14ac:dyDescent="0.25">
      <c r="D3859" s="190"/>
    </row>
    <row r="3860" spans="4:4" x14ac:dyDescent="0.25">
      <c r="D3860" s="190"/>
    </row>
    <row r="3861" spans="4:4" x14ac:dyDescent="0.25">
      <c r="D3861" s="190"/>
    </row>
    <row r="3862" spans="4:4" x14ac:dyDescent="0.25">
      <c r="D3862" s="190"/>
    </row>
    <row r="3863" spans="4:4" x14ac:dyDescent="0.25">
      <c r="D3863" s="190"/>
    </row>
    <row r="3864" spans="4:4" x14ac:dyDescent="0.25">
      <c r="D3864" s="190"/>
    </row>
    <row r="3865" spans="4:4" x14ac:dyDescent="0.25">
      <c r="D3865" s="190"/>
    </row>
    <row r="3866" spans="4:4" x14ac:dyDescent="0.25">
      <c r="D3866" s="190"/>
    </row>
    <row r="3867" spans="4:4" x14ac:dyDescent="0.25">
      <c r="D3867" s="190"/>
    </row>
    <row r="3868" spans="4:4" x14ac:dyDescent="0.25">
      <c r="D3868" s="190"/>
    </row>
    <row r="3869" spans="4:4" x14ac:dyDescent="0.25">
      <c r="D3869" s="190"/>
    </row>
    <row r="3870" spans="4:4" x14ac:dyDescent="0.25">
      <c r="D3870" s="190"/>
    </row>
    <row r="3871" spans="4:4" x14ac:dyDescent="0.25">
      <c r="D3871" s="190"/>
    </row>
    <row r="3872" spans="4:4" x14ac:dyDescent="0.25">
      <c r="D3872" s="190"/>
    </row>
    <row r="3873" spans="4:4" x14ac:dyDescent="0.25">
      <c r="D3873" s="190"/>
    </row>
    <row r="3874" spans="4:4" x14ac:dyDescent="0.25">
      <c r="D3874" s="190"/>
    </row>
    <row r="3875" spans="4:4" x14ac:dyDescent="0.25">
      <c r="D3875" s="190"/>
    </row>
    <row r="3876" spans="4:4" x14ac:dyDescent="0.25">
      <c r="D3876" s="190"/>
    </row>
    <row r="3877" spans="4:4" x14ac:dyDescent="0.25">
      <c r="D3877" s="190"/>
    </row>
    <row r="3878" spans="4:4" x14ac:dyDescent="0.25">
      <c r="D3878" s="190"/>
    </row>
    <row r="3879" spans="4:4" x14ac:dyDescent="0.25">
      <c r="D3879" s="190"/>
    </row>
    <row r="3880" spans="4:4" x14ac:dyDescent="0.25">
      <c r="D3880" s="190"/>
    </row>
    <row r="3881" spans="4:4" x14ac:dyDescent="0.25">
      <c r="D3881" s="190"/>
    </row>
    <row r="3882" spans="4:4" x14ac:dyDescent="0.25">
      <c r="D3882" s="190"/>
    </row>
    <row r="3883" spans="4:4" x14ac:dyDescent="0.25">
      <c r="D3883" s="190"/>
    </row>
    <row r="3884" spans="4:4" x14ac:dyDescent="0.25">
      <c r="D3884" s="190"/>
    </row>
    <row r="3885" spans="4:4" x14ac:dyDescent="0.25">
      <c r="D3885" s="190"/>
    </row>
    <row r="3886" spans="4:4" x14ac:dyDescent="0.25">
      <c r="D3886" s="190"/>
    </row>
    <row r="3887" spans="4:4" x14ac:dyDescent="0.25">
      <c r="D3887" s="190"/>
    </row>
    <row r="3888" spans="4:4" x14ac:dyDescent="0.25">
      <c r="D3888" s="190"/>
    </row>
    <row r="3889" spans="4:4" x14ac:dyDescent="0.25">
      <c r="D3889" s="190"/>
    </row>
    <row r="3890" spans="4:4" x14ac:dyDescent="0.25">
      <c r="D3890" s="190"/>
    </row>
    <row r="3891" spans="4:4" x14ac:dyDescent="0.25">
      <c r="D3891" s="190"/>
    </row>
    <row r="3892" spans="4:4" x14ac:dyDescent="0.25">
      <c r="D3892" s="190"/>
    </row>
    <row r="3893" spans="4:4" x14ac:dyDescent="0.25">
      <c r="D3893" s="190"/>
    </row>
    <row r="3894" spans="4:4" x14ac:dyDescent="0.25">
      <c r="D3894" s="190"/>
    </row>
    <row r="3895" spans="4:4" x14ac:dyDescent="0.25">
      <c r="D3895" s="190"/>
    </row>
    <row r="3896" spans="4:4" x14ac:dyDescent="0.25">
      <c r="D3896" s="190"/>
    </row>
    <row r="3897" spans="4:4" x14ac:dyDescent="0.25">
      <c r="D3897" s="190"/>
    </row>
    <row r="3898" spans="4:4" x14ac:dyDescent="0.25">
      <c r="D3898" s="190"/>
    </row>
    <row r="3899" spans="4:4" x14ac:dyDescent="0.25">
      <c r="D3899" s="190"/>
    </row>
    <row r="3900" spans="4:4" x14ac:dyDescent="0.25">
      <c r="D3900" s="190"/>
    </row>
    <row r="3901" spans="4:4" x14ac:dyDescent="0.25">
      <c r="D3901" s="190"/>
    </row>
    <row r="3902" spans="4:4" x14ac:dyDescent="0.25">
      <c r="D3902" s="190"/>
    </row>
    <row r="3903" spans="4:4" x14ac:dyDescent="0.25">
      <c r="D3903" s="190"/>
    </row>
    <row r="3904" spans="4:4" x14ac:dyDescent="0.25">
      <c r="D3904" s="190"/>
    </row>
    <row r="3905" spans="4:4" x14ac:dyDescent="0.25">
      <c r="D3905" s="190"/>
    </row>
    <row r="3906" spans="4:4" x14ac:dyDescent="0.25">
      <c r="D3906" s="190"/>
    </row>
    <row r="3907" spans="4:4" x14ac:dyDescent="0.25">
      <c r="D3907" s="190"/>
    </row>
    <row r="3908" spans="4:4" x14ac:dyDescent="0.25">
      <c r="D3908" s="190"/>
    </row>
    <row r="3909" spans="4:4" x14ac:dyDescent="0.25">
      <c r="D3909" s="190"/>
    </row>
    <row r="3910" spans="4:4" x14ac:dyDescent="0.25">
      <c r="D3910" s="190"/>
    </row>
    <row r="3911" spans="4:4" x14ac:dyDescent="0.25">
      <c r="D3911" s="190"/>
    </row>
    <row r="3912" spans="4:4" x14ac:dyDescent="0.25">
      <c r="D3912" s="190"/>
    </row>
    <row r="3913" spans="4:4" x14ac:dyDescent="0.25">
      <c r="D3913" s="190"/>
    </row>
    <row r="3914" spans="4:4" x14ac:dyDescent="0.25">
      <c r="D3914" s="190"/>
    </row>
    <row r="3915" spans="4:4" x14ac:dyDescent="0.25">
      <c r="D3915" s="190"/>
    </row>
    <row r="3916" spans="4:4" x14ac:dyDescent="0.25">
      <c r="D3916" s="190"/>
    </row>
    <row r="3917" spans="4:4" x14ac:dyDescent="0.25">
      <c r="D3917" s="190"/>
    </row>
    <row r="3918" spans="4:4" x14ac:dyDescent="0.25">
      <c r="D3918" s="190"/>
    </row>
    <row r="3919" spans="4:4" x14ac:dyDescent="0.25">
      <c r="D3919" s="190"/>
    </row>
    <row r="3920" spans="4:4" x14ac:dyDescent="0.25">
      <c r="D3920" s="190"/>
    </row>
    <row r="3921" spans="4:4" x14ac:dyDescent="0.25">
      <c r="D3921" s="190"/>
    </row>
    <row r="3922" spans="4:4" x14ac:dyDescent="0.25">
      <c r="D3922" s="190"/>
    </row>
    <row r="3923" spans="4:4" x14ac:dyDescent="0.25">
      <c r="D3923" s="190"/>
    </row>
    <row r="3924" spans="4:4" x14ac:dyDescent="0.25">
      <c r="D3924" s="190"/>
    </row>
    <row r="3925" spans="4:4" x14ac:dyDescent="0.25">
      <c r="D3925" s="190"/>
    </row>
    <row r="3926" spans="4:4" x14ac:dyDescent="0.25">
      <c r="D3926" s="190"/>
    </row>
    <row r="3927" spans="4:4" x14ac:dyDescent="0.25">
      <c r="D3927" s="190"/>
    </row>
    <row r="3928" spans="4:4" x14ac:dyDescent="0.25">
      <c r="D3928" s="190"/>
    </row>
    <row r="3929" spans="4:4" x14ac:dyDescent="0.25">
      <c r="D3929" s="190"/>
    </row>
    <row r="3930" spans="4:4" x14ac:dyDescent="0.25">
      <c r="D3930" s="190"/>
    </row>
    <row r="3931" spans="4:4" x14ac:dyDescent="0.25">
      <c r="D3931" s="190"/>
    </row>
    <row r="3932" spans="4:4" x14ac:dyDescent="0.25">
      <c r="D3932" s="190"/>
    </row>
    <row r="3933" spans="4:4" x14ac:dyDescent="0.25">
      <c r="D3933" s="190"/>
    </row>
    <row r="3934" spans="4:4" x14ac:dyDescent="0.25">
      <c r="D3934" s="190"/>
    </row>
    <row r="3935" spans="4:4" x14ac:dyDescent="0.25">
      <c r="D3935" s="190"/>
    </row>
    <row r="3936" spans="4:4" x14ac:dyDescent="0.25">
      <c r="D3936" s="190"/>
    </row>
    <row r="3937" spans="4:4" x14ac:dyDescent="0.25">
      <c r="D3937" s="190"/>
    </row>
    <row r="3938" spans="4:4" x14ac:dyDescent="0.25">
      <c r="D3938" s="190"/>
    </row>
    <row r="3939" spans="4:4" x14ac:dyDescent="0.25">
      <c r="D3939" s="190"/>
    </row>
    <row r="3940" spans="4:4" x14ac:dyDescent="0.25">
      <c r="D3940" s="190"/>
    </row>
    <row r="3941" spans="4:4" x14ac:dyDescent="0.25">
      <c r="D3941" s="190"/>
    </row>
    <row r="3942" spans="4:4" x14ac:dyDescent="0.25">
      <c r="D3942" s="190"/>
    </row>
    <row r="3943" spans="4:4" x14ac:dyDescent="0.25">
      <c r="D3943" s="190"/>
    </row>
    <row r="3944" spans="4:4" x14ac:dyDescent="0.25">
      <c r="D3944" s="190"/>
    </row>
    <row r="3945" spans="4:4" x14ac:dyDescent="0.25">
      <c r="D3945" s="190"/>
    </row>
    <row r="3946" spans="4:4" x14ac:dyDescent="0.25">
      <c r="D3946" s="190"/>
    </row>
    <row r="3947" spans="4:4" x14ac:dyDescent="0.25">
      <c r="D3947" s="190"/>
    </row>
    <row r="3948" spans="4:4" x14ac:dyDescent="0.25">
      <c r="D3948" s="190"/>
    </row>
    <row r="3949" spans="4:4" x14ac:dyDescent="0.25">
      <c r="D3949" s="190"/>
    </row>
    <row r="3950" spans="4:4" x14ac:dyDescent="0.25">
      <c r="D3950" s="190"/>
    </row>
    <row r="3951" spans="4:4" x14ac:dyDescent="0.25">
      <c r="D3951" s="190"/>
    </row>
    <row r="3952" spans="4:4" x14ac:dyDescent="0.25">
      <c r="D3952" s="190"/>
    </row>
    <row r="3953" spans="4:4" x14ac:dyDescent="0.25">
      <c r="D3953" s="190"/>
    </row>
    <row r="3954" spans="4:4" x14ac:dyDescent="0.25">
      <c r="D3954" s="190"/>
    </row>
    <row r="3955" spans="4:4" x14ac:dyDescent="0.25">
      <c r="D3955" s="190"/>
    </row>
    <row r="3956" spans="4:4" x14ac:dyDescent="0.25">
      <c r="D3956" s="190"/>
    </row>
    <row r="3957" spans="4:4" x14ac:dyDescent="0.25">
      <c r="D3957" s="190"/>
    </row>
    <row r="3958" spans="4:4" x14ac:dyDescent="0.25">
      <c r="D3958" s="190"/>
    </row>
    <row r="3959" spans="4:4" x14ac:dyDescent="0.25">
      <c r="D3959" s="190"/>
    </row>
    <row r="3960" spans="4:4" x14ac:dyDescent="0.25">
      <c r="D3960" s="190"/>
    </row>
    <row r="3961" spans="4:4" x14ac:dyDescent="0.25">
      <c r="D3961" s="190"/>
    </row>
    <row r="3962" spans="4:4" x14ac:dyDescent="0.25">
      <c r="D3962" s="190"/>
    </row>
    <row r="3963" spans="4:4" x14ac:dyDescent="0.25">
      <c r="D3963" s="190"/>
    </row>
    <row r="3964" spans="4:4" x14ac:dyDescent="0.25">
      <c r="D3964" s="190"/>
    </row>
    <row r="3965" spans="4:4" x14ac:dyDescent="0.25">
      <c r="D3965" s="190"/>
    </row>
    <row r="3966" spans="4:4" x14ac:dyDescent="0.25">
      <c r="D3966" s="190"/>
    </row>
    <row r="3967" spans="4:4" x14ac:dyDescent="0.25">
      <c r="D3967" s="190"/>
    </row>
    <row r="3968" spans="4:4" x14ac:dyDescent="0.25">
      <c r="D3968" s="190"/>
    </row>
    <row r="3969" spans="4:4" x14ac:dyDescent="0.25">
      <c r="D3969" s="190"/>
    </row>
    <row r="3970" spans="4:4" x14ac:dyDescent="0.25">
      <c r="D3970" s="190"/>
    </row>
    <row r="3971" spans="4:4" x14ac:dyDescent="0.25">
      <c r="D3971" s="190"/>
    </row>
    <row r="3972" spans="4:4" x14ac:dyDescent="0.25">
      <c r="D3972" s="190"/>
    </row>
    <row r="3973" spans="4:4" x14ac:dyDescent="0.25">
      <c r="D3973" s="190"/>
    </row>
    <row r="3974" spans="4:4" x14ac:dyDescent="0.25">
      <c r="D3974" s="190"/>
    </row>
    <row r="3975" spans="4:4" x14ac:dyDescent="0.25">
      <c r="D3975" s="190"/>
    </row>
    <row r="3976" spans="4:4" x14ac:dyDescent="0.25">
      <c r="D3976" s="190"/>
    </row>
    <row r="3977" spans="4:4" x14ac:dyDescent="0.25">
      <c r="D3977" s="190"/>
    </row>
    <row r="3978" spans="4:4" x14ac:dyDescent="0.25">
      <c r="D3978" s="190"/>
    </row>
    <row r="3979" spans="4:4" x14ac:dyDescent="0.25">
      <c r="D3979" s="190"/>
    </row>
    <row r="3980" spans="4:4" x14ac:dyDescent="0.25">
      <c r="D3980" s="190"/>
    </row>
    <row r="3981" spans="4:4" x14ac:dyDescent="0.25">
      <c r="D3981" s="190"/>
    </row>
    <row r="3982" spans="4:4" x14ac:dyDescent="0.25">
      <c r="D3982" s="190"/>
    </row>
    <row r="3983" spans="4:4" x14ac:dyDescent="0.25">
      <c r="D3983" s="190"/>
    </row>
    <row r="3984" spans="4:4" x14ac:dyDescent="0.25">
      <c r="D3984" s="190"/>
    </row>
    <row r="3985" spans="4:4" x14ac:dyDescent="0.25">
      <c r="D3985" s="190"/>
    </row>
    <row r="3986" spans="4:4" x14ac:dyDescent="0.25">
      <c r="D3986" s="190"/>
    </row>
    <row r="3987" spans="4:4" x14ac:dyDescent="0.25">
      <c r="D3987" s="190"/>
    </row>
    <row r="3988" spans="4:4" x14ac:dyDescent="0.25">
      <c r="D3988" s="190"/>
    </row>
    <row r="3989" spans="4:4" x14ac:dyDescent="0.25">
      <c r="D3989" s="190"/>
    </row>
    <row r="3990" spans="4:4" x14ac:dyDescent="0.25">
      <c r="D3990" s="190"/>
    </row>
    <row r="3991" spans="4:4" x14ac:dyDescent="0.25">
      <c r="D3991" s="190"/>
    </row>
    <row r="3992" spans="4:4" x14ac:dyDescent="0.25">
      <c r="D3992" s="190"/>
    </row>
    <row r="3993" spans="4:4" x14ac:dyDescent="0.25">
      <c r="D3993" s="190"/>
    </row>
    <row r="3994" spans="4:4" x14ac:dyDescent="0.25">
      <c r="D3994" s="190"/>
    </row>
    <row r="3995" spans="4:4" x14ac:dyDescent="0.25">
      <c r="D3995" s="190"/>
    </row>
    <row r="3996" spans="4:4" x14ac:dyDescent="0.25">
      <c r="D3996" s="190"/>
    </row>
    <row r="3997" spans="4:4" x14ac:dyDescent="0.25">
      <c r="D3997" s="190"/>
    </row>
    <row r="3998" spans="4:4" x14ac:dyDescent="0.25">
      <c r="D3998" s="190"/>
    </row>
    <row r="3999" spans="4:4" x14ac:dyDescent="0.25">
      <c r="D3999" s="190"/>
    </row>
    <row r="4000" spans="4:4" x14ac:dyDescent="0.25">
      <c r="D4000" s="190"/>
    </row>
    <row r="4001" spans="4:4" x14ac:dyDescent="0.25">
      <c r="D4001" s="190"/>
    </row>
    <row r="4002" spans="4:4" x14ac:dyDescent="0.25">
      <c r="D4002" s="190"/>
    </row>
    <row r="4003" spans="4:4" x14ac:dyDescent="0.25">
      <c r="D4003" s="190"/>
    </row>
    <row r="4004" spans="4:4" x14ac:dyDescent="0.25">
      <c r="D4004" s="190"/>
    </row>
    <row r="4005" spans="4:4" x14ac:dyDescent="0.25">
      <c r="D4005" s="190"/>
    </row>
    <row r="4006" spans="4:4" x14ac:dyDescent="0.25">
      <c r="D4006" s="190"/>
    </row>
    <row r="4007" spans="4:4" x14ac:dyDescent="0.25">
      <c r="D4007" s="190"/>
    </row>
    <row r="4008" spans="4:4" x14ac:dyDescent="0.25">
      <c r="D4008" s="190"/>
    </row>
    <row r="4009" spans="4:4" x14ac:dyDescent="0.25">
      <c r="D4009" s="190"/>
    </row>
    <row r="4010" spans="4:4" x14ac:dyDescent="0.25">
      <c r="D4010" s="190"/>
    </row>
    <row r="4011" spans="4:4" x14ac:dyDescent="0.25">
      <c r="D4011" s="190"/>
    </row>
    <row r="4012" spans="4:4" x14ac:dyDescent="0.25">
      <c r="D4012" s="190"/>
    </row>
    <row r="4013" spans="4:4" x14ac:dyDescent="0.25">
      <c r="D4013" s="190"/>
    </row>
    <row r="4014" spans="4:4" x14ac:dyDescent="0.25">
      <c r="D4014" s="190"/>
    </row>
    <row r="4015" spans="4:4" x14ac:dyDescent="0.25">
      <c r="D4015" s="190"/>
    </row>
    <row r="4016" spans="4:4" x14ac:dyDescent="0.25">
      <c r="D4016" s="190"/>
    </row>
    <row r="4017" spans="4:4" x14ac:dyDescent="0.25">
      <c r="D4017" s="190"/>
    </row>
    <row r="4018" spans="4:4" x14ac:dyDescent="0.25">
      <c r="D4018" s="190"/>
    </row>
    <row r="4019" spans="4:4" x14ac:dyDescent="0.25">
      <c r="D4019" s="190"/>
    </row>
    <row r="4020" spans="4:4" x14ac:dyDescent="0.25">
      <c r="D4020" s="190"/>
    </row>
    <row r="4021" spans="4:4" x14ac:dyDescent="0.25">
      <c r="D4021" s="190"/>
    </row>
    <row r="4022" spans="4:4" x14ac:dyDescent="0.25">
      <c r="D4022" s="190"/>
    </row>
    <row r="4023" spans="4:4" x14ac:dyDescent="0.25">
      <c r="D4023" s="190"/>
    </row>
    <row r="4024" spans="4:4" x14ac:dyDescent="0.25">
      <c r="D4024" s="190"/>
    </row>
    <row r="4025" spans="4:4" x14ac:dyDescent="0.25">
      <c r="D4025" s="190"/>
    </row>
    <row r="4026" spans="4:4" x14ac:dyDescent="0.25">
      <c r="D4026" s="190"/>
    </row>
    <row r="4027" spans="4:4" x14ac:dyDescent="0.25">
      <c r="D4027" s="190"/>
    </row>
    <row r="4028" spans="4:4" x14ac:dyDescent="0.25">
      <c r="D4028" s="190"/>
    </row>
    <row r="4029" spans="4:4" x14ac:dyDescent="0.25">
      <c r="D4029" s="190"/>
    </row>
    <row r="4030" spans="4:4" x14ac:dyDescent="0.25">
      <c r="D4030" s="190"/>
    </row>
    <row r="4031" spans="4:4" x14ac:dyDescent="0.25">
      <c r="D4031" s="190"/>
    </row>
    <row r="4032" spans="4:4" x14ac:dyDescent="0.25">
      <c r="D4032" s="190"/>
    </row>
    <row r="4033" spans="4:4" x14ac:dyDescent="0.25">
      <c r="D4033" s="190"/>
    </row>
    <row r="4034" spans="4:4" x14ac:dyDescent="0.25">
      <c r="D4034" s="190"/>
    </row>
    <row r="4035" spans="4:4" x14ac:dyDescent="0.25">
      <c r="D4035" s="190"/>
    </row>
    <row r="4036" spans="4:4" x14ac:dyDescent="0.25">
      <c r="D4036" s="190"/>
    </row>
    <row r="4037" spans="4:4" x14ac:dyDescent="0.25">
      <c r="D4037" s="190"/>
    </row>
    <row r="4038" spans="4:4" x14ac:dyDescent="0.25">
      <c r="D4038" s="190"/>
    </row>
    <row r="4039" spans="4:4" x14ac:dyDescent="0.25">
      <c r="D4039" s="190"/>
    </row>
    <row r="4040" spans="4:4" x14ac:dyDescent="0.25">
      <c r="D4040" s="190"/>
    </row>
    <row r="4041" spans="4:4" x14ac:dyDescent="0.25">
      <c r="D4041" s="190"/>
    </row>
    <row r="4042" spans="4:4" x14ac:dyDescent="0.25">
      <c r="D4042" s="190"/>
    </row>
    <row r="4043" spans="4:4" x14ac:dyDescent="0.25">
      <c r="D4043" s="190"/>
    </row>
    <row r="4044" spans="4:4" x14ac:dyDescent="0.25">
      <c r="D4044" s="190"/>
    </row>
    <row r="4045" spans="4:4" x14ac:dyDescent="0.25">
      <c r="D4045" s="190"/>
    </row>
    <row r="4046" spans="4:4" x14ac:dyDescent="0.25">
      <c r="D4046" s="190"/>
    </row>
    <row r="4047" spans="4:4" x14ac:dyDescent="0.25">
      <c r="D4047" s="190"/>
    </row>
    <row r="4048" spans="4:4" x14ac:dyDescent="0.25">
      <c r="D4048" s="190"/>
    </row>
    <row r="4049" spans="4:4" x14ac:dyDescent="0.25">
      <c r="D4049" s="190"/>
    </row>
    <row r="4050" spans="4:4" x14ac:dyDescent="0.25">
      <c r="D4050" s="190"/>
    </row>
    <row r="4051" spans="4:4" x14ac:dyDescent="0.25">
      <c r="D4051" s="190"/>
    </row>
    <row r="4052" spans="4:4" x14ac:dyDescent="0.25">
      <c r="D4052" s="190"/>
    </row>
    <row r="4053" spans="4:4" x14ac:dyDescent="0.25">
      <c r="D4053" s="190"/>
    </row>
    <row r="4054" spans="4:4" x14ac:dyDescent="0.25">
      <c r="D4054" s="190"/>
    </row>
    <row r="4055" spans="4:4" x14ac:dyDescent="0.25">
      <c r="D4055" s="190"/>
    </row>
    <row r="4056" spans="4:4" x14ac:dyDescent="0.25">
      <c r="D4056" s="190"/>
    </row>
    <row r="4057" spans="4:4" x14ac:dyDescent="0.25">
      <c r="D4057" s="190"/>
    </row>
    <row r="4058" spans="4:4" x14ac:dyDescent="0.25">
      <c r="D4058" s="190"/>
    </row>
    <row r="4059" spans="4:4" x14ac:dyDescent="0.25">
      <c r="D4059" s="190"/>
    </row>
    <row r="4060" spans="4:4" x14ac:dyDescent="0.25">
      <c r="D4060" s="190"/>
    </row>
    <row r="4061" spans="4:4" x14ac:dyDescent="0.25">
      <c r="D4061" s="190"/>
    </row>
    <row r="4062" spans="4:4" x14ac:dyDescent="0.25">
      <c r="D4062" s="190"/>
    </row>
    <row r="4063" spans="4:4" x14ac:dyDescent="0.25">
      <c r="D4063" s="190"/>
    </row>
    <row r="4064" spans="4:4" x14ac:dyDescent="0.25">
      <c r="D4064" s="190"/>
    </row>
    <row r="4065" spans="4:4" x14ac:dyDescent="0.25">
      <c r="D4065" s="190"/>
    </row>
    <row r="4066" spans="4:4" x14ac:dyDescent="0.25">
      <c r="D4066" s="190"/>
    </row>
    <row r="4067" spans="4:4" x14ac:dyDescent="0.25">
      <c r="D4067" s="190"/>
    </row>
    <row r="4068" spans="4:4" x14ac:dyDescent="0.25">
      <c r="D4068" s="190"/>
    </row>
    <row r="4069" spans="4:4" x14ac:dyDescent="0.25">
      <c r="D4069" s="190"/>
    </row>
    <row r="4070" spans="4:4" x14ac:dyDescent="0.25">
      <c r="D4070" s="190"/>
    </row>
    <row r="4071" spans="4:4" x14ac:dyDescent="0.25">
      <c r="D4071" s="190"/>
    </row>
    <row r="4072" spans="4:4" x14ac:dyDescent="0.25">
      <c r="D4072" s="190"/>
    </row>
    <row r="4073" spans="4:4" x14ac:dyDescent="0.25">
      <c r="D4073" s="190"/>
    </row>
    <row r="4074" spans="4:4" x14ac:dyDescent="0.25">
      <c r="D4074" s="190"/>
    </row>
    <row r="4075" spans="4:4" x14ac:dyDescent="0.25">
      <c r="D4075" s="190"/>
    </row>
    <row r="4076" spans="4:4" x14ac:dyDescent="0.25">
      <c r="D4076" s="190"/>
    </row>
    <row r="4077" spans="4:4" x14ac:dyDescent="0.25">
      <c r="D4077" s="190"/>
    </row>
    <row r="4078" spans="4:4" x14ac:dyDescent="0.25">
      <c r="D4078" s="190"/>
    </row>
    <row r="4079" spans="4:4" x14ac:dyDescent="0.25">
      <c r="D4079" s="190"/>
    </row>
    <row r="4080" spans="4:4" x14ac:dyDescent="0.25">
      <c r="D4080" s="190"/>
    </row>
    <row r="4081" spans="4:4" x14ac:dyDescent="0.25">
      <c r="D4081" s="190"/>
    </row>
    <row r="4082" spans="4:4" x14ac:dyDescent="0.25">
      <c r="D4082" s="190"/>
    </row>
    <row r="4083" spans="4:4" x14ac:dyDescent="0.25">
      <c r="D4083" s="190"/>
    </row>
    <row r="4084" spans="4:4" x14ac:dyDescent="0.25">
      <c r="D4084" s="190"/>
    </row>
    <row r="4085" spans="4:4" x14ac:dyDescent="0.25">
      <c r="D4085" s="190"/>
    </row>
    <row r="4086" spans="4:4" x14ac:dyDescent="0.25">
      <c r="D4086" s="190"/>
    </row>
    <row r="4087" spans="4:4" x14ac:dyDescent="0.25">
      <c r="D4087" s="190"/>
    </row>
    <row r="4088" spans="4:4" x14ac:dyDescent="0.25">
      <c r="D4088" s="190"/>
    </row>
    <row r="4089" spans="4:4" x14ac:dyDescent="0.25">
      <c r="D4089" s="190"/>
    </row>
    <row r="4090" spans="4:4" x14ac:dyDescent="0.25">
      <c r="D4090" s="190"/>
    </row>
    <row r="4091" spans="4:4" x14ac:dyDescent="0.25">
      <c r="D4091" s="190"/>
    </row>
    <row r="4092" spans="4:4" x14ac:dyDescent="0.25">
      <c r="D4092" s="190"/>
    </row>
    <row r="4093" spans="4:4" x14ac:dyDescent="0.25">
      <c r="D4093" s="190"/>
    </row>
    <row r="4094" spans="4:4" x14ac:dyDescent="0.25">
      <c r="D4094" s="190"/>
    </row>
    <row r="4095" spans="4:4" x14ac:dyDescent="0.25">
      <c r="D4095" s="190"/>
    </row>
    <row r="4096" spans="4:4" x14ac:dyDescent="0.25">
      <c r="D4096" s="190"/>
    </row>
    <row r="4097" spans="4:4" x14ac:dyDescent="0.25">
      <c r="D4097" s="190"/>
    </row>
    <row r="4098" spans="4:4" x14ac:dyDescent="0.25">
      <c r="D4098" s="190"/>
    </row>
    <row r="4099" spans="4:4" x14ac:dyDescent="0.25">
      <c r="D4099" s="190"/>
    </row>
    <row r="4100" spans="4:4" x14ac:dyDescent="0.25">
      <c r="D4100" s="190"/>
    </row>
    <row r="4101" spans="4:4" x14ac:dyDescent="0.25">
      <c r="D4101" s="190"/>
    </row>
    <row r="4102" spans="4:4" x14ac:dyDescent="0.25">
      <c r="D4102" s="190"/>
    </row>
    <row r="4103" spans="4:4" x14ac:dyDescent="0.25">
      <c r="D4103" s="190"/>
    </row>
    <row r="4104" spans="4:4" x14ac:dyDescent="0.25">
      <c r="D4104" s="190"/>
    </row>
    <row r="4105" spans="4:4" x14ac:dyDescent="0.25">
      <c r="D4105" s="190"/>
    </row>
    <row r="4106" spans="4:4" x14ac:dyDescent="0.25">
      <c r="D4106" s="190"/>
    </row>
    <row r="4107" spans="4:4" x14ac:dyDescent="0.25">
      <c r="D4107" s="190"/>
    </row>
    <row r="4108" spans="4:4" x14ac:dyDescent="0.25">
      <c r="D4108" s="190"/>
    </row>
    <row r="4109" spans="4:4" x14ac:dyDescent="0.25">
      <c r="D4109" s="190"/>
    </row>
    <row r="4110" spans="4:4" x14ac:dyDescent="0.25">
      <c r="D4110" s="190"/>
    </row>
    <row r="4111" spans="4:4" x14ac:dyDescent="0.25">
      <c r="D4111" s="190"/>
    </row>
    <row r="4112" spans="4:4" x14ac:dyDescent="0.25">
      <c r="D4112" s="190"/>
    </row>
    <row r="4113" spans="4:4" x14ac:dyDescent="0.25">
      <c r="D4113" s="190"/>
    </row>
    <row r="4114" spans="4:4" x14ac:dyDescent="0.25">
      <c r="D4114" s="190"/>
    </row>
    <row r="4115" spans="4:4" x14ac:dyDescent="0.25">
      <c r="D4115" s="190"/>
    </row>
    <row r="4116" spans="4:4" x14ac:dyDescent="0.25">
      <c r="D4116" s="190"/>
    </row>
    <row r="4117" spans="4:4" x14ac:dyDescent="0.25">
      <c r="D4117" s="190"/>
    </row>
    <row r="4118" spans="4:4" x14ac:dyDescent="0.25">
      <c r="D4118" s="190"/>
    </row>
    <row r="4119" spans="4:4" x14ac:dyDescent="0.25">
      <c r="D4119" s="190"/>
    </row>
    <row r="4120" spans="4:4" x14ac:dyDescent="0.25">
      <c r="D4120" s="190"/>
    </row>
    <row r="4121" spans="4:4" x14ac:dyDescent="0.25">
      <c r="D4121" s="190"/>
    </row>
    <row r="4122" spans="4:4" x14ac:dyDescent="0.25">
      <c r="D4122" s="190"/>
    </row>
    <row r="4123" spans="4:4" x14ac:dyDescent="0.25">
      <c r="D4123" s="190"/>
    </row>
    <row r="4124" spans="4:4" x14ac:dyDescent="0.25">
      <c r="D4124" s="190"/>
    </row>
    <row r="4125" spans="4:4" x14ac:dyDescent="0.25">
      <c r="D4125" s="190"/>
    </row>
    <row r="4126" spans="4:4" x14ac:dyDescent="0.25">
      <c r="D4126" s="190"/>
    </row>
    <row r="4127" spans="4:4" x14ac:dyDescent="0.25">
      <c r="D4127" s="190"/>
    </row>
    <row r="4128" spans="4:4" x14ac:dyDescent="0.25">
      <c r="D4128" s="190"/>
    </row>
    <row r="4129" spans="4:4" x14ac:dyDescent="0.25">
      <c r="D4129" s="190"/>
    </row>
    <row r="4130" spans="4:4" x14ac:dyDescent="0.25">
      <c r="D4130" s="190"/>
    </row>
    <row r="4131" spans="4:4" x14ac:dyDescent="0.25">
      <c r="D4131" s="190"/>
    </row>
    <row r="4132" spans="4:4" x14ac:dyDescent="0.25">
      <c r="D4132" s="190"/>
    </row>
    <row r="4133" spans="4:4" x14ac:dyDescent="0.25">
      <c r="D4133" s="190"/>
    </row>
    <row r="4134" spans="4:4" x14ac:dyDescent="0.25">
      <c r="D4134" s="190"/>
    </row>
    <row r="4135" spans="4:4" x14ac:dyDescent="0.25">
      <c r="D4135" s="190"/>
    </row>
    <row r="4136" spans="4:4" x14ac:dyDescent="0.25">
      <c r="D4136" s="190"/>
    </row>
    <row r="4137" spans="4:4" x14ac:dyDescent="0.25">
      <c r="D4137" s="190"/>
    </row>
    <row r="4138" spans="4:4" x14ac:dyDescent="0.25">
      <c r="D4138" s="190"/>
    </row>
    <row r="4139" spans="4:4" x14ac:dyDescent="0.25">
      <c r="D4139" s="190"/>
    </row>
    <row r="4140" spans="4:4" x14ac:dyDescent="0.25">
      <c r="D4140" s="190"/>
    </row>
    <row r="4141" spans="4:4" x14ac:dyDescent="0.25">
      <c r="D4141" s="190"/>
    </row>
    <row r="4142" spans="4:4" x14ac:dyDescent="0.25">
      <c r="D4142" s="190"/>
    </row>
    <row r="4143" spans="4:4" x14ac:dyDescent="0.25">
      <c r="D4143" s="190"/>
    </row>
    <row r="4144" spans="4:4" x14ac:dyDescent="0.25">
      <c r="D4144" s="190"/>
    </row>
    <row r="4145" spans="4:4" x14ac:dyDescent="0.25">
      <c r="D4145" s="190"/>
    </row>
    <row r="4146" spans="4:4" x14ac:dyDescent="0.25">
      <c r="D4146" s="190"/>
    </row>
    <row r="4147" spans="4:4" x14ac:dyDescent="0.25">
      <c r="D4147" s="190"/>
    </row>
    <row r="4148" spans="4:4" x14ac:dyDescent="0.25">
      <c r="D4148" s="190"/>
    </row>
    <row r="4149" spans="4:4" x14ac:dyDescent="0.25">
      <c r="D4149" s="190"/>
    </row>
    <row r="4150" spans="4:4" x14ac:dyDescent="0.25">
      <c r="D4150" s="190"/>
    </row>
    <row r="4151" spans="4:4" x14ac:dyDescent="0.25">
      <c r="D4151" s="190"/>
    </row>
    <row r="4152" spans="4:4" x14ac:dyDescent="0.25">
      <c r="D4152" s="190"/>
    </row>
    <row r="4153" spans="4:4" x14ac:dyDescent="0.25">
      <c r="D4153" s="190"/>
    </row>
    <row r="4154" spans="4:4" x14ac:dyDescent="0.25">
      <c r="D4154" s="190"/>
    </row>
    <row r="4155" spans="4:4" x14ac:dyDescent="0.25">
      <c r="D4155" s="190"/>
    </row>
    <row r="4156" spans="4:4" x14ac:dyDescent="0.25">
      <c r="D4156" s="190"/>
    </row>
    <row r="4157" spans="4:4" x14ac:dyDescent="0.25">
      <c r="D4157" s="190"/>
    </row>
    <row r="4158" spans="4:4" x14ac:dyDescent="0.25">
      <c r="D4158" s="190"/>
    </row>
    <row r="4159" spans="4:4" x14ac:dyDescent="0.25">
      <c r="D4159" s="190"/>
    </row>
    <row r="4160" spans="4:4" x14ac:dyDescent="0.25">
      <c r="D4160" s="190"/>
    </row>
    <row r="4161" spans="4:4" x14ac:dyDescent="0.25">
      <c r="D4161" s="190"/>
    </row>
    <row r="4162" spans="4:4" x14ac:dyDescent="0.25">
      <c r="D4162" s="190"/>
    </row>
    <row r="4163" spans="4:4" x14ac:dyDescent="0.25">
      <c r="D4163" s="190"/>
    </row>
    <row r="4164" spans="4:4" x14ac:dyDescent="0.25">
      <c r="D4164" s="190"/>
    </row>
    <row r="4165" spans="4:4" x14ac:dyDescent="0.25">
      <c r="D4165" s="190"/>
    </row>
    <row r="4166" spans="4:4" x14ac:dyDescent="0.25">
      <c r="D4166" s="190"/>
    </row>
    <row r="4167" spans="4:4" x14ac:dyDescent="0.25">
      <c r="D4167" s="190"/>
    </row>
    <row r="4168" spans="4:4" x14ac:dyDescent="0.25">
      <c r="D4168" s="190"/>
    </row>
    <row r="4169" spans="4:4" x14ac:dyDescent="0.25">
      <c r="D4169" s="190"/>
    </row>
    <row r="4170" spans="4:4" x14ac:dyDescent="0.25">
      <c r="D4170" s="190"/>
    </row>
    <row r="4171" spans="4:4" x14ac:dyDescent="0.25">
      <c r="D4171" s="190"/>
    </row>
    <row r="4172" spans="4:4" x14ac:dyDescent="0.25">
      <c r="D4172" s="190"/>
    </row>
    <row r="4173" spans="4:4" x14ac:dyDescent="0.25">
      <c r="D4173" s="190"/>
    </row>
    <row r="4174" spans="4:4" x14ac:dyDescent="0.25">
      <c r="D4174" s="190"/>
    </row>
    <row r="4175" spans="4:4" x14ac:dyDescent="0.25">
      <c r="D4175" s="190"/>
    </row>
    <row r="4176" spans="4:4" x14ac:dyDescent="0.25">
      <c r="D4176" s="190"/>
    </row>
    <row r="4177" spans="4:4" x14ac:dyDescent="0.25">
      <c r="D4177" s="190"/>
    </row>
    <row r="4178" spans="4:4" x14ac:dyDescent="0.25">
      <c r="D4178" s="190"/>
    </row>
    <row r="4179" spans="4:4" x14ac:dyDescent="0.25">
      <c r="D4179" s="190"/>
    </row>
    <row r="4180" spans="4:4" x14ac:dyDescent="0.25">
      <c r="D4180" s="190"/>
    </row>
    <row r="4181" spans="4:4" x14ac:dyDescent="0.25">
      <c r="D4181" s="190"/>
    </row>
    <row r="4182" spans="4:4" x14ac:dyDescent="0.25">
      <c r="D4182" s="190"/>
    </row>
    <row r="4183" spans="4:4" x14ac:dyDescent="0.25">
      <c r="D4183" s="190"/>
    </row>
    <row r="4184" spans="4:4" x14ac:dyDescent="0.25">
      <c r="D4184" s="190"/>
    </row>
    <row r="4185" spans="4:4" x14ac:dyDescent="0.25">
      <c r="D4185" s="190"/>
    </row>
    <row r="4186" spans="4:4" x14ac:dyDescent="0.25">
      <c r="D4186" s="190"/>
    </row>
    <row r="4187" spans="4:4" x14ac:dyDescent="0.25">
      <c r="D4187" s="190"/>
    </row>
    <row r="4188" spans="4:4" x14ac:dyDescent="0.25">
      <c r="D4188" s="190"/>
    </row>
    <row r="4189" spans="4:4" x14ac:dyDescent="0.25">
      <c r="D4189" s="190"/>
    </row>
    <row r="4190" spans="4:4" x14ac:dyDescent="0.25">
      <c r="D4190" s="190"/>
    </row>
    <row r="4191" spans="4:4" x14ac:dyDescent="0.25">
      <c r="D4191" s="190"/>
    </row>
    <row r="4192" spans="4:4" x14ac:dyDescent="0.25">
      <c r="D4192" s="190"/>
    </row>
    <row r="4193" spans="4:4" x14ac:dyDescent="0.25">
      <c r="D4193" s="190"/>
    </row>
    <row r="4194" spans="4:4" x14ac:dyDescent="0.25">
      <c r="D4194" s="190"/>
    </row>
    <row r="4195" spans="4:4" x14ac:dyDescent="0.25">
      <c r="D4195" s="190"/>
    </row>
    <row r="4196" spans="4:4" x14ac:dyDescent="0.25">
      <c r="D4196" s="190"/>
    </row>
    <row r="4197" spans="4:4" x14ac:dyDescent="0.25">
      <c r="D4197" s="190"/>
    </row>
    <row r="4198" spans="4:4" x14ac:dyDescent="0.25">
      <c r="D4198" s="190"/>
    </row>
    <row r="4199" spans="4:4" x14ac:dyDescent="0.25">
      <c r="D4199" s="190"/>
    </row>
    <row r="4200" spans="4:4" x14ac:dyDescent="0.25">
      <c r="D4200" s="190"/>
    </row>
    <row r="4201" spans="4:4" x14ac:dyDescent="0.25">
      <c r="D4201" s="190"/>
    </row>
    <row r="4202" spans="4:4" x14ac:dyDescent="0.25">
      <c r="D4202" s="190"/>
    </row>
    <row r="4203" spans="4:4" x14ac:dyDescent="0.25">
      <c r="D4203" s="190"/>
    </row>
    <row r="4204" spans="4:4" x14ac:dyDescent="0.25">
      <c r="D4204" s="190"/>
    </row>
    <row r="4205" spans="4:4" x14ac:dyDescent="0.25">
      <c r="D4205" s="190"/>
    </row>
    <row r="4206" spans="4:4" x14ac:dyDescent="0.25">
      <c r="D4206" s="190"/>
    </row>
    <row r="4207" spans="4:4" x14ac:dyDescent="0.25">
      <c r="D4207" s="190"/>
    </row>
    <row r="4208" spans="4:4" x14ac:dyDescent="0.25">
      <c r="D4208" s="190"/>
    </row>
    <row r="4209" spans="4:4" x14ac:dyDescent="0.25">
      <c r="D4209" s="190"/>
    </row>
    <row r="4210" spans="4:4" x14ac:dyDescent="0.25">
      <c r="D4210" s="190"/>
    </row>
    <row r="4211" spans="4:4" x14ac:dyDescent="0.25">
      <c r="D4211" s="190"/>
    </row>
    <row r="4212" spans="4:4" x14ac:dyDescent="0.25">
      <c r="D4212" s="190"/>
    </row>
    <row r="4213" spans="4:4" x14ac:dyDescent="0.25">
      <c r="D4213" s="190"/>
    </row>
    <row r="4214" spans="4:4" x14ac:dyDescent="0.25">
      <c r="D4214" s="190"/>
    </row>
    <row r="4215" spans="4:4" x14ac:dyDescent="0.25">
      <c r="D4215" s="190"/>
    </row>
    <row r="4216" spans="4:4" x14ac:dyDescent="0.25">
      <c r="D4216" s="190"/>
    </row>
    <row r="4217" spans="4:4" x14ac:dyDescent="0.25">
      <c r="D4217" s="190"/>
    </row>
    <row r="4218" spans="4:4" x14ac:dyDescent="0.25">
      <c r="D4218" s="190"/>
    </row>
    <row r="4219" spans="4:4" x14ac:dyDescent="0.25">
      <c r="D4219" s="190"/>
    </row>
    <row r="4220" spans="4:4" x14ac:dyDescent="0.25">
      <c r="D4220" s="190"/>
    </row>
    <row r="4221" spans="4:4" x14ac:dyDescent="0.25">
      <c r="D4221" s="190"/>
    </row>
    <row r="4222" spans="4:4" x14ac:dyDescent="0.25">
      <c r="D4222" s="190"/>
    </row>
    <row r="4223" spans="4:4" x14ac:dyDescent="0.25">
      <c r="D4223" s="190"/>
    </row>
    <row r="4224" spans="4:4" x14ac:dyDescent="0.25">
      <c r="D4224" s="190"/>
    </row>
    <row r="4225" spans="4:4" x14ac:dyDescent="0.25">
      <c r="D4225" s="190"/>
    </row>
    <row r="4226" spans="4:4" x14ac:dyDescent="0.25">
      <c r="D4226" s="190"/>
    </row>
    <row r="4227" spans="4:4" x14ac:dyDescent="0.25">
      <c r="D4227" s="190"/>
    </row>
    <row r="4228" spans="4:4" x14ac:dyDescent="0.25">
      <c r="D4228" s="190"/>
    </row>
    <row r="4229" spans="4:4" x14ac:dyDescent="0.25">
      <c r="D4229" s="190"/>
    </row>
    <row r="4230" spans="4:4" x14ac:dyDescent="0.25">
      <c r="D4230" s="190"/>
    </row>
    <row r="4231" spans="4:4" x14ac:dyDescent="0.25">
      <c r="D4231" s="190"/>
    </row>
    <row r="4232" spans="4:4" x14ac:dyDescent="0.25">
      <c r="D4232" s="190"/>
    </row>
    <row r="4233" spans="4:4" x14ac:dyDescent="0.25">
      <c r="D4233" s="190"/>
    </row>
    <row r="4234" spans="4:4" x14ac:dyDescent="0.25">
      <c r="D4234" s="190"/>
    </row>
    <row r="4235" spans="4:4" x14ac:dyDescent="0.25">
      <c r="D4235" s="190"/>
    </row>
    <row r="4236" spans="4:4" x14ac:dyDescent="0.25">
      <c r="D4236" s="190"/>
    </row>
    <row r="4237" spans="4:4" x14ac:dyDescent="0.25">
      <c r="D4237" s="190"/>
    </row>
    <row r="4238" spans="4:4" x14ac:dyDescent="0.25">
      <c r="D4238" s="190"/>
    </row>
    <row r="4239" spans="4:4" x14ac:dyDescent="0.25">
      <c r="D4239" s="190"/>
    </row>
    <row r="4240" spans="4:4" x14ac:dyDescent="0.25">
      <c r="D4240" s="190"/>
    </row>
    <row r="4241" spans="4:4" x14ac:dyDescent="0.25">
      <c r="D4241" s="190"/>
    </row>
    <row r="4242" spans="4:4" x14ac:dyDescent="0.25">
      <c r="D4242" s="190"/>
    </row>
    <row r="4243" spans="4:4" x14ac:dyDescent="0.25">
      <c r="D4243" s="190"/>
    </row>
    <row r="4244" spans="4:4" x14ac:dyDescent="0.25">
      <c r="D4244" s="190"/>
    </row>
    <row r="4245" spans="4:4" x14ac:dyDescent="0.25">
      <c r="D4245" s="190"/>
    </row>
    <row r="4246" spans="4:4" x14ac:dyDescent="0.25">
      <c r="D4246" s="190"/>
    </row>
    <row r="4247" spans="4:4" x14ac:dyDescent="0.25">
      <c r="D4247" s="190"/>
    </row>
    <row r="4248" spans="4:4" x14ac:dyDescent="0.25">
      <c r="D4248" s="190"/>
    </row>
    <row r="4249" spans="4:4" x14ac:dyDescent="0.25">
      <c r="D4249" s="190"/>
    </row>
    <row r="4250" spans="4:4" x14ac:dyDescent="0.25">
      <c r="D4250" s="190"/>
    </row>
    <row r="4251" spans="4:4" x14ac:dyDescent="0.25">
      <c r="D4251" s="190"/>
    </row>
    <row r="4252" spans="4:4" x14ac:dyDescent="0.25">
      <c r="D4252" s="190"/>
    </row>
    <row r="4253" spans="4:4" x14ac:dyDescent="0.25">
      <c r="D4253" s="190"/>
    </row>
    <row r="4254" spans="4:4" x14ac:dyDescent="0.25">
      <c r="D4254" s="190"/>
    </row>
    <row r="4255" spans="4:4" x14ac:dyDescent="0.25">
      <c r="D4255" s="190"/>
    </row>
    <row r="4256" spans="4:4" x14ac:dyDescent="0.25">
      <c r="D4256" s="190"/>
    </row>
    <row r="4257" spans="4:4" x14ac:dyDescent="0.25">
      <c r="D4257" s="190"/>
    </row>
    <row r="4258" spans="4:4" x14ac:dyDescent="0.25">
      <c r="D4258" s="190"/>
    </row>
    <row r="4259" spans="4:4" x14ac:dyDescent="0.25">
      <c r="D4259" s="190"/>
    </row>
    <row r="4260" spans="4:4" x14ac:dyDescent="0.25">
      <c r="D4260" s="190"/>
    </row>
    <row r="4261" spans="4:4" x14ac:dyDescent="0.25">
      <c r="D4261" s="190"/>
    </row>
    <row r="4262" spans="4:4" x14ac:dyDescent="0.25">
      <c r="D4262" s="190"/>
    </row>
    <row r="4263" spans="4:4" x14ac:dyDescent="0.25">
      <c r="D4263" s="190"/>
    </row>
    <row r="4264" spans="4:4" x14ac:dyDescent="0.25">
      <c r="D4264" s="190"/>
    </row>
    <row r="4265" spans="4:4" x14ac:dyDescent="0.25">
      <c r="D4265" s="190"/>
    </row>
    <row r="4266" spans="4:4" x14ac:dyDescent="0.25">
      <c r="D4266" s="190"/>
    </row>
    <row r="4267" spans="4:4" x14ac:dyDescent="0.25">
      <c r="D4267" s="190"/>
    </row>
    <row r="4268" spans="4:4" x14ac:dyDescent="0.25">
      <c r="D4268" s="190"/>
    </row>
    <row r="4269" spans="4:4" x14ac:dyDescent="0.25">
      <c r="D4269" s="190"/>
    </row>
    <row r="4270" spans="4:4" x14ac:dyDescent="0.25">
      <c r="D4270" s="190"/>
    </row>
    <row r="4271" spans="4:4" x14ac:dyDescent="0.25">
      <c r="D4271" s="190"/>
    </row>
    <row r="4272" spans="4:4" x14ac:dyDescent="0.25">
      <c r="D4272" s="190"/>
    </row>
    <row r="4273" spans="4:4" x14ac:dyDescent="0.25">
      <c r="D4273" s="190"/>
    </row>
    <row r="4274" spans="4:4" x14ac:dyDescent="0.25">
      <c r="D4274" s="190"/>
    </row>
    <row r="4275" spans="4:4" x14ac:dyDescent="0.25">
      <c r="D4275" s="190"/>
    </row>
    <row r="4276" spans="4:4" x14ac:dyDescent="0.25">
      <c r="D4276" s="190"/>
    </row>
    <row r="4277" spans="4:4" x14ac:dyDescent="0.25">
      <c r="D4277" s="190"/>
    </row>
    <row r="4278" spans="4:4" x14ac:dyDescent="0.25">
      <c r="D4278" s="190"/>
    </row>
    <row r="4279" spans="4:4" x14ac:dyDescent="0.25">
      <c r="D4279" s="190"/>
    </row>
    <row r="4280" spans="4:4" x14ac:dyDescent="0.25">
      <c r="D4280" s="190"/>
    </row>
    <row r="4281" spans="4:4" x14ac:dyDescent="0.25">
      <c r="D4281" s="190"/>
    </row>
    <row r="4282" spans="4:4" x14ac:dyDescent="0.25">
      <c r="D4282" s="190"/>
    </row>
    <row r="4283" spans="4:4" x14ac:dyDescent="0.25">
      <c r="D4283" s="190"/>
    </row>
    <row r="4284" spans="4:4" x14ac:dyDescent="0.25">
      <c r="D4284" s="190"/>
    </row>
    <row r="4285" spans="4:4" x14ac:dyDescent="0.25">
      <c r="D4285" s="190"/>
    </row>
    <row r="4286" spans="4:4" x14ac:dyDescent="0.25">
      <c r="D4286" s="190"/>
    </row>
    <row r="4287" spans="4:4" x14ac:dyDescent="0.25">
      <c r="D4287" s="190"/>
    </row>
    <row r="4288" spans="4:4" x14ac:dyDescent="0.25">
      <c r="D4288" s="190"/>
    </row>
    <row r="4289" spans="4:4" x14ac:dyDescent="0.25">
      <c r="D4289" s="190"/>
    </row>
    <row r="4290" spans="4:4" x14ac:dyDescent="0.25">
      <c r="D4290" s="190"/>
    </row>
    <row r="4291" spans="4:4" x14ac:dyDescent="0.25">
      <c r="D4291" s="190"/>
    </row>
    <row r="4292" spans="4:4" x14ac:dyDescent="0.25">
      <c r="D4292" s="190"/>
    </row>
    <row r="4293" spans="4:4" x14ac:dyDescent="0.25">
      <c r="D4293" s="190"/>
    </row>
    <row r="4294" spans="4:4" x14ac:dyDescent="0.25">
      <c r="D4294" s="190"/>
    </row>
    <row r="4295" spans="4:4" x14ac:dyDescent="0.25">
      <c r="D4295" s="190"/>
    </row>
    <row r="4296" spans="4:4" x14ac:dyDescent="0.25">
      <c r="D4296" s="190"/>
    </row>
    <row r="4297" spans="4:4" x14ac:dyDescent="0.25">
      <c r="D4297" s="190"/>
    </row>
    <row r="4298" spans="4:4" x14ac:dyDescent="0.25">
      <c r="D4298" s="190"/>
    </row>
    <row r="4299" spans="4:4" x14ac:dyDescent="0.25">
      <c r="D4299" s="190"/>
    </row>
    <row r="4300" spans="4:4" x14ac:dyDescent="0.25">
      <c r="D4300" s="190"/>
    </row>
    <row r="4301" spans="4:4" x14ac:dyDescent="0.25">
      <c r="D4301" s="190"/>
    </row>
    <row r="4302" spans="4:4" x14ac:dyDescent="0.25">
      <c r="D4302" s="190"/>
    </row>
    <row r="4303" spans="4:4" x14ac:dyDescent="0.25">
      <c r="D4303" s="190"/>
    </row>
    <row r="4304" spans="4:4" x14ac:dyDescent="0.25">
      <c r="D4304" s="190"/>
    </row>
    <row r="4305" spans="4:4" x14ac:dyDescent="0.25">
      <c r="D4305" s="190"/>
    </row>
    <row r="4306" spans="4:4" x14ac:dyDescent="0.25">
      <c r="D4306" s="190"/>
    </row>
    <row r="4307" spans="4:4" x14ac:dyDescent="0.25">
      <c r="D4307" s="190"/>
    </row>
    <row r="4308" spans="4:4" x14ac:dyDescent="0.25">
      <c r="D4308" s="190"/>
    </row>
    <row r="4309" spans="4:4" x14ac:dyDescent="0.25">
      <c r="D4309" s="190"/>
    </row>
    <row r="4310" spans="4:4" x14ac:dyDescent="0.25">
      <c r="D4310" s="190"/>
    </row>
    <row r="4311" spans="4:4" x14ac:dyDescent="0.25">
      <c r="D4311" s="190"/>
    </row>
    <row r="4312" spans="4:4" x14ac:dyDescent="0.25">
      <c r="D4312" s="190"/>
    </row>
    <row r="4313" spans="4:4" x14ac:dyDescent="0.25">
      <c r="D4313" s="190"/>
    </row>
    <row r="4314" spans="4:4" x14ac:dyDescent="0.25">
      <c r="D4314" s="190"/>
    </row>
    <row r="4315" spans="4:4" x14ac:dyDescent="0.25">
      <c r="D4315" s="190"/>
    </row>
    <row r="4316" spans="4:4" x14ac:dyDescent="0.25">
      <c r="D4316" s="190"/>
    </row>
    <row r="4317" spans="4:4" x14ac:dyDescent="0.25">
      <c r="D4317" s="190"/>
    </row>
    <row r="4318" spans="4:4" x14ac:dyDescent="0.25">
      <c r="D4318" s="190"/>
    </row>
    <row r="4319" spans="4:4" x14ac:dyDescent="0.25">
      <c r="D4319" s="190"/>
    </row>
    <row r="4320" spans="4:4" x14ac:dyDescent="0.25">
      <c r="D4320" s="190"/>
    </row>
    <row r="4321" spans="4:4" x14ac:dyDescent="0.25">
      <c r="D4321" s="190"/>
    </row>
    <row r="4322" spans="4:4" x14ac:dyDescent="0.25">
      <c r="D4322" s="190"/>
    </row>
    <row r="4323" spans="4:4" x14ac:dyDescent="0.25">
      <c r="D4323" s="190"/>
    </row>
    <row r="4324" spans="4:4" x14ac:dyDescent="0.25">
      <c r="D4324" s="190"/>
    </row>
    <row r="4325" spans="4:4" x14ac:dyDescent="0.25">
      <c r="D4325" s="190"/>
    </row>
    <row r="4326" spans="4:4" x14ac:dyDescent="0.25">
      <c r="D4326" s="190"/>
    </row>
    <row r="4327" spans="4:4" x14ac:dyDescent="0.25">
      <c r="D4327" s="190"/>
    </row>
    <row r="4328" spans="4:4" x14ac:dyDescent="0.25">
      <c r="D4328" s="190"/>
    </row>
    <row r="4329" spans="4:4" x14ac:dyDescent="0.25">
      <c r="D4329" s="190"/>
    </row>
    <row r="4330" spans="4:4" x14ac:dyDescent="0.25">
      <c r="D4330" s="190"/>
    </row>
    <row r="4331" spans="4:4" x14ac:dyDescent="0.25">
      <c r="D4331" s="190"/>
    </row>
    <row r="4332" spans="4:4" x14ac:dyDescent="0.25">
      <c r="D4332" s="190"/>
    </row>
    <row r="4333" spans="4:4" x14ac:dyDescent="0.25">
      <c r="D4333" s="190"/>
    </row>
    <row r="4334" spans="4:4" x14ac:dyDescent="0.25">
      <c r="D4334" s="190"/>
    </row>
    <row r="4335" spans="4:4" x14ac:dyDescent="0.25">
      <c r="D4335" s="190"/>
    </row>
    <row r="4336" spans="4:4" x14ac:dyDescent="0.25">
      <c r="D4336" s="190"/>
    </row>
    <row r="4337" spans="4:4" x14ac:dyDescent="0.25">
      <c r="D4337" s="190"/>
    </row>
    <row r="4338" spans="4:4" x14ac:dyDescent="0.25">
      <c r="D4338" s="190"/>
    </row>
    <row r="4339" spans="4:4" x14ac:dyDescent="0.25">
      <c r="D4339" s="190"/>
    </row>
    <row r="4340" spans="4:4" x14ac:dyDescent="0.25">
      <c r="D4340" s="190"/>
    </row>
    <row r="4341" spans="4:4" x14ac:dyDescent="0.25">
      <c r="D4341" s="190"/>
    </row>
    <row r="4342" spans="4:4" x14ac:dyDescent="0.25">
      <c r="D4342" s="190"/>
    </row>
    <row r="4343" spans="4:4" x14ac:dyDescent="0.25">
      <c r="D4343" s="190"/>
    </row>
    <row r="4344" spans="4:4" x14ac:dyDescent="0.25">
      <c r="D4344" s="190"/>
    </row>
    <row r="4345" spans="4:4" x14ac:dyDescent="0.25">
      <c r="D4345" s="190"/>
    </row>
    <row r="4346" spans="4:4" x14ac:dyDescent="0.25">
      <c r="D4346" s="190"/>
    </row>
    <row r="4347" spans="4:4" x14ac:dyDescent="0.25">
      <c r="D4347" s="190"/>
    </row>
    <row r="4348" spans="4:4" x14ac:dyDescent="0.25">
      <c r="D4348" s="190"/>
    </row>
    <row r="4349" spans="4:4" x14ac:dyDescent="0.25">
      <c r="D4349" s="190"/>
    </row>
    <row r="4350" spans="4:4" x14ac:dyDescent="0.25">
      <c r="D4350" s="190"/>
    </row>
    <row r="4351" spans="4:4" x14ac:dyDescent="0.25">
      <c r="D4351" s="190"/>
    </row>
    <row r="4352" spans="4:4" x14ac:dyDescent="0.25">
      <c r="D4352" s="190"/>
    </row>
    <row r="4353" spans="4:4" x14ac:dyDescent="0.25">
      <c r="D4353" s="190"/>
    </row>
    <row r="4354" spans="4:4" x14ac:dyDescent="0.25">
      <c r="D4354" s="190"/>
    </row>
    <row r="4355" spans="4:4" x14ac:dyDescent="0.25">
      <c r="D4355" s="190"/>
    </row>
    <row r="4356" spans="4:4" x14ac:dyDescent="0.25">
      <c r="D4356" s="190"/>
    </row>
    <row r="4357" spans="4:4" x14ac:dyDescent="0.25">
      <c r="D4357" s="190"/>
    </row>
    <row r="4358" spans="4:4" x14ac:dyDescent="0.25">
      <c r="D4358" s="190"/>
    </row>
    <row r="4359" spans="4:4" x14ac:dyDescent="0.25">
      <c r="D4359" s="190"/>
    </row>
    <row r="4360" spans="4:4" x14ac:dyDescent="0.25">
      <c r="D4360" s="190"/>
    </row>
    <row r="4361" spans="4:4" x14ac:dyDescent="0.25">
      <c r="D4361" s="190"/>
    </row>
    <row r="4362" spans="4:4" x14ac:dyDescent="0.25">
      <c r="D4362" s="190"/>
    </row>
    <row r="4363" spans="4:4" x14ac:dyDescent="0.25">
      <c r="D4363" s="190"/>
    </row>
    <row r="4364" spans="4:4" x14ac:dyDescent="0.25">
      <c r="D4364" s="190"/>
    </row>
    <row r="4365" spans="4:4" x14ac:dyDescent="0.25">
      <c r="D4365" s="190"/>
    </row>
    <row r="4366" spans="4:4" x14ac:dyDescent="0.25">
      <c r="D4366" s="190"/>
    </row>
    <row r="4367" spans="4:4" x14ac:dyDescent="0.25">
      <c r="D4367" s="190"/>
    </row>
    <row r="4368" spans="4:4" x14ac:dyDescent="0.25">
      <c r="D4368" s="190"/>
    </row>
    <row r="4369" spans="4:4" x14ac:dyDescent="0.25">
      <c r="D4369" s="190"/>
    </row>
    <row r="4370" spans="4:4" x14ac:dyDescent="0.25">
      <c r="D4370" s="190"/>
    </row>
    <row r="4371" spans="4:4" x14ac:dyDescent="0.25">
      <c r="D4371" s="190"/>
    </row>
    <row r="4372" spans="4:4" x14ac:dyDescent="0.25">
      <c r="D4372" s="190"/>
    </row>
    <row r="4373" spans="4:4" x14ac:dyDescent="0.25">
      <c r="D4373" s="190"/>
    </row>
    <row r="4374" spans="4:4" x14ac:dyDescent="0.25">
      <c r="D4374" s="190"/>
    </row>
    <row r="4375" spans="4:4" x14ac:dyDescent="0.25">
      <c r="D4375" s="190"/>
    </row>
    <row r="4376" spans="4:4" x14ac:dyDescent="0.25">
      <c r="D4376" s="190"/>
    </row>
    <row r="4377" spans="4:4" x14ac:dyDescent="0.25">
      <c r="D4377" s="190"/>
    </row>
    <row r="4378" spans="4:4" x14ac:dyDescent="0.25">
      <c r="D4378" s="190"/>
    </row>
    <row r="4379" spans="4:4" x14ac:dyDescent="0.25">
      <c r="D4379" s="190"/>
    </row>
    <row r="4380" spans="4:4" x14ac:dyDescent="0.25">
      <c r="D4380" s="190"/>
    </row>
    <row r="4381" spans="4:4" x14ac:dyDescent="0.25">
      <c r="D4381" s="190"/>
    </row>
    <row r="4382" spans="4:4" x14ac:dyDescent="0.25">
      <c r="D4382" s="190"/>
    </row>
    <row r="4383" spans="4:4" x14ac:dyDescent="0.25">
      <c r="D4383" s="190"/>
    </row>
    <row r="4384" spans="4:4" x14ac:dyDescent="0.25">
      <c r="D4384" s="190"/>
    </row>
    <row r="4385" spans="4:4" x14ac:dyDescent="0.25">
      <c r="D4385" s="190"/>
    </row>
    <row r="4386" spans="4:4" x14ac:dyDescent="0.25">
      <c r="D4386" s="190"/>
    </row>
    <row r="4387" spans="4:4" x14ac:dyDescent="0.25">
      <c r="D4387" s="190"/>
    </row>
    <row r="4388" spans="4:4" x14ac:dyDescent="0.25">
      <c r="D4388" s="190"/>
    </row>
    <row r="4389" spans="4:4" x14ac:dyDescent="0.25">
      <c r="D4389" s="190"/>
    </row>
    <row r="4390" spans="4:4" x14ac:dyDescent="0.25">
      <c r="D4390" s="190"/>
    </row>
    <row r="4391" spans="4:4" x14ac:dyDescent="0.25">
      <c r="D4391" s="190"/>
    </row>
    <row r="4392" spans="4:4" x14ac:dyDescent="0.25">
      <c r="D4392" s="190"/>
    </row>
    <row r="4393" spans="4:4" x14ac:dyDescent="0.25">
      <c r="D4393" s="190"/>
    </row>
    <row r="4394" spans="4:4" x14ac:dyDescent="0.25">
      <c r="D4394" s="190"/>
    </row>
    <row r="4395" spans="4:4" x14ac:dyDescent="0.25">
      <c r="D4395" s="190"/>
    </row>
    <row r="4396" spans="4:4" x14ac:dyDescent="0.25">
      <c r="D4396" s="190"/>
    </row>
    <row r="4397" spans="4:4" x14ac:dyDescent="0.25">
      <c r="D4397" s="190"/>
    </row>
    <row r="4398" spans="4:4" x14ac:dyDescent="0.25">
      <c r="D4398" s="190"/>
    </row>
    <row r="4399" spans="4:4" x14ac:dyDescent="0.25">
      <c r="D4399" s="190"/>
    </row>
    <row r="4400" spans="4:4" x14ac:dyDescent="0.25">
      <c r="D4400" s="190"/>
    </row>
    <row r="4401" spans="4:4" x14ac:dyDescent="0.25">
      <c r="D4401" s="190"/>
    </row>
    <row r="4402" spans="4:4" x14ac:dyDescent="0.25">
      <c r="D4402" s="190"/>
    </row>
    <row r="4403" spans="4:4" x14ac:dyDescent="0.25">
      <c r="D4403" s="190"/>
    </row>
    <row r="4404" spans="4:4" x14ac:dyDescent="0.25">
      <c r="D4404" s="190"/>
    </row>
    <row r="4405" spans="4:4" x14ac:dyDescent="0.25">
      <c r="D4405" s="190"/>
    </row>
    <row r="4406" spans="4:4" x14ac:dyDescent="0.25">
      <c r="D4406" s="190"/>
    </row>
    <row r="4407" spans="4:4" x14ac:dyDescent="0.25">
      <c r="D4407" s="190"/>
    </row>
    <row r="4408" spans="4:4" x14ac:dyDescent="0.25">
      <c r="D4408" s="190"/>
    </row>
    <row r="4409" spans="4:4" x14ac:dyDescent="0.25">
      <c r="D4409" s="190"/>
    </row>
    <row r="4410" spans="4:4" x14ac:dyDescent="0.25">
      <c r="D4410" s="190"/>
    </row>
    <row r="4411" spans="4:4" x14ac:dyDescent="0.25">
      <c r="D4411" s="190"/>
    </row>
    <row r="4412" spans="4:4" x14ac:dyDescent="0.25">
      <c r="D4412" s="190"/>
    </row>
    <row r="4413" spans="4:4" x14ac:dyDescent="0.25">
      <c r="D4413" s="190"/>
    </row>
    <row r="4414" spans="4:4" x14ac:dyDescent="0.25">
      <c r="D4414" s="190"/>
    </row>
    <row r="4415" spans="4:4" x14ac:dyDescent="0.25">
      <c r="D4415" s="190"/>
    </row>
    <row r="4416" spans="4:4" x14ac:dyDescent="0.25">
      <c r="D4416" s="190"/>
    </row>
    <row r="4417" spans="4:4" x14ac:dyDescent="0.25">
      <c r="D4417" s="190"/>
    </row>
    <row r="4418" spans="4:4" x14ac:dyDescent="0.25">
      <c r="D4418" s="190"/>
    </row>
    <row r="4419" spans="4:4" x14ac:dyDescent="0.25">
      <c r="D4419" s="190"/>
    </row>
    <row r="4420" spans="4:4" x14ac:dyDescent="0.25">
      <c r="D4420" s="190"/>
    </row>
    <row r="4421" spans="4:4" x14ac:dyDescent="0.25">
      <c r="D4421" s="190"/>
    </row>
    <row r="4422" spans="4:4" x14ac:dyDescent="0.25">
      <c r="D4422" s="190"/>
    </row>
    <row r="4423" spans="4:4" x14ac:dyDescent="0.25">
      <c r="D4423" s="190"/>
    </row>
    <row r="4424" spans="4:4" x14ac:dyDescent="0.25">
      <c r="D4424" s="190"/>
    </row>
    <row r="4425" spans="4:4" x14ac:dyDescent="0.25">
      <c r="D4425" s="190"/>
    </row>
    <row r="4426" spans="4:4" x14ac:dyDescent="0.25">
      <c r="D4426" s="190"/>
    </row>
    <row r="4427" spans="4:4" x14ac:dyDescent="0.25">
      <c r="D4427" s="190"/>
    </row>
    <row r="4428" spans="4:4" x14ac:dyDescent="0.25">
      <c r="D4428" s="190"/>
    </row>
    <row r="4429" spans="4:4" x14ac:dyDescent="0.25">
      <c r="D4429" s="190"/>
    </row>
    <row r="4430" spans="4:4" x14ac:dyDescent="0.25">
      <c r="D4430" s="190"/>
    </row>
    <row r="4431" spans="4:4" x14ac:dyDescent="0.25">
      <c r="D4431" s="190"/>
    </row>
    <row r="4432" spans="4:4" x14ac:dyDescent="0.25">
      <c r="D4432" s="190"/>
    </row>
    <row r="4433" spans="4:4" x14ac:dyDescent="0.25">
      <c r="D4433" s="190"/>
    </row>
    <row r="4434" spans="4:4" x14ac:dyDescent="0.25">
      <c r="D4434" s="190"/>
    </row>
    <row r="4435" spans="4:4" x14ac:dyDescent="0.25">
      <c r="D4435" s="190"/>
    </row>
    <row r="4436" spans="4:4" x14ac:dyDescent="0.25">
      <c r="D4436" s="190"/>
    </row>
    <row r="4437" spans="4:4" x14ac:dyDescent="0.25">
      <c r="D4437" s="190"/>
    </row>
    <row r="4438" spans="4:4" x14ac:dyDescent="0.25">
      <c r="D4438" s="190"/>
    </row>
    <row r="4439" spans="4:4" x14ac:dyDescent="0.25">
      <c r="D4439" s="190"/>
    </row>
    <row r="4440" spans="4:4" x14ac:dyDescent="0.25">
      <c r="D4440" s="190"/>
    </row>
    <row r="4441" spans="4:4" x14ac:dyDescent="0.25">
      <c r="D4441" s="190"/>
    </row>
    <row r="4442" spans="4:4" x14ac:dyDescent="0.25">
      <c r="D4442" s="190"/>
    </row>
    <row r="4443" spans="4:4" x14ac:dyDescent="0.25">
      <c r="D4443" s="190"/>
    </row>
    <row r="4444" spans="4:4" x14ac:dyDescent="0.25">
      <c r="D4444" s="190"/>
    </row>
    <row r="4445" spans="4:4" x14ac:dyDescent="0.25">
      <c r="D4445" s="190"/>
    </row>
    <row r="4446" spans="4:4" x14ac:dyDescent="0.25">
      <c r="D4446" s="190"/>
    </row>
    <row r="4447" spans="4:4" x14ac:dyDescent="0.25">
      <c r="D4447" s="190"/>
    </row>
    <row r="4448" spans="4:4" x14ac:dyDescent="0.25">
      <c r="D4448" s="190"/>
    </row>
    <row r="4449" spans="4:4" x14ac:dyDescent="0.25">
      <c r="D4449" s="190"/>
    </row>
    <row r="4450" spans="4:4" x14ac:dyDescent="0.25">
      <c r="D4450" s="190"/>
    </row>
    <row r="4451" spans="4:4" x14ac:dyDescent="0.25">
      <c r="D4451" s="190"/>
    </row>
    <row r="4452" spans="4:4" x14ac:dyDescent="0.25">
      <c r="D4452" s="190"/>
    </row>
    <row r="4453" spans="4:4" x14ac:dyDescent="0.25">
      <c r="D4453" s="190"/>
    </row>
    <row r="4454" spans="4:4" x14ac:dyDescent="0.25">
      <c r="D4454" s="190"/>
    </row>
    <row r="4455" spans="4:4" x14ac:dyDescent="0.25">
      <c r="D4455" s="190"/>
    </row>
    <row r="4456" spans="4:4" x14ac:dyDescent="0.25">
      <c r="D4456" s="190"/>
    </row>
    <row r="4457" spans="4:4" x14ac:dyDescent="0.25">
      <c r="D4457" s="190"/>
    </row>
    <row r="4458" spans="4:4" x14ac:dyDescent="0.25">
      <c r="D4458" s="190"/>
    </row>
    <row r="4459" spans="4:4" x14ac:dyDescent="0.25">
      <c r="D4459" s="190"/>
    </row>
    <row r="4460" spans="4:4" x14ac:dyDescent="0.25">
      <c r="D4460" s="190"/>
    </row>
    <row r="4461" spans="4:4" x14ac:dyDescent="0.25">
      <c r="D4461" s="190"/>
    </row>
    <row r="4462" spans="4:4" x14ac:dyDescent="0.25">
      <c r="D4462" s="190"/>
    </row>
    <row r="4463" spans="4:4" x14ac:dyDescent="0.25">
      <c r="D4463" s="190"/>
    </row>
    <row r="4464" spans="4:4" x14ac:dyDescent="0.25">
      <c r="D4464" s="190"/>
    </row>
    <row r="4465" spans="4:4" x14ac:dyDescent="0.25">
      <c r="D4465" s="190"/>
    </row>
    <row r="4466" spans="4:4" x14ac:dyDescent="0.25">
      <c r="D4466" s="190"/>
    </row>
    <row r="4467" spans="4:4" x14ac:dyDescent="0.25">
      <c r="D4467" s="190"/>
    </row>
    <row r="4468" spans="4:4" x14ac:dyDescent="0.25">
      <c r="D4468" s="190"/>
    </row>
    <row r="4469" spans="4:4" x14ac:dyDescent="0.25">
      <c r="D4469" s="190"/>
    </row>
    <row r="4470" spans="4:4" x14ac:dyDescent="0.25">
      <c r="D4470" s="190"/>
    </row>
    <row r="4471" spans="4:4" x14ac:dyDescent="0.25">
      <c r="D4471" s="190"/>
    </row>
    <row r="4472" spans="4:4" x14ac:dyDescent="0.25">
      <c r="D4472" s="190"/>
    </row>
    <row r="4473" spans="4:4" x14ac:dyDescent="0.25">
      <c r="D4473" s="190"/>
    </row>
    <row r="4474" spans="4:4" x14ac:dyDescent="0.25">
      <c r="D4474" s="190"/>
    </row>
    <row r="4475" spans="4:4" x14ac:dyDescent="0.25">
      <c r="D4475" s="190"/>
    </row>
    <row r="4476" spans="4:4" x14ac:dyDescent="0.25">
      <c r="D4476" s="190"/>
    </row>
    <row r="4477" spans="4:4" x14ac:dyDescent="0.25">
      <c r="D4477" s="190"/>
    </row>
    <row r="4478" spans="4:4" x14ac:dyDescent="0.25">
      <c r="D4478" s="190"/>
    </row>
    <row r="4479" spans="4:4" x14ac:dyDescent="0.25">
      <c r="D4479" s="190"/>
    </row>
    <row r="4480" spans="4:4" x14ac:dyDescent="0.25">
      <c r="D4480" s="190"/>
    </row>
    <row r="4481" spans="4:4" x14ac:dyDescent="0.25">
      <c r="D4481" s="190"/>
    </row>
    <row r="4482" spans="4:4" x14ac:dyDescent="0.25">
      <c r="D4482" s="190"/>
    </row>
    <row r="4483" spans="4:4" x14ac:dyDescent="0.25">
      <c r="D4483" s="190"/>
    </row>
    <row r="4484" spans="4:4" x14ac:dyDescent="0.25">
      <c r="D4484" s="190"/>
    </row>
    <row r="4485" spans="4:4" x14ac:dyDescent="0.25">
      <c r="D4485" s="190"/>
    </row>
    <row r="4486" spans="4:4" x14ac:dyDescent="0.25">
      <c r="D4486" s="190"/>
    </row>
    <row r="4487" spans="4:4" x14ac:dyDescent="0.25">
      <c r="D4487" s="190"/>
    </row>
    <row r="4488" spans="4:4" x14ac:dyDescent="0.25">
      <c r="D4488" s="190"/>
    </row>
    <row r="4489" spans="4:4" x14ac:dyDescent="0.25">
      <c r="D4489" s="190"/>
    </row>
    <row r="4490" spans="4:4" x14ac:dyDescent="0.25">
      <c r="D4490" s="190"/>
    </row>
    <row r="4491" spans="4:4" x14ac:dyDescent="0.25">
      <c r="D4491" s="190"/>
    </row>
    <row r="4492" spans="4:4" x14ac:dyDescent="0.25">
      <c r="D4492" s="190"/>
    </row>
    <row r="4493" spans="4:4" x14ac:dyDescent="0.25">
      <c r="D4493" s="190"/>
    </row>
    <row r="4494" spans="4:4" x14ac:dyDescent="0.25">
      <c r="D4494" s="190"/>
    </row>
    <row r="4495" spans="4:4" x14ac:dyDescent="0.25">
      <c r="D4495" s="190"/>
    </row>
    <row r="4496" spans="4:4" x14ac:dyDescent="0.25">
      <c r="D4496" s="190"/>
    </row>
    <row r="4497" spans="4:4" x14ac:dyDescent="0.25">
      <c r="D4497" s="190"/>
    </row>
    <row r="4498" spans="4:4" x14ac:dyDescent="0.25">
      <c r="D4498" s="190"/>
    </row>
    <row r="4499" spans="4:4" x14ac:dyDescent="0.25">
      <c r="D4499" s="190"/>
    </row>
    <row r="4500" spans="4:4" x14ac:dyDescent="0.25">
      <c r="D4500" s="190"/>
    </row>
    <row r="4501" spans="4:4" x14ac:dyDescent="0.25">
      <c r="D4501" s="190"/>
    </row>
    <row r="4502" spans="4:4" x14ac:dyDescent="0.25">
      <c r="D4502" s="190"/>
    </row>
    <row r="4503" spans="4:4" x14ac:dyDescent="0.25">
      <c r="D4503" s="190"/>
    </row>
    <row r="4504" spans="4:4" x14ac:dyDescent="0.25">
      <c r="D4504" s="190"/>
    </row>
    <row r="4505" spans="4:4" x14ac:dyDescent="0.25">
      <c r="D4505" s="190"/>
    </row>
    <row r="4506" spans="4:4" x14ac:dyDescent="0.25">
      <c r="D4506" s="190"/>
    </row>
    <row r="4507" spans="4:4" x14ac:dyDescent="0.25">
      <c r="D4507" s="190"/>
    </row>
    <row r="4508" spans="4:4" x14ac:dyDescent="0.25">
      <c r="D4508" s="190"/>
    </row>
    <row r="4509" spans="4:4" x14ac:dyDescent="0.25">
      <c r="D4509" s="190"/>
    </row>
    <row r="4510" spans="4:4" x14ac:dyDescent="0.25">
      <c r="D4510" s="190"/>
    </row>
    <row r="4511" spans="4:4" x14ac:dyDescent="0.25">
      <c r="D4511" s="190"/>
    </row>
    <row r="4512" spans="4:4" x14ac:dyDescent="0.25">
      <c r="D4512" s="190"/>
    </row>
    <row r="4513" spans="4:4" x14ac:dyDescent="0.25">
      <c r="D4513" s="190"/>
    </row>
    <row r="4514" spans="4:4" x14ac:dyDescent="0.25">
      <c r="D4514" s="190"/>
    </row>
    <row r="4515" spans="4:4" x14ac:dyDescent="0.25">
      <c r="D4515" s="190"/>
    </row>
    <row r="4516" spans="4:4" x14ac:dyDescent="0.25">
      <c r="D4516" s="190"/>
    </row>
    <row r="4517" spans="4:4" x14ac:dyDescent="0.25">
      <c r="D4517" s="190"/>
    </row>
    <row r="4518" spans="4:4" x14ac:dyDescent="0.25">
      <c r="D4518" s="190"/>
    </row>
    <row r="4519" spans="4:4" x14ac:dyDescent="0.25">
      <c r="D4519" s="190"/>
    </row>
    <row r="4520" spans="4:4" x14ac:dyDescent="0.25">
      <c r="D4520" s="190"/>
    </row>
    <row r="4521" spans="4:4" x14ac:dyDescent="0.25">
      <c r="D4521" s="190"/>
    </row>
    <row r="4522" spans="4:4" x14ac:dyDescent="0.25">
      <c r="D4522" s="190"/>
    </row>
    <row r="4523" spans="4:4" x14ac:dyDescent="0.25">
      <c r="D4523" s="190"/>
    </row>
    <row r="4524" spans="4:4" x14ac:dyDescent="0.25">
      <c r="D4524" s="190"/>
    </row>
    <row r="4525" spans="4:4" x14ac:dyDescent="0.25">
      <c r="D4525" s="190"/>
    </row>
    <row r="4526" spans="4:4" x14ac:dyDescent="0.25">
      <c r="D4526" s="190"/>
    </row>
    <row r="4527" spans="4:4" x14ac:dyDescent="0.25">
      <c r="D4527" s="190"/>
    </row>
    <row r="4528" spans="4:4" x14ac:dyDescent="0.25">
      <c r="D4528" s="190"/>
    </row>
    <row r="4529" spans="4:4" x14ac:dyDescent="0.25">
      <c r="D4529" s="190"/>
    </row>
    <row r="4530" spans="4:4" x14ac:dyDescent="0.25">
      <c r="D4530" s="190"/>
    </row>
    <row r="4531" spans="4:4" x14ac:dyDescent="0.25">
      <c r="D4531" s="190"/>
    </row>
    <row r="4532" spans="4:4" x14ac:dyDescent="0.25">
      <c r="D4532" s="190"/>
    </row>
    <row r="4533" spans="4:4" x14ac:dyDescent="0.25">
      <c r="D4533" s="190"/>
    </row>
    <row r="4534" spans="4:4" x14ac:dyDescent="0.25">
      <c r="D4534" s="190"/>
    </row>
    <row r="4535" spans="4:4" x14ac:dyDescent="0.25">
      <c r="D4535" s="190"/>
    </row>
    <row r="4536" spans="4:4" x14ac:dyDescent="0.25">
      <c r="D4536" s="190"/>
    </row>
    <row r="4537" spans="4:4" x14ac:dyDescent="0.25">
      <c r="D4537" s="190"/>
    </row>
    <row r="4538" spans="4:4" x14ac:dyDescent="0.25">
      <c r="D4538" s="190"/>
    </row>
    <row r="4539" spans="4:4" x14ac:dyDescent="0.25">
      <c r="D4539" s="190"/>
    </row>
    <row r="4540" spans="4:4" x14ac:dyDescent="0.25">
      <c r="D4540" s="190"/>
    </row>
    <row r="4541" spans="4:4" x14ac:dyDescent="0.25">
      <c r="D4541" s="190"/>
    </row>
    <row r="4542" spans="4:4" x14ac:dyDescent="0.25">
      <c r="D4542" s="190"/>
    </row>
    <row r="4543" spans="4:4" x14ac:dyDescent="0.25">
      <c r="D4543" s="190"/>
    </row>
    <row r="4544" spans="4:4" x14ac:dyDescent="0.25">
      <c r="D4544" s="190"/>
    </row>
    <row r="4545" spans="4:4" x14ac:dyDescent="0.25">
      <c r="D4545" s="190"/>
    </row>
    <row r="4546" spans="4:4" x14ac:dyDescent="0.25">
      <c r="D4546" s="190"/>
    </row>
    <row r="4547" spans="4:4" x14ac:dyDescent="0.25">
      <c r="D4547" s="190"/>
    </row>
    <row r="4548" spans="4:4" x14ac:dyDescent="0.25">
      <c r="D4548" s="190"/>
    </row>
    <row r="4549" spans="4:4" x14ac:dyDescent="0.25">
      <c r="D4549" s="190"/>
    </row>
    <row r="4550" spans="4:4" x14ac:dyDescent="0.25">
      <c r="D4550" s="190"/>
    </row>
    <row r="4551" spans="4:4" x14ac:dyDescent="0.25">
      <c r="D4551" s="190"/>
    </row>
    <row r="4552" spans="4:4" x14ac:dyDescent="0.25">
      <c r="D4552" s="190"/>
    </row>
    <row r="4553" spans="4:4" x14ac:dyDescent="0.25">
      <c r="D4553" s="190"/>
    </row>
    <row r="4554" spans="4:4" x14ac:dyDescent="0.25">
      <c r="D4554" s="190"/>
    </row>
    <row r="4555" spans="4:4" x14ac:dyDescent="0.25">
      <c r="D4555" s="190"/>
    </row>
    <row r="4556" spans="4:4" x14ac:dyDescent="0.25">
      <c r="D4556" s="190"/>
    </row>
    <row r="4557" spans="4:4" x14ac:dyDescent="0.25">
      <c r="D4557" s="190"/>
    </row>
    <row r="4558" spans="4:4" x14ac:dyDescent="0.25">
      <c r="D4558" s="190"/>
    </row>
    <row r="4559" spans="4:4" x14ac:dyDescent="0.25">
      <c r="D4559" s="190"/>
    </row>
    <row r="4560" spans="4:4" x14ac:dyDescent="0.25">
      <c r="D4560" s="190"/>
    </row>
    <row r="4561" spans="4:4" x14ac:dyDescent="0.25">
      <c r="D4561" s="190"/>
    </row>
    <row r="4562" spans="4:4" x14ac:dyDescent="0.25">
      <c r="D4562" s="190"/>
    </row>
    <row r="4563" spans="4:4" x14ac:dyDescent="0.25">
      <c r="D4563" s="190"/>
    </row>
    <row r="4564" spans="4:4" x14ac:dyDescent="0.25">
      <c r="D4564" s="190"/>
    </row>
    <row r="4565" spans="4:4" x14ac:dyDescent="0.25">
      <c r="D4565" s="190"/>
    </row>
    <row r="4566" spans="4:4" x14ac:dyDescent="0.25">
      <c r="D4566" s="190"/>
    </row>
    <row r="4567" spans="4:4" x14ac:dyDescent="0.25">
      <c r="D4567" s="190"/>
    </row>
    <row r="4568" spans="4:4" x14ac:dyDescent="0.25">
      <c r="D4568" s="190"/>
    </row>
    <row r="4569" spans="4:4" x14ac:dyDescent="0.25">
      <c r="D4569" s="190"/>
    </row>
    <row r="4570" spans="4:4" x14ac:dyDescent="0.25">
      <c r="D4570" s="190"/>
    </row>
    <row r="4571" spans="4:4" x14ac:dyDescent="0.25">
      <c r="D4571" s="190"/>
    </row>
    <row r="4572" spans="4:4" x14ac:dyDescent="0.25">
      <c r="D4572" s="190"/>
    </row>
    <row r="4573" spans="4:4" x14ac:dyDescent="0.25">
      <c r="D4573" s="190"/>
    </row>
    <row r="4574" spans="4:4" x14ac:dyDescent="0.25">
      <c r="D4574" s="190"/>
    </row>
    <row r="4575" spans="4:4" x14ac:dyDescent="0.25">
      <c r="D4575" s="190"/>
    </row>
    <row r="4576" spans="4:4" x14ac:dyDescent="0.25">
      <c r="D4576" s="190"/>
    </row>
    <row r="4577" spans="4:4" x14ac:dyDescent="0.25">
      <c r="D4577" s="190"/>
    </row>
    <row r="4578" spans="4:4" x14ac:dyDescent="0.25">
      <c r="D4578" s="190"/>
    </row>
    <row r="4579" spans="4:4" x14ac:dyDescent="0.25">
      <c r="D4579" s="190"/>
    </row>
    <row r="4580" spans="4:4" x14ac:dyDescent="0.25">
      <c r="D4580" s="190"/>
    </row>
    <row r="4581" spans="4:4" x14ac:dyDescent="0.25">
      <c r="D4581" s="190"/>
    </row>
    <row r="4582" spans="4:4" x14ac:dyDescent="0.25">
      <c r="D4582" s="190"/>
    </row>
    <row r="4583" spans="4:4" x14ac:dyDescent="0.25">
      <c r="D4583" s="190"/>
    </row>
    <row r="4584" spans="4:4" x14ac:dyDescent="0.25">
      <c r="D4584" s="190"/>
    </row>
    <row r="4585" spans="4:4" x14ac:dyDescent="0.25">
      <c r="D4585" s="190"/>
    </row>
    <row r="4586" spans="4:4" x14ac:dyDescent="0.25">
      <c r="D4586" s="190"/>
    </row>
    <row r="4587" spans="4:4" x14ac:dyDescent="0.25">
      <c r="D4587" s="190"/>
    </row>
    <row r="4588" spans="4:4" x14ac:dyDescent="0.25">
      <c r="D4588" s="190"/>
    </row>
    <row r="4589" spans="4:4" x14ac:dyDescent="0.25">
      <c r="D4589" s="190"/>
    </row>
    <row r="4590" spans="4:4" x14ac:dyDescent="0.25">
      <c r="D4590" s="190"/>
    </row>
    <row r="4591" spans="4:4" x14ac:dyDescent="0.25">
      <c r="D4591" s="190"/>
    </row>
    <row r="4592" spans="4:4" x14ac:dyDescent="0.25">
      <c r="D4592" s="190"/>
    </row>
    <row r="4593" spans="4:4" x14ac:dyDescent="0.25">
      <c r="D4593" s="190"/>
    </row>
    <row r="4594" spans="4:4" x14ac:dyDescent="0.25">
      <c r="D4594" s="190"/>
    </row>
    <row r="4595" spans="4:4" x14ac:dyDescent="0.25">
      <c r="D4595" s="190"/>
    </row>
    <row r="4596" spans="4:4" x14ac:dyDescent="0.25">
      <c r="D4596" s="190"/>
    </row>
    <row r="4597" spans="4:4" x14ac:dyDescent="0.25">
      <c r="D4597" s="190"/>
    </row>
    <row r="4598" spans="4:4" x14ac:dyDescent="0.25">
      <c r="D4598" s="190"/>
    </row>
    <row r="4599" spans="4:4" x14ac:dyDescent="0.25">
      <c r="D4599" s="190"/>
    </row>
    <row r="4600" spans="4:4" x14ac:dyDescent="0.25">
      <c r="D4600" s="190"/>
    </row>
    <row r="4601" spans="4:4" x14ac:dyDescent="0.25">
      <c r="D4601" s="190"/>
    </row>
    <row r="4602" spans="4:4" x14ac:dyDescent="0.25">
      <c r="D4602" s="190"/>
    </row>
    <row r="4603" spans="4:4" x14ac:dyDescent="0.25">
      <c r="D4603" s="190"/>
    </row>
    <row r="4604" spans="4:4" x14ac:dyDescent="0.25">
      <c r="D4604" s="190"/>
    </row>
    <row r="4605" spans="4:4" x14ac:dyDescent="0.25">
      <c r="D4605" s="190"/>
    </row>
    <row r="4606" spans="4:4" x14ac:dyDescent="0.25">
      <c r="D4606" s="190"/>
    </row>
    <row r="4607" spans="4:4" x14ac:dyDescent="0.25">
      <c r="D4607" s="190"/>
    </row>
    <row r="4608" spans="4:4" x14ac:dyDescent="0.25">
      <c r="D4608" s="190"/>
    </row>
    <row r="4609" spans="4:4" x14ac:dyDescent="0.25">
      <c r="D4609" s="190"/>
    </row>
    <row r="4610" spans="4:4" x14ac:dyDescent="0.25">
      <c r="D4610" s="190"/>
    </row>
    <row r="4611" spans="4:4" x14ac:dyDescent="0.25">
      <c r="D4611" s="190"/>
    </row>
    <row r="4612" spans="4:4" x14ac:dyDescent="0.25">
      <c r="D4612" s="190"/>
    </row>
    <row r="4613" spans="4:4" x14ac:dyDescent="0.25">
      <c r="D4613" s="190"/>
    </row>
    <row r="4614" spans="4:4" x14ac:dyDescent="0.25">
      <c r="D4614" s="190"/>
    </row>
    <row r="4615" spans="4:4" x14ac:dyDescent="0.25">
      <c r="D4615" s="190"/>
    </row>
    <row r="4616" spans="4:4" x14ac:dyDescent="0.25">
      <c r="D4616" s="190"/>
    </row>
    <row r="4617" spans="4:4" x14ac:dyDescent="0.25">
      <c r="D4617" s="190"/>
    </row>
    <row r="4618" spans="4:4" x14ac:dyDescent="0.25">
      <c r="D4618" s="190"/>
    </row>
    <row r="4619" spans="4:4" x14ac:dyDescent="0.25">
      <c r="D4619" s="190"/>
    </row>
    <row r="4620" spans="4:4" x14ac:dyDescent="0.25">
      <c r="D4620" s="190"/>
    </row>
    <row r="4621" spans="4:4" x14ac:dyDescent="0.25">
      <c r="D4621" s="190"/>
    </row>
    <row r="4622" spans="4:4" x14ac:dyDescent="0.25">
      <c r="D4622" s="190"/>
    </row>
    <row r="4623" spans="4:4" x14ac:dyDescent="0.25">
      <c r="D4623" s="190"/>
    </row>
    <row r="4624" spans="4:4" x14ac:dyDescent="0.25">
      <c r="D4624" s="190"/>
    </row>
    <row r="4625" spans="4:4" x14ac:dyDescent="0.25">
      <c r="D4625" s="190"/>
    </row>
    <row r="4626" spans="4:4" x14ac:dyDescent="0.25">
      <c r="D4626" s="190"/>
    </row>
    <row r="4627" spans="4:4" x14ac:dyDescent="0.25">
      <c r="D4627" s="190"/>
    </row>
    <row r="4628" spans="4:4" x14ac:dyDescent="0.25">
      <c r="D4628" s="190"/>
    </row>
    <row r="4629" spans="4:4" x14ac:dyDescent="0.25">
      <c r="D4629" s="190"/>
    </row>
    <row r="4630" spans="4:4" x14ac:dyDescent="0.25">
      <c r="D4630" s="190"/>
    </row>
    <row r="4631" spans="4:4" x14ac:dyDescent="0.25">
      <c r="D4631" s="190"/>
    </row>
    <row r="4632" spans="4:4" x14ac:dyDescent="0.25">
      <c r="D4632" s="190"/>
    </row>
    <row r="4633" spans="4:4" x14ac:dyDescent="0.25">
      <c r="D4633" s="190"/>
    </row>
    <row r="4634" spans="4:4" x14ac:dyDescent="0.25">
      <c r="D4634" s="190"/>
    </row>
    <row r="4635" spans="4:4" x14ac:dyDescent="0.25">
      <c r="D4635" s="190"/>
    </row>
    <row r="4636" spans="4:4" x14ac:dyDescent="0.25">
      <c r="D4636" s="190"/>
    </row>
    <row r="4637" spans="4:4" x14ac:dyDescent="0.25">
      <c r="D4637" s="190"/>
    </row>
    <row r="4638" spans="4:4" x14ac:dyDescent="0.25">
      <c r="D4638" s="190"/>
    </row>
    <row r="4639" spans="4:4" x14ac:dyDescent="0.25">
      <c r="D4639" s="190"/>
    </row>
    <row r="4640" spans="4:4" x14ac:dyDescent="0.25">
      <c r="D4640" s="190"/>
    </row>
    <row r="4641" spans="4:4" x14ac:dyDescent="0.25">
      <c r="D4641" s="190"/>
    </row>
    <row r="4642" spans="4:4" x14ac:dyDescent="0.25">
      <c r="D4642" s="190"/>
    </row>
    <row r="4643" spans="4:4" x14ac:dyDescent="0.25">
      <c r="D4643" s="190"/>
    </row>
    <row r="4644" spans="4:4" x14ac:dyDescent="0.25">
      <c r="D4644" s="190"/>
    </row>
    <row r="4645" spans="4:4" x14ac:dyDescent="0.25">
      <c r="D4645" s="190"/>
    </row>
    <row r="4646" spans="4:4" x14ac:dyDescent="0.25">
      <c r="D4646" s="190"/>
    </row>
    <row r="4647" spans="4:4" x14ac:dyDescent="0.25">
      <c r="D4647" s="190"/>
    </row>
    <row r="4648" spans="4:4" x14ac:dyDescent="0.25">
      <c r="D4648" s="190"/>
    </row>
    <row r="4649" spans="4:4" x14ac:dyDescent="0.25">
      <c r="D4649" s="190"/>
    </row>
    <row r="4650" spans="4:4" x14ac:dyDescent="0.25">
      <c r="D4650" s="190"/>
    </row>
    <row r="4651" spans="4:4" x14ac:dyDescent="0.25">
      <c r="D4651" s="190"/>
    </row>
    <row r="4652" spans="4:4" x14ac:dyDescent="0.25">
      <c r="D4652" s="190"/>
    </row>
    <row r="4653" spans="4:4" x14ac:dyDescent="0.25">
      <c r="D4653" s="190"/>
    </row>
    <row r="4654" spans="4:4" x14ac:dyDescent="0.25">
      <c r="D4654" s="190"/>
    </row>
    <row r="4655" spans="4:4" x14ac:dyDescent="0.25">
      <c r="D4655" s="190"/>
    </row>
    <row r="4656" spans="4:4" x14ac:dyDescent="0.25">
      <c r="D4656" s="190"/>
    </row>
    <row r="4657" spans="4:4" x14ac:dyDescent="0.25">
      <c r="D4657" s="190"/>
    </row>
    <row r="4658" spans="4:4" x14ac:dyDescent="0.25">
      <c r="D4658" s="190"/>
    </row>
    <row r="4659" spans="4:4" x14ac:dyDescent="0.25">
      <c r="D4659" s="190"/>
    </row>
    <row r="4660" spans="4:4" x14ac:dyDescent="0.25">
      <c r="D4660" s="190"/>
    </row>
    <row r="4661" spans="4:4" x14ac:dyDescent="0.25">
      <c r="D4661" s="190"/>
    </row>
    <row r="4662" spans="4:4" x14ac:dyDescent="0.25">
      <c r="D4662" s="190"/>
    </row>
    <row r="4663" spans="4:4" x14ac:dyDescent="0.25">
      <c r="D4663" s="190"/>
    </row>
    <row r="4664" spans="4:4" x14ac:dyDescent="0.25">
      <c r="D4664" s="190"/>
    </row>
    <row r="4665" spans="4:4" x14ac:dyDescent="0.25">
      <c r="D4665" s="190"/>
    </row>
    <row r="4666" spans="4:4" x14ac:dyDescent="0.25">
      <c r="D4666" s="190"/>
    </row>
    <row r="4667" spans="4:4" x14ac:dyDescent="0.25">
      <c r="D4667" s="190"/>
    </row>
    <row r="4668" spans="4:4" x14ac:dyDescent="0.25">
      <c r="D4668" s="190"/>
    </row>
    <row r="4669" spans="4:4" x14ac:dyDescent="0.25">
      <c r="D4669" s="190"/>
    </row>
    <row r="4670" spans="4:4" x14ac:dyDescent="0.25">
      <c r="D4670" s="190"/>
    </row>
    <row r="4671" spans="4:4" x14ac:dyDescent="0.25">
      <c r="D4671" s="190"/>
    </row>
    <row r="4672" spans="4:4" x14ac:dyDescent="0.25">
      <c r="D4672" s="190"/>
    </row>
    <row r="4673" spans="4:4" x14ac:dyDescent="0.25">
      <c r="D4673" s="190"/>
    </row>
    <row r="4674" spans="4:4" x14ac:dyDescent="0.25">
      <c r="D4674" s="190"/>
    </row>
    <row r="4675" spans="4:4" x14ac:dyDescent="0.25">
      <c r="D4675" s="190"/>
    </row>
    <row r="4676" spans="4:4" x14ac:dyDescent="0.25">
      <c r="D4676" s="190"/>
    </row>
    <row r="4677" spans="4:4" x14ac:dyDescent="0.25">
      <c r="D4677" s="190"/>
    </row>
    <row r="4678" spans="4:4" x14ac:dyDescent="0.25">
      <c r="D4678" s="190"/>
    </row>
    <row r="4679" spans="4:4" x14ac:dyDescent="0.25">
      <c r="D4679" s="190"/>
    </row>
    <row r="4680" spans="4:4" x14ac:dyDescent="0.25">
      <c r="D4680" s="190"/>
    </row>
    <row r="4681" spans="4:4" x14ac:dyDescent="0.25">
      <c r="D4681" s="190"/>
    </row>
    <row r="4682" spans="4:4" x14ac:dyDescent="0.25">
      <c r="D4682" s="190"/>
    </row>
    <row r="4683" spans="4:4" x14ac:dyDescent="0.25">
      <c r="D4683" s="190"/>
    </row>
    <row r="4684" spans="4:4" x14ac:dyDescent="0.25">
      <c r="D4684" s="190"/>
    </row>
    <row r="4685" spans="4:4" x14ac:dyDescent="0.25">
      <c r="D4685" s="190"/>
    </row>
    <row r="4686" spans="4:4" x14ac:dyDescent="0.25">
      <c r="D4686" s="190"/>
    </row>
    <row r="4687" spans="4:4" x14ac:dyDescent="0.25">
      <c r="D4687" s="190"/>
    </row>
    <row r="4688" spans="4:4" x14ac:dyDescent="0.25">
      <c r="D4688" s="190"/>
    </row>
    <row r="4689" spans="4:4" x14ac:dyDescent="0.25">
      <c r="D4689" s="190"/>
    </row>
    <row r="4690" spans="4:4" x14ac:dyDescent="0.25">
      <c r="D4690" s="190"/>
    </row>
    <row r="4691" spans="4:4" x14ac:dyDescent="0.25">
      <c r="D4691" s="190"/>
    </row>
    <row r="4692" spans="4:4" x14ac:dyDescent="0.25">
      <c r="D4692" s="190"/>
    </row>
    <row r="4693" spans="4:4" x14ac:dyDescent="0.25">
      <c r="D4693" s="190"/>
    </row>
    <row r="4694" spans="4:4" x14ac:dyDescent="0.25">
      <c r="D4694" s="190"/>
    </row>
    <row r="4695" spans="4:4" x14ac:dyDescent="0.25">
      <c r="D4695" s="190"/>
    </row>
    <row r="4696" spans="4:4" x14ac:dyDescent="0.25">
      <c r="D4696" s="190"/>
    </row>
    <row r="4697" spans="4:4" x14ac:dyDescent="0.25">
      <c r="D4697" s="190"/>
    </row>
    <row r="4698" spans="4:4" x14ac:dyDescent="0.25">
      <c r="D4698" s="190"/>
    </row>
    <row r="4699" spans="4:4" x14ac:dyDescent="0.25">
      <c r="D4699" s="190"/>
    </row>
    <row r="4700" spans="4:4" x14ac:dyDescent="0.25">
      <c r="D4700" s="190"/>
    </row>
    <row r="4701" spans="4:4" x14ac:dyDescent="0.25">
      <c r="D4701" s="190"/>
    </row>
    <row r="4702" spans="4:4" x14ac:dyDescent="0.25">
      <c r="D4702" s="190"/>
    </row>
    <row r="4703" spans="4:4" x14ac:dyDescent="0.25">
      <c r="D4703" s="190"/>
    </row>
    <row r="4704" spans="4:4" x14ac:dyDescent="0.25">
      <c r="D4704" s="190"/>
    </row>
    <row r="4705" spans="4:4" x14ac:dyDescent="0.25">
      <c r="D4705" s="190"/>
    </row>
    <row r="4706" spans="4:4" x14ac:dyDescent="0.25">
      <c r="D4706" s="190"/>
    </row>
    <row r="4707" spans="4:4" x14ac:dyDescent="0.25">
      <c r="D4707" s="190"/>
    </row>
    <row r="4708" spans="4:4" x14ac:dyDescent="0.25">
      <c r="D4708" s="190"/>
    </row>
    <row r="4709" spans="4:4" x14ac:dyDescent="0.25">
      <c r="D4709" s="190"/>
    </row>
    <row r="4710" spans="4:4" x14ac:dyDescent="0.25">
      <c r="D4710" s="190"/>
    </row>
    <row r="4711" spans="4:4" x14ac:dyDescent="0.25">
      <c r="D4711" s="190"/>
    </row>
    <row r="4712" spans="4:4" x14ac:dyDescent="0.25">
      <c r="D4712" s="190"/>
    </row>
    <row r="4713" spans="4:4" x14ac:dyDescent="0.25">
      <c r="D4713" s="190"/>
    </row>
    <row r="4714" spans="4:4" x14ac:dyDescent="0.25">
      <c r="D4714" s="190"/>
    </row>
    <row r="4715" spans="4:4" x14ac:dyDescent="0.25">
      <c r="D4715" s="190"/>
    </row>
    <row r="4716" spans="4:4" x14ac:dyDescent="0.25">
      <c r="D4716" s="190"/>
    </row>
    <row r="4717" spans="4:4" x14ac:dyDescent="0.25">
      <c r="D4717" s="190"/>
    </row>
    <row r="4718" spans="4:4" x14ac:dyDescent="0.25">
      <c r="D4718" s="190"/>
    </row>
    <row r="4719" spans="4:4" x14ac:dyDescent="0.25">
      <c r="D4719" s="190"/>
    </row>
    <row r="4720" spans="4:4" x14ac:dyDescent="0.25">
      <c r="D4720" s="190"/>
    </row>
    <row r="4721" spans="4:4" x14ac:dyDescent="0.25">
      <c r="D4721" s="190"/>
    </row>
    <row r="4722" spans="4:4" x14ac:dyDescent="0.25">
      <c r="D4722" s="190"/>
    </row>
    <row r="4723" spans="4:4" x14ac:dyDescent="0.25">
      <c r="D4723" s="190"/>
    </row>
    <row r="4724" spans="4:4" x14ac:dyDescent="0.25">
      <c r="D4724" s="190"/>
    </row>
    <row r="4725" spans="4:4" x14ac:dyDescent="0.25">
      <c r="D4725" s="190"/>
    </row>
    <row r="4726" spans="4:4" x14ac:dyDescent="0.25">
      <c r="D4726" s="190"/>
    </row>
    <row r="4727" spans="4:4" x14ac:dyDescent="0.25">
      <c r="D4727" s="190"/>
    </row>
    <row r="4728" spans="4:4" x14ac:dyDescent="0.25">
      <c r="D4728" s="190"/>
    </row>
    <row r="4729" spans="4:4" x14ac:dyDescent="0.25">
      <c r="D4729" s="190"/>
    </row>
    <row r="4730" spans="4:4" x14ac:dyDescent="0.25">
      <c r="D4730" s="190"/>
    </row>
    <row r="4731" spans="4:4" x14ac:dyDescent="0.25">
      <c r="D4731" s="190"/>
    </row>
    <row r="4732" spans="4:4" x14ac:dyDescent="0.25">
      <c r="D4732" s="190"/>
    </row>
    <row r="4733" spans="4:4" x14ac:dyDescent="0.25">
      <c r="D4733" s="190"/>
    </row>
    <row r="4734" spans="4:4" x14ac:dyDescent="0.25">
      <c r="D4734" s="190"/>
    </row>
    <row r="4735" spans="4:4" x14ac:dyDescent="0.25">
      <c r="D4735" s="190"/>
    </row>
    <row r="4736" spans="4:4" x14ac:dyDescent="0.25">
      <c r="D4736" s="190"/>
    </row>
    <row r="4737" spans="4:4" x14ac:dyDescent="0.25">
      <c r="D4737" s="190"/>
    </row>
    <row r="4738" spans="4:4" x14ac:dyDescent="0.25">
      <c r="D4738" s="190"/>
    </row>
    <row r="4739" spans="4:4" x14ac:dyDescent="0.25">
      <c r="D4739" s="190"/>
    </row>
    <row r="4740" spans="4:4" x14ac:dyDescent="0.25">
      <c r="D4740" s="190"/>
    </row>
    <row r="4741" spans="4:4" x14ac:dyDescent="0.25">
      <c r="D4741" s="190"/>
    </row>
    <row r="4742" spans="4:4" x14ac:dyDescent="0.25">
      <c r="D4742" s="190"/>
    </row>
    <row r="4743" spans="4:4" x14ac:dyDescent="0.25">
      <c r="D4743" s="190"/>
    </row>
    <row r="4744" spans="4:4" x14ac:dyDescent="0.25">
      <c r="D4744" s="190"/>
    </row>
    <row r="4745" spans="4:4" x14ac:dyDescent="0.25">
      <c r="D4745" s="190"/>
    </row>
    <row r="4746" spans="4:4" x14ac:dyDescent="0.25">
      <c r="D4746" s="190"/>
    </row>
    <row r="4747" spans="4:4" x14ac:dyDescent="0.25">
      <c r="D4747" s="190"/>
    </row>
    <row r="4748" spans="4:4" x14ac:dyDescent="0.25">
      <c r="D4748" s="190"/>
    </row>
    <row r="4749" spans="4:4" x14ac:dyDescent="0.25">
      <c r="D4749" s="190"/>
    </row>
    <row r="4750" spans="4:4" x14ac:dyDescent="0.25">
      <c r="D4750" s="190"/>
    </row>
    <row r="4751" spans="4:4" x14ac:dyDescent="0.25">
      <c r="D4751" s="190"/>
    </row>
    <row r="4752" spans="4:4" x14ac:dyDescent="0.25">
      <c r="D4752" s="190"/>
    </row>
    <row r="4753" spans="4:4" x14ac:dyDescent="0.25">
      <c r="D4753" s="190"/>
    </row>
    <row r="4754" spans="4:4" x14ac:dyDescent="0.25">
      <c r="D4754" s="190"/>
    </row>
    <row r="4755" spans="4:4" x14ac:dyDescent="0.25">
      <c r="D4755" s="190"/>
    </row>
    <row r="4756" spans="4:4" x14ac:dyDescent="0.25">
      <c r="D4756" s="190"/>
    </row>
    <row r="4757" spans="4:4" x14ac:dyDescent="0.25">
      <c r="D4757" s="190"/>
    </row>
    <row r="4758" spans="4:4" x14ac:dyDescent="0.25">
      <c r="D4758" s="190"/>
    </row>
    <row r="4759" spans="4:4" x14ac:dyDescent="0.25">
      <c r="D4759" s="190"/>
    </row>
    <row r="4760" spans="4:4" x14ac:dyDescent="0.25">
      <c r="D4760" s="190"/>
    </row>
    <row r="4761" spans="4:4" x14ac:dyDescent="0.25">
      <c r="D4761" s="190"/>
    </row>
    <row r="4762" spans="4:4" x14ac:dyDescent="0.25">
      <c r="D4762" s="190"/>
    </row>
    <row r="4763" spans="4:4" x14ac:dyDescent="0.25">
      <c r="D4763" s="190"/>
    </row>
    <row r="4764" spans="4:4" x14ac:dyDescent="0.25">
      <c r="D4764" s="190"/>
    </row>
    <row r="4765" spans="4:4" x14ac:dyDescent="0.25">
      <c r="D4765" s="190"/>
    </row>
    <row r="4766" spans="4:4" x14ac:dyDescent="0.25">
      <c r="D4766" s="190"/>
    </row>
    <row r="4767" spans="4:4" x14ac:dyDescent="0.25">
      <c r="D4767" s="190"/>
    </row>
    <row r="4768" spans="4:4" x14ac:dyDescent="0.25">
      <c r="D4768" s="190"/>
    </row>
    <row r="4769" spans="4:4" x14ac:dyDescent="0.25">
      <c r="D4769" s="190"/>
    </row>
    <row r="4770" spans="4:4" x14ac:dyDescent="0.25">
      <c r="D4770" s="190"/>
    </row>
    <row r="4771" spans="4:4" x14ac:dyDescent="0.25">
      <c r="D4771" s="190"/>
    </row>
    <row r="4772" spans="4:4" x14ac:dyDescent="0.25">
      <c r="D4772" s="190"/>
    </row>
    <row r="4773" spans="4:4" x14ac:dyDescent="0.25">
      <c r="D4773" s="190"/>
    </row>
    <row r="4774" spans="4:4" x14ac:dyDescent="0.25">
      <c r="D4774" s="190"/>
    </row>
    <row r="4775" spans="4:4" x14ac:dyDescent="0.25">
      <c r="D4775" s="190"/>
    </row>
    <row r="4776" spans="4:4" x14ac:dyDescent="0.25">
      <c r="D4776" s="190"/>
    </row>
    <row r="4777" spans="4:4" x14ac:dyDescent="0.25">
      <c r="D4777" s="190"/>
    </row>
    <row r="4778" spans="4:4" x14ac:dyDescent="0.25">
      <c r="D4778" s="190"/>
    </row>
    <row r="4779" spans="4:4" x14ac:dyDescent="0.25">
      <c r="D4779" s="190"/>
    </row>
    <row r="4780" spans="4:4" x14ac:dyDescent="0.25">
      <c r="D4780" s="190"/>
    </row>
    <row r="4781" spans="4:4" x14ac:dyDescent="0.25">
      <c r="D4781" s="190"/>
    </row>
    <row r="4782" spans="4:4" x14ac:dyDescent="0.25">
      <c r="D4782" s="190"/>
    </row>
    <row r="4783" spans="4:4" x14ac:dyDescent="0.25">
      <c r="D4783" s="190"/>
    </row>
    <row r="4784" spans="4:4" x14ac:dyDescent="0.25">
      <c r="D4784" s="190"/>
    </row>
    <row r="4785" spans="4:4" x14ac:dyDescent="0.25">
      <c r="D4785" s="190"/>
    </row>
    <row r="4786" spans="4:4" x14ac:dyDescent="0.25">
      <c r="D4786" s="190"/>
    </row>
    <row r="4787" spans="4:4" x14ac:dyDescent="0.25">
      <c r="D4787" s="190"/>
    </row>
    <row r="4788" spans="4:4" x14ac:dyDescent="0.25">
      <c r="D4788" s="190"/>
    </row>
    <row r="4789" spans="4:4" x14ac:dyDescent="0.25">
      <c r="D4789" s="190"/>
    </row>
    <row r="4790" spans="4:4" x14ac:dyDescent="0.25">
      <c r="D4790" s="190"/>
    </row>
    <row r="4791" spans="4:4" x14ac:dyDescent="0.25">
      <c r="D4791" s="190"/>
    </row>
    <row r="4792" spans="4:4" x14ac:dyDescent="0.25">
      <c r="D4792" s="190"/>
    </row>
    <row r="4793" spans="4:4" x14ac:dyDescent="0.25">
      <c r="D4793" s="190"/>
    </row>
    <row r="4794" spans="4:4" x14ac:dyDescent="0.25">
      <c r="D4794" s="190"/>
    </row>
    <row r="4795" spans="4:4" x14ac:dyDescent="0.25">
      <c r="D4795" s="190"/>
    </row>
    <row r="4796" spans="4:4" x14ac:dyDescent="0.25">
      <c r="D4796" s="190"/>
    </row>
    <row r="4797" spans="4:4" x14ac:dyDescent="0.25">
      <c r="D4797" s="190"/>
    </row>
    <row r="4798" spans="4:4" x14ac:dyDescent="0.25">
      <c r="D4798" s="190"/>
    </row>
    <row r="4799" spans="4:4" x14ac:dyDescent="0.25">
      <c r="D4799" s="190"/>
    </row>
    <row r="4800" spans="4:4" x14ac:dyDescent="0.25">
      <c r="D4800" s="190"/>
    </row>
    <row r="4801" spans="4:4" x14ac:dyDescent="0.25">
      <c r="D4801" s="190"/>
    </row>
    <row r="4802" spans="4:4" x14ac:dyDescent="0.25">
      <c r="D4802" s="190"/>
    </row>
    <row r="4803" spans="4:4" x14ac:dyDescent="0.25">
      <c r="D4803" s="190"/>
    </row>
    <row r="4804" spans="4:4" x14ac:dyDescent="0.25">
      <c r="D4804" s="190"/>
    </row>
    <row r="4805" spans="4:4" x14ac:dyDescent="0.25">
      <c r="D4805" s="190"/>
    </row>
    <row r="4806" spans="4:4" x14ac:dyDescent="0.25">
      <c r="D4806" s="190"/>
    </row>
    <row r="4807" spans="4:4" x14ac:dyDescent="0.25">
      <c r="D4807" s="190"/>
    </row>
    <row r="4808" spans="4:4" x14ac:dyDescent="0.25">
      <c r="D4808" s="190"/>
    </row>
    <row r="4809" spans="4:4" x14ac:dyDescent="0.25">
      <c r="D4809" s="190"/>
    </row>
    <row r="4810" spans="4:4" x14ac:dyDescent="0.25">
      <c r="D4810" s="190"/>
    </row>
    <row r="4811" spans="4:4" x14ac:dyDescent="0.25">
      <c r="D4811" s="190"/>
    </row>
    <row r="4812" spans="4:4" x14ac:dyDescent="0.25">
      <c r="D4812" s="190"/>
    </row>
    <row r="4813" spans="4:4" x14ac:dyDescent="0.25">
      <c r="D4813" s="190"/>
    </row>
    <row r="4814" spans="4:4" x14ac:dyDescent="0.25">
      <c r="D4814" s="190"/>
    </row>
    <row r="4815" spans="4:4" x14ac:dyDescent="0.25">
      <c r="D4815" s="190"/>
    </row>
    <row r="4816" spans="4:4" x14ac:dyDescent="0.25">
      <c r="D4816" s="190"/>
    </row>
    <row r="4817" spans="4:4" x14ac:dyDescent="0.25">
      <c r="D4817" s="190"/>
    </row>
    <row r="4818" spans="4:4" x14ac:dyDescent="0.25">
      <c r="D4818" s="190"/>
    </row>
    <row r="4819" spans="4:4" x14ac:dyDescent="0.25">
      <c r="D4819" s="190"/>
    </row>
    <row r="4820" spans="4:4" x14ac:dyDescent="0.25">
      <c r="D4820" s="190"/>
    </row>
    <row r="4821" spans="4:4" x14ac:dyDescent="0.25">
      <c r="D4821" s="190"/>
    </row>
    <row r="4822" spans="4:4" x14ac:dyDescent="0.25">
      <c r="D4822" s="190"/>
    </row>
    <row r="4823" spans="4:4" x14ac:dyDescent="0.25">
      <c r="D4823" s="190"/>
    </row>
    <row r="4824" spans="4:4" x14ac:dyDescent="0.25">
      <c r="D4824" s="190"/>
    </row>
    <row r="4825" spans="4:4" x14ac:dyDescent="0.25">
      <c r="D4825" s="190"/>
    </row>
    <row r="4826" spans="4:4" x14ac:dyDescent="0.25">
      <c r="D4826" s="190"/>
    </row>
    <row r="4827" spans="4:4" x14ac:dyDescent="0.25">
      <c r="D4827" s="190"/>
    </row>
    <row r="4828" spans="4:4" x14ac:dyDescent="0.25">
      <c r="D4828" s="190"/>
    </row>
    <row r="4829" spans="4:4" x14ac:dyDescent="0.25">
      <c r="D4829" s="190"/>
    </row>
    <row r="4830" spans="4:4" x14ac:dyDescent="0.25">
      <c r="D4830" s="190"/>
    </row>
    <row r="4831" spans="4:4" x14ac:dyDescent="0.25">
      <c r="D4831" s="190"/>
    </row>
    <row r="4832" spans="4:4" x14ac:dyDescent="0.25">
      <c r="D4832" s="190"/>
    </row>
    <row r="4833" spans="4:4" x14ac:dyDescent="0.25">
      <c r="D4833" s="190"/>
    </row>
    <row r="4834" spans="4:4" x14ac:dyDescent="0.25">
      <c r="D4834" s="190"/>
    </row>
    <row r="4835" spans="4:4" x14ac:dyDescent="0.25">
      <c r="D4835" s="190"/>
    </row>
    <row r="4836" spans="4:4" x14ac:dyDescent="0.25">
      <c r="D4836" s="190"/>
    </row>
    <row r="4837" spans="4:4" x14ac:dyDescent="0.25">
      <c r="D4837" s="190"/>
    </row>
    <row r="4838" spans="4:4" x14ac:dyDescent="0.25">
      <c r="D4838" s="190"/>
    </row>
    <row r="4839" spans="4:4" x14ac:dyDescent="0.25">
      <c r="D4839" s="190"/>
    </row>
    <row r="4840" spans="4:4" x14ac:dyDescent="0.25">
      <c r="D4840" s="190"/>
    </row>
    <row r="4841" spans="4:4" x14ac:dyDescent="0.25">
      <c r="D4841" s="190"/>
    </row>
    <row r="4842" spans="4:4" x14ac:dyDescent="0.25">
      <c r="D4842" s="190"/>
    </row>
    <row r="4843" spans="4:4" x14ac:dyDescent="0.25">
      <c r="D4843" s="190"/>
    </row>
    <row r="4844" spans="4:4" x14ac:dyDescent="0.25">
      <c r="D4844" s="190"/>
    </row>
    <row r="4845" spans="4:4" x14ac:dyDescent="0.25">
      <c r="D4845" s="190"/>
    </row>
    <row r="4846" spans="4:4" x14ac:dyDescent="0.25">
      <c r="D4846" s="190"/>
    </row>
    <row r="4847" spans="4:4" x14ac:dyDescent="0.25">
      <c r="D4847" s="190"/>
    </row>
    <row r="4848" spans="4:4" x14ac:dyDescent="0.25">
      <c r="D4848" s="190"/>
    </row>
    <row r="4849" spans="4:4" x14ac:dyDescent="0.25">
      <c r="D4849" s="190"/>
    </row>
    <row r="4850" spans="4:4" x14ac:dyDescent="0.25">
      <c r="D4850" s="190"/>
    </row>
    <row r="4851" spans="4:4" x14ac:dyDescent="0.25">
      <c r="D4851" s="190"/>
    </row>
    <row r="4852" spans="4:4" x14ac:dyDescent="0.25">
      <c r="D4852" s="190"/>
    </row>
    <row r="4853" spans="4:4" x14ac:dyDescent="0.25">
      <c r="D4853" s="190"/>
    </row>
    <row r="4854" spans="4:4" x14ac:dyDescent="0.25">
      <c r="D4854" s="190"/>
    </row>
    <row r="4855" spans="4:4" x14ac:dyDescent="0.25">
      <c r="D4855" s="190"/>
    </row>
    <row r="4856" spans="4:4" x14ac:dyDescent="0.25">
      <c r="D4856" s="190"/>
    </row>
    <row r="4857" spans="4:4" x14ac:dyDescent="0.25">
      <c r="D4857" s="190"/>
    </row>
    <row r="4858" spans="4:4" x14ac:dyDescent="0.25">
      <c r="D4858" s="190"/>
    </row>
    <row r="4859" spans="4:4" x14ac:dyDescent="0.25">
      <c r="D4859" s="190"/>
    </row>
    <row r="4860" spans="4:4" x14ac:dyDescent="0.25">
      <c r="D4860" s="190"/>
    </row>
    <row r="4861" spans="4:4" x14ac:dyDescent="0.25">
      <c r="D4861" s="190"/>
    </row>
    <row r="4862" spans="4:4" x14ac:dyDescent="0.25">
      <c r="D4862" s="190"/>
    </row>
    <row r="4863" spans="4:4" x14ac:dyDescent="0.25">
      <c r="D4863" s="190"/>
    </row>
    <row r="4864" spans="4:4" x14ac:dyDescent="0.25">
      <c r="D4864" s="190"/>
    </row>
    <row r="4865" spans="4:4" x14ac:dyDescent="0.25">
      <c r="D4865" s="190"/>
    </row>
    <row r="4866" spans="4:4" x14ac:dyDescent="0.25">
      <c r="D4866" s="190"/>
    </row>
    <row r="4867" spans="4:4" x14ac:dyDescent="0.25">
      <c r="D4867" s="190"/>
    </row>
    <row r="4868" spans="4:4" x14ac:dyDescent="0.25">
      <c r="D4868" s="190"/>
    </row>
    <row r="4869" spans="4:4" x14ac:dyDescent="0.25">
      <c r="D4869" s="190"/>
    </row>
    <row r="4870" spans="4:4" x14ac:dyDescent="0.25">
      <c r="D4870" s="190"/>
    </row>
    <row r="4871" spans="4:4" x14ac:dyDescent="0.25">
      <c r="D4871" s="190"/>
    </row>
    <row r="4872" spans="4:4" x14ac:dyDescent="0.25">
      <c r="D4872" s="190"/>
    </row>
    <row r="4873" spans="4:4" x14ac:dyDescent="0.25">
      <c r="D4873" s="190"/>
    </row>
    <row r="4874" spans="4:4" x14ac:dyDescent="0.25">
      <c r="D4874" s="190"/>
    </row>
    <row r="4875" spans="4:4" x14ac:dyDescent="0.25">
      <c r="D4875" s="190"/>
    </row>
    <row r="4876" spans="4:4" x14ac:dyDescent="0.25">
      <c r="D4876" s="190"/>
    </row>
    <row r="4877" spans="4:4" x14ac:dyDescent="0.25">
      <c r="D4877" s="190"/>
    </row>
    <row r="4878" spans="4:4" x14ac:dyDescent="0.25">
      <c r="D4878" s="190"/>
    </row>
    <row r="4879" spans="4:4" x14ac:dyDescent="0.25">
      <c r="D4879" s="190"/>
    </row>
    <row r="4880" spans="4:4" x14ac:dyDescent="0.25">
      <c r="D4880" s="190"/>
    </row>
    <row r="4881" spans="4:4" x14ac:dyDescent="0.25">
      <c r="D4881" s="190"/>
    </row>
    <row r="4882" spans="4:4" x14ac:dyDescent="0.25">
      <c r="D4882" s="190"/>
    </row>
    <row r="4883" spans="4:4" x14ac:dyDescent="0.25">
      <c r="D4883" s="190"/>
    </row>
    <row r="4884" spans="4:4" x14ac:dyDescent="0.25">
      <c r="D4884" s="190"/>
    </row>
    <row r="4885" spans="4:4" x14ac:dyDescent="0.25">
      <c r="D4885" s="190"/>
    </row>
    <row r="4886" spans="4:4" x14ac:dyDescent="0.25">
      <c r="D4886" s="190"/>
    </row>
    <row r="4887" spans="4:4" x14ac:dyDescent="0.25">
      <c r="D4887" s="190"/>
    </row>
    <row r="4888" spans="4:4" x14ac:dyDescent="0.25">
      <c r="D4888" s="190"/>
    </row>
    <row r="4889" spans="4:4" x14ac:dyDescent="0.25">
      <c r="D4889" s="190"/>
    </row>
    <row r="4890" spans="4:4" x14ac:dyDescent="0.25">
      <c r="D4890" s="190"/>
    </row>
    <row r="4891" spans="4:4" x14ac:dyDescent="0.25">
      <c r="D4891" s="190"/>
    </row>
    <row r="4892" spans="4:4" x14ac:dyDescent="0.25">
      <c r="D4892" s="190"/>
    </row>
    <row r="4893" spans="4:4" x14ac:dyDescent="0.25">
      <c r="D4893" s="190"/>
    </row>
    <row r="4894" spans="4:4" x14ac:dyDescent="0.25">
      <c r="D4894" s="190"/>
    </row>
    <row r="4895" spans="4:4" x14ac:dyDescent="0.25">
      <c r="D4895" s="190"/>
    </row>
    <row r="4896" spans="4:4" x14ac:dyDescent="0.25">
      <c r="D4896" s="190"/>
    </row>
    <row r="4897" spans="4:4" x14ac:dyDescent="0.25">
      <c r="D4897" s="190"/>
    </row>
    <row r="4898" spans="4:4" x14ac:dyDescent="0.25">
      <c r="D4898" s="190"/>
    </row>
    <row r="4899" spans="4:4" x14ac:dyDescent="0.25">
      <c r="D4899" s="190"/>
    </row>
    <row r="4900" spans="4:4" x14ac:dyDescent="0.25">
      <c r="D4900" s="190"/>
    </row>
    <row r="4901" spans="4:4" x14ac:dyDescent="0.25">
      <c r="D4901" s="190"/>
    </row>
    <row r="4902" spans="4:4" x14ac:dyDescent="0.25">
      <c r="D4902" s="190"/>
    </row>
    <row r="4903" spans="4:4" x14ac:dyDescent="0.25">
      <c r="D4903" s="190"/>
    </row>
    <row r="4904" spans="4:4" x14ac:dyDescent="0.25">
      <c r="D4904" s="190"/>
    </row>
    <row r="4905" spans="4:4" x14ac:dyDescent="0.25">
      <c r="D4905" s="190"/>
    </row>
    <row r="4906" spans="4:4" x14ac:dyDescent="0.25">
      <c r="D4906" s="190"/>
    </row>
    <row r="4907" spans="4:4" x14ac:dyDescent="0.25">
      <c r="D4907" s="190"/>
    </row>
    <row r="4908" spans="4:4" x14ac:dyDescent="0.25">
      <c r="D4908" s="190"/>
    </row>
    <row r="4909" spans="4:4" x14ac:dyDescent="0.25">
      <c r="D4909" s="190"/>
    </row>
    <row r="4910" spans="4:4" x14ac:dyDescent="0.25">
      <c r="D4910" s="190"/>
    </row>
    <row r="4911" spans="4:4" x14ac:dyDescent="0.25">
      <c r="D4911" s="190"/>
    </row>
    <row r="4912" spans="4:4" x14ac:dyDescent="0.25">
      <c r="D4912" s="190"/>
    </row>
    <row r="4913" spans="4:4" x14ac:dyDescent="0.25">
      <c r="D4913" s="190"/>
    </row>
    <row r="4914" spans="4:4" x14ac:dyDescent="0.25">
      <c r="D4914" s="190"/>
    </row>
    <row r="4915" spans="4:4" x14ac:dyDescent="0.25">
      <c r="D4915" s="190"/>
    </row>
    <row r="4916" spans="4:4" x14ac:dyDescent="0.25">
      <c r="D4916" s="190"/>
    </row>
    <row r="4917" spans="4:4" x14ac:dyDescent="0.25">
      <c r="D4917" s="190"/>
    </row>
    <row r="4918" spans="4:4" x14ac:dyDescent="0.25">
      <c r="D4918" s="190"/>
    </row>
    <row r="4919" spans="4:4" x14ac:dyDescent="0.25">
      <c r="D4919" s="190"/>
    </row>
    <row r="4920" spans="4:4" x14ac:dyDescent="0.25">
      <c r="D4920" s="190"/>
    </row>
    <row r="4921" spans="4:4" x14ac:dyDescent="0.25">
      <c r="D4921" s="190"/>
    </row>
    <row r="4922" spans="4:4" x14ac:dyDescent="0.25">
      <c r="D4922" s="190"/>
    </row>
    <row r="4923" spans="4:4" x14ac:dyDescent="0.25">
      <c r="D4923" s="190"/>
    </row>
    <row r="4924" spans="4:4" x14ac:dyDescent="0.25">
      <c r="D4924" s="190"/>
    </row>
    <row r="4925" spans="4:4" x14ac:dyDescent="0.25">
      <c r="D4925" s="190"/>
    </row>
    <row r="4926" spans="4:4" x14ac:dyDescent="0.25">
      <c r="D4926" s="190"/>
    </row>
    <row r="4927" spans="4:4" x14ac:dyDescent="0.25">
      <c r="D4927" s="190"/>
    </row>
    <row r="4928" spans="4:4" x14ac:dyDescent="0.25">
      <c r="D4928" s="190"/>
    </row>
    <row r="4929" spans="4:4" x14ac:dyDescent="0.25">
      <c r="D4929" s="190"/>
    </row>
    <row r="4930" spans="4:4" x14ac:dyDescent="0.25">
      <c r="D4930" s="190"/>
    </row>
    <row r="4931" spans="4:4" x14ac:dyDescent="0.25">
      <c r="D4931" s="190"/>
    </row>
    <row r="4932" spans="4:4" x14ac:dyDescent="0.25">
      <c r="D4932" s="190"/>
    </row>
    <row r="4933" spans="4:4" x14ac:dyDescent="0.25">
      <c r="D4933" s="190"/>
    </row>
    <row r="4934" spans="4:4" x14ac:dyDescent="0.25">
      <c r="D4934" s="190"/>
    </row>
    <row r="4935" spans="4:4" x14ac:dyDescent="0.25">
      <c r="D4935" s="190"/>
    </row>
    <row r="4936" spans="4:4" x14ac:dyDescent="0.25">
      <c r="D4936" s="190"/>
    </row>
    <row r="4937" spans="4:4" x14ac:dyDescent="0.25">
      <c r="D4937" s="190"/>
    </row>
    <row r="4938" spans="4:4" x14ac:dyDescent="0.25">
      <c r="D4938" s="190"/>
    </row>
    <row r="4939" spans="4:4" x14ac:dyDescent="0.25">
      <c r="D4939" s="190"/>
    </row>
    <row r="4940" spans="4:4" x14ac:dyDescent="0.25">
      <c r="D4940" s="190"/>
    </row>
    <row r="4941" spans="4:4" x14ac:dyDescent="0.25">
      <c r="D4941" s="190"/>
    </row>
    <row r="4942" spans="4:4" x14ac:dyDescent="0.25">
      <c r="D4942" s="190"/>
    </row>
    <row r="4943" spans="4:4" x14ac:dyDescent="0.25">
      <c r="D4943" s="190"/>
    </row>
    <row r="4944" spans="4:4" x14ac:dyDescent="0.25">
      <c r="D4944" s="190"/>
    </row>
    <row r="4945" spans="4:4" x14ac:dyDescent="0.25">
      <c r="D4945" s="190"/>
    </row>
    <row r="4946" spans="4:4" x14ac:dyDescent="0.25">
      <c r="D4946" s="190"/>
    </row>
    <row r="4947" spans="4:4" x14ac:dyDescent="0.25">
      <c r="D4947" s="190"/>
    </row>
    <row r="4948" spans="4:4" x14ac:dyDescent="0.25">
      <c r="D4948" s="190"/>
    </row>
    <row r="4949" spans="4:4" x14ac:dyDescent="0.25">
      <c r="D4949" s="190"/>
    </row>
    <row r="4950" spans="4:4" x14ac:dyDescent="0.25">
      <c r="D4950" s="190"/>
    </row>
    <row r="4951" spans="4:4" x14ac:dyDescent="0.25">
      <c r="D4951" s="190"/>
    </row>
    <row r="4952" spans="4:4" x14ac:dyDescent="0.25">
      <c r="D4952" s="190"/>
    </row>
    <row r="4953" spans="4:4" x14ac:dyDescent="0.25">
      <c r="D4953" s="190"/>
    </row>
    <row r="4954" spans="4:4" x14ac:dyDescent="0.25">
      <c r="D4954" s="190"/>
    </row>
    <row r="4955" spans="4:4" x14ac:dyDescent="0.25">
      <c r="D4955" s="190"/>
    </row>
    <row r="4956" spans="4:4" x14ac:dyDescent="0.25">
      <c r="D4956" s="190"/>
    </row>
    <row r="4957" spans="4:4" x14ac:dyDescent="0.25">
      <c r="D4957" s="190"/>
    </row>
    <row r="4958" spans="4:4" x14ac:dyDescent="0.25">
      <c r="D4958" s="190"/>
    </row>
    <row r="4959" spans="4:4" x14ac:dyDescent="0.25">
      <c r="D4959" s="190"/>
    </row>
    <row r="4960" spans="4:4" x14ac:dyDescent="0.25">
      <c r="D4960" s="190"/>
    </row>
    <row r="4961" spans="4:4" x14ac:dyDescent="0.25">
      <c r="D4961" s="190"/>
    </row>
    <row r="4962" spans="4:4" x14ac:dyDescent="0.25">
      <c r="D4962" s="190"/>
    </row>
    <row r="4963" spans="4:4" x14ac:dyDescent="0.25">
      <c r="D4963" s="190"/>
    </row>
    <row r="4964" spans="4:4" x14ac:dyDescent="0.25">
      <c r="D4964" s="190"/>
    </row>
    <row r="4965" spans="4:4" x14ac:dyDescent="0.25">
      <c r="D4965" s="190"/>
    </row>
    <row r="4966" spans="4:4" x14ac:dyDescent="0.25">
      <c r="D4966" s="190"/>
    </row>
    <row r="4967" spans="4:4" x14ac:dyDescent="0.25">
      <c r="D4967" s="190"/>
    </row>
    <row r="4968" spans="4:4" x14ac:dyDescent="0.25">
      <c r="D4968" s="190"/>
    </row>
    <row r="4969" spans="4:4" x14ac:dyDescent="0.25">
      <c r="D4969" s="190"/>
    </row>
    <row r="4970" spans="4:4" x14ac:dyDescent="0.25">
      <c r="D4970" s="190"/>
    </row>
    <row r="4971" spans="4:4" x14ac:dyDescent="0.25">
      <c r="D4971" s="190"/>
    </row>
    <row r="4972" spans="4:4" x14ac:dyDescent="0.25">
      <c r="D4972" s="190"/>
    </row>
    <row r="4973" spans="4:4" x14ac:dyDescent="0.25">
      <c r="D4973" s="190"/>
    </row>
    <row r="4974" spans="4:4" x14ac:dyDescent="0.25">
      <c r="D4974" s="190"/>
    </row>
    <row r="4975" spans="4:4" x14ac:dyDescent="0.25">
      <c r="D4975" s="190"/>
    </row>
    <row r="4976" spans="4:4" x14ac:dyDescent="0.25">
      <c r="D4976" s="190"/>
    </row>
    <row r="4977" spans="4:4" x14ac:dyDescent="0.25">
      <c r="D4977" s="190"/>
    </row>
    <row r="4978" spans="4:4" x14ac:dyDescent="0.25">
      <c r="D4978" s="190"/>
    </row>
    <row r="4979" spans="4:4" x14ac:dyDescent="0.25">
      <c r="D4979" s="190"/>
    </row>
    <row r="4980" spans="4:4" x14ac:dyDescent="0.25">
      <c r="D4980" s="190"/>
    </row>
    <row r="4981" spans="4:4" x14ac:dyDescent="0.25">
      <c r="D4981" s="190"/>
    </row>
    <row r="4982" spans="4:4" x14ac:dyDescent="0.25">
      <c r="D4982" s="190"/>
    </row>
    <row r="4983" spans="4:4" x14ac:dyDescent="0.25">
      <c r="D4983" s="190"/>
    </row>
    <row r="4984" spans="4:4" x14ac:dyDescent="0.25">
      <c r="D4984" s="190"/>
    </row>
    <row r="4985" spans="4:4" x14ac:dyDescent="0.25">
      <c r="D4985" s="190"/>
    </row>
    <row r="4986" spans="4:4" x14ac:dyDescent="0.25">
      <c r="D4986" s="190"/>
    </row>
    <row r="4987" spans="4:4" x14ac:dyDescent="0.25">
      <c r="D4987" s="190"/>
    </row>
    <row r="4988" spans="4:4" x14ac:dyDescent="0.25">
      <c r="D4988" s="190"/>
    </row>
    <row r="4989" spans="4:4" x14ac:dyDescent="0.25">
      <c r="D4989" s="190"/>
    </row>
    <row r="4990" spans="4:4" x14ac:dyDescent="0.25">
      <c r="D4990" s="190"/>
    </row>
    <row r="4991" spans="4:4" x14ac:dyDescent="0.25">
      <c r="D4991" s="190"/>
    </row>
    <row r="4992" spans="4:4" x14ac:dyDescent="0.25">
      <c r="D4992" s="190"/>
    </row>
    <row r="4993" spans="4:4" x14ac:dyDescent="0.25">
      <c r="D4993" s="190"/>
    </row>
    <row r="4994" spans="4:4" x14ac:dyDescent="0.25">
      <c r="D4994" s="190"/>
    </row>
    <row r="4995" spans="4:4" x14ac:dyDescent="0.25">
      <c r="D4995" s="190"/>
    </row>
    <row r="4996" spans="4:4" x14ac:dyDescent="0.25">
      <c r="D4996" s="190"/>
    </row>
    <row r="4997" spans="4:4" x14ac:dyDescent="0.25">
      <c r="D4997" s="190"/>
    </row>
    <row r="4998" spans="4:4" x14ac:dyDescent="0.25">
      <c r="D4998" s="190"/>
    </row>
    <row r="4999" spans="4:4" x14ac:dyDescent="0.25">
      <c r="D4999" s="190"/>
    </row>
    <row r="5000" spans="4:4" x14ac:dyDescent="0.25">
      <c r="D5000" s="190"/>
    </row>
  </sheetData>
  <sheetProtection algorithmName="SHA-512" hashValue="AO6KxPH4ZbWcwJ/Yj9J7HrO22ZolnkiuiXZFijwU6V6+71Vh31hlCuB9yh5Yn/DLVdQs1WZxgtkNezRquSZcpw==" saltValue="Uzv5Mdh6XFEorbGOw6INGQ==" spinCount="100000" sheet="1"/>
  <mergeCells count="9">
    <mergeCell ref="A1:G1"/>
    <mergeCell ref="C2:G2"/>
    <mergeCell ref="C3:G3"/>
    <mergeCell ref="C4:G4"/>
    <mergeCell ref="A72:C72"/>
    <mergeCell ref="A73:G77"/>
    <mergeCell ref="C44:G44"/>
    <mergeCell ref="C53:G53"/>
    <mergeCell ref="C62:G62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3.2" outlineLevelRow="1" x14ac:dyDescent="0.25"/>
  <cols>
    <col min="1" max="1" width="3.44140625" customWidth="1"/>
    <col min="2" max="2" width="12.6640625" style="125" customWidth="1"/>
    <col min="3" max="3" width="38.33203125" style="125" customWidth="1"/>
    <col min="4" max="4" width="4.88671875" customWidth="1"/>
    <col min="5" max="5" width="10.6640625" customWidth="1"/>
    <col min="6" max="6" width="9.88671875" customWidth="1"/>
    <col min="7" max="7" width="12.77734375" customWidth="1"/>
    <col min="12" max="13" width="0" hidden="1" customWidth="1"/>
    <col min="18" max="23" width="0" hidden="1" customWidth="1"/>
    <col min="29" max="29" width="0" hidden="1" customWidth="1"/>
    <col min="31" max="41" width="0" hidden="1" customWidth="1"/>
  </cols>
  <sheetData>
    <row r="1" spans="1:60" ht="15.75" customHeight="1" x14ac:dyDescent="0.3">
      <c r="A1" s="191" t="s">
        <v>7</v>
      </c>
      <c r="B1" s="191"/>
      <c r="C1" s="191"/>
      <c r="D1" s="191"/>
      <c r="E1" s="191"/>
      <c r="F1" s="191"/>
      <c r="G1" s="191"/>
      <c r="AG1" t="s">
        <v>247</v>
      </c>
    </row>
    <row r="2" spans="1:60" ht="25.05" customHeight="1" x14ac:dyDescent="0.25">
      <c r="A2" s="192" t="s">
        <v>8</v>
      </c>
      <c r="B2" s="77" t="s">
        <v>43</v>
      </c>
      <c r="C2" s="195" t="s">
        <v>44</v>
      </c>
      <c r="D2" s="193"/>
      <c r="E2" s="193"/>
      <c r="F2" s="193"/>
      <c r="G2" s="194"/>
      <c r="AG2" t="s">
        <v>248</v>
      </c>
    </row>
    <row r="3" spans="1:60" ht="25.05" customHeight="1" x14ac:dyDescent="0.25">
      <c r="A3" s="192" t="s">
        <v>9</v>
      </c>
      <c r="B3" s="77" t="s">
        <v>46</v>
      </c>
      <c r="C3" s="195" t="s">
        <v>47</v>
      </c>
      <c r="D3" s="193"/>
      <c r="E3" s="193"/>
      <c r="F3" s="193"/>
      <c r="G3" s="194"/>
      <c r="AC3" s="125" t="s">
        <v>248</v>
      </c>
      <c r="AG3" t="s">
        <v>249</v>
      </c>
    </row>
    <row r="4" spans="1:60" ht="25.05" customHeight="1" x14ac:dyDescent="0.25">
      <c r="A4" s="196" t="s">
        <v>10</v>
      </c>
      <c r="B4" s="197" t="s">
        <v>70</v>
      </c>
      <c r="C4" s="198" t="s">
        <v>71</v>
      </c>
      <c r="D4" s="199"/>
      <c r="E4" s="199"/>
      <c r="F4" s="199"/>
      <c r="G4" s="200"/>
      <c r="AG4" t="s">
        <v>250</v>
      </c>
    </row>
    <row r="5" spans="1:60" x14ac:dyDescent="0.25">
      <c r="D5" s="190"/>
    </row>
    <row r="6" spans="1:60" ht="39.6" x14ac:dyDescent="0.25">
      <c r="A6" s="202" t="s">
        <v>251</v>
      </c>
      <c r="B6" s="204" t="s">
        <v>252</v>
      </c>
      <c r="C6" s="204" t="s">
        <v>253</v>
      </c>
      <c r="D6" s="203" t="s">
        <v>254</v>
      </c>
      <c r="E6" s="202" t="s">
        <v>255</v>
      </c>
      <c r="F6" s="201" t="s">
        <v>256</v>
      </c>
      <c r="G6" s="202" t="s">
        <v>31</v>
      </c>
      <c r="H6" s="205" t="s">
        <v>32</v>
      </c>
      <c r="I6" s="205" t="s">
        <v>257</v>
      </c>
      <c r="J6" s="205" t="s">
        <v>33</v>
      </c>
      <c r="K6" s="205" t="s">
        <v>258</v>
      </c>
      <c r="L6" s="205" t="s">
        <v>259</v>
      </c>
      <c r="M6" s="205" t="s">
        <v>260</v>
      </c>
      <c r="N6" s="205" t="s">
        <v>261</v>
      </c>
      <c r="O6" s="205" t="s">
        <v>262</v>
      </c>
      <c r="P6" s="205" t="s">
        <v>263</v>
      </c>
      <c r="Q6" s="205" t="s">
        <v>264</v>
      </c>
      <c r="R6" s="205" t="s">
        <v>265</v>
      </c>
      <c r="S6" s="205" t="s">
        <v>266</v>
      </c>
      <c r="T6" s="205" t="s">
        <v>267</v>
      </c>
      <c r="U6" s="205" t="s">
        <v>268</v>
      </c>
      <c r="V6" s="205" t="s">
        <v>269</v>
      </c>
      <c r="W6" s="205" t="s">
        <v>270</v>
      </c>
    </row>
    <row r="7" spans="1:60" hidden="1" x14ac:dyDescent="0.25">
      <c r="A7" s="5"/>
      <c r="B7" s="6"/>
      <c r="C7" s="6"/>
      <c r="D7" s="8"/>
      <c r="E7" s="207"/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8"/>
      <c r="R7" s="208"/>
      <c r="S7" s="208"/>
      <c r="T7" s="208"/>
      <c r="U7" s="208"/>
      <c r="V7" s="208"/>
      <c r="W7" s="208"/>
    </row>
    <row r="8" spans="1:60" x14ac:dyDescent="0.25">
      <c r="A8" s="231" t="s">
        <v>271</v>
      </c>
      <c r="B8" s="232" t="s">
        <v>162</v>
      </c>
      <c r="C8" s="252" t="s">
        <v>164</v>
      </c>
      <c r="D8" s="233"/>
      <c r="E8" s="234"/>
      <c r="F8" s="235"/>
      <c r="G8" s="235">
        <f>SUMIF(AG9:AG21,"&lt;&gt;NOR",G9:G21)</f>
        <v>0</v>
      </c>
      <c r="H8" s="235"/>
      <c r="I8" s="235">
        <f>SUM(I9:I21)</f>
        <v>0</v>
      </c>
      <c r="J8" s="235"/>
      <c r="K8" s="235">
        <f>SUM(K9:K21)</f>
        <v>0</v>
      </c>
      <c r="L8" s="235"/>
      <c r="M8" s="235">
        <f>SUM(M9:M21)</f>
        <v>0</v>
      </c>
      <c r="N8" s="235"/>
      <c r="O8" s="235">
        <f>SUM(O9:O21)</f>
        <v>0</v>
      </c>
      <c r="P8" s="235"/>
      <c r="Q8" s="236">
        <f>SUM(Q9:Q21)</f>
        <v>0</v>
      </c>
      <c r="R8" s="230"/>
      <c r="S8" s="230"/>
      <c r="T8" s="230"/>
      <c r="U8" s="230"/>
      <c r="V8" s="230">
        <f>SUM(V9:V21)</f>
        <v>0</v>
      </c>
      <c r="W8" s="230"/>
      <c r="AG8" t="s">
        <v>272</v>
      </c>
    </row>
    <row r="9" spans="1:60" outlineLevel="1" x14ac:dyDescent="0.25">
      <c r="A9" s="244">
        <v>1</v>
      </c>
      <c r="B9" s="245" t="s">
        <v>2045</v>
      </c>
      <c r="C9" s="255" t="s">
        <v>2046</v>
      </c>
      <c r="D9" s="246" t="s">
        <v>1638</v>
      </c>
      <c r="E9" s="247">
        <v>116</v>
      </c>
      <c r="F9" s="248"/>
      <c r="G9" s="249">
        <f>ROUND(E9*F9,2)</f>
        <v>0</v>
      </c>
      <c r="H9" s="248"/>
      <c r="I9" s="249">
        <f>ROUND(E9*H9,2)</f>
        <v>0</v>
      </c>
      <c r="J9" s="248"/>
      <c r="K9" s="249">
        <f>ROUND(E9*J9,2)</f>
        <v>0</v>
      </c>
      <c r="L9" s="249">
        <v>21</v>
      </c>
      <c r="M9" s="249">
        <f>G9*(1+L9/100)</f>
        <v>0</v>
      </c>
      <c r="N9" s="249">
        <v>0</v>
      </c>
      <c r="O9" s="249">
        <f>ROUND(E9*N9,2)</f>
        <v>0</v>
      </c>
      <c r="P9" s="249">
        <v>0</v>
      </c>
      <c r="Q9" s="250">
        <f>ROUND(E9*P9,2)</f>
        <v>0</v>
      </c>
      <c r="R9" s="225"/>
      <c r="S9" s="225" t="s">
        <v>289</v>
      </c>
      <c r="T9" s="225" t="s">
        <v>277</v>
      </c>
      <c r="U9" s="225">
        <v>0</v>
      </c>
      <c r="V9" s="225">
        <f>ROUND(E9*U9,2)</f>
        <v>0</v>
      </c>
      <c r="W9" s="225"/>
      <c r="X9" s="206"/>
      <c r="Y9" s="206"/>
      <c r="Z9" s="206"/>
      <c r="AA9" s="206"/>
      <c r="AB9" s="206"/>
      <c r="AC9" s="206"/>
      <c r="AD9" s="206"/>
      <c r="AE9" s="206"/>
      <c r="AF9" s="206"/>
      <c r="AG9" s="206" t="s">
        <v>922</v>
      </c>
      <c r="AH9" s="206"/>
      <c r="AI9" s="206"/>
      <c r="AJ9" s="206"/>
      <c r="AK9" s="206"/>
      <c r="AL9" s="206"/>
      <c r="AM9" s="206"/>
      <c r="AN9" s="206"/>
      <c r="AO9" s="206"/>
      <c r="AP9" s="206"/>
      <c r="AQ9" s="206"/>
      <c r="AR9" s="206"/>
      <c r="AS9" s="206"/>
      <c r="AT9" s="206"/>
      <c r="AU9" s="206"/>
      <c r="AV9" s="206"/>
      <c r="AW9" s="206"/>
      <c r="AX9" s="206"/>
      <c r="AY9" s="206"/>
      <c r="AZ9" s="206"/>
      <c r="BA9" s="206"/>
      <c r="BB9" s="206"/>
      <c r="BC9" s="206"/>
      <c r="BD9" s="206"/>
      <c r="BE9" s="206"/>
      <c r="BF9" s="206"/>
      <c r="BG9" s="206"/>
      <c r="BH9" s="206"/>
    </row>
    <row r="10" spans="1:60" outlineLevel="1" x14ac:dyDescent="0.25">
      <c r="A10" s="244">
        <v>2</v>
      </c>
      <c r="B10" s="245" t="s">
        <v>2047</v>
      </c>
      <c r="C10" s="255" t="s">
        <v>2048</v>
      </c>
      <c r="D10" s="246" t="s">
        <v>1638</v>
      </c>
      <c r="E10" s="247">
        <v>18</v>
      </c>
      <c r="F10" s="248"/>
      <c r="G10" s="249">
        <f>ROUND(E10*F10,2)</f>
        <v>0</v>
      </c>
      <c r="H10" s="248"/>
      <c r="I10" s="249">
        <f>ROUND(E10*H10,2)</f>
        <v>0</v>
      </c>
      <c r="J10" s="248"/>
      <c r="K10" s="249">
        <f>ROUND(E10*J10,2)</f>
        <v>0</v>
      </c>
      <c r="L10" s="249">
        <v>21</v>
      </c>
      <c r="M10" s="249">
        <f>G10*(1+L10/100)</f>
        <v>0</v>
      </c>
      <c r="N10" s="249">
        <v>0</v>
      </c>
      <c r="O10" s="249">
        <f>ROUND(E10*N10,2)</f>
        <v>0</v>
      </c>
      <c r="P10" s="249">
        <v>0</v>
      </c>
      <c r="Q10" s="250">
        <f>ROUND(E10*P10,2)</f>
        <v>0</v>
      </c>
      <c r="R10" s="225"/>
      <c r="S10" s="225" t="s">
        <v>289</v>
      </c>
      <c r="T10" s="225" t="s">
        <v>277</v>
      </c>
      <c r="U10" s="225">
        <v>0</v>
      </c>
      <c r="V10" s="225">
        <f>ROUND(E10*U10,2)</f>
        <v>0</v>
      </c>
      <c r="W10" s="225"/>
      <c r="X10" s="206"/>
      <c r="Y10" s="206"/>
      <c r="Z10" s="206"/>
      <c r="AA10" s="206"/>
      <c r="AB10" s="206"/>
      <c r="AC10" s="206"/>
      <c r="AD10" s="206"/>
      <c r="AE10" s="206"/>
      <c r="AF10" s="206"/>
      <c r="AG10" s="206" t="s">
        <v>922</v>
      </c>
      <c r="AH10" s="206"/>
      <c r="AI10" s="206"/>
      <c r="AJ10" s="206"/>
      <c r="AK10" s="206"/>
      <c r="AL10" s="206"/>
      <c r="AM10" s="206"/>
      <c r="AN10" s="206"/>
      <c r="AO10" s="206"/>
      <c r="AP10" s="206"/>
      <c r="AQ10" s="206"/>
      <c r="AR10" s="206"/>
      <c r="AS10" s="206"/>
      <c r="AT10" s="206"/>
      <c r="AU10" s="206"/>
      <c r="AV10" s="206"/>
      <c r="AW10" s="206"/>
      <c r="AX10" s="206"/>
      <c r="AY10" s="206"/>
      <c r="AZ10" s="206"/>
      <c r="BA10" s="206"/>
      <c r="BB10" s="206"/>
      <c r="BC10" s="206"/>
      <c r="BD10" s="206"/>
      <c r="BE10" s="206"/>
      <c r="BF10" s="206"/>
      <c r="BG10" s="206"/>
      <c r="BH10" s="206"/>
    </row>
    <row r="11" spans="1:60" outlineLevel="1" x14ac:dyDescent="0.25">
      <c r="A11" s="244">
        <v>3</v>
      </c>
      <c r="B11" s="245" t="s">
        <v>2049</v>
      </c>
      <c r="C11" s="255" t="s">
        <v>2050</v>
      </c>
      <c r="D11" s="246" t="s">
        <v>1638</v>
      </c>
      <c r="E11" s="247">
        <v>9</v>
      </c>
      <c r="F11" s="248"/>
      <c r="G11" s="249">
        <f>ROUND(E11*F11,2)</f>
        <v>0</v>
      </c>
      <c r="H11" s="248"/>
      <c r="I11" s="249">
        <f>ROUND(E11*H11,2)</f>
        <v>0</v>
      </c>
      <c r="J11" s="248"/>
      <c r="K11" s="249">
        <f>ROUND(E11*J11,2)</f>
        <v>0</v>
      </c>
      <c r="L11" s="249">
        <v>21</v>
      </c>
      <c r="M11" s="249">
        <f>G11*(1+L11/100)</f>
        <v>0</v>
      </c>
      <c r="N11" s="249">
        <v>0</v>
      </c>
      <c r="O11" s="249">
        <f>ROUND(E11*N11,2)</f>
        <v>0</v>
      </c>
      <c r="P11" s="249">
        <v>0</v>
      </c>
      <c r="Q11" s="250">
        <f>ROUND(E11*P11,2)</f>
        <v>0</v>
      </c>
      <c r="R11" s="225"/>
      <c r="S11" s="225" t="s">
        <v>289</v>
      </c>
      <c r="T11" s="225" t="s">
        <v>277</v>
      </c>
      <c r="U11" s="225">
        <v>0</v>
      </c>
      <c r="V11" s="225">
        <f>ROUND(E11*U11,2)</f>
        <v>0</v>
      </c>
      <c r="W11" s="225"/>
      <c r="X11" s="206"/>
      <c r="Y11" s="206"/>
      <c r="Z11" s="206"/>
      <c r="AA11" s="206"/>
      <c r="AB11" s="206"/>
      <c r="AC11" s="206"/>
      <c r="AD11" s="206"/>
      <c r="AE11" s="206"/>
      <c r="AF11" s="206"/>
      <c r="AG11" s="206" t="s">
        <v>922</v>
      </c>
      <c r="AH11" s="206"/>
      <c r="AI11" s="206"/>
      <c r="AJ11" s="206"/>
      <c r="AK11" s="206"/>
      <c r="AL11" s="206"/>
      <c r="AM11" s="206"/>
      <c r="AN11" s="206"/>
      <c r="AO11" s="206"/>
      <c r="AP11" s="206"/>
      <c r="AQ11" s="206"/>
      <c r="AR11" s="206"/>
      <c r="AS11" s="206"/>
      <c r="AT11" s="206"/>
      <c r="AU11" s="206"/>
      <c r="AV11" s="206"/>
      <c r="AW11" s="206"/>
      <c r="AX11" s="206"/>
      <c r="AY11" s="206"/>
      <c r="AZ11" s="206"/>
      <c r="BA11" s="206"/>
      <c r="BB11" s="206"/>
      <c r="BC11" s="206"/>
      <c r="BD11" s="206"/>
      <c r="BE11" s="206"/>
      <c r="BF11" s="206"/>
      <c r="BG11" s="206"/>
      <c r="BH11" s="206"/>
    </row>
    <row r="12" spans="1:60" outlineLevel="1" x14ac:dyDescent="0.25">
      <c r="A12" s="244">
        <v>4</v>
      </c>
      <c r="B12" s="245" t="s">
        <v>2051</v>
      </c>
      <c r="C12" s="255" t="s">
        <v>2052</v>
      </c>
      <c r="D12" s="246" t="s">
        <v>1638</v>
      </c>
      <c r="E12" s="247">
        <v>3</v>
      </c>
      <c r="F12" s="248"/>
      <c r="G12" s="249">
        <f>ROUND(E12*F12,2)</f>
        <v>0</v>
      </c>
      <c r="H12" s="248"/>
      <c r="I12" s="249">
        <f>ROUND(E12*H12,2)</f>
        <v>0</v>
      </c>
      <c r="J12" s="248"/>
      <c r="K12" s="249">
        <f>ROUND(E12*J12,2)</f>
        <v>0</v>
      </c>
      <c r="L12" s="249">
        <v>21</v>
      </c>
      <c r="M12" s="249">
        <f>G12*(1+L12/100)</f>
        <v>0</v>
      </c>
      <c r="N12" s="249">
        <v>0</v>
      </c>
      <c r="O12" s="249">
        <f>ROUND(E12*N12,2)</f>
        <v>0</v>
      </c>
      <c r="P12" s="249">
        <v>0</v>
      </c>
      <c r="Q12" s="250">
        <f>ROUND(E12*P12,2)</f>
        <v>0</v>
      </c>
      <c r="R12" s="225"/>
      <c r="S12" s="225" t="s">
        <v>289</v>
      </c>
      <c r="T12" s="225" t="s">
        <v>277</v>
      </c>
      <c r="U12" s="225">
        <v>0</v>
      </c>
      <c r="V12" s="225">
        <f>ROUND(E12*U12,2)</f>
        <v>0</v>
      </c>
      <c r="W12" s="225"/>
      <c r="X12" s="206"/>
      <c r="Y12" s="206"/>
      <c r="Z12" s="206"/>
      <c r="AA12" s="206"/>
      <c r="AB12" s="206"/>
      <c r="AC12" s="206"/>
      <c r="AD12" s="206"/>
      <c r="AE12" s="206"/>
      <c r="AF12" s="206"/>
      <c r="AG12" s="206" t="s">
        <v>922</v>
      </c>
      <c r="AH12" s="206"/>
      <c r="AI12" s="206"/>
      <c r="AJ12" s="206"/>
      <c r="AK12" s="206"/>
      <c r="AL12" s="206"/>
      <c r="AM12" s="206"/>
      <c r="AN12" s="206"/>
      <c r="AO12" s="206"/>
      <c r="AP12" s="206"/>
      <c r="AQ12" s="206"/>
      <c r="AR12" s="206"/>
      <c r="AS12" s="206"/>
      <c r="AT12" s="206"/>
      <c r="AU12" s="206"/>
      <c r="AV12" s="206"/>
      <c r="AW12" s="206"/>
      <c r="AX12" s="206"/>
      <c r="AY12" s="206"/>
      <c r="AZ12" s="206"/>
      <c r="BA12" s="206"/>
      <c r="BB12" s="206"/>
      <c r="BC12" s="206"/>
      <c r="BD12" s="206"/>
      <c r="BE12" s="206"/>
      <c r="BF12" s="206"/>
      <c r="BG12" s="206"/>
      <c r="BH12" s="206"/>
    </row>
    <row r="13" spans="1:60" outlineLevel="1" x14ac:dyDescent="0.25">
      <c r="A13" s="244">
        <v>5</v>
      </c>
      <c r="B13" s="245" t="s">
        <v>2053</v>
      </c>
      <c r="C13" s="255" t="s">
        <v>2054</v>
      </c>
      <c r="D13" s="246" t="s">
        <v>1638</v>
      </c>
      <c r="E13" s="247">
        <v>4</v>
      </c>
      <c r="F13" s="248"/>
      <c r="G13" s="249">
        <f>ROUND(E13*F13,2)</f>
        <v>0</v>
      </c>
      <c r="H13" s="248"/>
      <c r="I13" s="249">
        <f>ROUND(E13*H13,2)</f>
        <v>0</v>
      </c>
      <c r="J13" s="248"/>
      <c r="K13" s="249">
        <f>ROUND(E13*J13,2)</f>
        <v>0</v>
      </c>
      <c r="L13" s="249">
        <v>21</v>
      </c>
      <c r="M13" s="249">
        <f>G13*(1+L13/100)</f>
        <v>0</v>
      </c>
      <c r="N13" s="249">
        <v>0</v>
      </c>
      <c r="O13" s="249">
        <f>ROUND(E13*N13,2)</f>
        <v>0</v>
      </c>
      <c r="P13" s="249">
        <v>0</v>
      </c>
      <c r="Q13" s="250">
        <f>ROUND(E13*P13,2)</f>
        <v>0</v>
      </c>
      <c r="R13" s="225"/>
      <c r="S13" s="225" t="s">
        <v>289</v>
      </c>
      <c r="T13" s="225" t="s">
        <v>277</v>
      </c>
      <c r="U13" s="225">
        <v>0</v>
      </c>
      <c r="V13" s="225">
        <f>ROUND(E13*U13,2)</f>
        <v>0</v>
      </c>
      <c r="W13" s="225"/>
      <c r="X13" s="206"/>
      <c r="Y13" s="206"/>
      <c r="Z13" s="206"/>
      <c r="AA13" s="206"/>
      <c r="AB13" s="206"/>
      <c r="AC13" s="206"/>
      <c r="AD13" s="206"/>
      <c r="AE13" s="206"/>
      <c r="AF13" s="206"/>
      <c r="AG13" s="206" t="s">
        <v>922</v>
      </c>
      <c r="AH13" s="206"/>
      <c r="AI13" s="206"/>
      <c r="AJ13" s="206"/>
      <c r="AK13" s="206"/>
      <c r="AL13" s="206"/>
      <c r="AM13" s="206"/>
      <c r="AN13" s="206"/>
      <c r="AO13" s="206"/>
      <c r="AP13" s="206"/>
      <c r="AQ13" s="206"/>
      <c r="AR13" s="206"/>
      <c r="AS13" s="206"/>
      <c r="AT13" s="206"/>
      <c r="AU13" s="206"/>
      <c r="AV13" s="206"/>
      <c r="AW13" s="206"/>
      <c r="AX13" s="206"/>
      <c r="AY13" s="206"/>
      <c r="AZ13" s="206"/>
      <c r="BA13" s="206"/>
      <c r="BB13" s="206"/>
      <c r="BC13" s="206"/>
      <c r="BD13" s="206"/>
      <c r="BE13" s="206"/>
      <c r="BF13" s="206"/>
      <c r="BG13" s="206"/>
      <c r="BH13" s="206"/>
    </row>
    <row r="14" spans="1:60" ht="20.399999999999999" outlineLevel="1" x14ac:dyDescent="0.25">
      <c r="A14" s="244">
        <v>6</v>
      </c>
      <c r="B14" s="245" t="s">
        <v>2055</v>
      </c>
      <c r="C14" s="255" t="s">
        <v>2056</v>
      </c>
      <c r="D14" s="246" t="s">
        <v>1638</v>
      </c>
      <c r="E14" s="247">
        <v>8</v>
      </c>
      <c r="F14" s="248"/>
      <c r="G14" s="249">
        <f>ROUND(E14*F14,2)</f>
        <v>0</v>
      </c>
      <c r="H14" s="248"/>
      <c r="I14" s="249">
        <f>ROUND(E14*H14,2)</f>
        <v>0</v>
      </c>
      <c r="J14" s="248"/>
      <c r="K14" s="249">
        <f>ROUND(E14*J14,2)</f>
        <v>0</v>
      </c>
      <c r="L14" s="249">
        <v>21</v>
      </c>
      <c r="M14" s="249">
        <f>G14*(1+L14/100)</f>
        <v>0</v>
      </c>
      <c r="N14" s="249">
        <v>0</v>
      </c>
      <c r="O14" s="249">
        <f>ROUND(E14*N14,2)</f>
        <v>0</v>
      </c>
      <c r="P14" s="249">
        <v>0</v>
      </c>
      <c r="Q14" s="250">
        <f>ROUND(E14*P14,2)</f>
        <v>0</v>
      </c>
      <c r="R14" s="225"/>
      <c r="S14" s="225" t="s">
        <v>289</v>
      </c>
      <c r="T14" s="225" t="s">
        <v>277</v>
      </c>
      <c r="U14" s="225">
        <v>0</v>
      </c>
      <c r="V14" s="225">
        <f>ROUND(E14*U14,2)</f>
        <v>0</v>
      </c>
      <c r="W14" s="225"/>
      <c r="X14" s="206"/>
      <c r="Y14" s="206"/>
      <c r="Z14" s="206"/>
      <c r="AA14" s="206"/>
      <c r="AB14" s="206"/>
      <c r="AC14" s="206"/>
      <c r="AD14" s="206"/>
      <c r="AE14" s="206"/>
      <c r="AF14" s="206"/>
      <c r="AG14" s="206" t="s">
        <v>922</v>
      </c>
      <c r="AH14" s="206"/>
      <c r="AI14" s="206"/>
      <c r="AJ14" s="206"/>
      <c r="AK14" s="206"/>
      <c r="AL14" s="206"/>
      <c r="AM14" s="206"/>
      <c r="AN14" s="206"/>
      <c r="AO14" s="206"/>
      <c r="AP14" s="206"/>
      <c r="AQ14" s="206"/>
      <c r="AR14" s="206"/>
      <c r="AS14" s="206"/>
      <c r="AT14" s="206"/>
      <c r="AU14" s="206"/>
      <c r="AV14" s="206"/>
      <c r="AW14" s="206"/>
      <c r="AX14" s="206"/>
      <c r="AY14" s="206"/>
      <c r="AZ14" s="206"/>
      <c r="BA14" s="206"/>
      <c r="BB14" s="206"/>
      <c r="BC14" s="206"/>
      <c r="BD14" s="206"/>
      <c r="BE14" s="206"/>
      <c r="BF14" s="206"/>
      <c r="BG14" s="206"/>
      <c r="BH14" s="206"/>
    </row>
    <row r="15" spans="1:60" outlineLevel="1" x14ac:dyDescent="0.25">
      <c r="A15" s="244">
        <v>7</v>
      </c>
      <c r="B15" s="245" t="s">
        <v>2057</v>
      </c>
      <c r="C15" s="255" t="s">
        <v>2058</v>
      </c>
      <c r="D15" s="246" t="s">
        <v>1638</v>
      </c>
      <c r="E15" s="247">
        <v>32</v>
      </c>
      <c r="F15" s="248"/>
      <c r="G15" s="249">
        <f>ROUND(E15*F15,2)</f>
        <v>0</v>
      </c>
      <c r="H15" s="248"/>
      <c r="I15" s="249">
        <f>ROUND(E15*H15,2)</f>
        <v>0</v>
      </c>
      <c r="J15" s="248"/>
      <c r="K15" s="249">
        <f>ROUND(E15*J15,2)</f>
        <v>0</v>
      </c>
      <c r="L15" s="249">
        <v>21</v>
      </c>
      <c r="M15" s="249">
        <f>G15*(1+L15/100)</f>
        <v>0</v>
      </c>
      <c r="N15" s="249">
        <v>0</v>
      </c>
      <c r="O15" s="249">
        <f>ROUND(E15*N15,2)</f>
        <v>0</v>
      </c>
      <c r="P15" s="249">
        <v>0</v>
      </c>
      <c r="Q15" s="250">
        <f>ROUND(E15*P15,2)</f>
        <v>0</v>
      </c>
      <c r="R15" s="225"/>
      <c r="S15" s="225" t="s">
        <v>289</v>
      </c>
      <c r="T15" s="225" t="s">
        <v>277</v>
      </c>
      <c r="U15" s="225">
        <v>0</v>
      </c>
      <c r="V15" s="225">
        <f>ROUND(E15*U15,2)</f>
        <v>0</v>
      </c>
      <c r="W15" s="225"/>
      <c r="X15" s="206"/>
      <c r="Y15" s="206"/>
      <c r="Z15" s="206"/>
      <c r="AA15" s="206"/>
      <c r="AB15" s="206"/>
      <c r="AC15" s="206"/>
      <c r="AD15" s="206"/>
      <c r="AE15" s="206"/>
      <c r="AF15" s="206"/>
      <c r="AG15" s="206" t="s">
        <v>922</v>
      </c>
      <c r="AH15" s="206"/>
      <c r="AI15" s="206"/>
      <c r="AJ15" s="206"/>
      <c r="AK15" s="206"/>
      <c r="AL15" s="206"/>
      <c r="AM15" s="206"/>
      <c r="AN15" s="206"/>
      <c r="AO15" s="206"/>
      <c r="AP15" s="206"/>
      <c r="AQ15" s="206"/>
      <c r="AR15" s="206"/>
      <c r="AS15" s="206"/>
      <c r="AT15" s="206"/>
      <c r="AU15" s="206"/>
      <c r="AV15" s="206"/>
      <c r="AW15" s="206"/>
      <c r="AX15" s="206"/>
      <c r="AY15" s="206"/>
      <c r="AZ15" s="206"/>
      <c r="BA15" s="206"/>
      <c r="BB15" s="206"/>
      <c r="BC15" s="206"/>
      <c r="BD15" s="206"/>
      <c r="BE15" s="206"/>
      <c r="BF15" s="206"/>
      <c r="BG15" s="206"/>
      <c r="BH15" s="206"/>
    </row>
    <row r="16" spans="1:60" ht="20.399999999999999" outlineLevel="1" x14ac:dyDescent="0.25">
      <c r="A16" s="244">
        <v>8</v>
      </c>
      <c r="B16" s="245" t="s">
        <v>2059</v>
      </c>
      <c r="C16" s="255" t="s">
        <v>2060</v>
      </c>
      <c r="D16" s="246" t="s">
        <v>1638</v>
      </c>
      <c r="E16" s="247">
        <v>8</v>
      </c>
      <c r="F16" s="248"/>
      <c r="G16" s="249">
        <f>ROUND(E16*F16,2)</f>
        <v>0</v>
      </c>
      <c r="H16" s="248"/>
      <c r="I16" s="249">
        <f>ROUND(E16*H16,2)</f>
        <v>0</v>
      </c>
      <c r="J16" s="248"/>
      <c r="K16" s="249">
        <f>ROUND(E16*J16,2)</f>
        <v>0</v>
      </c>
      <c r="L16" s="249">
        <v>21</v>
      </c>
      <c r="M16" s="249">
        <f>G16*(1+L16/100)</f>
        <v>0</v>
      </c>
      <c r="N16" s="249">
        <v>0</v>
      </c>
      <c r="O16" s="249">
        <f>ROUND(E16*N16,2)</f>
        <v>0</v>
      </c>
      <c r="P16" s="249">
        <v>0</v>
      </c>
      <c r="Q16" s="250">
        <f>ROUND(E16*P16,2)</f>
        <v>0</v>
      </c>
      <c r="R16" s="225"/>
      <c r="S16" s="225" t="s">
        <v>289</v>
      </c>
      <c r="T16" s="225" t="s">
        <v>277</v>
      </c>
      <c r="U16" s="225">
        <v>0</v>
      </c>
      <c r="V16" s="225">
        <f>ROUND(E16*U16,2)</f>
        <v>0</v>
      </c>
      <c r="W16" s="225"/>
      <c r="X16" s="206"/>
      <c r="Y16" s="206"/>
      <c r="Z16" s="206"/>
      <c r="AA16" s="206"/>
      <c r="AB16" s="206"/>
      <c r="AC16" s="206"/>
      <c r="AD16" s="206"/>
      <c r="AE16" s="206"/>
      <c r="AF16" s="206"/>
      <c r="AG16" s="206" t="s">
        <v>922</v>
      </c>
      <c r="AH16" s="206"/>
      <c r="AI16" s="206"/>
      <c r="AJ16" s="206"/>
      <c r="AK16" s="206"/>
      <c r="AL16" s="206"/>
      <c r="AM16" s="206"/>
      <c r="AN16" s="206"/>
      <c r="AO16" s="206"/>
      <c r="AP16" s="206"/>
      <c r="AQ16" s="206"/>
      <c r="AR16" s="206"/>
      <c r="AS16" s="206"/>
      <c r="AT16" s="206"/>
      <c r="AU16" s="206"/>
      <c r="AV16" s="206"/>
      <c r="AW16" s="206"/>
      <c r="AX16" s="206"/>
      <c r="AY16" s="206"/>
      <c r="AZ16" s="206"/>
      <c r="BA16" s="206"/>
      <c r="BB16" s="206"/>
      <c r="BC16" s="206"/>
      <c r="BD16" s="206"/>
      <c r="BE16" s="206"/>
      <c r="BF16" s="206"/>
      <c r="BG16" s="206"/>
      <c r="BH16" s="206"/>
    </row>
    <row r="17" spans="1:60" outlineLevel="1" x14ac:dyDescent="0.25">
      <c r="A17" s="244">
        <v>9</v>
      </c>
      <c r="B17" s="245" t="s">
        <v>2061</v>
      </c>
      <c r="C17" s="255" t="s">
        <v>2062</v>
      </c>
      <c r="D17" s="246" t="s">
        <v>1638</v>
      </c>
      <c r="E17" s="247">
        <v>4</v>
      </c>
      <c r="F17" s="248"/>
      <c r="G17" s="249">
        <f>ROUND(E17*F17,2)</f>
        <v>0</v>
      </c>
      <c r="H17" s="248"/>
      <c r="I17" s="249">
        <f>ROUND(E17*H17,2)</f>
        <v>0</v>
      </c>
      <c r="J17" s="248"/>
      <c r="K17" s="249">
        <f>ROUND(E17*J17,2)</f>
        <v>0</v>
      </c>
      <c r="L17" s="249">
        <v>21</v>
      </c>
      <c r="M17" s="249">
        <f>G17*(1+L17/100)</f>
        <v>0</v>
      </c>
      <c r="N17" s="249">
        <v>0</v>
      </c>
      <c r="O17" s="249">
        <f>ROUND(E17*N17,2)</f>
        <v>0</v>
      </c>
      <c r="P17" s="249">
        <v>0</v>
      </c>
      <c r="Q17" s="250">
        <f>ROUND(E17*P17,2)</f>
        <v>0</v>
      </c>
      <c r="R17" s="225"/>
      <c r="S17" s="225" t="s">
        <v>289</v>
      </c>
      <c r="T17" s="225" t="s">
        <v>277</v>
      </c>
      <c r="U17" s="225">
        <v>0</v>
      </c>
      <c r="V17" s="225">
        <f>ROUND(E17*U17,2)</f>
        <v>0</v>
      </c>
      <c r="W17" s="225"/>
      <c r="X17" s="206"/>
      <c r="Y17" s="206"/>
      <c r="Z17" s="206"/>
      <c r="AA17" s="206"/>
      <c r="AB17" s="206"/>
      <c r="AC17" s="206"/>
      <c r="AD17" s="206"/>
      <c r="AE17" s="206"/>
      <c r="AF17" s="206"/>
      <c r="AG17" s="206" t="s">
        <v>922</v>
      </c>
      <c r="AH17" s="206"/>
      <c r="AI17" s="206"/>
      <c r="AJ17" s="206"/>
      <c r="AK17" s="206"/>
      <c r="AL17" s="206"/>
      <c r="AM17" s="206"/>
      <c r="AN17" s="206"/>
      <c r="AO17" s="206"/>
      <c r="AP17" s="206"/>
      <c r="AQ17" s="206"/>
      <c r="AR17" s="206"/>
      <c r="AS17" s="206"/>
      <c r="AT17" s="206"/>
      <c r="AU17" s="206"/>
      <c r="AV17" s="206"/>
      <c r="AW17" s="206"/>
      <c r="AX17" s="206"/>
      <c r="AY17" s="206"/>
      <c r="AZ17" s="206"/>
      <c r="BA17" s="206"/>
      <c r="BB17" s="206"/>
      <c r="BC17" s="206"/>
      <c r="BD17" s="206"/>
      <c r="BE17" s="206"/>
      <c r="BF17" s="206"/>
      <c r="BG17" s="206"/>
      <c r="BH17" s="206"/>
    </row>
    <row r="18" spans="1:60" outlineLevel="1" x14ac:dyDescent="0.25">
      <c r="A18" s="244">
        <v>10</v>
      </c>
      <c r="B18" s="245" t="s">
        <v>2063</v>
      </c>
      <c r="C18" s="255" t="s">
        <v>2064</v>
      </c>
      <c r="D18" s="246" t="s">
        <v>1638</v>
      </c>
      <c r="E18" s="247">
        <v>2</v>
      </c>
      <c r="F18" s="248"/>
      <c r="G18" s="249">
        <f>ROUND(E18*F18,2)</f>
        <v>0</v>
      </c>
      <c r="H18" s="248"/>
      <c r="I18" s="249">
        <f>ROUND(E18*H18,2)</f>
        <v>0</v>
      </c>
      <c r="J18" s="248"/>
      <c r="K18" s="249">
        <f>ROUND(E18*J18,2)</f>
        <v>0</v>
      </c>
      <c r="L18" s="249">
        <v>21</v>
      </c>
      <c r="M18" s="249">
        <f>G18*(1+L18/100)</f>
        <v>0</v>
      </c>
      <c r="N18" s="249">
        <v>0</v>
      </c>
      <c r="O18" s="249">
        <f>ROUND(E18*N18,2)</f>
        <v>0</v>
      </c>
      <c r="P18" s="249">
        <v>0</v>
      </c>
      <c r="Q18" s="250">
        <f>ROUND(E18*P18,2)</f>
        <v>0</v>
      </c>
      <c r="R18" s="225"/>
      <c r="S18" s="225" t="s">
        <v>289</v>
      </c>
      <c r="T18" s="225" t="s">
        <v>277</v>
      </c>
      <c r="U18" s="225">
        <v>0</v>
      </c>
      <c r="V18" s="225">
        <f>ROUND(E18*U18,2)</f>
        <v>0</v>
      </c>
      <c r="W18" s="225"/>
      <c r="X18" s="206"/>
      <c r="Y18" s="206"/>
      <c r="Z18" s="206"/>
      <c r="AA18" s="206"/>
      <c r="AB18" s="206"/>
      <c r="AC18" s="206"/>
      <c r="AD18" s="206"/>
      <c r="AE18" s="206"/>
      <c r="AF18" s="206"/>
      <c r="AG18" s="206" t="s">
        <v>922</v>
      </c>
      <c r="AH18" s="206"/>
      <c r="AI18" s="206"/>
      <c r="AJ18" s="206"/>
      <c r="AK18" s="206"/>
      <c r="AL18" s="206"/>
      <c r="AM18" s="206"/>
      <c r="AN18" s="206"/>
      <c r="AO18" s="206"/>
      <c r="AP18" s="206"/>
      <c r="AQ18" s="206"/>
      <c r="AR18" s="206"/>
      <c r="AS18" s="206"/>
      <c r="AT18" s="206"/>
      <c r="AU18" s="206"/>
      <c r="AV18" s="206"/>
      <c r="AW18" s="206"/>
      <c r="AX18" s="206"/>
      <c r="AY18" s="206"/>
      <c r="AZ18" s="206"/>
      <c r="BA18" s="206"/>
      <c r="BB18" s="206"/>
      <c r="BC18" s="206"/>
      <c r="BD18" s="206"/>
      <c r="BE18" s="206"/>
      <c r="BF18" s="206"/>
      <c r="BG18" s="206"/>
      <c r="BH18" s="206"/>
    </row>
    <row r="19" spans="1:60" ht="20.399999999999999" outlineLevel="1" x14ac:dyDescent="0.25">
      <c r="A19" s="244">
        <v>11</v>
      </c>
      <c r="B19" s="245" t="s">
        <v>2065</v>
      </c>
      <c r="C19" s="255" t="s">
        <v>2066</v>
      </c>
      <c r="D19" s="246" t="s">
        <v>1638</v>
      </c>
      <c r="E19" s="247">
        <v>28</v>
      </c>
      <c r="F19" s="248"/>
      <c r="G19" s="249">
        <f>ROUND(E19*F19,2)</f>
        <v>0</v>
      </c>
      <c r="H19" s="248"/>
      <c r="I19" s="249">
        <f>ROUND(E19*H19,2)</f>
        <v>0</v>
      </c>
      <c r="J19" s="248"/>
      <c r="K19" s="249">
        <f>ROUND(E19*J19,2)</f>
        <v>0</v>
      </c>
      <c r="L19" s="249">
        <v>21</v>
      </c>
      <c r="M19" s="249">
        <f>G19*(1+L19/100)</f>
        <v>0</v>
      </c>
      <c r="N19" s="249">
        <v>0</v>
      </c>
      <c r="O19" s="249">
        <f>ROUND(E19*N19,2)</f>
        <v>0</v>
      </c>
      <c r="P19" s="249">
        <v>0</v>
      </c>
      <c r="Q19" s="250">
        <f>ROUND(E19*P19,2)</f>
        <v>0</v>
      </c>
      <c r="R19" s="225"/>
      <c r="S19" s="225" t="s">
        <v>289</v>
      </c>
      <c r="T19" s="225" t="s">
        <v>277</v>
      </c>
      <c r="U19" s="225">
        <v>0</v>
      </c>
      <c r="V19" s="225">
        <f>ROUND(E19*U19,2)</f>
        <v>0</v>
      </c>
      <c r="W19" s="225"/>
      <c r="X19" s="206"/>
      <c r="Y19" s="206"/>
      <c r="Z19" s="206"/>
      <c r="AA19" s="206"/>
      <c r="AB19" s="206"/>
      <c r="AC19" s="206"/>
      <c r="AD19" s="206"/>
      <c r="AE19" s="206"/>
      <c r="AF19" s="206"/>
      <c r="AG19" s="206" t="s">
        <v>922</v>
      </c>
      <c r="AH19" s="206"/>
      <c r="AI19" s="206"/>
      <c r="AJ19" s="206"/>
      <c r="AK19" s="206"/>
      <c r="AL19" s="206"/>
      <c r="AM19" s="206"/>
      <c r="AN19" s="206"/>
      <c r="AO19" s="206"/>
      <c r="AP19" s="206"/>
      <c r="AQ19" s="206"/>
      <c r="AR19" s="206"/>
      <c r="AS19" s="206"/>
      <c r="AT19" s="206"/>
      <c r="AU19" s="206"/>
      <c r="AV19" s="206"/>
      <c r="AW19" s="206"/>
      <c r="AX19" s="206"/>
      <c r="AY19" s="206"/>
      <c r="AZ19" s="206"/>
      <c r="BA19" s="206"/>
      <c r="BB19" s="206"/>
      <c r="BC19" s="206"/>
      <c r="BD19" s="206"/>
      <c r="BE19" s="206"/>
      <c r="BF19" s="206"/>
      <c r="BG19" s="206"/>
      <c r="BH19" s="206"/>
    </row>
    <row r="20" spans="1:60" outlineLevel="1" x14ac:dyDescent="0.25">
      <c r="A20" s="244">
        <v>12</v>
      </c>
      <c r="B20" s="245" t="s">
        <v>2067</v>
      </c>
      <c r="C20" s="255" t="s">
        <v>2068</v>
      </c>
      <c r="D20" s="246" t="s">
        <v>1638</v>
      </c>
      <c r="E20" s="247">
        <v>116</v>
      </c>
      <c r="F20" s="248"/>
      <c r="G20" s="249">
        <f>ROUND(E20*F20,2)</f>
        <v>0</v>
      </c>
      <c r="H20" s="248"/>
      <c r="I20" s="249">
        <f>ROUND(E20*H20,2)</f>
        <v>0</v>
      </c>
      <c r="J20" s="248"/>
      <c r="K20" s="249">
        <f>ROUND(E20*J20,2)</f>
        <v>0</v>
      </c>
      <c r="L20" s="249">
        <v>21</v>
      </c>
      <c r="M20" s="249">
        <f>G20*(1+L20/100)</f>
        <v>0</v>
      </c>
      <c r="N20" s="249">
        <v>0</v>
      </c>
      <c r="O20" s="249">
        <f>ROUND(E20*N20,2)</f>
        <v>0</v>
      </c>
      <c r="P20" s="249">
        <v>0</v>
      </c>
      <c r="Q20" s="250">
        <f>ROUND(E20*P20,2)</f>
        <v>0</v>
      </c>
      <c r="R20" s="225"/>
      <c r="S20" s="225" t="s">
        <v>289</v>
      </c>
      <c r="T20" s="225" t="s">
        <v>277</v>
      </c>
      <c r="U20" s="225">
        <v>0</v>
      </c>
      <c r="V20" s="225">
        <f>ROUND(E20*U20,2)</f>
        <v>0</v>
      </c>
      <c r="W20" s="225"/>
      <c r="X20" s="206"/>
      <c r="Y20" s="206"/>
      <c r="Z20" s="206"/>
      <c r="AA20" s="206"/>
      <c r="AB20" s="206"/>
      <c r="AC20" s="206"/>
      <c r="AD20" s="206"/>
      <c r="AE20" s="206"/>
      <c r="AF20" s="206"/>
      <c r="AG20" s="206" t="s">
        <v>922</v>
      </c>
      <c r="AH20" s="206"/>
      <c r="AI20" s="206"/>
      <c r="AJ20" s="206"/>
      <c r="AK20" s="206"/>
      <c r="AL20" s="206"/>
      <c r="AM20" s="206"/>
      <c r="AN20" s="206"/>
      <c r="AO20" s="206"/>
      <c r="AP20" s="206"/>
      <c r="AQ20" s="206"/>
      <c r="AR20" s="206"/>
      <c r="AS20" s="206"/>
      <c r="AT20" s="206"/>
      <c r="AU20" s="206"/>
      <c r="AV20" s="206"/>
      <c r="AW20" s="206"/>
      <c r="AX20" s="206"/>
      <c r="AY20" s="206"/>
      <c r="AZ20" s="206"/>
      <c r="BA20" s="206"/>
      <c r="BB20" s="206"/>
      <c r="BC20" s="206"/>
      <c r="BD20" s="206"/>
      <c r="BE20" s="206"/>
      <c r="BF20" s="206"/>
      <c r="BG20" s="206"/>
      <c r="BH20" s="206"/>
    </row>
    <row r="21" spans="1:60" ht="20.399999999999999" outlineLevel="1" x14ac:dyDescent="0.25">
      <c r="A21" s="244">
        <v>13</v>
      </c>
      <c r="B21" s="245" t="s">
        <v>2069</v>
      </c>
      <c r="C21" s="255" t="s">
        <v>2070</v>
      </c>
      <c r="D21" s="246" t="s">
        <v>1638</v>
      </c>
      <c r="E21" s="247">
        <v>3</v>
      </c>
      <c r="F21" s="248"/>
      <c r="G21" s="249">
        <f>ROUND(E21*F21,2)</f>
        <v>0</v>
      </c>
      <c r="H21" s="248"/>
      <c r="I21" s="249">
        <f>ROUND(E21*H21,2)</f>
        <v>0</v>
      </c>
      <c r="J21" s="248"/>
      <c r="K21" s="249">
        <f>ROUND(E21*J21,2)</f>
        <v>0</v>
      </c>
      <c r="L21" s="249">
        <v>21</v>
      </c>
      <c r="M21" s="249">
        <f>G21*(1+L21/100)</f>
        <v>0</v>
      </c>
      <c r="N21" s="249">
        <v>0</v>
      </c>
      <c r="O21" s="249">
        <f>ROUND(E21*N21,2)</f>
        <v>0</v>
      </c>
      <c r="P21" s="249">
        <v>0</v>
      </c>
      <c r="Q21" s="250">
        <f>ROUND(E21*P21,2)</f>
        <v>0</v>
      </c>
      <c r="R21" s="225"/>
      <c r="S21" s="225" t="s">
        <v>289</v>
      </c>
      <c r="T21" s="225" t="s">
        <v>277</v>
      </c>
      <c r="U21" s="225">
        <v>0</v>
      </c>
      <c r="V21" s="225">
        <f>ROUND(E21*U21,2)</f>
        <v>0</v>
      </c>
      <c r="W21" s="225"/>
      <c r="X21" s="206"/>
      <c r="Y21" s="206"/>
      <c r="Z21" s="206"/>
      <c r="AA21" s="206"/>
      <c r="AB21" s="206"/>
      <c r="AC21" s="206"/>
      <c r="AD21" s="206"/>
      <c r="AE21" s="206"/>
      <c r="AF21" s="206"/>
      <c r="AG21" s="206" t="s">
        <v>922</v>
      </c>
      <c r="AH21" s="206"/>
      <c r="AI21" s="206"/>
      <c r="AJ21" s="206"/>
      <c r="AK21" s="206"/>
      <c r="AL21" s="206"/>
      <c r="AM21" s="206"/>
      <c r="AN21" s="206"/>
      <c r="AO21" s="206"/>
      <c r="AP21" s="206"/>
      <c r="AQ21" s="206"/>
      <c r="AR21" s="206"/>
      <c r="AS21" s="206"/>
      <c r="AT21" s="206"/>
      <c r="AU21" s="206"/>
      <c r="AV21" s="206"/>
      <c r="AW21" s="206"/>
      <c r="AX21" s="206"/>
      <c r="AY21" s="206"/>
      <c r="AZ21" s="206"/>
      <c r="BA21" s="206"/>
      <c r="BB21" s="206"/>
      <c r="BC21" s="206"/>
      <c r="BD21" s="206"/>
      <c r="BE21" s="206"/>
      <c r="BF21" s="206"/>
      <c r="BG21" s="206"/>
      <c r="BH21" s="206"/>
    </row>
    <row r="22" spans="1:60" x14ac:dyDescent="0.25">
      <c r="A22" s="231" t="s">
        <v>271</v>
      </c>
      <c r="B22" s="232" t="s">
        <v>165</v>
      </c>
      <c r="C22" s="252" t="s">
        <v>166</v>
      </c>
      <c r="D22" s="233"/>
      <c r="E22" s="234"/>
      <c r="F22" s="235"/>
      <c r="G22" s="235">
        <f>SUMIF(AG23:AG60,"&lt;&gt;NOR",G23:G60)</f>
        <v>0</v>
      </c>
      <c r="H22" s="235"/>
      <c r="I22" s="235">
        <f>SUM(I23:I60)</f>
        <v>0</v>
      </c>
      <c r="J22" s="235"/>
      <c r="K22" s="235">
        <f>SUM(K23:K60)</f>
        <v>0</v>
      </c>
      <c r="L22" s="235"/>
      <c r="M22" s="235">
        <f>SUM(M23:M60)</f>
        <v>0</v>
      </c>
      <c r="N22" s="235"/>
      <c r="O22" s="235">
        <f>SUM(O23:O60)</f>
        <v>0</v>
      </c>
      <c r="P22" s="235"/>
      <c r="Q22" s="236">
        <f>SUM(Q23:Q60)</f>
        <v>0</v>
      </c>
      <c r="R22" s="230"/>
      <c r="S22" s="230"/>
      <c r="T22" s="230"/>
      <c r="U22" s="230"/>
      <c r="V22" s="230">
        <f>SUM(V23:V60)</f>
        <v>0</v>
      </c>
      <c r="W22" s="230"/>
      <c r="AG22" t="s">
        <v>272</v>
      </c>
    </row>
    <row r="23" spans="1:60" outlineLevel="1" x14ac:dyDescent="0.25">
      <c r="A23" s="244">
        <v>14</v>
      </c>
      <c r="B23" s="245" t="s">
        <v>2071</v>
      </c>
      <c r="C23" s="255" t="s">
        <v>2072</v>
      </c>
      <c r="D23" s="246" t="s">
        <v>1638</v>
      </c>
      <c r="E23" s="247">
        <v>3</v>
      </c>
      <c r="F23" s="248"/>
      <c r="G23" s="249">
        <f>ROUND(E23*F23,2)</f>
        <v>0</v>
      </c>
      <c r="H23" s="248"/>
      <c r="I23" s="249">
        <f>ROUND(E23*H23,2)</f>
        <v>0</v>
      </c>
      <c r="J23" s="248"/>
      <c r="K23" s="249">
        <f>ROUND(E23*J23,2)</f>
        <v>0</v>
      </c>
      <c r="L23" s="249">
        <v>21</v>
      </c>
      <c r="M23" s="249">
        <f>G23*(1+L23/100)</f>
        <v>0</v>
      </c>
      <c r="N23" s="249">
        <v>0</v>
      </c>
      <c r="O23" s="249">
        <f>ROUND(E23*N23,2)</f>
        <v>0</v>
      </c>
      <c r="P23" s="249">
        <v>0</v>
      </c>
      <c r="Q23" s="250">
        <f>ROUND(E23*P23,2)</f>
        <v>0</v>
      </c>
      <c r="R23" s="225"/>
      <c r="S23" s="225" t="s">
        <v>289</v>
      </c>
      <c r="T23" s="225" t="s">
        <v>277</v>
      </c>
      <c r="U23" s="225">
        <v>0</v>
      </c>
      <c r="V23" s="225">
        <f>ROUND(E23*U23,2)</f>
        <v>0</v>
      </c>
      <c r="W23" s="225"/>
      <c r="X23" s="206"/>
      <c r="Y23" s="206"/>
      <c r="Z23" s="206"/>
      <c r="AA23" s="206"/>
      <c r="AB23" s="206"/>
      <c r="AC23" s="206"/>
      <c r="AD23" s="206"/>
      <c r="AE23" s="206"/>
      <c r="AF23" s="206"/>
      <c r="AG23" s="206" t="s">
        <v>922</v>
      </c>
      <c r="AH23" s="206"/>
      <c r="AI23" s="206"/>
      <c r="AJ23" s="206"/>
      <c r="AK23" s="206"/>
      <c r="AL23" s="206"/>
      <c r="AM23" s="206"/>
      <c r="AN23" s="206"/>
      <c r="AO23" s="206"/>
      <c r="AP23" s="206"/>
      <c r="AQ23" s="206"/>
      <c r="AR23" s="206"/>
      <c r="AS23" s="206"/>
      <c r="AT23" s="206"/>
      <c r="AU23" s="206"/>
      <c r="AV23" s="206"/>
      <c r="AW23" s="206"/>
      <c r="AX23" s="206"/>
      <c r="AY23" s="206"/>
      <c r="AZ23" s="206"/>
      <c r="BA23" s="206"/>
      <c r="BB23" s="206"/>
      <c r="BC23" s="206"/>
      <c r="BD23" s="206"/>
      <c r="BE23" s="206"/>
      <c r="BF23" s="206"/>
      <c r="BG23" s="206"/>
      <c r="BH23" s="206"/>
    </row>
    <row r="24" spans="1:60" outlineLevel="1" x14ac:dyDescent="0.25">
      <c r="A24" s="244">
        <v>15</v>
      </c>
      <c r="B24" s="245" t="s">
        <v>2073</v>
      </c>
      <c r="C24" s="255" t="s">
        <v>2074</v>
      </c>
      <c r="D24" s="246" t="s">
        <v>1638</v>
      </c>
      <c r="E24" s="247">
        <v>3</v>
      </c>
      <c r="F24" s="248"/>
      <c r="G24" s="249">
        <f>ROUND(E24*F24,2)</f>
        <v>0</v>
      </c>
      <c r="H24" s="248"/>
      <c r="I24" s="249">
        <f>ROUND(E24*H24,2)</f>
        <v>0</v>
      </c>
      <c r="J24" s="248"/>
      <c r="K24" s="249">
        <f>ROUND(E24*J24,2)</f>
        <v>0</v>
      </c>
      <c r="L24" s="249">
        <v>21</v>
      </c>
      <c r="M24" s="249">
        <f>G24*(1+L24/100)</f>
        <v>0</v>
      </c>
      <c r="N24" s="249">
        <v>0</v>
      </c>
      <c r="O24" s="249">
        <f>ROUND(E24*N24,2)</f>
        <v>0</v>
      </c>
      <c r="P24" s="249">
        <v>0</v>
      </c>
      <c r="Q24" s="250">
        <f>ROUND(E24*P24,2)</f>
        <v>0</v>
      </c>
      <c r="R24" s="225"/>
      <c r="S24" s="225" t="s">
        <v>289</v>
      </c>
      <c r="T24" s="225" t="s">
        <v>277</v>
      </c>
      <c r="U24" s="225">
        <v>0</v>
      </c>
      <c r="V24" s="225">
        <f>ROUND(E24*U24,2)</f>
        <v>0</v>
      </c>
      <c r="W24" s="225"/>
      <c r="X24" s="206"/>
      <c r="Y24" s="206"/>
      <c r="Z24" s="206"/>
      <c r="AA24" s="206"/>
      <c r="AB24" s="206"/>
      <c r="AC24" s="206"/>
      <c r="AD24" s="206"/>
      <c r="AE24" s="206"/>
      <c r="AF24" s="206"/>
      <c r="AG24" s="206" t="s">
        <v>922</v>
      </c>
      <c r="AH24" s="206"/>
      <c r="AI24" s="206"/>
      <c r="AJ24" s="206"/>
      <c r="AK24" s="206"/>
      <c r="AL24" s="206"/>
      <c r="AM24" s="206"/>
      <c r="AN24" s="206"/>
      <c r="AO24" s="206"/>
      <c r="AP24" s="206"/>
      <c r="AQ24" s="206"/>
      <c r="AR24" s="206"/>
      <c r="AS24" s="206"/>
      <c r="AT24" s="206"/>
      <c r="AU24" s="206"/>
      <c r="AV24" s="206"/>
      <c r="AW24" s="206"/>
      <c r="AX24" s="206"/>
      <c r="AY24" s="206"/>
      <c r="AZ24" s="206"/>
      <c r="BA24" s="206"/>
      <c r="BB24" s="206"/>
      <c r="BC24" s="206"/>
      <c r="BD24" s="206"/>
      <c r="BE24" s="206"/>
      <c r="BF24" s="206"/>
      <c r="BG24" s="206"/>
      <c r="BH24" s="206"/>
    </row>
    <row r="25" spans="1:60" outlineLevel="1" x14ac:dyDescent="0.25">
      <c r="A25" s="244">
        <v>16</v>
      </c>
      <c r="B25" s="245" t="s">
        <v>2075</v>
      </c>
      <c r="C25" s="255" t="s">
        <v>2076</v>
      </c>
      <c r="D25" s="246" t="s">
        <v>1638</v>
      </c>
      <c r="E25" s="247">
        <v>16</v>
      </c>
      <c r="F25" s="248"/>
      <c r="G25" s="249">
        <f>ROUND(E25*F25,2)</f>
        <v>0</v>
      </c>
      <c r="H25" s="248"/>
      <c r="I25" s="249">
        <f>ROUND(E25*H25,2)</f>
        <v>0</v>
      </c>
      <c r="J25" s="248"/>
      <c r="K25" s="249">
        <f>ROUND(E25*J25,2)</f>
        <v>0</v>
      </c>
      <c r="L25" s="249">
        <v>21</v>
      </c>
      <c r="M25" s="249">
        <f>G25*(1+L25/100)</f>
        <v>0</v>
      </c>
      <c r="N25" s="249">
        <v>0</v>
      </c>
      <c r="O25" s="249">
        <f>ROUND(E25*N25,2)</f>
        <v>0</v>
      </c>
      <c r="P25" s="249">
        <v>0</v>
      </c>
      <c r="Q25" s="250">
        <f>ROUND(E25*P25,2)</f>
        <v>0</v>
      </c>
      <c r="R25" s="225"/>
      <c r="S25" s="225" t="s">
        <v>289</v>
      </c>
      <c r="T25" s="225" t="s">
        <v>277</v>
      </c>
      <c r="U25" s="225">
        <v>0</v>
      </c>
      <c r="V25" s="225">
        <f>ROUND(E25*U25,2)</f>
        <v>0</v>
      </c>
      <c r="W25" s="225"/>
      <c r="X25" s="206"/>
      <c r="Y25" s="206"/>
      <c r="Z25" s="206"/>
      <c r="AA25" s="206"/>
      <c r="AB25" s="206"/>
      <c r="AC25" s="206"/>
      <c r="AD25" s="206"/>
      <c r="AE25" s="206"/>
      <c r="AF25" s="206"/>
      <c r="AG25" s="206" t="s">
        <v>922</v>
      </c>
      <c r="AH25" s="206"/>
      <c r="AI25" s="206"/>
      <c r="AJ25" s="206"/>
      <c r="AK25" s="206"/>
      <c r="AL25" s="206"/>
      <c r="AM25" s="206"/>
      <c r="AN25" s="206"/>
      <c r="AO25" s="206"/>
      <c r="AP25" s="206"/>
      <c r="AQ25" s="206"/>
      <c r="AR25" s="206"/>
      <c r="AS25" s="206"/>
      <c r="AT25" s="206"/>
      <c r="AU25" s="206"/>
      <c r="AV25" s="206"/>
      <c r="AW25" s="206"/>
      <c r="AX25" s="206"/>
      <c r="AY25" s="206"/>
      <c r="AZ25" s="206"/>
      <c r="BA25" s="206"/>
      <c r="BB25" s="206"/>
      <c r="BC25" s="206"/>
      <c r="BD25" s="206"/>
      <c r="BE25" s="206"/>
      <c r="BF25" s="206"/>
      <c r="BG25" s="206"/>
      <c r="BH25" s="206"/>
    </row>
    <row r="26" spans="1:60" outlineLevel="1" x14ac:dyDescent="0.25">
      <c r="A26" s="244">
        <v>17</v>
      </c>
      <c r="B26" s="245" t="s">
        <v>2077</v>
      </c>
      <c r="C26" s="255" t="s">
        <v>2074</v>
      </c>
      <c r="D26" s="246" t="s">
        <v>1638</v>
      </c>
      <c r="E26" s="247">
        <v>16</v>
      </c>
      <c r="F26" s="248"/>
      <c r="G26" s="249">
        <f>ROUND(E26*F26,2)</f>
        <v>0</v>
      </c>
      <c r="H26" s="248"/>
      <c r="I26" s="249">
        <f>ROUND(E26*H26,2)</f>
        <v>0</v>
      </c>
      <c r="J26" s="248"/>
      <c r="K26" s="249">
        <f>ROUND(E26*J26,2)</f>
        <v>0</v>
      </c>
      <c r="L26" s="249">
        <v>21</v>
      </c>
      <c r="M26" s="249">
        <f>G26*(1+L26/100)</f>
        <v>0</v>
      </c>
      <c r="N26" s="249">
        <v>0</v>
      </c>
      <c r="O26" s="249">
        <f>ROUND(E26*N26,2)</f>
        <v>0</v>
      </c>
      <c r="P26" s="249">
        <v>0</v>
      </c>
      <c r="Q26" s="250">
        <f>ROUND(E26*P26,2)</f>
        <v>0</v>
      </c>
      <c r="R26" s="225"/>
      <c r="S26" s="225" t="s">
        <v>289</v>
      </c>
      <c r="T26" s="225" t="s">
        <v>277</v>
      </c>
      <c r="U26" s="225">
        <v>0</v>
      </c>
      <c r="V26" s="225">
        <f>ROUND(E26*U26,2)</f>
        <v>0</v>
      </c>
      <c r="W26" s="225"/>
      <c r="X26" s="206"/>
      <c r="Y26" s="206"/>
      <c r="Z26" s="206"/>
      <c r="AA26" s="206"/>
      <c r="AB26" s="206"/>
      <c r="AC26" s="206"/>
      <c r="AD26" s="206"/>
      <c r="AE26" s="206"/>
      <c r="AF26" s="206"/>
      <c r="AG26" s="206" t="s">
        <v>922</v>
      </c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</row>
    <row r="27" spans="1:60" outlineLevel="1" x14ac:dyDescent="0.25">
      <c r="A27" s="244">
        <v>18</v>
      </c>
      <c r="B27" s="245" t="s">
        <v>2078</v>
      </c>
      <c r="C27" s="255" t="s">
        <v>2079</v>
      </c>
      <c r="D27" s="246" t="s">
        <v>1638</v>
      </c>
      <c r="E27" s="247">
        <v>2</v>
      </c>
      <c r="F27" s="248"/>
      <c r="G27" s="249">
        <f>ROUND(E27*F27,2)</f>
        <v>0</v>
      </c>
      <c r="H27" s="248"/>
      <c r="I27" s="249">
        <f>ROUND(E27*H27,2)</f>
        <v>0</v>
      </c>
      <c r="J27" s="248"/>
      <c r="K27" s="249">
        <f>ROUND(E27*J27,2)</f>
        <v>0</v>
      </c>
      <c r="L27" s="249">
        <v>21</v>
      </c>
      <c r="M27" s="249">
        <f>G27*(1+L27/100)</f>
        <v>0</v>
      </c>
      <c r="N27" s="249">
        <v>0</v>
      </c>
      <c r="O27" s="249">
        <f>ROUND(E27*N27,2)</f>
        <v>0</v>
      </c>
      <c r="P27" s="249">
        <v>0</v>
      </c>
      <c r="Q27" s="250">
        <f>ROUND(E27*P27,2)</f>
        <v>0</v>
      </c>
      <c r="R27" s="225"/>
      <c r="S27" s="225" t="s">
        <v>289</v>
      </c>
      <c r="T27" s="225" t="s">
        <v>277</v>
      </c>
      <c r="U27" s="225">
        <v>0</v>
      </c>
      <c r="V27" s="225">
        <f>ROUND(E27*U27,2)</f>
        <v>0</v>
      </c>
      <c r="W27" s="225"/>
      <c r="X27" s="206"/>
      <c r="Y27" s="206"/>
      <c r="Z27" s="206"/>
      <c r="AA27" s="206"/>
      <c r="AB27" s="206"/>
      <c r="AC27" s="206"/>
      <c r="AD27" s="206"/>
      <c r="AE27" s="206"/>
      <c r="AF27" s="206"/>
      <c r="AG27" s="206" t="s">
        <v>922</v>
      </c>
      <c r="AH27" s="206"/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</row>
    <row r="28" spans="1:60" outlineLevel="1" x14ac:dyDescent="0.25">
      <c r="A28" s="244">
        <v>19</v>
      </c>
      <c r="B28" s="245" t="s">
        <v>2080</v>
      </c>
      <c r="C28" s="255" t="s">
        <v>2074</v>
      </c>
      <c r="D28" s="246" t="s">
        <v>1638</v>
      </c>
      <c r="E28" s="247">
        <v>2</v>
      </c>
      <c r="F28" s="248"/>
      <c r="G28" s="249">
        <f>ROUND(E28*F28,2)</f>
        <v>0</v>
      </c>
      <c r="H28" s="248"/>
      <c r="I28" s="249">
        <f>ROUND(E28*H28,2)</f>
        <v>0</v>
      </c>
      <c r="J28" s="248"/>
      <c r="K28" s="249">
        <f>ROUND(E28*J28,2)</f>
        <v>0</v>
      </c>
      <c r="L28" s="249">
        <v>21</v>
      </c>
      <c r="M28" s="249">
        <f>G28*(1+L28/100)</f>
        <v>0</v>
      </c>
      <c r="N28" s="249">
        <v>0</v>
      </c>
      <c r="O28" s="249">
        <f>ROUND(E28*N28,2)</f>
        <v>0</v>
      </c>
      <c r="P28" s="249">
        <v>0</v>
      </c>
      <c r="Q28" s="250">
        <f>ROUND(E28*P28,2)</f>
        <v>0</v>
      </c>
      <c r="R28" s="225"/>
      <c r="S28" s="225" t="s">
        <v>289</v>
      </c>
      <c r="T28" s="225" t="s">
        <v>277</v>
      </c>
      <c r="U28" s="225">
        <v>0</v>
      </c>
      <c r="V28" s="225">
        <f>ROUND(E28*U28,2)</f>
        <v>0</v>
      </c>
      <c r="W28" s="225"/>
      <c r="X28" s="206"/>
      <c r="Y28" s="206"/>
      <c r="Z28" s="206"/>
      <c r="AA28" s="206"/>
      <c r="AB28" s="206"/>
      <c r="AC28" s="206"/>
      <c r="AD28" s="206"/>
      <c r="AE28" s="206"/>
      <c r="AF28" s="206"/>
      <c r="AG28" s="206" t="s">
        <v>922</v>
      </c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</row>
    <row r="29" spans="1:60" outlineLevel="1" x14ac:dyDescent="0.25">
      <c r="A29" s="244">
        <v>20</v>
      </c>
      <c r="B29" s="245" t="s">
        <v>2081</v>
      </c>
      <c r="C29" s="255" t="s">
        <v>2082</v>
      </c>
      <c r="D29" s="246" t="s">
        <v>1638</v>
      </c>
      <c r="E29" s="247">
        <v>4</v>
      </c>
      <c r="F29" s="248"/>
      <c r="G29" s="249">
        <f>ROUND(E29*F29,2)</f>
        <v>0</v>
      </c>
      <c r="H29" s="248"/>
      <c r="I29" s="249">
        <f>ROUND(E29*H29,2)</f>
        <v>0</v>
      </c>
      <c r="J29" s="248"/>
      <c r="K29" s="249">
        <f>ROUND(E29*J29,2)</f>
        <v>0</v>
      </c>
      <c r="L29" s="249">
        <v>21</v>
      </c>
      <c r="M29" s="249">
        <f>G29*(1+L29/100)</f>
        <v>0</v>
      </c>
      <c r="N29" s="249">
        <v>0</v>
      </c>
      <c r="O29" s="249">
        <f>ROUND(E29*N29,2)</f>
        <v>0</v>
      </c>
      <c r="P29" s="249">
        <v>0</v>
      </c>
      <c r="Q29" s="250">
        <f>ROUND(E29*P29,2)</f>
        <v>0</v>
      </c>
      <c r="R29" s="225"/>
      <c r="S29" s="225" t="s">
        <v>289</v>
      </c>
      <c r="T29" s="225" t="s">
        <v>277</v>
      </c>
      <c r="U29" s="225">
        <v>0</v>
      </c>
      <c r="V29" s="225">
        <f>ROUND(E29*U29,2)</f>
        <v>0</v>
      </c>
      <c r="W29" s="225"/>
      <c r="X29" s="206"/>
      <c r="Y29" s="206"/>
      <c r="Z29" s="206"/>
      <c r="AA29" s="206"/>
      <c r="AB29" s="206"/>
      <c r="AC29" s="206"/>
      <c r="AD29" s="206"/>
      <c r="AE29" s="206"/>
      <c r="AF29" s="206"/>
      <c r="AG29" s="206" t="s">
        <v>922</v>
      </c>
      <c r="AH29" s="206"/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6"/>
      <c r="AZ29" s="206"/>
      <c r="BA29" s="206"/>
      <c r="BB29" s="206"/>
      <c r="BC29" s="206"/>
      <c r="BD29" s="206"/>
      <c r="BE29" s="206"/>
      <c r="BF29" s="206"/>
      <c r="BG29" s="206"/>
      <c r="BH29" s="206"/>
    </row>
    <row r="30" spans="1:60" outlineLevel="1" x14ac:dyDescent="0.25">
      <c r="A30" s="244">
        <v>21</v>
      </c>
      <c r="B30" s="245" t="s">
        <v>2083</v>
      </c>
      <c r="C30" s="255" t="s">
        <v>2074</v>
      </c>
      <c r="D30" s="246" t="s">
        <v>1638</v>
      </c>
      <c r="E30" s="247">
        <v>4</v>
      </c>
      <c r="F30" s="248"/>
      <c r="G30" s="249">
        <f>ROUND(E30*F30,2)</f>
        <v>0</v>
      </c>
      <c r="H30" s="248"/>
      <c r="I30" s="249">
        <f>ROUND(E30*H30,2)</f>
        <v>0</v>
      </c>
      <c r="J30" s="248"/>
      <c r="K30" s="249">
        <f>ROUND(E30*J30,2)</f>
        <v>0</v>
      </c>
      <c r="L30" s="249">
        <v>21</v>
      </c>
      <c r="M30" s="249">
        <f>G30*(1+L30/100)</f>
        <v>0</v>
      </c>
      <c r="N30" s="249">
        <v>0</v>
      </c>
      <c r="O30" s="249">
        <f>ROUND(E30*N30,2)</f>
        <v>0</v>
      </c>
      <c r="P30" s="249">
        <v>0</v>
      </c>
      <c r="Q30" s="250">
        <f>ROUND(E30*P30,2)</f>
        <v>0</v>
      </c>
      <c r="R30" s="225"/>
      <c r="S30" s="225" t="s">
        <v>289</v>
      </c>
      <c r="T30" s="225" t="s">
        <v>277</v>
      </c>
      <c r="U30" s="225">
        <v>0</v>
      </c>
      <c r="V30" s="225">
        <f>ROUND(E30*U30,2)</f>
        <v>0</v>
      </c>
      <c r="W30" s="225"/>
      <c r="X30" s="206"/>
      <c r="Y30" s="206"/>
      <c r="Z30" s="206"/>
      <c r="AA30" s="206"/>
      <c r="AB30" s="206"/>
      <c r="AC30" s="206"/>
      <c r="AD30" s="206"/>
      <c r="AE30" s="206"/>
      <c r="AF30" s="206"/>
      <c r="AG30" s="206" t="s">
        <v>922</v>
      </c>
      <c r="AH30" s="206"/>
      <c r="AI30" s="206"/>
      <c r="AJ30" s="206"/>
      <c r="AK30" s="206"/>
      <c r="AL30" s="206"/>
      <c r="AM30" s="206"/>
      <c r="AN30" s="206"/>
      <c r="AO30" s="206"/>
      <c r="AP30" s="206"/>
      <c r="AQ30" s="206"/>
      <c r="AR30" s="206"/>
      <c r="AS30" s="206"/>
      <c r="AT30" s="206"/>
      <c r="AU30" s="206"/>
      <c r="AV30" s="206"/>
      <c r="AW30" s="206"/>
      <c r="AX30" s="206"/>
      <c r="AY30" s="206"/>
      <c r="AZ30" s="206"/>
      <c r="BA30" s="206"/>
      <c r="BB30" s="206"/>
      <c r="BC30" s="206"/>
      <c r="BD30" s="206"/>
      <c r="BE30" s="206"/>
      <c r="BF30" s="206"/>
      <c r="BG30" s="206"/>
      <c r="BH30" s="206"/>
    </row>
    <row r="31" spans="1:60" outlineLevel="1" x14ac:dyDescent="0.25">
      <c r="A31" s="244">
        <v>22</v>
      </c>
      <c r="B31" s="245" t="s">
        <v>2084</v>
      </c>
      <c r="C31" s="255" t="s">
        <v>2085</v>
      </c>
      <c r="D31" s="246" t="s">
        <v>1638</v>
      </c>
      <c r="E31" s="247">
        <v>2</v>
      </c>
      <c r="F31" s="248"/>
      <c r="G31" s="249">
        <f>ROUND(E31*F31,2)</f>
        <v>0</v>
      </c>
      <c r="H31" s="248"/>
      <c r="I31" s="249">
        <f>ROUND(E31*H31,2)</f>
        <v>0</v>
      </c>
      <c r="J31" s="248"/>
      <c r="K31" s="249">
        <f>ROUND(E31*J31,2)</f>
        <v>0</v>
      </c>
      <c r="L31" s="249">
        <v>21</v>
      </c>
      <c r="M31" s="249">
        <f>G31*(1+L31/100)</f>
        <v>0</v>
      </c>
      <c r="N31" s="249">
        <v>0</v>
      </c>
      <c r="O31" s="249">
        <f>ROUND(E31*N31,2)</f>
        <v>0</v>
      </c>
      <c r="P31" s="249">
        <v>0</v>
      </c>
      <c r="Q31" s="250">
        <f>ROUND(E31*P31,2)</f>
        <v>0</v>
      </c>
      <c r="R31" s="225"/>
      <c r="S31" s="225" t="s">
        <v>289</v>
      </c>
      <c r="T31" s="225" t="s">
        <v>277</v>
      </c>
      <c r="U31" s="225">
        <v>0</v>
      </c>
      <c r="V31" s="225">
        <f>ROUND(E31*U31,2)</f>
        <v>0</v>
      </c>
      <c r="W31" s="225"/>
      <c r="X31" s="206"/>
      <c r="Y31" s="206"/>
      <c r="Z31" s="206"/>
      <c r="AA31" s="206"/>
      <c r="AB31" s="206"/>
      <c r="AC31" s="206"/>
      <c r="AD31" s="206"/>
      <c r="AE31" s="206"/>
      <c r="AF31" s="206"/>
      <c r="AG31" s="206" t="s">
        <v>922</v>
      </c>
      <c r="AH31" s="206"/>
      <c r="AI31" s="206"/>
      <c r="AJ31" s="206"/>
      <c r="AK31" s="206"/>
      <c r="AL31" s="206"/>
      <c r="AM31" s="206"/>
      <c r="AN31" s="206"/>
      <c r="AO31" s="206"/>
      <c r="AP31" s="206"/>
      <c r="AQ31" s="206"/>
      <c r="AR31" s="206"/>
      <c r="AS31" s="206"/>
      <c r="AT31" s="206"/>
      <c r="AU31" s="206"/>
      <c r="AV31" s="206"/>
      <c r="AW31" s="206"/>
      <c r="AX31" s="206"/>
      <c r="AY31" s="206"/>
      <c r="AZ31" s="206"/>
      <c r="BA31" s="206"/>
      <c r="BB31" s="206"/>
      <c r="BC31" s="206"/>
      <c r="BD31" s="206"/>
      <c r="BE31" s="206"/>
      <c r="BF31" s="206"/>
      <c r="BG31" s="206"/>
      <c r="BH31" s="206"/>
    </row>
    <row r="32" spans="1:60" outlineLevel="1" x14ac:dyDescent="0.25">
      <c r="A32" s="244">
        <v>23</v>
      </c>
      <c r="B32" s="245" t="s">
        <v>2086</v>
      </c>
      <c r="C32" s="255" t="s">
        <v>2074</v>
      </c>
      <c r="D32" s="246" t="s">
        <v>1638</v>
      </c>
      <c r="E32" s="247">
        <v>2</v>
      </c>
      <c r="F32" s="248"/>
      <c r="G32" s="249">
        <f>ROUND(E32*F32,2)</f>
        <v>0</v>
      </c>
      <c r="H32" s="248"/>
      <c r="I32" s="249">
        <f>ROUND(E32*H32,2)</f>
        <v>0</v>
      </c>
      <c r="J32" s="248"/>
      <c r="K32" s="249">
        <f>ROUND(E32*J32,2)</f>
        <v>0</v>
      </c>
      <c r="L32" s="249">
        <v>21</v>
      </c>
      <c r="M32" s="249">
        <f>G32*(1+L32/100)</f>
        <v>0</v>
      </c>
      <c r="N32" s="249">
        <v>0</v>
      </c>
      <c r="O32" s="249">
        <f>ROUND(E32*N32,2)</f>
        <v>0</v>
      </c>
      <c r="P32" s="249">
        <v>0</v>
      </c>
      <c r="Q32" s="250">
        <f>ROUND(E32*P32,2)</f>
        <v>0</v>
      </c>
      <c r="R32" s="225"/>
      <c r="S32" s="225" t="s">
        <v>289</v>
      </c>
      <c r="T32" s="225" t="s">
        <v>277</v>
      </c>
      <c r="U32" s="225">
        <v>0</v>
      </c>
      <c r="V32" s="225">
        <f>ROUND(E32*U32,2)</f>
        <v>0</v>
      </c>
      <c r="W32" s="225"/>
      <c r="X32" s="206"/>
      <c r="Y32" s="206"/>
      <c r="Z32" s="206"/>
      <c r="AA32" s="206"/>
      <c r="AB32" s="206"/>
      <c r="AC32" s="206"/>
      <c r="AD32" s="206"/>
      <c r="AE32" s="206"/>
      <c r="AF32" s="206"/>
      <c r="AG32" s="206" t="s">
        <v>922</v>
      </c>
      <c r="AH32" s="206"/>
      <c r="AI32" s="206"/>
      <c r="AJ32" s="206"/>
      <c r="AK32" s="206"/>
      <c r="AL32" s="206"/>
      <c r="AM32" s="206"/>
      <c r="AN32" s="206"/>
      <c r="AO32" s="206"/>
      <c r="AP32" s="206"/>
      <c r="AQ32" s="206"/>
      <c r="AR32" s="206"/>
      <c r="AS32" s="206"/>
      <c r="AT32" s="206"/>
      <c r="AU32" s="206"/>
      <c r="AV32" s="206"/>
      <c r="AW32" s="206"/>
      <c r="AX32" s="206"/>
      <c r="AY32" s="206"/>
      <c r="AZ32" s="206"/>
      <c r="BA32" s="206"/>
      <c r="BB32" s="206"/>
      <c r="BC32" s="206"/>
      <c r="BD32" s="206"/>
      <c r="BE32" s="206"/>
      <c r="BF32" s="206"/>
      <c r="BG32" s="206"/>
      <c r="BH32" s="206"/>
    </row>
    <row r="33" spans="1:60" outlineLevel="1" x14ac:dyDescent="0.25">
      <c r="A33" s="244">
        <v>24</v>
      </c>
      <c r="B33" s="245" t="s">
        <v>2087</v>
      </c>
      <c r="C33" s="255" t="s">
        <v>2088</v>
      </c>
      <c r="D33" s="246" t="s">
        <v>1638</v>
      </c>
      <c r="E33" s="247">
        <v>8</v>
      </c>
      <c r="F33" s="248"/>
      <c r="G33" s="249">
        <f>ROUND(E33*F33,2)</f>
        <v>0</v>
      </c>
      <c r="H33" s="248"/>
      <c r="I33" s="249">
        <f>ROUND(E33*H33,2)</f>
        <v>0</v>
      </c>
      <c r="J33" s="248"/>
      <c r="K33" s="249">
        <f>ROUND(E33*J33,2)</f>
        <v>0</v>
      </c>
      <c r="L33" s="249">
        <v>21</v>
      </c>
      <c r="M33" s="249">
        <f>G33*(1+L33/100)</f>
        <v>0</v>
      </c>
      <c r="N33" s="249">
        <v>0</v>
      </c>
      <c r="O33" s="249">
        <f>ROUND(E33*N33,2)</f>
        <v>0</v>
      </c>
      <c r="P33" s="249">
        <v>0</v>
      </c>
      <c r="Q33" s="250">
        <f>ROUND(E33*P33,2)</f>
        <v>0</v>
      </c>
      <c r="R33" s="225"/>
      <c r="S33" s="225" t="s">
        <v>289</v>
      </c>
      <c r="T33" s="225" t="s">
        <v>277</v>
      </c>
      <c r="U33" s="225">
        <v>0</v>
      </c>
      <c r="V33" s="225">
        <f>ROUND(E33*U33,2)</f>
        <v>0</v>
      </c>
      <c r="W33" s="225"/>
      <c r="X33" s="206"/>
      <c r="Y33" s="206"/>
      <c r="Z33" s="206"/>
      <c r="AA33" s="206"/>
      <c r="AB33" s="206"/>
      <c r="AC33" s="206"/>
      <c r="AD33" s="206"/>
      <c r="AE33" s="206"/>
      <c r="AF33" s="206"/>
      <c r="AG33" s="206" t="s">
        <v>922</v>
      </c>
      <c r="AH33" s="206"/>
      <c r="AI33" s="206"/>
      <c r="AJ33" s="206"/>
      <c r="AK33" s="206"/>
      <c r="AL33" s="206"/>
      <c r="AM33" s="206"/>
      <c r="AN33" s="206"/>
      <c r="AO33" s="206"/>
      <c r="AP33" s="206"/>
      <c r="AQ33" s="206"/>
      <c r="AR33" s="206"/>
      <c r="AS33" s="206"/>
      <c r="AT33" s="206"/>
      <c r="AU33" s="206"/>
      <c r="AV33" s="206"/>
      <c r="AW33" s="206"/>
      <c r="AX33" s="206"/>
      <c r="AY33" s="206"/>
      <c r="AZ33" s="206"/>
      <c r="BA33" s="206"/>
      <c r="BB33" s="206"/>
      <c r="BC33" s="206"/>
      <c r="BD33" s="206"/>
      <c r="BE33" s="206"/>
      <c r="BF33" s="206"/>
      <c r="BG33" s="206"/>
      <c r="BH33" s="206"/>
    </row>
    <row r="34" spans="1:60" outlineLevel="1" x14ac:dyDescent="0.25">
      <c r="A34" s="244">
        <v>25</v>
      </c>
      <c r="B34" s="245" t="s">
        <v>2089</v>
      </c>
      <c r="C34" s="255" t="s">
        <v>2074</v>
      </c>
      <c r="D34" s="246" t="s">
        <v>1638</v>
      </c>
      <c r="E34" s="247">
        <v>8</v>
      </c>
      <c r="F34" s="248"/>
      <c r="G34" s="249">
        <f>ROUND(E34*F34,2)</f>
        <v>0</v>
      </c>
      <c r="H34" s="248"/>
      <c r="I34" s="249">
        <f>ROUND(E34*H34,2)</f>
        <v>0</v>
      </c>
      <c r="J34" s="248"/>
      <c r="K34" s="249">
        <f>ROUND(E34*J34,2)</f>
        <v>0</v>
      </c>
      <c r="L34" s="249">
        <v>21</v>
      </c>
      <c r="M34" s="249">
        <f>G34*(1+L34/100)</f>
        <v>0</v>
      </c>
      <c r="N34" s="249">
        <v>0</v>
      </c>
      <c r="O34" s="249">
        <f>ROUND(E34*N34,2)</f>
        <v>0</v>
      </c>
      <c r="P34" s="249">
        <v>0</v>
      </c>
      <c r="Q34" s="250">
        <f>ROUND(E34*P34,2)</f>
        <v>0</v>
      </c>
      <c r="R34" s="225"/>
      <c r="S34" s="225" t="s">
        <v>289</v>
      </c>
      <c r="T34" s="225" t="s">
        <v>277</v>
      </c>
      <c r="U34" s="225">
        <v>0</v>
      </c>
      <c r="V34" s="225">
        <f>ROUND(E34*U34,2)</f>
        <v>0</v>
      </c>
      <c r="W34" s="225"/>
      <c r="X34" s="206"/>
      <c r="Y34" s="206"/>
      <c r="Z34" s="206"/>
      <c r="AA34" s="206"/>
      <c r="AB34" s="206"/>
      <c r="AC34" s="206"/>
      <c r="AD34" s="206"/>
      <c r="AE34" s="206"/>
      <c r="AF34" s="206"/>
      <c r="AG34" s="206" t="s">
        <v>922</v>
      </c>
      <c r="AH34" s="206"/>
      <c r="AI34" s="206"/>
      <c r="AJ34" s="206"/>
      <c r="AK34" s="206"/>
      <c r="AL34" s="206"/>
      <c r="AM34" s="206"/>
      <c r="AN34" s="206"/>
      <c r="AO34" s="206"/>
      <c r="AP34" s="206"/>
      <c r="AQ34" s="206"/>
      <c r="AR34" s="206"/>
      <c r="AS34" s="206"/>
      <c r="AT34" s="206"/>
      <c r="AU34" s="206"/>
      <c r="AV34" s="206"/>
      <c r="AW34" s="206"/>
      <c r="AX34" s="206"/>
      <c r="AY34" s="206"/>
      <c r="AZ34" s="206"/>
      <c r="BA34" s="206"/>
      <c r="BB34" s="206"/>
      <c r="BC34" s="206"/>
      <c r="BD34" s="206"/>
      <c r="BE34" s="206"/>
      <c r="BF34" s="206"/>
      <c r="BG34" s="206"/>
      <c r="BH34" s="206"/>
    </row>
    <row r="35" spans="1:60" outlineLevel="1" x14ac:dyDescent="0.25">
      <c r="A35" s="244">
        <v>26</v>
      </c>
      <c r="B35" s="245" t="s">
        <v>2090</v>
      </c>
      <c r="C35" s="255" t="s">
        <v>2091</v>
      </c>
      <c r="D35" s="246" t="s">
        <v>1638</v>
      </c>
      <c r="E35" s="247">
        <v>2</v>
      </c>
      <c r="F35" s="248"/>
      <c r="G35" s="249">
        <f>ROUND(E35*F35,2)</f>
        <v>0</v>
      </c>
      <c r="H35" s="248"/>
      <c r="I35" s="249">
        <f>ROUND(E35*H35,2)</f>
        <v>0</v>
      </c>
      <c r="J35" s="248"/>
      <c r="K35" s="249">
        <f>ROUND(E35*J35,2)</f>
        <v>0</v>
      </c>
      <c r="L35" s="249">
        <v>21</v>
      </c>
      <c r="M35" s="249">
        <f>G35*(1+L35/100)</f>
        <v>0</v>
      </c>
      <c r="N35" s="249">
        <v>0</v>
      </c>
      <c r="O35" s="249">
        <f>ROUND(E35*N35,2)</f>
        <v>0</v>
      </c>
      <c r="P35" s="249">
        <v>0</v>
      </c>
      <c r="Q35" s="250">
        <f>ROUND(E35*P35,2)</f>
        <v>0</v>
      </c>
      <c r="R35" s="225"/>
      <c r="S35" s="225" t="s">
        <v>289</v>
      </c>
      <c r="T35" s="225" t="s">
        <v>277</v>
      </c>
      <c r="U35" s="225">
        <v>0</v>
      </c>
      <c r="V35" s="225">
        <f>ROUND(E35*U35,2)</f>
        <v>0</v>
      </c>
      <c r="W35" s="225"/>
      <c r="X35" s="206"/>
      <c r="Y35" s="206"/>
      <c r="Z35" s="206"/>
      <c r="AA35" s="206"/>
      <c r="AB35" s="206"/>
      <c r="AC35" s="206"/>
      <c r="AD35" s="206"/>
      <c r="AE35" s="206"/>
      <c r="AF35" s="206"/>
      <c r="AG35" s="206" t="s">
        <v>922</v>
      </c>
      <c r="AH35" s="206"/>
      <c r="AI35" s="206"/>
      <c r="AJ35" s="206"/>
      <c r="AK35" s="206"/>
      <c r="AL35" s="206"/>
      <c r="AM35" s="206"/>
      <c r="AN35" s="206"/>
      <c r="AO35" s="206"/>
      <c r="AP35" s="206"/>
      <c r="AQ35" s="206"/>
      <c r="AR35" s="206"/>
      <c r="AS35" s="206"/>
      <c r="AT35" s="206"/>
      <c r="AU35" s="206"/>
      <c r="AV35" s="206"/>
      <c r="AW35" s="206"/>
      <c r="AX35" s="206"/>
      <c r="AY35" s="206"/>
      <c r="AZ35" s="206"/>
      <c r="BA35" s="206"/>
      <c r="BB35" s="206"/>
      <c r="BC35" s="206"/>
      <c r="BD35" s="206"/>
      <c r="BE35" s="206"/>
      <c r="BF35" s="206"/>
      <c r="BG35" s="206"/>
      <c r="BH35" s="206"/>
    </row>
    <row r="36" spans="1:60" outlineLevel="1" x14ac:dyDescent="0.25">
      <c r="A36" s="244">
        <v>27</v>
      </c>
      <c r="B36" s="245" t="s">
        <v>2092</v>
      </c>
      <c r="C36" s="255" t="s">
        <v>2074</v>
      </c>
      <c r="D36" s="246" t="s">
        <v>1638</v>
      </c>
      <c r="E36" s="247">
        <v>2</v>
      </c>
      <c r="F36" s="248"/>
      <c r="G36" s="249">
        <f>ROUND(E36*F36,2)</f>
        <v>0</v>
      </c>
      <c r="H36" s="248"/>
      <c r="I36" s="249">
        <f>ROUND(E36*H36,2)</f>
        <v>0</v>
      </c>
      <c r="J36" s="248"/>
      <c r="K36" s="249">
        <f>ROUND(E36*J36,2)</f>
        <v>0</v>
      </c>
      <c r="L36" s="249">
        <v>21</v>
      </c>
      <c r="M36" s="249">
        <f>G36*(1+L36/100)</f>
        <v>0</v>
      </c>
      <c r="N36" s="249">
        <v>0</v>
      </c>
      <c r="O36" s="249">
        <f>ROUND(E36*N36,2)</f>
        <v>0</v>
      </c>
      <c r="P36" s="249">
        <v>0</v>
      </c>
      <c r="Q36" s="250">
        <f>ROUND(E36*P36,2)</f>
        <v>0</v>
      </c>
      <c r="R36" s="225"/>
      <c r="S36" s="225" t="s">
        <v>289</v>
      </c>
      <c r="T36" s="225" t="s">
        <v>277</v>
      </c>
      <c r="U36" s="225">
        <v>0</v>
      </c>
      <c r="V36" s="225">
        <f>ROUND(E36*U36,2)</f>
        <v>0</v>
      </c>
      <c r="W36" s="225"/>
      <c r="X36" s="206"/>
      <c r="Y36" s="206"/>
      <c r="Z36" s="206"/>
      <c r="AA36" s="206"/>
      <c r="AB36" s="206"/>
      <c r="AC36" s="206"/>
      <c r="AD36" s="206"/>
      <c r="AE36" s="206"/>
      <c r="AF36" s="206"/>
      <c r="AG36" s="206" t="s">
        <v>922</v>
      </c>
      <c r="AH36" s="206"/>
      <c r="AI36" s="206"/>
      <c r="AJ36" s="206"/>
      <c r="AK36" s="206"/>
      <c r="AL36" s="206"/>
      <c r="AM36" s="206"/>
      <c r="AN36" s="206"/>
      <c r="AO36" s="206"/>
      <c r="AP36" s="206"/>
      <c r="AQ36" s="206"/>
      <c r="AR36" s="206"/>
      <c r="AS36" s="206"/>
      <c r="AT36" s="206"/>
      <c r="AU36" s="206"/>
      <c r="AV36" s="206"/>
      <c r="AW36" s="206"/>
      <c r="AX36" s="206"/>
      <c r="AY36" s="206"/>
      <c r="AZ36" s="206"/>
      <c r="BA36" s="206"/>
      <c r="BB36" s="206"/>
      <c r="BC36" s="206"/>
      <c r="BD36" s="206"/>
      <c r="BE36" s="206"/>
      <c r="BF36" s="206"/>
      <c r="BG36" s="206"/>
      <c r="BH36" s="206"/>
    </row>
    <row r="37" spans="1:60" outlineLevel="1" x14ac:dyDescent="0.25">
      <c r="A37" s="244">
        <v>28</v>
      </c>
      <c r="B37" s="245" t="s">
        <v>2093</v>
      </c>
      <c r="C37" s="255" t="s">
        <v>2094</v>
      </c>
      <c r="D37" s="246" t="s">
        <v>1638</v>
      </c>
      <c r="E37" s="247">
        <v>3</v>
      </c>
      <c r="F37" s="248"/>
      <c r="G37" s="249">
        <f>ROUND(E37*F37,2)</f>
        <v>0</v>
      </c>
      <c r="H37" s="248"/>
      <c r="I37" s="249">
        <f>ROUND(E37*H37,2)</f>
        <v>0</v>
      </c>
      <c r="J37" s="248"/>
      <c r="K37" s="249">
        <f>ROUND(E37*J37,2)</f>
        <v>0</v>
      </c>
      <c r="L37" s="249">
        <v>21</v>
      </c>
      <c r="M37" s="249">
        <f>G37*(1+L37/100)</f>
        <v>0</v>
      </c>
      <c r="N37" s="249">
        <v>0</v>
      </c>
      <c r="O37" s="249">
        <f>ROUND(E37*N37,2)</f>
        <v>0</v>
      </c>
      <c r="P37" s="249">
        <v>0</v>
      </c>
      <c r="Q37" s="250">
        <f>ROUND(E37*P37,2)</f>
        <v>0</v>
      </c>
      <c r="R37" s="225"/>
      <c r="S37" s="225" t="s">
        <v>289</v>
      </c>
      <c r="T37" s="225" t="s">
        <v>277</v>
      </c>
      <c r="U37" s="225">
        <v>0</v>
      </c>
      <c r="V37" s="225">
        <f>ROUND(E37*U37,2)</f>
        <v>0</v>
      </c>
      <c r="W37" s="225"/>
      <c r="X37" s="206"/>
      <c r="Y37" s="206"/>
      <c r="Z37" s="206"/>
      <c r="AA37" s="206"/>
      <c r="AB37" s="206"/>
      <c r="AC37" s="206"/>
      <c r="AD37" s="206"/>
      <c r="AE37" s="206"/>
      <c r="AF37" s="206"/>
      <c r="AG37" s="206" t="s">
        <v>922</v>
      </c>
      <c r="AH37" s="206"/>
      <c r="AI37" s="206"/>
      <c r="AJ37" s="206"/>
      <c r="AK37" s="206"/>
      <c r="AL37" s="206"/>
      <c r="AM37" s="206"/>
      <c r="AN37" s="206"/>
      <c r="AO37" s="206"/>
      <c r="AP37" s="206"/>
      <c r="AQ37" s="206"/>
      <c r="AR37" s="206"/>
      <c r="AS37" s="206"/>
      <c r="AT37" s="206"/>
      <c r="AU37" s="206"/>
      <c r="AV37" s="206"/>
      <c r="AW37" s="206"/>
      <c r="AX37" s="206"/>
      <c r="AY37" s="206"/>
      <c r="AZ37" s="206"/>
      <c r="BA37" s="206"/>
      <c r="BB37" s="206"/>
      <c r="BC37" s="206"/>
      <c r="BD37" s="206"/>
      <c r="BE37" s="206"/>
      <c r="BF37" s="206"/>
      <c r="BG37" s="206"/>
      <c r="BH37" s="206"/>
    </row>
    <row r="38" spans="1:60" outlineLevel="1" x14ac:dyDescent="0.25">
      <c r="A38" s="244">
        <v>29</v>
      </c>
      <c r="B38" s="245" t="s">
        <v>2095</v>
      </c>
      <c r="C38" s="255" t="s">
        <v>2074</v>
      </c>
      <c r="D38" s="246" t="s">
        <v>1638</v>
      </c>
      <c r="E38" s="247">
        <v>3</v>
      </c>
      <c r="F38" s="248"/>
      <c r="G38" s="249">
        <f>ROUND(E38*F38,2)</f>
        <v>0</v>
      </c>
      <c r="H38" s="248"/>
      <c r="I38" s="249">
        <f>ROUND(E38*H38,2)</f>
        <v>0</v>
      </c>
      <c r="J38" s="248"/>
      <c r="K38" s="249">
        <f>ROUND(E38*J38,2)</f>
        <v>0</v>
      </c>
      <c r="L38" s="249">
        <v>21</v>
      </c>
      <c r="M38" s="249">
        <f>G38*(1+L38/100)</f>
        <v>0</v>
      </c>
      <c r="N38" s="249">
        <v>0</v>
      </c>
      <c r="O38" s="249">
        <f>ROUND(E38*N38,2)</f>
        <v>0</v>
      </c>
      <c r="P38" s="249">
        <v>0</v>
      </c>
      <c r="Q38" s="250">
        <f>ROUND(E38*P38,2)</f>
        <v>0</v>
      </c>
      <c r="R38" s="225"/>
      <c r="S38" s="225" t="s">
        <v>289</v>
      </c>
      <c r="T38" s="225" t="s">
        <v>277</v>
      </c>
      <c r="U38" s="225">
        <v>0</v>
      </c>
      <c r="V38" s="225">
        <f>ROUND(E38*U38,2)</f>
        <v>0</v>
      </c>
      <c r="W38" s="225"/>
      <c r="X38" s="206"/>
      <c r="Y38" s="206"/>
      <c r="Z38" s="206"/>
      <c r="AA38" s="206"/>
      <c r="AB38" s="206"/>
      <c r="AC38" s="206"/>
      <c r="AD38" s="206"/>
      <c r="AE38" s="206"/>
      <c r="AF38" s="206"/>
      <c r="AG38" s="206" t="s">
        <v>922</v>
      </c>
      <c r="AH38" s="206"/>
      <c r="AI38" s="206"/>
      <c r="AJ38" s="206"/>
      <c r="AK38" s="206"/>
      <c r="AL38" s="206"/>
      <c r="AM38" s="206"/>
      <c r="AN38" s="206"/>
      <c r="AO38" s="206"/>
      <c r="AP38" s="206"/>
      <c r="AQ38" s="206"/>
      <c r="AR38" s="206"/>
      <c r="AS38" s="206"/>
      <c r="AT38" s="206"/>
      <c r="AU38" s="206"/>
      <c r="AV38" s="206"/>
      <c r="AW38" s="206"/>
      <c r="AX38" s="206"/>
      <c r="AY38" s="206"/>
      <c r="AZ38" s="206"/>
      <c r="BA38" s="206"/>
      <c r="BB38" s="206"/>
      <c r="BC38" s="206"/>
      <c r="BD38" s="206"/>
      <c r="BE38" s="206"/>
      <c r="BF38" s="206"/>
      <c r="BG38" s="206"/>
      <c r="BH38" s="206"/>
    </row>
    <row r="39" spans="1:60" outlineLevel="1" x14ac:dyDescent="0.25">
      <c r="A39" s="244">
        <v>30</v>
      </c>
      <c r="B39" s="245" t="s">
        <v>2096</v>
      </c>
      <c r="C39" s="255" t="s">
        <v>2097</v>
      </c>
      <c r="D39" s="246" t="s">
        <v>1638</v>
      </c>
      <c r="E39" s="247">
        <v>2</v>
      </c>
      <c r="F39" s="248"/>
      <c r="G39" s="249">
        <f>ROUND(E39*F39,2)</f>
        <v>0</v>
      </c>
      <c r="H39" s="248"/>
      <c r="I39" s="249">
        <f>ROUND(E39*H39,2)</f>
        <v>0</v>
      </c>
      <c r="J39" s="248"/>
      <c r="K39" s="249">
        <f>ROUND(E39*J39,2)</f>
        <v>0</v>
      </c>
      <c r="L39" s="249">
        <v>21</v>
      </c>
      <c r="M39" s="249">
        <f>G39*(1+L39/100)</f>
        <v>0</v>
      </c>
      <c r="N39" s="249">
        <v>0</v>
      </c>
      <c r="O39" s="249">
        <f>ROUND(E39*N39,2)</f>
        <v>0</v>
      </c>
      <c r="P39" s="249">
        <v>0</v>
      </c>
      <c r="Q39" s="250">
        <f>ROUND(E39*P39,2)</f>
        <v>0</v>
      </c>
      <c r="R39" s="225"/>
      <c r="S39" s="225" t="s">
        <v>289</v>
      </c>
      <c r="T39" s="225" t="s">
        <v>277</v>
      </c>
      <c r="U39" s="225">
        <v>0</v>
      </c>
      <c r="V39" s="225">
        <f>ROUND(E39*U39,2)</f>
        <v>0</v>
      </c>
      <c r="W39" s="225"/>
      <c r="X39" s="206"/>
      <c r="Y39" s="206"/>
      <c r="Z39" s="206"/>
      <c r="AA39" s="206"/>
      <c r="AB39" s="206"/>
      <c r="AC39" s="206"/>
      <c r="AD39" s="206"/>
      <c r="AE39" s="206"/>
      <c r="AF39" s="206"/>
      <c r="AG39" s="206" t="s">
        <v>922</v>
      </c>
      <c r="AH39" s="206"/>
      <c r="AI39" s="206"/>
      <c r="AJ39" s="206"/>
      <c r="AK39" s="206"/>
      <c r="AL39" s="206"/>
      <c r="AM39" s="206"/>
      <c r="AN39" s="206"/>
      <c r="AO39" s="206"/>
      <c r="AP39" s="206"/>
      <c r="AQ39" s="206"/>
      <c r="AR39" s="206"/>
      <c r="AS39" s="206"/>
      <c r="AT39" s="206"/>
      <c r="AU39" s="206"/>
      <c r="AV39" s="206"/>
      <c r="AW39" s="206"/>
      <c r="AX39" s="206"/>
      <c r="AY39" s="206"/>
      <c r="AZ39" s="206"/>
      <c r="BA39" s="206"/>
      <c r="BB39" s="206"/>
      <c r="BC39" s="206"/>
      <c r="BD39" s="206"/>
      <c r="BE39" s="206"/>
      <c r="BF39" s="206"/>
      <c r="BG39" s="206"/>
      <c r="BH39" s="206"/>
    </row>
    <row r="40" spans="1:60" outlineLevel="1" x14ac:dyDescent="0.25">
      <c r="A40" s="244">
        <v>31</v>
      </c>
      <c r="B40" s="245" t="s">
        <v>2098</v>
      </c>
      <c r="C40" s="255" t="s">
        <v>2074</v>
      </c>
      <c r="D40" s="246" t="s">
        <v>1638</v>
      </c>
      <c r="E40" s="247">
        <v>2</v>
      </c>
      <c r="F40" s="248"/>
      <c r="G40" s="249">
        <f>ROUND(E40*F40,2)</f>
        <v>0</v>
      </c>
      <c r="H40" s="248"/>
      <c r="I40" s="249">
        <f>ROUND(E40*H40,2)</f>
        <v>0</v>
      </c>
      <c r="J40" s="248"/>
      <c r="K40" s="249">
        <f>ROUND(E40*J40,2)</f>
        <v>0</v>
      </c>
      <c r="L40" s="249">
        <v>21</v>
      </c>
      <c r="M40" s="249">
        <f>G40*(1+L40/100)</f>
        <v>0</v>
      </c>
      <c r="N40" s="249">
        <v>0</v>
      </c>
      <c r="O40" s="249">
        <f>ROUND(E40*N40,2)</f>
        <v>0</v>
      </c>
      <c r="P40" s="249">
        <v>0</v>
      </c>
      <c r="Q40" s="250">
        <f>ROUND(E40*P40,2)</f>
        <v>0</v>
      </c>
      <c r="R40" s="225"/>
      <c r="S40" s="225" t="s">
        <v>289</v>
      </c>
      <c r="T40" s="225" t="s">
        <v>277</v>
      </c>
      <c r="U40" s="225">
        <v>0</v>
      </c>
      <c r="V40" s="225">
        <f>ROUND(E40*U40,2)</f>
        <v>0</v>
      </c>
      <c r="W40" s="225"/>
      <c r="X40" s="206"/>
      <c r="Y40" s="206"/>
      <c r="Z40" s="206"/>
      <c r="AA40" s="206"/>
      <c r="AB40" s="206"/>
      <c r="AC40" s="206"/>
      <c r="AD40" s="206"/>
      <c r="AE40" s="206"/>
      <c r="AF40" s="206"/>
      <c r="AG40" s="206" t="s">
        <v>922</v>
      </c>
      <c r="AH40" s="206"/>
      <c r="AI40" s="206"/>
      <c r="AJ40" s="206"/>
      <c r="AK40" s="206"/>
      <c r="AL40" s="206"/>
      <c r="AM40" s="206"/>
      <c r="AN40" s="206"/>
      <c r="AO40" s="206"/>
      <c r="AP40" s="206"/>
      <c r="AQ40" s="206"/>
      <c r="AR40" s="206"/>
      <c r="AS40" s="206"/>
      <c r="AT40" s="206"/>
      <c r="AU40" s="206"/>
      <c r="AV40" s="206"/>
      <c r="AW40" s="206"/>
      <c r="AX40" s="206"/>
      <c r="AY40" s="206"/>
      <c r="AZ40" s="206"/>
      <c r="BA40" s="206"/>
      <c r="BB40" s="206"/>
      <c r="BC40" s="206"/>
      <c r="BD40" s="206"/>
      <c r="BE40" s="206"/>
      <c r="BF40" s="206"/>
      <c r="BG40" s="206"/>
      <c r="BH40" s="206"/>
    </row>
    <row r="41" spans="1:60" outlineLevel="1" x14ac:dyDescent="0.25">
      <c r="A41" s="244">
        <v>32</v>
      </c>
      <c r="B41" s="245" t="s">
        <v>2099</v>
      </c>
      <c r="C41" s="255" t="s">
        <v>2100</v>
      </c>
      <c r="D41" s="246" t="s">
        <v>1638</v>
      </c>
      <c r="E41" s="247">
        <v>17</v>
      </c>
      <c r="F41" s="248"/>
      <c r="G41" s="249">
        <f>ROUND(E41*F41,2)</f>
        <v>0</v>
      </c>
      <c r="H41" s="248"/>
      <c r="I41" s="249">
        <f>ROUND(E41*H41,2)</f>
        <v>0</v>
      </c>
      <c r="J41" s="248"/>
      <c r="K41" s="249">
        <f>ROUND(E41*J41,2)</f>
        <v>0</v>
      </c>
      <c r="L41" s="249">
        <v>21</v>
      </c>
      <c r="M41" s="249">
        <f>G41*(1+L41/100)</f>
        <v>0</v>
      </c>
      <c r="N41" s="249">
        <v>0</v>
      </c>
      <c r="O41" s="249">
        <f>ROUND(E41*N41,2)</f>
        <v>0</v>
      </c>
      <c r="P41" s="249">
        <v>0</v>
      </c>
      <c r="Q41" s="250">
        <f>ROUND(E41*P41,2)</f>
        <v>0</v>
      </c>
      <c r="R41" s="225"/>
      <c r="S41" s="225" t="s">
        <v>289</v>
      </c>
      <c r="T41" s="225" t="s">
        <v>277</v>
      </c>
      <c r="U41" s="225">
        <v>0</v>
      </c>
      <c r="V41" s="225">
        <f>ROUND(E41*U41,2)</f>
        <v>0</v>
      </c>
      <c r="W41" s="225"/>
      <c r="X41" s="206"/>
      <c r="Y41" s="206"/>
      <c r="Z41" s="206"/>
      <c r="AA41" s="206"/>
      <c r="AB41" s="206"/>
      <c r="AC41" s="206"/>
      <c r="AD41" s="206"/>
      <c r="AE41" s="206"/>
      <c r="AF41" s="206"/>
      <c r="AG41" s="206" t="s">
        <v>922</v>
      </c>
      <c r="AH41" s="206"/>
      <c r="AI41" s="206"/>
      <c r="AJ41" s="206"/>
      <c r="AK41" s="206"/>
      <c r="AL41" s="206"/>
      <c r="AM41" s="206"/>
      <c r="AN41" s="206"/>
      <c r="AO41" s="206"/>
      <c r="AP41" s="206"/>
      <c r="AQ41" s="206"/>
      <c r="AR41" s="206"/>
      <c r="AS41" s="206"/>
      <c r="AT41" s="206"/>
      <c r="AU41" s="206"/>
      <c r="AV41" s="206"/>
      <c r="AW41" s="206"/>
      <c r="AX41" s="206"/>
      <c r="AY41" s="206"/>
      <c r="AZ41" s="206"/>
      <c r="BA41" s="206"/>
      <c r="BB41" s="206"/>
      <c r="BC41" s="206"/>
      <c r="BD41" s="206"/>
      <c r="BE41" s="206"/>
      <c r="BF41" s="206"/>
      <c r="BG41" s="206"/>
      <c r="BH41" s="206"/>
    </row>
    <row r="42" spans="1:60" outlineLevel="1" x14ac:dyDescent="0.25">
      <c r="A42" s="244">
        <v>33</v>
      </c>
      <c r="B42" s="245" t="s">
        <v>2101</v>
      </c>
      <c r="C42" s="255" t="s">
        <v>2074</v>
      </c>
      <c r="D42" s="246" t="s">
        <v>1638</v>
      </c>
      <c r="E42" s="247">
        <v>17</v>
      </c>
      <c r="F42" s="248"/>
      <c r="G42" s="249">
        <f>ROUND(E42*F42,2)</f>
        <v>0</v>
      </c>
      <c r="H42" s="248"/>
      <c r="I42" s="249">
        <f>ROUND(E42*H42,2)</f>
        <v>0</v>
      </c>
      <c r="J42" s="248"/>
      <c r="K42" s="249">
        <f>ROUND(E42*J42,2)</f>
        <v>0</v>
      </c>
      <c r="L42" s="249">
        <v>21</v>
      </c>
      <c r="M42" s="249">
        <f>G42*(1+L42/100)</f>
        <v>0</v>
      </c>
      <c r="N42" s="249">
        <v>0</v>
      </c>
      <c r="O42" s="249">
        <f>ROUND(E42*N42,2)</f>
        <v>0</v>
      </c>
      <c r="P42" s="249">
        <v>0</v>
      </c>
      <c r="Q42" s="250">
        <f>ROUND(E42*P42,2)</f>
        <v>0</v>
      </c>
      <c r="R42" s="225"/>
      <c r="S42" s="225" t="s">
        <v>289</v>
      </c>
      <c r="T42" s="225" t="s">
        <v>277</v>
      </c>
      <c r="U42" s="225">
        <v>0</v>
      </c>
      <c r="V42" s="225">
        <f>ROUND(E42*U42,2)</f>
        <v>0</v>
      </c>
      <c r="W42" s="225"/>
      <c r="X42" s="206"/>
      <c r="Y42" s="206"/>
      <c r="Z42" s="206"/>
      <c r="AA42" s="206"/>
      <c r="AB42" s="206"/>
      <c r="AC42" s="206"/>
      <c r="AD42" s="206"/>
      <c r="AE42" s="206"/>
      <c r="AF42" s="206"/>
      <c r="AG42" s="206" t="s">
        <v>922</v>
      </c>
      <c r="AH42" s="206"/>
      <c r="AI42" s="206"/>
      <c r="AJ42" s="206"/>
      <c r="AK42" s="206"/>
      <c r="AL42" s="206"/>
      <c r="AM42" s="206"/>
      <c r="AN42" s="206"/>
      <c r="AO42" s="206"/>
      <c r="AP42" s="206"/>
      <c r="AQ42" s="206"/>
      <c r="AR42" s="206"/>
      <c r="AS42" s="206"/>
      <c r="AT42" s="206"/>
      <c r="AU42" s="206"/>
      <c r="AV42" s="206"/>
      <c r="AW42" s="206"/>
      <c r="AX42" s="206"/>
      <c r="AY42" s="206"/>
      <c r="AZ42" s="206"/>
      <c r="BA42" s="206"/>
      <c r="BB42" s="206"/>
      <c r="BC42" s="206"/>
      <c r="BD42" s="206"/>
      <c r="BE42" s="206"/>
      <c r="BF42" s="206"/>
      <c r="BG42" s="206"/>
      <c r="BH42" s="206"/>
    </row>
    <row r="43" spans="1:60" outlineLevel="1" x14ac:dyDescent="0.25">
      <c r="A43" s="244">
        <v>34</v>
      </c>
      <c r="B43" s="245" t="s">
        <v>2102</v>
      </c>
      <c r="C43" s="255" t="s">
        <v>2103</v>
      </c>
      <c r="D43" s="246" t="s">
        <v>1638</v>
      </c>
      <c r="E43" s="247">
        <v>1</v>
      </c>
      <c r="F43" s="248"/>
      <c r="G43" s="249">
        <f>ROUND(E43*F43,2)</f>
        <v>0</v>
      </c>
      <c r="H43" s="248"/>
      <c r="I43" s="249">
        <f>ROUND(E43*H43,2)</f>
        <v>0</v>
      </c>
      <c r="J43" s="248"/>
      <c r="K43" s="249">
        <f>ROUND(E43*J43,2)</f>
        <v>0</v>
      </c>
      <c r="L43" s="249">
        <v>21</v>
      </c>
      <c r="M43" s="249">
        <f>G43*(1+L43/100)</f>
        <v>0</v>
      </c>
      <c r="N43" s="249">
        <v>0</v>
      </c>
      <c r="O43" s="249">
        <f>ROUND(E43*N43,2)</f>
        <v>0</v>
      </c>
      <c r="P43" s="249">
        <v>0</v>
      </c>
      <c r="Q43" s="250">
        <f>ROUND(E43*P43,2)</f>
        <v>0</v>
      </c>
      <c r="R43" s="225"/>
      <c r="S43" s="225" t="s">
        <v>289</v>
      </c>
      <c r="T43" s="225" t="s">
        <v>277</v>
      </c>
      <c r="U43" s="225">
        <v>0</v>
      </c>
      <c r="V43" s="225">
        <f>ROUND(E43*U43,2)</f>
        <v>0</v>
      </c>
      <c r="W43" s="225"/>
      <c r="X43" s="206"/>
      <c r="Y43" s="206"/>
      <c r="Z43" s="206"/>
      <c r="AA43" s="206"/>
      <c r="AB43" s="206"/>
      <c r="AC43" s="206"/>
      <c r="AD43" s="206"/>
      <c r="AE43" s="206"/>
      <c r="AF43" s="206"/>
      <c r="AG43" s="206" t="s">
        <v>922</v>
      </c>
      <c r="AH43" s="206"/>
      <c r="AI43" s="206"/>
      <c r="AJ43" s="206"/>
      <c r="AK43" s="206"/>
      <c r="AL43" s="206"/>
      <c r="AM43" s="206"/>
      <c r="AN43" s="206"/>
      <c r="AO43" s="206"/>
      <c r="AP43" s="206"/>
      <c r="AQ43" s="206"/>
      <c r="AR43" s="206"/>
      <c r="AS43" s="206"/>
      <c r="AT43" s="206"/>
      <c r="AU43" s="206"/>
      <c r="AV43" s="206"/>
      <c r="AW43" s="206"/>
      <c r="AX43" s="206"/>
      <c r="AY43" s="206"/>
      <c r="AZ43" s="206"/>
      <c r="BA43" s="206"/>
      <c r="BB43" s="206"/>
      <c r="BC43" s="206"/>
      <c r="BD43" s="206"/>
      <c r="BE43" s="206"/>
      <c r="BF43" s="206"/>
      <c r="BG43" s="206"/>
      <c r="BH43" s="206"/>
    </row>
    <row r="44" spans="1:60" outlineLevel="1" x14ac:dyDescent="0.25">
      <c r="A44" s="244">
        <v>35</v>
      </c>
      <c r="B44" s="245" t="s">
        <v>2104</v>
      </c>
      <c r="C44" s="255" t="s">
        <v>2074</v>
      </c>
      <c r="D44" s="246" t="s">
        <v>1638</v>
      </c>
      <c r="E44" s="247">
        <v>1</v>
      </c>
      <c r="F44" s="248"/>
      <c r="G44" s="249">
        <f>ROUND(E44*F44,2)</f>
        <v>0</v>
      </c>
      <c r="H44" s="248"/>
      <c r="I44" s="249">
        <f>ROUND(E44*H44,2)</f>
        <v>0</v>
      </c>
      <c r="J44" s="248"/>
      <c r="K44" s="249">
        <f>ROUND(E44*J44,2)</f>
        <v>0</v>
      </c>
      <c r="L44" s="249">
        <v>21</v>
      </c>
      <c r="M44" s="249">
        <f>G44*(1+L44/100)</f>
        <v>0</v>
      </c>
      <c r="N44" s="249">
        <v>0</v>
      </c>
      <c r="O44" s="249">
        <f>ROUND(E44*N44,2)</f>
        <v>0</v>
      </c>
      <c r="P44" s="249">
        <v>0</v>
      </c>
      <c r="Q44" s="250">
        <f>ROUND(E44*P44,2)</f>
        <v>0</v>
      </c>
      <c r="R44" s="225"/>
      <c r="S44" s="225" t="s">
        <v>289</v>
      </c>
      <c r="T44" s="225" t="s">
        <v>277</v>
      </c>
      <c r="U44" s="225">
        <v>0</v>
      </c>
      <c r="V44" s="225">
        <f>ROUND(E44*U44,2)</f>
        <v>0</v>
      </c>
      <c r="W44" s="225"/>
      <c r="X44" s="206"/>
      <c r="Y44" s="206"/>
      <c r="Z44" s="206"/>
      <c r="AA44" s="206"/>
      <c r="AB44" s="206"/>
      <c r="AC44" s="206"/>
      <c r="AD44" s="206"/>
      <c r="AE44" s="206"/>
      <c r="AF44" s="206"/>
      <c r="AG44" s="206" t="s">
        <v>922</v>
      </c>
      <c r="AH44" s="206"/>
      <c r="AI44" s="206"/>
      <c r="AJ44" s="206"/>
      <c r="AK44" s="206"/>
      <c r="AL44" s="206"/>
      <c r="AM44" s="206"/>
      <c r="AN44" s="206"/>
      <c r="AO44" s="206"/>
      <c r="AP44" s="206"/>
      <c r="AQ44" s="206"/>
      <c r="AR44" s="206"/>
      <c r="AS44" s="206"/>
      <c r="AT44" s="206"/>
      <c r="AU44" s="206"/>
      <c r="AV44" s="206"/>
      <c r="AW44" s="206"/>
      <c r="AX44" s="206"/>
      <c r="AY44" s="206"/>
      <c r="AZ44" s="206"/>
      <c r="BA44" s="206"/>
      <c r="BB44" s="206"/>
      <c r="BC44" s="206"/>
      <c r="BD44" s="206"/>
      <c r="BE44" s="206"/>
      <c r="BF44" s="206"/>
      <c r="BG44" s="206"/>
      <c r="BH44" s="206"/>
    </row>
    <row r="45" spans="1:60" outlineLevel="1" x14ac:dyDescent="0.25">
      <c r="A45" s="244">
        <v>36</v>
      </c>
      <c r="B45" s="245" t="s">
        <v>2105</v>
      </c>
      <c r="C45" s="255" t="s">
        <v>2106</v>
      </c>
      <c r="D45" s="246" t="s">
        <v>1638</v>
      </c>
      <c r="E45" s="247">
        <v>14</v>
      </c>
      <c r="F45" s="248"/>
      <c r="G45" s="249">
        <f>ROUND(E45*F45,2)</f>
        <v>0</v>
      </c>
      <c r="H45" s="248"/>
      <c r="I45" s="249">
        <f>ROUND(E45*H45,2)</f>
        <v>0</v>
      </c>
      <c r="J45" s="248"/>
      <c r="K45" s="249">
        <f>ROUND(E45*J45,2)</f>
        <v>0</v>
      </c>
      <c r="L45" s="249">
        <v>21</v>
      </c>
      <c r="M45" s="249">
        <f>G45*(1+L45/100)</f>
        <v>0</v>
      </c>
      <c r="N45" s="249">
        <v>0</v>
      </c>
      <c r="O45" s="249">
        <f>ROUND(E45*N45,2)</f>
        <v>0</v>
      </c>
      <c r="P45" s="249">
        <v>0</v>
      </c>
      <c r="Q45" s="250">
        <f>ROUND(E45*P45,2)</f>
        <v>0</v>
      </c>
      <c r="R45" s="225"/>
      <c r="S45" s="225" t="s">
        <v>289</v>
      </c>
      <c r="T45" s="225" t="s">
        <v>277</v>
      </c>
      <c r="U45" s="225">
        <v>0</v>
      </c>
      <c r="V45" s="225">
        <f>ROUND(E45*U45,2)</f>
        <v>0</v>
      </c>
      <c r="W45" s="225"/>
      <c r="X45" s="206"/>
      <c r="Y45" s="206"/>
      <c r="Z45" s="206"/>
      <c r="AA45" s="206"/>
      <c r="AB45" s="206"/>
      <c r="AC45" s="206"/>
      <c r="AD45" s="206"/>
      <c r="AE45" s="206"/>
      <c r="AF45" s="206"/>
      <c r="AG45" s="206" t="s">
        <v>922</v>
      </c>
      <c r="AH45" s="206"/>
      <c r="AI45" s="206"/>
      <c r="AJ45" s="206"/>
      <c r="AK45" s="206"/>
      <c r="AL45" s="206"/>
      <c r="AM45" s="206"/>
      <c r="AN45" s="206"/>
      <c r="AO45" s="206"/>
      <c r="AP45" s="206"/>
      <c r="AQ45" s="206"/>
      <c r="AR45" s="206"/>
      <c r="AS45" s="206"/>
      <c r="AT45" s="206"/>
      <c r="AU45" s="206"/>
      <c r="AV45" s="206"/>
      <c r="AW45" s="206"/>
      <c r="AX45" s="206"/>
      <c r="AY45" s="206"/>
      <c r="AZ45" s="206"/>
      <c r="BA45" s="206"/>
      <c r="BB45" s="206"/>
      <c r="BC45" s="206"/>
      <c r="BD45" s="206"/>
      <c r="BE45" s="206"/>
      <c r="BF45" s="206"/>
      <c r="BG45" s="206"/>
      <c r="BH45" s="206"/>
    </row>
    <row r="46" spans="1:60" outlineLevel="1" x14ac:dyDescent="0.25">
      <c r="A46" s="244">
        <v>37</v>
      </c>
      <c r="B46" s="245" t="s">
        <v>2107</v>
      </c>
      <c r="C46" s="255" t="s">
        <v>2074</v>
      </c>
      <c r="D46" s="246" t="s">
        <v>1638</v>
      </c>
      <c r="E46" s="247">
        <v>14</v>
      </c>
      <c r="F46" s="248"/>
      <c r="G46" s="249">
        <f>ROUND(E46*F46,2)</f>
        <v>0</v>
      </c>
      <c r="H46" s="248"/>
      <c r="I46" s="249">
        <f>ROUND(E46*H46,2)</f>
        <v>0</v>
      </c>
      <c r="J46" s="248"/>
      <c r="K46" s="249">
        <f>ROUND(E46*J46,2)</f>
        <v>0</v>
      </c>
      <c r="L46" s="249">
        <v>21</v>
      </c>
      <c r="M46" s="249">
        <f>G46*(1+L46/100)</f>
        <v>0</v>
      </c>
      <c r="N46" s="249">
        <v>0</v>
      </c>
      <c r="O46" s="249">
        <f>ROUND(E46*N46,2)</f>
        <v>0</v>
      </c>
      <c r="P46" s="249">
        <v>0</v>
      </c>
      <c r="Q46" s="250">
        <f>ROUND(E46*P46,2)</f>
        <v>0</v>
      </c>
      <c r="R46" s="225"/>
      <c r="S46" s="225" t="s">
        <v>289</v>
      </c>
      <c r="T46" s="225" t="s">
        <v>277</v>
      </c>
      <c r="U46" s="225">
        <v>0</v>
      </c>
      <c r="V46" s="225">
        <f>ROUND(E46*U46,2)</f>
        <v>0</v>
      </c>
      <c r="W46" s="225"/>
      <c r="X46" s="206"/>
      <c r="Y46" s="206"/>
      <c r="Z46" s="206"/>
      <c r="AA46" s="206"/>
      <c r="AB46" s="206"/>
      <c r="AC46" s="206"/>
      <c r="AD46" s="206"/>
      <c r="AE46" s="206"/>
      <c r="AF46" s="206"/>
      <c r="AG46" s="206" t="s">
        <v>922</v>
      </c>
      <c r="AH46" s="206"/>
      <c r="AI46" s="206"/>
      <c r="AJ46" s="206"/>
      <c r="AK46" s="206"/>
      <c r="AL46" s="206"/>
      <c r="AM46" s="206"/>
      <c r="AN46" s="206"/>
      <c r="AO46" s="206"/>
      <c r="AP46" s="206"/>
      <c r="AQ46" s="206"/>
      <c r="AR46" s="206"/>
      <c r="AS46" s="206"/>
      <c r="AT46" s="206"/>
      <c r="AU46" s="206"/>
      <c r="AV46" s="206"/>
      <c r="AW46" s="206"/>
      <c r="AX46" s="206"/>
      <c r="AY46" s="206"/>
      <c r="AZ46" s="206"/>
      <c r="BA46" s="206"/>
      <c r="BB46" s="206"/>
      <c r="BC46" s="206"/>
      <c r="BD46" s="206"/>
      <c r="BE46" s="206"/>
      <c r="BF46" s="206"/>
      <c r="BG46" s="206"/>
      <c r="BH46" s="206"/>
    </row>
    <row r="47" spans="1:60" outlineLevel="1" x14ac:dyDescent="0.25">
      <c r="A47" s="244">
        <v>38</v>
      </c>
      <c r="B47" s="245" t="s">
        <v>2108</v>
      </c>
      <c r="C47" s="255" t="s">
        <v>2109</v>
      </c>
      <c r="D47" s="246" t="s">
        <v>1638</v>
      </c>
      <c r="E47" s="247">
        <v>4</v>
      </c>
      <c r="F47" s="248"/>
      <c r="G47" s="249">
        <f>ROUND(E47*F47,2)</f>
        <v>0</v>
      </c>
      <c r="H47" s="248"/>
      <c r="I47" s="249">
        <f>ROUND(E47*H47,2)</f>
        <v>0</v>
      </c>
      <c r="J47" s="248"/>
      <c r="K47" s="249">
        <f>ROUND(E47*J47,2)</f>
        <v>0</v>
      </c>
      <c r="L47" s="249">
        <v>21</v>
      </c>
      <c r="M47" s="249">
        <f>G47*(1+L47/100)</f>
        <v>0</v>
      </c>
      <c r="N47" s="249">
        <v>0</v>
      </c>
      <c r="O47" s="249">
        <f>ROUND(E47*N47,2)</f>
        <v>0</v>
      </c>
      <c r="P47" s="249">
        <v>0</v>
      </c>
      <c r="Q47" s="250">
        <f>ROUND(E47*P47,2)</f>
        <v>0</v>
      </c>
      <c r="R47" s="225"/>
      <c r="S47" s="225" t="s">
        <v>289</v>
      </c>
      <c r="T47" s="225" t="s">
        <v>277</v>
      </c>
      <c r="U47" s="225">
        <v>0</v>
      </c>
      <c r="V47" s="225">
        <f>ROUND(E47*U47,2)</f>
        <v>0</v>
      </c>
      <c r="W47" s="225"/>
      <c r="X47" s="206"/>
      <c r="Y47" s="206"/>
      <c r="Z47" s="206"/>
      <c r="AA47" s="206"/>
      <c r="AB47" s="206"/>
      <c r="AC47" s="206"/>
      <c r="AD47" s="206"/>
      <c r="AE47" s="206"/>
      <c r="AF47" s="206"/>
      <c r="AG47" s="206" t="s">
        <v>922</v>
      </c>
      <c r="AH47" s="206"/>
      <c r="AI47" s="206"/>
      <c r="AJ47" s="206"/>
      <c r="AK47" s="206"/>
      <c r="AL47" s="206"/>
      <c r="AM47" s="206"/>
      <c r="AN47" s="206"/>
      <c r="AO47" s="206"/>
      <c r="AP47" s="206"/>
      <c r="AQ47" s="206"/>
      <c r="AR47" s="206"/>
      <c r="AS47" s="206"/>
      <c r="AT47" s="206"/>
      <c r="AU47" s="206"/>
      <c r="AV47" s="206"/>
      <c r="AW47" s="206"/>
      <c r="AX47" s="206"/>
      <c r="AY47" s="206"/>
      <c r="AZ47" s="206"/>
      <c r="BA47" s="206"/>
      <c r="BB47" s="206"/>
      <c r="BC47" s="206"/>
      <c r="BD47" s="206"/>
      <c r="BE47" s="206"/>
      <c r="BF47" s="206"/>
      <c r="BG47" s="206"/>
      <c r="BH47" s="206"/>
    </row>
    <row r="48" spans="1:60" outlineLevel="1" x14ac:dyDescent="0.25">
      <c r="A48" s="244">
        <v>39</v>
      </c>
      <c r="B48" s="245" t="s">
        <v>2110</v>
      </c>
      <c r="C48" s="255" t="s">
        <v>2074</v>
      </c>
      <c r="D48" s="246" t="s">
        <v>1638</v>
      </c>
      <c r="E48" s="247">
        <v>4</v>
      </c>
      <c r="F48" s="248"/>
      <c r="G48" s="249">
        <f>ROUND(E48*F48,2)</f>
        <v>0</v>
      </c>
      <c r="H48" s="248"/>
      <c r="I48" s="249">
        <f>ROUND(E48*H48,2)</f>
        <v>0</v>
      </c>
      <c r="J48" s="248"/>
      <c r="K48" s="249">
        <f>ROUND(E48*J48,2)</f>
        <v>0</v>
      </c>
      <c r="L48" s="249">
        <v>21</v>
      </c>
      <c r="M48" s="249">
        <f>G48*(1+L48/100)</f>
        <v>0</v>
      </c>
      <c r="N48" s="249">
        <v>0</v>
      </c>
      <c r="O48" s="249">
        <f>ROUND(E48*N48,2)</f>
        <v>0</v>
      </c>
      <c r="P48" s="249">
        <v>0</v>
      </c>
      <c r="Q48" s="250">
        <f>ROUND(E48*P48,2)</f>
        <v>0</v>
      </c>
      <c r="R48" s="225"/>
      <c r="S48" s="225" t="s">
        <v>289</v>
      </c>
      <c r="T48" s="225" t="s">
        <v>277</v>
      </c>
      <c r="U48" s="225">
        <v>0</v>
      </c>
      <c r="V48" s="225">
        <f>ROUND(E48*U48,2)</f>
        <v>0</v>
      </c>
      <c r="W48" s="225"/>
      <c r="X48" s="206"/>
      <c r="Y48" s="206"/>
      <c r="Z48" s="206"/>
      <c r="AA48" s="206"/>
      <c r="AB48" s="206"/>
      <c r="AC48" s="206"/>
      <c r="AD48" s="206"/>
      <c r="AE48" s="206"/>
      <c r="AF48" s="206"/>
      <c r="AG48" s="206" t="s">
        <v>922</v>
      </c>
      <c r="AH48" s="206"/>
      <c r="AI48" s="206"/>
      <c r="AJ48" s="206"/>
      <c r="AK48" s="206"/>
      <c r="AL48" s="206"/>
      <c r="AM48" s="206"/>
      <c r="AN48" s="206"/>
      <c r="AO48" s="206"/>
      <c r="AP48" s="206"/>
      <c r="AQ48" s="206"/>
      <c r="AR48" s="206"/>
      <c r="AS48" s="206"/>
      <c r="AT48" s="206"/>
      <c r="AU48" s="206"/>
      <c r="AV48" s="206"/>
      <c r="AW48" s="206"/>
      <c r="AX48" s="206"/>
      <c r="AY48" s="206"/>
      <c r="AZ48" s="206"/>
      <c r="BA48" s="206"/>
      <c r="BB48" s="206"/>
      <c r="BC48" s="206"/>
      <c r="BD48" s="206"/>
      <c r="BE48" s="206"/>
      <c r="BF48" s="206"/>
      <c r="BG48" s="206"/>
      <c r="BH48" s="206"/>
    </row>
    <row r="49" spans="1:60" ht="20.399999999999999" outlineLevel="1" x14ac:dyDescent="0.25">
      <c r="A49" s="244">
        <v>40</v>
      </c>
      <c r="B49" s="245" t="s">
        <v>2111</v>
      </c>
      <c r="C49" s="255" t="s">
        <v>2112</v>
      </c>
      <c r="D49" s="246" t="s">
        <v>1638</v>
      </c>
      <c r="E49" s="247">
        <v>4</v>
      </c>
      <c r="F49" s="248"/>
      <c r="G49" s="249">
        <f>ROUND(E49*F49,2)</f>
        <v>0</v>
      </c>
      <c r="H49" s="248"/>
      <c r="I49" s="249">
        <f>ROUND(E49*H49,2)</f>
        <v>0</v>
      </c>
      <c r="J49" s="248"/>
      <c r="K49" s="249">
        <f>ROUND(E49*J49,2)</f>
        <v>0</v>
      </c>
      <c r="L49" s="249">
        <v>21</v>
      </c>
      <c r="M49" s="249">
        <f>G49*(1+L49/100)</f>
        <v>0</v>
      </c>
      <c r="N49" s="249">
        <v>0</v>
      </c>
      <c r="O49" s="249">
        <f>ROUND(E49*N49,2)</f>
        <v>0</v>
      </c>
      <c r="P49" s="249">
        <v>0</v>
      </c>
      <c r="Q49" s="250">
        <f>ROUND(E49*P49,2)</f>
        <v>0</v>
      </c>
      <c r="R49" s="225"/>
      <c r="S49" s="225" t="s">
        <v>289</v>
      </c>
      <c r="T49" s="225" t="s">
        <v>277</v>
      </c>
      <c r="U49" s="225">
        <v>0</v>
      </c>
      <c r="V49" s="225">
        <f>ROUND(E49*U49,2)</f>
        <v>0</v>
      </c>
      <c r="W49" s="225"/>
      <c r="X49" s="206"/>
      <c r="Y49" s="206"/>
      <c r="Z49" s="206"/>
      <c r="AA49" s="206"/>
      <c r="AB49" s="206"/>
      <c r="AC49" s="206"/>
      <c r="AD49" s="206"/>
      <c r="AE49" s="206"/>
      <c r="AF49" s="206"/>
      <c r="AG49" s="206" t="s">
        <v>922</v>
      </c>
      <c r="AH49" s="206"/>
      <c r="AI49" s="206"/>
      <c r="AJ49" s="206"/>
      <c r="AK49" s="206"/>
      <c r="AL49" s="206"/>
      <c r="AM49" s="206"/>
      <c r="AN49" s="206"/>
      <c r="AO49" s="206"/>
      <c r="AP49" s="206"/>
      <c r="AQ49" s="206"/>
      <c r="AR49" s="206"/>
      <c r="AS49" s="206"/>
      <c r="AT49" s="206"/>
      <c r="AU49" s="206"/>
      <c r="AV49" s="206"/>
      <c r="AW49" s="206"/>
      <c r="AX49" s="206"/>
      <c r="AY49" s="206"/>
      <c r="AZ49" s="206"/>
      <c r="BA49" s="206"/>
      <c r="BB49" s="206"/>
      <c r="BC49" s="206"/>
      <c r="BD49" s="206"/>
      <c r="BE49" s="206"/>
      <c r="BF49" s="206"/>
      <c r="BG49" s="206"/>
      <c r="BH49" s="206"/>
    </row>
    <row r="50" spans="1:60" outlineLevel="1" x14ac:dyDescent="0.25">
      <c r="A50" s="244">
        <v>41</v>
      </c>
      <c r="B50" s="245" t="s">
        <v>2113</v>
      </c>
      <c r="C50" s="255" t="s">
        <v>2074</v>
      </c>
      <c r="D50" s="246" t="s">
        <v>1638</v>
      </c>
      <c r="E50" s="247">
        <v>4</v>
      </c>
      <c r="F50" s="248"/>
      <c r="G50" s="249">
        <f>ROUND(E50*F50,2)</f>
        <v>0</v>
      </c>
      <c r="H50" s="248"/>
      <c r="I50" s="249">
        <f>ROUND(E50*H50,2)</f>
        <v>0</v>
      </c>
      <c r="J50" s="248"/>
      <c r="K50" s="249">
        <f>ROUND(E50*J50,2)</f>
        <v>0</v>
      </c>
      <c r="L50" s="249">
        <v>21</v>
      </c>
      <c r="M50" s="249">
        <f>G50*(1+L50/100)</f>
        <v>0</v>
      </c>
      <c r="N50" s="249">
        <v>0</v>
      </c>
      <c r="O50" s="249">
        <f>ROUND(E50*N50,2)</f>
        <v>0</v>
      </c>
      <c r="P50" s="249">
        <v>0</v>
      </c>
      <c r="Q50" s="250">
        <f>ROUND(E50*P50,2)</f>
        <v>0</v>
      </c>
      <c r="R50" s="225"/>
      <c r="S50" s="225" t="s">
        <v>289</v>
      </c>
      <c r="T50" s="225" t="s">
        <v>277</v>
      </c>
      <c r="U50" s="225">
        <v>0</v>
      </c>
      <c r="V50" s="225">
        <f>ROUND(E50*U50,2)</f>
        <v>0</v>
      </c>
      <c r="W50" s="225"/>
      <c r="X50" s="206"/>
      <c r="Y50" s="206"/>
      <c r="Z50" s="206"/>
      <c r="AA50" s="206"/>
      <c r="AB50" s="206"/>
      <c r="AC50" s="206"/>
      <c r="AD50" s="206"/>
      <c r="AE50" s="206"/>
      <c r="AF50" s="206"/>
      <c r="AG50" s="206" t="s">
        <v>922</v>
      </c>
      <c r="AH50" s="206"/>
      <c r="AI50" s="206"/>
      <c r="AJ50" s="206"/>
      <c r="AK50" s="206"/>
      <c r="AL50" s="206"/>
      <c r="AM50" s="206"/>
      <c r="AN50" s="206"/>
      <c r="AO50" s="206"/>
      <c r="AP50" s="206"/>
      <c r="AQ50" s="206"/>
      <c r="AR50" s="206"/>
      <c r="AS50" s="206"/>
      <c r="AT50" s="206"/>
      <c r="AU50" s="206"/>
      <c r="AV50" s="206"/>
      <c r="AW50" s="206"/>
      <c r="AX50" s="206"/>
      <c r="AY50" s="206"/>
      <c r="AZ50" s="206"/>
      <c r="BA50" s="206"/>
      <c r="BB50" s="206"/>
      <c r="BC50" s="206"/>
      <c r="BD50" s="206"/>
      <c r="BE50" s="206"/>
      <c r="BF50" s="206"/>
      <c r="BG50" s="206"/>
      <c r="BH50" s="206"/>
    </row>
    <row r="51" spans="1:60" ht="20.399999999999999" outlineLevel="1" x14ac:dyDescent="0.25">
      <c r="A51" s="244">
        <v>42</v>
      </c>
      <c r="B51" s="245" t="s">
        <v>2114</v>
      </c>
      <c r="C51" s="255" t="s">
        <v>2115</v>
      </c>
      <c r="D51" s="246" t="s">
        <v>1638</v>
      </c>
      <c r="E51" s="247">
        <v>43</v>
      </c>
      <c r="F51" s="248"/>
      <c r="G51" s="249">
        <f>ROUND(E51*F51,2)</f>
        <v>0</v>
      </c>
      <c r="H51" s="248"/>
      <c r="I51" s="249">
        <f>ROUND(E51*H51,2)</f>
        <v>0</v>
      </c>
      <c r="J51" s="248"/>
      <c r="K51" s="249">
        <f>ROUND(E51*J51,2)</f>
        <v>0</v>
      </c>
      <c r="L51" s="249">
        <v>21</v>
      </c>
      <c r="M51" s="249">
        <f>G51*(1+L51/100)</f>
        <v>0</v>
      </c>
      <c r="N51" s="249">
        <v>0</v>
      </c>
      <c r="O51" s="249">
        <f>ROUND(E51*N51,2)</f>
        <v>0</v>
      </c>
      <c r="P51" s="249">
        <v>0</v>
      </c>
      <c r="Q51" s="250">
        <f>ROUND(E51*P51,2)</f>
        <v>0</v>
      </c>
      <c r="R51" s="225"/>
      <c r="S51" s="225" t="s">
        <v>289</v>
      </c>
      <c r="T51" s="225" t="s">
        <v>277</v>
      </c>
      <c r="U51" s="225">
        <v>0</v>
      </c>
      <c r="V51" s="225">
        <f>ROUND(E51*U51,2)</f>
        <v>0</v>
      </c>
      <c r="W51" s="225"/>
      <c r="X51" s="206"/>
      <c r="Y51" s="206"/>
      <c r="Z51" s="206"/>
      <c r="AA51" s="206"/>
      <c r="AB51" s="206"/>
      <c r="AC51" s="206"/>
      <c r="AD51" s="206"/>
      <c r="AE51" s="206"/>
      <c r="AF51" s="206"/>
      <c r="AG51" s="206" t="s">
        <v>922</v>
      </c>
      <c r="AH51" s="206"/>
      <c r="AI51" s="206"/>
      <c r="AJ51" s="206"/>
      <c r="AK51" s="206"/>
      <c r="AL51" s="206"/>
      <c r="AM51" s="206"/>
      <c r="AN51" s="206"/>
      <c r="AO51" s="206"/>
      <c r="AP51" s="206"/>
      <c r="AQ51" s="206"/>
      <c r="AR51" s="206"/>
      <c r="AS51" s="206"/>
      <c r="AT51" s="206"/>
      <c r="AU51" s="206"/>
      <c r="AV51" s="206"/>
      <c r="AW51" s="206"/>
      <c r="AX51" s="206"/>
      <c r="AY51" s="206"/>
      <c r="AZ51" s="206"/>
      <c r="BA51" s="206"/>
      <c r="BB51" s="206"/>
      <c r="BC51" s="206"/>
      <c r="BD51" s="206"/>
      <c r="BE51" s="206"/>
      <c r="BF51" s="206"/>
      <c r="BG51" s="206"/>
      <c r="BH51" s="206"/>
    </row>
    <row r="52" spans="1:60" outlineLevel="1" x14ac:dyDescent="0.25">
      <c r="A52" s="244">
        <v>43</v>
      </c>
      <c r="B52" s="245" t="s">
        <v>2116</v>
      </c>
      <c r="C52" s="255" t="s">
        <v>2074</v>
      </c>
      <c r="D52" s="246" t="s">
        <v>1638</v>
      </c>
      <c r="E52" s="247">
        <v>43</v>
      </c>
      <c r="F52" s="248"/>
      <c r="G52" s="249">
        <f>ROUND(E52*F52,2)</f>
        <v>0</v>
      </c>
      <c r="H52" s="248"/>
      <c r="I52" s="249">
        <f>ROUND(E52*H52,2)</f>
        <v>0</v>
      </c>
      <c r="J52" s="248"/>
      <c r="K52" s="249">
        <f>ROUND(E52*J52,2)</f>
        <v>0</v>
      </c>
      <c r="L52" s="249">
        <v>21</v>
      </c>
      <c r="M52" s="249">
        <f>G52*(1+L52/100)</f>
        <v>0</v>
      </c>
      <c r="N52" s="249">
        <v>0</v>
      </c>
      <c r="O52" s="249">
        <f>ROUND(E52*N52,2)</f>
        <v>0</v>
      </c>
      <c r="P52" s="249">
        <v>0</v>
      </c>
      <c r="Q52" s="250">
        <f>ROUND(E52*P52,2)</f>
        <v>0</v>
      </c>
      <c r="R52" s="225"/>
      <c r="S52" s="225" t="s">
        <v>289</v>
      </c>
      <c r="T52" s="225" t="s">
        <v>277</v>
      </c>
      <c r="U52" s="225">
        <v>0</v>
      </c>
      <c r="V52" s="225">
        <f>ROUND(E52*U52,2)</f>
        <v>0</v>
      </c>
      <c r="W52" s="225"/>
      <c r="X52" s="206"/>
      <c r="Y52" s="206"/>
      <c r="Z52" s="206"/>
      <c r="AA52" s="206"/>
      <c r="AB52" s="206"/>
      <c r="AC52" s="206"/>
      <c r="AD52" s="206"/>
      <c r="AE52" s="206"/>
      <c r="AF52" s="206"/>
      <c r="AG52" s="206" t="s">
        <v>922</v>
      </c>
      <c r="AH52" s="206"/>
      <c r="AI52" s="206"/>
      <c r="AJ52" s="206"/>
      <c r="AK52" s="206"/>
      <c r="AL52" s="206"/>
      <c r="AM52" s="206"/>
      <c r="AN52" s="206"/>
      <c r="AO52" s="206"/>
      <c r="AP52" s="206"/>
      <c r="AQ52" s="206"/>
      <c r="AR52" s="206"/>
      <c r="AS52" s="206"/>
      <c r="AT52" s="206"/>
      <c r="AU52" s="206"/>
      <c r="AV52" s="206"/>
      <c r="AW52" s="206"/>
      <c r="AX52" s="206"/>
      <c r="AY52" s="206"/>
      <c r="AZ52" s="206"/>
      <c r="BA52" s="206"/>
      <c r="BB52" s="206"/>
      <c r="BC52" s="206"/>
      <c r="BD52" s="206"/>
      <c r="BE52" s="206"/>
      <c r="BF52" s="206"/>
      <c r="BG52" s="206"/>
      <c r="BH52" s="206"/>
    </row>
    <row r="53" spans="1:60" ht="20.399999999999999" outlineLevel="1" x14ac:dyDescent="0.25">
      <c r="A53" s="244">
        <v>44</v>
      </c>
      <c r="B53" s="245" t="s">
        <v>2117</v>
      </c>
      <c r="C53" s="255" t="s">
        <v>2118</v>
      </c>
      <c r="D53" s="246" t="s">
        <v>1638</v>
      </c>
      <c r="E53" s="247">
        <v>1</v>
      </c>
      <c r="F53" s="248"/>
      <c r="G53" s="249">
        <f>ROUND(E53*F53,2)</f>
        <v>0</v>
      </c>
      <c r="H53" s="248"/>
      <c r="I53" s="249">
        <f>ROUND(E53*H53,2)</f>
        <v>0</v>
      </c>
      <c r="J53" s="248"/>
      <c r="K53" s="249">
        <f>ROUND(E53*J53,2)</f>
        <v>0</v>
      </c>
      <c r="L53" s="249">
        <v>21</v>
      </c>
      <c r="M53" s="249">
        <f>G53*(1+L53/100)</f>
        <v>0</v>
      </c>
      <c r="N53" s="249">
        <v>0</v>
      </c>
      <c r="O53" s="249">
        <f>ROUND(E53*N53,2)</f>
        <v>0</v>
      </c>
      <c r="P53" s="249">
        <v>0</v>
      </c>
      <c r="Q53" s="250">
        <f>ROUND(E53*P53,2)</f>
        <v>0</v>
      </c>
      <c r="R53" s="225"/>
      <c r="S53" s="225" t="s">
        <v>289</v>
      </c>
      <c r="T53" s="225" t="s">
        <v>277</v>
      </c>
      <c r="U53" s="225">
        <v>0</v>
      </c>
      <c r="V53" s="225">
        <f>ROUND(E53*U53,2)</f>
        <v>0</v>
      </c>
      <c r="W53" s="225"/>
      <c r="X53" s="206"/>
      <c r="Y53" s="206"/>
      <c r="Z53" s="206"/>
      <c r="AA53" s="206"/>
      <c r="AB53" s="206"/>
      <c r="AC53" s="206"/>
      <c r="AD53" s="206"/>
      <c r="AE53" s="206"/>
      <c r="AF53" s="206"/>
      <c r="AG53" s="206" t="s">
        <v>922</v>
      </c>
      <c r="AH53" s="206"/>
      <c r="AI53" s="206"/>
      <c r="AJ53" s="206"/>
      <c r="AK53" s="206"/>
      <c r="AL53" s="206"/>
      <c r="AM53" s="206"/>
      <c r="AN53" s="206"/>
      <c r="AO53" s="206"/>
      <c r="AP53" s="206"/>
      <c r="AQ53" s="206"/>
      <c r="AR53" s="206"/>
      <c r="AS53" s="206"/>
      <c r="AT53" s="206"/>
      <c r="AU53" s="206"/>
      <c r="AV53" s="206"/>
      <c r="AW53" s="206"/>
      <c r="AX53" s="206"/>
      <c r="AY53" s="206"/>
      <c r="AZ53" s="206"/>
      <c r="BA53" s="206"/>
      <c r="BB53" s="206"/>
      <c r="BC53" s="206"/>
      <c r="BD53" s="206"/>
      <c r="BE53" s="206"/>
      <c r="BF53" s="206"/>
      <c r="BG53" s="206"/>
      <c r="BH53" s="206"/>
    </row>
    <row r="54" spans="1:60" outlineLevel="1" x14ac:dyDescent="0.25">
      <c r="A54" s="244">
        <v>45</v>
      </c>
      <c r="B54" s="245" t="s">
        <v>2119</v>
      </c>
      <c r="C54" s="255" t="s">
        <v>2074</v>
      </c>
      <c r="D54" s="246" t="s">
        <v>1638</v>
      </c>
      <c r="E54" s="247">
        <v>1</v>
      </c>
      <c r="F54" s="248"/>
      <c r="G54" s="249">
        <f>ROUND(E54*F54,2)</f>
        <v>0</v>
      </c>
      <c r="H54" s="248"/>
      <c r="I54" s="249">
        <f>ROUND(E54*H54,2)</f>
        <v>0</v>
      </c>
      <c r="J54" s="248"/>
      <c r="K54" s="249">
        <f>ROUND(E54*J54,2)</f>
        <v>0</v>
      </c>
      <c r="L54" s="249">
        <v>21</v>
      </c>
      <c r="M54" s="249">
        <f>G54*(1+L54/100)</f>
        <v>0</v>
      </c>
      <c r="N54" s="249">
        <v>0</v>
      </c>
      <c r="O54" s="249">
        <f>ROUND(E54*N54,2)</f>
        <v>0</v>
      </c>
      <c r="P54" s="249">
        <v>0</v>
      </c>
      <c r="Q54" s="250">
        <f>ROUND(E54*P54,2)</f>
        <v>0</v>
      </c>
      <c r="R54" s="225"/>
      <c r="S54" s="225" t="s">
        <v>289</v>
      </c>
      <c r="T54" s="225" t="s">
        <v>277</v>
      </c>
      <c r="U54" s="225">
        <v>0</v>
      </c>
      <c r="V54" s="225">
        <f>ROUND(E54*U54,2)</f>
        <v>0</v>
      </c>
      <c r="W54" s="225"/>
      <c r="X54" s="206"/>
      <c r="Y54" s="206"/>
      <c r="Z54" s="206"/>
      <c r="AA54" s="206"/>
      <c r="AB54" s="206"/>
      <c r="AC54" s="206"/>
      <c r="AD54" s="206"/>
      <c r="AE54" s="206"/>
      <c r="AF54" s="206"/>
      <c r="AG54" s="206" t="s">
        <v>922</v>
      </c>
      <c r="AH54" s="206"/>
      <c r="AI54" s="206"/>
      <c r="AJ54" s="206"/>
      <c r="AK54" s="206"/>
      <c r="AL54" s="206"/>
      <c r="AM54" s="206"/>
      <c r="AN54" s="206"/>
      <c r="AO54" s="206"/>
      <c r="AP54" s="206"/>
      <c r="AQ54" s="206"/>
      <c r="AR54" s="206"/>
      <c r="AS54" s="206"/>
      <c r="AT54" s="206"/>
      <c r="AU54" s="206"/>
      <c r="AV54" s="206"/>
      <c r="AW54" s="206"/>
      <c r="AX54" s="206"/>
      <c r="AY54" s="206"/>
      <c r="AZ54" s="206"/>
      <c r="BA54" s="206"/>
      <c r="BB54" s="206"/>
      <c r="BC54" s="206"/>
      <c r="BD54" s="206"/>
      <c r="BE54" s="206"/>
      <c r="BF54" s="206"/>
      <c r="BG54" s="206"/>
      <c r="BH54" s="206"/>
    </row>
    <row r="55" spans="1:60" outlineLevel="1" x14ac:dyDescent="0.25">
      <c r="A55" s="244">
        <v>46</v>
      </c>
      <c r="B55" s="245" t="s">
        <v>2120</v>
      </c>
      <c r="C55" s="255" t="s">
        <v>2121</v>
      </c>
      <c r="D55" s="246" t="s">
        <v>1638</v>
      </c>
      <c r="E55" s="247">
        <v>3</v>
      </c>
      <c r="F55" s="248"/>
      <c r="G55" s="249">
        <f>ROUND(E55*F55,2)</f>
        <v>0</v>
      </c>
      <c r="H55" s="248"/>
      <c r="I55" s="249">
        <f>ROUND(E55*H55,2)</f>
        <v>0</v>
      </c>
      <c r="J55" s="248"/>
      <c r="K55" s="249">
        <f>ROUND(E55*J55,2)</f>
        <v>0</v>
      </c>
      <c r="L55" s="249">
        <v>21</v>
      </c>
      <c r="M55" s="249">
        <f>G55*(1+L55/100)</f>
        <v>0</v>
      </c>
      <c r="N55" s="249">
        <v>0</v>
      </c>
      <c r="O55" s="249">
        <f>ROUND(E55*N55,2)</f>
        <v>0</v>
      </c>
      <c r="P55" s="249">
        <v>0</v>
      </c>
      <c r="Q55" s="250">
        <f>ROUND(E55*P55,2)</f>
        <v>0</v>
      </c>
      <c r="R55" s="225"/>
      <c r="S55" s="225" t="s">
        <v>289</v>
      </c>
      <c r="T55" s="225" t="s">
        <v>277</v>
      </c>
      <c r="U55" s="225">
        <v>0</v>
      </c>
      <c r="V55" s="225">
        <f>ROUND(E55*U55,2)</f>
        <v>0</v>
      </c>
      <c r="W55" s="225"/>
      <c r="X55" s="206"/>
      <c r="Y55" s="206"/>
      <c r="Z55" s="206"/>
      <c r="AA55" s="206"/>
      <c r="AB55" s="206"/>
      <c r="AC55" s="206"/>
      <c r="AD55" s="206"/>
      <c r="AE55" s="206"/>
      <c r="AF55" s="206"/>
      <c r="AG55" s="206" t="s">
        <v>922</v>
      </c>
      <c r="AH55" s="206"/>
      <c r="AI55" s="206"/>
      <c r="AJ55" s="206"/>
      <c r="AK55" s="206"/>
      <c r="AL55" s="206"/>
      <c r="AM55" s="206"/>
      <c r="AN55" s="206"/>
      <c r="AO55" s="206"/>
      <c r="AP55" s="206"/>
      <c r="AQ55" s="206"/>
      <c r="AR55" s="206"/>
      <c r="AS55" s="206"/>
      <c r="AT55" s="206"/>
      <c r="AU55" s="206"/>
      <c r="AV55" s="206"/>
      <c r="AW55" s="206"/>
      <c r="AX55" s="206"/>
      <c r="AY55" s="206"/>
      <c r="AZ55" s="206"/>
      <c r="BA55" s="206"/>
      <c r="BB55" s="206"/>
      <c r="BC55" s="206"/>
      <c r="BD55" s="206"/>
      <c r="BE55" s="206"/>
      <c r="BF55" s="206"/>
      <c r="BG55" s="206"/>
      <c r="BH55" s="206"/>
    </row>
    <row r="56" spans="1:60" outlineLevel="1" x14ac:dyDescent="0.25">
      <c r="A56" s="244">
        <v>47</v>
      </c>
      <c r="B56" s="245" t="s">
        <v>2122</v>
      </c>
      <c r="C56" s="255" t="s">
        <v>2074</v>
      </c>
      <c r="D56" s="246" t="s">
        <v>1638</v>
      </c>
      <c r="E56" s="247">
        <v>3</v>
      </c>
      <c r="F56" s="248"/>
      <c r="G56" s="249">
        <f>ROUND(E56*F56,2)</f>
        <v>0</v>
      </c>
      <c r="H56" s="248"/>
      <c r="I56" s="249">
        <f>ROUND(E56*H56,2)</f>
        <v>0</v>
      </c>
      <c r="J56" s="248"/>
      <c r="K56" s="249">
        <f>ROUND(E56*J56,2)</f>
        <v>0</v>
      </c>
      <c r="L56" s="249">
        <v>21</v>
      </c>
      <c r="M56" s="249">
        <f>G56*(1+L56/100)</f>
        <v>0</v>
      </c>
      <c r="N56" s="249">
        <v>0</v>
      </c>
      <c r="O56" s="249">
        <f>ROUND(E56*N56,2)</f>
        <v>0</v>
      </c>
      <c r="P56" s="249">
        <v>0</v>
      </c>
      <c r="Q56" s="250">
        <f>ROUND(E56*P56,2)</f>
        <v>0</v>
      </c>
      <c r="R56" s="225"/>
      <c r="S56" s="225" t="s">
        <v>289</v>
      </c>
      <c r="T56" s="225" t="s">
        <v>277</v>
      </c>
      <c r="U56" s="225">
        <v>0</v>
      </c>
      <c r="V56" s="225">
        <f>ROUND(E56*U56,2)</f>
        <v>0</v>
      </c>
      <c r="W56" s="225"/>
      <c r="X56" s="206"/>
      <c r="Y56" s="206"/>
      <c r="Z56" s="206"/>
      <c r="AA56" s="206"/>
      <c r="AB56" s="206"/>
      <c r="AC56" s="206"/>
      <c r="AD56" s="206"/>
      <c r="AE56" s="206"/>
      <c r="AF56" s="206"/>
      <c r="AG56" s="206" t="s">
        <v>922</v>
      </c>
      <c r="AH56" s="206"/>
      <c r="AI56" s="206"/>
      <c r="AJ56" s="206"/>
      <c r="AK56" s="206"/>
      <c r="AL56" s="206"/>
      <c r="AM56" s="206"/>
      <c r="AN56" s="206"/>
      <c r="AO56" s="206"/>
      <c r="AP56" s="206"/>
      <c r="AQ56" s="206"/>
      <c r="AR56" s="206"/>
      <c r="AS56" s="206"/>
      <c r="AT56" s="206"/>
      <c r="AU56" s="206"/>
      <c r="AV56" s="206"/>
      <c r="AW56" s="206"/>
      <c r="AX56" s="206"/>
      <c r="AY56" s="206"/>
      <c r="AZ56" s="206"/>
      <c r="BA56" s="206"/>
      <c r="BB56" s="206"/>
      <c r="BC56" s="206"/>
      <c r="BD56" s="206"/>
      <c r="BE56" s="206"/>
      <c r="BF56" s="206"/>
      <c r="BG56" s="206"/>
      <c r="BH56" s="206"/>
    </row>
    <row r="57" spans="1:60" outlineLevel="1" x14ac:dyDescent="0.25">
      <c r="A57" s="244">
        <v>48</v>
      </c>
      <c r="B57" s="245" t="s">
        <v>2123</v>
      </c>
      <c r="C57" s="255" t="s">
        <v>2124</v>
      </c>
      <c r="D57" s="246" t="s">
        <v>1638</v>
      </c>
      <c r="E57" s="247">
        <v>1</v>
      </c>
      <c r="F57" s="248"/>
      <c r="G57" s="249">
        <f>ROUND(E57*F57,2)</f>
        <v>0</v>
      </c>
      <c r="H57" s="248"/>
      <c r="I57" s="249">
        <f>ROUND(E57*H57,2)</f>
        <v>0</v>
      </c>
      <c r="J57" s="248"/>
      <c r="K57" s="249">
        <f>ROUND(E57*J57,2)</f>
        <v>0</v>
      </c>
      <c r="L57" s="249">
        <v>21</v>
      </c>
      <c r="M57" s="249">
        <f>G57*(1+L57/100)</f>
        <v>0</v>
      </c>
      <c r="N57" s="249">
        <v>0</v>
      </c>
      <c r="O57" s="249">
        <f>ROUND(E57*N57,2)</f>
        <v>0</v>
      </c>
      <c r="P57" s="249">
        <v>0</v>
      </c>
      <c r="Q57" s="250">
        <f>ROUND(E57*P57,2)</f>
        <v>0</v>
      </c>
      <c r="R57" s="225"/>
      <c r="S57" s="225" t="s">
        <v>289</v>
      </c>
      <c r="T57" s="225" t="s">
        <v>277</v>
      </c>
      <c r="U57" s="225">
        <v>0</v>
      </c>
      <c r="V57" s="225">
        <f>ROUND(E57*U57,2)</f>
        <v>0</v>
      </c>
      <c r="W57" s="225"/>
      <c r="X57" s="206"/>
      <c r="Y57" s="206"/>
      <c r="Z57" s="206"/>
      <c r="AA57" s="206"/>
      <c r="AB57" s="206"/>
      <c r="AC57" s="206"/>
      <c r="AD57" s="206"/>
      <c r="AE57" s="206"/>
      <c r="AF57" s="206"/>
      <c r="AG57" s="206" t="s">
        <v>922</v>
      </c>
      <c r="AH57" s="206"/>
      <c r="AI57" s="206"/>
      <c r="AJ57" s="206"/>
      <c r="AK57" s="206"/>
      <c r="AL57" s="206"/>
      <c r="AM57" s="206"/>
      <c r="AN57" s="206"/>
      <c r="AO57" s="206"/>
      <c r="AP57" s="206"/>
      <c r="AQ57" s="206"/>
      <c r="AR57" s="206"/>
      <c r="AS57" s="206"/>
      <c r="AT57" s="206"/>
      <c r="AU57" s="206"/>
      <c r="AV57" s="206"/>
      <c r="AW57" s="206"/>
      <c r="AX57" s="206"/>
      <c r="AY57" s="206"/>
      <c r="AZ57" s="206"/>
      <c r="BA57" s="206"/>
      <c r="BB57" s="206"/>
      <c r="BC57" s="206"/>
      <c r="BD57" s="206"/>
      <c r="BE57" s="206"/>
      <c r="BF57" s="206"/>
      <c r="BG57" s="206"/>
      <c r="BH57" s="206"/>
    </row>
    <row r="58" spans="1:60" outlineLevel="1" x14ac:dyDescent="0.25">
      <c r="A58" s="244">
        <v>49</v>
      </c>
      <c r="B58" s="245" t="s">
        <v>2125</v>
      </c>
      <c r="C58" s="255" t="s">
        <v>2126</v>
      </c>
      <c r="D58" s="246" t="s">
        <v>1638</v>
      </c>
      <c r="E58" s="247">
        <v>1</v>
      </c>
      <c r="F58" s="248"/>
      <c r="G58" s="249">
        <f>ROUND(E58*F58,2)</f>
        <v>0</v>
      </c>
      <c r="H58" s="248"/>
      <c r="I58" s="249">
        <f>ROUND(E58*H58,2)</f>
        <v>0</v>
      </c>
      <c r="J58" s="248"/>
      <c r="K58" s="249">
        <f>ROUND(E58*J58,2)</f>
        <v>0</v>
      </c>
      <c r="L58" s="249">
        <v>21</v>
      </c>
      <c r="M58" s="249">
        <f>G58*(1+L58/100)</f>
        <v>0</v>
      </c>
      <c r="N58" s="249">
        <v>0</v>
      </c>
      <c r="O58" s="249">
        <f>ROUND(E58*N58,2)</f>
        <v>0</v>
      </c>
      <c r="P58" s="249">
        <v>0</v>
      </c>
      <c r="Q58" s="250">
        <f>ROUND(E58*P58,2)</f>
        <v>0</v>
      </c>
      <c r="R58" s="225"/>
      <c r="S58" s="225" t="s">
        <v>289</v>
      </c>
      <c r="T58" s="225" t="s">
        <v>277</v>
      </c>
      <c r="U58" s="225">
        <v>0</v>
      </c>
      <c r="V58" s="225">
        <f>ROUND(E58*U58,2)</f>
        <v>0</v>
      </c>
      <c r="W58" s="225"/>
      <c r="X58" s="206"/>
      <c r="Y58" s="206"/>
      <c r="Z58" s="206"/>
      <c r="AA58" s="206"/>
      <c r="AB58" s="206"/>
      <c r="AC58" s="206"/>
      <c r="AD58" s="206"/>
      <c r="AE58" s="206"/>
      <c r="AF58" s="206"/>
      <c r="AG58" s="206" t="s">
        <v>922</v>
      </c>
      <c r="AH58" s="206"/>
      <c r="AI58" s="206"/>
      <c r="AJ58" s="206"/>
      <c r="AK58" s="206"/>
      <c r="AL58" s="206"/>
      <c r="AM58" s="206"/>
      <c r="AN58" s="206"/>
      <c r="AO58" s="206"/>
      <c r="AP58" s="206"/>
      <c r="AQ58" s="206"/>
      <c r="AR58" s="206"/>
      <c r="AS58" s="206"/>
      <c r="AT58" s="206"/>
      <c r="AU58" s="206"/>
      <c r="AV58" s="206"/>
      <c r="AW58" s="206"/>
      <c r="AX58" s="206"/>
      <c r="AY58" s="206"/>
      <c r="AZ58" s="206"/>
      <c r="BA58" s="206"/>
      <c r="BB58" s="206"/>
      <c r="BC58" s="206"/>
      <c r="BD58" s="206"/>
      <c r="BE58" s="206"/>
      <c r="BF58" s="206"/>
      <c r="BG58" s="206"/>
      <c r="BH58" s="206"/>
    </row>
    <row r="59" spans="1:60" outlineLevel="1" x14ac:dyDescent="0.25">
      <c r="A59" s="244">
        <v>50</v>
      </c>
      <c r="B59" s="245" t="s">
        <v>2127</v>
      </c>
      <c r="C59" s="255" t="s">
        <v>2128</v>
      </c>
      <c r="D59" s="246" t="s">
        <v>1638</v>
      </c>
      <c r="E59" s="247">
        <v>6</v>
      </c>
      <c r="F59" s="248"/>
      <c r="G59" s="249">
        <f>ROUND(E59*F59,2)</f>
        <v>0</v>
      </c>
      <c r="H59" s="248"/>
      <c r="I59" s="249">
        <f>ROUND(E59*H59,2)</f>
        <v>0</v>
      </c>
      <c r="J59" s="248"/>
      <c r="K59" s="249">
        <f>ROUND(E59*J59,2)</f>
        <v>0</v>
      </c>
      <c r="L59" s="249">
        <v>21</v>
      </c>
      <c r="M59" s="249">
        <f>G59*(1+L59/100)</f>
        <v>0</v>
      </c>
      <c r="N59" s="249">
        <v>0</v>
      </c>
      <c r="O59" s="249">
        <f>ROUND(E59*N59,2)</f>
        <v>0</v>
      </c>
      <c r="P59" s="249">
        <v>0</v>
      </c>
      <c r="Q59" s="250">
        <f>ROUND(E59*P59,2)</f>
        <v>0</v>
      </c>
      <c r="R59" s="225"/>
      <c r="S59" s="225" t="s">
        <v>289</v>
      </c>
      <c r="T59" s="225" t="s">
        <v>277</v>
      </c>
      <c r="U59" s="225">
        <v>0</v>
      </c>
      <c r="V59" s="225">
        <f>ROUND(E59*U59,2)</f>
        <v>0</v>
      </c>
      <c r="W59" s="225"/>
      <c r="X59" s="206"/>
      <c r="Y59" s="206"/>
      <c r="Z59" s="206"/>
      <c r="AA59" s="206"/>
      <c r="AB59" s="206"/>
      <c r="AC59" s="206"/>
      <c r="AD59" s="206"/>
      <c r="AE59" s="206"/>
      <c r="AF59" s="206"/>
      <c r="AG59" s="206" t="s">
        <v>922</v>
      </c>
      <c r="AH59" s="206"/>
      <c r="AI59" s="206"/>
      <c r="AJ59" s="206"/>
      <c r="AK59" s="206"/>
      <c r="AL59" s="206"/>
      <c r="AM59" s="206"/>
      <c r="AN59" s="206"/>
      <c r="AO59" s="206"/>
      <c r="AP59" s="206"/>
      <c r="AQ59" s="206"/>
      <c r="AR59" s="206"/>
      <c r="AS59" s="206"/>
      <c r="AT59" s="206"/>
      <c r="AU59" s="206"/>
      <c r="AV59" s="206"/>
      <c r="AW59" s="206"/>
      <c r="AX59" s="206"/>
      <c r="AY59" s="206"/>
      <c r="AZ59" s="206"/>
      <c r="BA59" s="206"/>
      <c r="BB59" s="206"/>
      <c r="BC59" s="206"/>
      <c r="BD59" s="206"/>
      <c r="BE59" s="206"/>
      <c r="BF59" s="206"/>
      <c r="BG59" s="206"/>
      <c r="BH59" s="206"/>
    </row>
    <row r="60" spans="1:60" outlineLevel="1" x14ac:dyDescent="0.25">
      <c r="A60" s="244">
        <v>51</v>
      </c>
      <c r="B60" s="245" t="s">
        <v>2129</v>
      </c>
      <c r="C60" s="255" t="s">
        <v>2074</v>
      </c>
      <c r="D60" s="246" t="s">
        <v>1638</v>
      </c>
      <c r="E60" s="247">
        <v>6</v>
      </c>
      <c r="F60" s="248"/>
      <c r="G60" s="249">
        <f>ROUND(E60*F60,2)</f>
        <v>0</v>
      </c>
      <c r="H60" s="248"/>
      <c r="I60" s="249">
        <f>ROUND(E60*H60,2)</f>
        <v>0</v>
      </c>
      <c r="J60" s="248"/>
      <c r="K60" s="249">
        <f>ROUND(E60*J60,2)</f>
        <v>0</v>
      </c>
      <c r="L60" s="249">
        <v>21</v>
      </c>
      <c r="M60" s="249">
        <f>G60*(1+L60/100)</f>
        <v>0</v>
      </c>
      <c r="N60" s="249">
        <v>0</v>
      </c>
      <c r="O60" s="249">
        <f>ROUND(E60*N60,2)</f>
        <v>0</v>
      </c>
      <c r="P60" s="249">
        <v>0</v>
      </c>
      <c r="Q60" s="250">
        <f>ROUND(E60*P60,2)</f>
        <v>0</v>
      </c>
      <c r="R60" s="225"/>
      <c r="S60" s="225" t="s">
        <v>289</v>
      </c>
      <c r="T60" s="225" t="s">
        <v>277</v>
      </c>
      <c r="U60" s="225">
        <v>0</v>
      </c>
      <c r="V60" s="225">
        <f>ROUND(E60*U60,2)</f>
        <v>0</v>
      </c>
      <c r="W60" s="225"/>
      <c r="X60" s="206"/>
      <c r="Y60" s="206"/>
      <c r="Z60" s="206"/>
      <c r="AA60" s="206"/>
      <c r="AB60" s="206"/>
      <c r="AC60" s="206"/>
      <c r="AD60" s="206"/>
      <c r="AE60" s="206"/>
      <c r="AF60" s="206"/>
      <c r="AG60" s="206" t="s">
        <v>922</v>
      </c>
      <c r="AH60" s="206"/>
      <c r="AI60" s="206"/>
      <c r="AJ60" s="206"/>
      <c r="AK60" s="206"/>
      <c r="AL60" s="206"/>
      <c r="AM60" s="206"/>
      <c r="AN60" s="206"/>
      <c r="AO60" s="206"/>
      <c r="AP60" s="206"/>
      <c r="AQ60" s="206"/>
      <c r="AR60" s="206"/>
      <c r="AS60" s="206"/>
      <c r="AT60" s="206"/>
      <c r="AU60" s="206"/>
      <c r="AV60" s="206"/>
      <c r="AW60" s="206"/>
      <c r="AX60" s="206"/>
      <c r="AY60" s="206"/>
      <c r="AZ60" s="206"/>
      <c r="BA60" s="206"/>
      <c r="BB60" s="206"/>
      <c r="BC60" s="206"/>
      <c r="BD60" s="206"/>
      <c r="BE60" s="206"/>
      <c r="BF60" s="206"/>
      <c r="BG60" s="206"/>
      <c r="BH60" s="206"/>
    </row>
    <row r="61" spans="1:60" x14ac:dyDescent="0.25">
      <c r="A61" s="231" t="s">
        <v>271</v>
      </c>
      <c r="B61" s="232" t="s">
        <v>168</v>
      </c>
      <c r="C61" s="252" t="s">
        <v>169</v>
      </c>
      <c r="D61" s="233"/>
      <c r="E61" s="234"/>
      <c r="F61" s="235"/>
      <c r="G61" s="235">
        <f>SUMIF(AG62:AG76,"&lt;&gt;NOR",G62:G76)</f>
        <v>0</v>
      </c>
      <c r="H61" s="235"/>
      <c r="I61" s="235">
        <f>SUM(I62:I76)</f>
        <v>0</v>
      </c>
      <c r="J61" s="235"/>
      <c r="K61" s="235">
        <f>SUM(K62:K76)</f>
        <v>0</v>
      </c>
      <c r="L61" s="235"/>
      <c r="M61" s="235">
        <f>SUM(M62:M76)</f>
        <v>0</v>
      </c>
      <c r="N61" s="235"/>
      <c r="O61" s="235">
        <f>SUM(O62:O76)</f>
        <v>0</v>
      </c>
      <c r="P61" s="235"/>
      <c r="Q61" s="236">
        <f>SUM(Q62:Q76)</f>
        <v>0</v>
      </c>
      <c r="R61" s="230"/>
      <c r="S61" s="230"/>
      <c r="T61" s="230"/>
      <c r="U61" s="230"/>
      <c r="V61" s="230">
        <f>SUM(V62:V76)</f>
        <v>0</v>
      </c>
      <c r="W61" s="230"/>
      <c r="AG61" t="s">
        <v>272</v>
      </c>
    </row>
    <row r="62" spans="1:60" ht="20.399999999999999" outlineLevel="1" x14ac:dyDescent="0.25">
      <c r="A62" s="244">
        <v>52</v>
      </c>
      <c r="B62" s="245" t="s">
        <v>2130</v>
      </c>
      <c r="C62" s="255" t="s">
        <v>2131</v>
      </c>
      <c r="D62" s="246" t="s">
        <v>1638</v>
      </c>
      <c r="E62" s="247">
        <v>65</v>
      </c>
      <c r="F62" s="248"/>
      <c r="G62" s="249">
        <f>ROUND(E62*F62,2)</f>
        <v>0</v>
      </c>
      <c r="H62" s="248"/>
      <c r="I62" s="249">
        <f>ROUND(E62*H62,2)</f>
        <v>0</v>
      </c>
      <c r="J62" s="248"/>
      <c r="K62" s="249">
        <f>ROUND(E62*J62,2)</f>
        <v>0</v>
      </c>
      <c r="L62" s="249">
        <v>21</v>
      </c>
      <c r="M62" s="249">
        <f>G62*(1+L62/100)</f>
        <v>0</v>
      </c>
      <c r="N62" s="249">
        <v>0</v>
      </c>
      <c r="O62" s="249">
        <f>ROUND(E62*N62,2)</f>
        <v>0</v>
      </c>
      <c r="P62" s="249">
        <v>0</v>
      </c>
      <c r="Q62" s="250">
        <f>ROUND(E62*P62,2)</f>
        <v>0</v>
      </c>
      <c r="R62" s="225"/>
      <c r="S62" s="225" t="s">
        <v>289</v>
      </c>
      <c r="T62" s="225" t="s">
        <v>277</v>
      </c>
      <c r="U62" s="225">
        <v>0</v>
      </c>
      <c r="V62" s="225">
        <f>ROUND(E62*U62,2)</f>
        <v>0</v>
      </c>
      <c r="W62" s="225"/>
      <c r="X62" s="206"/>
      <c r="Y62" s="206"/>
      <c r="Z62" s="206"/>
      <c r="AA62" s="206"/>
      <c r="AB62" s="206"/>
      <c r="AC62" s="206"/>
      <c r="AD62" s="206"/>
      <c r="AE62" s="206"/>
      <c r="AF62" s="206"/>
      <c r="AG62" s="206" t="s">
        <v>922</v>
      </c>
      <c r="AH62" s="206"/>
      <c r="AI62" s="206"/>
      <c r="AJ62" s="206"/>
      <c r="AK62" s="206"/>
      <c r="AL62" s="206"/>
      <c r="AM62" s="206"/>
      <c r="AN62" s="206"/>
      <c r="AO62" s="206"/>
      <c r="AP62" s="206"/>
      <c r="AQ62" s="206"/>
      <c r="AR62" s="206"/>
      <c r="AS62" s="206"/>
      <c r="AT62" s="206"/>
      <c r="AU62" s="206"/>
      <c r="AV62" s="206"/>
      <c r="AW62" s="206"/>
      <c r="AX62" s="206"/>
      <c r="AY62" s="206"/>
      <c r="AZ62" s="206"/>
      <c r="BA62" s="206"/>
      <c r="BB62" s="206"/>
      <c r="BC62" s="206"/>
      <c r="BD62" s="206"/>
      <c r="BE62" s="206"/>
      <c r="BF62" s="206"/>
      <c r="BG62" s="206"/>
      <c r="BH62" s="206"/>
    </row>
    <row r="63" spans="1:60" outlineLevel="1" x14ac:dyDescent="0.25">
      <c r="A63" s="244">
        <v>53</v>
      </c>
      <c r="B63" s="245" t="s">
        <v>2132</v>
      </c>
      <c r="C63" s="255" t="s">
        <v>2074</v>
      </c>
      <c r="D63" s="246" t="s">
        <v>1638</v>
      </c>
      <c r="E63" s="247">
        <v>65</v>
      </c>
      <c r="F63" s="248"/>
      <c r="G63" s="249">
        <f>ROUND(E63*F63,2)</f>
        <v>0</v>
      </c>
      <c r="H63" s="248"/>
      <c r="I63" s="249">
        <f>ROUND(E63*H63,2)</f>
        <v>0</v>
      </c>
      <c r="J63" s="248"/>
      <c r="K63" s="249">
        <f>ROUND(E63*J63,2)</f>
        <v>0</v>
      </c>
      <c r="L63" s="249">
        <v>21</v>
      </c>
      <c r="M63" s="249">
        <f>G63*(1+L63/100)</f>
        <v>0</v>
      </c>
      <c r="N63" s="249">
        <v>0</v>
      </c>
      <c r="O63" s="249">
        <f>ROUND(E63*N63,2)</f>
        <v>0</v>
      </c>
      <c r="P63" s="249">
        <v>0</v>
      </c>
      <c r="Q63" s="250">
        <f>ROUND(E63*P63,2)</f>
        <v>0</v>
      </c>
      <c r="R63" s="225"/>
      <c r="S63" s="225" t="s">
        <v>289</v>
      </c>
      <c r="T63" s="225" t="s">
        <v>277</v>
      </c>
      <c r="U63" s="225">
        <v>0</v>
      </c>
      <c r="V63" s="225">
        <f>ROUND(E63*U63,2)</f>
        <v>0</v>
      </c>
      <c r="W63" s="225"/>
      <c r="X63" s="206"/>
      <c r="Y63" s="206"/>
      <c r="Z63" s="206"/>
      <c r="AA63" s="206"/>
      <c r="AB63" s="206"/>
      <c r="AC63" s="206"/>
      <c r="AD63" s="206"/>
      <c r="AE63" s="206"/>
      <c r="AF63" s="206"/>
      <c r="AG63" s="206" t="s">
        <v>922</v>
      </c>
      <c r="AH63" s="206"/>
      <c r="AI63" s="206"/>
      <c r="AJ63" s="206"/>
      <c r="AK63" s="206"/>
      <c r="AL63" s="206"/>
      <c r="AM63" s="206"/>
      <c r="AN63" s="206"/>
      <c r="AO63" s="206"/>
      <c r="AP63" s="206"/>
      <c r="AQ63" s="206"/>
      <c r="AR63" s="206"/>
      <c r="AS63" s="206"/>
      <c r="AT63" s="206"/>
      <c r="AU63" s="206"/>
      <c r="AV63" s="206"/>
      <c r="AW63" s="206"/>
      <c r="AX63" s="206"/>
      <c r="AY63" s="206"/>
      <c r="AZ63" s="206"/>
      <c r="BA63" s="206"/>
      <c r="BB63" s="206"/>
      <c r="BC63" s="206"/>
      <c r="BD63" s="206"/>
      <c r="BE63" s="206"/>
      <c r="BF63" s="206"/>
      <c r="BG63" s="206"/>
      <c r="BH63" s="206"/>
    </row>
    <row r="64" spans="1:60" ht="30.6" outlineLevel="1" x14ac:dyDescent="0.25">
      <c r="A64" s="244">
        <v>54</v>
      </c>
      <c r="B64" s="245" t="s">
        <v>2133</v>
      </c>
      <c r="C64" s="255" t="s">
        <v>2134</v>
      </c>
      <c r="D64" s="246" t="s">
        <v>1638</v>
      </c>
      <c r="E64" s="247">
        <v>5</v>
      </c>
      <c r="F64" s="248"/>
      <c r="G64" s="249">
        <f>ROUND(E64*F64,2)</f>
        <v>0</v>
      </c>
      <c r="H64" s="248"/>
      <c r="I64" s="249">
        <f>ROUND(E64*H64,2)</f>
        <v>0</v>
      </c>
      <c r="J64" s="248"/>
      <c r="K64" s="249">
        <f>ROUND(E64*J64,2)</f>
        <v>0</v>
      </c>
      <c r="L64" s="249">
        <v>21</v>
      </c>
      <c r="M64" s="249">
        <f>G64*(1+L64/100)</f>
        <v>0</v>
      </c>
      <c r="N64" s="249">
        <v>0</v>
      </c>
      <c r="O64" s="249">
        <f>ROUND(E64*N64,2)</f>
        <v>0</v>
      </c>
      <c r="P64" s="249">
        <v>0</v>
      </c>
      <c r="Q64" s="250">
        <f>ROUND(E64*P64,2)</f>
        <v>0</v>
      </c>
      <c r="R64" s="225"/>
      <c r="S64" s="225" t="s">
        <v>289</v>
      </c>
      <c r="T64" s="225" t="s">
        <v>277</v>
      </c>
      <c r="U64" s="225">
        <v>0</v>
      </c>
      <c r="V64" s="225">
        <f>ROUND(E64*U64,2)</f>
        <v>0</v>
      </c>
      <c r="W64" s="225"/>
      <c r="X64" s="206"/>
      <c r="Y64" s="206"/>
      <c r="Z64" s="206"/>
      <c r="AA64" s="206"/>
      <c r="AB64" s="206"/>
      <c r="AC64" s="206"/>
      <c r="AD64" s="206"/>
      <c r="AE64" s="206"/>
      <c r="AF64" s="206"/>
      <c r="AG64" s="206" t="s">
        <v>922</v>
      </c>
      <c r="AH64" s="206"/>
      <c r="AI64" s="206"/>
      <c r="AJ64" s="206"/>
      <c r="AK64" s="206"/>
      <c r="AL64" s="206"/>
      <c r="AM64" s="206"/>
      <c r="AN64" s="206"/>
      <c r="AO64" s="206"/>
      <c r="AP64" s="206"/>
      <c r="AQ64" s="206"/>
      <c r="AR64" s="206"/>
      <c r="AS64" s="206"/>
      <c r="AT64" s="206"/>
      <c r="AU64" s="206"/>
      <c r="AV64" s="206"/>
      <c r="AW64" s="206"/>
      <c r="AX64" s="206"/>
      <c r="AY64" s="206"/>
      <c r="AZ64" s="206"/>
      <c r="BA64" s="206"/>
      <c r="BB64" s="206"/>
      <c r="BC64" s="206"/>
      <c r="BD64" s="206"/>
      <c r="BE64" s="206"/>
      <c r="BF64" s="206"/>
      <c r="BG64" s="206"/>
      <c r="BH64" s="206"/>
    </row>
    <row r="65" spans="1:60" outlineLevel="1" x14ac:dyDescent="0.25">
      <c r="A65" s="244">
        <v>55</v>
      </c>
      <c r="B65" s="245" t="s">
        <v>2135</v>
      </c>
      <c r="C65" s="255" t="s">
        <v>2074</v>
      </c>
      <c r="D65" s="246" t="s">
        <v>1638</v>
      </c>
      <c r="E65" s="247">
        <v>5</v>
      </c>
      <c r="F65" s="248"/>
      <c r="G65" s="249">
        <f>ROUND(E65*F65,2)</f>
        <v>0</v>
      </c>
      <c r="H65" s="248"/>
      <c r="I65" s="249">
        <f>ROUND(E65*H65,2)</f>
        <v>0</v>
      </c>
      <c r="J65" s="248"/>
      <c r="K65" s="249">
        <f>ROUND(E65*J65,2)</f>
        <v>0</v>
      </c>
      <c r="L65" s="249">
        <v>21</v>
      </c>
      <c r="M65" s="249">
        <f>G65*(1+L65/100)</f>
        <v>0</v>
      </c>
      <c r="N65" s="249">
        <v>0</v>
      </c>
      <c r="O65" s="249">
        <f>ROUND(E65*N65,2)</f>
        <v>0</v>
      </c>
      <c r="P65" s="249">
        <v>0</v>
      </c>
      <c r="Q65" s="250">
        <f>ROUND(E65*P65,2)</f>
        <v>0</v>
      </c>
      <c r="R65" s="225"/>
      <c r="S65" s="225" t="s">
        <v>289</v>
      </c>
      <c r="T65" s="225" t="s">
        <v>277</v>
      </c>
      <c r="U65" s="225">
        <v>0</v>
      </c>
      <c r="V65" s="225">
        <f>ROUND(E65*U65,2)</f>
        <v>0</v>
      </c>
      <c r="W65" s="225"/>
      <c r="X65" s="206"/>
      <c r="Y65" s="206"/>
      <c r="Z65" s="206"/>
      <c r="AA65" s="206"/>
      <c r="AB65" s="206"/>
      <c r="AC65" s="206"/>
      <c r="AD65" s="206"/>
      <c r="AE65" s="206"/>
      <c r="AF65" s="206"/>
      <c r="AG65" s="206" t="s">
        <v>922</v>
      </c>
      <c r="AH65" s="206"/>
      <c r="AI65" s="206"/>
      <c r="AJ65" s="206"/>
      <c r="AK65" s="206"/>
      <c r="AL65" s="206"/>
      <c r="AM65" s="206"/>
      <c r="AN65" s="206"/>
      <c r="AO65" s="206"/>
      <c r="AP65" s="206"/>
      <c r="AQ65" s="206"/>
      <c r="AR65" s="206"/>
      <c r="AS65" s="206"/>
      <c r="AT65" s="206"/>
      <c r="AU65" s="206"/>
      <c r="AV65" s="206"/>
      <c r="AW65" s="206"/>
      <c r="AX65" s="206"/>
      <c r="AY65" s="206"/>
      <c r="AZ65" s="206"/>
      <c r="BA65" s="206"/>
      <c r="BB65" s="206"/>
      <c r="BC65" s="206"/>
      <c r="BD65" s="206"/>
      <c r="BE65" s="206"/>
      <c r="BF65" s="206"/>
      <c r="BG65" s="206"/>
      <c r="BH65" s="206"/>
    </row>
    <row r="66" spans="1:60" ht="20.399999999999999" outlineLevel="1" x14ac:dyDescent="0.25">
      <c r="A66" s="244">
        <v>56</v>
      </c>
      <c r="B66" s="245" t="s">
        <v>2136</v>
      </c>
      <c r="C66" s="255" t="s">
        <v>2137</v>
      </c>
      <c r="D66" s="246" t="s">
        <v>1638</v>
      </c>
      <c r="E66" s="247">
        <v>15</v>
      </c>
      <c r="F66" s="248"/>
      <c r="G66" s="249">
        <f>ROUND(E66*F66,2)</f>
        <v>0</v>
      </c>
      <c r="H66" s="248"/>
      <c r="I66" s="249">
        <f>ROUND(E66*H66,2)</f>
        <v>0</v>
      </c>
      <c r="J66" s="248"/>
      <c r="K66" s="249">
        <f>ROUND(E66*J66,2)</f>
        <v>0</v>
      </c>
      <c r="L66" s="249">
        <v>21</v>
      </c>
      <c r="M66" s="249">
        <f>G66*(1+L66/100)</f>
        <v>0</v>
      </c>
      <c r="N66" s="249">
        <v>0</v>
      </c>
      <c r="O66" s="249">
        <f>ROUND(E66*N66,2)</f>
        <v>0</v>
      </c>
      <c r="P66" s="249">
        <v>0</v>
      </c>
      <c r="Q66" s="250">
        <f>ROUND(E66*P66,2)</f>
        <v>0</v>
      </c>
      <c r="R66" s="225"/>
      <c r="S66" s="225" t="s">
        <v>289</v>
      </c>
      <c r="T66" s="225" t="s">
        <v>277</v>
      </c>
      <c r="U66" s="225">
        <v>0</v>
      </c>
      <c r="V66" s="225">
        <f>ROUND(E66*U66,2)</f>
        <v>0</v>
      </c>
      <c r="W66" s="225"/>
      <c r="X66" s="206"/>
      <c r="Y66" s="206"/>
      <c r="Z66" s="206"/>
      <c r="AA66" s="206"/>
      <c r="AB66" s="206"/>
      <c r="AC66" s="206"/>
      <c r="AD66" s="206"/>
      <c r="AE66" s="206"/>
      <c r="AF66" s="206"/>
      <c r="AG66" s="206" t="s">
        <v>922</v>
      </c>
      <c r="AH66" s="206"/>
      <c r="AI66" s="206"/>
      <c r="AJ66" s="206"/>
      <c r="AK66" s="206"/>
      <c r="AL66" s="206"/>
      <c r="AM66" s="206"/>
      <c r="AN66" s="206"/>
      <c r="AO66" s="206"/>
      <c r="AP66" s="206"/>
      <c r="AQ66" s="206"/>
      <c r="AR66" s="206"/>
      <c r="AS66" s="206"/>
      <c r="AT66" s="206"/>
      <c r="AU66" s="206"/>
      <c r="AV66" s="206"/>
      <c r="AW66" s="206"/>
      <c r="AX66" s="206"/>
      <c r="AY66" s="206"/>
      <c r="AZ66" s="206"/>
      <c r="BA66" s="206"/>
      <c r="BB66" s="206"/>
      <c r="BC66" s="206"/>
      <c r="BD66" s="206"/>
      <c r="BE66" s="206"/>
      <c r="BF66" s="206"/>
      <c r="BG66" s="206"/>
      <c r="BH66" s="206"/>
    </row>
    <row r="67" spans="1:60" outlineLevel="1" x14ac:dyDescent="0.25">
      <c r="A67" s="244">
        <v>57</v>
      </c>
      <c r="B67" s="245" t="s">
        <v>2138</v>
      </c>
      <c r="C67" s="255" t="s">
        <v>2074</v>
      </c>
      <c r="D67" s="246" t="s">
        <v>1638</v>
      </c>
      <c r="E67" s="247">
        <v>15</v>
      </c>
      <c r="F67" s="248"/>
      <c r="G67" s="249">
        <f>ROUND(E67*F67,2)</f>
        <v>0</v>
      </c>
      <c r="H67" s="248"/>
      <c r="I67" s="249">
        <f>ROUND(E67*H67,2)</f>
        <v>0</v>
      </c>
      <c r="J67" s="248"/>
      <c r="K67" s="249">
        <f>ROUND(E67*J67,2)</f>
        <v>0</v>
      </c>
      <c r="L67" s="249">
        <v>21</v>
      </c>
      <c r="M67" s="249">
        <f>G67*(1+L67/100)</f>
        <v>0</v>
      </c>
      <c r="N67" s="249">
        <v>0</v>
      </c>
      <c r="O67" s="249">
        <f>ROUND(E67*N67,2)</f>
        <v>0</v>
      </c>
      <c r="P67" s="249">
        <v>0</v>
      </c>
      <c r="Q67" s="250">
        <f>ROUND(E67*P67,2)</f>
        <v>0</v>
      </c>
      <c r="R67" s="225"/>
      <c r="S67" s="225" t="s">
        <v>289</v>
      </c>
      <c r="T67" s="225" t="s">
        <v>277</v>
      </c>
      <c r="U67" s="225">
        <v>0</v>
      </c>
      <c r="V67" s="225">
        <f>ROUND(E67*U67,2)</f>
        <v>0</v>
      </c>
      <c r="W67" s="225"/>
      <c r="X67" s="206"/>
      <c r="Y67" s="206"/>
      <c r="Z67" s="206"/>
      <c r="AA67" s="206"/>
      <c r="AB67" s="206"/>
      <c r="AC67" s="206"/>
      <c r="AD67" s="206"/>
      <c r="AE67" s="206"/>
      <c r="AF67" s="206"/>
      <c r="AG67" s="206" t="s">
        <v>922</v>
      </c>
      <c r="AH67" s="206"/>
      <c r="AI67" s="206"/>
      <c r="AJ67" s="206"/>
      <c r="AK67" s="206"/>
      <c r="AL67" s="206"/>
      <c r="AM67" s="206"/>
      <c r="AN67" s="206"/>
      <c r="AO67" s="206"/>
      <c r="AP67" s="206"/>
      <c r="AQ67" s="206"/>
      <c r="AR67" s="206"/>
      <c r="AS67" s="206"/>
      <c r="AT67" s="206"/>
      <c r="AU67" s="206"/>
      <c r="AV67" s="206"/>
      <c r="AW67" s="206"/>
      <c r="AX67" s="206"/>
      <c r="AY67" s="206"/>
      <c r="AZ67" s="206"/>
      <c r="BA67" s="206"/>
      <c r="BB67" s="206"/>
      <c r="BC67" s="206"/>
      <c r="BD67" s="206"/>
      <c r="BE67" s="206"/>
      <c r="BF67" s="206"/>
      <c r="BG67" s="206"/>
      <c r="BH67" s="206"/>
    </row>
    <row r="68" spans="1:60" ht="20.399999999999999" outlineLevel="1" x14ac:dyDescent="0.25">
      <c r="A68" s="244">
        <v>58</v>
      </c>
      <c r="B68" s="245" t="s">
        <v>2139</v>
      </c>
      <c r="C68" s="255" t="s">
        <v>2140</v>
      </c>
      <c r="D68" s="246" t="s">
        <v>1638</v>
      </c>
      <c r="E68" s="247">
        <v>5</v>
      </c>
      <c r="F68" s="248"/>
      <c r="G68" s="249">
        <f>ROUND(E68*F68,2)</f>
        <v>0</v>
      </c>
      <c r="H68" s="248"/>
      <c r="I68" s="249">
        <f>ROUND(E68*H68,2)</f>
        <v>0</v>
      </c>
      <c r="J68" s="248"/>
      <c r="K68" s="249">
        <f>ROUND(E68*J68,2)</f>
        <v>0</v>
      </c>
      <c r="L68" s="249">
        <v>21</v>
      </c>
      <c r="M68" s="249">
        <f>G68*(1+L68/100)</f>
        <v>0</v>
      </c>
      <c r="N68" s="249">
        <v>0</v>
      </c>
      <c r="O68" s="249">
        <f>ROUND(E68*N68,2)</f>
        <v>0</v>
      </c>
      <c r="P68" s="249">
        <v>0</v>
      </c>
      <c r="Q68" s="250">
        <f>ROUND(E68*P68,2)</f>
        <v>0</v>
      </c>
      <c r="R68" s="225"/>
      <c r="S68" s="225" t="s">
        <v>289</v>
      </c>
      <c r="T68" s="225" t="s">
        <v>277</v>
      </c>
      <c r="U68" s="225">
        <v>0</v>
      </c>
      <c r="V68" s="225">
        <f>ROUND(E68*U68,2)</f>
        <v>0</v>
      </c>
      <c r="W68" s="225"/>
      <c r="X68" s="206"/>
      <c r="Y68" s="206"/>
      <c r="Z68" s="206"/>
      <c r="AA68" s="206"/>
      <c r="AB68" s="206"/>
      <c r="AC68" s="206"/>
      <c r="AD68" s="206"/>
      <c r="AE68" s="206"/>
      <c r="AF68" s="206"/>
      <c r="AG68" s="206" t="s">
        <v>922</v>
      </c>
      <c r="AH68" s="206"/>
      <c r="AI68" s="206"/>
      <c r="AJ68" s="206"/>
      <c r="AK68" s="206"/>
      <c r="AL68" s="206"/>
      <c r="AM68" s="206"/>
      <c r="AN68" s="206"/>
      <c r="AO68" s="206"/>
      <c r="AP68" s="206"/>
      <c r="AQ68" s="206"/>
      <c r="AR68" s="206"/>
      <c r="AS68" s="206"/>
      <c r="AT68" s="206"/>
      <c r="AU68" s="206"/>
      <c r="AV68" s="206"/>
      <c r="AW68" s="206"/>
      <c r="AX68" s="206"/>
      <c r="AY68" s="206"/>
      <c r="AZ68" s="206"/>
      <c r="BA68" s="206"/>
      <c r="BB68" s="206"/>
      <c r="BC68" s="206"/>
      <c r="BD68" s="206"/>
      <c r="BE68" s="206"/>
      <c r="BF68" s="206"/>
      <c r="BG68" s="206"/>
      <c r="BH68" s="206"/>
    </row>
    <row r="69" spans="1:60" outlineLevel="1" x14ac:dyDescent="0.25">
      <c r="A69" s="244">
        <v>59</v>
      </c>
      <c r="B69" s="245" t="s">
        <v>2141</v>
      </c>
      <c r="C69" s="255" t="s">
        <v>2074</v>
      </c>
      <c r="D69" s="246" t="s">
        <v>1638</v>
      </c>
      <c r="E69" s="247">
        <v>5</v>
      </c>
      <c r="F69" s="248"/>
      <c r="G69" s="249">
        <f>ROUND(E69*F69,2)</f>
        <v>0</v>
      </c>
      <c r="H69" s="248"/>
      <c r="I69" s="249">
        <f>ROUND(E69*H69,2)</f>
        <v>0</v>
      </c>
      <c r="J69" s="248"/>
      <c r="K69" s="249">
        <f>ROUND(E69*J69,2)</f>
        <v>0</v>
      </c>
      <c r="L69" s="249">
        <v>21</v>
      </c>
      <c r="M69" s="249">
        <f>G69*(1+L69/100)</f>
        <v>0</v>
      </c>
      <c r="N69" s="249">
        <v>0</v>
      </c>
      <c r="O69" s="249">
        <f>ROUND(E69*N69,2)</f>
        <v>0</v>
      </c>
      <c r="P69" s="249">
        <v>0</v>
      </c>
      <c r="Q69" s="250">
        <f>ROUND(E69*P69,2)</f>
        <v>0</v>
      </c>
      <c r="R69" s="225"/>
      <c r="S69" s="225" t="s">
        <v>289</v>
      </c>
      <c r="T69" s="225" t="s">
        <v>277</v>
      </c>
      <c r="U69" s="225">
        <v>0</v>
      </c>
      <c r="V69" s="225">
        <f>ROUND(E69*U69,2)</f>
        <v>0</v>
      </c>
      <c r="W69" s="225"/>
      <c r="X69" s="206"/>
      <c r="Y69" s="206"/>
      <c r="Z69" s="206"/>
      <c r="AA69" s="206"/>
      <c r="AB69" s="206"/>
      <c r="AC69" s="206"/>
      <c r="AD69" s="206"/>
      <c r="AE69" s="206"/>
      <c r="AF69" s="206"/>
      <c r="AG69" s="206" t="s">
        <v>922</v>
      </c>
      <c r="AH69" s="206"/>
      <c r="AI69" s="206"/>
      <c r="AJ69" s="206"/>
      <c r="AK69" s="206"/>
      <c r="AL69" s="206"/>
      <c r="AM69" s="206"/>
      <c r="AN69" s="206"/>
      <c r="AO69" s="206"/>
      <c r="AP69" s="206"/>
      <c r="AQ69" s="206"/>
      <c r="AR69" s="206"/>
      <c r="AS69" s="206"/>
      <c r="AT69" s="206"/>
      <c r="AU69" s="206"/>
      <c r="AV69" s="206"/>
      <c r="AW69" s="206"/>
      <c r="AX69" s="206"/>
      <c r="AY69" s="206"/>
      <c r="AZ69" s="206"/>
      <c r="BA69" s="206"/>
      <c r="BB69" s="206"/>
      <c r="BC69" s="206"/>
      <c r="BD69" s="206"/>
      <c r="BE69" s="206"/>
      <c r="BF69" s="206"/>
      <c r="BG69" s="206"/>
      <c r="BH69" s="206"/>
    </row>
    <row r="70" spans="1:60" ht="20.399999999999999" outlineLevel="1" x14ac:dyDescent="0.25">
      <c r="A70" s="244">
        <v>60</v>
      </c>
      <c r="B70" s="245" t="s">
        <v>2142</v>
      </c>
      <c r="C70" s="255" t="s">
        <v>2143</v>
      </c>
      <c r="D70" s="246" t="s">
        <v>370</v>
      </c>
      <c r="E70" s="247">
        <v>40</v>
      </c>
      <c r="F70" s="248"/>
      <c r="G70" s="249">
        <f>ROUND(E70*F70,2)</f>
        <v>0</v>
      </c>
      <c r="H70" s="248"/>
      <c r="I70" s="249">
        <f>ROUND(E70*H70,2)</f>
        <v>0</v>
      </c>
      <c r="J70" s="248"/>
      <c r="K70" s="249">
        <f>ROUND(E70*J70,2)</f>
        <v>0</v>
      </c>
      <c r="L70" s="249">
        <v>21</v>
      </c>
      <c r="M70" s="249">
        <f>G70*(1+L70/100)</f>
        <v>0</v>
      </c>
      <c r="N70" s="249">
        <v>0</v>
      </c>
      <c r="O70" s="249">
        <f>ROUND(E70*N70,2)</f>
        <v>0</v>
      </c>
      <c r="P70" s="249">
        <v>0</v>
      </c>
      <c r="Q70" s="250">
        <f>ROUND(E70*P70,2)</f>
        <v>0</v>
      </c>
      <c r="R70" s="225"/>
      <c r="S70" s="225" t="s">
        <v>289</v>
      </c>
      <c r="T70" s="225" t="s">
        <v>277</v>
      </c>
      <c r="U70" s="225">
        <v>0</v>
      </c>
      <c r="V70" s="225">
        <f>ROUND(E70*U70,2)</f>
        <v>0</v>
      </c>
      <c r="W70" s="225"/>
      <c r="X70" s="206"/>
      <c r="Y70" s="206"/>
      <c r="Z70" s="206"/>
      <c r="AA70" s="206"/>
      <c r="AB70" s="206"/>
      <c r="AC70" s="206"/>
      <c r="AD70" s="206"/>
      <c r="AE70" s="206"/>
      <c r="AF70" s="206"/>
      <c r="AG70" s="206" t="s">
        <v>922</v>
      </c>
      <c r="AH70" s="206"/>
      <c r="AI70" s="206"/>
      <c r="AJ70" s="206"/>
      <c r="AK70" s="206"/>
      <c r="AL70" s="206"/>
      <c r="AM70" s="206"/>
      <c r="AN70" s="206"/>
      <c r="AO70" s="206"/>
      <c r="AP70" s="206"/>
      <c r="AQ70" s="206"/>
      <c r="AR70" s="206"/>
      <c r="AS70" s="206"/>
      <c r="AT70" s="206"/>
      <c r="AU70" s="206"/>
      <c r="AV70" s="206"/>
      <c r="AW70" s="206"/>
      <c r="AX70" s="206"/>
      <c r="AY70" s="206"/>
      <c r="AZ70" s="206"/>
      <c r="BA70" s="206"/>
      <c r="BB70" s="206"/>
      <c r="BC70" s="206"/>
      <c r="BD70" s="206"/>
      <c r="BE70" s="206"/>
      <c r="BF70" s="206"/>
      <c r="BG70" s="206"/>
      <c r="BH70" s="206"/>
    </row>
    <row r="71" spans="1:60" outlineLevel="1" x14ac:dyDescent="0.25">
      <c r="A71" s="244">
        <v>61</v>
      </c>
      <c r="B71" s="245" t="s">
        <v>2144</v>
      </c>
      <c r="C71" s="255" t="s">
        <v>33</v>
      </c>
      <c r="D71" s="246" t="s">
        <v>370</v>
      </c>
      <c r="E71" s="247">
        <v>40</v>
      </c>
      <c r="F71" s="248"/>
      <c r="G71" s="249">
        <f>ROUND(E71*F71,2)</f>
        <v>0</v>
      </c>
      <c r="H71" s="248"/>
      <c r="I71" s="249">
        <f>ROUND(E71*H71,2)</f>
        <v>0</v>
      </c>
      <c r="J71" s="248"/>
      <c r="K71" s="249">
        <f>ROUND(E71*J71,2)</f>
        <v>0</v>
      </c>
      <c r="L71" s="249">
        <v>21</v>
      </c>
      <c r="M71" s="249">
        <f>G71*(1+L71/100)</f>
        <v>0</v>
      </c>
      <c r="N71" s="249">
        <v>0</v>
      </c>
      <c r="O71" s="249">
        <f>ROUND(E71*N71,2)</f>
        <v>0</v>
      </c>
      <c r="P71" s="249">
        <v>0</v>
      </c>
      <c r="Q71" s="250">
        <f>ROUND(E71*P71,2)</f>
        <v>0</v>
      </c>
      <c r="R71" s="225"/>
      <c r="S71" s="225" t="s">
        <v>289</v>
      </c>
      <c r="T71" s="225" t="s">
        <v>277</v>
      </c>
      <c r="U71" s="225">
        <v>0</v>
      </c>
      <c r="V71" s="225">
        <f>ROUND(E71*U71,2)</f>
        <v>0</v>
      </c>
      <c r="W71" s="225"/>
      <c r="X71" s="206"/>
      <c r="Y71" s="206"/>
      <c r="Z71" s="206"/>
      <c r="AA71" s="206"/>
      <c r="AB71" s="206"/>
      <c r="AC71" s="206"/>
      <c r="AD71" s="206"/>
      <c r="AE71" s="206"/>
      <c r="AF71" s="206"/>
      <c r="AG71" s="206" t="s">
        <v>922</v>
      </c>
      <c r="AH71" s="206"/>
      <c r="AI71" s="206"/>
      <c r="AJ71" s="206"/>
      <c r="AK71" s="206"/>
      <c r="AL71" s="206"/>
      <c r="AM71" s="206"/>
      <c r="AN71" s="206"/>
      <c r="AO71" s="206"/>
      <c r="AP71" s="206"/>
      <c r="AQ71" s="206"/>
      <c r="AR71" s="206"/>
      <c r="AS71" s="206"/>
      <c r="AT71" s="206"/>
      <c r="AU71" s="206"/>
      <c r="AV71" s="206"/>
      <c r="AW71" s="206"/>
      <c r="AX71" s="206"/>
      <c r="AY71" s="206"/>
      <c r="AZ71" s="206"/>
      <c r="BA71" s="206"/>
      <c r="BB71" s="206"/>
      <c r="BC71" s="206"/>
      <c r="BD71" s="206"/>
      <c r="BE71" s="206"/>
      <c r="BF71" s="206"/>
      <c r="BG71" s="206"/>
      <c r="BH71" s="206"/>
    </row>
    <row r="72" spans="1:60" ht="20.399999999999999" outlineLevel="1" x14ac:dyDescent="0.25">
      <c r="A72" s="244">
        <v>62</v>
      </c>
      <c r="B72" s="245" t="s">
        <v>2145</v>
      </c>
      <c r="C72" s="255" t="s">
        <v>2146</v>
      </c>
      <c r="D72" s="246" t="s">
        <v>370</v>
      </c>
      <c r="E72" s="247">
        <v>65</v>
      </c>
      <c r="F72" s="248"/>
      <c r="G72" s="249">
        <f>ROUND(E72*F72,2)</f>
        <v>0</v>
      </c>
      <c r="H72" s="248"/>
      <c r="I72" s="249">
        <f>ROUND(E72*H72,2)</f>
        <v>0</v>
      </c>
      <c r="J72" s="248"/>
      <c r="K72" s="249">
        <f>ROUND(E72*J72,2)</f>
        <v>0</v>
      </c>
      <c r="L72" s="249">
        <v>21</v>
      </c>
      <c r="M72" s="249">
        <f>G72*(1+L72/100)</f>
        <v>0</v>
      </c>
      <c r="N72" s="249">
        <v>0</v>
      </c>
      <c r="O72" s="249">
        <f>ROUND(E72*N72,2)</f>
        <v>0</v>
      </c>
      <c r="P72" s="249">
        <v>0</v>
      </c>
      <c r="Q72" s="250">
        <f>ROUND(E72*P72,2)</f>
        <v>0</v>
      </c>
      <c r="R72" s="225"/>
      <c r="S72" s="225" t="s">
        <v>289</v>
      </c>
      <c r="T72" s="225" t="s">
        <v>277</v>
      </c>
      <c r="U72" s="225">
        <v>0</v>
      </c>
      <c r="V72" s="225">
        <f>ROUND(E72*U72,2)</f>
        <v>0</v>
      </c>
      <c r="W72" s="225"/>
      <c r="X72" s="206"/>
      <c r="Y72" s="206"/>
      <c r="Z72" s="206"/>
      <c r="AA72" s="206"/>
      <c r="AB72" s="206"/>
      <c r="AC72" s="206"/>
      <c r="AD72" s="206"/>
      <c r="AE72" s="206"/>
      <c r="AF72" s="206"/>
      <c r="AG72" s="206" t="s">
        <v>922</v>
      </c>
      <c r="AH72" s="206"/>
      <c r="AI72" s="206"/>
      <c r="AJ72" s="206"/>
      <c r="AK72" s="206"/>
      <c r="AL72" s="206"/>
      <c r="AM72" s="206"/>
      <c r="AN72" s="206"/>
      <c r="AO72" s="206"/>
      <c r="AP72" s="206"/>
      <c r="AQ72" s="206"/>
      <c r="AR72" s="206"/>
      <c r="AS72" s="206"/>
      <c r="AT72" s="206"/>
      <c r="AU72" s="206"/>
      <c r="AV72" s="206"/>
      <c r="AW72" s="206"/>
      <c r="AX72" s="206"/>
      <c r="AY72" s="206"/>
      <c r="AZ72" s="206"/>
      <c r="BA72" s="206"/>
      <c r="BB72" s="206"/>
      <c r="BC72" s="206"/>
      <c r="BD72" s="206"/>
      <c r="BE72" s="206"/>
      <c r="BF72" s="206"/>
      <c r="BG72" s="206"/>
      <c r="BH72" s="206"/>
    </row>
    <row r="73" spans="1:60" outlineLevel="1" x14ac:dyDescent="0.25">
      <c r="A73" s="244">
        <v>63</v>
      </c>
      <c r="B73" s="245" t="s">
        <v>2147</v>
      </c>
      <c r="C73" s="255" t="s">
        <v>2148</v>
      </c>
      <c r="D73" s="246" t="s">
        <v>370</v>
      </c>
      <c r="E73" s="247">
        <v>65</v>
      </c>
      <c r="F73" s="248"/>
      <c r="G73" s="249">
        <f>ROUND(E73*F73,2)</f>
        <v>0</v>
      </c>
      <c r="H73" s="248"/>
      <c r="I73" s="249">
        <f>ROUND(E73*H73,2)</f>
        <v>0</v>
      </c>
      <c r="J73" s="248"/>
      <c r="K73" s="249">
        <f>ROUND(E73*J73,2)</f>
        <v>0</v>
      </c>
      <c r="L73" s="249">
        <v>21</v>
      </c>
      <c r="M73" s="249">
        <f>G73*(1+L73/100)</f>
        <v>0</v>
      </c>
      <c r="N73" s="249">
        <v>0</v>
      </c>
      <c r="O73" s="249">
        <f>ROUND(E73*N73,2)</f>
        <v>0</v>
      </c>
      <c r="P73" s="249">
        <v>0</v>
      </c>
      <c r="Q73" s="250">
        <f>ROUND(E73*P73,2)</f>
        <v>0</v>
      </c>
      <c r="R73" s="225"/>
      <c r="S73" s="225" t="s">
        <v>289</v>
      </c>
      <c r="T73" s="225" t="s">
        <v>277</v>
      </c>
      <c r="U73" s="225">
        <v>0</v>
      </c>
      <c r="V73" s="225">
        <f>ROUND(E73*U73,2)</f>
        <v>0</v>
      </c>
      <c r="W73" s="225"/>
      <c r="X73" s="206"/>
      <c r="Y73" s="206"/>
      <c r="Z73" s="206"/>
      <c r="AA73" s="206"/>
      <c r="AB73" s="206"/>
      <c r="AC73" s="206"/>
      <c r="AD73" s="206"/>
      <c r="AE73" s="206"/>
      <c r="AF73" s="206"/>
      <c r="AG73" s="206" t="s">
        <v>922</v>
      </c>
      <c r="AH73" s="206"/>
      <c r="AI73" s="206"/>
      <c r="AJ73" s="206"/>
      <c r="AK73" s="206"/>
      <c r="AL73" s="206"/>
      <c r="AM73" s="206"/>
      <c r="AN73" s="206"/>
      <c r="AO73" s="206"/>
      <c r="AP73" s="206"/>
      <c r="AQ73" s="206"/>
      <c r="AR73" s="206"/>
      <c r="AS73" s="206"/>
      <c r="AT73" s="206"/>
      <c r="AU73" s="206"/>
      <c r="AV73" s="206"/>
      <c r="AW73" s="206"/>
      <c r="AX73" s="206"/>
      <c r="AY73" s="206"/>
      <c r="AZ73" s="206"/>
      <c r="BA73" s="206"/>
      <c r="BB73" s="206"/>
      <c r="BC73" s="206"/>
      <c r="BD73" s="206"/>
      <c r="BE73" s="206"/>
      <c r="BF73" s="206"/>
      <c r="BG73" s="206"/>
      <c r="BH73" s="206"/>
    </row>
    <row r="74" spans="1:60" outlineLevel="1" x14ac:dyDescent="0.25">
      <c r="A74" s="244">
        <v>64</v>
      </c>
      <c r="B74" s="245" t="s">
        <v>2149</v>
      </c>
      <c r="C74" s="255" t="s">
        <v>2150</v>
      </c>
      <c r="D74" s="246" t="s">
        <v>370</v>
      </c>
      <c r="E74" s="247">
        <v>35</v>
      </c>
      <c r="F74" s="248"/>
      <c r="G74" s="249">
        <f>ROUND(E74*F74,2)</f>
        <v>0</v>
      </c>
      <c r="H74" s="248"/>
      <c r="I74" s="249">
        <f>ROUND(E74*H74,2)</f>
        <v>0</v>
      </c>
      <c r="J74" s="248"/>
      <c r="K74" s="249">
        <f>ROUND(E74*J74,2)</f>
        <v>0</v>
      </c>
      <c r="L74" s="249">
        <v>21</v>
      </c>
      <c r="M74" s="249">
        <f>G74*(1+L74/100)</f>
        <v>0</v>
      </c>
      <c r="N74" s="249">
        <v>0</v>
      </c>
      <c r="O74" s="249">
        <f>ROUND(E74*N74,2)</f>
        <v>0</v>
      </c>
      <c r="P74" s="249">
        <v>0</v>
      </c>
      <c r="Q74" s="250">
        <f>ROUND(E74*P74,2)</f>
        <v>0</v>
      </c>
      <c r="R74" s="225"/>
      <c r="S74" s="225" t="s">
        <v>289</v>
      </c>
      <c r="T74" s="225" t="s">
        <v>277</v>
      </c>
      <c r="U74" s="225">
        <v>0</v>
      </c>
      <c r="V74" s="225">
        <f>ROUND(E74*U74,2)</f>
        <v>0</v>
      </c>
      <c r="W74" s="225"/>
      <c r="X74" s="206"/>
      <c r="Y74" s="206"/>
      <c r="Z74" s="206"/>
      <c r="AA74" s="206"/>
      <c r="AB74" s="206"/>
      <c r="AC74" s="206"/>
      <c r="AD74" s="206"/>
      <c r="AE74" s="206"/>
      <c r="AF74" s="206"/>
      <c r="AG74" s="206" t="s">
        <v>922</v>
      </c>
      <c r="AH74" s="206"/>
      <c r="AI74" s="206"/>
      <c r="AJ74" s="206"/>
      <c r="AK74" s="206"/>
      <c r="AL74" s="206"/>
      <c r="AM74" s="206"/>
      <c r="AN74" s="206"/>
      <c r="AO74" s="206"/>
      <c r="AP74" s="206"/>
      <c r="AQ74" s="206"/>
      <c r="AR74" s="206"/>
      <c r="AS74" s="206"/>
      <c r="AT74" s="206"/>
      <c r="AU74" s="206"/>
      <c r="AV74" s="206"/>
      <c r="AW74" s="206"/>
      <c r="AX74" s="206"/>
      <c r="AY74" s="206"/>
      <c r="AZ74" s="206"/>
      <c r="BA74" s="206"/>
      <c r="BB74" s="206"/>
      <c r="BC74" s="206"/>
      <c r="BD74" s="206"/>
      <c r="BE74" s="206"/>
      <c r="BF74" s="206"/>
      <c r="BG74" s="206"/>
      <c r="BH74" s="206"/>
    </row>
    <row r="75" spans="1:60" outlineLevel="1" x14ac:dyDescent="0.25">
      <c r="A75" s="244">
        <v>65</v>
      </c>
      <c r="B75" s="245" t="s">
        <v>2151</v>
      </c>
      <c r="C75" s="255" t="s">
        <v>2148</v>
      </c>
      <c r="D75" s="246" t="s">
        <v>370</v>
      </c>
      <c r="E75" s="247">
        <v>35</v>
      </c>
      <c r="F75" s="248"/>
      <c r="G75" s="249">
        <f>ROUND(E75*F75,2)</f>
        <v>0</v>
      </c>
      <c r="H75" s="248"/>
      <c r="I75" s="249">
        <f>ROUND(E75*H75,2)</f>
        <v>0</v>
      </c>
      <c r="J75" s="248"/>
      <c r="K75" s="249">
        <f>ROUND(E75*J75,2)</f>
        <v>0</v>
      </c>
      <c r="L75" s="249">
        <v>21</v>
      </c>
      <c r="M75" s="249">
        <f>G75*(1+L75/100)</f>
        <v>0</v>
      </c>
      <c r="N75" s="249">
        <v>0</v>
      </c>
      <c r="O75" s="249">
        <f>ROUND(E75*N75,2)</f>
        <v>0</v>
      </c>
      <c r="P75" s="249">
        <v>0</v>
      </c>
      <c r="Q75" s="250">
        <f>ROUND(E75*P75,2)</f>
        <v>0</v>
      </c>
      <c r="R75" s="225"/>
      <c r="S75" s="225" t="s">
        <v>289</v>
      </c>
      <c r="T75" s="225" t="s">
        <v>277</v>
      </c>
      <c r="U75" s="225">
        <v>0</v>
      </c>
      <c r="V75" s="225">
        <f>ROUND(E75*U75,2)</f>
        <v>0</v>
      </c>
      <c r="W75" s="225"/>
      <c r="X75" s="206"/>
      <c r="Y75" s="206"/>
      <c r="Z75" s="206"/>
      <c r="AA75" s="206"/>
      <c r="AB75" s="206"/>
      <c r="AC75" s="206"/>
      <c r="AD75" s="206"/>
      <c r="AE75" s="206"/>
      <c r="AF75" s="206"/>
      <c r="AG75" s="206" t="s">
        <v>922</v>
      </c>
      <c r="AH75" s="206"/>
      <c r="AI75" s="206"/>
      <c r="AJ75" s="206"/>
      <c r="AK75" s="206"/>
      <c r="AL75" s="206"/>
      <c r="AM75" s="206"/>
      <c r="AN75" s="206"/>
      <c r="AO75" s="206"/>
      <c r="AP75" s="206"/>
      <c r="AQ75" s="206"/>
      <c r="AR75" s="206"/>
      <c r="AS75" s="206"/>
      <c r="AT75" s="206"/>
      <c r="AU75" s="206"/>
      <c r="AV75" s="206"/>
      <c r="AW75" s="206"/>
      <c r="AX75" s="206"/>
      <c r="AY75" s="206"/>
      <c r="AZ75" s="206"/>
      <c r="BA75" s="206"/>
      <c r="BB75" s="206"/>
      <c r="BC75" s="206"/>
      <c r="BD75" s="206"/>
      <c r="BE75" s="206"/>
      <c r="BF75" s="206"/>
      <c r="BG75" s="206"/>
      <c r="BH75" s="206"/>
    </row>
    <row r="76" spans="1:60" outlineLevel="1" x14ac:dyDescent="0.25">
      <c r="A76" s="244">
        <v>66</v>
      </c>
      <c r="B76" s="245" t="s">
        <v>2152</v>
      </c>
      <c r="C76" s="255" t="s">
        <v>2153</v>
      </c>
      <c r="D76" s="246" t="s">
        <v>1638</v>
      </c>
      <c r="E76" s="247">
        <v>1</v>
      </c>
      <c r="F76" s="248"/>
      <c r="G76" s="249">
        <f>ROUND(E76*F76,2)</f>
        <v>0</v>
      </c>
      <c r="H76" s="248"/>
      <c r="I76" s="249">
        <f>ROUND(E76*H76,2)</f>
        <v>0</v>
      </c>
      <c r="J76" s="248"/>
      <c r="K76" s="249">
        <f>ROUND(E76*J76,2)</f>
        <v>0</v>
      </c>
      <c r="L76" s="249">
        <v>21</v>
      </c>
      <c r="M76" s="249">
        <f>G76*(1+L76/100)</f>
        <v>0</v>
      </c>
      <c r="N76" s="249">
        <v>0</v>
      </c>
      <c r="O76" s="249">
        <f>ROUND(E76*N76,2)</f>
        <v>0</v>
      </c>
      <c r="P76" s="249">
        <v>0</v>
      </c>
      <c r="Q76" s="250">
        <f>ROUND(E76*P76,2)</f>
        <v>0</v>
      </c>
      <c r="R76" s="225"/>
      <c r="S76" s="225" t="s">
        <v>289</v>
      </c>
      <c r="T76" s="225" t="s">
        <v>277</v>
      </c>
      <c r="U76" s="225">
        <v>0</v>
      </c>
      <c r="V76" s="225">
        <f>ROUND(E76*U76,2)</f>
        <v>0</v>
      </c>
      <c r="W76" s="225"/>
      <c r="X76" s="206"/>
      <c r="Y76" s="206"/>
      <c r="Z76" s="206"/>
      <c r="AA76" s="206"/>
      <c r="AB76" s="206"/>
      <c r="AC76" s="206"/>
      <c r="AD76" s="206"/>
      <c r="AE76" s="206"/>
      <c r="AF76" s="206"/>
      <c r="AG76" s="206" t="s">
        <v>922</v>
      </c>
      <c r="AH76" s="206"/>
      <c r="AI76" s="206"/>
      <c r="AJ76" s="206"/>
      <c r="AK76" s="206"/>
      <c r="AL76" s="206"/>
      <c r="AM76" s="206"/>
      <c r="AN76" s="206"/>
      <c r="AO76" s="206"/>
      <c r="AP76" s="206"/>
      <c r="AQ76" s="206"/>
      <c r="AR76" s="206"/>
      <c r="AS76" s="206"/>
      <c r="AT76" s="206"/>
      <c r="AU76" s="206"/>
      <c r="AV76" s="206"/>
      <c r="AW76" s="206"/>
      <c r="AX76" s="206"/>
      <c r="AY76" s="206"/>
      <c r="AZ76" s="206"/>
      <c r="BA76" s="206"/>
      <c r="BB76" s="206"/>
      <c r="BC76" s="206"/>
      <c r="BD76" s="206"/>
      <c r="BE76" s="206"/>
      <c r="BF76" s="206"/>
      <c r="BG76" s="206"/>
      <c r="BH76" s="206"/>
    </row>
    <row r="77" spans="1:60" x14ac:dyDescent="0.25">
      <c r="A77" s="231" t="s">
        <v>271</v>
      </c>
      <c r="B77" s="232" t="s">
        <v>171</v>
      </c>
      <c r="C77" s="252" t="s">
        <v>172</v>
      </c>
      <c r="D77" s="233"/>
      <c r="E77" s="234"/>
      <c r="F77" s="235"/>
      <c r="G77" s="235">
        <f>SUMIF(AG78:AG87,"&lt;&gt;NOR",G78:G87)</f>
        <v>0</v>
      </c>
      <c r="H77" s="235"/>
      <c r="I77" s="235">
        <f>SUM(I78:I87)</f>
        <v>0</v>
      </c>
      <c r="J77" s="235"/>
      <c r="K77" s="235">
        <f>SUM(K78:K87)</f>
        <v>0</v>
      </c>
      <c r="L77" s="235"/>
      <c r="M77" s="235">
        <f>SUM(M78:M87)</f>
        <v>0</v>
      </c>
      <c r="N77" s="235"/>
      <c r="O77" s="235">
        <f>SUM(O78:O87)</f>
        <v>0</v>
      </c>
      <c r="P77" s="235"/>
      <c r="Q77" s="236">
        <f>SUM(Q78:Q87)</f>
        <v>0</v>
      </c>
      <c r="R77" s="230"/>
      <c r="S77" s="230"/>
      <c r="T77" s="230"/>
      <c r="U77" s="230"/>
      <c r="V77" s="230">
        <f>SUM(V78:V87)</f>
        <v>0</v>
      </c>
      <c r="W77" s="230"/>
      <c r="AG77" t="s">
        <v>272</v>
      </c>
    </row>
    <row r="78" spans="1:60" outlineLevel="1" x14ac:dyDescent="0.25">
      <c r="A78" s="244">
        <v>67</v>
      </c>
      <c r="B78" s="245" t="s">
        <v>2154</v>
      </c>
      <c r="C78" s="255" t="s">
        <v>2155</v>
      </c>
      <c r="D78" s="246" t="s">
        <v>370</v>
      </c>
      <c r="E78" s="247">
        <v>55</v>
      </c>
      <c r="F78" s="248"/>
      <c r="G78" s="249">
        <f>ROUND(E78*F78,2)</f>
        <v>0</v>
      </c>
      <c r="H78" s="248"/>
      <c r="I78" s="249">
        <f>ROUND(E78*H78,2)</f>
        <v>0</v>
      </c>
      <c r="J78" s="248"/>
      <c r="K78" s="249">
        <f>ROUND(E78*J78,2)</f>
        <v>0</v>
      </c>
      <c r="L78" s="249">
        <v>21</v>
      </c>
      <c r="M78" s="249">
        <f>G78*(1+L78/100)</f>
        <v>0</v>
      </c>
      <c r="N78" s="249">
        <v>0</v>
      </c>
      <c r="O78" s="249">
        <f>ROUND(E78*N78,2)</f>
        <v>0</v>
      </c>
      <c r="P78" s="249">
        <v>0</v>
      </c>
      <c r="Q78" s="250">
        <f>ROUND(E78*P78,2)</f>
        <v>0</v>
      </c>
      <c r="R78" s="225"/>
      <c r="S78" s="225" t="s">
        <v>289</v>
      </c>
      <c r="T78" s="225" t="s">
        <v>277</v>
      </c>
      <c r="U78" s="225">
        <v>0</v>
      </c>
      <c r="V78" s="225">
        <f>ROUND(E78*U78,2)</f>
        <v>0</v>
      </c>
      <c r="W78" s="225"/>
      <c r="X78" s="206"/>
      <c r="Y78" s="206"/>
      <c r="Z78" s="206"/>
      <c r="AA78" s="206"/>
      <c r="AB78" s="206"/>
      <c r="AC78" s="206"/>
      <c r="AD78" s="206"/>
      <c r="AE78" s="206"/>
      <c r="AF78" s="206"/>
      <c r="AG78" s="206" t="s">
        <v>922</v>
      </c>
      <c r="AH78" s="206"/>
      <c r="AI78" s="206"/>
      <c r="AJ78" s="206"/>
      <c r="AK78" s="206"/>
      <c r="AL78" s="206"/>
      <c r="AM78" s="206"/>
      <c r="AN78" s="206"/>
      <c r="AO78" s="206"/>
      <c r="AP78" s="206"/>
      <c r="AQ78" s="206"/>
      <c r="AR78" s="206"/>
      <c r="AS78" s="206"/>
      <c r="AT78" s="206"/>
      <c r="AU78" s="206"/>
      <c r="AV78" s="206"/>
      <c r="AW78" s="206"/>
      <c r="AX78" s="206"/>
      <c r="AY78" s="206"/>
      <c r="AZ78" s="206"/>
      <c r="BA78" s="206"/>
      <c r="BB78" s="206"/>
      <c r="BC78" s="206"/>
      <c r="BD78" s="206"/>
      <c r="BE78" s="206"/>
      <c r="BF78" s="206"/>
      <c r="BG78" s="206"/>
      <c r="BH78" s="206"/>
    </row>
    <row r="79" spans="1:60" outlineLevel="1" x14ac:dyDescent="0.25">
      <c r="A79" s="244">
        <v>68</v>
      </c>
      <c r="B79" s="245" t="s">
        <v>2156</v>
      </c>
      <c r="C79" s="255" t="s">
        <v>2157</v>
      </c>
      <c r="D79" s="246" t="s">
        <v>370</v>
      </c>
      <c r="E79" s="247">
        <v>655</v>
      </c>
      <c r="F79" s="248"/>
      <c r="G79" s="249">
        <f>ROUND(E79*F79,2)</f>
        <v>0</v>
      </c>
      <c r="H79" s="248"/>
      <c r="I79" s="249">
        <f>ROUND(E79*H79,2)</f>
        <v>0</v>
      </c>
      <c r="J79" s="248"/>
      <c r="K79" s="249">
        <f>ROUND(E79*J79,2)</f>
        <v>0</v>
      </c>
      <c r="L79" s="249">
        <v>21</v>
      </c>
      <c r="M79" s="249">
        <f>G79*(1+L79/100)</f>
        <v>0</v>
      </c>
      <c r="N79" s="249">
        <v>0</v>
      </c>
      <c r="O79" s="249">
        <f>ROUND(E79*N79,2)</f>
        <v>0</v>
      </c>
      <c r="P79" s="249">
        <v>0</v>
      </c>
      <c r="Q79" s="250">
        <f>ROUND(E79*P79,2)</f>
        <v>0</v>
      </c>
      <c r="R79" s="225"/>
      <c r="S79" s="225" t="s">
        <v>289</v>
      </c>
      <c r="T79" s="225" t="s">
        <v>277</v>
      </c>
      <c r="U79" s="225">
        <v>0</v>
      </c>
      <c r="V79" s="225">
        <f>ROUND(E79*U79,2)</f>
        <v>0</v>
      </c>
      <c r="W79" s="225"/>
      <c r="X79" s="206"/>
      <c r="Y79" s="206"/>
      <c r="Z79" s="206"/>
      <c r="AA79" s="206"/>
      <c r="AB79" s="206"/>
      <c r="AC79" s="206"/>
      <c r="AD79" s="206"/>
      <c r="AE79" s="206"/>
      <c r="AF79" s="206"/>
      <c r="AG79" s="206" t="s">
        <v>922</v>
      </c>
      <c r="AH79" s="206"/>
      <c r="AI79" s="206"/>
      <c r="AJ79" s="206"/>
      <c r="AK79" s="206"/>
      <c r="AL79" s="206"/>
      <c r="AM79" s="206"/>
      <c r="AN79" s="206"/>
      <c r="AO79" s="206"/>
      <c r="AP79" s="206"/>
      <c r="AQ79" s="206"/>
      <c r="AR79" s="206"/>
      <c r="AS79" s="206"/>
      <c r="AT79" s="206"/>
      <c r="AU79" s="206"/>
      <c r="AV79" s="206"/>
      <c r="AW79" s="206"/>
      <c r="AX79" s="206"/>
      <c r="AY79" s="206"/>
      <c r="AZ79" s="206"/>
      <c r="BA79" s="206"/>
      <c r="BB79" s="206"/>
      <c r="BC79" s="206"/>
      <c r="BD79" s="206"/>
      <c r="BE79" s="206"/>
      <c r="BF79" s="206"/>
      <c r="BG79" s="206"/>
      <c r="BH79" s="206"/>
    </row>
    <row r="80" spans="1:60" outlineLevel="1" x14ac:dyDescent="0.25">
      <c r="A80" s="244">
        <v>69</v>
      </c>
      <c r="B80" s="245" t="s">
        <v>2158</v>
      </c>
      <c r="C80" s="255" t="s">
        <v>2159</v>
      </c>
      <c r="D80" s="246" t="s">
        <v>370</v>
      </c>
      <c r="E80" s="247">
        <v>60</v>
      </c>
      <c r="F80" s="248"/>
      <c r="G80" s="249">
        <f>ROUND(E80*F80,2)</f>
        <v>0</v>
      </c>
      <c r="H80" s="248"/>
      <c r="I80" s="249">
        <f>ROUND(E80*H80,2)</f>
        <v>0</v>
      </c>
      <c r="J80" s="248"/>
      <c r="K80" s="249">
        <f>ROUND(E80*J80,2)</f>
        <v>0</v>
      </c>
      <c r="L80" s="249">
        <v>21</v>
      </c>
      <c r="M80" s="249">
        <f>G80*(1+L80/100)</f>
        <v>0</v>
      </c>
      <c r="N80" s="249">
        <v>0</v>
      </c>
      <c r="O80" s="249">
        <f>ROUND(E80*N80,2)</f>
        <v>0</v>
      </c>
      <c r="P80" s="249">
        <v>0</v>
      </c>
      <c r="Q80" s="250">
        <f>ROUND(E80*P80,2)</f>
        <v>0</v>
      </c>
      <c r="R80" s="225"/>
      <c r="S80" s="225" t="s">
        <v>289</v>
      </c>
      <c r="T80" s="225" t="s">
        <v>277</v>
      </c>
      <c r="U80" s="225">
        <v>0</v>
      </c>
      <c r="V80" s="225">
        <f>ROUND(E80*U80,2)</f>
        <v>0</v>
      </c>
      <c r="W80" s="225"/>
      <c r="X80" s="206"/>
      <c r="Y80" s="206"/>
      <c r="Z80" s="206"/>
      <c r="AA80" s="206"/>
      <c r="AB80" s="206"/>
      <c r="AC80" s="206"/>
      <c r="AD80" s="206"/>
      <c r="AE80" s="206"/>
      <c r="AF80" s="206"/>
      <c r="AG80" s="206" t="s">
        <v>922</v>
      </c>
      <c r="AH80" s="206"/>
      <c r="AI80" s="206"/>
      <c r="AJ80" s="206"/>
      <c r="AK80" s="206"/>
      <c r="AL80" s="206"/>
      <c r="AM80" s="206"/>
      <c r="AN80" s="206"/>
      <c r="AO80" s="206"/>
      <c r="AP80" s="206"/>
      <c r="AQ80" s="206"/>
      <c r="AR80" s="206"/>
      <c r="AS80" s="206"/>
      <c r="AT80" s="206"/>
      <c r="AU80" s="206"/>
      <c r="AV80" s="206"/>
      <c r="AW80" s="206"/>
      <c r="AX80" s="206"/>
      <c r="AY80" s="206"/>
      <c r="AZ80" s="206"/>
      <c r="BA80" s="206"/>
      <c r="BB80" s="206"/>
      <c r="BC80" s="206"/>
      <c r="BD80" s="206"/>
      <c r="BE80" s="206"/>
      <c r="BF80" s="206"/>
      <c r="BG80" s="206"/>
      <c r="BH80" s="206"/>
    </row>
    <row r="81" spans="1:60" outlineLevel="1" x14ac:dyDescent="0.25">
      <c r="A81" s="244">
        <v>70</v>
      </c>
      <c r="B81" s="245" t="s">
        <v>2160</v>
      </c>
      <c r="C81" s="255" t="s">
        <v>2161</v>
      </c>
      <c r="D81" s="246" t="s">
        <v>370</v>
      </c>
      <c r="E81" s="247">
        <v>825</v>
      </c>
      <c r="F81" s="248"/>
      <c r="G81" s="249">
        <f>ROUND(E81*F81,2)</f>
        <v>0</v>
      </c>
      <c r="H81" s="248"/>
      <c r="I81" s="249">
        <f>ROUND(E81*H81,2)</f>
        <v>0</v>
      </c>
      <c r="J81" s="248"/>
      <c r="K81" s="249">
        <f>ROUND(E81*J81,2)</f>
        <v>0</v>
      </c>
      <c r="L81" s="249">
        <v>21</v>
      </c>
      <c r="M81" s="249">
        <f>G81*(1+L81/100)</f>
        <v>0</v>
      </c>
      <c r="N81" s="249">
        <v>0</v>
      </c>
      <c r="O81" s="249">
        <f>ROUND(E81*N81,2)</f>
        <v>0</v>
      </c>
      <c r="P81" s="249">
        <v>0</v>
      </c>
      <c r="Q81" s="250">
        <f>ROUND(E81*P81,2)</f>
        <v>0</v>
      </c>
      <c r="R81" s="225"/>
      <c r="S81" s="225" t="s">
        <v>289</v>
      </c>
      <c r="T81" s="225" t="s">
        <v>277</v>
      </c>
      <c r="U81" s="225">
        <v>0</v>
      </c>
      <c r="V81" s="225">
        <f>ROUND(E81*U81,2)</f>
        <v>0</v>
      </c>
      <c r="W81" s="225"/>
      <c r="X81" s="206"/>
      <c r="Y81" s="206"/>
      <c r="Z81" s="206"/>
      <c r="AA81" s="206"/>
      <c r="AB81" s="206"/>
      <c r="AC81" s="206"/>
      <c r="AD81" s="206"/>
      <c r="AE81" s="206"/>
      <c r="AF81" s="206"/>
      <c r="AG81" s="206" t="s">
        <v>922</v>
      </c>
      <c r="AH81" s="206"/>
      <c r="AI81" s="206"/>
      <c r="AJ81" s="206"/>
      <c r="AK81" s="206"/>
      <c r="AL81" s="206"/>
      <c r="AM81" s="206"/>
      <c r="AN81" s="206"/>
      <c r="AO81" s="206"/>
      <c r="AP81" s="206"/>
      <c r="AQ81" s="206"/>
      <c r="AR81" s="206"/>
      <c r="AS81" s="206"/>
      <c r="AT81" s="206"/>
      <c r="AU81" s="206"/>
      <c r="AV81" s="206"/>
      <c r="AW81" s="206"/>
      <c r="AX81" s="206"/>
      <c r="AY81" s="206"/>
      <c r="AZ81" s="206"/>
      <c r="BA81" s="206"/>
      <c r="BB81" s="206"/>
      <c r="BC81" s="206"/>
      <c r="BD81" s="206"/>
      <c r="BE81" s="206"/>
      <c r="BF81" s="206"/>
      <c r="BG81" s="206"/>
      <c r="BH81" s="206"/>
    </row>
    <row r="82" spans="1:60" outlineLevel="1" x14ac:dyDescent="0.25">
      <c r="A82" s="244">
        <v>71</v>
      </c>
      <c r="B82" s="245" t="s">
        <v>2162</v>
      </c>
      <c r="C82" s="255" t="s">
        <v>2163</v>
      </c>
      <c r="D82" s="246" t="s">
        <v>370</v>
      </c>
      <c r="E82" s="247">
        <v>20</v>
      </c>
      <c r="F82" s="248"/>
      <c r="G82" s="249">
        <f>ROUND(E82*F82,2)</f>
        <v>0</v>
      </c>
      <c r="H82" s="248"/>
      <c r="I82" s="249">
        <f>ROUND(E82*H82,2)</f>
        <v>0</v>
      </c>
      <c r="J82" s="248"/>
      <c r="K82" s="249">
        <f>ROUND(E82*J82,2)</f>
        <v>0</v>
      </c>
      <c r="L82" s="249">
        <v>21</v>
      </c>
      <c r="M82" s="249">
        <f>G82*(1+L82/100)</f>
        <v>0</v>
      </c>
      <c r="N82" s="249">
        <v>0</v>
      </c>
      <c r="O82" s="249">
        <f>ROUND(E82*N82,2)</f>
        <v>0</v>
      </c>
      <c r="P82" s="249">
        <v>0</v>
      </c>
      <c r="Q82" s="250">
        <f>ROUND(E82*P82,2)</f>
        <v>0</v>
      </c>
      <c r="R82" s="225"/>
      <c r="S82" s="225" t="s">
        <v>289</v>
      </c>
      <c r="T82" s="225" t="s">
        <v>277</v>
      </c>
      <c r="U82" s="225">
        <v>0</v>
      </c>
      <c r="V82" s="225">
        <f>ROUND(E82*U82,2)</f>
        <v>0</v>
      </c>
      <c r="W82" s="225"/>
      <c r="X82" s="206"/>
      <c r="Y82" s="206"/>
      <c r="Z82" s="206"/>
      <c r="AA82" s="206"/>
      <c r="AB82" s="206"/>
      <c r="AC82" s="206"/>
      <c r="AD82" s="206"/>
      <c r="AE82" s="206"/>
      <c r="AF82" s="206"/>
      <c r="AG82" s="206" t="s">
        <v>922</v>
      </c>
      <c r="AH82" s="206"/>
      <c r="AI82" s="206"/>
      <c r="AJ82" s="206"/>
      <c r="AK82" s="206"/>
      <c r="AL82" s="206"/>
      <c r="AM82" s="206"/>
      <c r="AN82" s="206"/>
      <c r="AO82" s="206"/>
      <c r="AP82" s="206"/>
      <c r="AQ82" s="206"/>
      <c r="AR82" s="206"/>
      <c r="AS82" s="206"/>
      <c r="AT82" s="206"/>
      <c r="AU82" s="206"/>
      <c r="AV82" s="206"/>
      <c r="AW82" s="206"/>
      <c r="AX82" s="206"/>
      <c r="AY82" s="206"/>
      <c r="AZ82" s="206"/>
      <c r="BA82" s="206"/>
      <c r="BB82" s="206"/>
      <c r="BC82" s="206"/>
      <c r="BD82" s="206"/>
      <c r="BE82" s="206"/>
      <c r="BF82" s="206"/>
      <c r="BG82" s="206"/>
      <c r="BH82" s="206"/>
    </row>
    <row r="83" spans="1:60" outlineLevel="1" x14ac:dyDescent="0.25">
      <c r="A83" s="244">
        <v>72</v>
      </c>
      <c r="B83" s="245" t="s">
        <v>2164</v>
      </c>
      <c r="C83" s="255" t="s">
        <v>2165</v>
      </c>
      <c r="D83" s="246" t="s">
        <v>370</v>
      </c>
      <c r="E83" s="247">
        <v>40</v>
      </c>
      <c r="F83" s="248"/>
      <c r="G83" s="249">
        <f>ROUND(E83*F83,2)</f>
        <v>0</v>
      </c>
      <c r="H83" s="248"/>
      <c r="I83" s="249">
        <f>ROUND(E83*H83,2)</f>
        <v>0</v>
      </c>
      <c r="J83" s="248"/>
      <c r="K83" s="249">
        <f>ROUND(E83*J83,2)</f>
        <v>0</v>
      </c>
      <c r="L83" s="249">
        <v>21</v>
      </c>
      <c r="M83" s="249">
        <f>G83*(1+L83/100)</f>
        <v>0</v>
      </c>
      <c r="N83" s="249">
        <v>0</v>
      </c>
      <c r="O83" s="249">
        <f>ROUND(E83*N83,2)</f>
        <v>0</v>
      </c>
      <c r="P83" s="249">
        <v>0</v>
      </c>
      <c r="Q83" s="250">
        <f>ROUND(E83*P83,2)</f>
        <v>0</v>
      </c>
      <c r="R83" s="225"/>
      <c r="S83" s="225" t="s">
        <v>289</v>
      </c>
      <c r="T83" s="225" t="s">
        <v>277</v>
      </c>
      <c r="U83" s="225">
        <v>0</v>
      </c>
      <c r="V83" s="225">
        <f>ROUND(E83*U83,2)</f>
        <v>0</v>
      </c>
      <c r="W83" s="225"/>
      <c r="X83" s="206"/>
      <c r="Y83" s="206"/>
      <c r="Z83" s="206"/>
      <c r="AA83" s="206"/>
      <c r="AB83" s="206"/>
      <c r="AC83" s="206"/>
      <c r="AD83" s="206"/>
      <c r="AE83" s="206"/>
      <c r="AF83" s="206"/>
      <c r="AG83" s="206" t="s">
        <v>922</v>
      </c>
      <c r="AH83" s="206"/>
      <c r="AI83" s="206"/>
      <c r="AJ83" s="206"/>
      <c r="AK83" s="206"/>
      <c r="AL83" s="206"/>
      <c r="AM83" s="206"/>
      <c r="AN83" s="206"/>
      <c r="AO83" s="206"/>
      <c r="AP83" s="206"/>
      <c r="AQ83" s="206"/>
      <c r="AR83" s="206"/>
      <c r="AS83" s="206"/>
      <c r="AT83" s="206"/>
      <c r="AU83" s="206"/>
      <c r="AV83" s="206"/>
      <c r="AW83" s="206"/>
      <c r="AX83" s="206"/>
      <c r="AY83" s="206"/>
      <c r="AZ83" s="206"/>
      <c r="BA83" s="206"/>
      <c r="BB83" s="206"/>
      <c r="BC83" s="206"/>
      <c r="BD83" s="206"/>
      <c r="BE83" s="206"/>
      <c r="BF83" s="206"/>
      <c r="BG83" s="206"/>
      <c r="BH83" s="206"/>
    </row>
    <row r="84" spans="1:60" outlineLevel="1" x14ac:dyDescent="0.25">
      <c r="A84" s="244">
        <v>73</v>
      </c>
      <c r="B84" s="245" t="s">
        <v>2166</v>
      </c>
      <c r="C84" s="255" t="s">
        <v>2167</v>
      </c>
      <c r="D84" s="246" t="s">
        <v>370</v>
      </c>
      <c r="E84" s="247">
        <v>1655</v>
      </c>
      <c r="F84" s="248"/>
      <c r="G84" s="249">
        <f>ROUND(E84*F84,2)</f>
        <v>0</v>
      </c>
      <c r="H84" s="248"/>
      <c r="I84" s="249">
        <f>ROUND(E84*H84,2)</f>
        <v>0</v>
      </c>
      <c r="J84" s="248"/>
      <c r="K84" s="249">
        <f>ROUND(E84*J84,2)</f>
        <v>0</v>
      </c>
      <c r="L84" s="249">
        <v>21</v>
      </c>
      <c r="M84" s="249">
        <f>G84*(1+L84/100)</f>
        <v>0</v>
      </c>
      <c r="N84" s="249">
        <v>0</v>
      </c>
      <c r="O84" s="249">
        <f>ROUND(E84*N84,2)</f>
        <v>0</v>
      </c>
      <c r="P84" s="249">
        <v>0</v>
      </c>
      <c r="Q84" s="250">
        <f>ROUND(E84*P84,2)</f>
        <v>0</v>
      </c>
      <c r="R84" s="225"/>
      <c r="S84" s="225" t="s">
        <v>289</v>
      </c>
      <c r="T84" s="225" t="s">
        <v>277</v>
      </c>
      <c r="U84" s="225">
        <v>0</v>
      </c>
      <c r="V84" s="225">
        <f>ROUND(E84*U84,2)</f>
        <v>0</v>
      </c>
      <c r="W84" s="225"/>
      <c r="X84" s="206"/>
      <c r="Y84" s="206"/>
      <c r="Z84" s="206"/>
      <c r="AA84" s="206"/>
      <c r="AB84" s="206"/>
      <c r="AC84" s="206"/>
      <c r="AD84" s="206"/>
      <c r="AE84" s="206"/>
      <c r="AF84" s="206"/>
      <c r="AG84" s="206" t="s">
        <v>922</v>
      </c>
      <c r="AH84" s="206"/>
      <c r="AI84" s="206"/>
      <c r="AJ84" s="206"/>
      <c r="AK84" s="206"/>
      <c r="AL84" s="206"/>
      <c r="AM84" s="206"/>
      <c r="AN84" s="206"/>
      <c r="AO84" s="206"/>
      <c r="AP84" s="206"/>
      <c r="AQ84" s="206"/>
      <c r="AR84" s="206"/>
      <c r="AS84" s="206"/>
      <c r="AT84" s="206"/>
      <c r="AU84" s="206"/>
      <c r="AV84" s="206"/>
      <c r="AW84" s="206"/>
      <c r="AX84" s="206"/>
      <c r="AY84" s="206"/>
      <c r="AZ84" s="206"/>
      <c r="BA84" s="206"/>
      <c r="BB84" s="206"/>
      <c r="BC84" s="206"/>
      <c r="BD84" s="206"/>
      <c r="BE84" s="206"/>
      <c r="BF84" s="206"/>
      <c r="BG84" s="206"/>
      <c r="BH84" s="206"/>
    </row>
    <row r="85" spans="1:60" outlineLevel="1" x14ac:dyDescent="0.25">
      <c r="A85" s="244">
        <v>74</v>
      </c>
      <c r="B85" s="245" t="s">
        <v>2168</v>
      </c>
      <c r="C85" s="255" t="s">
        <v>2169</v>
      </c>
      <c r="D85" s="246" t="s">
        <v>370</v>
      </c>
      <c r="E85" s="247">
        <v>105</v>
      </c>
      <c r="F85" s="248"/>
      <c r="G85" s="249">
        <f>ROUND(E85*F85,2)</f>
        <v>0</v>
      </c>
      <c r="H85" s="248"/>
      <c r="I85" s="249">
        <f>ROUND(E85*H85,2)</f>
        <v>0</v>
      </c>
      <c r="J85" s="248"/>
      <c r="K85" s="249">
        <f>ROUND(E85*J85,2)</f>
        <v>0</v>
      </c>
      <c r="L85" s="249">
        <v>21</v>
      </c>
      <c r="M85" s="249">
        <f>G85*(1+L85/100)</f>
        <v>0</v>
      </c>
      <c r="N85" s="249">
        <v>0</v>
      </c>
      <c r="O85" s="249">
        <f>ROUND(E85*N85,2)</f>
        <v>0</v>
      </c>
      <c r="P85" s="249">
        <v>0</v>
      </c>
      <c r="Q85" s="250">
        <f>ROUND(E85*P85,2)</f>
        <v>0</v>
      </c>
      <c r="R85" s="225"/>
      <c r="S85" s="225" t="s">
        <v>289</v>
      </c>
      <c r="T85" s="225" t="s">
        <v>277</v>
      </c>
      <c r="U85" s="225">
        <v>0</v>
      </c>
      <c r="V85" s="225">
        <f>ROUND(E85*U85,2)</f>
        <v>0</v>
      </c>
      <c r="W85" s="225"/>
      <c r="X85" s="206"/>
      <c r="Y85" s="206"/>
      <c r="Z85" s="206"/>
      <c r="AA85" s="206"/>
      <c r="AB85" s="206"/>
      <c r="AC85" s="206"/>
      <c r="AD85" s="206"/>
      <c r="AE85" s="206"/>
      <c r="AF85" s="206"/>
      <c r="AG85" s="206" t="s">
        <v>922</v>
      </c>
      <c r="AH85" s="206"/>
      <c r="AI85" s="206"/>
      <c r="AJ85" s="206"/>
      <c r="AK85" s="206"/>
      <c r="AL85" s="206"/>
      <c r="AM85" s="206"/>
      <c r="AN85" s="206"/>
      <c r="AO85" s="206"/>
      <c r="AP85" s="206"/>
      <c r="AQ85" s="206"/>
      <c r="AR85" s="206"/>
      <c r="AS85" s="206"/>
      <c r="AT85" s="206"/>
      <c r="AU85" s="206"/>
      <c r="AV85" s="206"/>
      <c r="AW85" s="206"/>
      <c r="AX85" s="206"/>
      <c r="AY85" s="206"/>
      <c r="AZ85" s="206"/>
      <c r="BA85" s="206"/>
      <c r="BB85" s="206"/>
      <c r="BC85" s="206"/>
      <c r="BD85" s="206"/>
      <c r="BE85" s="206"/>
      <c r="BF85" s="206"/>
      <c r="BG85" s="206"/>
      <c r="BH85" s="206"/>
    </row>
    <row r="86" spans="1:60" outlineLevel="1" x14ac:dyDescent="0.25">
      <c r="A86" s="244">
        <v>75</v>
      </c>
      <c r="B86" s="245" t="s">
        <v>2170</v>
      </c>
      <c r="C86" s="255" t="s">
        <v>2171</v>
      </c>
      <c r="D86" s="246" t="s">
        <v>370</v>
      </c>
      <c r="E86" s="247">
        <v>5</v>
      </c>
      <c r="F86" s="248"/>
      <c r="G86" s="249">
        <f>ROUND(E86*F86,2)</f>
        <v>0</v>
      </c>
      <c r="H86" s="248"/>
      <c r="I86" s="249">
        <f>ROUND(E86*H86,2)</f>
        <v>0</v>
      </c>
      <c r="J86" s="248"/>
      <c r="K86" s="249">
        <f>ROUND(E86*J86,2)</f>
        <v>0</v>
      </c>
      <c r="L86" s="249">
        <v>21</v>
      </c>
      <c r="M86" s="249">
        <f>G86*(1+L86/100)</f>
        <v>0</v>
      </c>
      <c r="N86" s="249">
        <v>0</v>
      </c>
      <c r="O86" s="249">
        <f>ROUND(E86*N86,2)</f>
        <v>0</v>
      </c>
      <c r="P86" s="249">
        <v>0</v>
      </c>
      <c r="Q86" s="250">
        <f>ROUND(E86*P86,2)</f>
        <v>0</v>
      </c>
      <c r="R86" s="225"/>
      <c r="S86" s="225" t="s">
        <v>289</v>
      </c>
      <c r="T86" s="225" t="s">
        <v>277</v>
      </c>
      <c r="U86" s="225">
        <v>0</v>
      </c>
      <c r="V86" s="225">
        <f>ROUND(E86*U86,2)</f>
        <v>0</v>
      </c>
      <c r="W86" s="225"/>
      <c r="X86" s="206"/>
      <c r="Y86" s="206"/>
      <c r="Z86" s="206"/>
      <c r="AA86" s="206"/>
      <c r="AB86" s="206"/>
      <c r="AC86" s="206"/>
      <c r="AD86" s="206"/>
      <c r="AE86" s="206"/>
      <c r="AF86" s="206"/>
      <c r="AG86" s="206" t="s">
        <v>922</v>
      </c>
      <c r="AH86" s="206"/>
      <c r="AI86" s="206"/>
      <c r="AJ86" s="206"/>
      <c r="AK86" s="206"/>
      <c r="AL86" s="206"/>
      <c r="AM86" s="206"/>
      <c r="AN86" s="206"/>
      <c r="AO86" s="206"/>
      <c r="AP86" s="206"/>
      <c r="AQ86" s="206"/>
      <c r="AR86" s="206"/>
      <c r="AS86" s="206"/>
      <c r="AT86" s="206"/>
      <c r="AU86" s="206"/>
      <c r="AV86" s="206"/>
      <c r="AW86" s="206"/>
      <c r="AX86" s="206"/>
      <c r="AY86" s="206"/>
      <c r="AZ86" s="206"/>
      <c r="BA86" s="206"/>
      <c r="BB86" s="206"/>
      <c r="BC86" s="206"/>
      <c r="BD86" s="206"/>
      <c r="BE86" s="206"/>
      <c r="BF86" s="206"/>
      <c r="BG86" s="206"/>
      <c r="BH86" s="206"/>
    </row>
    <row r="87" spans="1:60" outlineLevel="1" x14ac:dyDescent="0.25">
      <c r="A87" s="244">
        <v>76</v>
      </c>
      <c r="B87" s="245" t="s">
        <v>2172</v>
      </c>
      <c r="C87" s="255" t="s">
        <v>2173</v>
      </c>
      <c r="D87" s="246" t="s">
        <v>370</v>
      </c>
      <c r="E87" s="247">
        <v>110</v>
      </c>
      <c r="F87" s="248"/>
      <c r="G87" s="249">
        <f>ROUND(E87*F87,2)</f>
        <v>0</v>
      </c>
      <c r="H87" s="248"/>
      <c r="I87" s="249">
        <f>ROUND(E87*H87,2)</f>
        <v>0</v>
      </c>
      <c r="J87" s="248"/>
      <c r="K87" s="249">
        <f>ROUND(E87*J87,2)</f>
        <v>0</v>
      </c>
      <c r="L87" s="249">
        <v>21</v>
      </c>
      <c r="M87" s="249">
        <f>G87*(1+L87/100)</f>
        <v>0</v>
      </c>
      <c r="N87" s="249">
        <v>0</v>
      </c>
      <c r="O87" s="249">
        <f>ROUND(E87*N87,2)</f>
        <v>0</v>
      </c>
      <c r="P87" s="249">
        <v>0</v>
      </c>
      <c r="Q87" s="250">
        <f>ROUND(E87*P87,2)</f>
        <v>0</v>
      </c>
      <c r="R87" s="225"/>
      <c r="S87" s="225" t="s">
        <v>289</v>
      </c>
      <c r="T87" s="225" t="s">
        <v>277</v>
      </c>
      <c r="U87" s="225">
        <v>0</v>
      </c>
      <c r="V87" s="225">
        <f>ROUND(E87*U87,2)</f>
        <v>0</v>
      </c>
      <c r="W87" s="225"/>
      <c r="X87" s="206"/>
      <c r="Y87" s="206"/>
      <c r="Z87" s="206"/>
      <c r="AA87" s="206"/>
      <c r="AB87" s="206"/>
      <c r="AC87" s="206"/>
      <c r="AD87" s="206"/>
      <c r="AE87" s="206"/>
      <c r="AF87" s="206"/>
      <c r="AG87" s="206" t="s">
        <v>922</v>
      </c>
      <c r="AH87" s="206"/>
      <c r="AI87" s="206"/>
      <c r="AJ87" s="206"/>
      <c r="AK87" s="206"/>
      <c r="AL87" s="206"/>
      <c r="AM87" s="206"/>
      <c r="AN87" s="206"/>
      <c r="AO87" s="206"/>
      <c r="AP87" s="206"/>
      <c r="AQ87" s="206"/>
      <c r="AR87" s="206"/>
      <c r="AS87" s="206"/>
      <c r="AT87" s="206"/>
      <c r="AU87" s="206"/>
      <c r="AV87" s="206"/>
      <c r="AW87" s="206"/>
      <c r="AX87" s="206"/>
      <c r="AY87" s="206"/>
      <c r="AZ87" s="206"/>
      <c r="BA87" s="206"/>
      <c r="BB87" s="206"/>
      <c r="BC87" s="206"/>
      <c r="BD87" s="206"/>
      <c r="BE87" s="206"/>
      <c r="BF87" s="206"/>
      <c r="BG87" s="206"/>
      <c r="BH87" s="206"/>
    </row>
    <row r="88" spans="1:60" x14ac:dyDescent="0.25">
      <c r="A88" s="231" t="s">
        <v>271</v>
      </c>
      <c r="B88" s="232" t="s">
        <v>174</v>
      </c>
      <c r="C88" s="252" t="s">
        <v>175</v>
      </c>
      <c r="D88" s="233"/>
      <c r="E88" s="234"/>
      <c r="F88" s="235"/>
      <c r="G88" s="235">
        <f>SUMIF(AG89:AG91,"&lt;&gt;NOR",G89:G91)</f>
        <v>0</v>
      </c>
      <c r="H88" s="235"/>
      <c r="I88" s="235">
        <f>SUM(I89:I91)</f>
        <v>0</v>
      </c>
      <c r="J88" s="235"/>
      <c r="K88" s="235">
        <f>SUM(K89:K91)</f>
        <v>0</v>
      </c>
      <c r="L88" s="235"/>
      <c r="M88" s="235">
        <f>SUM(M89:M91)</f>
        <v>0</v>
      </c>
      <c r="N88" s="235"/>
      <c r="O88" s="235">
        <f>SUM(O89:O91)</f>
        <v>0</v>
      </c>
      <c r="P88" s="235"/>
      <c r="Q88" s="236">
        <f>SUM(Q89:Q91)</f>
        <v>0</v>
      </c>
      <c r="R88" s="230"/>
      <c r="S88" s="230"/>
      <c r="T88" s="230"/>
      <c r="U88" s="230"/>
      <c r="V88" s="230">
        <f>SUM(V89:V91)</f>
        <v>0</v>
      </c>
      <c r="W88" s="230"/>
      <c r="AG88" t="s">
        <v>272</v>
      </c>
    </row>
    <row r="89" spans="1:60" ht="30.6" outlineLevel="1" x14ac:dyDescent="0.25">
      <c r="A89" s="244">
        <v>77</v>
      </c>
      <c r="B89" s="245" t="s">
        <v>2174</v>
      </c>
      <c r="C89" s="255" t="s">
        <v>2175</v>
      </c>
      <c r="D89" s="246" t="s">
        <v>1638</v>
      </c>
      <c r="E89" s="247">
        <v>1</v>
      </c>
      <c r="F89" s="248"/>
      <c r="G89" s="249">
        <f>ROUND(E89*F89,2)</f>
        <v>0</v>
      </c>
      <c r="H89" s="248"/>
      <c r="I89" s="249">
        <f>ROUND(E89*H89,2)</f>
        <v>0</v>
      </c>
      <c r="J89" s="248"/>
      <c r="K89" s="249">
        <f>ROUND(E89*J89,2)</f>
        <v>0</v>
      </c>
      <c r="L89" s="249">
        <v>21</v>
      </c>
      <c r="M89" s="249">
        <f>G89*(1+L89/100)</f>
        <v>0</v>
      </c>
      <c r="N89" s="249">
        <v>0</v>
      </c>
      <c r="O89" s="249">
        <f>ROUND(E89*N89,2)</f>
        <v>0</v>
      </c>
      <c r="P89" s="249">
        <v>0</v>
      </c>
      <c r="Q89" s="250">
        <f>ROUND(E89*P89,2)</f>
        <v>0</v>
      </c>
      <c r="R89" s="225"/>
      <c r="S89" s="225" t="s">
        <v>289</v>
      </c>
      <c r="T89" s="225" t="s">
        <v>277</v>
      </c>
      <c r="U89" s="225">
        <v>0</v>
      </c>
      <c r="V89" s="225">
        <f>ROUND(E89*U89,2)</f>
        <v>0</v>
      </c>
      <c r="W89" s="225"/>
      <c r="X89" s="206"/>
      <c r="Y89" s="206"/>
      <c r="Z89" s="206"/>
      <c r="AA89" s="206"/>
      <c r="AB89" s="206"/>
      <c r="AC89" s="206"/>
      <c r="AD89" s="206"/>
      <c r="AE89" s="206"/>
      <c r="AF89" s="206"/>
      <c r="AG89" s="206" t="s">
        <v>922</v>
      </c>
      <c r="AH89" s="206"/>
      <c r="AI89" s="206"/>
      <c r="AJ89" s="206"/>
      <c r="AK89" s="206"/>
      <c r="AL89" s="206"/>
      <c r="AM89" s="206"/>
      <c r="AN89" s="206"/>
      <c r="AO89" s="206"/>
      <c r="AP89" s="206"/>
      <c r="AQ89" s="206"/>
      <c r="AR89" s="206"/>
      <c r="AS89" s="206"/>
      <c r="AT89" s="206"/>
      <c r="AU89" s="206"/>
      <c r="AV89" s="206"/>
      <c r="AW89" s="206"/>
      <c r="AX89" s="206"/>
      <c r="AY89" s="206"/>
      <c r="AZ89" s="206"/>
      <c r="BA89" s="206"/>
      <c r="BB89" s="206"/>
      <c r="BC89" s="206"/>
      <c r="BD89" s="206"/>
      <c r="BE89" s="206"/>
      <c r="BF89" s="206"/>
      <c r="BG89" s="206"/>
      <c r="BH89" s="206"/>
    </row>
    <row r="90" spans="1:60" ht="20.399999999999999" outlineLevel="1" x14ac:dyDescent="0.25">
      <c r="A90" s="244">
        <v>78</v>
      </c>
      <c r="B90" s="245" t="s">
        <v>2176</v>
      </c>
      <c r="C90" s="255" t="s">
        <v>2177</v>
      </c>
      <c r="D90" s="246" t="s">
        <v>1638</v>
      </c>
      <c r="E90" s="247">
        <v>1</v>
      </c>
      <c r="F90" s="248"/>
      <c r="G90" s="249">
        <f>ROUND(E90*F90,2)</f>
        <v>0</v>
      </c>
      <c r="H90" s="248"/>
      <c r="I90" s="249">
        <f>ROUND(E90*H90,2)</f>
        <v>0</v>
      </c>
      <c r="J90" s="248"/>
      <c r="K90" s="249">
        <f>ROUND(E90*J90,2)</f>
        <v>0</v>
      </c>
      <c r="L90" s="249">
        <v>21</v>
      </c>
      <c r="M90" s="249">
        <f>G90*(1+L90/100)</f>
        <v>0</v>
      </c>
      <c r="N90" s="249">
        <v>0</v>
      </c>
      <c r="O90" s="249">
        <f>ROUND(E90*N90,2)</f>
        <v>0</v>
      </c>
      <c r="P90" s="249">
        <v>0</v>
      </c>
      <c r="Q90" s="250">
        <f>ROUND(E90*P90,2)</f>
        <v>0</v>
      </c>
      <c r="R90" s="225"/>
      <c r="S90" s="225" t="s">
        <v>289</v>
      </c>
      <c r="T90" s="225" t="s">
        <v>277</v>
      </c>
      <c r="U90" s="225">
        <v>0</v>
      </c>
      <c r="V90" s="225">
        <f>ROUND(E90*U90,2)</f>
        <v>0</v>
      </c>
      <c r="W90" s="225"/>
      <c r="X90" s="206"/>
      <c r="Y90" s="206"/>
      <c r="Z90" s="206"/>
      <c r="AA90" s="206"/>
      <c r="AB90" s="206"/>
      <c r="AC90" s="206"/>
      <c r="AD90" s="206"/>
      <c r="AE90" s="206"/>
      <c r="AF90" s="206"/>
      <c r="AG90" s="206" t="s">
        <v>922</v>
      </c>
      <c r="AH90" s="206"/>
      <c r="AI90" s="206"/>
      <c r="AJ90" s="206"/>
      <c r="AK90" s="206"/>
      <c r="AL90" s="206"/>
      <c r="AM90" s="206"/>
      <c r="AN90" s="206"/>
      <c r="AO90" s="206"/>
      <c r="AP90" s="206"/>
      <c r="AQ90" s="206"/>
      <c r="AR90" s="206"/>
      <c r="AS90" s="206"/>
      <c r="AT90" s="206"/>
      <c r="AU90" s="206"/>
      <c r="AV90" s="206"/>
      <c r="AW90" s="206"/>
      <c r="AX90" s="206"/>
      <c r="AY90" s="206"/>
      <c r="AZ90" s="206"/>
      <c r="BA90" s="206"/>
      <c r="BB90" s="206"/>
      <c r="BC90" s="206"/>
      <c r="BD90" s="206"/>
      <c r="BE90" s="206"/>
      <c r="BF90" s="206"/>
      <c r="BG90" s="206"/>
      <c r="BH90" s="206"/>
    </row>
    <row r="91" spans="1:60" ht="20.399999999999999" outlineLevel="1" x14ac:dyDescent="0.25">
      <c r="A91" s="244">
        <v>79</v>
      </c>
      <c r="B91" s="245" t="s">
        <v>2178</v>
      </c>
      <c r="C91" s="255" t="s">
        <v>2179</v>
      </c>
      <c r="D91" s="246" t="s">
        <v>1638</v>
      </c>
      <c r="E91" s="247">
        <v>1</v>
      </c>
      <c r="F91" s="248"/>
      <c r="G91" s="249">
        <f>ROUND(E91*F91,2)</f>
        <v>0</v>
      </c>
      <c r="H91" s="248"/>
      <c r="I91" s="249">
        <f>ROUND(E91*H91,2)</f>
        <v>0</v>
      </c>
      <c r="J91" s="248"/>
      <c r="K91" s="249">
        <f>ROUND(E91*J91,2)</f>
        <v>0</v>
      </c>
      <c r="L91" s="249">
        <v>21</v>
      </c>
      <c r="M91" s="249">
        <f>G91*(1+L91/100)</f>
        <v>0</v>
      </c>
      <c r="N91" s="249">
        <v>0</v>
      </c>
      <c r="O91" s="249">
        <f>ROUND(E91*N91,2)</f>
        <v>0</v>
      </c>
      <c r="P91" s="249">
        <v>0</v>
      </c>
      <c r="Q91" s="250">
        <f>ROUND(E91*P91,2)</f>
        <v>0</v>
      </c>
      <c r="R91" s="225"/>
      <c r="S91" s="225" t="s">
        <v>289</v>
      </c>
      <c r="T91" s="225" t="s">
        <v>277</v>
      </c>
      <c r="U91" s="225">
        <v>0</v>
      </c>
      <c r="V91" s="225">
        <f>ROUND(E91*U91,2)</f>
        <v>0</v>
      </c>
      <c r="W91" s="225"/>
      <c r="X91" s="206"/>
      <c r="Y91" s="206"/>
      <c r="Z91" s="206"/>
      <c r="AA91" s="206"/>
      <c r="AB91" s="206"/>
      <c r="AC91" s="206"/>
      <c r="AD91" s="206"/>
      <c r="AE91" s="206"/>
      <c r="AF91" s="206"/>
      <c r="AG91" s="206" t="s">
        <v>922</v>
      </c>
      <c r="AH91" s="206"/>
      <c r="AI91" s="206"/>
      <c r="AJ91" s="206"/>
      <c r="AK91" s="206"/>
      <c r="AL91" s="206"/>
      <c r="AM91" s="206"/>
      <c r="AN91" s="206"/>
      <c r="AO91" s="206"/>
      <c r="AP91" s="206"/>
      <c r="AQ91" s="206"/>
      <c r="AR91" s="206"/>
      <c r="AS91" s="206"/>
      <c r="AT91" s="206"/>
      <c r="AU91" s="206"/>
      <c r="AV91" s="206"/>
      <c r="AW91" s="206"/>
      <c r="AX91" s="206"/>
      <c r="AY91" s="206"/>
      <c r="AZ91" s="206"/>
      <c r="BA91" s="206"/>
      <c r="BB91" s="206"/>
      <c r="BC91" s="206"/>
      <c r="BD91" s="206"/>
      <c r="BE91" s="206"/>
      <c r="BF91" s="206"/>
      <c r="BG91" s="206"/>
      <c r="BH91" s="206"/>
    </row>
    <row r="92" spans="1:60" x14ac:dyDescent="0.25">
      <c r="A92" s="231" t="s">
        <v>271</v>
      </c>
      <c r="B92" s="232" t="s">
        <v>176</v>
      </c>
      <c r="C92" s="252" t="s">
        <v>177</v>
      </c>
      <c r="D92" s="233"/>
      <c r="E92" s="234"/>
      <c r="F92" s="235"/>
      <c r="G92" s="235">
        <f>SUMIF(AG93:AG102,"&lt;&gt;NOR",G93:G102)</f>
        <v>0</v>
      </c>
      <c r="H92" s="235"/>
      <c r="I92" s="235">
        <f>SUM(I93:I102)</f>
        <v>0</v>
      </c>
      <c r="J92" s="235"/>
      <c r="K92" s="235">
        <f>SUM(K93:K102)</f>
        <v>0</v>
      </c>
      <c r="L92" s="235"/>
      <c r="M92" s="235">
        <f>SUM(M93:M102)</f>
        <v>0</v>
      </c>
      <c r="N92" s="235"/>
      <c r="O92" s="235">
        <f>SUM(O93:O102)</f>
        <v>0</v>
      </c>
      <c r="P92" s="235"/>
      <c r="Q92" s="236">
        <f>SUM(Q93:Q102)</f>
        <v>0</v>
      </c>
      <c r="R92" s="230"/>
      <c r="S92" s="230"/>
      <c r="T92" s="230"/>
      <c r="U92" s="230"/>
      <c r="V92" s="230">
        <f>SUM(V93:V102)</f>
        <v>0</v>
      </c>
      <c r="W92" s="230"/>
      <c r="AG92" t="s">
        <v>272</v>
      </c>
    </row>
    <row r="93" spans="1:60" ht="20.399999999999999" outlineLevel="1" x14ac:dyDescent="0.25">
      <c r="A93" s="244">
        <v>80</v>
      </c>
      <c r="B93" s="245" t="s">
        <v>2180</v>
      </c>
      <c r="C93" s="255" t="s">
        <v>2181</v>
      </c>
      <c r="D93" s="246" t="s">
        <v>1638</v>
      </c>
      <c r="E93" s="247">
        <v>1</v>
      </c>
      <c r="F93" s="248"/>
      <c r="G93" s="249">
        <f>ROUND(E93*F93,2)</f>
        <v>0</v>
      </c>
      <c r="H93" s="248"/>
      <c r="I93" s="249">
        <f>ROUND(E93*H93,2)</f>
        <v>0</v>
      </c>
      <c r="J93" s="248"/>
      <c r="K93" s="249">
        <f>ROUND(E93*J93,2)</f>
        <v>0</v>
      </c>
      <c r="L93" s="249">
        <v>21</v>
      </c>
      <c r="M93" s="249">
        <f>G93*(1+L93/100)</f>
        <v>0</v>
      </c>
      <c r="N93" s="249">
        <v>0</v>
      </c>
      <c r="O93" s="249">
        <f>ROUND(E93*N93,2)</f>
        <v>0</v>
      </c>
      <c r="P93" s="249">
        <v>0</v>
      </c>
      <c r="Q93" s="250">
        <f>ROUND(E93*P93,2)</f>
        <v>0</v>
      </c>
      <c r="R93" s="225"/>
      <c r="S93" s="225" t="s">
        <v>289</v>
      </c>
      <c r="T93" s="225" t="s">
        <v>277</v>
      </c>
      <c r="U93" s="225">
        <v>0</v>
      </c>
      <c r="V93" s="225">
        <f>ROUND(E93*U93,2)</f>
        <v>0</v>
      </c>
      <c r="W93" s="225"/>
      <c r="X93" s="206"/>
      <c r="Y93" s="206"/>
      <c r="Z93" s="206"/>
      <c r="AA93" s="206"/>
      <c r="AB93" s="206"/>
      <c r="AC93" s="206"/>
      <c r="AD93" s="206"/>
      <c r="AE93" s="206"/>
      <c r="AF93" s="206"/>
      <c r="AG93" s="206" t="s">
        <v>922</v>
      </c>
      <c r="AH93" s="206"/>
      <c r="AI93" s="206"/>
      <c r="AJ93" s="206"/>
      <c r="AK93" s="206"/>
      <c r="AL93" s="206"/>
      <c r="AM93" s="206"/>
      <c r="AN93" s="206"/>
      <c r="AO93" s="206"/>
      <c r="AP93" s="206"/>
      <c r="AQ93" s="206"/>
      <c r="AR93" s="206"/>
      <c r="AS93" s="206"/>
      <c r="AT93" s="206"/>
      <c r="AU93" s="206"/>
      <c r="AV93" s="206"/>
      <c r="AW93" s="206"/>
      <c r="AX93" s="206"/>
      <c r="AY93" s="206"/>
      <c r="AZ93" s="206"/>
      <c r="BA93" s="206"/>
      <c r="BB93" s="206"/>
      <c r="BC93" s="206"/>
      <c r="BD93" s="206"/>
      <c r="BE93" s="206"/>
      <c r="BF93" s="206"/>
      <c r="BG93" s="206"/>
      <c r="BH93" s="206"/>
    </row>
    <row r="94" spans="1:60" ht="20.399999999999999" outlineLevel="1" x14ac:dyDescent="0.25">
      <c r="A94" s="244">
        <v>81</v>
      </c>
      <c r="B94" s="245" t="s">
        <v>2182</v>
      </c>
      <c r="C94" s="255" t="s">
        <v>2183</v>
      </c>
      <c r="D94" s="246" t="s">
        <v>1638</v>
      </c>
      <c r="E94" s="247">
        <v>1</v>
      </c>
      <c r="F94" s="248"/>
      <c r="G94" s="249">
        <f>ROUND(E94*F94,2)</f>
        <v>0</v>
      </c>
      <c r="H94" s="248"/>
      <c r="I94" s="249">
        <f>ROUND(E94*H94,2)</f>
        <v>0</v>
      </c>
      <c r="J94" s="248"/>
      <c r="K94" s="249">
        <f>ROUND(E94*J94,2)</f>
        <v>0</v>
      </c>
      <c r="L94" s="249">
        <v>21</v>
      </c>
      <c r="M94" s="249">
        <f>G94*(1+L94/100)</f>
        <v>0</v>
      </c>
      <c r="N94" s="249">
        <v>0</v>
      </c>
      <c r="O94" s="249">
        <f>ROUND(E94*N94,2)</f>
        <v>0</v>
      </c>
      <c r="P94" s="249">
        <v>0</v>
      </c>
      <c r="Q94" s="250">
        <f>ROUND(E94*P94,2)</f>
        <v>0</v>
      </c>
      <c r="R94" s="225"/>
      <c r="S94" s="225" t="s">
        <v>289</v>
      </c>
      <c r="T94" s="225" t="s">
        <v>277</v>
      </c>
      <c r="U94" s="225">
        <v>0</v>
      </c>
      <c r="V94" s="225">
        <f>ROUND(E94*U94,2)</f>
        <v>0</v>
      </c>
      <c r="W94" s="225"/>
      <c r="X94" s="206"/>
      <c r="Y94" s="206"/>
      <c r="Z94" s="206"/>
      <c r="AA94" s="206"/>
      <c r="AB94" s="206"/>
      <c r="AC94" s="206"/>
      <c r="AD94" s="206"/>
      <c r="AE94" s="206"/>
      <c r="AF94" s="206"/>
      <c r="AG94" s="206" t="s">
        <v>922</v>
      </c>
      <c r="AH94" s="206"/>
      <c r="AI94" s="206"/>
      <c r="AJ94" s="206"/>
      <c r="AK94" s="206"/>
      <c r="AL94" s="206"/>
      <c r="AM94" s="206"/>
      <c r="AN94" s="206"/>
      <c r="AO94" s="206"/>
      <c r="AP94" s="206"/>
      <c r="AQ94" s="206"/>
      <c r="AR94" s="206"/>
      <c r="AS94" s="206"/>
      <c r="AT94" s="206"/>
      <c r="AU94" s="206"/>
      <c r="AV94" s="206"/>
      <c r="AW94" s="206"/>
      <c r="AX94" s="206"/>
      <c r="AY94" s="206"/>
      <c r="AZ94" s="206"/>
      <c r="BA94" s="206"/>
      <c r="BB94" s="206"/>
      <c r="BC94" s="206"/>
      <c r="BD94" s="206"/>
      <c r="BE94" s="206"/>
      <c r="BF94" s="206"/>
      <c r="BG94" s="206"/>
      <c r="BH94" s="206"/>
    </row>
    <row r="95" spans="1:60" ht="20.399999999999999" outlineLevel="1" x14ac:dyDescent="0.25">
      <c r="A95" s="244">
        <v>82</v>
      </c>
      <c r="B95" s="245" t="s">
        <v>2184</v>
      </c>
      <c r="C95" s="255" t="s">
        <v>2185</v>
      </c>
      <c r="D95" s="246" t="s">
        <v>1638</v>
      </c>
      <c r="E95" s="247">
        <v>1</v>
      </c>
      <c r="F95" s="248"/>
      <c r="G95" s="249">
        <f>ROUND(E95*F95,2)</f>
        <v>0</v>
      </c>
      <c r="H95" s="248"/>
      <c r="I95" s="249">
        <f>ROUND(E95*H95,2)</f>
        <v>0</v>
      </c>
      <c r="J95" s="248"/>
      <c r="K95" s="249">
        <f>ROUND(E95*J95,2)</f>
        <v>0</v>
      </c>
      <c r="L95" s="249">
        <v>21</v>
      </c>
      <c r="M95" s="249">
        <f>G95*(1+L95/100)</f>
        <v>0</v>
      </c>
      <c r="N95" s="249">
        <v>0</v>
      </c>
      <c r="O95" s="249">
        <f>ROUND(E95*N95,2)</f>
        <v>0</v>
      </c>
      <c r="P95" s="249">
        <v>0</v>
      </c>
      <c r="Q95" s="250">
        <f>ROUND(E95*P95,2)</f>
        <v>0</v>
      </c>
      <c r="R95" s="225"/>
      <c r="S95" s="225" t="s">
        <v>289</v>
      </c>
      <c r="T95" s="225" t="s">
        <v>277</v>
      </c>
      <c r="U95" s="225">
        <v>0</v>
      </c>
      <c r="V95" s="225">
        <f>ROUND(E95*U95,2)</f>
        <v>0</v>
      </c>
      <c r="W95" s="225"/>
      <c r="X95" s="206"/>
      <c r="Y95" s="206"/>
      <c r="Z95" s="206"/>
      <c r="AA95" s="206"/>
      <c r="AB95" s="206"/>
      <c r="AC95" s="206"/>
      <c r="AD95" s="206"/>
      <c r="AE95" s="206"/>
      <c r="AF95" s="206"/>
      <c r="AG95" s="206" t="s">
        <v>922</v>
      </c>
      <c r="AH95" s="206"/>
      <c r="AI95" s="206"/>
      <c r="AJ95" s="206"/>
      <c r="AK95" s="206"/>
      <c r="AL95" s="206"/>
      <c r="AM95" s="206"/>
      <c r="AN95" s="206"/>
      <c r="AO95" s="206"/>
      <c r="AP95" s="206"/>
      <c r="AQ95" s="206"/>
      <c r="AR95" s="206"/>
      <c r="AS95" s="206"/>
      <c r="AT95" s="206"/>
      <c r="AU95" s="206"/>
      <c r="AV95" s="206"/>
      <c r="AW95" s="206"/>
      <c r="AX95" s="206"/>
      <c r="AY95" s="206"/>
      <c r="AZ95" s="206"/>
      <c r="BA95" s="206"/>
      <c r="BB95" s="206"/>
      <c r="BC95" s="206"/>
      <c r="BD95" s="206"/>
      <c r="BE95" s="206"/>
      <c r="BF95" s="206"/>
      <c r="BG95" s="206"/>
      <c r="BH95" s="206"/>
    </row>
    <row r="96" spans="1:60" outlineLevel="1" x14ac:dyDescent="0.25">
      <c r="A96" s="244">
        <v>83</v>
      </c>
      <c r="B96" s="245" t="s">
        <v>2186</v>
      </c>
      <c r="C96" s="255" t="s">
        <v>2187</v>
      </c>
      <c r="D96" s="246" t="s">
        <v>1638</v>
      </c>
      <c r="E96" s="247">
        <v>1</v>
      </c>
      <c r="F96" s="248"/>
      <c r="G96" s="249">
        <f>ROUND(E96*F96,2)</f>
        <v>0</v>
      </c>
      <c r="H96" s="248"/>
      <c r="I96" s="249">
        <f>ROUND(E96*H96,2)</f>
        <v>0</v>
      </c>
      <c r="J96" s="248"/>
      <c r="K96" s="249">
        <f>ROUND(E96*J96,2)</f>
        <v>0</v>
      </c>
      <c r="L96" s="249">
        <v>21</v>
      </c>
      <c r="M96" s="249">
        <f>G96*(1+L96/100)</f>
        <v>0</v>
      </c>
      <c r="N96" s="249">
        <v>0</v>
      </c>
      <c r="O96" s="249">
        <f>ROUND(E96*N96,2)</f>
        <v>0</v>
      </c>
      <c r="P96" s="249">
        <v>0</v>
      </c>
      <c r="Q96" s="250">
        <f>ROUND(E96*P96,2)</f>
        <v>0</v>
      </c>
      <c r="R96" s="225"/>
      <c r="S96" s="225" t="s">
        <v>289</v>
      </c>
      <c r="T96" s="225" t="s">
        <v>277</v>
      </c>
      <c r="U96" s="225">
        <v>0</v>
      </c>
      <c r="V96" s="225">
        <f>ROUND(E96*U96,2)</f>
        <v>0</v>
      </c>
      <c r="W96" s="225"/>
      <c r="X96" s="206"/>
      <c r="Y96" s="206"/>
      <c r="Z96" s="206"/>
      <c r="AA96" s="206"/>
      <c r="AB96" s="206"/>
      <c r="AC96" s="206"/>
      <c r="AD96" s="206"/>
      <c r="AE96" s="206"/>
      <c r="AF96" s="206"/>
      <c r="AG96" s="206" t="s">
        <v>922</v>
      </c>
      <c r="AH96" s="206"/>
      <c r="AI96" s="206"/>
      <c r="AJ96" s="206"/>
      <c r="AK96" s="206"/>
      <c r="AL96" s="206"/>
      <c r="AM96" s="206"/>
      <c r="AN96" s="206"/>
      <c r="AO96" s="206"/>
      <c r="AP96" s="206"/>
      <c r="AQ96" s="206"/>
      <c r="AR96" s="206"/>
      <c r="AS96" s="206"/>
      <c r="AT96" s="206"/>
      <c r="AU96" s="206"/>
      <c r="AV96" s="206"/>
      <c r="AW96" s="206"/>
      <c r="AX96" s="206"/>
      <c r="AY96" s="206"/>
      <c r="AZ96" s="206"/>
      <c r="BA96" s="206"/>
      <c r="BB96" s="206"/>
      <c r="BC96" s="206"/>
      <c r="BD96" s="206"/>
      <c r="BE96" s="206"/>
      <c r="BF96" s="206"/>
      <c r="BG96" s="206"/>
      <c r="BH96" s="206"/>
    </row>
    <row r="97" spans="1:60" outlineLevel="1" x14ac:dyDescent="0.25">
      <c r="A97" s="244">
        <v>84</v>
      </c>
      <c r="B97" s="245" t="s">
        <v>2188</v>
      </c>
      <c r="C97" s="255" t="s">
        <v>2189</v>
      </c>
      <c r="D97" s="246" t="s">
        <v>1638</v>
      </c>
      <c r="E97" s="247">
        <v>1</v>
      </c>
      <c r="F97" s="248"/>
      <c r="G97" s="249">
        <f>ROUND(E97*F97,2)</f>
        <v>0</v>
      </c>
      <c r="H97" s="248"/>
      <c r="I97" s="249">
        <f>ROUND(E97*H97,2)</f>
        <v>0</v>
      </c>
      <c r="J97" s="248"/>
      <c r="K97" s="249">
        <f>ROUND(E97*J97,2)</f>
        <v>0</v>
      </c>
      <c r="L97" s="249">
        <v>21</v>
      </c>
      <c r="M97" s="249">
        <f>G97*(1+L97/100)</f>
        <v>0</v>
      </c>
      <c r="N97" s="249">
        <v>0</v>
      </c>
      <c r="O97" s="249">
        <f>ROUND(E97*N97,2)</f>
        <v>0</v>
      </c>
      <c r="P97" s="249">
        <v>0</v>
      </c>
      <c r="Q97" s="250">
        <f>ROUND(E97*P97,2)</f>
        <v>0</v>
      </c>
      <c r="R97" s="225"/>
      <c r="S97" s="225" t="s">
        <v>289</v>
      </c>
      <c r="T97" s="225" t="s">
        <v>277</v>
      </c>
      <c r="U97" s="225">
        <v>0</v>
      </c>
      <c r="V97" s="225">
        <f>ROUND(E97*U97,2)</f>
        <v>0</v>
      </c>
      <c r="W97" s="225"/>
      <c r="X97" s="206"/>
      <c r="Y97" s="206"/>
      <c r="Z97" s="206"/>
      <c r="AA97" s="206"/>
      <c r="AB97" s="206"/>
      <c r="AC97" s="206"/>
      <c r="AD97" s="206"/>
      <c r="AE97" s="206"/>
      <c r="AF97" s="206"/>
      <c r="AG97" s="206" t="s">
        <v>922</v>
      </c>
      <c r="AH97" s="206"/>
      <c r="AI97" s="206"/>
      <c r="AJ97" s="206"/>
      <c r="AK97" s="206"/>
      <c r="AL97" s="206"/>
      <c r="AM97" s="206"/>
      <c r="AN97" s="206"/>
      <c r="AO97" s="206"/>
      <c r="AP97" s="206"/>
      <c r="AQ97" s="206"/>
      <c r="AR97" s="206"/>
      <c r="AS97" s="206"/>
      <c r="AT97" s="206"/>
      <c r="AU97" s="206"/>
      <c r="AV97" s="206"/>
      <c r="AW97" s="206"/>
      <c r="AX97" s="206"/>
      <c r="AY97" s="206"/>
      <c r="AZ97" s="206"/>
      <c r="BA97" s="206"/>
      <c r="BB97" s="206"/>
      <c r="BC97" s="206"/>
      <c r="BD97" s="206"/>
      <c r="BE97" s="206"/>
      <c r="BF97" s="206"/>
      <c r="BG97" s="206"/>
      <c r="BH97" s="206"/>
    </row>
    <row r="98" spans="1:60" outlineLevel="1" x14ac:dyDescent="0.25">
      <c r="A98" s="244">
        <v>85</v>
      </c>
      <c r="B98" s="245" t="s">
        <v>2190</v>
      </c>
      <c r="C98" s="255" t="s">
        <v>2191</v>
      </c>
      <c r="D98" s="246" t="s">
        <v>1638</v>
      </c>
      <c r="E98" s="247">
        <v>1</v>
      </c>
      <c r="F98" s="248"/>
      <c r="G98" s="249">
        <f>ROUND(E98*F98,2)</f>
        <v>0</v>
      </c>
      <c r="H98" s="248"/>
      <c r="I98" s="249">
        <f>ROUND(E98*H98,2)</f>
        <v>0</v>
      </c>
      <c r="J98" s="248"/>
      <c r="K98" s="249">
        <f>ROUND(E98*J98,2)</f>
        <v>0</v>
      </c>
      <c r="L98" s="249">
        <v>21</v>
      </c>
      <c r="M98" s="249">
        <f>G98*(1+L98/100)</f>
        <v>0</v>
      </c>
      <c r="N98" s="249">
        <v>0</v>
      </c>
      <c r="O98" s="249">
        <f>ROUND(E98*N98,2)</f>
        <v>0</v>
      </c>
      <c r="P98" s="249">
        <v>0</v>
      </c>
      <c r="Q98" s="250">
        <f>ROUND(E98*P98,2)</f>
        <v>0</v>
      </c>
      <c r="R98" s="225"/>
      <c r="S98" s="225" t="s">
        <v>289</v>
      </c>
      <c r="T98" s="225" t="s">
        <v>277</v>
      </c>
      <c r="U98" s="225">
        <v>0</v>
      </c>
      <c r="V98" s="225">
        <f>ROUND(E98*U98,2)</f>
        <v>0</v>
      </c>
      <c r="W98" s="225"/>
      <c r="X98" s="206"/>
      <c r="Y98" s="206"/>
      <c r="Z98" s="206"/>
      <c r="AA98" s="206"/>
      <c r="AB98" s="206"/>
      <c r="AC98" s="206"/>
      <c r="AD98" s="206"/>
      <c r="AE98" s="206"/>
      <c r="AF98" s="206"/>
      <c r="AG98" s="206" t="s">
        <v>922</v>
      </c>
      <c r="AH98" s="206"/>
      <c r="AI98" s="206"/>
      <c r="AJ98" s="206"/>
      <c r="AK98" s="206"/>
      <c r="AL98" s="206"/>
      <c r="AM98" s="206"/>
      <c r="AN98" s="206"/>
      <c r="AO98" s="206"/>
      <c r="AP98" s="206"/>
      <c r="AQ98" s="206"/>
      <c r="AR98" s="206"/>
      <c r="AS98" s="206"/>
      <c r="AT98" s="206"/>
      <c r="AU98" s="206"/>
      <c r="AV98" s="206"/>
      <c r="AW98" s="206"/>
      <c r="AX98" s="206"/>
      <c r="AY98" s="206"/>
      <c r="AZ98" s="206"/>
      <c r="BA98" s="206"/>
      <c r="BB98" s="206"/>
      <c r="BC98" s="206"/>
      <c r="BD98" s="206"/>
      <c r="BE98" s="206"/>
      <c r="BF98" s="206"/>
      <c r="BG98" s="206"/>
      <c r="BH98" s="206"/>
    </row>
    <row r="99" spans="1:60" outlineLevel="1" x14ac:dyDescent="0.25">
      <c r="A99" s="244">
        <v>86</v>
      </c>
      <c r="B99" s="245" t="s">
        <v>2192</v>
      </c>
      <c r="C99" s="255" t="s">
        <v>2193</v>
      </c>
      <c r="D99" s="246" t="s">
        <v>1638</v>
      </c>
      <c r="E99" s="247">
        <v>1</v>
      </c>
      <c r="F99" s="248"/>
      <c r="G99" s="249">
        <f>ROUND(E99*F99,2)</f>
        <v>0</v>
      </c>
      <c r="H99" s="248"/>
      <c r="I99" s="249">
        <f>ROUND(E99*H99,2)</f>
        <v>0</v>
      </c>
      <c r="J99" s="248"/>
      <c r="K99" s="249">
        <f>ROUND(E99*J99,2)</f>
        <v>0</v>
      </c>
      <c r="L99" s="249">
        <v>21</v>
      </c>
      <c r="M99" s="249">
        <f>G99*(1+L99/100)</f>
        <v>0</v>
      </c>
      <c r="N99" s="249">
        <v>0</v>
      </c>
      <c r="O99" s="249">
        <f>ROUND(E99*N99,2)</f>
        <v>0</v>
      </c>
      <c r="P99" s="249">
        <v>0</v>
      </c>
      <c r="Q99" s="250">
        <f>ROUND(E99*P99,2)</f>
        <v>0</v>
      </c>
      <c r="R99" s="225"/>
      <c r="S99" s="225" t="s">
        <v>289</v>
      </c>
      <c r="T99" s="225" t="s">
        <v>277</v>
      </c>
      <c r="U99" s="225">
        <v>0</v>
      </c>
      <c r="V99" s="225">
        <f>ROUND(E99*U99,2)</f>
        <v>0</v>
      </c>
      <c r="W99" s="225"/>
      <c r="X99" s="206"/>
      <c r="Y99" s="206"/>
      <c r="Z99" s="206"/>
      <c r="AA99" s="206"/>
      <c r="AB99" s="206"/>
      <c r="AC99" s="206"/>
      <c r="AD99" s="206"/>
      <c r="AE99" s="206"/>
      <c r="AF99" s="206"/>
      <c r="AG99" s="206" t="s">
        <v>922</v>
      </c>
      <c r="AH99" s="206"/>
      <c r="AI99" s="206"/>
      <c r="AJ99" s="206"/>
      <c r="AK99" s="206"/>
      <c r="AL99" s="206"/>
      <c r="AM99" s="206"/>
      <c r="AN99" s="206"/>
      <c r="AO99" s="206"/>
      <c r="AP99" s="206"/>
      <c r="AQ99" s="206"/>
      <c r="AR99" s="206"/>
      <c r="AS99" s="206"/>
      <c r="AT99" s="206"/>
      <c r="AU99" s="206"/>
      <c r="AV99" s="206"/>
      <c r="AW99" s="206"/>
      <c r="AX99" s="206"/>
      <c r="AY99" s="206"/>
      <c r="AZ99" s="206"/>
      <c r="BA99" s="206"/>
      <c r="BB99" s="206"/>
      <c r="BC99" s="206"/>
      <c r="BD99" s="206"/>
      <c r="BE99" s="206"/>
      <c r="BF99" s="206"/>
      <c r="BG99" s="206"/>
      <c r="BH99" s="206"/>
    </row>
    <row r="100" spans="1:60" outlineLevel="1" x14ac:dyDescent="0.25">
      <c r="A100" s="244">
        <v>87</v>
      </c>
      <c r="B100" s="245" t="s">
        <v>2194</v>
      </c>
      <c r="C100" s="255" t="s">
        <v>2195</v>
      </c>
      <c r="D100" s="246" t="s">
        <v>1638</v>
      </c>
      <c r="E100" s="247">
        <v>1</v>
      </c>
      <c r="F100" s="248"/>
      <c r="G100" s="249">
        <f>ROUND(E100*F100,2)</f>
        <v>0</v>
      </c>
      <c r="H100" s="248"/>
      <c r="I100" s="249">
        <f>ROUND(E100*H100,2)</f>
        <v>0</v>
      </c>
      <c r="J100" s="248"/>
      <c r="K100" s="249">
        <f>ROUND(E100*J100,2)</f>
        <v>0</v>
      </c>
      <c r="L100" s="249">
        <v>21</v>
      </c>
      <c r="M100" s="249">
        <f>G100*(1+L100/100)</f>
        <v>0</v>
      </c>
      <c r="N100" s="249">
        <v>0</v>
      </c>
      <c r="O100" s="249">
        <f>ROUND(E100*N100,2)</f>
        <v>0</v>
      </c>
      <c r="P100" s="249">
        <v>0</v>
      </c>
      <c r="Q100" s="250">
        <f>ROUND(E100*P100,2)</f>
        <v>0</v>
      </c>
      <c r="R100" s="225"/>
      <c r="S100" s="225" t="s">
        <v>289</v>
      </c>
      <c r="T100" s="225" t="s">
        <v>277</v>
      </c>
      <c r="U100" s="225">
        <v>0</v>
      </c>
      <c r="V100" s="225">
        <f>ROUND(E100*U100,2)</f>
        <v>0</v>
      </c>
      <c r="W100" s="225"/>
      <c r="X100" s="206"/>
      <c r="Y100" s="206"/>
      <c r="Z100" s="206"/>
      <c r="AA100" s="206"/>
      <c r="AB100" s="206"/>
      <c r="AC100" s="206"/>
      <c r="AD100" s="206"/>
      <c r="AE100" s="206"/>
      <c r="AF100" s="206"/>
      <c r="AG100" s="206" t="s">
        <v>922</v>
      </c>
      <c r="AH100" s="206"/>
      <c r="AI100" s="206"/>
      <c r="AJ100" s="206"/>
      <c r="AK100" s="206"/>
      <c r="AL100" s="206"/>
      <c r="AM100" s="206"/>
      <c r="AN100" s="206"/>
      <c r="AO100" s="206"/>
      <c r="AP100" s="206"/>
      <c r="AQ100" s="206"/>
      <c r="AR100" s="206"/>
      <c r="AS100" s="206"/>
      <c r="AT100" s="206"/>
      <c r="AU100" s="206"/>
      <c r="AV100" s="206"/>
      <c r="AW100" s="206"/>
      <c r="AX100" s="206"/>
      <c r="AY100" s="206"/>
      <c r="AZ100" s="206"/>
      <c r="BA100" s="206"/>
      <c r="BB100" s="206"/>
      <c r="BC100" s="206"/>
      <c r="BD100" s="206"/>
      <c r="BE100" s="206"/>
      <c r="BF100" s="206"/>
      <c r="BG100" s="206"/>
      <c r="BH100" s="206"/>
    </row>
    <row r="101" spans="1:60" ht="30.6" outlineLevel="1" x14ac:dyDescent="0.25">
      <c r="A101" s="244">
        <v>88</v>
      </c>
      <c r="B101" s="245" t="s">
        <v>2196</v>
      </c>
      <c r="C101" s="255" t="s">
        <v>2197</v>
      </c>
      <c r="D101" s="246" t="s">
        <v>370</v>
      </c>
      <c r="E101" s="247">
        <v>26</v>
      </c>
      <c r="F101" s="248"/>
      <c r="G101" s="249">
        <f>ROUND(E101*F101,2)</f>
        <v>0</v>
      </c>
      <c r="H101" s="248"/>
      <c r="I101" s="249">
        <f>ROUND(E101*H101,2)</f>
        <v>0</v>
      </c>
      <c r="J101" s="248"/>
      <c r="K101" s="249">
        <f>ROUND(E101*J101,2)</f>
        <v>0</v>
      </c>
      <c r="L101" s="249">
        <v>21</v>
      </c>
      <c r="M101" s="249">
        <f>G101*(1+L101/100)</f>
        <v>0</v>
      </c>
      <c r="N101" s="249">
        <v>0</v>
      </c>
      <c r="O101" s="249">
        <f>ROUND(E101*N101,2)</f>
        <v>0</v>
      </c>
      <c r="P101" s="249">
        <v>0</v>
      </c>
      <c r="Q101" s="250">
        <f>ROUND(E101*P101,2)</f>
        <v>0</v>
      </c>
      <c r="R101" s="225"/>
      <c r="S101" s="225" t="s">
        <v>289</v>
      </c>
      <c r="T101" s="225" t="s">
        <v>277</v>
      </c>
      <c r="U101" s="225">
        <v>0</v>
      </c>
      <c r="V101" s="225">
        <f>ROUND(E101*U101,2)</f>
        <v>0</v>
      </c>
      <c r="W101" s="225"/>
      <c r="X101" s="206"/>
      <c r="Y101" s="206"/>
      <c r="Z101" s="206"/>
      <c r="AA101" s="206"/>
      <c r="AB101" s="206"/>
      <c r="AC101" s="206"/>
      <c r="AD101" s="206"/>
      <c r="AE101" s="206"/>
      <c r="AF101" s="206"/>
      <c r="AG101" s="206" t="s">
        <v>922</v>
      </c>
      <c r="AH101" s="206"/>
      <c r="AI101" s="206"/>
      <c r="AJ101" s="206"/>
      <c r="AK101" s="206"/>
      <c r="AL101" s="206"/>
      <c r="AM101" s="206"/>
      <c r="AN101" s="206"/>
      <c r="AO101" s="206"/>
      <c r="AP101" s="206"/>
      <c r="AQ101" s="206"/>
      <c r="AR101" s="206"/>
      <c r="AS101" s="206"/>
      <c r="AT101" s="206"/>
      <c r="AU101" s="206"/>
      <c r="AV101" s="206"/>
      <c r="AW101" s="206"/>
      <c r="AX101" s="206"/>
      <c r="AY101" s="206"/>
      <c r="AZ101" s="206"/>
      <c r="BA101" s="206"/>
      <c r="BB101" s="206"/>
      <c r="BC101" s="206"/>
      <c r="BD101" s="206"/>
      <c r="BE101" s="206"/>
      <c r="BF101" s="206"/>
      <c r="BG101" s="206"/>
      <c r="BH101" s="206"/>
    </row>
    <row r="102" spans="1:60" ht="40.799999999999997" outlineLevel="1" x14ac:dyDescent="0.25">
      <c r="A102" s="244">
        <v>89</v>
      </c>
      <c r="B102" s="245" t="s">
        <v>2198</v>
      </c>
      <c r="C102" s="255" t="s">
        <v>2199</v>
      </c>
      <c r="D102" s="246" t="s">
        <v>1638</v>
      </c>
      <c r="E102" s="247">
        <v>1</v>
      </c>
      <c r="F102" s="248"/>
      <c r="G102" s="249">
        <f>ROUND(E102*F102,2)</f>
        <v>0</v>
      </c>
      <c r="H102" s="248"/>
      <c r="I102" s="249">
        <f>ROUND(E102*H102,2)</f>
        <v>0</v>
      </c>
      <c r="J102" s="248"/>
      <c r="K102" s="249">
        <f>ROUND(E102*J102,2)</f>
        <v>0</v>
      </c>
      <c r="L102" s="249">
        <v>21</v>
      </c>
      <c r="M102" s="249">
        <f>G102*(1+L102/100)</f>
        <v>0</v>
      </c>
      <c r="N102" s="249">
        <v>0</v>
      </c>
      <c r="O102" s="249">
        <f>ROUND(E102*N102,2)</f>
        <v>0</v>
      </c>
      <c r="P102" s="249">
        <v>0</v>
      </c>
      <c r="Q102" s="250">
        <f>ROUND(E102*P102,2)</f>
        <v>0</v>
      </c>
      <c r="R102" s="225"/>
      <c r="S102" s="225" t="s">
        <v>289</v>
      </c>
      <c r="T102" s="225" t="s">
        <v>277</v>
      </c>
      <c r="U102" s="225">
        <v>0</v>
      </c>
      <c r="V102" s="225">
        <f>ROUND(E102*U102,2)</f>
        <v>0</v>
      </c>
      <c r="W102" s="225"/>
      <c r="X102" s="206"/>
      <c r="Y102" s="206"/>
      <c r="Z102" s="206"/>
      <c r="AA102" s="206"/>
      <c r="AB102" s="206"/>
      <c r="AC102" s="206"/>
      <c r="AD102" s="206"/>
      <c r="AE102" s="206"/>
      <c r="AF102" s="206"/>
      <c r="AG102" s="206" t="s">
        <v>922</v>
      </c>
      <c r="AH102" s="206"/>
      <c r="AI102" s="206"/>
      <c r="AJ102" s="206"/>
      <c r="AK102" s="206"/>
      <c r="AL102" s="206"/>
      <c r="AM102" s="206"/>
      <c r="AN102" s="206"/>
      <c r="AO102" s="206"/>
      <c r="AP102" s="206"/>
      <c r="AQ102" s="206"/>
      <c r="AR102" s="206"/>
      <c r="AS102" s="206"/>
      <c r="AT102" s="206"/>
      <c r="AU102" s="206"/>
      <c r="AV102" s="206"/>
      <c r="AW102" s="206"/>
      <c r="AX102" s="206"/>
      <c r="AY102" s="206"/>
      <c r="AZ102" s="206"/>
      <c r="BA102" s="206"/>
      <c r="BB102" s="206"/>
      <c r="BC102" s="206"/>
      <c r="BD102" s="206"/>
      <c r="BE102" s="206"/>
      <c r="BF102" s="206"/>
      <c r="BG102" s="206"/>
      <c r="BH102" s="206"/>
    </row>
    <row r="103" spans="1:60" x14ac:dyDescent="0.25">
      <c r="A103" s="231" t="s">
        <v>271</v>
      </c>
      <c r="B103" s="232" t="s">
        <v>178</v>
      </c>
      <c r="C103" s="252" t="s">
        <v>179</v>
      </c>
      <c r="D103" s="233"/>
      <c r="E103" s="234"/>
      <c r="F103" s="235"/>
      <c r="G103" s="235">
        <f>SUMIF(AG104:AG115,"&lt;&gt;NOR",G104:G115)</f>
        <v>0</v>
      </c>
      <c r="H103" s="235"/>
      <c r="I103" s="235">
        <f>SUM(I104:I115)</f>
        <v>0</v>
      </c>
      <c r="J103" s="235"/>
      <c r="K103" s="235">
        <f>SUM(K104:K115)</f>
        <v>0</v>
      </c>
      <c r="L103" s="235"/>
      <c r="M103" s="235">
        <f>SUM(M104:M115)</f>
        <v>0</v>
      </c>
      <c r="N103" s="235"/>
      <c r="O103" s="235">
        <f>SUM(O104:O115)</f>
        <v>0</v>
      </c>
      <c r="P103" s="235"/>
      <c r="Q103" s="236">
        <f>SUM(Q104:Q115)</f>
        <v>0</v>
      </c>
      <c r="R103" s="230"/>
      <c r="S103" s="230"/>
      <c r="T103" s="230"/>
      <c r="U103" s="230"/>
      <c r="V103" s="230">
        <f>SUM(V104:V115)</f>
        <v>0</v>
      </c>
      <c r="W103" s="230"/>
      <c r="AG103" t="s">
        <v>272</v>
      </c>
    </row>
    <row r="104" spans="1:60" outlineLevel="1" x14ac:dyDescent="0.25">
      <c r="A104" s="244">
        <v>90</v>
      </c>
      <c r="B104" s="245" t="s">
        <v>2200</v>
      </c>
      <c r="C104" s="255" t="s">
        <v>2201</v>
      </c>
      <c r="D104" s="246" t="s">
        <v>370</v>
      </c>
      <c r="E104" s="247">
        <v>160</v>
      </c>
      <c r="F104" s="248"/>
      <c r="G104" s="249">
        <f>ROUND(E104*F104,2)</f>
        <v>0</v>
      </c>
      <c r="H104" s="248"/>
      <c r="I104" s="249">
        <f>ROUND(E104*H104,2)</f>
        <v>0</v>
      </c>
      <c r="J104" s="248"/>
      <c r="K104" s="249">
        <f>ROUND(E104*J104,2)</f>
        <v>0</v>
      </c>
      <c r="L104" s="249">
        <v>21</v>
      </c>
      <c r="M104" s="249">
        <f>G104*(1+L104/100)</f>
        <v>0</v>
      </c>
      <c r="N104" s="249">
        <v>0</v>
      </c>
      <c r="O104" s="249">
        <f>ROUND(E104*N104,2)</f>
        <v>0</v>
      </c>
      <c r="P104" s="249">
        <v>0</v>
      </c>
      <c r="Q104" s="250">
        <f>ROUND(E104*P104,2)</f>
        <v>0</v>
      </c>
      <c r="R104" s="225"/>
      <c r="S104" s="225" t="s">
        <v>289</v>
      </c>
      <c r="T104" s="225" t="s">
        <v>277</v>
      </c>
      <c r="U104" s="225">
        <v>0</v>
      </c>
      <c r="V104" s="225">
        <f>ROUND(E104*U104,2)</f>
        <v>0</v>
      </c>
      <c r="W104" s="225"/>
      <c r="X104" s="206"/>
      <c r="Y104" s="206"/>
      <c r="Z104" s="206"/>
      <c r="AA104" s="206"/>
      <c r="AB104" s="206"/>
      <c r="AC104" s="206"/>
      <c r="AD104" s="206"/>
      <c r="AE104" s="206"/>
      <c r="AF104" s="206"/>
      <c r="AG104" s="206" t="s">
        <v>922</v>
      </c>
      <c r="AH104" s="206"/>
      <c r="AI104" s="206"/>
      <c r="AJ104" s="206"/>
      <c r="AK104" s="206"/>
      <c r="AL104" s="206"/>
      <c r="AM104" s="206"/>
      <c r="AN104" s="206"/>
      <c r="AO104" s="206"/>
      <c r="AP104" s="206"/>
      <c r="AQ104" s="206"/>
      <c r="AR104" s="206"/>
      <c r="AS104" s="206"/>
      <c r="AT104" s="206"/>
      <c r="AU104" s="206"/>
      <c r="AV104" s="206"/>
      <c r="AW104" s="206"/>
      <c r="AX104" s="206"/>
      <c r="AY104" s="206"/>
      <c r="AZ104" s="206"/>
      <c r="BA104" s="206"/>
      <c r="BB104" s="206"/>
      <c r="BC104" s="206"/>
      <c r="BD104" s="206"/>
      <c r="BE104" s="206"/>
      <c r="BF104" s="206"/>
      <c r="BG104" s="206"/>
      <c r="BH104" s="206"/>
    </row>
    <row r="105" spans="1:60" outlineLevel="1" x14ac:dyDescent="0.25">
      <c r="A105" s="244">
        <v>91</v>
      </c>
      <c r="B105" s="245" t="s">
        <v>2202</v>
      </c>
      <c r="C105" s="255" t="s">
        <v>2203</v>
      </c>
      <c r="D105" s="246" t="s">
        <v>1638</v>
      </c>
      <c r="E105" s="247">
        <v>5</v>
      </c>
      <c r="F105" s="248"/>
      <c r="G105" s="249">
        <f>ROUND(E105*F105,2)</f>
        <v>0</v>
      </c>
      <c r="H105" s="248"/>
      <c r="I105" s="249">
        <f>ROUND(E105*H105,2)</f>
        <v>0</v>
      </c>
      <c r="J105" s="248"/>
      <c r="K105" s="249">
        <f>ROUND(E105*J105,2)</f>
        <v>0</v>
      </c>
      <c r="L105" s="249">
        <v>21</v>
      </c>
      <c r="M105" s="249">
        <f>G105*(1+L105/100)</f>
        <v>0</v>
      </c>
      <c r="N105" s="249">
        <v>0</v>
      </c>
      <c r="O105" s="249">
        <f>ROUND(E105*N105,2)</f>
        <v>0</v>
      </c>
      <c r="P105" s="249">
        <v>0</v>
      </c>
      <c r="Q105" s="250">
        <f>ROUND(E105*P105,2)</f>
        <v>0</v>
      </c>
      <c r="R105" s="225"/>
      <c r="S105" s="225" t="s">
        <v>289</v>
      </c>
      <c r="T105" s="225" t="s">
        <v>277</v>
      </c>
      <c r="U105" s="225">
        <v>0</v>
      </c>
      <c r="V105" s="225">
        <f>ROUND(E105*U105,2)</f>
        <v>0</v>
      </c>
      <c r="W105" s="225"/>
      <c r="X105" s="206"/>
      <c r="Y105" s="206"/>
      <c r="Z105" s="206"/>
      <c r="AA105" s="206"/>
      <c r="AB105" s="206"/>
      <c r="AC105" s="206"/>
      <c r="AD105" s="206"/>
      <c r="AE105" s="206"/>
      <c r="AF105" s="206"/>
      <c r="AG105" s="206" t="s">
        <v>922</v>
      </c>
      <c r="AH105" s="206"/>
      <c r="AI105" s="206"/>
      <c r="AJ105" s="206"/>
      <c r="AK105" s="206"/>
      <c r="AL105" s="206"/>
      <c r="AM105" s="206"/>
      <c r="AN105" s="206"/>
      <c r="AO105" s="206"/>
      <c r="AP105" s="206"/>
      <c r="AQ105" s="206"/>
      <c r="AR105" s="206"/>
      <c r="AS105" s="206"/>
      <c r="AT105" s="206"/>
      <c r="AU105" s="206"/>
      <c r="AV105" s="206"/>
      <c r="AW105" s="206"/>
      <c r="AX105" s="206"/>
      <c r="AY105" s="206"/>
      <c r="AZ105" s="206"/>
      <c r="BA105" s="206"/>
      <c r="BB105" s="206"/>
      <c r="BC105" s="206"/>
      <c r="BD105" s="206"/>
      <c r="BE105" s="206"/>
      <c r="BF105" s="206"/>
      <c r="BG105" s="206"/>
      <c r="BH105" s="206"/>
    </row>
    <row r="106" spans="1:60" outlineLevel="1" x14ac:dyDescent="0.25">
      <c r="A106" s="244">
        <v>92</v>
      </c>
      <c r="B106" s="245" t="s">
        <v>2204</v>
      </c>
      <c r="C106" s="255" t="s">
        <v>2205</v>
      </c>
      <c r="D106" s="246" t="s">
        <v>1638</v>
      </c>
      <c r="E106" s="247">
        <v>5</v>
      </c>
      <c r="F106" s="248"/>
      <c r="G106" s="249">
        <f>ROUND(E106*F106,2)</f>
        <v>0</v>
      </c>
      <c r="H106" s="248"/>
      <c r="I106" s="249">
        <f>ROUND(E106*H106,2)</f>
        <v>0</v>
      </c>
      <c r="J106" s="248"/>
      <c r="K106" s="249">
        <f>ROUND(E106*J106,2)</f>
        <v>0</v>
      </c>
      <c r="L106" s="249">
        <v>21</v>
      </c>
      <c r="M106" s="249">
        <f>G106*(1+L106/100)</f>
        <v>0</v>
      </c>
      <c r="N106" s="249">
        <v>0</v>
      </c>
      <c r="O106" s="249">
        <f>ROUND(E106*N106,2)</f>
        <v>0</v>
      </c>
      <c r="P106" s="249">
        <v>0</v>
      </c>
      <c r="Q106" s="250">
        <f>ROUND(E106*P106,2)</f>
        <v>0</v>
      </c>
      <c r="R106" s="225"/>
      <c r="S106" s="225" t="s">
        <v>289</v>
      </c>
      <c r="T106" s="225" t="s">
        <v>277</v>
      </c>
      <c r="U106" s="225">
        <v>0</v>
      </c>
      <c r="V106" s="225">
        <f>ROUND(E106*U106,2)</f>
        <v>0</v>
      </c>
      <c r="W106" s="225"/>
      <c r="X106" s="206"/>
      <c r="Y106" s="206"/>
      <c r="Z106" s="206"/>
      <c r="AA106" s="206"/>
      <c r="AB106" s="206"/>
      <c r="AC106" s="206"/>
      <c r="AD106" s="206"/>
      <c r="AE106" s="206"/>
      <c r="AF106" s="206"/>
      <c r="AG106" s="206" t="s">
        <v>922</v>
      </c>
      <c r="AH106" s="206"/>
      <c r="AI106" s="206"/>
      <c r="AJ106" s="206"/>
      <c r="AK106" s="206"/>
      <c r="AL106" s="206"/>
      <c r="AM106" s="206"/>
      <c r="AN106" s="206"/>
      <c r="AO106" s="206"/>
      <c r="AP106" s="206"/>
      <c r="AQ106" s="206"/>
      <c r="AR106" s="206"/>
      <c r="AS106" s="206"/>
      <c r="AT106" s="206"/>
      <c r="AU106" s="206"/>
      <c r="AV106" s="206"/>
      <c r="AW106" s="206"/>
      <c r="AX106" s="206"/>
      <c r="AY106" s="206"/>
      <c r="AZ106" s="206"/>
      <c r="BA106" s="206"/>
      <c r="BB106" s="206"/>
      <c r="BC106" s="206"/>
      <c r="BD106" s="206"/>
      <c r="BE106" s="206"/>
      <c r="BF106" s="206"/>
      <c r="BG106" s="206"/>
      <c r="BH106" s="206"/>
    </row>
    <row r="107" spans="1:60" outlineLevel="1" x14ac:dyDescent="0.25">
      <c r="A107" s="244">
        <v>93</v>
      </c>
      <c r="B107" s="245" t="s">
        <v>2206</v>
      </c>
      <c r="C107" s="255" t="s">
        <v>2207</v>
      </c>
      <c r="D107" s="246" t="s">
        <v>1638</v>
      </c>
      <c r="E107" s="247">
        <v>45</v>
      </c>
      <c r="F107" s="248"/>
      <c r="G107" s="249">
        <f>ROUND(E107*F107,2)</f>
        <v>0</v>
      </c>
      <c r="H107" s="248"/>
      <c r="I107" s="249">
        <f>ROUND(E107*H107,2)</f>
        <v>0</v>
      </c>
      <c r="J107" s="248"/>
      <c r="K107" s="249">
        <f>ROUND(E107*J107,2)</f>
        <v>0</v>
      </c>
      <c r="L107" s="249">
        <v>21</v>
      </c>
      <c r="M107" s="249">
        <f>G107*(1+L107/100)</f>
        <v>0</v>
      </c>
      <c r="N107" s="249">
        <v>0</v>
      </c>
      <c r="O107" s="249">
        <f>ROUND(E107*N107,2)</f>
        <v>0</v>
      </c>
      <c r="P107" s="249">
        <v>0</v>
      </c>
      <c r="Q107" s="250">
        <f>ROUND(E107*P107,2)</f>
        <v>0</v>
      </c>
      <c r="R107" s="225"/>
      <c r="S107" s="225" t="s">
        <v>289</v>
      </c>
      <c r="T107" s="225" t="s">
        <v>277</v>
      </c>
      <c r="U107" s="225">
        <v>0</v>
      </c>
      <c r="V107" s="225">
        <f>ROUND(E107*U107,2)</f>
        <v>0</v>
      </c>
      <c r="W107" s="225"/>
      <c r="X107" s="206"/>
      <c r="Y107" s="206"/>
      <c r="Z107" s="206"/>
      <c r="AA107" s="206"/>
      <c r="AB107" s="206"/>
      <c r="AC107" s="206"/>
      <c r="AD107" s="206"/>
      <c r="AE107" s="206"/>
      <c r="AF107" s="206"/>
      <c r="AG107" s="206" t="s">
        <v>922</v>
      </c>
      <c r="AH107" s="206"/>
      <c r="AI107" s="206"/>
      <c r="AJ107" s="206"/>
      <c r="AK107" s="206"/>
      <c r="AL107" s="206"/>
      <c r="AM107" s="206"/>
      <c r="AN107" s="206"/>
      <c r="AO107" s="206"/>
      <c r="AP107" s="206"/>
      <c r="AQ107" s="206"/>
      <c r="AR107" s="206"/>
      <c r="AS107" s="206"/>
      <c r="AT107" s="206"/>
      <c r="AU107" s="206"/>
      <c r="AV107" s="206"/>
      <c r="AW107" s="206"/>
      <c r="AX107" s="206"/>
      <c r="AY107" s="206"/>
      <c r="AZ107" s="206"/>
      <c r="BA107" s="206"/>
      <c r="BB107" s="206"/>
      <c r="BC107" s="206"/>
      <c r="BD107" s="206"/>
      <c r="BE107" s="206"/>
      <c r="BF107" s="206"/>
      <c r="BG107" s="206"/>
      <c r="BH107" s="206"/>
    </row>
    <row r="108" spans="1:60" outlineLevel="1" x14ac:dyDescent="0.25">
      <c r="A108" s="244">
        <v>94</v>
      </c>
      <c r="B108" s="245" t="s">
        <v>2208</v>
      </c>
      <c r="C108" s="255" t="s">
        <v>2209</v>
      </c>
      <c r="D108" s="246" t="s">
        <v>1638</v>
      </c>
      <c r="E108" s="247">
        <v>6</v>
      </c>
      <c r="F108" s="248"/>
      <c r="G108" s="249">
        <f>ROUND(E108*F108,2)</f>
        <v>0</v>
      </c>
      <c r="H108" s="248"/>
      <c r="I108" s="249">
        <f>ROUND(E108*H108,2)</f>
        <v>0</v>
      </c>
      <c r="J108" s="248"/>
      <c r="K108" s="249">
        <f>ROUND(E108*J108,2)</f>
        <v>0</v>
      </c>
      <c r="L108" s="249">
        <v>21</v>
      </c>
      <c r="M108" s="249">
        <f>G108*(1+L108/100)</f>
        <v>0</v>
      </c>
      <c r="N108" s="249">
        <v>0</v>
      </c>
      <c r="O108" s="249">
        <f>ROUND(E108*N108,2)</f>
        <v>0</v>
      </c>
      <c r="P108" s="249">
        <v>0</v>
      </c>
      <c r="Q108" s="250">
        <f>ROUND(E108*P108,2)</f>
        <v>0</v>
      </c>
      <c r="R108" s="225"/>
      <c r="S108" s="225" t="s">
        <v>289</v>
      </c>
      <c r="T108" s="225" t="s">
        <v>277</v>
      </c>
      <c r="U108" s="225">
        <v>0</v>
      </c>
      <c r="V108" s="225">
        <f>ROUND(E108*U108,2)</f>
        <v>0</v>
      </c>
      <c r="W108" s="225"/>
      <c r="X108" s="206"/>
      <c r="Y108" s="206"/>
      <c r="Z108" s="206"/>
      <c r="AA108" s="206"/>
      <c r="AB108" s="206"/>
      <c r="AC108" s="206"/>
      <c r="AD108" s="206"/>
      <c r="AE108" s="206"/>
      <c r="AF108" s="206"/>
      <c r="AG108" s="206" t="s">
        <v>922</v>
      </c>
      <c r="AH108" s="206"/>
      <c r="AI108" s="206"/>
      <c r="AJ108" s="206"/>
      <c r="AK108" s="206"/>
      <c r="AL108" s="206"/>
      <c r="AM108" s="206"/>
      <c r="AN108" s="206"/>
      <c r="AO108" s="206"/>
      <c r="AP108" s="206"/>
      <c r="AQ108" s="206"/>
      <c r="AR108" s="206"/>
      <c r="AS108" s="206"/>
      <c r="AT108" s="206"/>
      <c r="AU108" s="206"/>
      <c r="AV108" s="206"/>
      <c r="AW108" s="206"/>
      <c r="AX108" s="206"/>
      <c r="AY108" s="206"/>
      <c r="AZ108" s="206"/>
      <c r="BA108" s="206"/>
      <c r="BB108" s="206"/>
      <c r="BC108" s="206"/>
      <c r="BD108" s="206"/>
      <c r="BE108" s="206"/>
      <c r="BF108" s="206"/>
      <c r="BG108" s="206"/>
      <c r="BH108" s="206"/>
    </row>
    <row r="109" spans="1:60" outlineLevel="1" x14ac:dyDescent="0.25">
      <c r="A109" s="244">
        <v>95</v>
      </c>
      <c r="B109" s="245" t="s">
        <v>2210</v>
      </c>
      <c r="C109" s="255" t="s">
        <v>2211</v>
      </c>
      <c r="D109" s="246" t="s">
        <v>1638</v>
      </c>
      <c r="E109" s="247">
        <v>5</v>
      </c>
      <c r="F109" s="248"/>
      <c r="G109" s="249">
        <f>ROUND(E109*F109,2)</f>
        <v>0</v>
      </c>
      <c r="H109" s="248"/>
      <c r="I109" s="249">
        <f>ROUND(E109*H109,2)</f>
        <v>0</v>
      </c>
      <c r="J109" s="248"/>
      <c r="K109" s="249">
        <f>ROUND(E109*J109,2)</f>
        <v>0</v>
      </c>
      <c r="L109" s="249">
        <v>21</v>
      </c>
      <c r="M109" s="249">
        <f>G109*(1+L109/100)</f>
        <v>0</v>
      </c>
      <c r="N109" s="249">
        <v>0</v>
      </c>
      <c r="O109" s="249">
        <f>ROUND(E109*N109,2)</f>
        <v>0</v>
      </c>
      <c r="P109" s="249">
        <v>0</v>
      </c>
      <c r="Q109" s="250">
        <f>ROUND(E109*P109,2)</f>
        <v>0</v>
      </c>
      <c r="R109" s="225"/>
      <c r="S109" s="225" t="s">
        <v>289</v>
      </c>
      <c r="T109" s="225" t="s">
        <v>277</v>
      </c>
      <c r="U109" s="225">
        <v>0</v>
      </c>
      <c r="V109" s="225">
        <f>ROUND(E109*U109,2)</f>
        <v>0</v>
      </c>
      <c r="W109" s="225"/>
      <c r="X109" s="206"/>
      <c r="Y109" s="206"/>
      <c r="Z109" s="206"/>
      <c r="AA109" s="206"/>
      <c r="AB109" s="206"/>
      <c r="AC109" s="206"/>
      <c r="AD109" s="206"/>
      <c r="AE109" s="206"/>
      <c r="AF109" s="206"/>
      <c r="AG109" s="206" t="s">
        <v>922</v>
      </c>
      <c r="AH109" s="206"/>
      <c r="AI109" s="206"/>
      <c r="AJ109" s="206"/>
      <c r="AK109" s="206"/>
      <c r="AL109" s="206"/>
      <c r="AM109" s="206"/>
      <c r="AN109" s="206"/>
      <c r="AO109" s="206"/>
      <c r="AP109" s="206"/>
      <c r="AQ109" s="206"/>
      <c r="AR109" s="206"/>
      <c r="AS109" s="206"/>
      <c r="AT109" s="206"/>
      <c r="AU109" s="206"/>
      <c r="AV109" s="206"/>
      <c r="AW109" s="206"/>
      <c r="AX109" s="206"/>
      <c r="AY109" s="206"/>
      <c r="AZ109" s="206"/>
      <c r="BA109" s="206"/>
      <c r="BB109" s="206"/>
      <c r="BC109" s="206"/>
      <c r="BD109" s="206"/>
      <c r="BE109" s="206"/>
      <c r="BF109" s="206"/>
      <c r="BG109" s="206"/>
      <c r="BH109" s="206"/>
    </row>
    <row r="110" spans="1:60" outlineLevel="1" x14ac:dyDescent="0.25">
      <c r="A110" s="244">
        <v>96</v>
      </c>
      <c r="B110" s="245" t="s">
        <v>2212</v>
      </c>
      <c r="C110" s="255" t="s">
        <v>2213</v>
      </c>
      <c r="D110" s="246" t="s">
        <v>1638</v>
      </c>
      <c r="E110" s="247">
        <v>85</v>
      </c>
      <c r="F110" s="248"/>
      <c r="G110" s="249">
        <f>ROUND(E110*F110,2)</f>
        <v>0</v>
      </c>
      <c r="H110" s="248"/>
      <c r="I110" s="249">
        <f>ROUND(E110*H110,2)</f>
        <v>0</v>
      </c>
      <c r="J110" s="248"/>
      <c r="K110" s="249">
        <f>ROUND(E110*J110,2)</f>
        <v>0</v>
      </c>
      <c r="L110" s="249">
        <v>21</v>
      </c>
      <c r="M110" s="249">
        <f>G110*(1+L110/100)</f>
        <v>0</v>
      </c>
      <c r="N110" s="249">
        <v>0</v>
      </c>
      <c r="O110" s="249">
        <f>ROUND(E110*N110,2)</f>
        <v>0</v>
      </c>
      <c r="P110" s="249">
        <v>0</v>
      </c>
      <c r="Q110" s="250">
        <f>ROUND(E110*P110,2)</f>
        <v>0</v>
      </c>
      <c r="R110" s="225"/>
      <c r="S110" s="225" t="s">
        <v>289</v>
      </c>
      <c r="T110" s="225" t="s">
        <v>277</v>
      </c>
      <c r="U110" s="225">
        <v>0</v>
      </c>
      <c r="V110" s="225">
        <f>ROUND(E110*U110,2)</f>
        <v>0</v>
      </c>
      <c r="W110" s="225"/>
      <c r="X110" s="206"/>
      <c r="Y110" s="206"/>
      <c r="Z110" s="206"/>
      <c r="AA110" s="206"/>
      <c r="AB110" s="206"/>
      <c r="AC110" s="206"/>
      <c r="AD110" s="206"/>
      <c r="AE110" s="206"/>
      <c r="AF110" s="206"/>
      <c r="AG110" s="206" t="s">
        <v>922</v>
      </c>
      <c r="AH110" s="206"/>
      <c r="AI110" s="206"/>
      <c r="AJ110" s="206"/>
      <c r="AK110" s="206"/>
      <c r="AL110" s="206"/>
      <c r="AM110" s="206"/>
      <c r="AN110" s="206"/>
      <c r="AO110" s="206"/>
      <c r="AP110" s="206"/>
      <c r="AQ110" s="206"/>
      <c r="AR110" s="206"/>
      <c r="AS110" s="206"/>
      <c r="AT110" s="206"/>
      <c r="AU110" s="206"/>
      <c r="AV110" s="206"/>
      <c r="AW110" s="206"/>
      <c r="AX110" s="206"/>
      <c r="AY110" s="206"/>
      <c r="AZ110" s="206"/>
      <c r="BA110" s="206"/>
      <c r="BB110" s="206"/>
      <c r="BC110" s="206"/>
      <c r="BD110" s="206"/>
      <c r="BE110" s="206"/>
      <c r="BF110" s="206"/>
      <c r="BG110" s="206"/>
      <c r="BH110" s="206"/>
    </row>
    <row r="111" spans="1:60" outlineLevel="1" x14ac:dyDescent="0.25">
      <c r="A111" s="244">
        <v>97</v>
      </c>
      <c r="B111" s="245" t="s">
        <v>2214</v>
      </c>
      <c r="C111" s="255" t="s">
        <v>2215</v>
      </c>
      <c r="D111" s="246" t="s">
        <v>1638</v>
      </c>
      <c r="E111" s="247">
        <v>25</v>
      </c>
      <c r="F111" s="248"/>
      <c r="G111" s="249">
        <f>ROUND(E111*F111,2)</f>
        <v>0</v>
      </c>
      <c r="H111" s="248"/>
      <c r="I111" s="249">
        <f>ROUND(E111*H111,2)</f>
        <v>0</v>
      </c>
      <c r="J111" s="248"/>
      <c r="K111" s="249">
        <f>ROUND(E111*J111,2)</f>
        <v>0</v>
      </c>
      <c r="L111" s="249">
        <v>21</v>
      </c>
      <c r="M111" s="249">
        <f>G111*(1+L111/100)</f>
        <v>0</v>
      </c>
      <c r="N111" s="249">
        <v>0</v>
      </c>
      <c r="O111" s="249">
        <f>ROUND(E111*N111,2)</f>
        <v>0</v>
      </c>
      <c r="P111" s="249">
        <v>0</v>
      </c>
      <c r="Q111" s="250">
        <f>ROUND(E111*P111,2)</f>
        <v>0</v>
      </c>
      <c r="R111" s="225"/>
      <c r="S111" s="225" t="s">
        <v>289</v>
      </c>
      <c r="T111" s="225" t="s">
        <v>277</v>
      </c>
      <c r="U111" s="225">
        <v>0</v>
      </c>
      <c r="V111" s="225">
        <f>ROUND(E111*U111,2)</f>
        <v>0</v>
      </c>
      <c r="W111" s="225"/>
      <c r="X111" s="206"/>
      <c r="Y111" s="206"/>
      <c r="Z111" s="206"/>
      <c r="AA111" s="206"/>
      <c r="AB111" s="206"/>
      <c r="AC111" s="206"/>
      <c r="AD111" s="206"/>
      <c r="AE111" s="206"/>
      <c r="AF111" s="206"/>
      <c r="AG111" s="206" t="s">
        <v>922</v>
      </c>
      <c r="AH111" s="206"/>
      <c r="AI111" s="206"/>
      <c r="AJ111" s="206"/>
      <c r="AK111" s="206"/>
      <c r="AL111" s="206"/>
      <c r="AM111" s="206"/>
      <c r="AN111" s="206"/>
      <c r="AO111" s="206"/>
      <c r="AP111" s="206"/>
      <c r="AQ111" s="206"/>
      <c r="AR111" s="206"/>
      <c r="AS111" s="206"/>
      <c r="AT111" s="206"/>
      <c r="AU111" s="206"/>
      <c r="AV111" s="206"/>
      <c r="AW111" s="206"/>
      <c r="AX111" s="206"/>
      <c r="AY111" s="206"/>
      <c r="AZ111" s="206"/>
      <c r="BA111" s="206"/>
      <c r="BB111" s="206"/>
      <c r="BC111" s="206"/>
      <c r="BD111" s="206"/>
      <c r="BE111" s="206"/>
      <c r="BF111" s="206"/>
      <c r="BG111" s="206"/>
      <c r="BH111" s="206"/>
    </row>
    <row r="112" spans="1:60" outlineLevel="1" x14ac:dyDescent="0.25">
      <c r="A112" s="244">
        <v>98</v>
      </c>
      <c r="B112" s="245" t="s">
        <v>2216</v>
      </c>
      <c r="C112" s="255" t="s">
        <v>2217</v>
      </c>
      <c r="D112" s="246" t="s">
        <v>1638</v>
      </c>
      <c r="E112" s="247">
        <v>5</v>
      </c>
      <c r="F112" s="248"/>
      <c r="G112" s="249">
        <f>ROUND(E112*F112,2)</f>
        <v>0</v>
      </c>
      <c r="H112" s="248"/>
      <c r="I112" s="249">
        <f>ROUND(E112*H112,2)</f>
        <v>0</v>
      </c>
      <c r="J112" s="248"/>
      <c r="K112" s="249">
        <f>ROUND(E112*J112,2)</f>
        <v>0</v>
      </c>
      <c r="L112" s="249">
        <v>21</v>
      </c>
      <c r="M112" s="249">
        <f>G112*(1+L112/100)</f>
        <v>0</v>
      </c>
      <c r="N112" s="249">
        <v>0</v>
      </c>
      <c r="O112" s="249">
        <f>ROUND(E112*N112,2)</f>
        <v>0</v>
      </c>
      <c r="P112" s="249">
        <v>0</v>
      </c>
      <c r="Q112" s="250">
        <f>ROUND(E112*P112,2)</f>
        <v>0</v>
      </c>
      <c r="R112" s="225"/>
      <c r="S112" s="225" t="s">
        <v>289</v>
      </c>
      <c r="T112" s="225" t="s">
        <v>277</v>
      </c>
      <c r="U112" s="225">
        <v>0</v>
      </c>
      <c r="V112" s="225">
        <f>ROUND(E112*U112,2)</f>
        <v>0</v>
      </c>
      <c r="W112" s="225"/>
      <c r="X112" s="206"/>
      <c r="Y112" s="206"/>
      <c r="Z112" s="206"/>
      <c r="AA112" s="206"/>
      <c r="AB112" s="206"/>
      <c r="AC112" s="206"/>
      <c r="AD112" s="206"/>
      <c r="AE112" s="206"/>
      <c r="AF112" s="206"/>
      <c r="AG112" s="206" t="s">
        <v>922</v>
      </c>
      <c r="AH112" s="206"/>
      <c r="AI112" s="206"/>
      <c r="AJ112" s="206"/>
      <c r="AK112" s="206"/>
      <c r="AL112" s="206"/>
      <c r="AM112" s="206"/>
      <c r="AN112" s="206"/>
      <c r="AO112" s="206"/>
      <c r="AP112" s="206"/>
      <c r="AQ112" s="206"/>
      <c r="AR112" s="206"/>
      <c r="AS112" s="206"/>
      <c r="AT112" s="206"/>
      <c r="AU112" s="206"/>
      <c r="AV112" s="206"/>
      <c r="AW112" s="206"/>
      <c r="AX112" s="206"/>
      <c r="AY112" s="206"/>
      <c r="AZ112" s="206"/>
      <c r="BA112" s="206"/>
      <c r="BB112" s="206"/>
      <c r="BC112" s="206"/>
      <c r="BD112" s="206"/>
      <c r="BE112" s="206"/>
      <c r="BF112" s="206"/>
      <c r="BG112" s="206"/>
      <c r="BH112" s="206"/>
    </row>
    <row r="113" spans="1:60" outlineLevel="1" x14ac:dyDescent="0.25">
      <c r="A113" s="244">
        <v>99</v>
      </c>
      <c r="B113" s="245" t="s">
        <v>2218</v>
      </c>
      <c r="C113" s="255" t="s">
        <v>2219</v>
      </c>
      <c r="D113" s="246" t="s">
        <v>1638</v>
      </c>
      <c r="E113" s="247">
        <v>110</v>
      </c>
      <c r="F113" s="248"/>
      <c r="G113" s="249">
        <f>ROUND(E113*F113,2)</f>
        <v>0</v>
      </c>
      <c r="H113" s="248"/>
      <c r="I113" s="249">
        <f>ROUND(E113*H113,2)</f>
        <v>0</v>
      </c>
      <c r="J113" s="248"/>
      <c r="K113" s="249">
        <f>ROUND(E113*J113,2)</f>
        <v>0</v>
      </c>
      <c r="L113" s="249">
        <v>21</v>
      </c>
      <c r="M113" s="249">
        <f>G113*(1+L113/100)</f>
        <v>0</v>
      </c>
      <c r="N113" s="249">
        <v>0</v>
      </c>
      <c r="O113" s="249">
        <f>ROUND(E113*N113,2)</f>
        <v>0</v>
      </c>
      <c r="P113" s="249">
        <v>0</v>
      </c>
      <c r="Q113" s="250">
        <f>ROUND(E113*P113,2)</f>
        <v>0</v>
      </c>
      <c r="R113" s="225"/>
      <c r="S113" s="225" t="s">
        <v>289</v>
      </c>
      <c r="T113" s="225" t="s">
        <v>277</v>
      </c>
      <c r="U113" s="225">
        <v>0</v>
      </c>
      <c r="V113" s="225">
        <f>ROUND(E113*U113,2)</f>
        <v>0</v>
      </c>
      <c r="W113" s="225"/>
      <c r="X113" s="206"/>
      <c r="Y113" s="206"/>
      <c r="Z113" s="206"/>
      <c r="AA113" s="206"/>
      <c r="AB113" s="206"/>
      <c r="AC113" s="206"/>
      <c r="AD113" s="206"/>
      <c r="AE113" s="206"/>
      <c r="AF113" s="206"/>
      <c r="AG113" s="206" t="s">
        <v>922</v>
      </c>
      <c r="AH113" s="206"/>
      <c r="AI113" s="206"/>
      <c r="AJ113" s="206"/>
      <c r="AK113" s="206"/>
      <c r="AL113" s="206"/>
      <c r="AM113" s="206"/>
      <c r="AN113" s="206"/>
      <c r="AO113" s="206"/>
      <c r="AP113" s="206"/>
      <c r="AQ113" s="206"/>
      <c r="AR113" s="206"/>
      <c r="AS113" s="206"/>
      <c r="AT113" s="206"/>
      <c r="AU113" s="206"/>
      <c r="AV113" s="206"/>
      <c r="AW113" s="206"/>
      <c r="AX113" s="206"/>
      <c r="AY113" s="206"/>
      <c r="AZ113" s="206"/>
      <c r="BA113" s="206"/>
      <c r="BB113" s="206"/>
      <c r="BC113" s="206"/>
      <c r="BD113" s="206"/>
      <c r="BE113" s="206"/>
      <c r="BF113" s="206"/>
      <c r="BG113" s="206"/>
      <c r="BH113" s="206"/>
    </row>
    <row r="114" spans="1:60" outlineLevel="1" x14ac:dyDescent="0.25">
      <c r="A114" s="244">
        <v>100</v>
      </c>
      <c r="B114" s="245" t="s">
        <v>2220</v>
      </c>
      <c r="C114" s="255" t="s">
        <v>2027</v>
      </c>
      <c r="D114" s="246" t="s">
        <v>1958</v>
      </c>
      <c r="E114" s="247">
        <v>32</v>
      </c>
      <c r="F114" s="248"/>
      <c r="G114" s="249">
        <f>ROUND(E114*F114,2)</f>
        <v>0</v>
      </c>
      <c r="H114" s="248"/>
      <c r="I114" s="249">
        <f>ROUND(E114*H114,2)</f>
        <v>0</v>
      </c>
      <c r="J114" s="248"/>
      <c r="K114" s="249">
        <f>ROUND(E114*J114,2)</f>
        <v>0</v>
      </c>
      <c r="L114" s="249">
        <v>21</v>
      </c>
      <c r="M114" s="249">
        <f>G114*(1+L114/100)</f>
        <v>0</v>
      </c>
      <c r="N114" s="249">
        <v>0</v>
      </c>
      <c r="O114" s="249">
        <f>ROUND(E114*N114,2)</f>
        <v>0</v>
      </c>
      <c r="P114" s="249">
        <v>0</v>
      </c>
      <c r="Q114" s="250">
        <f>ROUND(E114*P114,2)</f>
        <v>0</v>
      </c>
      <c r="R114" s="225"/>
      <c r="S114" s="225" t="s">
        <v>289</v>
      </c>
      <c r="T114" s="225" t="s">
        <v>277</v>
      </c>
      <c r="U114" s="225">
        <v>0</v>
      </c>
      <c r="V114" s="225">
        <f>ROUND(E114*U114,2)</f>
        <v>0</v>
      </c>
      <c r="W114" s="225"/>
      <c r="X114" s="206"/>
      <c r="Y114" s="206"/>
      <c r="Z114" s="206"/>
      <c r="AA114" s="206"/>
      <c r="AB114" s="206"/>
      <c r="AC114" s="206"/>
      <c r="AD114" s="206"/>
      <c r="AE114" s="206"/>
      <c r="AF114" s="206"/>
      <c r="AG114" s="206" t="s">
        <v>922</v>
      </c>
      <c r="AH114" s="206"/>
      <c r="AI114" s="206"/>
      <c r="AJ114" s="206"/>
      <c r="AK114" s="206"/>
      <c r="AL114" s="206"/>
      <c r="AM114" s="206"/>
      <c r="AN114" s="206"/>
      <c r="AO114" s="206"/>
      <c r="AP114" s="206"/>
      <c r="AQ114" s="206"/>
      <c r="AR114" s="206"/>
      <c r="AS114" s="206"/>
      <c r="AT114" s="206"/>
      <c r="AU114" s="206"/>
      <c r="AV114" s="206"/>
      <c r="AW114" s="206"/>
      <c r="AX114" s="206"/>
      <c r="AY114" s="206"/>
      <c r="AZ114" s="206"/>
      <c r="BA114" s="206"/>
      <c r="BB114" s="206"/>
      <c r="BC114" s="206"/>
      <c r="BD114" s="206"/>
      <c r="BE114" s="206"/>
      <c r="BF114" s="206"/>
      <c r="BG114" s="206"/>
      <c r="BH114" s="206"/>
    </row>
    <row r="115" spans="1:60" outlineLevel="1" x14ac:dyDescent="0.25">
      <c r="A115" s="244">
        <v>101</v>
      </c>
      <c r="B115" s="245" t="s">
        <v>2221</v>
      </c>
      <c r="C115" s="255" t="s">
        <v>2222</v>
      </c>
      <c r="D115" s="246" t="s">
        <v>2223</v>
      </c>
      <c r="E115" s="247">
        <v>2</v>
      </c>
      <c r="F115" s="248"/>
      <c r="G115" s="249">
        <f>ROUND(E115*F115,2)</f>
        <v>0</v>
      </c>
      <c r="H115" s="248"/>
      <c r="I115" s="249">
        <f>ROUND(E115*H115,2)</f>
        <v>0</v>
      </c>
      <c r="J115" s="248"/>
      <c r="K115" s="249">
        <f>ROUND(E115*J115,2)</f>
        <v>0</v>
      </c>
      <c r="L115" s="249">
        <v>21</v>
      </c>
      <c r="M115" s="249">
        <f>G115*(1+L115/100)</f>
        <v>0</v>
      </c>
      <c r="N115" s="249">
        <v>0</v>
      </c>
      <c r="O115" s="249">
        <f>ROUND(E115*N115,2)</f>
        <v>0</v>
      </c>
      <c r="P115" s="249">
        <v>0</v>
      </c>
      <c r="Q115" s="250">
        <f>ROUND(E115*P115,2)</f>
        <v>0</v>
      </c>
      <c r="R115" s="225"/>
      <c r="S115" s="225" t="s">
        <v>289</v>
      </c>
      <c r="T115" s="225" t="s">
        <v>277</v>
      </c>
      <c r="U115" s="225">
        <v>0</v>
      </c>
      <c r="V115" s="225">
        <f>ROUND(E115*U115,2)</f>
        <v>0</v>
      </c>
      <c r="W115" s="225"/>
      <c r="X115" s="206"/>
      <c r="Y115" s="206"/>
      <c r="Z115" s="206"/>
      <c r="AA115" s="206"/>
      <c r="AB115" s="206"/>
      <c r="AC115" s="206"/>
      <c r="AD115" s="206"/>
      <c r="AE115" s="206"/>
      <c r="AF115" s="206"/>
      <c r="AG115" s="206" t="s">
        <v>922</v>
      </c>
      <c r="AH115" s="206"/>
      <c r="AI115" s="206"/>
      <c r="AJ115" s="206"/>
      <c r="AK115" s="206"/>
      <c r="AL115" s="206"/>
      <c r="AM115" s="206"/>
      <c r="AN115" s="206"/>
      <c r="AO115" s="206"/>
      <c r="AP115" s="206"/>
      <c r="AQ115" s="206"/>
      <c r="AR115" s="206"/>
      <c r="AS115" s="206"/>
      <c r="AT115" s="206"/>
      <c r="AU115" s="206"/>
      <c r="AV115" s="206"/>
      <c r="AW115" s="206"/>
      <c r="AX115" s="206"/>
      <c r="AY115" s="206"/>
      <c r="AZ115" s="206"/>
      <c r="BA115" s="206"/>
      <c r="BB115" s="206"/>
      <c r="BC115" s="206"/>
      <c r="BD115" s="206"/>
      <c r="BE115" s="206"/>
      <c r="BF115" s="206"/>
      <c r="BG115" s="206"/>
      <c r="BH115" s="206"/>
    </row>
    <row r="116" spans="1:60" x14ac:dyDescent="0.25">
      <c r="A116" s="231" t="s">
        <v>271</v>
      </c>
      <c r="B116" s="232" t="s">
        <v>180</v>
      </c>
      <c r="C116" s="252" t="s">
        <v>181</v>
      </c>
      <c r="D116" s="233"/>
      <c r="E116" s="234"/>
      <c r="F116" s="235"/>
      <c r="G116" s="235">
        <f>SUMIF(AG117:AG125,"&lt;&gt;NOR",G117:G125)</f>
        <v>0</v>
      </c>
      <c r="H116" s="235"/>
      <c r="I116" s="235">
        <f>SUM(I117:I125)</f>
        <v>0</v>
      </c>
      <c r="J116" s="235"/>
      <c r="K116" s="235">
        <f>SUM(K117:K125)</f>
        <v>0</v>
      </c>
      <c r="L116" s="235"/>
      <c r="M116" s="235">
        <f>SUM(M117:M125)</f>
        <v>0</v>
      </c>
      <c r="N116" s="235"/>
      <c r="O116" s="235">
        <f>SUM(O117:O125)</f>
        <v>0</v>
      </c>
      <c r="P116" s="235"/>
      <c r="Q116" s="236">
        <f>SUM(Q117:Q125)</f>
        <v>0</v>
      </c>
      <c r="R116" s="230"/>
      <c r="S116" s="230"/>
      <c r="T116" s="230"/>
      <c r="U116" s="230"/>
      <c r="V116" s="230">
        <f>SUM(V117:V125)</f>
        <v>0</v>
      </c>
      <c r="W116" s="230"/>
      <c r="AG116" t="s">
        <v>272</v>
      </c>
    </row>
    <row r="117" spans="1:60" outlineLevel="1" x14ac:dyDescent="0.25">
      <c r="A117" s="244">
        <v>102</v>
      </c>
      <c r="B117" s="245" t="s">
        <v>2224</v>
      </c>
      <c r="C117" s="255" t="s">
        <v>2225</v>
      </c>
      <c r="D117" s="246" t="s">
        <v>370</v>
      </c>
      <c r="E117" s="247">
        <v>35</v>
      </c>
      <c r="F117" s="248"/>
      <c r="G117" s="249">
        <f>ROUND(E117*F117,2)</f>
        <v>0</v>
      </c>
      <c r="H117" s="248"/>
      <c r="I117" s="249">
        <f>ROUND(E117*H117,2)</f>
        <v>0</v>
      </c>
      <c r="J117" s="248"/>
      <c r="K117" s="249">
        <f>ROUND(E117*J117,2)</f>
        <v>0</v>
      </c>
      <c r="L117" s="249">
        <v>21</v>
      </c>
      <c r="M117" s="249">
        <f>G117*(1+L117/100)</f>
        <v>0</v>
      </c>
      <c r="N117" s="249">
        <v>0</v>
      </c>
      <c r="O117" s="249">
        <f>ROUND(E117*N117,2)</f>
        <v>0</v>
      </c>
      <c r="P117" s="249">
        <v>0</v>
      </c>
      <c r="Q117" s="250">
        <f>ROUND(E117*P117,2)</f>
        <v>0</v>
      </c>
      <c r="R117" s="225"/>
      <c r="S117" s="225" t="s">
        <v>289</v>
      </c>
      <c r="T117" s="225" t="s">
        <v>277</v>
      </c>
      <c r="U117" s="225">
        <v>0</v>
      </c>
      <c r="V117" s="225">
        <f>ROUND(E117*U117,2)</f>
        <v>0</v>
      </c>
      <c r="W117" s="225"/>
      <c r="X117" s="206"/>
      <c r="Y117" s="206"/>
      <c r="Z117" s="206"/>
      <c r="AA117" s="206"/>
      <c r="AB117" s="206"/>
      <c r="AC117" s="206"/>
      <c r="AD117" s="206"/>
      <c r="AE117" s="206"/>
      <c r="AF117" s="206"/>
      <c r="AG117" s="206" t="s">
        <v>922</v>
      </c>
      <c r="AH117" s="206"/>
      <c r="AI117" s="206"/>
      <c r="AJ117" s="206"/>
      <c r="AK117" s="206"/>
      <c r="AL117" s="206"/>
      <c r="AM117" s="206"/>
      <c r="AN117" s="206"/>
      <c r="AO117" s="206"/>
      <c r="AP117" s="206"/>
      <c r="AQ117" s="206"/>
      <c r="AR117" s="206"/>
      <c r="AS117" s="206"/>
      <c r="AT117" s="206"/>
      <c r="AU117" s="206"/>
      <c r="AV117" s="206"/>
      <c r="AW117" s="206"/>
      <c r="AX117" s="206"/>
      <c r="AY117" s="206"/>
      <c r="AZ117" s="206"/>
      <c r="BA117" s="206"/>
      <c r="BB117" s="206"/>
      <c r="BC117" s="206"/>
      <c r="BD117" s="206"/>
      <c r="BE117" s="206"/>
      <c r="BF117" s="206"/>
      <c r="BG117" s="206"/>
      <c r="BH117" s="206"/>
    </row>
    <row r="118" spans="1:60" outlineLevel="1" x14ac:dyDescent="0.25">
      <c r="A118" s="244">
        <v>103</v>
      </c>
      <c r="B118" s="245" t="s">
        <v>2226</v>
      </c>
      <c r="C118" s="255" t="s">
        <v>2227</v>
      </c>
      <c r="D118" s="246" t="s">
        <v>370</v>
      </c>
      <c r="E118" s="247">
        <v>20</v>
      </c>
      <c r="F118" s="248"/>
      <c r="G118" s="249">
        <f>ROUND(E118*F118,2)</f>
        <v>0</v>
      </c>
      <c r="H118" s="248"/>
      <c r="I118" s="249">
        <f>ROUND(E118*H118,2)</f>
        <v>0</v>
      </c>
      <c r="J118" s="248"/>
      <c r="K118" s="249">
        <f>ROUND(E118*J118,2)</f>
        <v>0</v>
      </c>
      <c r="L118" s="249">
        <v>21</v>
      </c>
      <c r="M118" s="249">
        <f>G118*(1+L118/100)</f>
        <v>0</v>
      </c>
      <c r="N118" s="249">
        <v>0</v>
      </c>
      <c r="O118" s="249">
        <f>ROUND(E118*N118,2)</f>
        <v>0</v>
      </c>
      <c r="P118" s="249">
        <v>0</v>
      </c>
      <c r="Q118" s="250">
        <f>ROUND(E118*P118,2)</f>
        <v>0</v>
      </c>
      <c r="R118" s="225"/>
      <c r="S118" s="225" t="s">
        <v>289</v>
      </c>
      <c r="T118" s="225" t="s">
        <v>277</v>
      </c>
      <c r="U118" s="225">
        <v>0</v>
      </c>
      <c r="V118" s="225">
        <f>ROUND(E118*U118,2)</f>
        <v>0</v>
      </c>
      <c r="W118" s="225"/>
      <c r="X118" s="206"/>
      <c r="Y118" s="206"/>
      <c r="Z118" s="206"/>
      <c r="AA118" s="206"/>
      <c r="AB118" s="206"/>
      <c r="AC118" s="206"/>
      <c r="AD118" s="206"/>
      <c r="AE118" s="206"/>
      <c r="AF118" s="206"/>
      <c r="AG118" s="206" t="s">
        <v>922</v>
      </c>
      <c r="AH118" s="206"/>
      <c r="AI118" s="206"/>
      <c r="AJ118" s="206"/>
      <c r="AK118" s="206"/>
      <c r="AL118" s="206"/>
      <c r="AM118" s="206"/>
      <c r="AN118" s="206"/>
      <c r="AO118" s="206"/>
      <c r="AP118" s="206"/>
      <c r="AQ118" s="206"/>
      <c r="AR118" s="206"/>
      <c r="AS118" s="206"/>
      <c r="AT118" s="206"/>
      <c r="AU118" s="206"/>
      <c r="AV118" s="206"/>
      <c r="AW118" s="206"/>
      <c r="AX118" s="206"/>
      <c r="AY118" s="206"/>
      <c r="AZ118" s="206"/>
      <c r="BA118" s="206"/>
      <c r="BB118" s="206"/>
      <c r="BC118" s="206"/>
      <c r="BD118" s="206"/>
      <c r="BE118" s="206"/>
      <c r="BF118" s="206"/>
      <c r="BG118" s="206"/>
      <c r="BH118" s="206"/>
    </row>
    <row r="119" spans="1:60" outlineLevel="1" x14ac:dyDescent="0.25">
      <c r="A119" s="244">
        <v>104</v>
      </c>
      <c r="B119" s="245" t="s">
        <v>2228</v>
      </c>
      <c r="C119" s="255" t="s">
        <v>2229</v>
      </c>
      <c r="D119" s="246" t="s">
        <v>1638</v>
      </c>
      <c r="E119" s="247">
        <v>10</v>
      </c>
      <c r="F119" s="248"/>
      <c r="G119" s="249">
        <f>ROUND(E119*F119,2)</f>
        <v>0</v>
      </c>
      <c r="H119" s="248"/>
      <c r="I119" s="249">
        <f>ROUND(E119*H119,2)</f>
        <v>0</v>
      </c>
      <c r="J119" s="248"/>
      <c r="K119" s="249">
        <f>ROUND(E119*J119,2)</f>
        <v>0</v>
      </c>
      <c r="L119" s="249">
        <v>21</v>
      </c>
      <c r="M119" s="249">
        <f>G119*(1+L119/100)</f>
        <v>0</v>
      </c>
      <c r="N119" s="249">
        <v>0</v>
      </c>
      <c r="O119" s="249">
        <f>ROUND(E119*N119,2)</f>
        <v>0</v>
      </c>
      <c r="P119" s="249">
        <v>0</v>
      </c>
      <c r="Q119" s="250">
        <f>ROUND(E119*P119,2)</f>
        <v>0</v>
      </c>
      <c r="R119" s="225"/>
      <c r="S119" s="225" t="s">
        <v>289</v>
      </c>
      <c r="T119" s="225" t="s">
        <v>277</v>
      </c>
      <c r="U119" s="225">
        <v>0</v>
      </c>
      <c r="V119" s="225">
        <f>ROUND(E119*U119,2)</f>
        <v>0</v>
      </c>
      <c r="W119" s="225"/>
      <c r="X119" s="206"/>
      <c r="Y119" s="206"/>
      <c r="Z119" s="206"/>
      <c r="AA119" s="206"/>
      <c r="AB119" s="206"/>
      <c r="AC119" s="206"/>
      <c r="AD119" s="206"/>
      <c r="AE119" s="206"/>
      <c r="AF119" s="206"/>
      <c r="AG119" s="206" t="s">
        <v>922</v>
      </c>
      <c r="AH119" s="206"/>
      <c r="AI119" s="206"/>
      <c r="AJ119" s="206"/>
      <c r="AK119" s="206"/>
      <c r="AL119" s="206"/>
      <c r="AM119" s="206"/>
      <c r="AN119" s="206"/>
      <c r="AO119" s="206"/>
      <c r="AP119" s="206"/>
      <c r="AQ119" s="206"/>
      <c r="AR119" s="206"/>
      <c r="AS119" s="206"/>
      <c r="AT119" s="206"/>
      <c r="AU119" s="206"/>
      <c r="AV119" s="206"/>
      <c r="AW119" s="206"/>
      <c r="AX119" s="206"/>
      <c r="AY119" s="206"/>
      <c r="AZ119" s="206"/>
      <c r="BA119" s="206"/>
      <c r="BB119" s="206"/>
      <c r="BC119" s="206"/>
      <c r="BD119" s="206"/>
      <c r="BE119" s="206"/>
      <c r="BF119" s="206"/>
      <c r="BG119" s="206"/>
      <c r="BH119" s="206"/>
    </row>
    <row r="120" spans="1:60" outlineLevel="1" x14ac:dyDescent="0.25">
      <c r="A120" s="244">
        <v>105</v>
      </c>
      <c r="B120" s="245" t="s">
        <v>2230</v>
      </c>
      <c r="C120" s="255" t="s">
        <v>2231</v>
      </c>
      <c r="D120" s="246" t="s">
        <v>1638</v>
      </c>
      <c r="E120" s="247">
        <v>2</v>
      </c>
      <c r="F120" s="248"/>
      <c r="G120" s="249">
        <f>ROUND(E120*F120,2)</f>
        <v>0</v>
      </c>
      <c r="H120" s="248"/>
      <c r="I120" s="249">
        <f>ROUND(E120*H120,2)</f>
        <v>0</v>
      </c>
      <c r="J120" s="248"/>
      <c r="K120" s="249">
        <f>ROUND(E120*J120,2)</f>
        <v>0</v>
      </c>
      <c r="L120" s="249">
        <v>21</v>
      </c>
      <c r="M120" s="249">
        <f>G120*(1+L120/100)</f>
        <v>0</v>
      </c>
      <c r="N120" s="249">
        <v>0</v>
      </c>
      <c r="O120" s="249">
        <f>ROUND(E120*N120,2)</f>
        <v>0</v>
      </c>
      <c r="P120" s="249">
        <v>0</v>
      </c>
      <c r="Q120" s="250">
        <f>ROUND(E120*P120,2)</f>
        <v>0</v>
      </c>
      <c r="R120" s="225"/>
      <c r="S120" s="225" t="s">
        <v>289</v>
      </c>
      <c r="T120" s="225" t="s">
        <v>277</v>
      </c>
      <c r="U120" s="225">
        <v>0</v>
      </c>
      <c r="V120" s="225">
        <f>ROUND(E120*U120,2)</f>
        <v>0</v>
      </c>
      <c r="W120" s="225"/>
      <c r="X120" s="206"/>
      <c r="Y120" s="206"/>
      <c r="Z120" s="206"/>
      <c r="AA120" s="206"/>
      <c r="AB120" s="206"/>
      <c r="AC120" s="206"/>
      <c r="AD120" s="206"/>
      <c r="AE120" s="206"/>
      <c r="AF120" s="206"/>
      <c r="AG120" s="206" t="s">
        <v>922</v>
      </c>
      <c r="AH120" s="206"/>
      <c r="AI120" s="206"/>
      <c r="AJ120" s="206"/>
      <c r="AK120" s="206"/>
      <c r="AL120" s="206"/>
      <c r="AM120" s="206"/>
      <c r="AN120" s="206"/>
      <c r="AO120" s="206"/>
      <c r="AP120" s="206"/>
      <c r="AQ120" s="206"/>
      <c r="AR120" s="206"/>
      <c r="AS120" s="206"/>
      <c r="AT120" s="206"/>
      <c r="AU120" s="206"/>
      <c r="AV120" s="206"/>
      <c r="AW120" s="206"/>
      <c r="AX120" s="206"/>
      <c r="AY120" s="206"/>
      <c r="AZ120" s="206"/>
      <c r="BA120" s="206"/>
      <c r="BB120" s="206"/>
      <c r="BC120" s="206"/>
      <c r="BD120" s="206"/>
      <c r="BE120" s="206"/>
      <c r="BF120" s="206"/>
      <c r="BG120" s="206"/>
      <c r="BH120" s="206"/>
    </row>
    <row r="121" spans="1:60" outlineLevel="1" x14ac:dyDescent="0.25">
      <c r="A121" s="244">
        <v>106</v>
      </c>
      <c r="B121" s="245" t="s">
        <v>2232</v>
      </c>
      <c r="C121" s="255" t="s">
        <v>2233</v>
      </c>
      <c r="D121" s="246" t="s">
        <v>1936</v>
      </c>
      <c r="E121" s="247">
        <v>1</v>
      </c>
      <c r="F121" s="248"/>
      <c r="G121" s="249">
        <f>ROUND(E121*F121,2)</f>
        <v>0</v>
      </c>
      <c r="H121" s="248"/>
      <c r="I121" s="249">
        <f>ROUND(E121*H121,2)</f>
        <v>0</v>
      </c>
      <c r="J121" s="248"/>
      <c r="K121" s="249">
        <f>ROUND(E121*J121,2)</f>
        <v>0</v>
      </c>
      <c r="L121" s="249">
        <v>21</v>
      </c>
      <c r="M121" s="249">
        <f>G121*(1+L121/100)</f>
        <v>0</v>
      </c>
      <c r="N121" s="249">
        <v>0</v>
      </c>
      <c r="O121" s="249">
        <f>ROUND(E121*N121,2)</f>
        <v>0</v>
      </c>
      <c r="P121" s="249">
        <v>0</v>
      </c>
      <c r="Q121" s="250">
        <f>ROUND(E121*P121,2)</f>
        <v>0</v>
      </c>
      <c r="R121" s="225"/>
      <c r="S121" s="225" t="s">
        <v>289</v>
      </c>
      <c r="T121" s="225" t="s">
        <v>277</v>
      </c>
      <c r="U121" s="225">
        <v>0</v>
      </c>
      <c r="V121" s="225">
        <f>ROUND(E121*U121,2)</f>
        <v>0</v>
      </c>
      <c r="W121" s="225"/>
      <c r="X121" s="206"/>
      <c r="Y121" s="206"/>
      <c r="Z121" s="206"/>
      <c r="AA121" s="206"/>
      <c r="AB121" s="206"/>
      <c r="AC121" s="206"/>
      <c r="AD121" s="206"/>
      <c r="AE121" s="206"/>
      <c r="AF121" s="206"/>
      <c r="AG121" s="206" t="s">
        <v>922</v>
      </c>
      <c r="AH121" s="206"/>
      <c r="AI121" s="206"/>
      <c r="AJ121" s="206"/>
      <c r="AK121" s="206"/>
      <c r="AL121" s="206"/>
      <c r="AM121" s="206"/>
      <c r="AN121" s="206"/>
      <c r="AO121" s="206"/>
      <c r="AP121" s="206"/>
      <c r="AQ121" s="206"/>
      <c r="AR121" s="206"/>
      <c r="AS121" s="206"/>
      <c r="AT121" s="206"/>
      <c r="AU121" s="206"/>
      <c r="AV121" s="206"/>
      <c r="AW121" s="206"/>
      <c r="AX121" s="206"/>
      <c r="AY121" s="206"/>
      <c r="AZ121" s="206"/>
      <c r="BA121" s="206"/>
      <c r="BB121" s="206"/>
      <c r="BC121" s="206"/>
      <c r="BD121" s="206"/>
      <c r="BE121" s="206"/>
      <c r="BF121" s="206"/>
      <c r="BG121" s="206"/>
      <c r="BH121" s="206"/>
    </row>
    <row r="122" spans="1:60" outlineLevel="1" x14ac:dyDescent="0.25">
      <c r="A122" s="244">
        <v>107</v>
      </c>
      <c r="B122" s="245" t="s">
        <v>2234</v>
      </c>
      <c r="C122" s="255" t="s">
        <v>2235</v>
      </c>
      <c r="D122" s="246" t="s">
        <v>1638</v>
      </c>
      <c r="E122" s="247">
        <v>10</v>
      </c>
      <c r="F122" s="248"/>
      <c r="G122" s="249">
        <f>ROUND(E122*F122,2)</f>
        <v>0</v>
      </c>
      <c r="H122" s="248"/>
      <c r="I122" s="249">
        <f>ROUND(E122*H122,2)</f>
        <v>0</v>
      </c>
      <c r="J122" s="248"/>
      <c r="K122" s="249">
        <f>ROUND(E122*J122,2)</f>
        <v>0</v>
      </c>
      <c r="L122" s="249">
        <v>21</v>
      </c>
      <c r="M122" s="249">
        <f>G122*(1+L122/100)</f>
        <v>0</v>
      </c>
      <c r="N122" s="249">
        <v>0</v>
      </c>
      <c r="O122" s="249">
        <f>ROUND(E122*N122,2)</f>
        <v>0</v>
      </c>
      <c r="P122" s="249">
        <v>0</v>
      </c>
      <c r="Q122" s="250">
        <f>ROUND(E122*P122,2)</f>
        <v>0</v>
      </c>
      <c r="R122" s="225"/>
      <c r="S122" s="225" t="s">
        <v>289</v>
      </c>
      <c r="T122" s="225" t="s">
        <v>277</v>
      </c>
      <c r="U122" s="225">
        <v>0</v>
      </c>
      <c r="V122" s="225">
        <f>ROUND(E122*U122,2)</f>
        <v>0</v>
      </c>
      <c r="W122" s="225"/>
      <c r="X122" s="206"/>
      <c r="Y122" s="206"/>
      <c r="Z122" s="206"/>
      <c r="AA122" s="206"/>
      <c r="AB122" s="206"/>
      <c r="AC122" s="206"/>
      <c r="AD122" s="206"/>
      <c r="AE122" s="206"/>
      <c r="AF122" s="206"/>
      <c r="AG122" s="206" t="s">
        <v>922</v>
      </c>
      <c r="AH122" s="206"/>
      <c r="AI122" s="206"/>
      <c r="AJ122" s="206"/>
      <c r="AK122" s="206"/>
      <c r="AL122" s="206"/>
      <c r="AM122" s="206"/>
      <c r="AN122" s="206"/>
      <c r="AO122" s="206"/>
      <c r="AP122" s="206"/>
      <c r="AQ122" s="206"/>
      <c r="AR122" s="206"/>
      <c r="AS122" s="206"/>
      <c r="AT122" s="206"/>
      <c r="AU122" s="206"/>
      <c r="AV122" s="206"/>
      <c r="AW122" s="206"/>
      <c r="AX122" s="206"/>
      <c r="AY122" s="206"/>
      <c r="AZ122" s="206"/>
      <c r="BA122" s="206"/>
      <c r="BB122" s="206"/>
      <c r="BC122" s="206"/>
      <c r="BD122" s="206"/>
      <c r="BE122" s="206"/>
      <c r="BF122" s="206"/>
      <c r="BG122" s="206"/>
      <c r="BH122" s="206"/>
    </row>
    <row r="123" spans="1:60" ht="20.399999999999999" outlineLevel="1" x14ac:dyDescent="0.25">
      <c r="A123" s="244">
        <v>108</v>
      </c>
      <c r="B123" s="245" t="s">
        <v>2236</v>
      </c>
      <c r="C123" s="255" t="s">
        <v>2237</v>
      </c>
      <c r="D123" s="246" t="s">
        <v>1638</v>
      </c>
      <c r="E123" s="247">
        <v>1</v>
      </c>
      <c r="F123" s="248"/>
      <c r="G123" s="249">
        <f>ROUND(E123*F123,2)</f>
        <v>0</v>
      </c>
      <c r="H123" s="248"/>
      <c r="I123" s="249">
        <f>ROUND(E123*H123,2)</f>
        <v>0</v>
      </c>
      <c r="J123" s="248"/>
      <c r="K123" s="249">
        <f>ROUND(E123*J123,2)</f>
        <v>0</v>
      </c>
      <c r="L123" s="249">
        <v>21</v>
      </c>
      <c r="M123" s="249">
        <f>G123*(1+L123/100)</f>
        <v>0</v>
      </c>
      <c r="N123" s="249">
        <v>0</v>
      </c>
      <c r="O123" s="249">
        <f>ROUND(E123*N123,2)</f>
        <v>0</v>
      </c>
      <c r="P123" s="249">
        <v>0</v>
      </c>
      <c r="Q123" s="250">
        <f>ROUND(E123*P123,2)</f>
        <v>0</v>
      </c>
      <c r="R123" s="225"/>
      <c r="S123" s="225" t="s">
        <v>289</v>
      </c>
      <c r="T123" s="225" t="s">
        <v>277</v>
      </c>
      <c r="U123" s="225">
        <v>0</v>
      </c>
      <c r="V123" s="225">
        <f>ROUND(E123*U123,2)</f>
        <v>0</v>
      </c>
      <c r="W123" s="225"/>
      <c r="X123" s="206"/>
      <c r="Y123" s="206"/>
      <c r="Z123" s="206"/>
      <c r="AA123" s="206"/>
      <c r="AB123" s="206"/>
      <c r="AC123" s="206"/>
      <c r="AD123" s="206"/>
      <c r="AE123" s="206"/>
      <c r="AF123" s="206"/>
      <c r="AG123" s="206" t="s">
        <v>922</v>
      </c>
      <c r="AH123" s="206"/>
      <c r="AI123" s="206"/>
      <c r="AJ123" s="206"/>
      <c r="AK123" s="206"/>
      <c r="AL123" s="206"/>
      <c r="AM123" s="206"/>
      <c r="AN123" s="206"/>
      <c r="AO123" s="206"/>
      <c r="AP123" s="206"/>
      <c r="AQ123" s="206"/>
      <c r="AR123" s="206"/>
      <c r="AS123" s="206"/>
      <c r="AT123" s="206"/>
      <c r="AU123" s="206"/>
      <c r="AV123" s="206"/>
      <c r="AW123" s="206"/>
      <c r="AX123" s="206"/>
      <c r="AY123" s="206"/>
      <c r="AZ123" s="206"/>
      <c r="BA123" s="206"/>
      <c r="BB123" s="206"/>
      <c r="BC123" s="206"/>
      <c r="BD123" s="206"/>
      <c r="BE123" s="206"/>
      <c r="BF123" s="206"/>
      <c r="BG123" s="206"/>
      <c r="BH123" s="206"/>
    </row>
    <row r="124" spans="1:60" outlineLevel="1" x14ac:dyDescent="0.25">
      <c r="A124" s="244">
        <v>109</v>
      </c>
      <c r="B124" s="245" t="s">
        <v>2238</v>
      </c>
      <c r="C124" s="255" t="s">
        <v>2027</v>
      </c>
      <c r="D124" s="246" t="s">
        <v>1958</v>
      </c>
      <c r="E124" s="247">
        <v>16</v>
      </c>
      <c r="F124" s="248"/>
      <c r="G124" s="249">
        <f>ROUND(E124*F124,2)</f>
        <v>0</v>
      </c>
      <c r="H124" s="248"/>
      <c r="I124" s="249">
        <f>ROUND(E124*H124,2)</f>
        <v>0</v>
      </c>
      <c r="J124" s="248"/>
      <c r="K124" s="249">
        <f>ROUND(E124*J124,2)</f>
        <v>0</v>
      </c>
      <c r="L124" s="249">
        <v>21</v>
      </c>
      <c r="M124" s="249">
        <f>G124*(1+L124/100)</f>
        <v>0</v>
      </c>
      <c r="N124" s="249">
        <v>0</v>
      </c>
      <c r="O124" s="249">
        <f>ROUND(E124*N124,2)</f>
        <v>0</v>
      </c>
      <c r="P124" s="249">
        <v>0</v>
      </c>
      <c r="Q124" s="250">
        <f>ROUND(E124*P124,2)</f>
        <v>0</v>
      </c>
      <c r="R124" s="225"/>
      <c r="S124" s="225" t="s">
        <v>289</v>
      </c>
      <c r="T124" s="225" t="s">
        <v>277</v>
      </c>
      <c r="U124" s="225">
        <v>0</v>
      </c>
      <c r="V124" s="225">
        <f>ROUND(E124*U124,2)</f>
        <v>0</v>
      </c>
      <c r="W124" s="225"/>
      <c r="X124" s="206"/>
      <c r="Y124" s="206"/>
      <c r="Z124" s="206"/>
      <c r="AA124" s="206"/>
      <c r="AB124" s="206"/>
      <c r="AC124" s="206"/>
      <c r="AD124" s="206"/>
      <c r="AE124" s="206"/>
      <c r="AF124" s="206"/>
      <c r="AG124" s="206" t="s">
        <v>922</v>
      </c>
      <c r="AH124" s="206"/>
      <c r="AI124" s="206"/>
      <c r="AJ124" s="206"/>
      <c r="AK124" s="206"/>
      <c r="AL124" s="206"/>
      <c r="AM124" s="206"/>
      <c r="AN124" s="206"/>
      <c r="AO124" s="206"/>
      <c r="AP124" s="206"/>
      <c r="AQ124" s="206"/>
      <c r="AR124" s="206"/>
      <c r="AS124" s="206"/>
      <c r="AT124" s="206"/>
      <c r="AU124" s="206"/>
      <c r="AV124" s="206"/>
      <c r="AW124" s="206"/>
      <c r="AX124" s="206"/>
      <c r="AY124" s="206"/>
      <c r="AZ124" s="206"/>
      <c r="BA124" s="206"/>
      <c r="BB124" s="206"/>
      <c r="BC124" s="206"/>
      <c r="BD124" s="206"/>
      <c r="BE124" s="206"/>
      <c r="BF124" s="206"/>
      <c r="BG124" s="206"/>
      <c r="BH124" s="206"/>
    </row>
    <row r="125" spans="1:60" outlineLevel="1" x14ac:dyDescent="0.25">
      <c r="A125" s="237">
        <v>110</v>
      </c>
      <c r="B125" s="238" t="s">
        <v>2239</v>
      </c>
      <c r="C125" s="253" t="s">
        <v>2240</v>
      </c>
      <c r="D125" s="239" t="s">
        <v>1958</v>
      </c>
      <c r="E125" s="240">
        <v>8</v>
      </c>
      <c r="F125" s="241"/>
      <c r="G125" s="242">
        <f>ROUND(E125*F125,2)</f>
        <v>0</v>
      </c>
      <c r="H125" s="241"/>
      <c r="I125" s="242">
        <f>ROUND(E125*H125,2)</f>
        <v>0</v>
      </c>
      <c r="J125" s="241"/>
      <c r="K125" s="242">
        <f>ROUND(E125*J125,2)</f>
        <v>0</v>
      </c>
      <c r="L125" s="242">
        <v>21</v>
      </c>
      <c r="M125" s="242">
        <f>G125*(1+L125/100)</f>
        <v>0</v>
      </c>
      <c r="N125" s="242">
        <v>0</v>
      </c>
      <c r="O125" s="242">
        <f>ROUND(E125*N125,2)</f>
        <v>0</v>
      </c>
      <c r="P125" s="242">
        <v>0</v>
      </c>
      <c r="Q125" s="243">
        <f>ROUND(E125*P125,2)</f>
        <v>0</v>
      </c>
      <c r="R125" s="225"/>
      <c r="S125" s="225" t="s">
        <v>276</v>
      </c>
      <c r="T125" s="225" t="s">
        <v>277</v>
      </c>
      <c r="U125" s="225">
        <v>0</v>
      </c>
      <c r="V125" s="225">
        <f>ROUND(E125*U125,2)</f>
        <v>0</v>
      </c>
      <c r="W125" s="225"/>
      <c r="X125" s="206"/>
      <c r="Y125" s="206"/>
      <c r="Z125" s="206"/>
      <c r="AA125" s="206"/>
      <c r="AB125" s="206"/>
      <c r="AC125" s="206"/>
      <c r="AD125" s="206"/>
      <c r="AE125" s="206"/>
      <c r="AF125" s="206"/>
      <c r="AG125" s="206" t="s">
        <v>2241</v>
      </c>
      <c r="AH125" s="206"/>
      <c r="AI125" s="206"/>
      <c r="AJ125" s="206"/>
      <c r="AK125" s="206"/>
      <c r="AL125" s="206"/>
      <c r="AM125" s="206"/>
      <c r="AN125" s="206"/>
      <c r="AO125" s="206"/>
      <c r="AP125" s="206"/>
      <c r="AQ125" s="206"/>
      <c r="AR125" s="206"/>
      <c r="AS125" s="206"/>
      <c r="AT125" s="206"/>
      <c r="AU125" s="206"/>
      <c r="AV125" s="206"/>
      <c r="AW125" s="206"/>
      <c r="AX125" s="206"/>
      <c r="AY125" s="206"/>
      <c r="AZ125" s="206"/>
      <c r="BA125" s="206"/>
      <c r="BB125" s="206"/>
      <c r="BC125" s="206"/>
      <c r="BD125" s="206"/>
      <c r="BE125" s="206"/>
      <c r="BF125" s="206"/>
      <c r="BG125" s="206"/>
      <c r="BH125" s="206"/>
    </row>
    <row r="126" spans="1:60" x14ac:dyDescent="0.25">
      <c r="A126" s="5"/>
      <c r="B126" s="6"/>
      <c r="C126" s="258"/>
      <c r="D126" s="8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AE126">
        <v>15</v>
      </c>
      <c r="AF126">
        <v>21</v>
      </c>
    </row>
    <row r="127" spans="1:60" x14ac:dyDescent="0.25">
      <c r="A127" s="209"/>
      <c r="B127" s="210" t="s">
        <v>31</v>
      </c>
      <c r="C127" s="259"/>
      <c r="D127" s="211"/>
      <c r="E127" s="212"/>
      <c r="F127" s="212"/>
      <c r="G127" s="251">
        <f>G8+G22+G61+G77+G88+G92+G103+G116</f>
        <v>0</v>
      </c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AE127">
        <f>SUMIF(L7:L125,AE126,G7:G125)</f>
        <v>0</v>
      </c>
      <c r="AF127">
        <f>SUMIF(L7:L125,AF126,G7:G125)</f>
        <v>0</v>
      </c>
      <c r="AG127" t="s">
        <v>916</v>
      </c>
    </row>
    <row r="128" spans="1:60" x14ac:dyDescent="0.25">
      <c r="A128" s="5"/>
      <c r="B128" s="6"/>
      <c r="C128" s="258"/>
      <c r="D128" s="8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33" x14ac:dyDescent="0.25">
      <c r="A129" s="5"/>
      <c r="B129" s="6"/>
      <c r="C129" s="258"/>
      <c r="D129" s="8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33" x14ac:dyDescent="0.25">
      <c r="A130" s="213" t="s">
        <v>917</v>
      </c>
      <c r="B130" s="213"/>
      <c r="C130" s="260"/>
      <c r="D130" s="8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33" x14ac:dyDescent="0.25">
      <c r="A131" s="214"/>
      <c r="B131" s="215"/>
      <c r="C131" s="261"/>
      <c r="D131" s="215"/>
      <c r="E131" s="215"/>
      <c r="F131" s="215"/>
      <c r="G131" s="216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AG131" t="s">
        <v>918</v>
      </c>
    </row>
    <row r="132" spans="1:33" x14ac:dyDescent="0.25">
      <c r="A132" s="217"/>
      <c r="B132" s="218"/>
      <c r="C132" s="262"/>
      <c r="D132" s="218"/>
      <c r="E132" s="218"/>
      <c r="F132" s="218"/>
      <c r="G132" s="219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33" x14ac:dyDescent="0.25">
      <c r="A133" s="217"/>
      <c r="B133" s="218"/>
      <c r="C133" s="262"/>
      <c r="D133" s="218"/>
      <c r="E133" s="218"/>
      <c r="F133" s="218"/>
      <c r="G133" s="219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33" x14ac:dyDescent="0.25">
      <c r="A134" s="217"/>
      <c r="B134" s="218"/>
      <c r="C134" s="262"/>
      <c r="D134" s="218"/>
      <c r="E134" s="218"/>
      <c r="F134" s="218"/>
      <c r="G134" s="219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33" x14ac:dyDescent="0.25">
      <c r="A135" s="220"/>
      <c r="B135" s="221"/>
      <c r="C135" s="263"/>
      <c r="D135" s="221"/>
      <c r="E135" s="221"/>
      <c r="F135" s="221"/>
      <c r="G135" s="222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33" x14ac:dyDescent="0.25">
      <c r="A136" s="5"/>
      <c r="B136" s="6"/>
      <c r="C136" s="258"/>
      <c r="D136" s="8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33" x14ac:dyDescent="0.25">
      <c r="C137" s="264"/>
      <c r="D137" s="190"/>
      <c r="AG137" t="s">
        <v>919</v>
      </c>
    </row>
    <row r="138" spans="1:33" x14ac:dyDescent="0.25">
      <c r="D138" s="190"/>
    </row>
    <row r="139" spans="1:33" x14ac:dyDescent="0.25">
      <c r="D139" s="190"/>
    </row>
    <row r="140" spans="1:33" x14ac:dyDescent="0.25">
      <c r="D140" s="190"/>
    </row>
    <row r="141" spans="1:33" x14ac:dyDescent="0.25">
      <c r="D141" s="190"/>
    </row>
    <row r="142" spans="1:33" x14ac:dyDescent="0.25">
      <c r="D142" s="190"/>
    </row>
    <row r="143" spans="1:33" x14ac:dyDescent="0.25">
      <c r="D143" s="190"/>
    </row>
    <row r="144" spans="1:33" x14ac:dyDescent="0.25">
      <c r="D144" s="190"/>
    </row>
    <row r="145" spans="4:4" x14ac:dyDescent="0.25">
      <c r="D145" s="190"/>
    </row>
    <row r="146" spans="4:4" x14ac:dyDescent="0.25">
      <c r="D146" s="190"/>
    </row>
    <row r="147" spans="4:4" x14ac:dyDescent="0.25">
      <c r="D147" s="190"/>
    </row>
    <row r="148" spans="4:4" x14ac:dyDescent="0.25">
      <c r="D148" s="190"/>
    </row>
    <row r="149" spans="4:4" x14ac:dyDescent="0.25">
      <c r="D149" s="190"/>
    </row>
    <row r="150" spans="4:4" x14ac:dyDescent="0.25">
      <c r="D150" s="190"/>
    </row>
    <row r="151" spans="4:4" x14ac:dyDescent="0.25">
      <c r="D151" s="190"/>
    </row>
    <row r="152" spans="4:4" x14ac:dyDescent="0.25">
      <c r="D152" s="190"/>
    </row>
    <row r="153" spans="4:4" x14ac:dyDescent="0.25">
      <c r="D153" s="190"/>
    </row>
    <row r="154" spans="4:4" x14ac:dyDescent="0.25">
      <c r="D154" s="190"/>
    </row>
    <row r="155" spans="4:4" x14ac:dyDescent="0.25">
      <c r="D155" s="190"/>
    </row>
    <row r="156" spans="4:4" x14ac:dyDescent="0.25">
      <c r="D156" s="190"/>
    </row>
    <row r="157" spans="4:4" x14ac:dyDescent="0.25">
      <c r="D157" s="190"/>
    </row>
    <row r="158" spans="4:4" x14ac:dyDescent="0.25">
      <c r="D158" s="190"/>
    </row>
    <row r="159" spans="4:4" x14ac:dyDescent="0.25">
      <c r="D159" s="190"/>
    </row>
    <row r="160" spans="4:4" x14ac:dyDescent="0.25">
      <c r="D160" s="190"/>
    </row>
    <row r="161" spans="4:4" x14ac:dyDescent="0.25">
      <c r="D161" s="190"/>
    </row>
    <row r="162" spans="4:4" x14ac:dyDescent="0.25">
      <c r="D162" s="190"/>
    </row>
    <row r="163" spans="4:4" x14ac:dyDescent="0.25">
      <c r="D163" s="190"/>
    </row>
    <row r="164" spans="4:4" x14ac:dyDescent="0.25">
      <c r="D164" s="190"/>
    </row>
    <row r="165" spans="4:4" x14ac:dyDescent="0.25">
      <c r="D165" s="190"/>
    </row>
    <row r="166" spans="4:4" x14ac:dyDescent="0.25">
      <c r="D166" s="190"/>
    </row>
    <row r="167" spans="4:4" x14ac:dyDescent="0.25">
      <c r="D167" s="190"/>
    </row>
    <row r="168" spans="4:4" x14ac:dyDescent="0.25">
      <c r="D168" s="190"/>
    </row>
    <row r="169" spans="4:4" x14ac:dyDescent="0.25">
      <c r="D169" s="190"/>
    </row>
    <row r="170" spans="4:4" x14ac:dyDescent="0.25">
      <c r="D170" s="190"/>
    </row>
    <row r="171" spans="4:4" x14ac:dyDescent="0.25">
      <c r="D171" s="190"/>
    </row>
    <row r="172" spans="4:4" x14ac:dyDescent="0.25">
      <c r="D172" s="190"/>
    </row>
    <row r="173" spans="4:4" x14ac:dyDescent="0.25">
      <c r="D173" s="190"/>
    </row>
    <row r="174" spans="4:4" x14ac:dyDescent="0.25">
      <c r="D174" s="190"/>
    </row>
    <row r="175" spans="4:4" x14ac:dyDescent="0.25">
      <c r="D175" s="190"/>
    </row>
    <row r="176" spans="4:4" x14ac:dyDescent="0.25">
      <c r="D176" s="190"/>
    </row>
    <row r="177" spans="4:4" x14ac:dyDescent="0.25">
      <c r="D177" s="190"/>
    </row>
    <row r="178" spans="4:4" x14ac:dyDescent="0.25">
      <c r="D178" s="190"/>
    </row>
    <row r="179" spans="4:4" x14ac:dyDescent="0.25">
      <c r="D179" s="190"/>
    </row>
    <row r="180" spans="4:4" x14ac:dyDescent="0.25">
      <c r="D180" s="190"/>
    </row>
    <row r="181" spans="4:4" x14ac:dyDescent="0.25">
      <c r="D181" s="190"/>
    </row>
    <row r="182" spans="4:4" x14ac:dyDescent="0.25">
      <c r="D182" s="190"/>
    </row>
    <row r="183" spans="4:4" x14ac:dyDescent="0.25">
      <c r="D183" s="190"/>
    </row>
    <row r="184" spans="4:4" x14ac:dyDescent="0.25">
      <c r="D184" s="190"/>
    </row>
    <row r="185" spans="4:4" x14ac:dyDescent="0.25">
      <c r="D185" s="190"/>
    </row>
    <row r="186" spans="4:4" x14ac:dyDescent="0.25">
      <c r="D186" s="190"/>
    </row>
    <row r="187" spans="4:4" x14ac:dyDescent="0.25">
      <c r="D187" s="190"/>
    </row>
    <row r="188" spans="4:4" x14ac:dyDescent="0.25">
      <c r="D188" s="190"/>
    </row>
    <row r="189" spans="4:4" x14ac:dyDescent="0.25">
      <c r="D189" s="190"/>
    </row>
    <row r="190" spans="4:4" x14ac:dyDescent="0.25">
      <c r="D190" s="190"/>
    </row>
    <row r="191" spans="4:4" x14ac:dyDescent="0.25">
      <c r="D191" s="190"/>
    </row>
    <row r="192" spans="4:4" x14ac:dyDescent="0.25">
      <c r="D192" s="190"/>
    </row>
    <row r="193" spans="4:4" x14ac:dyDescent="0.25">
      <c r="D193" s="190"/>
    </row>
    <row r="194" spans="4:4" x14ac:dyDescent="0.25">
      <c r="D194" s="190"/>
    </row>
    <row r="195" spans="4:4" x14ac:dyDescent="0.25">
      <c r="D195" s="190"/>
    </row>
    <row r="196" spans="4:4" x14ac:dyDescent="0.25">
      <c r="D196" s="190"/>
    </row>
    <row r="197" spans="4:4" x14ac:dyDescent="0.25">
      <c r="D197" s="190"/>
    </row>
    <row r="198" spans="4:4" x14ac:dyDescent="0.25">
      <c r="D198" s="190"/>
    </row>
    <row r="199" spans="4:4" x14ac:dyDescent="0.25">
      <c r="D199" s="190"/>
    </row>
    <row r="200" spans="4:4" x14ac:dyDescent="0.25">
      <c r="D200" s="190"/>
    </row>
    <row r="201" spans="4:4" x14ac:dyDescent="0.25">
      <c r="D201" s="190"/>
    </row>
    <row r="202" spans="4:4" x14ac:dyDescent="0.25">
      <c r="D202" s="190"/>
    </row>
    <row r="203" spans="4:4" x14ac:dyDescent="0.25">
      <c r="D203" s="190"/>
    </row>
    <row r="204" spans="4:4" x14ac:dyDescent="0.25">
      <c r="D204" s="190"/>
    </row>
    <row r="205" spans="4:4" x14ac:dyDescent="0.25">
      <c r="D205" s="190"/>
    </row>
    <row r="206" spans="4:4" x14ac:dyDescent="0.25">
      <c r="D206" s="190"/>
    </row>
    <row r="207" spans="4:4" x14ac:dyDescent="0.25">
      <c r="D207" s="190"/>
    </row>
    <row r="208" spans="4:4" x14ac:dyDescent="0.25">
      <c r="D208" s="190"/>
    </row>
    <row r="209" spans="4:4" x14ac:dyDescent="0.25">
      <c r="D209" s="190"/>
    </row>
    <row r="210" spans="4:4" x14ac:dyDescent="0.25">
      <c r="D210" s="190"/>
    </row>
    <row r="211" spans="4:4" x14ac:dyDescent="0.25">
      <c r="D211" s="190"/>
    </row>
    <row r="212" spans="4:4" x14ac:dyDescent="0.25">
      <c r="D212" s="190"/>
    </row>
    <row r="213" spans="4:4" x14ac:dyDescent="0.25">
      <c r="D213" s="190"/>
    </row>
    <row r="214" spans="4:4" x14ac:dyDescent="0.25">
      <c r="D214" s="190"/>
    </row>
    <row r="215" spans="4:4" x14ac:dyDescent="0.25">
      <c r="D215" s="190"/>
    </row>
    <row r="216" spans="4:4" x14ac:dyDescent="0.25">
      <c r="D216" s="190"/>
    </row>
    <row r="217" spans="4:4" x14ac:dyDescent="0.25">
      <c r="D217" s="190"/>
    </row>
    <row r="218" spans="4:4" x14ac:dyDescent="0.25">
      <c r="D218" s="190"/>
    </row>
    <row r="219" spans="4:4" x14ac:dyDescent="0.25">
      <c r="D219" s="190"/>
    </row>
    <row r="220" spans="4:4" x14ac:dyDescent="0.25">
      <c r="D220" s="190"/>
    </row>
    <row r="221" spans="4:4" x14ac:dyDescent="0.25">
      <c r="D221" s="190"/>
    </row>
    <row r="222" spans="4:4" x14ac:dyDescent="0.25">
      <c r="D222" s="190"/>
    </row>
    <row r="223" spans="4:4" x14ac:dyDescent="0.25">
      <c r="D223" s="190"/>
    </row>
    <row r="224" spans="4:4" x14ac:dyDescent="0.25">
      <c r="D224" s="190"/>
    </row>
    <row r="225" spans="4:4" x14ac:dyDescent="0.25">
      <c r="D225" s="190"/>
    </row>
    <row r="226" spans="4:4" x14ac:dyDescent="0.25">
      <c r="D226" s="190"/>
    </row>
    <row r="227" spans="4:4" x14ac:dyDescent="0.25">
      <c r="D227" s="190"/>
    </row>
    <row r="228" spans="4:4" x14ac:dyDescent="0.25">
      <c r="D228" s="190"/>
    </row>
    <row r="229" spans="4:4" x14ac:dyDescent="0.25">
      <c r="D229" s="190"/>
    </row>
    <row r="230" spans="4:4" x14ac:dyDescent="0.25">
      <c r="D230" s="190"/>
    </row>
    <row r="231" spans="4:4" x14ac:dyDescent="0.25">
      <c r="D231" s="190"/>
    </row>
    <row r="232" spans="4:4" x14ac:dyDescent="0.25">
      <c r="D232" s="190"/>
    </row>
    <row r="233" spans="4:4" x14ac:dyDescent="0.25">
      <c r="D233" s="190"/>
    </row>
    <row r="234" spans="4:4" x14ac:dyDescent="0.25">
      <c r="D234" s="190"/>
    </row>
    <row r="235" spans="4:4" x14ac:dyDescent="0.25">
      <c r="D235" s="190"/>
    </row>
    <row r="236" spans="4:4" x14ac:dyDescent="0.25">
      <c r="D236" s="190"/>
    </row>
    <row r="237" spans="4:4" x14ac:dyDescent="0.25">
      <c r="D237" s="190"/>
    </row>
    <row r="238" spans="4:4" x14ac:dyDescent="0.25">
      <c r="D238" s="190"/>
    </row>
    <row r="239" spans="4:4" x14ac:dyDescent="0.25">
      <c r="D239" s="190"/>
    </row>
    <row r="240" spans="4:4" x14ac:dyDescent="0.25">
      <c r="D240" s="190"/>
    </row>
    <row r="241" spans="4:4" x14ac:dyDescent="0.25">
      <c r="D241" s="190"/>
    </row>
    <row r="242" spans="4:4" x14ac:dyDescent="0.25">
      <c r="D242" s="190"/>
    </row>
    <row r="243" spans="4:4" x14ac:dyDescent="0.25">
      <c r="D243" s="190"/>
    </row>
    <row r="244" spans="4:4" x14ac:dyDescent="0.25">
      <c r="D244" s="190"/>
    </row>
    <row r="245" spans="4:4" x14ac:dyDescent="0.25">
      <c r="D245" s="190"/>
    </row>
    <row r="246" spans="4:4" x14ac:dyDescent="0.25">
      <c r="D246" s="190"/>
    </row>
    <row r="247" spans="4:4" x14ac:dyDescent="0.25">
      <c r="D247" s="190"/>
    </row>
    <row r="248" spans="4:4" x14ac:dyDescent="0.25">
      <c r="D248" s="190"/>
    </row>
    <row r="249" spans="4:4" x14ac:dyDescent="0.25">
      <c r="D249" s="190"/>
    </row>
    <row r="250" spans="4:4" x14ac:dyDescent="0.25">
      <c r="D250" s="190"/>
    </row>
    <row r="251" spans="4:4" x14ac:dyDescent="0.25">
      <c r="D251" s="190"/>
    </row>
    <row r="252" spans="4:4" x14ac:dyDescent="0.25">
      <c r="D252" s="190"/>
    </row>
    <row r="253" spans="4:4" x14ac:dyDescent="0.25">
      <c r="D253" s="190"/>
    </row>
    <row r="254" spans="4:4" x14ac:dyDescent="0.25">
      <c r="D254" s="190"/>
    </row>
    <row r="255" spans="4:4" x14ac:dyDescent="0.25">
      <c r="D255" s="190"/>
    </row>
    <row r="256" spans="4:4" x14ac:dyDescent="0.25">
      <c r="D256" s="190"/>
    </row>
    <row r="257" spans="4:4" x14ac:dyDescent="0.25">
      <c r="D257" s="190"/>
    </row>
    <row r="258" spans="4:4" x14ac:dyDescent="0.25">
      <c r="D258" s="190"/>
    </row>
    <row r="259" spans="4:4" x14ac:dyDescent="0.25">
      <c r="D259" s="190"/>
    </row>
    <row r="260" spans="4:4" x14ac:dyDescent="0.25">
      <c r="D260" s="190"/>
    </row>
    <row r="261" spans="4:4" x14ac:dyDescent="0.25">
      <c r="D261" s="190"/>
    </row>
    <row r="262" spans="4:4" x14ac:dyDescent="0.25">
      <c r="D262" s="190"/>
    </row>
    <row r="263" spans="4:4" x14ac:dyDescent="0.25">
      <c r="D263" s="190"/>
    </row>
    <row r="264" spans="4:4" x14ac:dyDescent="0.25">
      <c r="D264" s="190"/>
    </row>
    <row r="265" spans="4:4" x14ac:dyDescent="0.25">
      <c r="D265" s="190"/>
    </row>
    <row r="266" spans="4:4" x14ac:dyDescent="0.25">
      <c r="D266" s="190"/>
    </row>
    <row r="267" spans="4:4" x14ac:dyDescent="0.25">
      <c r="D267" s="190"/>
    </row>
    <row r="268" spans="4:4" x14ac:dyDescent="0.25">
      <c r="D268" s="190"/>
    </row>
    <row r="269" spans="4:4" x14ac:dyDescent="0.25">
      <c r="D269" s="190"/>
    </row>
    <row r="270" spans="4:4" x14ac:dyDescent="0.25">
      <c r="D270" s="190"/>
    </row>
    <row r="271" spans="4:4" x14ac:dyDescent="0.25">
      <c r="D271" s="190"/>
    </row>
    <row r="272" spans="4:4" x14ac:dyDescent="0.25">
      <c r="D272" s="190"/>
    </row>
    <row r="273" spans="4:4" x14ac:dyDescent="0.25">
      <c r="D273" s="190"/>
    </row>
    <row r="274" spans="4:4" x14ac:dyDescent="0.25">
      <c r="D274" s="190"/>
    </row>
    <row r="275" spans="4:4" x14ac:dyDescent="0.25">
      <c r="D275" s="190"/>
    </row>
    <row r="276" spans="4:4" x14ac:dyDescent="0.25">
      <c r="D276" s="190"/>
    </row>
    <row r="277" spans="4:4" x14ac:dyDescent="0.25">
      <c r="D277" s="190"/>
    </row>
    <row r="278" spans="4:4" x14ac:dyDescent="0.25">
      <c r="D278" s="190"/>
    </row>
    <row r="279" spans="4:4" x14ac:dyDescent="0.25">
      <c r="D279" s="190"/>
    </row>
    <row r="280" spans="4:4" x14ac:dyDescent="0.25">
      <c r="D280" s="190"/>
    </row>
    <row r="281" spans="4:4" x14ac:dyDescent="0.25">
      <c r="D281" s="190"/>
    </row>
    <row r="282" spans="4:4" x14ac:dyDescent="0.25">
      <c r="D282" s="190"/>
    </row>
    <row r="283" spans="4:4" x14ac:dyDescent="0.25">
      <c r="D283" s="190"/>
    </row>
    <row r="284" spans="4:4" x14ac:dyDescent="0.25">
      <c r="D284" s="190"/>
    </row>
    <row r="285" spans="4:4" x14ac:dyDescent="0.25">
      <c r="D285" s="190"/>
    </row>
    <row r="286" spans="4:4" x14ac:dyDescent="0.25">
      <c r="D286" s="190"/>
    </row>
    <row r="287" spans="4:4" x14ac:dyDescent="0.25">
      <c r="D287" s="190"/>
    </row>
    <row r="288" spans="4:4" x14ac:dyDescent="0.25">
      <c r="D288" s="190"/>
    </row>
    <row r="289" spans="4:4" x14ac:dyDescent="0.25">
      <c r="D289" s="190"/>
    </row>
    <row r="290" spans="4:4" x14ac:dyDescent="0.25">
      <c r="D290" s="190"/>
    </row>
    <row r="291" spans="4:4" x14ac:dyDescent="0.25">
      <c r="D291" s="190"/>
    </row>
    <row r="292" spans="4:4" x14ac:dyDescent="0.25">
      <c r="D292" s="190"/>
    </row>
    <row r="293" spans="4:4" x14ac:dyDescent="0.25">
      <c r="D293" s="190"/>
    </row>
    <row r="294" spans="4:4" x14ac:dyDescent="0.25">
      <c r="D294" s="190"/>
    </row>
    <row r="295" spans="4:4" x14ac:dyDescent="0.25">
      <c r="D295" s="190"/>
    </row>
    <row r="296" spans="4:4" x14ac:dyDescent="0.25">
      <c r="D296" s="190"/>
    </row>
    <row r="297" spans="4:4" x14ac:dyDescent="0.25">
      <c r="D297" s="190"/>
    </row>
    <row r="298" spans="4:4" x14ac:dyDescent="0.25">
      <c r="D298" s="190"/>
    </row>
    <row r="299" spans="4:4" x14ac:dyDescent="0.25">
      <c r="D299" s="190"/>
    </row>
    <row r="300" spans="4:4" x14ac:dyDescent="0.25">
      <c r="D300" s="190"/>
    </row>
    <row r="301" spans="4:4" x14ac:dyDescent="0.25">
      <c r="D301" s="190"/>
    </row>
    <row r="302" spans="4:4" x14ac:dyDescent="0.25">
      <c r="D302" s="190"/>
    </row>
    <row r="303" spans="4:4" x14ac:dyDescent="0.25">
      <c r="D303" s="190"/>
    </row>
    <row r="304" spans="4:4" x14ac:dyDescent="0.25">
      <c r="D304" s="190"/>
    </row>
    <row r="305" spans="4:4" x14ac:dyDescent="0.25">
      <c r="D305" s="190"/>
    </row>
    <row r="306" spans="4:4" x14ac:dyDescent="0.25">
      <c r="D306" s="190"/>
    </row>
    <row r="307" spans="4:4" x14ac:dyDescent="0.25">
      <c r="D307" s="190"/>
    </row>
    <row r="308" spans="4:4" x14ac:dyDescent="0.25">
      <c r="D308" s="190"/>
    </row>
    <row r="309" spans="4:4" x14ac:dyDescent="0.25">
      <c r="D309" s="190"/>
    </row>
    <row r="310" spans="4:4" x14ac:dyDescent="0.25">
      <c r="D310" s="190"/>
    </row>
    <row r="311" spans="4:4" x14ac:dyDescent="0.25">
      <c r="D311" s="190"/>
    </row>
    <row r="312" spans="4:4" x14ac:dyDescent="0.25">
      <c r="D312" s="190"/>
    </row>
    <row r="313" spans="4:4" x14ac:dyDescent="0.25">
      <c r="D313" s="190"/>
    </row>
    <row r="314" spans="4:4" x14ac:dyDescent="0.25">
      <c r="D314" s="190"/>
    </row>
    <row r="315" spans="4:4" x14ac:dyDescent="0.25">
      <c r="D315" s="190"/>
    </row>
    <row r="316" spans="4:4" x14ac:dyDescent="0.25">
      <c r="D316" s="190"/>
    </row>
    <row r="317" spans="4:4" x14ac:dyDescent="0.25">
      <c r="D317" s="190"/>
    </row>
    <row r="318" spans="4:4" x14ac:dyDescent="0.25">
      <c r="D318" s="190"/>
    </row>
    <row r="319" spans="4:4" x14ac:dyDescent="0.25">
      <c r="D319" s="190"/>
    </row>
    <row r="320" spans="4:4" x14ac:dyDescent="0.25">
      <c r="D320" s="190"/>
    </row>
    <row r="321" spans="4:4" x14ac:dyDescent="0.25">
      <c r="D321" s="190"/>
    </row>
    <row r="322" spans="4:4" x14ac:dyDescent="0.25">
      <c r="D322" s="190"/>
    </row>
    <row r="323" spans="4:4" x14ac:dyDescent="0.25">
      <c r="D323" s="190"/>
    </row>
    <row r="324" spans="4:4" x14ac:dyDescent="0.25">
      <c r="D324" s="190"/>
    </row>
    <row r="325" spans="4:4" x14ac:dyDescent="0.25">
      <c r="D325" s="190"/>
    </row>
    <row r="326" spans="4:4" x14ac:dyDescent="0.25">
      <c r="D326" s="190"/>
    </row>
    <row r="327" spans="4:4" x14ac:dyDescent="0.25">
      <c r="D327" s="190"/>
    </row>
    <row r="328" spans="4:4" x14ac:dyDescent="0.25">
      <c r="D328" s="190"/>
    </row>
    <row r="329" spans="4:4" x14ac:dyDescent="0.25">
      <c r="D329" s="190"/>
    </row>
    <row r="330" spans="4:4" x14ac:dyDescent="0.25">
      <c r="D330" s="190"/>
    </row>
    <row r="331" spans="4:4" x14ac:dyDescent="0.25">
      <c r="D331" s="190"/>
    </row>
    <row r="332" spans="4:4" x14ac:dyDescent="0.25">
      <c r="D332" s="190"/>
    </row>
    <row r="333" spans="4:4" x14ac:dyDescent="0.25">
      <c r="D333" s="190"/>
    </row>
    <row r="334" spans="4:4" x14ac:dyDescent="0.25">
      <c r="D334" s="190"/>
    </row>
    <row r="335" spans="4:4" x14ac:dyDescent="0.25">
      <c r="D335" s="190"/>
    </row>
    <row r="336" spans="4:4" x14ac:dyDescent="0.25">
      <c r="D336" s="190"/>
    </row>
    <row r="337" spans="4:4" x14ac:dyDescent="0.25">
      <c r="D337" s="190"/>
    </row>
    <row r="338" spans="4:4" x14ac:dyDescent="0.25">
      <c r="D338" s="190"/>
    </row>
    <row r="339" spans="4:4" x14ac:dyDescent="0.25">
      <c r="D339" s="190"/>
    </row>
    <row r="340" spans="4:4" x14ac:dyDescent="0.25">
      <c r="D340" s="190"/>
    </row>
    <row r="341" spans="4:4" x14ac:dyDescent="0.25">
      <c r="D341" s="190"/>
    </row>
    <row r="342" spans="4:4" x14ac:dyDescent="0.25">
      <c r="D342" s="190"/>
    </row>
    <row r="343" spans="4:4" x14ac:dyDescent="0.25">
      <c r="D343" s="190"/>
    </row>
    <row r="344" spans="4:4" x14ac:dyDescent="0.25">
      <c r="D344" s="190"/>
    </row>
    <row r="345" spans="4:4" x14ac:dyDescent="0.25">
      <c r="D345" s="190"/>
    </row>
    <row r="346" spans="4:4" x14ac:dyDescent="0.25">
      <c r="D346" s="190"/>
    </row>
    <row r="347" spans="4:4" x14ac:dyDescent="0.25">
      <c r="D347" s="190"/>
    </row>
    <row r="348" spans="4:4" x14ac:dyDescent="0.25">
      <c r="D348" s="190"/>
    </row>
    <row r="349" spans="4:4" x14ac:dyDescent="0.25">
      <c r="D349" s="190"/>
    </row>
    <row r="350" spans="4:4" x14ac:dyDescent="0.25">
      <c r="D350" s="190"/>
    </row>
    <row r="351" spans="4:4" x14ac:dyDescent="0.25">
      <c r="D351" s="190"/>
    </row>
    <row r="352" spans="4:4" x14ac:dyDescent="0.25">
      <c r="D352" s="190"/>
    </row>
    <row r="353" spans="4:4" x14ac:dyDescent="0.25">
      <c r="D353" s="190"/>
    </row>
    <row r="354" spans="4:4" x14ac:dyDescent="0.25">
      <c r="D354" s="190"/>
    </row>
    <row r="355" spans="4:4" x14ac:dyDescent="0.25">
      <c r="D355" s="190"/>
    </row>
    <row r="356" spans="4:4" x14ac:dyDescent="0.25">
      <c r="D356" s="190"/>
    </row>
    <row r="357" spans="4:4" x14ac:dyDescent="0.25">
      <c r="D357" s="190"/>
    </row>
    <row r="358" spans="4:4" x14ac:dyDescent="0.25">
      <c r="D358" s="190"/>
    </row>
    <row r="359" spans="4:4" x14ac:dyDescent="0.25">
      <c r="D359" s="190"/>
    </row>
    <row r="360" spans="4:4" x14ac:dyDescent="0.25">
      <c r="D360" s="190"/>
    </row>
    <row r="361" spans="4:4" x14ac:dyDescent="0.25">
      <c r="D361" s="190"/>
    </row>
    <row r="362" spans="4:4" x14ac:dyDescent="0.25">
      <c r="D362" s="190"/>
    </row>
    <row r="363" spans="4:4" x14ac:dyDescent="0.25">
      <c r="D363" s="190"/>
    </row>
    <row r="364" spans="4:4" x14ac:dyDescent="0.25">
      <c r="D364" s="190"/>
    </row>
    <row r="365" spans="4:4" x14ac:dyDescent="0.25">
      <c r="D365" s="190"/>
    </row>
    <row r="366" spans="4:4" x14ac:dyDescent="0.25">
      <c r="D366" s="190"/>
    </row>
    <row r="367" spans="4:4" x14ac:dyDescent="0.25">
      <c r="D367" s="190"/>
    </row>
    <row r="368" spans="4:4" x14ac:dyDescent="0.25">
      <c r="D368" s="190"/>
    </row>
    <row r="369" spans="4:4" x14ac:dyDescent="0.25">
      <c r="D369" s="190"/>
    </row>
    <row r="370" spans="4:4" x14ac:dyDescent="0.25">
      <c r="D370" s="190"/>
    </row>
    <row r="371" spans="4:4" x14ac:dyDescent="0.25">
      <c r="D371" s="190"/>
    </row>
    <row r="372" spans="4:4" x14ac:dyDescent="0.25">
      <c r="D372" s="190"/>
    </row>
    <row r="373" spans="4:4" x14ac:dyDescent="0.25">
      <c r="D373" s="190"/>
    </row>
    <row r="374" spans="4:4" x14ac:dyDescent="0.25">
      <c r="D374" s="190"/>
    </row>
    <row r="375" spans="4:4" x14ac:dyDescent="0.25">
      <c r="D375" s="190"/>
    </row>
    <row r="376" spans="4:4" x14ac:dyDescent="0.25">
      <c r="D376" s="190"/>
    </row>
    <row r="377" spans="4:4" x14ac:dyDescent="0.25">
      <c r="D377" s="190"/>
    </row>
    <row r="378" spans="4:4" x14ac:dyDescent="0.25">
      <c r="D378" s="190"/>
    </row>
    <row r="379" spans="4:4" x14ac:dyDescent="0.25">
      <c r="D379" s="190"/>
    </row>
    <row r="380" spans="4:4" x14ac:dyDescent="0.25">
      <c r="D380" s="190"/>
    </row>
    <row r="381" spans="4:4" x14ac:dyDescent="0.25">
      <c r="D381" s="190"/>
    </row>
    <row r="382" spans="4:4" x14ac:dyDescent="0.25">
      <c r="D382" s="190"/>
    </row>
    <row r="383" spans="4:4" x14ac:dyDescent="0.25">
      <c r="D383" s="190"/>
    </row>
    <row r="384" spans="4:4" x14ac:dyDescent="0.25">
      <c r="D384" s="190"/>
    </row>
    <row r="385" spans="4:4" x14ac:dyDescent="0.25">
      <c r="D385" s="190"/>
    </row>
    <row r="386" spans="4:4" x14ac:dyDescent="0.25">
      <c r="D386" s="190"/>
    </row>
    <row r="387" spans="4:4" x14ac:dyDescent="0.25">
      <c r="D387" s="190"/>
    </row>
    <row r="388" spans="4:4" x14ac:dyDescent="0.25">
      <c r="D388" s="190"/>
    </row>
    <row r="389" spans="4:4" x14ac:dyDescent="0.25">
      <c r="D389" s="190"/>
    </row>
    <row r="390" spans="4:4" x14ac:dyDescent="0.25">
      <c r="D390" s="190"/>
    </row>
    <row r="391" spans="4:4" x14ac:dyDescent="0.25">
      <c r="D391" s="190"/>
    </row>
    <row r="392" spans="4:4" x14ac:dyDescent="0.25">
      <c r="D392" s="190"/>
    </row>
    <row r="393" spans="4:4" x14ac:dyDescent="0.25">
      <c r="D393" s="190"/>
    </row>
    <row r="394" spans="4:4" x14ac:dyDescent="0.25">
      <c r="D394" s="190"/>
    </row>
    <row r="395" spans="4:4" x14ac:dyDescent="0.25">
      <c r="D395" s="190"/>
    </row>
    <row r="396" spans="4:4" x14ac:dyDescent="0.25">
      <c r="D396" s="190"/>
    </row>
    <row r="397" spans="4:4" x14ac:dyDescent="0.25">
      <c r="D397" s="190"/>
    </row>
    <row r="398" spans="4:4" x14ac:dyDescent="0.25">
      <c r="D398" s="190"/>
    </row>
    <row r="399" spans="4:4" x14ac:dyDescent="0.25">
      <c r="D399" s="190"/>
    </row>
    <row r="400" spans="4:4" x14ac:dyDescent="0.25">
      <c r="D400" s="190"/>
    </row>
    <row r="401" spans="4:4" x14ac:dyDescent="0.25">
      <c r="D401" s="190"/>
    </row>
    <row r="402" spans="4:4" x14ac:dyDescent="0.25">
      <c r="D402" s="190"/>
    </row>
    <row r="403" spans="4:4" x14ac:dyDescent="0.25">
      <c r="D403" s="190"/>
    </row>
    <row r="404" spans="4:4" x14ac:dyDescent="0.25">
      <c r="D404" s="190"/>
    </row>
    <row r="405" spans="4:4" x14ac:dyDescent="0.25">
      <c r="D405" s="190"/>
    </row>
    <row r="406" spans="4:4" x14ac:dyDescent="0.25">
      <c r="D406" s="190"/>
    </row>
    <row r="407" spans="4:4" x14ac:dyDescent="0.25">
      <c r="D407" s="190"/>
    </row>
    <row r="408" spans="4:4" x14ac:dyDescent="0.25">
      <c r="D408" s="190"/>
    </row>
    <row r="409" spans="4:4" x14ac:dyDescent="0.25">
      <c r="D409" s="190"/>
    </row>
    <row r="410" spans="4:4" x14ac:dyDescent="0.25">
      <c r="D410" s="190"/>
    </row>
    <row r="411" spans="4:4" x14ac:dyDescent="0.25">
      <c r="D411" s="190"/>
    </row>
    <row r="412" spans="4:4" x14ac:dyDescent="0.25">
      <c r="D412" s="190"/>
    </row>
    <row r="413" spans="4:4" x14ac:dyDescent="0.25">
      <c r="D413" s="190"/>
    </row>
    <row r="414" spans="4:4" x14ac:dyDescent="0.25">
      <c r="D414" s="190"/>
    </row>
    <row r="415" spans="4:4" x14ac:dyDescent="0.25">
      <c r="D415" s="190"/>
    </row>
    <row r="416" spans="4:4" x14ac:dyDescent="0.25">
      <c r="D416" s="190"/>
    </row>
    <row r="417" spans="4:4" x14ac:dyDescent="0.25">
      <c r="D417" s="190"/>
    </row>
    <row r="418" spans="4:4" x14ac:dyDescent="0.25">
      <c r="D418" s="190"/>
    </row>
    <row r="419" spans="4:4" x14ac:dyDescent="0.25">
      <c r="D419" s="190"/>
    </row>
    <row r="420" spans="4:4" x14ac:dyDescent="0.25">
      <c r="D420" s="190"/>
    </row>
    <row r="421" spans="4:4" x14ac:dyDescent="0.25">
      <c r="D421" s="190"/>
    </row>
    <row r="422" spans="4:4" x14ac:dyDescent="0.25">
      <c r="D422" s="190"/>
    </row>
    <row r="423" spans="4:4" x14ac:dyDescent="0.25">
      <c r="D423" s="190"/>
    </row>
    <row r="424" spans="4:4" x14ac:dyDescent="0.25">
      <c r="D424" s="190"/>
    </row>
    <row r="425" spans="4:4" x14ac:dyDescent="0.25">
      <c r="D425" s="190"/>
    </row>
    <row r="426" spans="4:4" x14ac:dyDescent="0.25">
      <c r="D426" s="190"/>
    </row>
    <row r="427" spans="4:4" x14ac:dyDescent="0.25">
      <c r="D427" s="190"/>
    </row>
    <row r="428" spans="4:4" x14ac:dyDescent="0.25">
      <c r="D428" s="190"/>
    </row>
    <row r="429" spans="4:4" x14ac:dyDescent="0.25">
      <c r="D429" s="190"/>
    </row>
    <row r="430" spans="4:4" x14ac:dyDescent="0.25">
      <c r="D430" s="190"/>
    </row>
    <row r="431" spans="4:4" x14ac:dyDescent="0.25">
      <c r="D431" s="190"/>
    </row>
    <row r="432" spans="4:4" x14ac:dyDescent="0.25">
      <c r="D432" s="190"/>
    </row>
    <row r="433" spans="4:4" x14ac:dyDescent="0.25">
      <c r="D433" s="190"/>
    </row>
    <row r="434" spans="4:4" x14ac:dyDescent="0.25">
      <c r="D434" s="190"/>
    </row>
    <row r="435" spans="4:4" x14ac:dyDescent="0.25">
      <c r="D435" s="190"/>
    </row>
    <row r="436" spans="4:4" x14ac:dyDescent="0.25">
      <c r="D436" s="190"/>
    </row>
    <row r="437" spans="4:4" x14ac:dyDescent="0.25">
      <c r="D437" s="190"/>
    </row>
    <row r="438" spans="4:4" x14ac:dyDescent="0.25">
      <c r="D438" s="190"/>
    </row>
    <row r="439" spans="4:4" x14ac:dyDescent="0.25">
      <c r="D439" s="190"/>
    </row>
    <row r="440" spans="4:4" x14ac:dyDescent="0.25">
      <c r="D440" s="190"/>
    </row>
    <row r="441" spans="4:4" x14ac:dyDescent="0.25">
      <c r="D441" s="190"/>
    </row>
    <row r="442" spans="4:4" x14ac:dyDescent="0.25">
      <c r="D442" s="190"/>
    </row>
    <row r="443" spans="4:4" x14ac:dyDescent="0.25">
      <c r="D443" s="190"/>
    </row>
    <row r="444" spans="4:4" x14ac:dyDescent="0.25">
      <c r="D444" s="190"/>
    </row>
    <row r="445" spans="4:4" x14ac:dyDescent="0.25">
      <c r="D445" s="190"/>
    </row>
    <row r="446" spans="4:4" x14ac:dyDescent="0.25">
      <c r="D446" s="190"/>
    </row>
    <row r="447" spans="4:4" x14ac:dyDescent="0.25">
      <c r="D447" s="190"/>
    </row>
    <row r="448" spans="4:4" x14ac:dyDescent="0.25">
      <c r="D448" s="190"/>
    </row>
    <row r="449" spans="4:4" x14ac:dyDescent="0.25">
      <c r="D449" s="190"/>
    </row>
    <row r="450" spans="4:4" x14ac:dyDescent="0.25">
      <c r="D450" s="190"/>
    </row>
    <row r="451" spans="4:4" x14ac:dyDescent="0.25">
      <c r="D451" s="190"/>
    </row>
    <row r="452" spans="4:4" x14ac:dyDescent="0.25">
      <c r="D452" s="190"/>
    </row>
    <row r="453" spans="4:4" x14ac:dyDescent="0.25">
      <c r="D453" s="190"/>
    </row>
    <row r="454" spans="4:4" x14ac:dyDescent="0.25">
      <c r="D454" s="190"/>
    </row>
    <row r="455" spans="4:4" x14ac:dyDescent="0.25">
      <c r="D455" s="190"/>
    </row>
    <row r="456" spans="4:4" x14ac:dyDescent="0.25">
      <c r="D456" s="190"/>
    </row>
    <row r="457" spans="4:4" x14ac:dyDescent="0.25">
      <c r="D457" s="190"/>
    </row>
    <row r="458" spans="4:4" x14ac:dyDescent="0.25">
      <c r="D458" s="190"/>
    </row>
    <row r="459" spans="4:4" x14ac:dyDescent="0.25">
      <c r="D459" s="190"/>
    </row>
    <row r="460" spans="4:4" x14ac:dyDescent="0.25">
      <c r="D460" s="190"/>
    </row>
    <row r="461" spans="4:4" x14ac:dyDescent="0.25">
      <c r="D461" s="190"/>
    </row>
    <row r="462" spans="4:4" x14ac:dyDescent="0.25">
      <c r="D462" s="190"/>
    </row>
    <row r="463" spans="4:4" x14ac:dyDescent="0.25">
      <c r="D463" s="190"/>
    </row>
    <row r="464" spans="4:4" x14ac:dyDescent="0.25">
      <c r="D464" s="190"/>
    </row>
    <row r="465" spans="4:4" x14ac:dyDescent="0.25">
      <c r="D465" s="190"/>
    </row>
    <row r="466" spans="4:4" x14ac:dyDescent="0.25">
      <c r="D466" s="190"/>
    </row>
    <row r="467" spans="4:4" x14ac:dyDescent="0.25">
      <c r="D467" s="190"/>
    </row>
    <row r="468" spans="4:4" x14ac:dyDescent="0.25">
      <c r="D468" s="190"/>
    </row>
    <row r="469" spans="4:4" x14ac:dyDescent="0.25">
      <c r="D469" s="190"/>
    </row>
    <row r="470" spans="4:4" x14ac:dyDescent="0.25">
      <c r="D470" s="190"/>
    </row>
    <row r="471" spans="4:4" x14ac:dyDescent="0.25">
      <c r="D471" s="190"/>
    </row>
    <row r="472" spans="4:4" x14ac:dyDescent="0.25">
      <c r="D472" s="190"/>
    </row>
    <row r="473" spans="4:4" x14ac:dyDescent="0.25">
      <c r="D473" s="190"/>
    </row>
    <row r="474" spans="4:4" x14ac:dyDescent="0.25">
      <c r="D474" s="190"/>
    </row>
    <row r="475" spans="4:4" x14ac:dyDescent="0.25">
      <c r="D475" s="190"/>
    </row>
    <row r="476" spans="4:4" x14ac:dyDescent="0.25">
      <c r="D476" s="190"/>
    </row>
    <row r="477" spans="4:4" x14ac:dyDescent="0.25">
      <c r="D477" s="190"/>
    </row>
    <row r="478" spans="4:4" x14ac:dyDescent="0.25">
      <c r="D478" s="190"/>
    </row>
    <row r="479" spans="4:4" x14ac:dyDescent="0.25">
      <c r="D479" s="190"/>
    </row>
    <row r="480" spans="4:4" x14ac:dyDescent="0.25">
      <c r="D480" s="190"/>
    </row>
    <row r="481" spans="4:4" x14ac:dyDescent="0.25">
      <c r="D481" s="190"/>
    </row>
    <row r="482" spans="4:4" x14ac:dyDescent="0.25">
      <c r="D482" s="190"/>
    </row>
    <row r="483" spans="4:4" x14ac:dyDescent="0.25">
      <c r="D483" s="190"/>
    </row>
    <row r="484" spans="4:4" x14ac:dyDescent="0.25">
      <c r="D484" s="190"/>
    </row>
    <row r="485" spans="4:4" x14ac:dyDescent="0.25">
      <c r="D485" s="190"/>
    </row>
    <row r="486" spans="4:4" x14ac:dyDescent="0.25">
      <c r="D486" s="190"/>
    </row>
    <row r="487" spans="4:4" x14ac:dyDescent="0.25">
      <c r="D487" s="190"/>
    </row>
    <row r="488" spans="4:4" x14ac:dyDescent="0.25">
      <c r="D488" s="190"/>
    </row>
    <row r="489" spans="4:4" x14ac:dyDescent="0.25">
      <c r="D489" s="190"/>
    </row>
    <row r="490" spans="4:4" x14ac:dyDescent="0.25">
      <c r="D490" s="190"/>
    </row>
    <row r="491" spans="4:4" x14ac:dyDescent="0.25">
      <c r="D491" s="190"/>
    </row>
    <row r="492" spans="4:4" x14ac:dyDescent="0.25">
      <c r="D492" s="190"/>
    </row>
    <row r="493" spans="4:4" x14ac:dyDescent="0.25">
      <c r="D493" s="190"/>
    </row>
    <row r="494" spans="4:4" x14ac:dyDescent="0.25">
      <c r="D494" s="190"/>
    </row>
    <row r="495" spans="4:4" x14ac:dyDescent="0.25">
      <c r="D495" s="190"/>
    </row>
    <row r="496" spans="4:4" x14ac:dyDescent="0.25">
      <c r="D496" s="190"/>
    </row>
    <row r="497" spans="4:4" x14ac:dyDescent="0.25">
      <c r="D497" s="190"/>
    </row>
    <row r="498" spans="4:4" x14ac:dyDescent="0.25">
      <c r="D498" s="190"/>
    </row>
    <row r="499" spans="4:4" x14ac:dyDescent="0.25">
      <c r="D499" s="190"/>
    </row>
    <row r="500" spans="4:4" x14ac:dyDescent="0.25">
      <c r="D500" s="190"/>
    </row>
    <row r="501" spans="4:4" x14ac:dyDescent="0.25">
      <c r="D501" s="190"/>
    </row>
    <row r="502" spans="4:4" x14ac:dyDescent="0.25">
      <c r="D502" s="190"/>
    </row>
    <row r="503" spans="4:4" x14ac:dyDescent="0.25">
      <c r="D503" s="190"/>
    </row>
    <row r="504" spans="4:4" x14ac:dyDescent="0.25">
      <c r="D504" s="190"/>
    </row>
    <row r="505" spans="4:4" x14ac:dyDescent="0.25">
      <c r="D505" s="190"/>
    </row>
    <row r="506" spans="4:4" x14ac:dyDescent="0.25">
      <c r="D506" s="190"/>
    </row>
    <row r="507" spans="4:4" x14ac:dyDescent="0.25">
      <c r="D507" s="190"/>
    </row>
    <row r="508" spans="4:4" x14ac:dyDescent="0.25">
      <c r="D508" s="190"/>
    </row>
    <row r="509" spans="4:4" x14ac:dyDescent="0.25">
      <c r="D509" s="190"/>
    </row>
    <row r="510" spans="4:4" x14ac:dyDescent="0.25">
      <c r="D510" s="190"/>
    </row>
    <row r="511" spans="4:4" x14ac:dyDescent="0.25">
      <c r="D511" s="190"/>
    </row>
    <row r="512" spans="4:4" x14ac:dyDescent="0.25">
      <c r="D512" s="190"/>
    </row>
    <row r="513" spans="4:4" x14ac:dyDescent="0.25">
      <c r="D513" s="190"/>
    </row>
    <row r="514" spans="4:4" x14ac:dyDescent="0.25">
      <c r="D514" s="190"/>
    </row>
    <row r="515" spans="4:4" x14ac:dyDescent="0.25">
      <c r="D515" s="190"/>
    </row>
    <row r="516" spans="4:4" x14ac:dyDescent="0.25">
      <c r="D516" s="190"/>
    </row>
    <row r="517" spans="4:4" x14ac:dyDescent="0.25">
      <c r="D517" s="190"/>
    </row>
    <row r="518" spans="4:4" x14ac:dyDescent="0.25">
      <c r="D518" s="190"/>
    </row>
    <row r="519" spans="4:4" x14ac:dyDescent="0.25">
      <c r="D519" s="190"/>
    </row>
    <row r="520" spans="4:4" x14ac:dyDescent="0.25">
      <c r="D520" s="190"/>
    </row>
    <row r="521" spans="4:4" x14ac:dyDescent="0.25">
      <c r="D521" s="190"/>
    </row>
    <row r="522" spans="4:4" x14ac:dyDescent="0.25">
      <c r="D522" s="190"/>
    </row>
    <row r="523" spans="4:4" x14ac:dyDescent="0.25">
      <c r="D523" s="190"/>
    </row>
    <row r="524" spans="4:4" x14ac:dyDescent="0.25">
      <c r="D524" s="190"/>
    </row>
    <row r="525" spans="4:4" x14ac:dyDescent="0.25">
      <c r="D525" s="190"/>
    </row>
    <row r="526" spans="4:4" x14ac:dyDescent="0.25">
      <c r="D526" s="190"/>
    </row>
    <row r="527" spans="4:4" x14ac:dyDescent="0.25">
      <c r="D527" s="190"/>
    </row>
    <row r="528" spans="4:4" x14ac:dyDescent="0.25">
      <c r="D528" s="190"/>
    </row>
    <row r="529" spans="4:4" x14ac:dyDescent="0.25">
      <c r="D529" s="190"/>
    </row>
    <row r="530" spans="4:4" x14ac:dyDescent="0.25">
      <c r="D530" s="190"/>
    </row>
    <row r="531" spans="4:4" x14ac:dyDescent="0.25">
      <c r="D531" s="190"/>
    </row>
    <row r="532" spans="4:4" x14ac:dyDescent="0.25">
      <c r="D532" s="190"/>
    </row>
    <row r="533" spans="4:4" x14ac:dyDescent="0.25">
      <c r="D533" s="190"/>
    </row>
    <row r="534" spans="4:4" x14ac:dyDescent="0.25">
      <c r="D534" s="190"/>
    </row>
    <row r="535" spans="4:4" x14ac:dyDescent="0.25">
      <c r="D535" s="190"/>
    </row>
    <row r="536" spans="4:4" x14ac:dyDescent="0.25">
      <c r="D536" s="190"/>
    </row>
    <row r="537" spans="4:4" x14ac:dyDescent="0.25">
      <c r="D537" s="190"/>
    </row>
    <row r="538" spans="4:4" x14ac:dyDescent="0.25">
      <c r="D538" s="190"/>
    </row>
    <row r="539" spans="4:4" x14ac:dyDescent="0.25">
      <c r="D539" s="190"/>
    </row>
    <row r="540" spans="4:4" x14ac:dyDescent="0.25">
      <c r="D540" s="190"/>
    </row>
    <row r="541" spans="4:4" x14ac:dyDescent="0.25">
      <c r="D541" s="190"/>
    </row>
    <row r="542" spans="4:4" x14ac:dyDescent="0.25">
      <c r="D542" s="190"/>
    </row>
    <row r="543" spans="4:4" x14ac:dyDescent="0.25">
      <c r="D543" s="190"/>
    </row>
    <row r="544" spans="4:4" x14ac:dyDescent="0.25">
      <c r="D544" s="190"/>
    </row>
    <row r="545" spans="4:4" x14ac:dyDescent="0.25">
      <c r="D545" s="190"/>
    </row>
    <row r="546" spans="4:4" x14ac:dyDescent="0.25">
      <c r="D546" s="190"/>
    </row>
    <row r="547" spans="4:4" x14ac:dyDescent="0.25">
      <c r="D547" s="190"/>
    </row>
    <row r="548" spans="4:4" x14ac:dyDescent="0.25">
      <c r="D548" s="190"/>
    </row>
    <row r="549" spans="4:4" x14ac:dyDescent="0.25">
      <c r="D549" s="190"/>
    </row>
    <row r="550" spans="4:4" x14ac:dyDescent="0.25">
      <c r="D550" s="190"/>
    </row>
    <row r="551" spans="4:4" x14ac:dyDescent="0.25">
      <c r="D551" s="190"/>
    </row>
    <row r="552" spans="4:4" x14ac:dyDescent="0.25">
      <c r="D552" s="190"/>
    </row>
    <row r="553" spans="4:4" x14ac:dyDescent="0.25">
      <c r="D553" s="190"/>
    </row>
    <row r="554" spans="4:4" x14ac:dyDescent="0.25">
      <c r="D554" s="190"/>
    </row>
    <row r="555" spans="4:4" x14ac:dyDescent="0.25">
      <c r="D555" s="190"/>
    </row>
    <row r="556" spans="4:4" x14ac:dyDescent="0.25">
      <c r="D556" s="190"/>
    </row>
    <row r="557" spans="4:4" x14ac:dyDescent="0.25">
      <c r="D557" s="190"/>
    </row>
    <row r="558" spans="4:4" x14ac:dyDescent="0.25">
      <c r="D558" s="190"/>
    </row>
    <row r="559" spans="4:4" x14ac:dyDescent="0.25">
      <c r="D559" s="190"/>
    </row>
    <row r="560" spans="4:4" x14ac:dyDescent="0.25">
      <c r="D560" s="190"/>
    </row>
    <row r="561" spans="4:4" x14ac:dyDescent="0.25">
      <c r="D561" s="190"/>
    </row>
    <row r="562" spans="4:4" x14ac:dyDescent="0.25">
      <c r="D562" s="190"/>
    </row>
    <row r="563" spans="4:4" x14ac:dyDescent="0.25">
      <c r="D563" s="190"/>
    </row>
    <row r="564" spans="4:4" x14ac:dyDescent="0.25">
      <c r="D564" s="190"/>
    </row>
    <row r="565" spans="4:4" x14ac:dyDescent="0.25">
      <c r="D565" s="190"/>
    </row>
    <row r="566" spans="4:4" x14ac:dyDescent="0.25">
      <c r="D566" s="190"/>
    </row>
    <row r="567" spans="4:4" x14ac:dyDescent="0.25">
      <c r="D567" s="190"/>
    </row>
    <row r="568" spans="4:4" x14ac:dyDescent="0.25">
      <c r="D568" s="190"/>
    </row>
    <row r="569" spans="4:4" x14ac:dyDescent="0.25">
      <c r="D569" s="190"/>
    </row>
    <row r="570" spans="4:4" x14ac:dyDescent="0.25">
      <c r="D570" s="190"/>
    </row>
    <row r="571" spans="4:4" x14ac:dyDescent="0.25">
      <c r="D571" s="190"/>
    </row>
    <row r="572" spans="4:4" x14ac:dyDescent="0.25">
      <c r="D572" s="190"/>
    </row>
    <row r="573" spans="4:4" x14ac:dyDescent="0.25">
      <c r="D573" s="190"/>
    </row>
    <row r="574" spans="4:4" x14ac:dyDescent="0.25">
      <c r="D574" s="190"/>
    </row>
    <row r="575" spans="4:4" x14ac:dyDescent="0.25">
      <c r="D575" s="190"/>
    </row>
    <row r="576" spans="4:4" x14ac:dyDescent="0.25">
      <c r="D576" s="190"/>
    </row>
    <row r="577" spans="4:4" x14ac:dyDescent="0.25">
      <c r="D577" s="190"/>
    </row>
    <row r="578" spans="4:4" x14ac:dyDescent="0.25">
      <c r="D578" s="190"/>
    </row>
    <row r="579" spans="4:4" x14ac:dyDescent="0.25">
      <c r="D579" s="190"/>
    </row>
    <row r="580" spans="4:4" x14ac:dyDescent="0.25">
      <c r="D580" s="190"/>
    </row>
    <row r="581" spans="4:4" x14ac:dyDescent="0.25">
      <c r="D581" s="190"/>
    </row>
    <row r="582" spans="4:4" x14ac:dyDescent="0.25">
      <c r="D582" s="190"/>
    </row>
    <row r="583" spans="4:4" x14ac:dyDescent="0.25">
      <c r="D583" s="190"/>
    </row>
    <row r="584" spans="4:4" x14ac:dyDescent="0.25">
      <c r="D584" s="190"/>
    </row>
    <row r="585" spans="4:4" x14ac:dyDescent="0.25">
      <c r="D585" s="190"/>
    </row>
    <row r="586" spans="4:4" x14ac:dyDescent="0.25">
      <c r="D586" s="190"/>
    </row>
    <row r="587" spans="4:4" x14ac:dyDescent="0.25">
      <c r="D587" s="190"/>
    </row>
    <row r="588" spans="4:4" x14ac:dyDescent="0.25">
      <c r="D588" s="190"/>
    </row>
    <row r="589" spans="4:4" x14ac:dyDescent="0.25">
      <c r="D589" s="190"/>
    </row>
    <row r="590" spans="4:4" x14ac:dyDescent="0.25">
      <c r="D590" s="190"/>
    </row>
    <row r="591" spans="4:4" x14ac:dyDescent="0.25">
      <c r="D591" s="190"/>
    </row>
    <row r="592" spans="4:4" x14ac:dyDescent="0.25">
      <c r="D592" s="190"/>
    </row>
    <row r="593" spans="4:4" x14ac:dyDescent="0.25">
      <c r="D593" s="190"/>
    </row>
    <row r="594" spans="4:4" x14ac:dyDescent="0.25">
      <c r="D594" s="190"/>
    </row>
    <row r="595" spans="4:4" x14ac:dyDescent="0.25">
      <c r="D595" s="190"/>
    </row>
    <row r="596" spans="4:4" x14ac:dyDescent="0.25">
      <c r="D596" s="190"/>
    </row>
    <row r="597" spans="4:4" x14ac:dyDescent="0.25">
      <c r="D597" s="190"/>
    </row>
    <row r="598" spans="4:4" x14ac:dyDescent="0.25">
      <c r="D598" s="190"/>
    </row>
    <row r="599" spans="4:4" x14ac:dyDescent="0.25">
      <c r="D599" s="190"/>
    </row>
    <row r="600" spans="4:4" x14ac:dyDescent="0.25">
      <c r="D600" s="190"/>
    </row>
    <row r="601" spans="4:4" x14ac:dyDescent="0.25">
      <c r="D601" s="190"/>
    </row>
    <row r="602" spans="4:4" x14ac:dyDescent="0.25">
      <c r="D602" s="190"/>
    </row>
    <row r="603" spans="4:4" x14ac:dyDescent="0.25">
      <c r="D603" s="190"/>
    </row>
    <row r="604" spans="4:4" x14ac:dyDescent="0.25">
      <c r="D604" s="190"/>
    </row>
    <row r="605" spans="4:4" x14ac:dyDescent="0.25">
      <c r="D605" s="190"/>
    </row>
    <row r="606" spans="4:4" x14ac:dyDescent="0.25">
      <c r="D606" s="190"/>
    </row>
    <row r="607" spans="4:4" x14ac:dyDescent="0.25">
      <c r="D607" s="190"/>
    </row>
    <row r="608" spans="4:4" x14ac:dyDescent="0.25">
      <c r="D608" s="190"/>
    </row>
    <row r="609" spans="4:4" x14ac:dyDescent="0.25">
      <c r="D609" s="190"/>
    </row>
    <row r="610" spans="4:4" x14ac:dyDescent="0.25">
      <c r="D610" s="190"/>
    </row>
    <row r="611" spans="4:4" x14ac:dyDescent="0.25">
      <c r="D611" s="190"/>
    </row>
    <row r="612" spans="4:4" x14ac:dyDescent="0.25">
      <c r="D612" s="190"/>
    </row>
    <row r="613" spans="4:4" x14ac:dyDescent="0.25">
      <c r="D613" s="190"/>
    </row>
    <row r="614" spans="4:4" x14ac:dyDescent="0.25">
      <c r="D614" s="190"/>
    </row>
    <row r="615" spans="4:4" x14ac:dyDescent="0.25">
      <c r="D615" s="190"/>
    </row>
    <row r="616" spans="4:4" x14ac:dyDescent="0.25">
      <c r="D616" s="190"/>
    </row>
    <row r="617" spans="4:4" x14ac:dyDescent="0.25">
      <c r="D617" s="190"/>
    </row>
    <row r="618" spans="4:4" x14ac:dyDescent="0.25">
      <c r="D618" s="190"/>
    </row>
    <row r="619" spans="4:4" x14ac:dyDescent="0.25">
      <c r="D619" s="190"/>
    </row>
    <row r="620" spans="4:4" x14ac:dyDescent="0.25">
      <c r="D620" s="190"/>
    </row>
    <row r="621" spans="4:4" x14ac:dyDescent="0.25">
      <c r="D621" s="190"/>
    </row>
    <row r="622" spans="4:4" x14ac:dyDescent="0.25">
      <c r="D622" s="190"/>
    </row>
    <row r="623" spans="4:4" x14ac:dyDescent="0.25">
      <c r="D623" s="190"/>
    </row>
    <row r="624" spans="4:4" x14ac:dyDescent="0.25">
      <c r="D624" s="190"/>
    </row>
    <row r="625" spans="4:4" x14ac:dyDescent="0.25">
      <c r="D625" s="190"/>
    </row>
    <row r="626" spans="4:4" x14ac:dyDescent="0.25">
      <c r="D626" s="190"/>
    </row>
    <row r="627" spans="4:4" x14ac:dyDescent="0.25">
      <c r="D627" s="190"/>
    </row>
    <row r="628" spans="4:4" x14ac:dyDescent="0.25">
      <c r="D628" s="190"/>
    </row>
    <row r="629" spans="4:4" x14ac:dyDescent="0.25">
      <c r="D629" s="190"/>
    </row>
    <row r="630" spans="4:4" x14ac:dyDescent="0.25">
      <c r="D630" s="190"/>
    </row>
    <row r="631" spans="4:4" x14ac:dyDescent="0.25">
      <c r="D631" s="190"/>
    </row>
    <row r="632" spans="4:4" x14ac:dyDescent="0.25">
      <c r="D632" s="190"/>
    </row>
    <row r="633" spans="4:4" x14ac:dyDescent="0.25">
      <c r="D633" s="190"/>
    </row>
    <row r="634" spans="4:4" x14ac:dyDescent="0.25">
      <c r="D634" s="190"/>
    </row>
    <row r="635" spans="4:4" x14ac:dyDescent="0.25">
      <c r="D635" s="190"/>
    </row>
    <row r="636" spans="4:4" x14ac:dyDescent="0.25">
      <c r="D636" s="190"/>
    </row>
    <row r="637" spans="4:4" x14ac:dyDescent="0.25">
      <c r="D637" s="190"/>
    </row>
    <row r="638" spans="4:4" x14ac:dyDescent="0.25">
      <c r="D638" s="190"/>
    </row>
    <row r="639" spans="4:4" x14ac:dyDescent="0.25">
      <c r="D639" s="190"/>
    </row>
    <row r="640" spans="4:4" x14ac:dyDescent="0.25">
      <c r="D640" s="190"/>
    </row>
    <row r="641" spans="4:4" x14ac:dyDescent="0.25">
      <c r="D641" s="190"/>
    </row>
    <row r="642" spans="4:4" x14ac:dyDescent="0.25">
      <c r="D642" s="190"/>
    </row>
    <row r="643" spans="4:4" x14ac:dyDescent="0.25">
      <c r="D643" s="190"/>
    </row>
    <row r="644" spans="4:4" x14ac:dyDescent="0.25">
      <c r="D644" s="190"/>
    </row>
    <row r="645" spans="4:4" x14ac:dyDescent="0.25">
      <c r="D645" s="190"/>
    </row>
    <row r="646" spans="4:4" x14ac:dyDescent="0.25">
      <c r="D646" s="190"/>
    </row>
    <row r="647" spans="4:4" x14ac:dyDescent="0.25">
      <c r="D647" s="190"/>
    </row>
    <row r="648" spans="4:4" x14ac:dyDescent="0.25">
      <c r="D648" s="190"/>
    </row>
    <row r="649" spans="4:4" x14ac:dyDescent="0.25">
      <c r="D649" s="190"/>
    </row>
    <row r="650" spans="4:4" x14ac:dyDescent="0.25">
      <c r="D650" s="190"/>
    </row>
    <row r="651" spans="4:4" x14ac:dyDescent="0.25">
      <c r="D651" s="190"/>
    </row>
    <row r="652" spans="4:4" x14ac:dyDescent="0.25">
      <c r="D652" s="190"/>
    </row>
    <row r="653" spans="4:4" x14ac:dyDescent="0.25">
      <c r="D653" s="190"/>
    </row>
    <row r="654" spans="4:4" x14ac:dyDescent="0.25">
      <c r="D654" s="190"/>
    </row>
    <row r="655" spans="4:4" x14ac:dyDescent="0.25">
      <c r="D655" s="190"/>
    </row>
    <row r="656" spans="4:4" x14ac:dyDescent="0.25">
      <c r="D656" s="190"/>
    </row>
    <row r="657" spans="4:4" x14ac:dyDescent="0.25">
      <c r="D657" s="190"/>
    </row>
    <row r="658" spans="4:4" x14ac:dyDescent="0.25">
      <c r="D658" s="190"/>
    </row>
    <row r="659" spans="4:4" x14ac:dyDescent="0.25">
      <c r="D659" s="190"/>
    </row>
    <row r="660" spans="4:4" x14ac:dyDescent="0.25">
      <c r="D660" s="190"/>
    </row>
    <row r="661" spans="4:4" x14ac:dyDescent="0.25">
      <c r="D661" s="190"/>
    </row>
    <row r="662" spans="4:4" x14ac:dyDescent="0.25">
      <c r="D662" s="190"/>
    </row>
    <row r="663" spans="4:4" x14ac:dyDescent="0.25">
      <c r="D663" s="190"/>
    </row>
    <row r="664" spans="4:4" x14ac:dyDescent="0.25">
      <c r="D664" s="190"/>
    </row>
    <row r="665" spans="4:4" x14ac:dyDescent="0.25">
      <c r="D665" s="190"/>
    </row>
    <row r="666" spans="4:4" x14ac:dyDescent="0.25">
      <c r="D666" s="190"/>
    </row>
    <row r="667" spans="4:4" x14ac:dyDescent="0.25">
      <c r="D667" s="190"/>
    </row>
    <row r="668" spans="4:4" x14ac:dyDescent="0.25">
      <c r="D668" s="190"/>
    </row>
    <row r="669" spans="4:4" x14ac:dyDescent="0.25">
      <c r="D669" s="190"/>
    </row>
    <row r="670" spans="4:4" x14ac:dyDescent="0.25">
      <c r="D670" s="190"/>
    </row>
    <row r="671" spans="4:4" x14ac:dyDescent="0.25">
      <c r="D671" s="190"/>
    </row>
    <row r="672" spans="4:4" x14ac:dyDescent="0.25">
      <c r="D672" s="190"/>
    </row>
    <row r="673" spans="4:4" x14ac:dyDescent="0.25">
      <c r="D673" s="190"/>
    </row>
    <row r="674" spans="4:4" x14ac:dyDescent="0.25">
      <c r="D674" s="190"/>
    </row>
    <row r="675" spans="4:4" x14ac:dyDescent="0.25">
      <c r="D675" s="190"/>
    </row>
    <row r="676" spans="4:4" x14ac:dyDescent="0.25">
      <c r="D676" s="190"/>
    </row>
    <row r="677" spans="4:4" x14ac:dyDescent="0.25">
      <c r="D677" s="190"/>
    </row>
    <row r="678" spans="4:4" x14ac:dyDescent="0.25">
      <c r="D678" s="190"/>
    </row>
    <row r="679" spans="4:4" x14ac:dyDescent="0.25">
      <c r="D679" s="190"/>
    </row>
    <row r="680" spans="4:4" x14ac:dyDescent="0.25">
      <c r="D680" s="190"/>
    </row>
    <row r="681" spans="4:4" x14ac:dyDescent="0.25">
      <c r="D681" s="190"/>
    </row>
    <row r="682" spans="4:4" x14ac:dyDescent="0.25">
      <c r="D682" s="190"/>
    </row>
    <row r="683" spans="4:4" x14ac:dyDescent="0.25">
      <c r="D683" s="190"/>
    </row>
    <row r="684" spans="4:4" x14ac:dyDescent="0.25">
      <c r="D684" s="190"/>
    </row>
    <row r="685" spans="4:4" x14ac:dyDescent="0.25">
      <c r="D685" s="190"/>
    </row>
    <row r="686" spans="4:4" x14ac:dyDescent="0.25">
      <c r="D686" s="190"/>
    </row>
    <row r="687" spans="4:4" x14ac:dyDescent="0.25">
      <c r="D687" s="190"/>
    </row>
    <row r="688" spans="4:4" x14ac:dyDescent="0.25">
      <c r="D688" s="190"/>
    </row>
    <row r="689" spans="4:4" x14ac:dyDescent="0.25">
      <c r="D689" s="190"/>
    </row>
    <row r="690" spans="4:4" x14ac:dyDescent="0.25">
      <c r="D690" s="190"/>
    </row>
    <row r="691" spans="4:4" x14ac:dyDescent="0.25">
      <c r="D691" s="190"/>
    </row>
    <row r="692" spans="4:4" x14ac:dyDescent="0.25">
      <c r="D692" s="190"/>
    </row>
    <row r="693" spans="4:4" x14ac:dyDescent="0.25">
      <c r="D693" s="190"/>
    </row>
    <row r="694" spans="4:4" x14ac:dyDescent="0.25">
      <c r="D694" s="190"/>
    </row>
    <row r="695" spans="4:4" x14ac:dyDescent="0.25">
      <c r="D695" s="190"/>
    </row>
    <row r="696" spans="4:4" x14ac:dyDescent="0.25">
      <c r="D696" s="190"/>
    </row>
    <row r="697" spans="4:4" x14ac:dyDescent="0.25">
      <c r="D697" s="190"/>
    </row>
    <row r="698" spans="4:4" x14ac:dyDescent="0.25">
      <c r="D698" s="190"/>
    </row>
    <row r="699" spans="4:4" x14ac:dyDescent="0.25">
      <c r="D699" s="190"/>
    </row>
    <row r="700" spans="4:4" x14ac:dyDescent="0.25">
      <c r="D700" s="190"/>
    </row>
    <row r="701" spans="4:4" x14ac:dyDescent="0.25">
      <c r="D701" s="190"/>
    </row>
    <row r="702" spans="4:4" x14ac:dyDescent="0.25">
      <c r="D702" s="190"/>
    </row>
    <row r="703" spans="4:4" x14ac:dyDescent="0.25">
      <c r="D703" s="190"/>
    </row>
    <row r="704" spans="4:4" x14ac:dyDescent="0.25">
      <c r="D704" s="190"/>
    </row>
    <row r="705" spans="4:4" x14ac:dyDescent="0.25">
      <c r="D705" s="190"/>
    </row>
    <row r="706" spans="4:4" x14ac:dyDescent="0.25">
      <c r="D706" s="190"/>
    </row>
    <row r="707" spans="4:4" x14ac:dyDescent="0.25">
      <c r="D707" s="190"/>
    </row>
    <row r="708" spans="4:4" x14ac:dyDescent="0.25">
      <c r="D708" s="190"/>
    </row>
    <row r="709" spans="4:4" x14ac:dyDescent="0.25">
      <c r="D709" s="190"/>
    </row>
    <row r="710" spans="4:4" x14ac:dyDescent="0.25">
      <c r="D710" s="190"/>
    </row>
    <row r="711" spans="4:4" x14ac:dyDescent="0.25">
      <c r="D711" s="190"/>
    </row>
    <row r="712" spans="4:4" x14ac:dyDescent="0.25">
      <c r="D712" s="190"/>
    </row>
    <row r="713" spans="4:4" x14ac:dyDescent="0.25">
      <c r="D713" s="190"/>
    </row>
    <row r="714" spans="4:4" x14ac:dyDescent="0.25">
      <c r="D714" s="190"/>
    </row>
    <row r="715" spans="4:4" x14ac:dyDescent="0.25">
      <c r="D715" s="190"/>
    </row>
    <row r="716" spans="4:4" x14ac:dyDescent="0.25">
      <c r="D716" s="190"/>
    </row>
    <row r="717" spans="4:4" x14ac:dyDescent="0.25">
      <c r="D717" s="190"/>
    </row>
    <row r="718" spans="4:4" x14ac:dyDescent="0.25">
      <c r="D718" s="190"/>
    </row>
    <row r="719" spans="4:4" x14ac:dyDescent="0.25">
      <c r="D719" s="190"/>
    </row>
    <row r="720" spans="4:4" x14ac:dyDescent="0.25">
      <c r="D720" s="190"/>
    </row>
    <row r="721" spans="4:4" x14ac:dyDescent="0.25">
      <c r="D721" s="190"/>
    </row>
    <row r="722" spans="4:4" x14ac:dyDescent="0.25">
      <c r="D722" s="190"/>
    </row>
    <row r="723" spans="4:4" x14ac:dyDescent="0.25">
      <c r="D723" s="190"/>
    </row>
    <row r="724" spans="4:4" x14ac:dyDescent="0.25">
      <c r="D724" s="190"/>
    </row>
    <row r="725" spans="4:4" x14ac:dyDescent="0.25">
      <c r="D725" s="190"/>
    </row>
    <row r="726" spans="4:4" x14ac:dyDescent="0.25">
      <c r="D726" s="190"/>
    </row>
    <row r="727" spans="4:4" x14ac:dyDescent="0.25">
      <c r="D727" s="190"/>
    </row>
    <row r="728" spans="4:4" x14ac:dyDescent="0.25">
      <c r="D728" s="190"/>
    </row>
    <row r="729" spans="4:4" x14ac:dyDescent="0.25">
      <c r="D729" s="190"/>
    </row>
    <row r="730" spans="4:4" x14ac:dyDescent="0.25">
      <c r="D730" s="190"/>
    </row>
    <row r="731" spans="4:4" x14ac:dyDescent="0.25">
      <c r="D731" s="190"/>
    </row>
    <row r="732" spans="4:4" x14ac:dyDescent="0.25">
      <c r="D732" s="190"/>
    </row>
    <row r="733" spans="4:4" x14ac:dyDescent="0.25">
      <c r="D733" s="190"/>
    </row>
    <row r="734" spans="4:4" x14ac:dyDescent="0.25">
      <c r="D734" s="190"/>
    </row>
    <row r="735" spans="4:4" x14ac:dyDescent="0.25">
      <c r="D735" s="190"/>
    </row>
    <row r="736" spans="4:4" x14ac:dyDescent="0.25">
      <c r="D736" s="190"/>
    </row>
    <row r="737" spans="4:4" x14ac:dyDescent="0.25">
      <c r="D737" s="190"/>
    </row>
    <row r="738" spans="4:4" x14ac:dyDescent="0.25">
      <c r="D738" s="190"/>
    </row>
    <row r="739" spans="4:4" x14ac:dyDescent="0.25">
      <c r="D739" s="190"/>
    </row>
    <row r="740" spans="4:4" x14ac:dyDescent="0.25">
      <c r="D740" s="190"/>
    </row>
    <row r="741" spans="4:4" x14ac:dyDescent="0.25">
      <c r="D741" s="190"/>
    </row>
    <row r="742" spans="4:4" x14ac:dyDescent="0.25">
      <c r="D742" s="190"/>
    </row>
    <row r="743" spans="4:4" x14ac:dyDescent="0.25">
      <c r="D743" s="190"/>
    </row>
    <row r="744" spans="4:4" x14ac:dyDescent="0.25">
      <c r="D744" s="190"/>
    </row>
    <row r="745" spans="4:4" x14ac:dyDescent="0.25">
      <c r="D745" s="190"/>
    </row>
    <row r="746" spans="4:4" x14ac:dyDescent="0.25">
      <c r="D746" s="190"/>
    </row>
    <row r="747" spans="4:4" x14ac:dyDescent="0.25">
      <c r="D747" s="190"/>
    </row>
    <row r="748" spans="4:4" x14ac:dyDescent="0.25">
      <c r="D748" s="190"/>
    </row>
    <row r="749" spans="4:4" x14ac:dyDescent="0.25">
      <c r="D749" s="190"/>
    </row>
    <row r="750" spans="4:4" x14ac:dyDescent="0.25">
      <c r="D750" s="190"/>
    </row>
    <row r="751" spans="4:4" x14ac:dyDescent="0.25">
      <c r="D751" s="190"/>
    </row>
    <row r="752" spans="4:4" x14ac:dyDescent="0.25">
      <c r="D752" s="190"/>
    </row>
    <row r="753" spans="4:4" x14ac:dyDescent="0.25">
      <c r="D753" s="190"/>
    </row>
    <row r="754" spans="4:4" x14ac:dyDescent="0.25">
      <c r="D754" s="190"/>
    </row>
    <row r="755" spans="4:4" x14ac:dyDescent="0.25">
      <c r="D755" s="190"/>
    </row>
    <row r="756" spans="4:4" x14ac:dyDescent="0.25">
      <c r="D756" s="190"/>
    </row>
    <row r="757" spans="4:4" x14ac:dyDescent="0.25">
      <c r="D757" s="190"/>
    </row>
    <row r="758" spans="4:4" x14ac:dyDescent="0.25">
      <c r="D758" s="190"/>
    </row>
    <row r="759" spans="4:4" x14ac:dyDescent="0.25">
      <c r="D759" s="190"/>
    </row>
    <row r="760" spans="4:4" x14ac:dyDescent="0.25">
      <c r="D760" s="190"/>
    </row>
    <row r="761" spans="4:4" x14ac:dyDescent="0.25">
      <c r="D761" s="190"/>
    </row>
    <row r="762" spans="4:4" x14ac:dyDescent="0.25">
      <c r="D762" s="190"/>
    </row>
    <row r="763" spans="4:4" x14ac:dyDescent="0.25">
      <c r="D763" s="190"/>
    </row>
    <row r="764" spans="4:4" x14ac:dyDescent="0.25">
      <c r="D764" s="190"/>
    </row>
    <row r="765" spans="4:4" x14ac:dyDescent="0.25">
      <c r="D765" s="190"/>
    </row>
    <row r="766" spans="4:4" x14ac:dyDescent="0.25">
      <c r="D766" s="190"/>
    </row>
    <row r="767" spans="4:4" x14ac:dyDescent="0.25">
      <c r="D767" s="190"/>
    </row>
    <row r="768" spans="4:4" x14ac:dyDescent="0.25">
      <c r="D768" s="190"/>
    </row>
    <row r="769" spans="4:4" x14ac:dyDescent="0.25">
      <c r="D769" s="190"/>
    </row>
    <row r="770" spans="4:4" x14ac:dyDescent="0.25">
      <c r="D770" s="190"/>
    </row>
    <row r="771" spans="4:4" x14ac:dyDescent="0.25">
      <c r="D771" s="190"/>
    </row>
    <row r="772" spans="4:4" x14ac:dyDescent="0.25">
      <c r="D772" s="190"/>
    </row>
    <row r="773" spans="4:4" x14ac:dyDescent="0.25">
      <c r="D773" s="190"/>
    </row>
    <row r="774" spans="4:4" x14ac:dyDescent="0.25">
      <c r="D774" s="190"/>
    </row>
    <row r="775" spans="4:4" x14ac:dyDescent="0.25">
      <c r="D775" s="190"/>
    </row>
    <row r="776" spans="4:4" x14ac:dyDescent="0.25">
      <c r="D776" s="190"/>
    </row>
    <row r="777" spans="4:4" x14ac:dyDescent="0.25">
      <c r="D777" s="190"/>
    </row>
    <row r="778" spans="4:4" x14ac:dyDescent="0.25">
      <c r="D778" s="190"/>
    </row>
    <row r="779" spans="4:4" x14ac:dyDescent="0.25">
      <c r="D779" s="190"/>
    </row>
    <row r="780" spans="4:4" x14ac:dyDescent="0.25">
      <c r="D780" s="190"/>
    </row>
    <row r="781" spans="4:4" x14ac:dyDescent="0.25">
      <c r="D781" s="190"/>
    </row>
    <row r="782" spans="4:4" x14ac:dyDescent="0.25">
      <c r="D782" s="190"/>
    </row>
    <row r="783" spans="4:4" x14ac:dyDescent="0.25">
      <c r="D783" s="190"/>
    </row>
    <row r="784" spans="4:4" x14ac:dyDescent="0.25">
      <c r="D784" s="190"/>
    </row>
    <row r="785" spans="4:4" x14ac:dyDescent="0.25">
      <c r="D785" s="190"/>
    </row>
    <row r="786" spans="4:4" x14ac:dyDescent="0.25">
      <c r="D786" s="190"/>
    </row>
    <row r="787" spans="4:4" x14ac:dyDescent="0.25">
      <c r="D787" s="190"/>
    </row>
    <row r="788" spans="4:4" x14ac:dyDescent="0.25">
      <c r="D788" s="190"/>
    </row>
    <row r="789" spans="4:4" x14ac:dyDescent="0.25">
      <c r="D789" s="190"/>
    </row>
    <row r="790" spans="4:4" x14ac:dyDescent="0.25">
      <c r="D790" s="190"/>
    </row>
    <row r="791" spans="4:4" x14ac:dyDescent="0.25">
      <c r="D791" s="190"/>
    </row>
    <row r="792" spans="4:4" x14ac:dyDescent="0.25">
      <c r="D792" s="190"/>
    </row>
    <row r="793" spans="4:4" x14ac:dyDescent="0.25">
      <c r="D793" s="190"/>
    </row>
    <row r="794" spans="4:4" x14ac:dyDescent="0.25">
      <c r="D794" s="190"/>
    </row>
    <row r="795" spans="4:4" x14ac:dyDescent="0.25">
      <c r="D795" s="190"/>
    </row>
    <row r="796" spans="4:4" x14ac:dyDescent="0.25">
      <c r="D796" s="190"/>
    </row>
    <row r="797" spans="4:4" x14ac:dyDescent="0.25">
      <c r="D797" s="190"/>
    </row>
    <row r="798" spans="4:4" x14ac:dyDescent="0.25">
      <c r="D798" s="190"/>
    </row>
    <row r="799" spans="4:4" x14ac:dyDescent="0.25">
      <c r="D799" s="190"/>
    </row>
    <row r="800" spans="4:4" x14ac:dyDescent="0.25">
      <c r="D800" s="190"/>
    </row>
    <row r="801" spans="4:4" x14ac:dyDescent="0.25">
      <c r="D801" s="190"/>
    </row>
    <row r="802" spans="4:4" x14ac:dyDescent="0.25">
      <c r="D802" s="190"/>
    </row>
    <row r="803" spans="4:4" x14ac:dyDescent="0.25">
      <c r="D803" s="190"/>
    </row>
    <row r="804" spans="4:4" x14ac:dyDescent="0.25">
      <c r="D804" s="190"/>
    </row>
    <row r="805" spans="4:4" x14ac:dyDescent="0.25">
      <c r="D805" s="190"/>
    </row>
    <row r="806" spans="4:4" x14ac:dyDescent="0.25">
      <c r="D806" s="190"/>
    </row>
    <row r="807" spans="4:4" x14ac:dyDescent="0.25">
      <c r="D807" s="190"/>
    </row>
    <row r="808" spans="4:4" x14ac:dyDescent="0.25">
      <c r="D808" s="190"/>
    </row>
    <row r="809" spans="4:4" x14ac:dyDescent="0.25">
      <c r="D809" s="190"/>
    </row>
    <row r="810" spans="4:4" x14ac:dyDescent="0.25">
      <c r="D810" s="190"/>
    </row>
    <row r="811" spans="4:4" x14ac:dyDescent="0.25">
      <c r="D811" s="190"/>
    </row>
    <row r="812" spans="4:4" x14ac:dyDescent="0.25">
      <c r="D812" s="190"/>
    </row>
    <row r="813" spans="4:4" x14ac:dyDescent="0.25">
      <c r="D813" s="190"/>
    </row>
    <row r="814" spans="4:4" x14ac:dyDescent="0.25">
      <c r="D814" s="190"/>
    </row>
    <row r="815" spans="4:4" x14ac:dyDescent="0.25">
      <c r="D815" s="190"/>
    </row>
    <row r="816" spans="4:4" x14ac:dyDescent="0.25">
      <c r="D816" s="190"/>
    </row>
    <row r="817" spans="4:4" x14ac:dyDescent="0.25">
      <c r="D817" s="190"/>
    </row>
    <row r="818" spans="4:4" x14ac:dyDescent="0.25">
      <c r="D818" s="190"/>
    </row>
    <row r="819" spans="4:4" x14ac:dyDescent="0.25">
      <c r="D819" s="190"/>
    </row>
    <row r="820" spans="4:4" x14ac:dyDescent="0.25">
      <c r="D820" s="190"/>
    </row>
    <row r="821" spans="4:4" x14ac:dyDescent="0.25">
      <c r="D821" s="190"/>
    </row>
    <row r="822" spans="4:4" x14ac:dyDescent="0.25">
      <c r="D822" s="190"/>
    </row>
    <row r="823" spans="4:4" x14ac:dyDescent="0.25">
      <c r="D823" s="190"/>
    </row>
    <row r="824" spans="4:4" x14ac:dyDescent="0.25">
      <c r="D824" s="190"/>
    </row>
    <row r="825" spans="4:4" x14ac:dyDescent="0.25">
      <c r="D825" s="190"/>
    </row>
    <row r="826" spans="4:4" x14ac:dyDescent="0.25">
      <c r="D826" s="190"/>
    </row>
    <row r="827" spans="4:4" x14ac:dyDescent="0.25">
      <c r="D827" s="190"/>
    </row>
    <row r="828" spans="4:4" x14ac:dyDescent="0.25">
      <c r="D828" s="190"/>
    </row>
    <row r="829" spans="4:4" x14ac:dyDescent="0.25">
      <c r="D829" s="190"/>
    </row>
    <row r="830" spans="4:4" x14ac:dyDescent="0.25">
      <c r="D830" s="190"/>
    </row>
    <row r="831" spans="4:4" x14ac:dyDescent="0.25">
      <c r="D831" s="190"/>
    </row>
    <row r="832" spans="4:4" x14ac:dyDescent="0.25">
      <c r="D832" s="190"/>
    </row>
    <row r="833" spans="4:4" x14ac:dyDescent="0.25">
      <c r="D833" s="190"/>
    </row>
    <row r="834" spans="4:4" x14ac:dyDescent="0.25">
      <c r="D834" s="190"/>
    </row>
    <row r="835" spans="4:4" x14ac:dyDescent="0.25">
      <c r="D835" s="190"/>
    </row>
    <row r="836" spans="4:4" x14ac:dyDescent="0.25">
      <c r="D836" s="190"/>
    </row>
    <row r="837" spans="4:4" x14ac:dyDescent="0.25">
      <c r="D837" s="190"/>
    </row>
    <row r="838" spans="4:4" x14ac:dyDescent="0.25">
      <c r="D838" s="190"/>
    </row>
    <row r="839" spans="4:4" x14ac:dyDescent="0.25">
      <c r="D839" s="190"/>
    </row>
    <row r="840" spans="4:4" x14ac:dyDescent="0.25">
      <c r="D840" s="190"/>
    </row>
    <row r="841" spans="4:4" x14ac:dyDescent="0.25">
      <c r="D841" s="190"/>
    </row>
    <row r="842" spans="4:4" x14ac:dyDescent="0.25">
      <c r="D842" s="190"/>
    </row>
    <row r="843" spans="4:4" x14ac:dyDescent="0.25">
      <c r="D843" s="190"/>
    </row>
    <row r="844" spans="4:4" x14ac:dyDescent="0.25">
      <c r="D844" s="190"/>
    </row>
    <row r="845" spans="4:4" x14ac:dyDescent="0.25">
      <c r="D845" s="190"/>
    </row>
    <row r="846" spans="4:4" x14ac:dyDescent="0.25">
      <c r="D846" s="190"/>
    </row>
    <row r="847" spans="4:4" x14ac:dyDescent="0.25">
      <c r="D847" s="190"/>
    </row>
    <row r="848" spans="4:4" x14ac:dyDescent="0.25">
      <c r="D848" s="190"/>
    </row>
    <row r="849" spans="4:4" x14ac:dyDescent="0.25">
      <c r="D849" s="190"/>
    </row>
    <row r="850" spans="4:4" x14ac:dyDescent="0.25">
      <c r="D850" s="190"/>
    </row>
    <row r="851" spans="4:4" x14ac:dyDescent="0.25">
      <c r="D851" s="190"/>
    </row>
    <row r="852" spans="4:4" x14ac:dyDescent="0.25">
      <c r="D852" s="190"/>
    </row>
    <row r="853" spans="4:4" x14ac:dyDescent="0.25">
      <c r="D853" s="190"/>
    </row>
    <row r="854" spans="4:4" x14ac:dyDescent="0.25">
      <c r="D854" s="190"/>
    </row>
    <row r="855" spans="4:4" x14ac:dyDescent="0.25">
      <c r="D855" s="190"/>
    </row>
    <row r="856" spans="4:4" x14ac:dyDescent="0.25">
      <c r="D856" s="190"/>
    </row>
    <row r="857" spans="4:4" x14ac:dyDescent="0.25">
      <c r="D857" s="190"/>
    </row>
    <row r="858" spans="4:4" x14ac:dyDescent="0.25">
      <c r="D858" s="190"/>
    </row>
    <row r="859" spans="4:4" x14ac:dyDescent="0.25">
      <c r="D859" s="190"/>
    </row>
    <row r="860" spans="4:4" x14ac:dyDescent="0.25">
      <c r="D860" s="190"/>
    </row>
    <row r="861" spans="4:4" x14ac:dyDescent="0.25">
      <c r="D861" s="190"/>
    </row>
    <row r="862" spans="4:4" x14ac:dyDescent="0.25">
      <c r="D862" s="190"/>
    </row>
    <row r="863" spans="4:4" x14ac:dyDescent="0.25">
      <c r="D863" s="190"/>
    </row>
    <row r="864" spans="4:4" x14ac:dyDescent="0.25">
      <c r="D864" s="190"/>
    </row>
    <row r="865" spans="4:4" x14ac:dyDescent="0.25">
      <c r="D865" s="190"/>
    </row>
    <row r="866" spans="4:4" x14ac:dyDescent="0.25">
      <c r="D866" s="190"/>
    </row>
    <row r="867" spans="4:4" x14ac:dyDescent="0.25">
      <c r="D867" s="190"/>
    </row>
    <row r="868" spans="4:4" x14ac:dyDescent="0.25">
      <c r="D868" s="190"/>
    </row>
    <row r="869" spans="4:4" x14ac:dyDescent="0.25">
      <c r="D869" s="190"/>
    </row>
    <row r="870" spans="4:4" x14ac:dyDescent="0.25">
      <c r="D870" s="190"/>
    </row>
    <row r="871" spans="4:4" x14ac:dyDescent="0.25">
      <c r="D871" s="190"/>
    </row>
    <row r="872" spans="4:4" x14ac:dyDescent="0.25">
      <c r="D872" s="190"/>
    </row>
    <row r="873" spans="4:4" x14ac:dyDescent="0.25">
      <c r="D873" s="190"/>
    </row>
    <row r="874" spans="4:4" x14ac:dyDescent="0.25">
      <c r="D874" s="190"/>
    </row>
    <row r="875" spans="4:4" x14ac:dyDescent="0.25">
      <c r="D875" s="190"/>
    </row>
    <row r="876" spans="4:4" x14ac:dyDescent="0.25">
      <c r="D876" s="190"/>
    </row>
    <row r="877" spans="4:4" x14ac:dyDescent="0.25">
      <c r="D877" s="190"/>
    </row>
    <row r="878" spans="4:4" x14ac:dyDescent="0.25">
      <c r="D878" s="190"/>
    </row>
    <row r="879" spans="4:4" x14ac:dyDescent="0.25">
      <c r="D879" s="190"/>
    </row>
    <row r="880" spans="4:4" x14ac:dyDescent="0.25">
      <c r="D880" s="190"/>
    </row>
    <row r="881" spans="4:4" x14ac:dyDescent="0.25">
      <c r="D881" s="190"/>
    </row>
    <row r="882" spans="4:4" x14ac:dyDescent="0.25">
      <c r="D882" s="190"/>
    </row>
    <row r="883" spans="4:4" x14ac:dyDescent="0.25">
      <c r="D883" s="190"/>
    </row>
    <row r="884" spans="4:4" x14ac:dyDescent="0.25">
      <c r="D884" s="190"/>
    </row>
    <row r="885" spans="4:4" x14ac:dyDescent="0.25">
      <c r="D885" s="190"/>
    </row>
    <row r="886" spans="4:4" x14ac:dyDescent="0.25">
      <c r="D886" s="190"/>
    </row>
    <row r="887" spans="4:4" x14ac:dyDescent="0.25">
      <c r="D887" s="190"/>
    </row>
    <row r="888" spans="4:4" x14ac:dyDescent="0.25">
      <c r="D888" s="190"/>
    </row>
    <row r="889" spans="4:4" x14ac:dyDescent="0.25">
      <c r="D889" s="190"/>
    </row>
    <row r="890" spans="4:4" x14ac:dyDescent="0.25">
      <c r="D890" s="190"/>
    </row>
    <row r="891" spans="4:4" x14ac:dyDescent="0.25">
      <c r="D891" s="190"/>
    </row>
    <row r="892" spans="4:4" x14ac:dyDescent="0.25">
      <c r="D892" s="190"/>
    </row>
    <row r="893" spans="4:4" x14ac:dyDescent="0.25">
      <c r="D893" s="190"/>
    </row>
    <row r="894" spans="4:4" x14ac:dyDescent="0.25">
      <c r="D894" s="190"/>
    </row>
    <row r="895" spans="4:4" x14ac:dyDescent="0.25">
      <c r="D895" s="190"/>
    </row>
    <row r="896" spans="4:4" x14ac:dyDescent="0.25">
      <c r="D896" s="190"/>
    </row>
    <row r="897" spans="4:4" x14ac:dyDescent="0.25">
      <c r="D897" s="190"/>
    </row>
    <row r="898" spans="4:4" x14ac:dyDescent="0.25">
      <c r="D898" s="190"/>
    </row>
    <row r="899" spans="4:4" x14ac:dyDescent="0.25">
      <c r="D899" s="190"/>
    </row>
    <row r="900" spans="4:4" x14ac:dyDescent="0.25">
      <c r="D900" s="190"/>
    </row>
    <row r="901" spans="4:4" x14ac:dyDescent="0.25">
      <c r="D901" s="190"/>
    </row>
    <row r="902" spans="4:4" x14ac:dyDescent="0.25">
      <c r="D902" s="190"/>
    </row>
    <row r="903" spans="4:4" x14ac:dyDescent="0.25">
      <c r="D903" s="190"/>
    </row>
    <row r="904" spans="4:4" x14ac:dyDescent="0.25">
      <c r="D904" s="190"/>
    </row>
    <row r="905" spans="4:4" x14ac:dyDescent="0.25">
      <c r="D905" s="190"/>
    </row>
    <row r="906" spans="4:4" x14ac:dyDescent="0.25">
      <c r="D906" s="190"/>
    </row>
    <row r="907" spans="4:4" x14ac:dyDescent="0.25">
      <c r="D907" s="190"/>
    </row>
    <row r="908" spans="4:4" x14ac:dyDescent="0.25">
      <c r="D908" s="190"/>
    </row>
    <row r="909" spans="4:4" x14ac:dyDescent="0.25">
      <c r="D909" s="190"/>
    </row>
    <row r="910" spans="4:4" x14ac:dyDescent="0.25">
      <c r="D910" s="190"/>
    </row>
    <row r="911" spans="4:4" x14ac:dyDescent="0.25">
      <c r="D911" s="190"/>
    </row>
    <row r="912" spans="4:4" x14ac:dyDescent="0.25">
      <c r="D912" s="190"/>
    </row>
    <row r="913" spans="4:4" x14ac:dyDescent="0.25">
      <c r="D913" s="190"/>
    </row>
    <row r="914" spans="4:4" x14ac:dyDescent="0.25">
      <c r="D914" s="190"/>
    </row>
    <row r="915" spans="4:4" x14ac:dyDescent="0.25">
      <c r="D915" s="190"/>
    </row>
    <row r="916" spans="4:4" x14ac:dyDescent="0.25">
      <c r="D916" s="190"/>
    </row>
    <row r="917" spans="4:4" x14ac:dyDescent="0.25">
      <c r="D917" s="190"/>
    </row>
    <row r="918" spans="4:4" x14ac:dyDescent="0.25">
      <c r="D918" s="190"/>
    </row>
    <row r="919" spans="4:4" x14ac:dyDescent="0.25">
      <c r="D919" s="190"/>
    </row>
    <row r="920" spans="4:4" x14ac:dyDescent="0.25">
      <c r="D920" s="190"/>
    </row>
    <row r="921" spans="4:4" x14ac:dyDescent="0.25">
      <c r="D921" s="190"/>
    </row>
    <row r="922" spans="4:4" x14ac:dyDescent="0.25">
      <c r="D922" s="190"/>
    </row>
    <row r="923" spans="4:4" x14ac:dyDescent="0.25">
      <c r="D923" s="190"/>
    </row>
    <row r="924" spans="4:4" x14ac:dyDescent="0.25">
      <c r="D924" s="190"/>
    </row>
    <row r="925" spans="4:4" x14ac:dyDescent="0.25">
      <c r="D925" s="190"/>
    </row>
    <row r="926" spans="4:4" x14ac:dyDescent="0.25">
      <c r="D926" s="190"/>
    </row>
    <row r="927" spans="4:4" x14ac:dyDescent="0.25">
      <c r="D927" s="190"/>
    </row>
    <row r="928" spans="4:4" x14ac:dyDescent="0.25">
      <c r="D928" s="190"/>
    </row>
    <row r="929" spans="4:4" x14ac:dyDescent="0.25">
      <c r="D929" s="190"/>
    </row>
    <row r="930" spans="4:4" x14ac:dyDescent="0.25">
      <c r="D930" s="190"/>
    </row>
    <row r="931" spans="4:4" x14ac:dyDescent="0.25">
      <c r="D931" s="190"/>
    </row>
    <row r="932" spans="4:4" x14ac:dyDescent="0.25">
      <c r="D932" s="190"/>
    </row>
    <row r="933" spans="4:4" x14ac:dyDescent="0.25">
      <c r="D933" s="190"/>
    </row>
    <row r="934" spans="4:4" x14ac:dyDescent="0.25">
      <c r="D934" s="190"/>
    </row>
    <row r="935" spans="4:4" x14ac:dyDescent="0.25">
      <c r="D935" s="190"/>
    </row>
    <row r="936" spans="4:4" x14ac:dyDescent="0.25">
      <c r="D936" s="190"/>
    </row>
    <row r="937" spans="4:4" x14ac:dyDescent="0.25">
      <c r="D937" s="190"/>
    </row>
    <row r="938" spans="4:4" x14ac:dyDescent="0.25">
      <c r="D938" s="190"/>
    </row>
    <row r="939" spans="4:4" x14ac:dyDescent="0.25">
      <c r="D939" s="190"/>
    </row>
    <row r="940" spans="4:4" x14ac:dyDescent="0.25">
      <c r="D940" s="190"/>
    </row>
    <row r="941" spans="4:4" x14ac:dyDescent="0.25">
      <c r="D941" s="190"/>
    </row>
    <row r="942" spans="4:4" x14ac:dyDescent="0.25">
      <c r="D942" s="190"/>
    </row>
    <row r="943" spans="4:4" x14ac:dyDescent="0.25">
      <c r="D943" s="190"/>
    </row>
    <row r="944" spans="4:4" x14ac:dyDescent="0.25">
      <c r="D944" s="190"/>
    </row>
    <row r="945" spans="4:4" x14ac:dyDescent="0.25">
      <c r="D945" s="190"/>
    </row>
    <row r="946" spans="4:4" x14ac:dyDescent="0.25">
      <c r="D946" s="190"/>
    </row>
    <row r="947" spans="4:4" x14ac:dyDescent="0.25">
      <c r="D947" s="190"/>
    </row>
    <row r="948" spans="4:4" x14ac:dyDescent="0.25">
      <c r="D948" s="190"/>
    </row>
    <row r="949" spans="4:4" x14ac:dyDescent="0.25">
      <c r="D949" s="190"/>
    </row>
    <row r="950" spans="4:4" x14ac:dyDescent="0.25">
      <c r="D950" s="190"/>
    </row>
    <row r="951" spans="4:4" x14ac:dyDescent="0.25">
      <c r="D951" s="190"/>
    </row>
    <row r="952" spans="4:4" x14ac:dyDescent="0.25">
      <c r="D952" s="190"/>
    </row>
    <row r="953" spans="4:4" x14ac:dyDescent="0.25">
      <c r="D953" s="190"/>
    </row>
    <row r="954" spans="4:4" x14ac:dyDescent="0.25">
      <c r="D954" s="190"/>
    </row>
    <row r="955" spans="4:4" x14ac:dyDescent="0.25">
      <c r="D955" s="190"/>
    </row>
    <row r="956" spans="4:4" x14ac:dyDescent="0.25">
      <c r="D956" s="190"/>
    </row>
    <row r="957" spans="4:4" x14ac:dyDescent="0.25">
      <c r="D957" s="190"/>
    </row>
    <row r="958" spans="4:4" x14ac:dyDescent="0.25">
      <c r="D958" s="190"/>
    </row>
    <row r="959" spans="4:4" x14ac:dyDescent="0.25">
      <c r="D959" s="190"/>
    </row>
    <row r="960" spans="4:4" x14ac:dyDescent="0.25">
      <c r="D960" s="190"/>
    </row>
    <row r="961" spans="4:4" x14ac:dyDescent="0.25">
      <c r="D961" s="190"/>
    </row>
    <row r="962" spans="4:4" x14ac:dyDescent="0.25">
      <c r="D962" s="190"/>
    </row>
    <row r="963" spans="4:4" x14ac:dyDescent="0.25">
      <c r="D963" s="190"/>
    </row>
    <row r="964" spans="4:4" x14ac:dyDescent="0.25">
      <c r="D964" s="190"/>
    </row>
    <row r="965" spans="4:4" x14ac:dyDescent="0.25">
      <c r="D965" s="190"/>
    </row>
    <row r="966" spans="4:4" x14ac:dyDescent="0.25">
      <c r="D966" s="190"/>
    </row>
    <row r="967" spans="4:4" x14ac:dyDescent="0.25">
      <c r="D967" s="190"/>
    </row>
    <row r="968" spans="4:4" x14ac:dyDescent="0.25">
      <c r="D968" s="190"/>
    </row>
    <row r="969" spans="4:4" x14ac:dyDescent="0.25">
      <c r="D969" s="190"/>
    </row>
    <row r="970" spans="4:4" x14ac:dyDescent="0.25">
      <c r="D970" s="190"/>
    </row>
    <row r="971" spans="4:4" x14ac:dyDescent="0.25">
      <c r="D971" s="190"/>
    </row>
    <row r="972" spans="4:4" x14ac:dyDescent="0.25">
      <c r="D972" s="190"/>
    </row>
    <row r="973" spans="4:4" x14ac:dyDescent="0.25">
      <c r="D973" s="190"/>
    </row>
    <row r="974" spans="4:4" x14ac:dyDescent="0.25">
      <c r="D974" s="190"/>
    </row>
    <row r="975" spans="4:4" x14ac:dyDescent="0.25">
      <c r="D975" s="190"/>
    </row>
    <row r="976" spans="4:4" x14ac:dyDescent="0.25">
      <c r="D976" s="190"/>
    </row>
    <row r="977" spans="4:4" x14ac:dyDescent="0.25">
      <c r="D977" s="190"/>
    </row>
    <row r="978" spans="4:4" x14ac:dyDescent="0.25">
      <c r="D978" s="190"/>
    </row>
    <row r="979" spans="4:4" x14ac:dyDescent="0.25">
      <c r="D979" s="190"/>
    </row>
    <row r="980" spans="4:4" x14ac:dyDescent="0.25">
      <c r="D980" s="190"/>
    </row>
    <row r="981" spans="4:4" x14ac:dyDescent="0.25">
      <c r="D981" s="190"/>
    </row>
    <row r="982" spans="4:4" x14ac:dyDescent="0.25">
      <c r="D982" s="190"/>
    </row>
    <row r="983" spans="4:4" x14ac:dyDescent="0.25">
      <c r="D983" s="190"/>
    </row>
    <row r="984" spans="4:4" x14ac:dyDescent="0.25">
      <c r="D984" s="190"/>
    </row>
    <row r="985" spans="4:4" x14ac:dyDescent="0.25">
      <c r="D985" s="190"/>
    </row>
    <row r="986" spans="4:4" x14ac:dyDescent="0.25">
      <c r="D986" s="190"/>
    </row>
    <row r="987" spans="4:4" x14ac:dyDescent="0.25">
      <c r="D987" s="190"/>
    </row>
    <row r="988" spans="4:4" x14ac:dyDescent="0.25">
      <c r="D988" s="190"/>
    </row>
    <row r="989" spans="4:4" x14ac:dyDescent="0.25">
      <c r="D989" s="190"/>
    </row>
    <row r="990" spans="4:4" x14ac:dyDescent="0.25">
      <c r="D990" s="190"/>
    </row>
    <row r="991" spans="4:4" x14ac:dyDescent="0.25">
      <c r="D991" s="190"/>
    </row>
    <row r="992" spans="4:4" x14ac:dyDescent="0.25">
      <c r="D992" s="190"/>
    </row>
    <row r="993" spans="4:4" x14ac:dyDescent="0.25">
      <c r="D993" s="190"/>
    </row>
    <row r="994" spans="4:4" x14ac:dyDescent="0.25">
      <c r="D994" s="190"/>
    </row>
    <row r="995" spans="4:4" x14ac:dyDescent="0.25">
      <c r="D995" s="190"/>
    </row>
    <row r="996" spans="4:4" x14ac:dyDescent="0.25">
      <c r="D996" s="190"/>
    </row>
    <row r="997" spans="4:4" x14ac:dyDescent="0.25">
      <c r="D997" s="190"/>
    </row>
    <row r="998" spans="4:4" x14ac:dyDescent="0.25">
      <c r="D998" s="190"/>
    </row>
    <row r="999" spans="4:4" x14ac:dyDescent="0.25">
      <c r="D999" s="190"/>
    </row>
    <row r="1000" spans="4:4" x14ac:dyDescent="0.25">
      <c r="D1000" s="190"/>
    </row>
    <row r="1001" spans="4:4" x14ac:dyDescent="0.25">
      <c r="D1001" s="190"/>
    </row>
    <row r="1002" spans="4:4" x14ac:dyDescent="0.25">
      <c r="D1002" s="190"/>
    </row>
    <row r="1003" spans="4:4" x14ac:dyDescent="0.25">
      <c r="D1003" s="190"/>
    </row>
    <row r="1004" spans="4:4" x14ac:dyDescent="0.25">
      <c r="D1004" s="190"/>
    </row>
    <row r="1005" spans="4:4" x14ac:dyDescent="0.25">
      <c r="D1005" s="190"/>
    </row>
    <row r="1006" spans="4:4" x14ac:dyDescent="0.25">
      <c r="D1006" s="190"/>
    </row>
    <row r="1007" spans="4:4" x14ac:dyDescent="0.25">
      <c r="D1007" s="190"/>
    </row>
    <row r="1008" spans="4:4" x14ac:dyDescent="0.25">
      <c r="D1008" s="190"/>
    </row>
    <row r="1009" spans="4:4" x14ac:dyDescent="0.25">
      <c r="D1009" s="190"/>
    </row>
    <row r="1010" spans="4:4" x14ac:dyDescent="0.25">
      <c r="D1010" s="190"/>
    </row>
    <row r="1011" spans="4:4" x14ac:dyDescent="0.25">
      <c r="D1011" s="190"/>
    </row>
    <row r="1012" spans="4:4" x14ac:dyDescent="0.25">
      <c r="D1012" s="190"/>
    </row>
    <row r="1013" spans="4:4" x14ac:dyDescent="0.25">
      <c r="D1013" s="190"/>
    </row>
    <row r="1014" spans="4:4" x14ac:dyDescent="0.25">
      <c r="D1014" s="190"/>
    </row>
    <row r="1015" spans="4:4" x14ac:dyDescent="0.25">
      <c r="D1015" s="190"/>
    </row>
    <row r="1016" spans="4:4" x14ac:dyDescent="0.25">
      <c r="D1016" s="190"/>
    </row>
    <row r="1017" spans="4:4" x14ac:dyDescent="0.25">
      <c r="D1017" s="190"/>
    </row>
    <row r="1018" spans="4:4" x14ac:dyDescent="0.25">
      <c r="D1018" s="190"/>
    </row>
    <row r="1019" spans="4:4" x14ac:dyDescent="0.25">
      <c r="D1019" s="190"/>
    </row>
    <row r="1020" spans="4:4" x14ac:dyDescent="0.25">
      <c r="D1020" s="190"/>
    </row>
    <row r="1021" spans="4:4" x14ac:dyDescent="0.25">
      <c r="D1021" s="190"/>
    </row>
    <row r="1022" spans="4:4" x14ac:dyDescent="0.25">
      <c r="D1022" s="190"/>
    </row>
    <row r="1023" spans="4:4" x14ac:dyDescent="0.25">
      <c r="D1023" s="190"/>
    </row>
    <row r="1024" spans="4:4" x14ac:dyDescent="0.25">
      <c r="D1024" s="190"/>
    </row>
    <row r="1025" spans="4:4" x14ac:dyDescent="0.25">
      <c r="D1025" s="190"/>
    </row>
    <row r="1026" spans="4:4" x14ac:dyDescent="0.25">
      <c r="D1026" s="190"/>
    </row>
    <row r="1027" spans="4:4" x14ac:dyDescent="0.25">
      <c r="D1027" s="190"/>
    </row>
    <row r="1028" spans="4:4" x14ac:dyDescent="0.25">
      <c r="D1028" s="190"/>
    </row>
    <row r="1029" spans="4:4" x14ac:dyDescent="0.25">
      <c r="D1029" s="190"/>
    </row>
    <row r="1030" spans="4:4" x14ac:dyDescent="0.25">
      <c r="D1030" s="190"/>
    </row>
    <row r="1031" spans="4:4" x14ac:dyDescent="0.25">
      <c r="D1031" s="190"/>
    </row>
    <row r="1032" spans="4:4" x14ac:dyDescent="0.25">
      <c r="D1032" s="190"/>
    </row>
    <row r="1033" spans="4:4" x14ac:dyDescent="0.25">
      <c r="D1033" s="190"/>
    </row>
    <row r="1034" spans="4:4" x14ac:dyDescent="0.25">
      <c r="D1034" s="190"/>
    </row>
    <row r="1035" spans="4:4" x14ac:dyDescent="0.25">
      <c r="D1035" s="190"/>
    </row>
    <row r="1036" spans="4:4" x14ac:dyDescent="0.25">
      <c r="D1036" s="190"/>
    </row>
    <row r="1037" spans="4:4" x14ac:dyDescent="0.25">
      <c r="D1037" s="190"/>
    </row>
    <row r="1038" spans="4:4" x14ac:dyDescent="0.25">
      <c r="D1038" s="190"/>
    </row>
    <row r="1039" spans="4:4" x14ac:dyDescent="0.25">
      <c r="D1039" s="190"/>
    </row>
    <row r="1040" spans="4:4" x14ac:dyDescent="0.25">
      <c r="D1040" s="190"/>
    </row>
    <row r="1041" spans="4:4" x14ac:dyDescent="0.25">
      <c r="D1041" s="190"/>
    </row>
    <row r="1042" spans="4:4" x14ac:dyDescent="0.25">
      <c r="D1042" s="190"/>
    </row>
    <row r="1043" spans="4:4" x14ac:dyDescent="0.25">
      <c r="D1043" s="190"/>
    </row>
    <row r="1044" spans="4:4" x14ac:dyDescent="0.25">
      <c r="D1044" s="190"/>
    </row>
    <row r="1045" spans="4:4" x14ac:dyDescent="0.25">
      <c r="D1045" s="190"/>
    </row>
    <row r="1046" spans="4:4" x14ac:dyDescent="0.25">
      <c r="D1046" s="190"/>
    </row>
    <row r="1047" spans="4:4" x14ac:dyDescent="0.25">
      <c r="D1047" s="190"/>
    </row>
    <row r="1048" spans="4:4" x14ac:dyDescent="0.25">
      <c r="D1048" s="190"/>
    </row>
    <row r="1049" spans="4:4" x14ac:dyDescent="0.25">
      <c r="D1049" s="190"/>
    </row>
    <row r="1050" spans="4:4" x14ac:dyDescent="0.25">
      <c r="D1050" s="190"/>
    </row>
    <row r="1051" spans="4:4" x14ac:dyDescent="0.25">
      <c r="D1051" s="190"/>
    </row>
    <row r="1052" spans="4:4" x14ac:dyDescent="0.25">
      <c r="D1052" s="190"/>
    </row>
    <row r="1053" spans="4:4" x14ac:dyDescent="0.25">
      <c r="D1053" s="190"/>
    </row>
    <row r="1054" spans="4:4" x14ac:dyDescent="0.25">
      <c r="D1054" s="190"/>
    </row>
    <row r="1055" spans="4:4" x14ac:dyDescent="0.25">
      <c r="D1055" s="190"/>
    </row>
    <row r="1056" spans="4:4" x14ac:dyDescent="0.25">
      <c r="D1056" s="190"/>
    </row>
    <row r="1057" spans="4:4" x14ac:dyDescent="0.25">
      <c r="D1057" s="190"/>
    </row>
    <row r="1058" spans="4:4" x14ac:dyDescent="0.25">
      <c r="D1058" s="190"/>
    </row>
    <row r="1059" spans="4:4" x14ac:dyDescent="0.25">
      <c r="D1059" s="190"/>
    </row>
    <row r="1060" spans="4:4" x14ac:dyDescent="0.25">
      <c r="D1060" s="190"/>
    </row>
    <row r="1061" spans="4:4" x14ac:dyDescent="0.25">
      <c r="D1061" s="190"/>
    </row>
    <row r="1062" spans="4:4" x14ac:dyDescent="0.25">
      <c r="D1062" s="190"/>
    </row>
    <row r="1063" spans="4:4" x14ac:dyDescent="0.25">
      <c r="D1063" s="190"/>
    </row>
    <row r="1064" spans="4:4" x14ac:dyDescent="0.25">
      <c r="D1064" s="190"/>
    </row>
    <row r="1065" spans="4:4" x14ac:dyDescent="0.25">
      <c r="D1065" s="190"/>
    </row>
    <row r="1066" spans="4:4" x14ac:dyDescent="0.25">
      <c r="D1066" s="190"/>
    </row>
    <row r="1067" spans="4:4" x14ac:dyDescent="0.25">
      <c r="D1067" s="190"/>
    </row>
    <row r="1068" spans="4:4" x14ac:dyDescent="0.25">
      <c r="D1068" s="190"/>
    </row>
    <row r="1069" spans="4:4" x14ac:dyDescent="0.25">
      <c r="D1069" s="190"/>
    </row>
    <row r="1070" spans="4:4" x14ac:dyDescent="0.25">
      <c r="D1070" s="190"/>
    </row>
    <row r="1071" spans="4:4" x14ac:dyDescent="0.25">
      <c r="D1071" s="190"/>
    </row>
    <row r="1072" spans="4:4" x14ac:dyDescent="0.25">
      <c r="D1072" s="190"/>
    </row>
    <row r="1073" spans="4:4" x14ac:dyDescent="0.25">
      <c r="D1073" s="190"/>
    </row>
    <row r="1074" spans="4:4" x14ac:dyDescent="0.25">
      <c r="D1074" s="190"/>
    </row>
    <row r="1075" spans="4:4" x14ac:dyDescent="0.25">
      <c r="D1075" s="190"/>
    </row>
    <row r="1076" spans="4:4" x14ac:dyDescent="0.25">
      <c r="D1076" s="190"/>
    </row>
    <row r="1077" spans="4:4" x14ac:dyDescent="0.25">
      <c r="D1077" s="190"/>
    </row>
    <row r="1078" spans="4:4" x14ac:dyDescent="0.25">
      <c r="D1078" s="190"/>
    </row>
    <row r="1079" spans="4:4" x14ac:dyDescent="0.25">
      <c r="D1079" s="190"/>
    </row>
    <row r="1080" spans="4:4" x14ac:dyDescent="0.25">
      <c r="D1080" s="190"/>
    </row>
    <row r="1081" spans="4:4" x14ac:dyDescent="0.25">
      <c r="D1081" s="190"/>
    </row>
    <row r="1082" spans="4:4" x14ac:dyDescent="0.25">
      <c r="D1082" s="190"/>
    </row>
    <row r="1083" spans="4:4" x14ac:dyDescent="0.25">
      <c r="D1083" s="190"/>
    </row>
    <row r="1084" spans="4:4" x14ac:dyDescent="0.25">
      <c r="D1084" s="190"/>
    </row>
    <row r="1085" spans="4:4" x14ac:dyDescent="0.25">
      <c r="D1085" s="190"/>
    </row>
    <row r="1086" spans="4:4" x14ac:dyDescent="0.25">
      <c r="D1086" s="190"/>
    </row>
    <row r="1087" spans="4:4" x14ac:dyDescent="0.25">
      <c r="D1087" s="190"/>
    </row>
    <row r="1088" spans="4:4" x14ac:dyDescent="0.25">
      <c r="D1088" s="190"/>
    </row>
    <row r="1089" spans="4:4" x14ac:dyDescent="0.25">
      <c r="D1089" s="190"/>
    </row>
    <row r="1090" spans="4:4" x14ac:dyDescent="0.25">
      <c r="D1090" s="190"/>
    </row>
    <row r="1091" spans="4:4" x14ac:dyDescent="0.25">
      <c r="D1091" s="190"/>
    </row>
    <row r="1092" spans="4:4" x14ac:dyDescent="0.25">
      <c r="D1092" s="190"/>
    </row>
    <row r="1093" spans="4:4" x14ac:dyDescent="0.25">
      <c r="D1093" s="190"/>
    </row>
    <row r="1094" spans="4:4" x14ac:dyDescent="0.25">
      <c r="D1094" s="190"/>
    </row>
    <row r="1095" spans="4:4" x14ac:dyDescent="0.25">
      <c r="D1095" s="190"/>
    </row>
    <row r="1096" spans="4:4" x14ac:dyDescent="0.25">
      <c r="D1096" s="190"/>
    </row>
    <row r="1097" spans="4:4" x14ac:dyDescent="0.25">
      <c r="D1097" s="190"/>
    </row>
    <row r="1098" spans="4:4" x14ac:dyDescent="0.25">
      <c r="D1098" s="190"/>
    </row>
    <row r="1099" spans="4:4" x14ac:dyDescent="0.25">
      <c r="D1099" s="190"/>
    </row>
    <row r="1100" spans="4:4" x14ac:dyDescent="0.25">
      <c r="D1100" s="190"/>
    </row>
    <row r="1101" spans="4:4" x14ac:dyDescent="0.25">
      <c r="D1101" s="190"/>
    </row>
    <row r="1102" spans="4:4" x14ac:dyDescent="0.25">
      <c r="D1102" s="190"/>
    </row>
    <row r="1103" spans="4:4" x14ac:dyDescent="0.25">
      <c r="D1103" s="190"/>
    </row>
    <row r="1104" spans="4:4" x14ac:dyDescent="0.25">
      <c r="D1104" s="190"/>
    </row>
    <row r="1105" spans="4:4" x14ac:dyDescent="0.25">
      <c r="D1105" s="190"/>
    </row>
    <row r="1106" spans="4:4" x14ac:dyDescent="0.25">
      <c r="D1106" s="190"/>
    </row>
    <row r="1107" spans="4:4" x14ac:dyDescent="0.25">
      <c r="D1107" s="190"/>
    </row>
    <row r="1108" spans="4:4" x14ac:dyDescent="0.25">
      <c r="D1108" s="190"/>
    </row>
    <row r="1109" spans="4:4" x14ac:dyDescent="0.25">
      <c r="D1109" s="190"/>
    </row>
    <row r="1110" spans="4:4" x14ac:dyDescent="0.25">
      <c r="D1110" s="190"/>
    </row>
    <row r="1111" spans="4:4" x14ac:dyDescent="0.25">
      <c r="D1111" s="190"/>
    </row>
    <row r="1112" spans="4:4" x14ac:dyDescent="0.25">
      <c r="D1112" s="190"/>
    </row>
    <row r="1113" spans="4:4" x14ac:dyDescent="0.25">
      <c r="D1113" s="190"/>
    </row>
    <row r="1114" spans="4:4" x14ac:dyDescent="0.25">
      <c r="D1114" s="190"/>
    </row>
    <row r="1115" spans="4:4" x14ac:dyDescent="0.25">
      <c r="D1115" s="190"/>
    </row>
    <row r="1116" spans="4:4" x14ac:dyDescent="0.25">
      <c r="D1116" s="190"/>
    </row>
    <row r="1117" spans="4:4" x14ac:dyDescent="0.25">
      <c r="D1117" s="190"/>
    </row>
    <row r="1118" spans="4:4" x14ac:dyDescent="0.25">
      <c r="D1118" s="190"/>
    </row>
    <row r="1119" spans="4:4" x14ac:dyDescent="0.25">
      <c r="D1119" s="190"/>
    </row>
    <row r="1120" spans="4:4" x14ac:dyDescent="0.25">
      <c r="D1120" s="190"/>
    </row>
    <row r="1121" spans="4:4" x14ac:dyDescent="0.25">
      <c r="D1121" s="190"/>
    </row>
    <row r="1122" spans="4:4" x14ac:dyDescent="0.25">
      <c r="D1122" s="190"/>
    </row>
    <row r="1123" spans="4:4" x14ac:dyDescent="0.25">
      <c r="D1123" s="190"/>
    </row>
    <row r="1124" spans="4:4" x14ac:dyDescent="0.25">
      <c r="D1124" s="190"/>
    </row>
    <row r="1125" spans="4:4" x14ac:dyDescent="0.25">
      <c r="D1125" s="190"/>
    </row>
    <row r="1126" spans="4:4" x14ac:dyDescent="0.25">
      <c r="D1126" s="190"/>
    </row>
    <row r="1127" spans="4:4" x14ac:dyDescent="0.25">
      <c r="D1127" s="190"/>
    </row>
    <row r="1128" spans="4:4" x14ac:dyDescent="0.25">
      <c r="D1128" s="190"/>
    </row>
    <row r="1129" spans="4:4" x14ac:dyDescent="0.25">
      <c r="D1129" s="190"/>
    </row>
    <row r="1130" spans="4:4" x14ac:dyDescent="0.25">
      <c r="D1130" s="190"/>
    </row>
    <row r="1131" spans="4:4" x14ac:dyDescent="0.25">
      <c r="D1131" s="190"/>
    </row>
    <row r="1132" spans="4:4" x14ac:dyDescent="0.25">
      <c r="D1132" s="190"/>
    </row>
    <row r="1133" spans="4:4" x14ac:dyDescent="0.25">
      <c r="D1133" s="190"/>
    </row>
    <row r="1134" spans="4:4" x14ac:dyDescent="0.25">
      <c r="D1134" s="190"/>
    </row>
    <row r="1135" spans="4:4" x14ac:dyDescent="0.25">
      <c r="D1135" s="190"/>
    </row>
    <row r="1136" spans="4:4" x14ac:dyDescent="0.25">
      <c r="D1136" s="190"/>
    </row>
    <row r="1137" spans="4:4" x14ac:dyDescent="0.25">
      <c r="D1137" s="190"/>
    </row>
    <row r="1138" spans="4:4" x14ac:dyDescent="0.25">
      <c r="D1138" s="190"/>
    </row>
    <row r="1139" spans="4:4" x14ac:dyDescent="0.25">
      <c r="D1139" s="190"/>
    </row>
    <row r="1140" spans="4:4" x14ac:dyDescent="0.25">
      <c r="D1140" s="190"/>
    </row>
    <row r="1141" spans="4:4" x14ac:dyDescent="0.25">
      <c r="D1141" s="190"/>
    </row>
    <row r="1142" spans="4:4" x14ac:dyDescent="0.25">
      <c r="D1142" s="190"/>
    </row>
    <row r="1143" spans="4:4" x14ac:dyDescent="0.25">
      <c r="D1143" s="190"/>
    </row>
    <row r="1144" spans="4:4" x14ac:dyDescent="0.25">
      <c r="D1144" s="190"/>
    </row>
    <row r="1145" spans="4:4" x14ac:dyDescent="0.25">
      <c r="D1145" s="190"/>
    </row>
    <row r="1146" spans="4:4" x14ac:dyDescent="0.25">
      <c r="D1146" s="190"/>
    </row>
    <row r="1147" spans="4:4" x14ac:dyDescent="0.25">
      <c r="D1147" s="190"/>
    </row>
    <row r="1148" spans="4:4" x14ac:dyDescent="0.25">
      <c r="D1148" s="190"/>
    </row>
    <row r="1149" spans="4:4" x14ac:dyDescent="0.25">
      <c r="D1149" s="190"/>
    </row>
    <row r="1150" spans="4:4" x14ac:dyDescent="0.25">
      <c r="D1150" s="190"/>
    </row>
    <row r="1151" spans="4:4" x14ac:dyDescent="0.25">
      <c r="D1151" s="190"/>
    </row>
    <row r="1152" spans="4:4" x14ac:dyDescent="0.25">
      <c r="D1152" s="190"/>
    </row>
    <row r="1153" spans="4:4" x14ac:dyDescent="0.25">
      <c r="D1153" s="190"/>
    </row>
    <row r="1154" spans="4:4" x14ac:dyDescent="0.25">
      <c r="D1154" s="190"/>
    </row>
    <row r="1155" spans="4:4" x14ac:dyDescent="0.25">
      <c r="D1155" s="190"/>
    </row>
    <row r="1156" spans="4:4" x14ac:dyDescent="0.25">
      <c r="D1156" s="190"/>
    </row>
    <row r="1157" spans="4:4" x14ac:dyDescent="0.25">
      <c r="D1157" s="190"/>
    </row>
    <row r="1158" spans="4:4" x14ac:dyDescent="0.25">
      <c r="D1158" s="190"/>
    </row>
    <row r="1159" spans="4:4" x14ac:dyDescent="0.25">
      <c r="D1159" s="190"/>
    </row>
    <row r="1160" spans="4:4" x14ac:dyDescent="0.25">
      <c r="D1160" s="190"/>
    </row>
    <row r="1161" spans="4:4" x14ac:dyDescent="0.25">
      <c r="D1161" s="190"/>
    </row>
    <row r="1162" spans="4:4" x14ac:dyDescent="0.25">
      <c r="D1162" s="190"/>
    </row>
    <row r="1163" spans="4:4" x14ac:dyDescent="0.25">
      <c r="D1163" s="190"/>
    </row>
    <row r="1164" spans="4:4" x14ac:dyDescent="0.25">
      <c r="D1164" s="190"/>
    </row>
    <row r="1165" spans="4:4" x14ac:dyDescent="0.25">
      <c r="D1165" s="190"/>
    </row>
    <row r="1166" spans="4:4" x14ac:dyDescent="0.25">
      <c r="D1166" s="190"/>
    </row>
    <row r="1167" spans="4:4" x14ac:dyDescent="0.25">
      <c r="D1167" s="190"/>
    </row>
    <row r="1168" spans="4:4" x14ac:dyDescent="0.25">
      <c r="D1168" s="190"/>
    </row>
    <row r="1169" spans="4:4" x14ac:dyDescent="0.25">
      <c r="D1169" s="190"/>
    </row>
    <row r="1170" spans="4:4" x14ac:dyDescent="0.25">
      <c r="D1170" s="190"/>
    </row>
    <row r="1171" spans="4:4" x14ac:dyDescent="0.25">
      <c r="D1171" s="190"/>
    </row>
    <row r="1172" spans="4:4" x14ac:dyDescent="0.25">
      <c r="D1172" s="190"/>
    </row>
    <row r="1173" spans="4:4" x14ac:dyDescent="0.25">
      <c r="D1173" s="190"/>
    </row>
    <row r="1174" spans="4:4" x14ac:dyDescent="0.25">
      <c r="D1174" s="190"/>
    </row>
    <row r="1175" spans="4:4" x14ac:dyDescent="0.25">
      <c r="D1175" s="190"/>
    </row>
    <row r="1176" spans="4:4" x14ac:dyDescent="0.25">
      <c r="D1176" s="190"/>
    </row>
    <row r="1177" spans="4:4" x14ac:dyDescent="0.25">
      <c r="D1177" s="190"/>
    </row>
    <row r="1178" spans="4:4" x14ac:dyDescent="0.25">
      <c r="D1178" s="190"/>
    </row>
    <row r="1179" spans="4:4" x14ac:dyDescent="0.25">
      <c r="D1179" s="190"/>
    </row>
    <row r="1180" spans="4:4" x14ac:dyDescent="0.25">
      <c r="D1180" s="190"/>
    </row>
    <row r="1181" spans="4:4" x14ac:dyDescent="0.25">
      <c r="D1181" s="190"/>
    </row>
    <row r="1182" spans="4:4" x14ac:dyDescent="0.25">
      <c r="D1182" s="190"/>
    </row>
    <row r="1183" spans="4:4" x14ac:dyDescent="0.25">
      <c r="D1183" s="190"/>
    </row>
    <row r="1184" spans="4:4" x14ac:dyDescent="0.25">
      <c r="D1184" s="190"/>
    </row>
    <row r="1185" spans="4:4" x14ac:dyDescent="0.25">
      <c r="D1185" s="190"/>
    </row>
    <row r="1186" spans="4:4" x14ac:dyDescent="0.25">
      <c r="D1186" s="190"/>
    </row>
    <row r="1187" spans="4:4" x14ac:dyDescent="0.25">
      <c r="D1187" s="190"/>
    </row>
    <row r="1188" spans="4:4" x14ac:dyDescent="0.25">
      <c r="D1188" s="190"/>
    </row>
    <row r="1189" spans="4:4" x14ac:dyDescent="0.25">
      <c r="D1189" s="190"/>
    </row>
    <row r="1190" spans="4:4" x14ac:dyDescent="0.25">
      <c r="D1190" s="190"/>
    </row>
    <row r="1191" spans="4:4" x14ac:dyDescent="0.25">
      <c r="D1191" s="190"/>
    </row>
    <row r="1192" spans="4:4" x14ac:dyDescent="0.25">
      <c r="D1192" s="190"/>
    </row>
    <row r="1193" spans="4:4" x14ac:dyDescent="0.25">
      <c r="D1193" s="190"/>
    </row>
    <row r="1194" spans="4:4" x14ac:dyDescent="0.25">
      <c r="D1194" s="190"/>
    </row>
    <row r="1195" spans="4:4" x14ac:dyDescent="0.25">
      <c r="D1195" s="190"/>
    </row>
    <row r="1196" spans="4:4" x14ac:dyDescent="0.25">
      <c r="D1196" s="190"/>
    </row>
    <row r="1197" spans="4:4" x14ac:dyDescent="0.25">
      <c r="D1197" s="190"/>
    </row>
    <row r="1198" spans="4:4" x14ac:dyDescent="0.25">
      <c r="D1198" s="190"/>
    </row>
    <row r="1199" spans="4:4" x14ac:dyDescent="0.25">
      <c r="D1199" s="190"/>
    </row>
    <row r="1200" spans="4:4" x14ac:dyDescent="0.25">
      <c r="D1200" s="190"/>
    </row>
    <row r="1201" spans="4:4" x14ac:dyDescent="0.25">
      <c r="D1201" s="190"/>
    </row>
    <row r="1202" spans="4:4" x14ac:dyDescent="0.25">
      <c r="D1202" s="190"/>
    </row>
    <row r="1203" spans="4:4" x14ac:dyDescent="0.25">
      <c r="D1203" s="190"/>
    </row>
    <row r="1204" spans="4:4" x14ac:dyDescent="0.25">
      <c r="D1204" s="190"/>
    </row>
    <row r="1205" spans="4:4" x14ac:dyDescent="0.25">
      <c r="D1205" s="190"/>
    </row>
    <row r="1206" spans="4:4" x14ac:dyDescent="0.25">
      <c r="D1206" s="190"/>
    </row>
    <row r="1207" spans="4:4" x14ac:dyDescent="0.25">
      <c r="D1207" s="190"/>
    </row>
    <row r="1208" spans="4:4" x14ac:dyDescent="0.25">
      <c r="D1208" s="190"/>
    </row>
    <row r="1209" spans="4:4" x14ac:dyDescent="0.25">
      <c r="D1209" s="190"/>
    </row>
    <row r="1210" spans="4:4" x14ac:dyDescent="0.25">
      <c r="D1210" s="190"/>
    </row>
    <row r="1211" spans="4:4" x14ac:dyDescent="0.25">
      <c r="D1211" s="190"/>
    </row>
    <row r="1212" spans="4:4" x14ac:dyDescent="0.25">
      <c r="D1212" s="190"/>
    </row>
    <row r="1213" spans="4:4" x14ac:dyDescent="0.25">
      <c r="D1213" s="190"/>
    </row>
    <row r="1214" spans="4:4" x14ac:dyDescent="0.25">
      <c r="D1214" s="190"/>
    </row>
    <row r="1215" spans="4:4" x14ac:dyDescent="0.25">
      <c r="D1215" s="190"/>
    </row>
    <row r="1216" spans="4:4" x14ac:dyDescent="0.25">
      <c r="D1216" s="190"/>
    </row>
    <row r="1217" spans="4:4" x14ac:dyDescent="0.25">
      <c r="D1217" s="190"/>
    </row>
    <row r="1218" spans="4:4" x14ac:dyDescent="0.25">
      <c r="D1218" s="190"/>
    </row>
    <row r="1219" spans="4:4" x14ac:dyDescent="0.25">
      <c r="D1219" s="190"/>
    </row>
    <row r="1220" spans="4:4" x14ac:dyDescent="0.25">
      <c r="D1220" s="190"/>
    </row>
    <row r="1221" spans="4:4" x14ac:dyDescent="0.25">
      <c r="D1221" s="190"/>
    </row>
    <row r="1222" spans="4:4" x14ac:dyDescent="0.25">
      <c r="D1222" s="190"/>
    </row>
    <row r="1223" spans="4:4" x14ac:dyDescent="0.25">
      <c r="D1223" s="190"/>
    </row>
    <row r="1224" spans="4:4" x14ac:dyDescent="0.25">
      <c r="D1224" s="190"/>
    </row>
    <row r="1225" spans="4:4" x14ac:dyDescent="0.25">
      <c r="D1225" s="190"/>
    </row>
    <row r="1226" spans="4:4" x14ac:dyDescent="0.25">
      <c r="D1226" s="190"/>
    </row>
    <row r="1227" spans="4:4" x14ac:dyDescent="0.25">
      <c r="D1227" s="190"/>
    </row>
    <row r="1228" spans="4:4" x14ac:dyDescent="0.25">
      <c r="D1228" s="190"/>
    </row>
    <row r="1229" spans="4:4" x14ac:dyDescent="0.25">
      <c r="D1229" s="190"/>
    </row>
    <row r="1230" spans="4:4" x14ac:dyDescent="0.25">
      <c r="D1230" s="190"/>
    </row>
    <row r="1231" spans="4:4" x14ac:dyDescent="0.25">
      <c r="D1231" s="190"/>
    </row>
    <row r="1232" spans="4:4" x14ac:dyDescent="0.25">
      <c r="D1232" s="190"/>
    </row>
    <row r="1233" spans="4:4" x14ac:dyDescent="0.25">
      <c r="D1233" s="190"/>
    </row>
    <row r="1234" spans="4:4" x14ac:dyDescent="0.25">
      <c r="D1234" s="190"/>
    </row>
    <row r="1235" spans="4:4" x14ac:dyDescent="0.25">
      <c r="D1235" s="190"/>
    </row>
    <row r="1236" spans="4:4" x14ac:dyDescent="0.25">
      <c r="D1236" s="190"/>
    </row>
    <row r="1237" spans="4:4" x14ac:dyDescent="0.25">
      <c r="D1237" s="190"/>
    </row>
    <row r="1238" spans="4:4" x14ac:dyDescent="0.25">
      <c r="D1238" s="190"/>
    </row>
    <row r="1239" spans="4:4" x14ac:dyDescent="0.25">
      <c r="D1239" s="190"/>
    </row>
    <row r="1240" spans="4:4" x14ac:dyDescent="0.25">
      <c r="D1240" s="190"/>
    </row>
    <row r="1241" spans="4:4" x14ac:dyDescent="0.25">
      <c r="D1241" s="190"/>
    </row>
    <row r="1242" spans="4:4" x14ac:dyDescent="0.25">
      <c r="D1242" s="190"/>
    </row>
    <row r="1243" spans="4:4" x14ac:dyDescent="0.25">
      <c r="D1243" s="190"/>
    </row>
    <row r="1244" spans="4:4" x14ac:dyDescent="0.25">
      <c r="D1244" s="190"/>
    </row>
    <row r="1245" spans="4:4" x14ac:dyDescent="0.25">
      <c r="D1245" s="190"/>
    </row>
    <row r="1246" spans="4:4" x14ac:dyDescent="0.25">
      <c r="D1246" s="190"/>
    </row>
    <row r="1247" spans="4:4" x14ac:dyDescent="0.25">
      <c r="D1247" s="190"/>
    </row>
    <row r="1248" spans="4:4" x14ac:dyDescent="0.25">
      <c r="D1248" s="190"/>
    </row>
    <row r="1249" spans="4:4" x14ac:dyDescent="0.25">
      <c r="D1249" s="190"/>
    </row>
    <row r="1250" spans="4:4" x14ac:dyDescent="0.25">
      <c r="D1250" s="190"/>
    </row>
    <row r="1251" spans="4:4" x14ac:dyDescent="0.25">
      <c r="D1251" s="190"/>
    </row>
    <row r="1252" spans="4:4" x14ac:dyDescent="0.25">
      <c r="D1252" s="190"/>
    </row>
    <row r="1253" spans="4:4" x14ac:dyDescent="0.25">
      <c r="D1253" s="190"/>
    </row>
    <row r="1254" spans="4:4" x14ac:dyDescent="0.25">
      <c r="D1254" s="190"/>
    </row>
    <row r="1255" spans="4:4" x14ac:dyDescent="0.25">
      <c r="D1255" s="190"/>
    </row>
    <row r="1256" spans="4:4" x14ac:dyDescent="0.25">
      <c r="D1256" s="190"/>
    </row>
    <row r="1257" spans="4:4" x14ac:dyDescent="0.25">
      <c r="D1257" s="190"/>
    </row>
    <row r="1258" spans="4:4" x14ac:dyDescent="0.25">
      <c r="D1258" s="190"/>
    </row>
    <row r="1259" spans="4:4" x14ac:dyDescent="0.25">
      <c r="D1259" s="190"/>
    </row>
    <row r="1260" spans="4:4" x14ac:dyDescent="0.25">
      <c r="D1260" s="190"/>
    </row>
    <row r="1261" spans="4:4" x14ac:dyDescent="0.25">
      <c r="D1261" s="190"/>
    </row>
    <row r="1262" spans="4:4" x14ac:dyDescent="0.25">
      <c r="D1262" s="190"/>
    </row>
    <row r="1263" spans="4:4" x14ac:dyDescent="0.25">
      <c r="D1263" s="190"/>
    </row>
    <row r="1264" spans="4:4" x14ac:dyDescent="0.25">
      <c r="D1264" s="190"/>
    </row>
    <row r="1265" spans="4:4" x14ac:dyDescent="0.25">
      <c r="D1265" s="190"/>
    </row>
    <row r="1266" spans="4:4" x14ac:dyDescent="0.25">
      <c r="D1266" s="190"/>
    </row>
    <row r="1267" spans="4:4" x14ac:dyDescent="0.25">
      <c r="D1267" s="190"/>
    </row>
    <row r="1268" spans="4:4" x14ac:dyDescent="0.25">
      <c r="D1268" s="190"/>
    </row>
    <row r="1269" spans="4:4" x14ac:dyDescent="0.25">
      <c r="D1269" s="190"/>
    </row>
    <row r="1270" spans="4:4" x14ac:dyDescent="0.25">
      <c r="D1270" s="190"/>
    </row>
    <row r="1271" spans="4:4" x14ac:dyDescent="0.25">
      <c r="D1271" s="190"/>
    </row>
    <row r="1272" spans="4:4" x14ac:dyDescent="0.25">
      <c r="D1272" s="190"/>
    </row>
    <row r="1273" spans="4:4" x14ac:dyDescent="0.25">
      <c r="D1273" s="190"/>
    </row>
    <row r="1274" spans="4:4" x14ac:dyDescent="0.25">
      <c r="D1274" s="190"/>
    </row>
    <row r="1275" spans="4:4" x14ac:dyDescent="0.25">
      <c r="D1275" s="190"/>
    </row>
    <row r="1276" spans="4:4" x14ac:dyDescent="0.25">
      <c r="D1276" s="190"/>
    </row>
    <row r="1277" spans="4:4" x14ac:dyDescent="0.25">
      <c r="D1277" s="190"/>
    </row>
    <row r="1278" spans="4:4" x14ac:dyDescent="0.25">
      <c r="D1278" s="190"/>
    </row>
    <row r="1279" spans="4:4" x14ac:dyDescent="0.25">
      <c r="D1279" s="190"/>
    </row>
    <row r="1280" spans="4:4" x14ac:dyDescent="0.25">
      <c r="D1280" s="190"/>
    </row>
    <row r="1281" spans="4:4" x14ac:dyDescent="0.25">
      <c r="D1281" s="190"/>
    </row>
    <row r="1282" spans="4:4" x14ac:dyDescent="0.25">
      <c r="D1282" s="190"/>
    </row>
    <row r="1283" spans="4:4" x14ac:dyDescent="0.25">
      <c r="D1283" s="190"/>
    </row>
    <row r="1284" spans="4:4" x14ac:dyDescent="0.25">
      <c r="D1284" s="190"/>
    </row>
    <row r="1285" spans="4:4" x14ac:dyDescent="0.25">
      <c r="D1285" s="190"/>
    </row>
    <row r="1286" spans="4:4" x14ac:dyDescent="0.25">
      <c r="D1286" s="190"/>
    </row>
    <row r="1287" spans="4:4" x14ac:dyDescent="0.25">
      <c r="D1287" s="190"/>
    </row>
    <row r="1288" spans="4:4" x14ac:dyDescent="0.25">
      <c r="D1288" s="190"/>
    </row>
    <row r="1289" spans="4:4" x14ac:dyDescent="0.25">
      <c r="D1289" s="190"/>
    </row>
    <row r="1290" spans="4:4" x14ac:dyDescent="0.25">
      <c r="D1290" s="190"/>
    </row>
    <row r="1291" spans="4:4" x14ac:dyDescent="0.25">
      <c r="D1291" s="190"/>
    </row>
    <row r="1292" spans="4:4" x14ac:dyDescent="0.25">
      <c r="D1292" s="190"/>
    </row>
    <row r="1293" spans="4:4" x14ac:dyDescent="0.25">
      <c r="D1293" s="190"/>
    </row>
    <row r="1294" spans="4:4" x14ac:dyDescent="0.25">
      <c r="D1294" s="190"/>
    </row>
    <row r="1295" spans="4:4" x14ac:dyDescent="0.25">
      <c r="D1295" s="190"/>
    </row>
    <row r="1296" spans="4:4" x14ac:dyDescent="0.25">
      <c r="D1296" s="190"/>
    </row>
    <row r="1297" spans="4:4" x14ac:dyDescent="0.25">
      <c r="D1297" s="190"/>
    </row>
    <row r="1298" spans="4:4" x14ac:dyDescent="0.25">
      <c r="D1298" s="190"/>
    </row>
    <row r="1299" spans="4:4" x14ac:dyDescent="0.25">
      <c r="D1299" s="190"/>
    </row>
    <row r="1300" spans="4:4" x14ac:dyDescent="0.25">
      <c r="D1300" s="190"/>
    </row>
    <row r="1301" spans="4:4" x14ac:dyDescent="0.25">
      <c r="D1301" s="190"/>
    </row>
    <row r="1302" spans="4:4" x14ac:dyDescent="0.25">
      <c r="D1302" s="190"/>
    </row>
    <row r="1303" spans="4:4" x14ac:dyDescent="0.25">
      <c r="D1303" s="190"/>
    </row>
    <row r="1304" spans="4:4" x14ac:dyDescent="0.25">
      <c r="D1304" s="190"/>
    </row>
    <row r="1305" spans="4:4" x14ac:dyDescent="0.25">
      <c r="D1305" s="190"/>
    </row>
    <row r="1306" spans="4:4" x14ac:dyDescent="0.25">
      <c r="D1306" s="190"/>
    </row>
    <row r="1307" spans="4:4" x14ac:dyDescent="0.25">
      <c r="D1307" s="190"/>
    </row>
    <row r="1308" spans="4:4" x14ac:dyDescent="0.25">
      <c r="D1308" s="190"/>
    </row>
    <row r="1309" spans="4:4" x14ac:dyDescent="0.25">
      <c r="D1309" s="190"/>
    </row>
    <row r="1310" spans="4:4" x14ac:dyDescent="0.25">
      <c r="D1310" s="190"/>
    </row>
    <row r="1311" spans="4:4" x14ac:dyDescent="0.25">
      <c r="D1311" s="190"/>
    </row>
    <row r="1312" spans="4:4" x14ac:dyDescent="0.25">
      <c r="D1312" s="190"/>
    </row>
    <row r="1313" spans="4:4" x14ac:dyDescent="0.25">
      <c r="D1313" s="190"/>
    </row>
    <row r="1314" spans="4:4" x14ac:dyDescent="0.25">
      <c r="D1314" s="190"/>
    </row>
    <row r="1315" spans="4:4" x14ac:dyDescent="0.25">
      <c r="D1315" s="190"/>
    </row>
    <row r="1316" spans="4:4" x14ac:dyDescent="0.25">
      <c r="D1316" s="190"/>
    </row>
    <row r="1317" spans="4:4" x14ac:dyDescent="0.25">
      <c r="D1317" s="190"/>
    </row>
    <row r="1318" spans="4:4" x14ac:dyDescent="0.25">
      <c r="D1318" s="190"/>
    </row>
    <row r="1319" spans="4:4" x14ac:dyDescent="0.25">
      <c r="D1319" s="190"/>
    </row>
    <row r="1320" spans="4:4" x14ac:dyDescent="0.25">
      <c r="D1320" s="190"/>
    </row>
    <row r="1321" spans="4:4" x14ac:dyDescent="0.25">
      <c r="D1321" s="190"/>
    </row>
    <row r="1322" spans="4:4" x14ac:dyDescent="0.25">
      <c r="D1322" s="190"/>
    </row>
    <row r="1323" spans="4:4" x14ac:dyDescent="0.25">
      <c r="D1323" s="190"/>
    </row>
    <row r="1324" spans="4:4" x14ac:dyDescent="0.25">
      <c r="D1324" s="190"/>
    </row>
    <row r="1325" spans="4:4" x14ac:dyDescent="0.25">
      <c r="D1325" s="190"/>
    </row>
    <row r="1326" spans="4:4" x14ac:dyDescent="0.25">
      <c r="D1326" s="190"/>
    </row>
    <row r="1327" spans="4:4" x14ac:dyDescent="0.25">
      <c r="D1327" s="190"/>
    </row>
    <row r="1328" spans="4:4" x14ac:dyDescent="0.25">
      <c r="D1328" s="190"/>
    </row>
    <row r="1329" spans="4:4" x14ac:dyDescent="0.25">
      <c r="D1329" s="190"/>
    </row>
    <row r="1330" spans="4:4" x14ac:dyDescent="0.25">
      <c r="D1330" s="190"/>
    </row>
    <row r="1331" spans="4:4" x14ac:dyDescent="0.25">
      <c r="D1331" s="190"/>
    </row>
    <row r="1332" spans="4:4" x14ac:dyDescent="0.25">
      <c r="D1332" s="190"/>
    </row>
    <row r="1333" spans="4:4" x14ac:dyDescent="0.25">
      <c r="D1333" s="190"/>
    </row>
    <row r="1334" spans="4:4" x14ac:dyDescent="0.25">
      <c r="D1334" s="190"/>
    </row>
    <row r="1335" spans="4:4" x14ac:dyDescent="0.25">
      <c r="D1335" s="190"/>
    </row>
    <row r="1336" spans="4:4" x14ac:dyDescent="0.25">
      <c r="D1336" s="190"/>
    </row>
    <row r="1337" spans="4:4" x14ac:dyDescent="0.25">
      <c r="D1337" s="190"/>
    </row>
    <row r="1338" spans="4:4" x14ac:dyDescent="0.25">
      <c r="D1338" s="190"/>
    </row>
    <row r="1339" spans="4:4" x14ac:dyDescent="0.25">
      <c r="D1339" s="190"/>
    </row>
    <row r="1340" spans="4:4" x14ac:dyDescent="0.25">
      <c r="D1340" s="190"/>
    </row>
    <row r="1341" spans="4:4" x14ac:dyDescent="0.25">
      <c r="D1341" s="190"/>
    </row>
    <row r="1342" spans="4:4" x14ac:dyDescent="0.25">
      <c r="D1342" s="190"/>
    </row>
    <row r="1343" spans="4:4" x14ac:dyDescent="0.25">
      <c r="D1343" s="190"/>
    </row>
    <row r="1344" spans="4:4" x14ac:dyDescent="0.25">
      <c r="D1344" s="190"/>
    </row>
    <row r="1345" spans="4:4" x14ac:dyDescent="0.25">
      <c r="D1345" s="190"/>
    </row>
    <row r="1346" spans="4:4" x14ac:dyDescent="0.25">
      <c r="D1346" s="190"/>
    </row>
    <row r="1347" spans="4:4" x14ac:dyDescent="0.25">
      <c r="D1347" s="190"/>
    </row>
    <row r="1348" spans="4:4" x14ac:dyDescent="0.25">
      <c r="D1348" s="190"/>
    </row>
    <row r="1349" spans="4:4" x14ac:dyDescent="0.25">
      <c r="D1349" s="190"/>
    </row>
    <row r="1350" spans="4:4" x14ac:dyDescent="0.25">
      <c r="D1350" s="190"/>
    </row>
    <row r="1351" spans="4:4" x14ac:dyDescent="0.25">
      <c r="D1351" s="190"/>
    </row>
    <row r="1352" spans="4:4" x14ac:dyDescent="0.25">
      <c r="D1352" s="190"/>
    </row>
    <row r="1353" spans="4:4" x14ac:dyDescent="0.25">
      <c r="D1353" s="190"/>
    </row>
    <row r="1354" spans="4:4" x14ac:dyDescent="0.25">
      <c r="D1354" s="190"/>
    </row>
    <row r="1355" spans="4:4" x14ac:dyDescent="0.25">
      <c r="D1355" s="190"/>
    </row>
    <row r="1356" spans="4:4" x14ac:dyDescent="0.25">
      <c r="D1356" s="190"/>
    </row>
    <row r="1357" spans="4:4" x14ac:dyDescent="0.25">
      <c r="D1357" s="190"/>
    </row>
    <row r="1358" spans="4:4" x14ac:dyDescent="0.25">
      <c r="D1358" s="190"/>
    </row>
    <row r="1359" spans="4:4" x14ac:dyDescent="0.25">
      <c r="D1359" s="190"/>
    </row>
    <row r="1360" spans="4:4" x14ac:dyDescent="0.25">
      <c r="D1360" s="190"/>
    </row>
    <row r="1361" spans="4:4" x14ac:dyDescent="0.25">
      <c r="D1361" s="190"/>
    </row>
    <row r="1362" spans="4:4" x14ac:dyDescent="0.25">
      <c r="D1362" s="190"/>
    </row>
    <row r="1363" spans="4:4" x14ac:dyDescent="0.25">
      <c r="D1363" s="190"/>
    </row>
    <row r="1364" spans="4:4" x14ac:dyDescent="0.25">
      <c r="D1364" s="190"/>
    </row>
    <row r="1365" spans="4:4" x14ac:dyDescent="0.25">
      <c r="D1365" s="190"/>
    </row>
    <row r="1366" spans="4:4" x14ac:dyDescent="0.25">
      <c r="D1366" s="190"/>
    </row>
    <row r="1367" spans="4:4" x14ac:dyDescent="0.25">
      <c r="D1367" s="190"/>
    </row>
    <row r="1368" spans="4:4" x14ac:dyDescent="0.25">
      <c r="D1368" s="190"/>
    </row>
    <row r="1369" spans="4:4" x14ac:dyDescent="0.25">
      <c r="D1369" s="190"/>
    </row>
    <row r="1370" spans="4:4" x14ac:dyDescent="0.25">
      <c r="D1370" s="190"/>
    </row>
    <row r="1371" spans="4:4" x14ac:dyDescent="0.25">
      <c r="D1371" s="190"/>
    </row>
    <row r="1372" spans="4:4" x14ac:dyDescent="0.25">
      <c r="D1372" s="190"/>
    </row>
    <row r="1373" spans="4:4" x14ac:dyDescent="0.25">
      <c r="D1373" s="190"/>
    </row>
    <row r="1374" spans="4:4" x14ac:dyDescent="0.25">
      <c r="D1374" s="190"/>
    </row>
    <row r="1375" spans="4:4" x14ac:dyDescent="0.25">
      <c r="D1375" s="190"/>
    </row>
    <row r="1376" spans="4:4" x14ac:dyDescent="0.25">
      <c r="D1376" s="190"/>
    </row>
    <row r="1377" spans="4:4" x14ac:dyDescent="0.25">
      <c r="D1377" s="190"/>
    </row>
    <row r="1378" spans="4:4" x14ac:dyDescent="0.25">
      <c r="D1378" s="190"/>
    </row>
    <row r="1379" spans="4:4" x14ac:dyDescent="0.25">
      <c r="D1379" s="190"/>
    </row>
    <row r="1380" spans="4:4" x14ac:dyDescent="0.25">
      <c r="D1380" s="190"/>
    </row>
    <row r="1381" spans="4:4" x14ac:dyDescent="0.25">
      <c r="D1381" s="190"/>
    </row>
    <row r="1382" spans="4:4" x14ac:dyDescent="0.25">
      <c r="D1382" s="190"/>
    </row>
    <row r="1383" spans="4:4" x14ac:dyDescent="0.25">
      <c r="D1383" s="190"/>
    </row>
    <row r="1384" spans="4:4" x14ac:dyDescent="0.25">
      <c r="D1384" s="190"/>
    </row>
    <row r="1385" spans="4:4" x14ac:dyDescent="0.25">
      <c r="D1385" s="190"/>
    </row>
    <row r="1386" spans="4:4" x14ac:dyDescent="0.25">
      <c r="D1386" s="190"/>
    </row>
    <row r="1387" spans="4:4" x14ac:dyDescent="0.25">
      <c r="D1387" s="190"/>
    </row>
    <row r="1388" spans="4:4" x14ac:dyDescent="0.25">
      <c r="D1388" s="190"/>
    </row>
    <row r="1389" spans="4:4" x14ac:dyDescent="0.25">
      <c r="D1389" s="190"/>
    </row>
    <row r="1390" spans="4:4" x14ac:dyDescent="0.25">
      <c r="D1390" s="190"/>
    </row>
    <row r="1391" spans="4:4" x14ac:dyDescent="0.25">
      <c r="D1391" s="190"/>
    </row>
    <row r="1392" spans="4:4" x14ac:dyDescent="0.25">
      <c r="D1392" s="190"/>
    </row>
    <row r="1393" spans="4:4" x14ac:dyDescent="0.25">
      <c r="D1393" s="190"/>
    </row>
    <row r="1394" spans="4:4" x14ac:dyDescent="0.25">
      <c r="D1394" s="190"/>
    </row>
    <row r="1395" spans="4:4" x14ac:dyDescent="0.25">
      <c r="D1395" s="190"/>
    </row>
    <row r="1396" spans="4:4" x14ac:dyDescent="0.25">
      <c r="D1396" s="190"/>
    </row>
    <row r="1397" spans="4:4" x14ac:dyDescent="0.25">
      <c r="D1397" s="190"/>
    </row>
    <row r="1398" spans="4:4" x14ac:dyDescent="0.25">
      <c r="D1398" s="190"/>
    </row>
    <row r="1399" spans="4:4" x14ac:dyDescent="0.25">
      <c r="D1399" s="190"/>
    </row>
    <row r="1400" spans="4:4" x14ac:dyDescent="0.25">
      <c r="D1400" s="190"/>
    </row>
    <row r="1401" spans="4:4" x14ac:dyDescent="0.25">
      <c r="D1401" s="190"/>
    </row>
    <row r="1402" spans="4:4" x14ac:dyDescent="0.25">
      <c r="D1402" s="190"/>
    </row>
    <row r="1403" spans="4:4" x14ac:dyDescent="0.25">
      <c r="D1403" s="190"/>
    </row>
    <row r="1404" spans="4:4" x14ac:dyDescent="0.25">
      <c r="D1404" s="190"/>
    </row>
    <row r="1405" spans="4:4" x14ac:dyDescent="0.25">
      <c r="D1405" s="190"/>
    </row>
    <row r="1406" spans="4:4" x14ac:dyDescent="0.25">
      <c r="D1406" s="190"/>
    </row>
    <row r="1407" spans="4:4" x14ac:dyDescent="0.25">
      <c r="D1407" s="190"/>
    </row>
    <row r="1408" spans="4:4" x14ac:dyDescent="0.25">
      <c r="D1408" s="190"/>
    </row>
    <row r="1409" spans="4:4" x14ac:dyDescent="0.25">
      <c r="D1409" s="190"/>
    </row>
    <row r="1410" spans="4:4" x14ac:dyDescent="0.25">
      <c r="D1410" s="190"/>
    </row>
    <row r="1411" spans="4:4" x14ac:dyDescent="0.25">
      <c r="D1411" s="190"/>
    </row>
    <row r="1412" spans="4:4" x14ac:dyDescent="0.25">
      <c r="D1412" s="190"/>
    </row>
    <row r="1413" spans="4:4" x14ac:dyDescent="0.25">
      <c r="D1413" s="190"/>
    </row>
    <row r="1414" spans="4:4" x14ac:dyDescent="0.25">
      <c r="D1414" s="190"/>
    </row>
    <row r="1415" spans="4:4" x14ac:dyDescent="0.25">
      <c r="D1415" s="190"/>
    </row>
    <row r="1416" spans="4:4" x14ac:dyDescent="0.25">
      <c r="D1416" s="190"/>
    </row>
    <row r="1417" spans="4:4" x14ac:dyDescent="0.25">
      <c r="D1417" s="190"/>
    </row>
    <row r="1418" spans="4:4" x14ac:dyDescent="0.25">
      <c r="D1418" s="190"/>
    </row>
    <row r="1419" spans="4:4" x14ac:dyDescent="0.25">
      <c r="D1419" s="190"/>
    </row>
    <row r="1420" spans="4:4" x14ac:dyDescent="0.25">
      <c r="D1420" s="190"/>
    </row>
    <row r="1421" spans="4:4" x14ac:dyDescent="0.25">
      <c r="D1421" s="190"/>
    </row>
    <row r="1422" spans="4:4" x14ac:dyDescent="0.25">
      <c r="D1422" s="190"/>
    </row>
    <row r="1423" spans="4:4" x14ac:dyDescent="0.25">
      <c r="D1423" s="190"/>
    </row>
    <row r="1424" spans="4:4" x14ac:dyDescent="0.25">
      <c r="D1424" s="190"/>
    </row>
    <row r="1425" spans="4:4" x14ac:dyDescent="0.25">
      <c r="D1425" s="190"/>
    </row>
    <row r="1426" spans="4:4" x14ac:dyDescent="0.25">
      <c r="D1426" s="190"/>
    </row>
    <row r="1427" spans="4:4" x14ac:dyDescent="0.25">
      <c r="D1427" s="190"/>
    </row>
    <row r="1428" spans="4:4" x14ac:dyDescent="0.25">
      <c r="D1428" s="190"/>
    </row>
    <row r="1429" spans="4:4" x14ac:dyDescent="0.25">
      <c r="D1429" s="190"/>
    </row>
    <row r="1430" spans="4:4" x14ac:dyDescent="0.25">
      <c r="D1430" s="190"/>
    </row>
    <row r="1431" spans="4:4" x14ac:dyDescent="0.25">
      <c r="D1431" s="190"/>
    </row>
    <row r="1432" spans="4:4" x14ac:dyDescent="0.25">
      <c r="D1432" s="190"/>
    </row>
    <row r="1433" spans="4:4" x14ac:dyDescent="0.25">
      <c r="D1433" s="190"/>
    </row>
    <row r="1434" spans="4:4" x14ac:dyDescent="0.25">
      <c r="D1434" s="190"/>
    </row>
    <row r="1435" spans="4:4" x14ac:dyDescent="0.25">
      <c r="D1435" s="190"/>
    </row>
    <row r="1436" spans="4:4" x14ac:dyDescent="0.25">
      <c r="D1436" s="190"/>
    </row>
    <row r="1437" spans="4:4" x14ac:dyDescent="0.25">
      <c r="D1437" s="190"/>
    </row>
    <row r="1438" spans="4:4" x14ac:dyDescent="0.25">
      <c r="D1438" s="190"/>
    </row>
    <row r="1439" spans="4:4" x14ac:dyDescent="0.25">
      <c r="D1439" s="190"/>
    </row>
    <row r="1440" spans="4:4" x14ac:dyDescent="0.25">
      <c r="D1440" s="190"/>
    </row>
    <row r="1441" spans="4:4" x14ac:dyDescent="0.25">
      <c r="D1441" s="190"/>
    </row>
    <row r="1442" spans="4:4" x14ac:dyDescent="0.25">
      <c r="D1442" s="190"/>
    </row>
    <row r="1443" spans="4:4" x14ac:dyDescent="0.25">
      <c r="D1443" s="190"/>
    </row>
    <row r="1444" spans="4:4" x14ac:dyDescent="0.25">
      <c r="D1444" s="190"/>
    </row>
    <row r="1445" spans="4:4" x14ac:dyDescent="0.25">
      <c r="D1445" s="190"/>
    </row>
    <row r="1446" spans="4:4" x14ac:dyDescent="0.25">
      <c r="D1446" s="190"/>
    </row>
    <row r="1447" spans="4:4" x14ac:dyDescent="0.25">
      <c r="D1447" s="190"/>
    </row>
    <row r="1448" spans="4:4" x14ac:dyDescent="0.25">
      <c r="D1448" s="190"/>
    </row>
    <row r="1449" spans="4:4" x14ac:dyDescent="0.25">
      <c r="D1449" s="190"/>
    </row>
    <row r="1450" spans="4:4" x14ac:dyDescent="0.25">
      <c r="D1450" s="190"/>
    </row>
    <row r="1451" spans="4:4" x14ac:dyDescent="0.25">
      <c r="D1451" s="190"/>
    </row>
    <row r="1452" spans="4:4" x14ac:dyDescent="0.25">
      <c r="D1452" s="190"/>
    </row>
    <row r="1453" spans="4:4" x14ac:dyDescent="0.25">
      <c r="D1453" s="190"/>
    </row>
    <row r="1454" spans="4:4" x14ac:dyDescent="0.25">
      <c r="D1454" s="190"/>
    </row>
    <row r="1455" spans="4:4" x14ac:dyDescent="0.25">
      <c r="D1455" s="190"/>
    </row>
    <row r="1456" spans="4:4" x14ac:dyDescent="0.25">
      <c r="D1456" s="190"/>
    </row>
    <row r="1457" spans="4:4" x14ac:dyDescent="0.25">
      <c r="D1457" s="190"/>
    </row>
    <row r="1458" spans="4:4" x14ac:dyDescent="0.25">
      <c r="D1458" s="190"/>
    </row>
    <row r="1459" spans="4:4" x14ac:dyDescent="0.25">
      <c r="D1459" s="190"/>
    </row>
    <row r="1460" spans="4:4" x14ac:dyDescent="0.25">
      <c r="D1460" s="190"/>
    </row>
    <row r="1461" spans="4:4" x14ac:dyDescent="0.25">
      <c r="D1461" s="190"/>
    </row>
    <row r="1462" spans="4:4" x14ac:dyDescent="0.25">
      <c r="D1462" s="190"/>
    </row>
    <row r="1463" spans="4:4" x14ac:dyDescent="0.25">
      <c r="D1463" s="190"/>
    </row>
    <row r="1464" spans="4:4" x14ac:dyDescent="0.25">
      <c r="D1464" s="190"/>
    </row>
    <row r="1465" spans="4:4" x14ac:dyDescent="0.25">
      <c r="D1465" s="190"/>
    </row>
    <row r="1466" spans="4:4" x14ac:dyDescent="0.25">
      <c r="D1466" s="190"/>
    </row>
    <row r="1467" spans="4:4" x14ac:dyDescent="0.25">
      <c r="D1467" s="190"/>
    </row>
    <row r="1468" spans="4:4" x14ac:dyDescent="0.25">
      <c r="D1468" s="190"/>
    </row>
    <row r="1469" spans="4:4" x14ac:dyDescent="0.25">
      <c r="D1469" s="190"/>
    </row>
    <row r="1470" spans="4:4" x14ac:dyDescent="0.25">
      <c r="D1470" s="190"/>
    </row>
    <row r="1471" spans="4:4" x14ac:dyDescent="0.25">
      <c r="D1471" s="190"/>
    </row>
    <row r="1472" spans="4:4" x14ac:dyDescent="0.25">
      <c r="D1472" s="190"/>
    </row>
    <row r="1473" spans="4:4" x14ac:dyDescent="0.25">
      <c r="D1473" s="190"/>
    </row>
    <row r="1474" spans="4:4" x14ac:dyDescent="0.25">
      <c r="D1474" s="190"/>
    </row>
    <row r="1475" spans="4:4" x14ac:dyDescent="0.25">
      <c r="D1475" s="190"/>
    </row>
    <row r="1476" spans="4:4" x14ac:dyDescent="0.25">
      <c r="D1476" s="190"/>
    </row>
    <row r="1477" spans="4:4" x14ac:dyDescent="0.25">
      <c r="D1477" s="190"/>
    </row>
    <row r="1478" spans="4:4" x14ac:dyDescent="0.25">
      <c r="D1478" s="190"/>
    </row>
    <row r="1479" spans="4:4" x14ac:dyDescent="0.25">
      <c r="D1479" s="190"/>
    </row>
    <row r="1480" spans="4:4" x14ac:dyDescent="0.25">
      <c r="D1480" s="190"/>
    </row>
    <row r="1481" spans="4:4" x14ac:dyDescent="0.25">
      <c r="D1481" s="190"/>
    </row>
    <row r="1482" spans="4:4" x14ac:dyDescent="0.25">
      <c r="D1482" s="190"/>
    </row>
    <row r="1483" spans="4:4" x14ac:dyDescent="0.25">
      <c r="D1483" s="190"/>
    </row>
    <row r="1484" spans="4:4" x14ac:dyDescent="0.25">
      <c r="D1484" s="190"/>
    </row>
    <row r="1485" spans="4:4" x14ac:dyDescent="0.25">
      <c r="D1485" s="190"/>
    </row>
    <row r="1486" spans="4:4" x14ac:dyDescent="0.25">
      <c r="D1486" s="190"/>
    </row>
    <row r="1487" spans="4:4" x14ac:dyDescent="0.25">
      <c r="D1487" s="190"/>
    </row>
    <row r="1488" spans="4:4" x14ac:dyDescent="0.25">
      <c r="D1488" s="190"/>
    </row>
    <row r="1489" spans="4:4" x14ac:dyDescent="0.25">
      <c r="D1489" s="190"/>
    </row>
    <row r="1490" spans="4:4" x14ac:dyDescent="0.25">
      <c r="D1490" s="190"/>
    </row>
    <row r="1491" spans="4:4" x14ac:dyDescent="0.25">
      <c r="D1491" s="190"/>
    </row>
    <row r="1492" spans="4:4" x14ac:dyDescent="0.25">
      <c r="D1492" s="190"/>
    </row>
    <row r="1493" spans="4:4" x14ac:dyDescent="0.25">
      <c r="D1493" s="190"/>
    </row>
    <row r="1494" spans="4:4" x14ac:dyDescent="0.25">
      <c r="D1494" s="190"/>
    </row>
    <row r="1495" spans="4:4" x14ac:dyDescent="0.25">
      <c r="D1495" s="190"/>
    </row>
    <row r="1496" spans="4:4" x14ac:dyDescent="0.25">
      <c r="D1496" s="190"/>
    </row>
    <row r="1497" spans="4:4" x14ac:dyDescent="0.25">
      <c r="D1497" s="190"/>
    </row>
    <row r="1498" spans="4:4" x14ac:dyDescent="0.25">
      <c r="D1498" s="190"/>
    </row>
    <row r="1499" spans="4:4" x14ac:dyDescent="0.25">
      <c r="D1499" s="190"/>
    </row>
    <row r="1500" spans="4:4" x14ac:dyDescent="0.25">
      <c r="D1500" s="190"/>
    </row>
    <row r="1501" spans="4:4" x14ac:dyDescent="0.25">
      <c r="D1501" s="190"/>
    </row>
    <row r="1502" spans="4:4" x14ac:dyDescent="0.25">
      <c r="D1502" s="190"/>
    </row>
    <row r="1503" spans="4:4" x14ac:dyDescent="0.25">
      <c r="D1503" s="190"/>
    </row>
    <row r="1504" spans="4:4" x14ac:dyDescent="0.25">
      <c r="D1504" s="190"/>
    </row>
    <row r="1505" spans="4:4" x14ac:dyDescent="0.25">
      <c r="D1505" s="190"/>
    </row>
    <row r="1506" spans="4:4" x14ac:dyDescent="0.25">
      <c r="D1506" s="190"/>
    </row>
    <row r="1507" spans="4:4" x14ac:dyDescent="0.25">
      <c r="D1507" s="190"/>
    </row>
    <row r="1508" spans="4:4" x14ac:dyDescent="0.25">
      <c r="D1508" s="190"/>
    </row>
    <row r="1509" spans="4:4" x14ac:dyDescent="0.25">
      <c r="D1509" s="190"/>
    </row>
    <row r="1510" spans="4:4" x14ac:dyDescent="0.25">
      <c r="D1510" s="190"/>
    </row>
    <row r="1511" spans="4:4" x14ac:dyDescent="0.25">
      <c r="D1511" s="190"/>
    </row>
    <row r="1512" spans="4:4" x14ac:dyDescent="0.25">
      <c r="D1512" s="190"/>
    </row>
    <row r="1513" spans="4:4" x14ac:dyDescent="0.25">
      <c r="D1513" s="190"/>
    </row>
    <row r="1514" spans="4:4" x14ac:dyDescent="0.25">
      <c r="D1514" s="190"/>
    </row>
    <row r="1515" spans="4:4" x14ac:dyDescent="0.25">
      <c r="D1515" s="190"/>
    </row>
    <row r="1516" spans="4:4" x14ac:dyDescent="0.25">
      <c r="D1516" s="190"/>
    </row>
    <row r="1517" spans="4:4" x14ac:dyDescent="0.25">
      <c r="D1517" s="190"/>
    </row>
    <row r="1518" spans="4:4" x14ac:dyDescent="0.25">
      <c r="D1518" s="190"/>
    </row>
    <row r="1519" spans="4:4" x14ac:dyDescent="0.25">
      <c r="D1519" s="190"/>
    </row>
    <row r="1520" spans="4:4" x14ac:dyDescent="0.25">
      <c r="D1520" s="190"/>
    </row>
    <row r="1521" spans="4:4" x14ac:dyDescent="0.25">
      <c r="D1521" s="190"/>
    </row>
    <row r="1522" spans="4:4" x14ac:dyDescent="0.25">
      <c r="D1522" s="190"/>
    </row>
    <row r="1523" spans="4:4" x14ac:dyDescent="0.25">
      <c r="D1523" s="190"/>
    </row>
    <row r="1524" spans="4:4" x14ac:dyDescent="0.25">
      <c r="D1524" s="190"/>
    </row>
    <row r="1525" spans="4:4" x14ac:dyDescent="0.25">
      <c r="D1525" s="190"/>
    </row>
    <row r="1526" spans="4:4" x14ac:dyDescent="0.25">
      <c r="D1526" s="190"/>
    </row>
    <row r="1527" spans="4:4" x14ac:dyDescent="0.25">
      <c r="D1527" s="190"/>
    </row>
    <row r="1528" spans="4:4" x14ac:dyDescent="0.25">
      <c r="D1528" s="190"/>
    </row>
    <row r="1529" spans="4:4" x14ac:dyDescent="0.25">
      <c r="D1529" s="190"/>
    </row>
    <row r="1530" spans="4:4" x14ac:dyDescent="0.25">
      <c r="D1530" s="190"/>
    </row>
    <row r="1531" spans="4:4" x14ac:dyDescent="0.25">
      <c r="D1531" s="190"/>
    </row>
    <row r="1532" spans="4:4" x14ac:dyDescent="0.25">
      <c r="D1532" s="190"/>
    </row>
    <row r="1533" spans="4:4" x14ac:dyDescent="0.25">
      <c r="D1533" s="190"/>
    </row>
    <row r="1534" spans="4:4" x14ac:dyDescent="0.25">
      <c r="D1534" s="190"/>
    </row>
    <row r="1535" spans="4:4" x14ac:dyDescent="0.25">
      <c r="D1535" s="190"/>
    </row>
    <row r="1536" spans="4:4" x14ac:dyDescent="0.25">
      <c r="D1536" s="190"/>
    </row>
    <row r="1537" spans="4:4" x14ac:dyDescent="0.25">
      <c r="D1537" s="190"/>
    </row>
    <row r="1538" spans="4:4" x14ac:dyDescent="0.25">
      <c r="D1538" s="190"/>
    </row>
    <row r="1539" spans="4:4" x14ac:dyDescent="0.25">
      <c r="D1539" s="190"/>
    </row>
    <row r="1540" spans="4:4" x14ac:dyDescent="0.25">
      <c r="D1540" s="190"/>
    </row>
    <row r="1541" spans="4:4" x14ac:dyDescent="0.25">
      <c r="D1541" s="190"/>
    </row>
    <row r="1542" spans="4:4" x14ac:dyDescent="0.25">
      <c r="D1542" s="190"/>
    </row>
    <row r="1543" spans="4:4" x14ac:dyDescent="0.25">
      <c r="D1543" s="190"/>
    </row>
    <row r="1544" spans="4:4" x14ac:dyDescent="0.25">
      <c r="D1544" s="190"/>
    </row>
    <row r="1545" spans="4:4" x14ac:dyDescent="0.25">
      <c r="D1545" s="190"/>
    </row>
    <row r="1546" spans="4:4" x14ac:dyDescent="0.25">
      <c r="D1546" s="190"/>
    </row>
    <row r="1547" spans="4:4" x14ac:dyDescent="0.25">
      <c r="D1547" s="190"/>
    </row>
    <row r="1548" spans="4:4" x14ac:dyDescent="0.25">
      <c r="D1548" s="190"/>
    </row>
    <row r="1549" spans="4:4" x14ac:dyDescent="0.25">
      <c r="D1549" s="190"/>
    </row>
    <row r="1550" spans="4:4" x14ac:dyDescent="0.25">
      <c r="D1550" s="190"/>
    </row>
    <row r="1551" spans="4:4" x14ac:dyDescent="0.25">
      <c r="D1551" s="190"/>
    </row>
    <row r="1552" spans="4:4" x14ac:dyDescent="0.25">
      <c r="D1552" s="190"/>
    </row>
    <row r="1553" spans="4:4" x14ac:dyDescent="0.25">
      <c r="D1553" s="190"/>
    </row>
    <row r="1554" spans="4:4" x14ac:dyDescent="0.25">
      <c r="D1554" s="190"/>
    </row>
    <row r="1555" spans="4:4" x14ac:dyDescent="0.25">
      <c r="D1555" s="190"/>
    </row>
    <row r="1556" spans="4:4" x14ac:dyDescent="0.25">
      <c r="D1556" s="190"/>
    </row>
    <row r="1557" spans="4:4" x14ac:dyDescent="0.25">
      <c r="D1557" s="190"/>
    </row>
    <row r="1558" spans="4:4" x14ac:dyDescent="0.25">
      <c r="D1558" s="190"/>
    </row>
    <row r="1559" spans="4:4" x14ac:dyDescent="0.25">
      <c r="D1559" s="190"/>
    </row>
    <row r="1560" spans="4:4" x14ac:dyDescent="0.25">
      <c r="D1560" s="190"/>
    </row>
    <row r="1561" spans="4:4" x14ac:dyDescent="0.25">
      <c r="D1561" s="190"/>
    </row>
    <row r="1562" spans="4:4" x14ac:dyDescent="0.25">
      <c r="D1562" s="190"/>
    </row>
    <row r="1563" spans="4:4" x14ac:dyDescent="0.25">
      <c r="D1563" s="190"/>
    </row>
    <row r="1564" spans="4:4" x14ac:dyDescent="0.25">
      <c r="D1564" s="190"/>
    </row>
    <row r="1565" spans="4:4" x14ac:dyDescent="0.25">
      <c r="D1565" s="190"/>
    </row>
    <row r="1566" spans="4:4" x14ac:dyDescent="0.25">
      <c r="D1566" s="190"/>
    </row>
    <row r="1567" spans="4:4" x14ac:dyDescent="0.25">
      <c r="D1567" s="190"/>
    </row>
    <row r="1568" spans="4:4" x14ac:dyDescent="0.25">
      <c r="D1568" s="190"/>
    </row>
    <row r="1569" spans="4:4" x14ac:dyDescent="0.25">
      <c r="D1569" s="190"/>
    </row>
    <row r="1570" spans="4:4" x14ac:dyDescent="0.25">
      <c r="D1570" s="190"/>
    </row>
    <row r="1571" spans="4:4" x14ac:dyDescent="0.25">
      <c r="D1571" s="190"/>
    </row>
    <row r="1572" spans="4:4" x14ac:dyDescent="0.25">
      <c r="D1572" s="190"/>
    </row>
    <row r="1573" spans="4:4" x14ac:dyDescent="0.25">
      <c r="D1573" s="190"/>
    </row>
    <row r="1574" spans="4:4" x14ac:dyDescent="0.25">
      <c r="D1574" s="190"/>
    </row>
    <row r="1575" spans="4:4" x14ac:dyDescent="0.25">
      <c r="D1575" s="190"/>
    </row>
    <row r="1576" spans="4:4" x14ac:dyDescent="0.25">
      <c r="D1576" s="190"/>
    </row>
    <row r="1577" spans="4:4" x14ac:dyDescent="0.25">
      <c r="D1577" s="190"/>
    </row>
    <row r="1578" spans="4:4" x14ac:dyDescent="0.25">
      <c r="D1578" s="190"/>
    </row>
    <row r="1579" spans="4:4" x14ac:dyDescent="0.25">
      <c r="D1579" s="190"/>
    </row>
    <row r="1580" spans="4:4" x14ac:dyDescent="0.25">
      <c r="D1580" s="190"/>
    </row>
    <row r="1581" spans="4:4" x14ac:dyDescent="0.25">
      <c r="D1581" s="190"/>
    </row>
    <row r="1582" spans="4:4" x14ac:dyDescent="0.25">
      <c r="D1582" s="190"/>
    </row>
    <row r="1583" spans="4:4" x14ac:dyDescent="0.25">
      <c r="D1583" s="190"/>
    </row>
    <row r="1584" spans="4:4" x14ac:dyDescent="0.25">
      <c r="D1584" s="190"/>
    </row>
    <row r="1585" spans="4:4" x14ac:dyDescent="0.25">
      <c r="D1585" s="190"/>
    </row>
    <row r="1586" spans="4:4" x14ac:dyDescent="0.25">
      <c r="D1586" s="190"/>
    </row>
    <row r="1587" spans="4:4" x14ac:dyDescent="0.25">
      <c r="D1587" s="190"/>
    </row>
    <row r="1588" spans="4:4" x14ac:dyDescent="0.25">
      <c r="D1588" s="190"/>
    </row>
    <row r="1589" spans="4:4" x14ac:dyDescent="0.25">
      <c r="D1589" s="190"/>
    </row>
    <row r="1590" spans="4:4" x14ac:dyDescent="0.25">
      <c r="D1590" s="190"/>
    </row>
    <row r="1591" spans="4:4" x14ac:dyDescent="0.25">
      <c r="D1591" s="190"/>
    </row>
    <row r="1592" spans="4:4" x14ac:dyDescent="0.25">
      <c r="D1592" s="190"/>
    </row>
    <row r="1593" spans="4:4" x14ac:dyDescent="0.25">
      <c r="D1593" s="190"/>
    </row>
    <row r="1594" spans="4:4" x14ac:dyDescent="0.25">
      <c r="D1594" s="190"/>
    </row>
    <row r="1595" spans="4:4" x14ac:dyDescent="0.25">
      <c r="D1595" s="190"/>
    </row>
    <row r="1596" spans="4:4" x14ac:dyDescent="0.25">
      <c r="D1596" s="190"/>
    </row>
    <row r="1597" spans="4:4" x14ac:dyDescent="0.25">
      <c r="D1597" s="190"/>
    </row>
    <row r="1598" spans="4:4" x14ac:dyDescent="0.25">
      <c r="D1598" s="190"/>
    </row>
    <row r="1599" spans="4:4" x14ac:dyDescent="0.25">
      <c r="D1599" s="190"/>
    </row>
    <row r="1600" spans="4:4" x14ac:dyDescent="0.25">
      <c r="D1600" s="190"/>
    </row>
    <row r="1601" spans="4:4" x14ac:dyDescent="0.25">
      <c r="D1601" s="190"/>
    </row>
    <row r="1602" spans="4:4" x14ac:dyDescent="0.25">
      <c r="D1602" s="190"/>
    </row>
    <row r="1603" spans="4:4" x14ac:dyDescent="0.25">
      <c r="D1603" s="190"/>
    </row>
    <row r="1604" spans="4:4" x14ac:dyDescent="0.25">
      <c r="D1604" s="190"/>
    </row>
    <row r="1605" spans="4:4" x14ac:dyDescent="0.25">
      <c r="D1605" s="190"/>
    </row>
    <row r="1606" spans="4:4" x14ac:dyDescent="0.25">
      <c r="D1606" s="190"/>
    </row>
    <row r="1607" spans="4:4" x14ac:dyDescent="0.25">
      <c r="D1607" s="190"/>
    </row>
    <row r="1608" spans="4:4" x14ac:dyDescent="0.25">
      <c r="D1608" s="190"/>
    </row>
    <row r="1609" spans="4:4" x14ac:dyDescent="0.25">
      <c r="D1609" s="190"/>
    </row>
    <row r="1610" spans="4:4" x14ac:dyDescent="0.25">
      <c r="D1610" s="190"/>
    </row>
    <row r="1611" spans="4:4" x14ac:dyDescent="0.25">
      <c r="D1611" s="190"/>
    </row>
    <row r="1612" spans="4:4" x14ac:dyDescent="0.25">
      <c r="D1612" s="190"/>
    </row>
    <row r="1613" spans="4:4" x14ac:dyDescent="0.25">
      <c r="D1613" s="190"/>
    </row>
    <row r="1614" spans="4:4" x14ac:dyDescent="0.25">
      <c r="D1614" s="190"/>
    </row>
    <row r="1615" spans="4:4" x14ac:dyDescent="0.25">
      <c r="D1615" s="190"/>
    </row>
    <row r="1616" spans="4:4" x14ac:dyDescent="0.25">
      <c r="D1616" s="190"/>
    </row>
    <row r="1617" spans="4:4" x14ac:dyDescent="0.25">
      <c r="D1617" s="190"/>
    </row>
    <row r="1618" spans="4:4" x14ac:dyDescent="0.25">
      <c r="D1618" s="190"/>
    </row>
    <row r="1619" spans="4:4" x14ac:dyDescent="0.25">
      <c r="D1619" s="190"/>
    </row>
    <row r="1620" spans="4:4" x14ac:dyDescent="0.25">
      <c r="D1620" s="190"/>
    </row>
    <row r="1621" spans="4:4" x14ac:dyDescent="0.25">
      <c r="D1621" s="190"/>
    </row>
    <row r="1622" spans="4:4" x14ac:dyDescent="0.25">
      <c r="D1622" s="190"/>
    </row>
    <row r="1623" spans="4:4" x14ac:dyDescent="0.25">
      <c r="D1623" s="190"/>
    </row>
    <row r="1624" spans="4:4" x14ac:dyDescent="0.25">
      <c r="D1624" s="190"/>
    </row>
    <row r="1625" spans="4:4" x14ac:dyDescent="0.25">
      <c r="D1625" s="190"/>
    </row>
    <row r="1626" spans="4:4" x14ac:dyDescent="0.25">
      <c r="D1626" s="190"/>
    </row>
    <row r="1627" spans="4:4" x14ac:dyDescent="0.25">
      <c r="D1627" s="190"/>
    </row>
    <row r="1628" spans="4:4" x14ac:dyDescent="0.25">
      <c r="D1628" s="190"/>
    </row>
    <row r="1629" spans="4:4" x14ac:dyDescent="0.25">
      <c r="D1629" s="190"/>
    </row>
    <row r="1630" spans="4:4" x14ac:dyDescent="0.25">
      <c r="D1630" s="190"/>
    </row>
    <row r="1631" spans="4:4" x14ac:dyDescent="0.25">
      <c r="D1631" s="190"/>
    </row>
    <row r="1632" spans="4:4" x14ac:dyDescent="0.25">
      <c r="D1632" s="190"/>
    </row>
    <row r="1633" spans="4:4" x14ac:dyDescent="0.25">
      <c r="D1633" s="190"/>
    </row>
    <row r="1634" spans="4:4" x14ac:dyDescent="0.25">
      <c r="D1634" s="190"/>
    </row>
    <row r="1635" spans="4:4" x14ac:dyDescent="0.25">
      <c r="D1635" s="190"/>
    </row>
    <row r="1636" spans="4:4" x14ac:dyDescent="0.25">
      <c r="D1636" s="190"/>
    </row>
    <row r="1637" spans="4:4" x14ac:dyDescent="0.25">
      <c r="D1637" s="190"/>
    </row>
    <row r="1638" spans="4:4" x14ac:dyDescent="0.25">
      <c r="D1638" s="190"/>
    </row>
    <row r="1639" spans="4:4" x14ac:dyDescent="0.25">
      <c r="D1639" s="190"/>
    </row>
    <row r="1640" spans="4:4" x14ac:dyDescent="0.25">
      <c r="D1640" s="190"/>
    </row>
    <row r="1641" spans="4:4" x14ac:dyDescent="0.25">
      <c r="D1641" s="190"/>
    </row>
    <row r="1642" spans="4:4" x14ac:dyDescent="0.25">
      <c r="D1642" s="190"/>
    </row>
    <row r="1643" spans="4:4" x14ac:dyDescent="0.25">
      <c r="D1643" s="190"/>
    </row>
    <row r="1644" spans="4:4" x14ac:dyDescent="0.25">
      <c r="D1644" s="190"/>
    </row>
    <row r="1645" spans="4:4" x14ac:dyDescent="0.25">
      <c r="D1645" s="190"/>
    </row>
    <row r="1646" spans="4:4" x14ac:dyDescent="0.25">
      <c r="D1646" s="190"/>
    </row>
    <row r="1647" spans="4:4" x14ac:dyDescent="0.25">
      <c r="D1647" s="190"/>
    </row>
    <row r="1648" spans="4:4" x14ac:dyDescent="0.25">
      <c r="D1648" s="190"/>
    </row>
    <row r="1649" spans="4:4" x14ac:dyDescent="0.25">
      <c r="D1649" s="190"/>
    </row>
    <row r="1650" spans="4:4" x14ac:dyDescent="0.25">
      <c r="D1650" s="190"/>
    </row>
    <row r="1651" spans="4:4" x14ac:dyDescent="0.25">
      <c r="D1651" s="190"/>
    </row>
    <row r="1652" spans="4:4" x14ac:dyDescent="0.25">
      <c r="D1652" s="190"/>
    </row>
    <row r="1653" spans="4:4" x14ac:dyDescent="0.25">
      <c r="D1653" s="190"/>
    </row>
    <row r="1654" spans="4:4" x14ac:dyDescent="0.25">
      <c r="D1654" s="190"/>
    </row>
    <row r="1655" spans="4:4" x14ac:dyDescent="0.25">
      <c r="D1655" s="190"/>
    </row>
    <row r="1656" spans="4:4" x14ac:dyDescent="0.25">
      <c r="D1656" s="190"/>
    </row>
    <row r="1657" spans="4:4" x14ac:dyDescent="0.25">
      <c r="D1657" s="190"/>
    </row>
    <row r="1658" spans="4:4" x14ac:dyDescent="0.25">
      <c r="D1658" s="190"/>
    </row>
    <row r="1659" spans="4:4" x14ac:dyDescent="0.25">
      <c r="D1659" s="190"/>
    </row>
    <row r="1660" spans="4:4" x14ac:dyDescent="0.25">
      <c r="D1660" s="190"/>
    </row>
    <row r="1661" spans="4:4" x14ac:dyDescent="0.25">
      <c r="D1661" s="190"/>
    </row>
    <row r="1662" spans="4:4" x14ac:dyDescent="0.25">
      <c r="D1662" s="190"/>
    </row>
    <row r="1663" spans="4:4" x14ac:dyDescent="0.25">
      <c r="D1663" s="190"/>
    </row>
    <row r="1664" spans="4:4" x14ac:dyDescent="0.25">
      <c r="D1664" s="190"/>
    </row>
    <row r="1665" spans="4:4" x14ac:dyDescent="0.25">
      <c r="D1665" s="190"/>
    </row>
    <row r="1666" spans="4:4" x14ac:dyDescent="0.25">
      <c r="D1666" s="190"/>
    </row>
    <row r="1667" spans="4:4" x14ac:dyDescent="0.25">
      <c r="D1667" s="190"/>
    </row>
    <row r="1668" spans="4:4" x14ac:dyDescent="0.25">
      <c r="D1668" s="190"/>
    </row>
    <row r="1669" spans="4:4" x14ac:dyDescent="0.25">
      <c r="D1669" s="190"/>
    </row>
    <row r="1670" spans="4:4" x14ac:dyDescent="0.25">
      <c r="D1670" s="190"/>
    </row>
    <row r="1671" spans="4:4" x14ac:dyDescent="0.25">
      <c r="D1671" s="190"/>
    </row>
    <row r="1672" spans="4:4" x14ac:dyDescent="0.25">
      <c r="D1672" s="190"/>
    </row>
    <row r="1673" spans="4:4" x14ac:dyDescent="0.25">
      <c r="D1673" s="190"/>
    </row>
    <row r="1674" spans="4:4" x14ac:dyDescent="0.25">
      <c r="D1674" s="190"/>
    </row>
    <row r="1675" spans="4:4" x14ac:dyDescent="0.25">
      <c r="D1675" s="190"/>
    </row>
    <row r="1676" spans="4:4" x14ac:dyDescent="0.25">
      <c r="D1676" s="190"/>
    </row>
    <row r="1677" spans="4:4" x14ac:dyDescent="0.25">
      <c r="D1677" s="190"/>
    </row>
    <row r="1678" spans="4:4" x14ac:dyDescent="0.25">
      <c r="D1678" s="190"/>
    </row>
    <row r="1679" spans="4:4" x14ac:dyDescent="0.25">
      <c r="D1679" s="190"/>
    </row>
    <row r="1680" spans="4:4" x14ac:dyDescent="0.25">
      <c r="D1680" s="190"/>
    </row>
    <row r="1681" spans="4:4" x14ac:dyDescent="0.25">
      <c r="D1681" s="190"/>
    </row>
    <row r="1682" spans="4:4" x14ac:dyDescent="0.25">
      <c r="D1682" s="190"/>
    </row>
    <row r="1683" spans="4:4" x14ac:dyDescent="0.25">
      <c r="D1683" s="190"/>
    </row>
    <row r="1684" spans="4:4" x14ac:dyDescent="0.25">
      <c r="D1684" s="190"/>
    </row>
    <row r="1685" spans="4:4" x14ac:dyDescent="0.25">
      <c r="D1685" s="190"/>
    </row>
    <row r="1686" spans="4:4" x14ac:dyDescent="0.25">
      <c r="D1686" s="190"/>
    </row>
    <row r="1687" spans="4:4" x14ac:dyDescent="0.25">
      <c r="D1687" s="190"/>
    </row>
    <row r="1688" spans="4:4" x14ac:dyDescent="0.25">
      <c r="D1688" s="190"/>
    </row>
    <row r="1689" spans="4:4" x14ac:dyDescent="0.25">
      <c r="D1689" s="190"/>
    </row>
    <row r="1690" spans="4:4" x14ac:dyDescent="0.25">
      <c r="D1690" s="190"/>
    </row>
    <row r="1691" spans="4:4" x14ac:dyDescent="0.25">
      <c r="D1691" s="190"/>
    </row>
    <row r="1692" spans="4:4" x14ac:dyDescent="0.25">
      <c r="D1692" s="190"/>
    </row>
    <row r="1693" spans="4:4" x14ac:dyDescent="0.25">
      <c r="D1693" s="190"/>
    </row>
    <row r="1694" spans="4:4" x14ac:dyDescent="0.25">
      <c r="D1694" s="190"/>
    </row>
    <row r="1695" spans="4:4" x14ac:dyDescent="0.25">
      <c r="D1695" s="190"/>
    </row>
    <row r="1696" spans="4:4" x14ac:dyDescent="0.25">
      <c r="D1696" s="190"/>
    </row>
    <row r="1697" spans="4:4" x14ac:dyDescent="0.25">
      <c r="D1697" s="190"/>
    </row>
    <row r="1698" spans="4:4" x14ac:dyDescent="0.25">
      <c r="D1698" s="190"/>
    </row>
    <row r="1699" spans="4:4" x14ac:dyDescent="0.25">
      <c r="D1699" s="190"/>
    </row>
    <row r="1700" spans="4:4" x14ac:dyDescent="0.25">
      <c r="D1700" s="190"/>
    </row>
    <row r="1701" spans="4:4" x14ac:dyDescent="0.25">
      <c r="D1701" s="190"/>
    </row>
    <row r="1702" spans="4:4" x14ac:dyDescent="0.25">
      <c r="D1702" s="190"/>
    </row>
    <row r="1703" spans="4:4" x14ac:dyDescent="0.25">
      <c r="D1703" s="190"/>
    </row>
    <row r="1704" spans="4:4" x14ac:dyDescent="0.25">
      <c r="D1704" s="190"/>
    </row>
    <row r="1705" spans="4:4" x14ac:dyDescent="0.25">
      <c r="D1705" s="190"/>
    </row>
    <row r="1706" spans="4:4" x14ac:dyDescent="0.25">
      <c r="D1706" s="190"/>
    </row>
    <row r="1707" spans="4:4" x14ac:dyDescent="0.25">
      <c r="D1707" s="190"/>
    </row>
    <row r="1708" spans="4:4" x14ac:dyDescent="0.25">
      <c r="D1708" s="190"/>
    </row>
    <row r="1709" spans="4:4" x14ac:dyDescent="0.25">
      <c r="D1709" s="190"/>
    </row>
    <row r="1710" spans="4:4" x14ac:dyDescent="0.25">
      <c r="D1710" s="190"/>
    </row>
    <row r="1711" spans="4:4" x14ac:dyDescent="0.25">
      <c r="D1711" s="190"/>
    </row>
    <row r="1712" spans="4:4" x14ac:dyDescent="0.25">
      <c r="D1712" s="190"/>
    </row>
    <row r="1713" spans="4:4" x14ac:dyDescent="0.25">
      <c r="D1713" s="190"/>
    </row>
    <row r="1714" spans="4:4" x14ac:dyDescent="0.25">
      <c r="D1714" s="190"/>
    </row>
    <row r="1715" spans="4:4" x14ac:dyDescent="0.25">
      <c r="D1715" s="190"/>
    </row>
    <row r="1716" spans="4:4" x14ac:dyDescent="0.25">
      <c r="D1716" s="190"/>
    </row>
    <row r="1717" spans="4:4" x14ac:dyDescent="0.25">
      <c r="D1717" s="190"/>
    </row>
    <row r="1718" spans="4:4" x14ac:dyDescent="0.25">
      <c r="D1718" s="190"/>
    </row>
    <row r="1719" spans="4:4" x14ac:dyDescent="0.25">
      <c r="D1719" s="190"/>
    </row>
    <row r="1720" spans="4:4" x14ac:dyDescent="0.25">
      <c r="D1720" s="190"/>
    </row>
    <row r="1721" spans="4:4" x14ac:dyDescent="0.25">
      <c r="D1721" s="190"/>
    </row>
    <row r="1722" spans="4:4" x14ac:dyDescent="0.25">
      <c r="D1722" s="190"/>
    </row>
    <row r="1723" spans="4:4" x14ac:dyDescent="0.25">
      <c r="D1723" s="190"/>
    </row>
    <row r="1724" spans="4:4" x14ac:dyDescent="0.25">
      <c r="D1724" s="190"/>
    </row>
    <row r="1725" spans="4:4" x14ac:dyDescent="0.25">
      <c r="D1725" s="190"/>
    </row>
    <row r="1726" spans="4:4" x14ac:dyDescent="0.25">
      <c r="D1726" s="190"/>
    </row>
    <row r="1727" spans="4:4" x14ac:dyDescent="0.25">
      <c r="D1727" s="190"/>
    </row>
    <row r="1728" spans="4:4" x14ac:dyDescent="0.25">
      <c r="D1728" s="190"/>
    </row>
    <row r="1729" spans="4:4" x14ac:dyDescent="0.25">
      <c r="D1729" s="190"/>
    </row>
    <row r="1730" spans="4:4" x14ac:dyDescent="0.25">
      <c r="D1730" s="190"/>
    </row>
    <row r="1731" spans="4:4" x14ac:dyDescent="0.25">
      <c r="D1731" s="190"/>
    </row>
    <row r="1732" spans="4:4" x14ac:dyDescent="0.25">
      <c r="D1732" s="190"/>
    </row>
    <row r="1733" spans="4:4" x14ac:dyDescent="0.25">
      <c r="D1733" s="190"/>
    </row>
    <row r="1734" spans="4:4" x14ac:dyDescent="0.25">
      <c r="D1734" s="190"/>
    </row>
    <row r="1735" spans="4:4" x14ac:dyDescent="0.25">
      <c r="D1735" s="190"/>
    </row>
    <row r="1736" spans="4:4" x14ac:dyDescent="0.25">
      <c r="D1736" s="190"/>
    </row>
    <row r="1737" spans="4:4" x14ac:dyDescent="0.25">
      <c r="D1737" s="190"/>
    </row>
    <row r="1738" spans="4:4" x14ac:dyDescent="0.25">
      <c r="D1738" s="190"/>
    </row>
    <row r="1739" spans="4:4" x14ac:dyDescent="0.25">
      <c r="D1739" s="190"/>
    </row>
    <row r="1740" spans="4:4" x14ac:dyDescent="0.25">
      <c r="D1740" s="190"/>
    </row>
    <row r="1741" spans="4:4" x14ac:dyDescent="0.25">
      <c r="D1741" s="190"/>
    </row>
    <row r="1742" spans="4:4" x14ac:dyDescent="0.25">
      <c r="D1742" s="190"/>
    </row>
    <row r="1743" spans="4:4" x14ac:dyDescent="0.25">
      <c r="D1743" s="190"/>
    </row>
    <row r="1744" spans="4:4" x14ac:dyDescent="0.25">
      <c r="D1744" s="190"/>
    </row>
    <row r="1745" spans="4:4" x14ac:dyDescent="0.25">
      <c r="D1745" s="190"/>
    </row>
    <row r="1746" spans="4:4" x14ac:dyDescent="0.25">
      <c r="D1746" s="190"/>
    </row>
    <row r="1747" spans="4:4" x14ac:dyDescent="0.25">
      <c r="D1747" s="190"/>
    </row>
    <row r="1748" spans="4:4" x14ac:dyDescent="0.25">
      <c r="D1748" s="190"/>
    </row>
    <row r="1749" spans="4:4" x14ac:dyDescent="0.25">
      <c r="D1749" s="190"/>
    </row>
    <row r="1750" spans="4:4" x14ac:dyDescent="0.25">
      <c r="D1750" s="190"/>
    </row>
    <row r="1751" spans="4:4" x14ac:dyDescent="0.25">
      <c r="D1751" s="190"/>
    </row>
    <row r="1752" spans="4:4" x14ac:dyDescent="0.25">
      <c r="D1752" s="190"/>
    </row>
    <row r="1753" spans="4:4" x14ac:dyDescent="0.25">
      <c r="D1753" s="190"/>
    </row>
    <row r="1754" spans="4:4" x14ac:dyDescent="0.25">
      <c r="D1754" s="190"/>
    </row>
    <row r="1755" spans="4:4" x14ac:dyDescent="0.25">
      <c r="D1755" s="190"/>
    </row>
    <row r="1756" spans="4:4" x14ac:dyDescent="0.25">
      <c r="D1756" s="190"/>
    </row>
    <row r="1757" spans="4:4" x14ac:dyDescent="0.25">
      <c r="D1757" s="190"/>
    </row>
    <row r="1758" spans="4:4" x14ac:dyDescent="0.25">
      <c r="D1758" s="190"/>
    </row>
    <row r="1759" spans="4:4" x14ac:dyDescent="0.25">
      <c r="D1759" s="190"/>
    </row>
    <row r="1760" spans="4:4" x14ac:dyDescent="0.25">
      <c r="D1760" s="190"/>
    </row>
    <row r="1761" spans="4:4" x14ac:dyDescent="0.25">
      <c r="D1761" s="190"/>
    </row>
    <row r="1762" spans="4:4" x14ac:dyDescent="0.25">
      <c r="D1762" s="190"/>
    </row>
    <row r="1763" spans="4:4" x14ac:dyDescent="0.25">
      <c r="D1763" s="190"/>
    </row>
    <row r="1764" spans="4:4" x14ac:dyDescent="0.25">
      <c r="D1764" s="190"/>
    </row>
    <row r="1765" spans="4:4" x14ac:dyDescent="0.25">
      <c r="D1765" s="190"/>
    </row>
    <row r="1766" spans="4:4" x14ac:dyDescent="0.25">
      <c r="D1766" s="190"/>
    </row>
    <row r="1767" spans="4:4" x14ac:dyDescent="0.25">
      <c r="D1767" s="190"/>
    </row>
    <row r="1768" spans="4:4" x14ac:dyDescent="0.25">
      <c r="D1768" s="190"/>
    </row>
    <row r="1769" spans="4:4" x14ac:dyDescent="0.25">
      <c r="D1769" s="190"/>
    </row>
    <row r="1770" spans="4:4" x14ac:dyDescent="0.25">
      <c r="D1770" s="190"/>
    </row>
    <row r="1771" spans="4:4" x14ac:dyDescent="0.25">
      <c r="D1771" s="190"/>
    </row>
    <row r="1772" spans="4:4" x14ac:dyDescent="0.25">
      <c r="D1772" s="190"/>
    </row>
    <row r="1773" spans="4:4" x14ac:dyDescent="0.25">
      <c r="D1773" s="190"/>
    </row>
    <row r="1774" spans="4:4" x14ac:dyDescent="0.25">
      <c r="D1774" s="190"/>
    </row>
    <row r="1775" spans="4:4" x14ac:dyDescent="0.25">
      <c r="D1775" s="190"/>
    </row>
    <row r="1776" spans="4:4" x14ac:dyDescent="0.25">
      <c r="D1776" s="190"/>
    </row>
    <row r="1777" spans="4:4" x14ac:dyDescent="0.25">
      <c r="D1777" s="190"/>
    </row>
    <row r="1778" spans="4:4" x14ac:dyDescent="0.25">
      <c r="D1778" s="190"/>
    </row>
    <row r="1779" spans="4:4" x14ac:dyDescent="0.25">
      <c r="D1779" s="190"/>
    </row>
    <row r="1780" spans="4:4" x14ac:dyDescent="0.25">
      <c r="D1780" s="190"/>
    </row>
    <row r="1781" spans="4:4" x14ac:dyDescent="0.25">
      <c r="D1781" s="190"/>
    </row>
    <row r="1782" spans="4:4" x14ac:dyDescent="0.25">
      <c r="D1782" s="190"/>
    </row>
    <row r="1783" spans="4:4" x14ac:dyDescent="0.25">
      <c r="D1783" s="190"/>
    </row>
    <row r="1784" spans="4:4" x14ac:dyDescent="0.25">
      <c r="D1784" s="190"/>
    </row>
    <row r="1785" spans="4:4" x14ac:dyDescent="0.25">
      <c r="D1785" s="190"/>
    </row>
    <row r="1786" spans="4:4" x14ac:dyDescent="0.25">
      <c r="D1786" s="190"/>
    </row>
    <row r="1787" spans="4:4" x14ac:dyDescent="0.25">
      <c r="D1787" s="190"/>
    </row>
    <row r="1788" spans="4:4" x14ac:dyDescent="0.25">
      <c r="D1788" s="190"/>
    </row>
    <row r="1789" spans="4:4" x14ac:dyDescent="0.25">
      <c r="D1789" s="190"/>
    </row>
    <row r="1790" spans="4:4" x14ac:dyDescent="0.25">
      <c r="D1790" s="190"/>
    </row>
    <row r="1791" spans="4:4" x14ac:dyDescent="0.25">
      <c r="D1791" s="190"/>
    </row>
    <row r="1792" spans="4:4" x14ac:dyDescent="0.25">
      <c r="D1792" s="190"/>
    </row>
    <row r="1793" spans="4:4" x14ac:dyDescent="0.25">
      <c r="D1793" s="190"/>
    </row>
    <row r="1794" spans="4:4" x14ac:dyDescent="0.25">
      <c r="D1794" s="190"/>
    </row>
    <row r="1795" spans="4:4" x14ac:dyDescent="0.25">
      <c r="D1795" s="190"/>
    </row>
    <row r="1796" spans="4:4" x14ac:dyDescent="0.25">
      <c r="D1796" s="190"/>
    </row>
    <row r="1797" spans="4:4" x14ac:dyDescent="0.25">
      <c r="D1797" s="190"/>
    </row>
    <row r="1798" spans="4:4" x14ac:dyDescent="0.25">
      <c r="D1798" s="190"/>
    </row>
    <row r="1799" spans="4:4" x14ac:dyDescent="0.25">
      <c r="D1799" s="190"/>
    </row>
    <row r="1800" spans="4:4" x14ac:dyDescent="0.25">
      <c r="D1800" s="190"/>
    </row>
    <row r="1801" spans="4:4" x14ac:dyDescent="0.25">
      <c r="D1801" s="190"/>
    </row>
    <row r="1802" spans="4:4" x14ac:dyDescent="0.25">
      <c r="D1802" s="190"/>
    </row>
    <row r="1803" spans="4:4" x14ac:dyDescent="0.25">
      <c r="D1803" s="190"/>
    </row>
    <row r="1804" spans="4:4" x14ac:dyDescent="0.25">
      <c r="D1804" s="190"/>
    </row>
    <row r="1805" spans="4:4" x14ac:dyDescent="0.25">
      <c r="D1805" s="190"/>
    </row>
    <row r="1806" spans="4:4" x14ac:dyDescent="0.25">
      <c r="D1806" s="190"/>
    </row>
    <row r="1807" spans="4:4" x14ac:dyDescent="0.25">
      <c r="D1807" s="190"/>
    </row>
    <row r="1808" spans="4:4" x14ac:dyDescent="0.25">
      <c r="D1808" s="190"/>
    </row>
    <row r="1809" spans="4:4" x14ac:dyDescent="0.25">
      <c r="D1809" s="190"/>
    </row>
    <row r="1810" spans="4:4" x14ac:dyDescent="0.25">
      <c r="D1810" s="190"/>
    </row>
    <row r="1811" spans="4:4" x14ac:dyDescent="0.25">
      <c r="D1811" s="190"/>
    </row>
    <row r="1812" spans="4:4" x14ac:dyDescent="0.25">
      <c r="D1812" s="190"/>
    </row>
    <row r="1813" spans="4:4" x14ac:dyDescent="0.25">
      <c r="D1813" s="190"/>
    </row>
    <row r="1814" spans="4:4" x14ac:dyDescent="0.25">
      <c r="D1814" s="190"/>
    </row>
    <row r="1815" spans="4:4" x14ac:dyDescent="0.25">
      <c r="D1815" s="190"/>
    </row>
    <row r="1816" spans="4:4" x14ac:dyDescent="0.25">
      <c r="D1816" s="190"/>
    </row>
    <row r="1817" spans="4:4" x14ac:dyDescent="0.25">
      <c r="D1817" s="190"/>
    </row>
    <row r="1818" spans="4:4" x14ac:dyDescent="0.25">
      <c r="D1818" s="190"/>
    </row>
    <row r="1819" spans="4:4" x14ac:dyDescent="0.25">
      <c r="D1819" s="190"/>
    </row>
    <row r="1820" spans="4:4" x14ac:dyDescent="0.25">
      <c r="D1820" s="190"/>
    </row>
    <row r="1821" spans="4:4" x14ac:dyDescent="0.25">
      <c r="D1821" s="190"/>
    </row>
    <row r="1822" spans="4:4" x14ac:dyDescent="0.25">
      <c r="D1822" s="190"/>
    </row>
    <row r="1823" spans="4:4" x14ac:dyDescent="0.25">
      <c r="D1823" s="190"/>
    </row>
    <row r="1824" spans="4:4" x14ac:dyDescent="0.25">
      <c r="D1824" s="190"/>
    </row>
    <row r="1825" spans="4:4" x14ac:dyDescent="0.25">
      <c r="D1825" s="190"/>
    </row>
    <row r="1826" spans="4:4" x14ac:dyDescent="0.25">
      <c r="D1826" s="190"/>
    </row>
    <row r="1827" spans="4:4" x14ac:dyDescent="0.25">
      <c r="D1827" s="190"/>
    </row>
    <row r="1828" spans="4:4" x14ac:dyDescent="0.25">
      <c r="D1828" s="190"/>
    </row>
    <row r="1829" spans="4:4" x14ac:dyDescent="0.25">
      <c r="D1829" s="190"/>
    </row>
    <row r="1830" spans="4:4" x14ac:dyDescent="0.25">
      <c r="D1830" s="190"/>
    </row>
    <row r="1831" spans="4:4" x14ac:dyDescent="0.25">
      <c r="D1831" s="190"/>
    </row>
    <row r="1832" spans="4:4" x14ac:dyDescent="0.25">
      <c r="D1832" s="190"/>
    </row>
    <row r="1833" spans="4:4" x14ac:dyDescent="0.25">
      <c r="D1833" s="190"/>
    </row>
    <row r="1834" spans="4:4" x14ac:dyDescent="0.25">
      <c r="D1834" s="190"/>
    </row>
    <row r="1835" spans="4:4" x14ac:dyDescent="0.25">
      <c r="D1835" s="190"/>
    </row>
    <row r="1836" spans="4:4" x14ac:dyDescent="0.25">
      <c r="D1836" s="190"/>
    </row>
    <row r="1837" spans="4:4" x14ac:dyDescent="0.25">
      <c r="D1837" s="190"/>
    </row>
    <row r="1838" spans="4:4" x14ac:dyDescent="0.25">
      <c r="D1838" s="190"/>
    </row>
    <row r="1839" spans="4:4" x14ac:dyDescent="0.25">
      <c r="D1839" s="190"/>
    </row>
    <row r="1840" spans="4:4" x14ac:dyDescent="0.25">
      <c r="D1840" s="190"/>
    </row>
    <row r="1841" spans="4:4" x14ac:dyDescent="0.25">
      <c r="D1841" s="190"/>
    </row>
    <row r="1842" spans="4:4" x14ac:dyDescent="0.25">
      <c r="D1842" s="190"/>
    </row>
    <row r="1843" spans="4:4" x14ac:dyDescent="0.25">
      <c r="D1843" s="190"/>
    </row>
    <row r="1844" spans="4:4" x14ac:dyDescent="0.25">
      <c r="D1844" s="190"/>
    </row>
    <row r="1845" spans="4:4" x14ac:dyDescent="0.25">
      <c r="D1845" s="190"/>
    </row>
    <row r="1846" spans="4:4" x14ac:dyDescent="0.25">
      <c r="D1846" s="190"/>
    </row>
    <row r="1847" spans="4:4" x14ac:dyDescent="0.25">
      <c r="D1847" s="190"/>
    </row>
    <row r="1848" spans="4:4" x14ac:dyDescent="0.25">
      <c r="D1848" s="190"/>
    </row>
    <row r="1849" spans="4:4" x14ac:dyDescent="0.25">
      <c r="D1849" s="190"/>
    </row>
    <row r="1850" spans="4:4" x14ac:dyDescent="0.25">
      <c r="D1850" s="190"/>
    </row>
    <row r="1851" spans="4:4" x14ac:dyDescent="0.25">
      <c r="D1851" s="190"/>
    </row>
    <row r="1852" spans="4:4" x14ac:dyDescent="0.25">
      <c r="D1852" s="190"/>
    </row>
    <row r="1853" spans="4:4" x14ac:dyDescent="0.25">
      <c r="D1853" s="190"/>
    </row>
    <row r="1854" spans="4:4" x14ac:dyDescent="0.25">
      <c r="D1854" s="190"/>
    </row>
    <row r="1855" spans="4:4" x14ac:dyDescent="0.25">
      <c r="D1855" s="190"/>
    </row>
    <row r="1856" spans="4:4" x14ac:dyDescent="0.25">
      <c r="D1856" s="190"/>
    </row>
    <row r="1857" spans="4:4" x14ac:dyDescent="0.25">
      <c r="D1857" s="190"/>
    </row>
    <row r="1858" spans="4:4" x14ac:dyDescent="0.25">
      <c r="D1858" s="190"/>
    </row>
    <row r="1859" spans="4:4" x14ac:dyDescent="0.25">
      <c r="D1859" s="190"/>
    </row>
    <row r="1860" spans="4:4" x14ac:dyDescent="0.25">
      <c r="D1860" s="190"/>
    </row>
    <row r="1861" spans="4:4" x14ac:dyDescent="0.25">
      <c r="D1861" s="190"/>
    </row>
    <row r="1862" spans="4:4" x14ac:dyDescent="0.25">
      <c r="D1862" s="190"/>
    </row>
    <row r="1863" spans="4:4" x14ac:dyDescent="0.25">
      <c r="D1863" s="190"/>
    </row>
    <row r="1864" spans="4:4" x14ac:dyDescent="0.25">
      <c r="D1864" s="190"/>
    </row>
    <row r="1865" spans="4:4" x14ac:dyDescent="0.25">
      <c r="D1865" s="190"/>
    </row>
    <row r="1866" spans="4:4" x14ac:dyDescent="0.25">
      <c r="D1866" s="190"/>
    </row>
    <row r="1867" spans="4:4" x14ac:dyDescent="0.25">
      <c r="D1867" s="190"/>
    </row>
    <row r="1868" spans="4:4" x14ac:dyDescent="0.25">
      <c r="D1868" s="190"/>
    </row>
    <row r="1869" spans="4:4" x14ac:dyDescent="0.25">
      <c r="D1869" s="190"/>
    </row>
    <row r="1870" spans="4:4" x14ac:dyDescent="0.25">
      <c r="D1870" s="190"/>
    </row>
    <row r="1871" spans="4:4" x14ac:dyDescent="0.25">
      <c r="D1871" s="190"/>
    </row>
    <row r="1872" spans="4:4" x14ac:dyDescent="0.25">
      <c r="D1872" s="190"/>
    </row>
    <row r="1873" spans="4:4" x14ac:dyDescent="0.25">
      <c r="D1873" s="190"/>
    </row>
    <row r="1874" spans="4:4" x14ac:dyDescent="0.25">
      <c r="D1874" s="190"/>
    </row>
    <row r="1875" spans="4:4" x14ac:dyDescent="0.25">
      <c r="D1875" s="190"/>
    </row>
    <row r="1876" spans="4:4" x14ac:dyDescent="0.25">
      <c r="D1876" s="190"/>
    </row>
    <row r="1877" spans="4:4" x14ac:dyDescent="0.25">
      <c r="D1877" s="190"/>
    </row>
    <row r="1878" spans="4:4" x14ac:dyDescent="0.25">
      <c r="D1878" s="190"/>
    </row>
    <row r="1879" spans="4:4" x14ac:dyDescent="0.25">
      <c r="D1879" s="190"/>
    </row>
    <row r="1880" spans="4:4" x14ac:dyDescent="0.25">
      <c r="D1880" s="190"/>
    </row>
    <row r="1881" spans="4:4" x14ac:dyDescent="0.25">
      <c r="D1881" s="190"/>
    </row>
    <row r="1882" spans="4:4" x14ac:dyDescent="0.25">
      <c r="D1882" s="190"/>
    </row>
    <row r="1883" spans="4:4" x14ac:dyDescent="0.25">
      <c r="D1883" s="190"/>
    </row>
    <row r="1884" spans="4:4" x14ac:dyDescent="0.25">
      <c r="D1884" s="190"/>
    </row>
    <row r="1885" spans="4:4" x14ac:dyDescent="0.25">
      <c r="D1885" s="190"/>
    </row>
    <row r="1886" spans="4:4" x14ac:dyDescent="0.25">
      <c r="D1886" s="190"/>
    </row>
    <row r="1887" spans="4:4" x14ac:dyDescent="0.25">
      <c r="D1887" s="190"/>
    </row>
    <row r="1888" spans="4:4" x14ac:dyDescent="0.25">
      <c r="D1888" s="190"/>
    </row>
    <row r="1889" spans="4:4" x14ac:dyDescent="0.25">
      <c r="D1889" s="190"/>
    </row>
    <row r="1890" spans="4:4" x14ac:dyDescent="0.25">
      <c r="D1890" s="190"/>
    </row>
    <row r="1891" spans="4:4" x14ac:dyDescent="0.25">
      <c r="D1891" s="190"/>
    </row>
    <row r="1892" spans="4:4" x14ac:dyDescent="0.25">
      <c r="D1892" s="190"/>
    </row>
    <row r="1893" spans="4:4" x14ac:dyDescent="0.25">
      <c r="D1893" s="190"/>
    </row>
    <row r="1894" spans="4:4" x14ac:dyDescent="0.25">
      <c r="D1894" s="190"/>
    </row>
    <row r="1895" spans="4:4" x14ac:dyDescent="0.25">
      <c r="D1895" s="190"/>
    </row>
    <row r="1896" spans="4:4" x14ac:dyDescent="0.25">
      <c r="D1896" s="190"/>
    </row>
    <row r="1897" spans="4:4" x14ac:dyDescent="0.25">
      <c r="D1897" s="190"/>
    </row>
    <row r="1898" spans="4:4" x14ac:dyDescent="0.25">
      <c r="D1898" s="190"/>
    </row>
    <row r="1899" spans="4:4" x14ac:dyDescent="0.25">
      <c r="D1899" s="190"/>
    </row>
    <row r="1900" spans="4:4" x14ac:dyDescent="0.25">
      <c r="D1900" s="190"/>
    </row>
    <row r="1901" spans="4:4" x14ac:dyDescent="0.25">
      <c r="D1901" s="190"/>
    </row>
    <row r="1902" spans="4:4" x14ac:dyDescent="0.25">
      <c r="D1902" s="190"/>
    </row>
    <row r="1903" spans="4:4" x14ac:dyDescent="0.25">
      <c r="D1903" s="190"/>
    </row>
    <row r="1904" spans="4:4" x14ac:dyDescent="0.25">
      <c r="D1904" s="190"/>
    </row>
    <row r="1905" spans="4:4" x14ac:dyDescent="0.25">
      <c r="D1905" s="190"/>
    </row>
    <row r="1906" spans="4:4" x14ac:dyDescent="0.25">
      <c r="D1906" s="190"/>
    </row>
    <row r="1907" spans="4:4" x14ac:dyDescent="0.25">
      <c r="D1907" s="190"/>
    </row>
    <row r="1908" spans="4:4" x14ac:dyDescent="0.25">
      <c r="D1908" s="190"/>
    </row>
    <row r="1909" spans="4:4" x14ac:dyDescent="0.25">
      <c r="D1909" s="190"/>
    </row>
    <row r="1910" spans="4:4" x14ac:dyDescent="0.25">
      <c r="D1910" s="190"/>
    </row>
    <row r="1911" spans="4:4" x14ac:dyDescent="0.25">
      <c r="D1911" s="190"/>
    </row>
    <row r="1912" spans="4:4" x14ac:dyDescent="0.25">
      <c r="D1912" s="190"/>
    </row>
    <row r="1913" spans="4:4" x14ac:dyDescent="0.25">
      <c r="D1913" s="190"/>
    </row>
    <row r="1914" spans="4:4" x14ac:dyDescent="0.25">
      <c r="D1914" s="190"/>
    </row>
    <row r="1915" spans="4:4" x14ac:dyDescent="0.25">
      <c r="D1915" s="190"/>
    </row>
    <row r="1916" spans="4:4" x14ac:dyDescent="0.25">
      <c r="D1916" s="190"/>
    </row>
    <row r="1917" spans="4:4" x14ac:dyDescent="0.25">
      <c r="D1917" s="190"/>
    </row>
    <row r="1918" spans="4:4" x14ac:dyDescent="0.25">
      <c r="D1918" s="190"/>
    </row>
    <row r="1919" spans="4:4" x14ac:dyDescent="0.25">
      <c r="D1919" s="190"/>
    </row>
    <row r="1920" spans="4:4" x14ac:dyDescent="0.25">
      <c r="D1920" s="190"/>
    </row>
    <row r="1921" spans="4:4" x14ac:dyDescent="0.25">
      <c r="D1921" s="190"/>
    </row>
    <row r="1922" spans="4:4" x14ac:dyDescent="0.25">
      <c r="D1922" s="190"/>
    </row>
    <row r="1923" spans="4:4" x14ac:dyDescent="0.25">
      <c r="D1923" s="190"/>
    </row>
    <row r="1924" spans="4:4" x14ac:dyDescent="0.25">
      <c r="D1924" s="190"/>
    </row>
    <row r="1925" spans="4:4" x14ac:dyDescent="0.25">
      <c r="D1925" s="190"/>
    </row>
    <row r="1926" spans="4:4" x14ac:dyDescent="0.25">
      <c r="D1926" s="190"/>
    </row>
    <row r="1927" spans="4:4" x14ac:dyDescent="0.25">
      <c r="D1927" s="190"/>
    </row>
    <row r="1928" spans="4:4" x14ac:dyDescent="0.25">
      <c r="D1928" s="190"/>
    </row>
    <row r="1929" spans="4:4" x14ac:dyDescent="0.25">
      <c r="D1929" s="190"/>
    </row>
    <row r="1930" spans="4:4" x14ac:dyDescent="0.25">
      <c r="D1930" s="190"/>
    </row>
    <row r="1931" spans="4:4" x14ac:dyDescent="0.25">
      <c r="D1931" s="190"/>
    </row>
    <row r="1932" spans="4:4" x14ac:dyDescent="0.25">
      <c r="D1932" s="190"/>
    </row>
    <row r="1933" spans="4:4" x14ac:dyDescent="0.25">
      <c r="D1933" s="190"/>
    </row>
    <row r="1934" spans="4:4" x14ac:dyDescent="0.25">
      <c r="D1934" s="190"/>
    </row>
    <row r="1935" spans="4:4" x14ac:dyDescent="0.25">
      <c r="D1935" s="190"/>
    </row>
    <row r="1936" spans="4:4" x14ac:dyDescent="0.25">
      <c r="D1936" s="190"/>
    </row>
    <row r="1937" spans="4:4" x14ac:dyDescent="0.25">
      <c r="D1937" s="190"/>
    </row>
    <row r="1938" spans="4:4" x14ac:dyDescent="0.25">
      <c r="D1938" s="190"/>
    </row>
    <row r="1939" spans="4:4" x14ac:dyDescent="0.25">
      <c r="D1939" s="190"/>
    </row>
    <row r="1940" spans="4:4" x14ac:dyDescent="0.25">
      <c r="D1940" s="190"/>
    </row>
    <row r="1941" spans="4:4" x14ac:dyDescent="0.25">
      <c r="D1941" s="190"/>
    </row>
    <row r="1942" spans="4:4" x14ac:dyDescent="0.25">
      <c r="D1942" s="190"/>
    </row>
    <row r="1943" spans="4:4" x14ac:dyDescent="0.25">
      <c r="D1943" s="190"/>
    </row>
    <row r="1944" spans="4:4" x14ac:dyDescent="0.25">
      <c r="D1944" s="190"/>
    </row>
    <row r="1945" spans="4:4" x14ac:dyDescent="0.25">
      <c r="D1945" s="190"/>
    </row>
    <row r="1946" spans="4:4" x14ac:dyDescent="0.25">
      <c r="D1946" s="190"/>
    </row>
    <row r="1947" spans="4:4" x14ac:dyDescent="0.25">
      <c r="D1947" s="190"/>
    </row>
    <row r="1948" spans="4:4" x14ac:dyDescent="0.25">
      <c r="D1948" s="190"/>
    </row>
    <row r="1949" spans="4:4" x14ac:dyDescent="0.25">
      <c r="D1949" s="190"/>
    </row>
    <row r="1950" spans="4:4" x14ac:dyDescent="0.25">
      <c r="D1950" s="190"/>
    </row>
    <row r="1951" spans="4:4" x14ac:dyDescent="0.25">
      <c r="D1951" s="190"/>
    </row>
    <row r="1952" spans="4:4" x14ac:dyDescent="0.25">
      <c r="D1952" s="190"/>
    </row>
    <row r="1953" spans="4:4" x14ac:dyDescent="0.25">
      <c r="D1953" s="190"/>
    </row>
    <row r="1954" spans="4:4" x14ac:dyDescent="0.25">
      <c r="D1954" s="190"/>
    </row>
    <row r="1955" spans="4:4" x14ac:dyDescent="0.25">
      <c r="D1955" s="190"/>
    </row>
    <row r="1956" spans="4:4" x14ac:dyDescent="0.25">
      <c r="D1956" s="190"/>
    </row>
    <row r="1957" spans="4:4" x14ac:dyDescent="0.25">
      <c r="D1957" s="190"/>
    </row>
    <row r="1958" spans="4:4" x14ac:dyDescent="0.25">
      <c r="D1958" s="190"/>
    </row>
    <row r="1959" spans="4:4" x14ac:dyDescent="0.25">
      <c r="D1959" s="190"/>
    </row>
    <row r="1960" spans="4:4" x14ac:dyDescent="0.25">
      <c r="D1960" s="190"/>
    </row>
    <row r="1961" spans="4:4" x14ac:dyDescent="0.25">
      <c r="D1961" s="190"/>
    </row>
    <row r="1962" spans="4:4" x14ac:dyDescent="0.25">
      <c r="D1962" s="190"/>
    </row>
    <row r="1963" spans="4:4" x14ac:dyDescent="0.25">
      <c r="D1963" s="190"/>
    </row>
    <row r="1964" spans="4:4" x14ac:dyDescent="0.25">
      <c r="D1964" s="190"/>
    </row>
    <row r="1965" spans="4:4" x14ac:dyDescent="0.25">
      <c r="D1965" s="190"/>
    </row>
    <row r="1966" spans="4:4" x14ac:dyDescent="0.25">
      <c r="D1966" s="190"/>
    </row>
    <row r="1967" spans="4:4" x14ac:dyDescent="0.25">
      <c r="D1967" s="190"/>
    </row>
    <row r="1968" spans="4:4" x14ac:dyDescent="0.25">
      <c r="D1968" s="190"/>
    </row>
    <row r="1969" spans="4:4" x14ac:dyDescent="0.25">
      <c r="D1969" s="190"/>
    </row>
    <row r="1970" spans="4:4" x14ac:dyDescent="0.25">
      <c r="D1970" s="190"/>
    </row>
    <row r="1971" spans="4:4" x14ac:dyDescent="0.25">
      <c r="D1971" s="190"/>
    </row>
    <row r="1972" spans="4:4" x14ac:dyDescent="0.25">
      <c r="D1972" s="190"/>
    </row>
    <row r="1973" spans="4:4" x14ac:dyDescent="0.25">
      <c r="D1973" s="190"/>
    </row>
    <row r="1974" spans="4:4" x14ac:dyDescent="0.25">
      <c r="D1974" s="190"/>
    </row>
    <row r="1975" spans="4:4" x14ac:dyDescent="0.25">
      <c r="D1975" s="190"/>
    </row>
    <row r="1976" spans="4:4" x14ac:dyDescent="0.25">
      <c r="D1976" s="190"/>
    </row>
    <row r="1977" spans="4:4" x14ac:dyDescent="0.25">
      <c r="D1977" s="190"/>
    </row>
    <row r="1978" spans="4:4" x14ac:dyDescent="0.25">
      <c r="D1978" s="190"/>
    </row>
    <row r="1979" spans="4:4" x14ac:dyDescent="0.25">
      <c r="D1979" s="190"/>
    </row>
    <row r="1980" spans="4:4" x14ac:dyDescent="0.25">
      <c r="D1980" s="190"/>
    </row>
    <row r="1981" spans="4:4" x14ac:dyDescent="0.25">
      <c r="D1981" s="190"/>
    </row>
    <row r="1982" spans="4:4" x14ac:dyDescent="0.25">
      <c r="D1982" s="190"/>
    </row>
    <row r="1983" spans="4:4" x14ac:dyDescent="0.25">
      <c r="D1983" s="190"/>
    </row>
    <row r="1984" spans="4:4" x14ac:dyDescent="0.25">
      <c r="D1984" s="190"/>
    </row>
    <row r="1985" spans="4:4" x14ac:dyDescent="0.25">
      <c r="D1985" s="190"/>
    </row>
    <row r="1986" spans="4:4" x14ac:dyDescent="0.25">
      <c r="D1986" s="190"/>
    </row>
    <row r="1987" spans="4:4" x14ac:dyDescent="0.25">
      <c r="D1987" s="190"/>
    </row>
    <row r="1988" spans="4:4" x14ac:dyDescent="0.25">
      <c r="D1988" s="190"/>
    </row>
    <row r="1989" spans="4:4" x14ac:dyDescent="0.25">
      <c r="D1989" s="190"/>
    </row>
    <row r="1990" spans="4:4" x14ac:dyDescent="0.25">
      <c r="D1990" s="190"/>
    </row>
    <row r="1991" spans="4:4" x14ac:dyDescent="0.25">
      <c r="D1991" s="190"/>
    </row>
    <row r="1992" spans="4:4" x14ac:dyDescent="0.25">
      <c r="D1992" s="190"/>
    </row>
    <row r="1993" spans="4:4" x14ac:dyDescent="0.25">
      <c r="D1993" s="190"/>
    </row>
    <row r="1994" spans="4:4" x14ac:dyDescent="0.25">
      <c r="D1994" s="190"/>
    </row>
    <row r="1995" spans="4:4" x14ac:dyDescent="0.25">
      <c r="D1995" s="190"/>
    </row>
    <row r="1996" spans="4:4" x14ac:dyDescent="0.25">
      <c r="D1996" s="190"/>
    </row>
    <row r="1997" spans="4:4" x14ac:dyDescent="0.25">
      <c r="D1997" s="190"/>
    </row>
    <row r="1998" spans="4:4" x14ac:dyDescent="0.25">
      <c r="D1998" s="190"/>
    </row>
    <row r="1999" spans="4:4" x14ac:dyDescent="0.25">
      <c r="D1999" s="190"/>
    </row>
    <row r="2000" spans="4:4" x14ac:dyDescent="0.25">
      <c r="D2000" s="190"/>
    </row>
    <row r="2001" spans="4:4" x14ac:dyDescent="0.25">
      <c r="D2001" s="190"/>
    </row>
    <row r="2002" spans="4:4" x14ac:dyDescent="0.25">
      <c r="D2002" s="190"/>
    </row>
    <row r="2003" spans="4:4" x14ac:dyDescent="0.25">
      <c r="D2003" s="190"/>
    </row>
    <row r="2004" spans="4:4" x14ac:dyDescent="0.25">
      <c r="D2004" s="190"/>
    </row>
    <row r="2005" spans="4:4" x14ac:dyDescent="0.25">
      <c r="D2005" s="190"/>
    </row>
    <row r="2006" spans="4:4" x14ac:dyDescent="0.25">
      <c r="D2006" s="190"/>
    </row>
    <row r="2007" spans="4:4" x14ac:dyDescent="0.25">
      <c r="D2007" s="190"/>
    </row>
    <row r="2008" spans="4:4" x14ac:dyDescent="0.25">
      <c r="D2008" s="190"/>
    </row>
    <row r="2009" spans="4:4" x14ac:dyDescent="0.25">
      <c r="D2009" s="190"/>
    </row>
    <row r="2010" spans="4:4" x14ac:dyDescent="0.25">
      <c r="D2010" s="190"/>
    </row>
    <row r="2011" spans="4:4" x14ac:dyDescent="0.25">
      <c r="D2011" s="190"/>
    </row>
    <row r="2012" spans="4:4" x14ac:dyDescent="0.25">
      <c r="D2012" s="190"/>
    </row>
    <row r="2013" spans="4:4" x14ac:dyDescent="0.25">
      <c r="D2013" s="190"/>
    </row>
    <row r="2014" spans="4:4" x14ac:dyDescent="0.25">
      <c r="D2014" s="190"/>
    </row>
    <row r="2015" spans="4:4" x14ac:dyDescent="0.25">
      <c r="D2015" s="190"/>
    </row>
    <row r="2016" spans="4:4" x14ac:dyDescent="0.25">
      <c r="D2016" s="190"/>
    </row>
    <row r="2017" spans="4:4" x14ac:dyDescent="0.25">
      <c r="D2017" s="190"/>
    </row>
    <row r="2018" spans="4:4" x14ac:dyDescent="0.25">
      <c r="D2018" s="190"/>
    </row>
    <row r="2019" spans="4:4" x14ac:dyDescent="0.25">
      <c r="D2019" s="190"/>
    </row>
    <row r="2020" spans="4:4" x14ac:dyDescent="0.25">
      <c r="D2020" s="190"/>
    </row>
    <row r="2021" spans="4:4" x14ac:dyDescent="0.25">
      <c r="D2021" s="190"/>
    </row>
    <row r="2022" spans="4:4" x14ac:dyDescent="0.25">
      <c r="D2022" s="190"/>
    </row>
    <row r="2023" spans="4:4" x14ac:dyDescent="0.25">
      <c r="D2023" s="190"/>
    </row>
    <row r="2024" spans="4:4" x14ac:dyDescent="0.25">
      <c r="D2024" s="190"/>
    </row>
    <row r="2025" spans="4:4" x14ac:dyDescent="0.25">
      <c r="D2025" s="190"/>
    </row>
    <row r="2026" spans="4:4" x14ac:dyDescent="0.25">
      <c r="D2026" s="190"/>
    </row>
    <row r="2027" spans="4:4" x14ac:dyDescent="0.25">
      <c r="D2027" s="190"/>
    </row>
    <row r="2028" spans="4:4" x14ac:dyDescent="0.25">
      <c r="D2028" s="190"/>
    </row>
    <row r="2029" spans="4:4" x14ac:dyDescent="0.25">
      <c r="D2029" s="190"/>
    </row>
    <row r="2030" spans="4:4" x14ac:dyDescent="0.25">
      <c r="D2030" s="190"/>
    </row>
    <row r="2031" spans="4:4" x14ac:dyDescent="0.25">
      <c r="D2031" s="190"/>
    </row>
    <row r="2032" spans="4:4" x14ac:dyDescent="0.25">
      <c r="D2032" s="190"/>
    </row>
    <row r="2033" spans="4:4" x14ac:dyDescent="0.25">
      <c r="D2033" s="190"/>
    </row>
    <row r="2034" spans="4:4" x14ac:dyDescent="0.25">
      <c r="D2034" s="190"/>
    </row>
    <row r="2035" spans="4:4" x14ac:dyDescent="0.25">
      <c r="D2035" s="190"/>
    </row>
    <row r="2036" spans="4:4" x14ac:dyDescent="0.25">
      <c r="D2036" s="190"/>
    </row>
    <row r="2037" spans="4:4" x14ac:dyDescent="0.25">
      <c r="D2037" s="190"/>
    </row>
    <row r="2038" spans="4:4" x14ac:dyDescent="0.25">
      <c r="D2038" s="190"/>
    </row>
    <row r="2039" spans="4:4" x14ac:dyDescent="0.25">
      <c r="D2039" s="190"/>
    </row>
    <row r="2040" spans="4:4" x14ac:dyDescent="0.25">
      <c r="D2040" s="190"/>
    </row>
    <row r="2041" spans="4:4" x14ac:dyDescent="0.25">
      <c r="D2041" s="190"/>
    </row>
    <row r="2042" spans="4:4" x14ac:dyDescent="0.25">
      <c r="D2042" s="190"/>
    </row>
    <row r="2043" spans="4:4" x14ac:dyDescent="0.25">
      <c r="D2043" s="190"/>
    </row>
    <row r="2044" spans="4:4" x14ac:dyDescent="0.25">
      <c r="D2044" s="190"/>
    </row>
    <row r="2045" spans="4:4" x14ac:dyDescent="0.25">
      <c r="D2045" s="190"/>
    </row>
    <row r="2046" spans="4:4" x14ac:dyDescent="0.25">
      <c r="D2046" s="190"/>
    </row>
    <row r="2047" spans="4:4" x14ac:dyDescent="0.25">
      <c r="D2047" s="190"/>
    </row>
    <row r="2048" spans="4:4" x14ac:dyDescent="0.25">
      <c r="D2048" s="190"/>
    </row>
    <row r="2049" spans="4:4" x14ac:dyDescent="0.25">
      <c r="D2049" s="190"/>
    </row>
    <row r="2050" spans="4:4" x14ac:dyDescent="0.25">
      <c r="D2050" s="190"/>
    </row>
    <row r="2051" spans="4:4" x14ac:dyDescent="0.25">
      <c r="D2051" s="190"/>
    </row>
    <row r="2052" spans="4:4" x14ac:dyDescent="0.25">
      <c r="D2052" s="190"/>
    </row>
    <row r="2053" spans="4:4" x14ac:dyDescent="0.25">
      <c r="D2053" s="190"/>
    </row>
    <row r="2054" spans="4:4" x14ac:dyDescent="0.25">
      <c r="D2054" s="190"/>
    </row>
    <row r="2055" spans="4:4" x14ac:dyDescent="0.25">
      <c r="D2055" s="190"/>
    </row>
    <row r="2056" spans="4:4" x14ac:dyDescent="0.25">
      <c r="D2056" s="190"/>
    </row>
    <row r="2057" spans="4:4" x14ac:dyDescent="0.25">
      <c r="D2057" s="190"/>
    </row>
    <row r="2058" spans="4:4" x14ac:dyDescent="0.25">
      <c r="D2058" s="190"/>
    </row>
    <row r="2059" spans="4:4" x14ac:dyDescent="0.25">
      <c r="D2059" s="190"/>
    </row>
    <row r="2060" spans="4:4" x14ac:dyDescent="0.25">
      <c r="D2060" s="190"/>
    </row>
    <row r="2061" spans="4:4" x14ac:dyDescent="0.25">
      <c r="D2061" s="190"/>
    </row>
    <row r="2062" spans="4:4" x14ac:dyDescent="0.25">
      <c r="D2062" s="190"/>
    </row>
    <row r="2063" spans="4:4" x14ac:dyDescent="0.25">
      <c r="D2063" s="190"/>
    </row>
    <row r="2064" spans="4:4" x14ac:dyDescent="0.25">
      <c r="D2064" s="190"/>
    </row>
    <row r="2065" spans="4:4" x14ac:dyDescent="0.25">
      <c r="D2065" s="190"/>
    </row>
    <row r="2066" spans="4:4" x14ac:dyDescent="0.25">
      <c r="D2066" s="190"/>
    </row>
    <row r="2067" spans="4:4" x14ac:dyDescent="0.25">
      <c r="D2067" s="190"/>
    </row>
    <row r="2068" spans="4:4" x14ac:dyDescent="0.25">
      <c r="D2068" s="190"/>
    </row>
    <row r="2069" spans="4:4" x14ac:dyDescent="0.25">
      <c r="D2069" s="190"/>
    </row>
    <row r="2070" spans="4:4" x14ac:dyDescent="0.25">
      <c r="D2070" s="190"/>
    </row>
    <row r="2071" spans="4:4" x14ac:dyDescent="0.25">
      <c r="D2071" s="190"/>
    </row>
    <row r="2072" spans="4:4" x14ac:dyDescent="0.25">
      <c r="D2072" s="190"/>
    </row>
    <row r="2073" spans="4:4" x14ac:dyDescent="0.25">
      <c r="D2073" s="190"/>
    </row>
    <row r="2074" spans="4:4" x14ac:dyDescent="0.25">
      <c r="D2074" s="190"/>
    </row>
    <row r="2075" spans="4:4" x14ac:dyDescent="0.25">
      <c r="D2075" s="190"/>
    </row>
    <row r="2076" spans="4:4" x14ac:dyDescent="0.25">
      <c r="D2076" s="190"/>
    </row>
    <row r="2077" spans="4:4" x14ac:dyDescent="0.25">
      <c r="D2077" s="190"/>
    </row>
    <row r="2078" spans="4:4" x14ac:dyDescent="0.25">
      <c r="D2078" s="190"/>
    </row>
    <row r="2079" spans="4:4" x14ac:dyDescent="0.25">
      <c r="D2079" s="190"/>
    </row>
    <row r="2080" spans="4:4" x14ac:dyDescent="0.25">
      <c r="D2080" s="190"/>
    </row>
    <row r="2081" spans="4:4" x14ac:dyDescent="0.25">
      <c r="D2081" s="190"/>
    </row>
    <row r="2082" spans="4:4" x14ac:dyDescent="0.25">
      <c r="D2082" s="190"/>
    </row>
    <row r="2083" spans="4:4" x14ac:dyDescent="0.25">
      <c r="D2083" s="190"/>
    </row>
    <row r="2084" spans="4:4" x14ac:dyDescent="0.25">
      <c r="D2084" s="190"/>
    </row>
    <row r="2085" spans="4:4" x14ac:dyDescent="0.25">
      <c r="D2085" s="190"/>
    </row>
    <row r="2086" spans="4:4" x14ac:dyDescent="0.25">
      <c r="D2086" s="190"/>
    </row>
    <row r="2087" spans="4:4" x14ac:dyDescent="0.25">
      <c r="D2087" s="190"/>
    </row>
    <row r="2088" spans="4:4" x14ac:dyDescent="0.25">
      <c r="D2088" s="190"/>
    </row>
    <row r="2089" spans="4:4" x14ac:dyDescent="0.25">
      <c r="D2089" s="190"/>
    </row>
    <row r="2090" spans="4:4" x14ac:dyDescent="0.25">
      <c r="D2090" s="190"/>
    </row>
    <row r="2091" spans="4:4" x14ac:dyDescent="0.25">
      <c r="D2091" s="190"/>
    </row>
    <row r="2092" spans="4:4" x14ac:dyDescent="0.25">
      <c r="D2092" s="190"/>
    </row>
    <row r="2093" spans="4:4" x14ac:dyDescent="0.25">
      <c r="D2093" s="190"/>
    </row>
    <row r="2094" spans="4:4" x14ac:dyDescent="0.25">
      <c r="D2094" s="190"/>
    </row>
    <row r="2095" spans="4:4" x14ac:dyDescent="0.25">
      <c r="D2095" s="190"/>
    </row>
    <row r="2096" spans="4:4" x14ac:dyDescent="0.25">
      <c r="D2096" s="190"/>
    </row>
    <row r="2097" spans="4:4" x14ac:dyDescent="0.25">
      <c r="D2097" s="190"/>
    </row>
    <row r="2098" spans="4:4" x14ac:dyDescent="0.25">
      <c r="D2098" s="190"/>
    </row>
    <row r="2099" spans="4:4" x14ac:dyDescent="0.25">
      <c r="D2099" s="190"/>
    </row>
    <row r="2100" spans="4:4" x14ac:dyDescent="0.25">
      <c r="D2100" s="190"/>
    </row>
    <row r="2101" spans="4:4" x14ac:dyDescent="0.25">
      <c r="D2101" s="190"/>
    </row>
    <row r="2102" spans="4:4" x14ac:dyDescent="0.25">
      <c r="D2102" s="190"/>
    </row>
    <row r="2103" spans="4:4" x14ac:dyDescent="0.25">
      <c r="D2103" s="190"/>
    </row>
    <row r="2104" spans="4:4" x14ac:dyDescent="0.25">
      <c r="D2104" s="190"/>
    </row>
    <row r="2105" spans="4:4" x14ac:dyDescent="0.25">
      <c r="D2105" s="190"/>
    </row>
    <row r="2106" spans="4:4" x14ac:dyDescent="0.25">
      <c r="D2106" s="190"/>
    </row>
    <row r="2107" spans="4:4" x14ac:dyDescent="0.25">
      <c r="D2107" s="190"/>
    </row>
    <row r="2108" spans="4:4" x14ac:dyDescent="0.25">
      <c r="D2108" s="190"/>
    </row>
    <row r="2109" spans="4:4" x14ac:dyDescent="0.25">
      <c r="D2109" s="190"/>
    </row>
    <row r="2110" spans="4:4" x14ac:dyDescent="0.25">
      <c r="D2110" s="190"/>
    </row>
    <row r="2111" spans="4:4" x14ac:dyDescent="0.25">
      <c r="D2111" s="190"/>
    </row>
    <row r="2112" spans="4:4" x14ac:dyDescent="0.25">
      <c r="D2112" s="190"/>
    </row>
    <row r="2113" spans="4:4" x14ac:dyDescent="0.25">
      <c r="D2113" s="190"/>
    </row>
    <row r="2114" spans="4:4" x14ac:dyDescent="0.25">
      <c r="D2114" s="190"/>
    </row>
    <row r="2115" spans="4:4" x14ac:dyDescent="0.25">
      <c r="D2115" s="190"/>
    </row>
    <row r="2116" spans="4:4" x14ac:dyDescent="0.25">
      <c r="D2116" s="190"/>
    </row>
    <row r="2117" spans="4:4" x14ac:dyDescent="0.25">
      <c r="D2117" s="190"/>
    </row>
    <row r="2118" spans="4:4" x14ac:dyDescent="0.25">
      <c r="D2118" s="190"/>
    </row>
    <row r="2119" spans="4:4" x14ac:dyDescent="0.25">
      <c r="D2119" s="190"/>
    </row>
    <row r="2120" spans="4:4" x14ac:dyDescent="0.25">
      <c r="D2120" s="190"/>
    </row>
    <row r="2121" spans="4:4" x14ac:dyDescent="0.25">
      <c r="D2121" s="190"/>
    </row>
    <row r="2122" spans="4:4" x14ac:dyDescent="0.25">
      <c r="D2122" s="190"/>
    </row>
    <row r="2123" spans="4:4" x14ac:dyDescent="0.25">
      <c r="D2123" s="190"/>
    </row>
    <row r="2124" spans="4:4" x14ac:dyDescent="0.25">
      <c r="D2124" s="190"/>
    </row>
    <row r="2125" spans="4:4" x14ac:dyDescent="0.25">
      <c r="D2125" s="190"/>
    </row>
    <row r="2126" spans="4:4" x14ac:dyDescent="0.25">
      <c r="D2126" s="190"/>
    </row>
    <row r="2127" spans="4:4" x14ac:dyDescent="0.25">
      <c r="D2127" s="190"/>
    </row>
    <row r="2128" spans="4:4" x14ac:dyDescent="0.25">
      <c r="D2128" s="190"/>
    </row>
    <row r="2129" spans="4:4" x14ac:dyDescent="0.25">
      <c r="D2129" s="190"/>
    </row>
    <row r="2130" spans="4:4" x14ac:dyDescent="0.25">
      <c r="D2130" s="190"/>
    </row>
    <row r="2131" spans="4:4" x14ac:dyDescent="0.25">
      <c r="D2131" s="190"/>
    </row>
    <row r="2132" spans="4:4" x14ac:dyDescent="0.25">
      <c r="D2132" s="190"/>
    </row>
    <row r="2133" spans="4:4" x14ac:dyDescent="0.25">
      <c r="D2133" s="190"/>
    </row>
    <row r="2134" spans="4:4" x14ac:dyDescent="0.25">
      <c r="D2134" s="190"/>
    </row>
    <row r="2135" spans="4:4" x14ac:dyDescent="0.25">
      <c r="D2135" s="190"/>
    </row>
    <row r="2136" spans="4:4" x14ac:dyDescent="0.25">
      <c r="D2136" s="190"/>
    </row>
    <row r="2137" spans="4:4" x14ac:dyDescent="0.25">
      <c r="D2137" s="190"/>
    </row>
    <row r="2138" spans="4:4" x14ac:dyDescent="0.25">
      <c r="D2138" s="190"/>
    </row>
    <row r="2139" spans="4:4" x14ac:dyDescent="0.25">
      <c r="D2139" s="190"/>
    </row>
    <row r="2140" spans="4:4" x14ac:dyDescent="0.25">
      <c r="D2140" s="190"/>
    </row>
    <row r="2141" spans="4:4" x14ac:dyDescent="0.25">
      <c r="D2141" s="190"/>
    </row>
    <row r="2142" spans="4:4" x14ac:dyDescent="0.25">
      <c r="D2142" s="190"/>
    </row>
    <row r="2143" spans="4:4" x14ac:dyDescent="0.25">
      <c r="D2143" s="190"/>
    </row>
    <row r="2144" spans="4:4" x14ac:dyDescent="0.25">
      <c r="D2144" s="190"/>
    </row>
    <row r="2145" spans="4:4" x14ac:dyDescent="0.25">
      <c r="D2145" s="190"/>
    </row>
    <row r="2146" spans="4:4" x14ac:dyDescent="0.25">
      <c r="D2146" s="190"/>
    </row>
    <row r="2147" spans="4:4" x14ac:dyDescent="0.25">
      <c r="D2147" s="190"/>
    </row>
    <row r="2148" spans="4:4" x14ac:dyDescent="0.25">
      <c r="D2148" s="190"/>
    </row>
    <row r="2149" spans="4:4" x14ac:dyDescent="0.25">
      <c r="D2149" s="190"/>
    </row>
    <row r="2150" spans="4:4" x14ac:dyDescent="0.25">
      <c r="D2150" s="190"/>
    </row>
    <row r="2151" spans="4:4" x14ac:dyDescent="0.25">
      <c r="D2151" s="190"/>
    </row>
    <row r="2152" spans="4:4" x14ac:dyDescent="0.25">
      <c r="D2152" s="190"/>
    </row>
    <row r="2153" spans="4:4" x14ac:dyDescent="0.25">
      <c r="D2153" s="190"/>
    </row>
    <row r="2154" spans="4:4" x14ac:dyDescent="0.25">
      <c r="D2154" s="190"/>
    </row>
    <row r="2155" spans="4:4" x14ac:dyDescent="0.25">
      <c r="D2155" s="190"/>
    </row>
    <row r="2156" spans="4:4" x14ac:dyDescent="0.25">
      <c r="D2156" s="190"/>
    </row>
    <row r="2157" spans="4:4" x14ac:dyDescent="0.25">
      <c r="D2157" s="190"/>
    </row>
    <row r="2158" spans="4:4" x14ac:dyDescent="0.25">
      <c r="D2158" s="190"/>
    </row>
    <row r="2159" spans="4:4" x14ac:dyDescent="0.25">
      <c r="D2159" s="190"/>
    </row>
    <row r="2160" spans="4:4" x14ac:dyDescent="0.25">
      <c r="D2160" s="190"/>
    </row>
    <row r="2161" spans="4:4" x14ac:dyDescent="0.25">
      <c r="D2161" s="190"/>
    </row>
    <row r="2162" spans="4:4" x14ac:dyDescent="0.25">
      <c r="D2162" s="190"/>
    </row>
    <row r="2163" spans="4:4" x14ac:dyDescent="0.25">
      <c r="D2163" s="190"/>
    </row>
    <row r="2164" spans="4:4" x14ac:dyDescent="0.25">
      <c r="D2164" s="190"/>
    </row>
    <row r="2165" spans="4:4" x14ac:dyDescent="0.25">
      <c r="D2165" s="190"/>
    </row>
    <row r="2166" spans="4:4" x14ac:dyDescent="0.25">
      <c r="D2166" s="190"/>
    </row>
    <row r="2167" spans="4:4" x14ac:dyDescent="0.25">
      <c r="D2167" s="190"/>
    </row>
    <row r="2168" spans="4:4" x14ac:dyDescent="0.25">
      <c r="D2168" s="190"/>
    </row>
    <row r="2169" spans="4:4" x14ac:dyDescent="0.25">
      <c r="D2169" s="190"/>
    </row>
    <row r="2170" spans="4:4" x14ac:dyDescent="0.25">
      <c r="D2170" s="190"/>
    </row>
    <row r="2171" spans="4:4" x14ac:dyDescent="0.25">
      <c r="D2171" s="190"/>
    </row>
    <row r="2172" spans="4:4" x14ac:dyDescent="0.25">
      <c r="D2172" s="190"/>
    </row>
    <row r="2173" spans="4:4" x14ac:dyDescent="0.25">
      <c r="D2173" s="190"/>
    </row>
    <row r="2174" spans="4:4" x14ac:dyDescent="0.25">
      <c r="D2174" s="190"/>
    </row>
    <row r="2175" spans="4:4" x14ac:dyDescent="0.25">
      <c r="D2175" s="190"/>
    </row>
    <row r="2176" spans="4:4" x14ac:dyDescent="0.25">
      <c r="D2176" s="190"/>
    </row>
    <row r="2177" spans="4:4" x14ac:dyDescent="0.25">
      <c r="D2177" s="190"/>
    </row>
    <row r="2178" spans="4:4" x14ac:dyDescent="0.25">
      <c r="D2178" s="190"/>
    </row>
    <row r="2179" spans="4:4" x14ac:dyDescent="0.25">
      <c r="D2179" s="190"/>
    </row>
    <row r="2180" spans="4:4" x14ac:dyDescent="0.25">
      <c r="D2180" s="190"/>
    </row>
    <row r="2181" spans="4:4" x14ac:dyDescent="0.25">
      <c r="D2181" s="190"/>
    </row>
    <row r="2182" spans="4:4" x14ac:dyDescent="0.25">
      <c r="D2182" s="190"/>
    </row>
    <row r="2183" spans="4:4" x14ac:dyDescent="0.25">
      <c r="D2183" s="190"/>
    </row>
    <row r="2184" spans="4:4" x14ac:dyDescent="0.25">
      <c r="D2184" s="190"/>
    </row>
    <row r="2185" spans="4:4" x14ac:dyDescent="0.25">
      <c r="D2185" s="190"/>
    </row>
    <row r="2186" spans="4:4" x14ac:dyDescent="0.25">
      <c r="D2186" s="190"/>
    </row>
    <row r="2187" spans="4:4" x14ac:dyDescent="0.25">
      <c r="D2187" s="190"/>
    </row>
    <row r="2188" spans="4:4" x14ac:dyDescent="0.25">
      <c r="D2188" s="190"/>
    </row>
    <row r="2189" spans="4:4" x14ac:dyDescent="0.25">
      <c r="D2189" s="190"/>
    </row>
    <row r="2190" spans="4:4" x14ac:dyDescent="0.25">
      <c r="D2190" s="190"/>
    </row>
    <row r="2191" spans="4:4" x14ac:dyDescent="0.25">
      <c r="D2191" s="190"/>
    </row>
    <row r="2192" spans="4:4" x14ac:dyDescent="0.25">
      <c r="D2192" s="190"/>
    </row>
    <row r="2193" spans="4:4" x14ac:dyDescent="0.25">
      <c r="D2193" s="190"/>
    </row>
    <row r="2194" spans="4:4" x14ac:dyDescent="0.25">
      <c r="D2194" s="190"/>
    </row>
    <row r="2195" spans="4:4" x14ac:dyDescent="0.25">
      <c r="D2195" s="190"/>
    </row>
    <row r="2196" spans="4:4" x14ac:dyDescent="0.25">
      <c r="D2196" s="190"/>
    </row>
    <row r="2197" spans="4:4" x14ac:dyDescent="0.25">
      <c r="D2197" s="190"/>
    </row>
    <row r="2198" spans="4:4" x14ac:dyDescent="0.25">
      <c r="D2198" s="190"/>
    </row>
    <row r="2199" spans="4:4" x14ac:dyDescent="0.25">
      <c r="D2199" s="190"/>
    </row>
    <row r="2200" spans="4:4" x14ac:dyDescent="0.25">
      <c r="D2200" s="190"/>
    </row>
    <row r="2201" spans="4:4" x14ac:dyDescent="0.25">
      <c r="D2201" s="190"/>
    </row>
    <row r="2202" spans="4:4" x14ac:dyDescent="0.25">
      <c r="D2202" s="190"/>
    </row>
    <row r="2203" spans="4:4" x14ac:dyDescent="0.25">
      <c r="D2203" s="190"/>
    </row>
    <row r="2204" spans="4:4" x14ac:dyDescent="0.25">
      <c r="D2204" s="190"/>
    </row>
    <row r="2205" spans="4:4" x14ac:dyDescent="0.25">
      <c r="D2205" s="190"/>
    </row>
    <row r="2206" spans="4:4" x14ac:dyDescent="0.25">
      <c r="D2206" s="190"/>
    </row>
    <row r="2207" spans="4:4" x14ac:dyDescent="0.25">
      <c r="D2207" s="190"/>
    </row>
    <row r="2208" spans="4:4" x14ac:dyDescent="0.25">
      <c r="D2208" s="190"/>
    </row>
    <row r="2209" spans="4:4" x14ac:dyDescent="0.25">
      <c r="D2209" s="190"/>
    </row>
    <row r="2210" spans="4:4" x14ac:dyDescent="0.25">
      <c r="D2210" s="190"/>
    </row>
    <row r="2211" spans="4:4" x14ac:dyDescent="0.25">
      <c r="D2211" s="190"/>
    </row>
    <row r="2212" spans="4:4" x14ac:dyDescent="0.25">
      <c r="D2212" s="190"/>
    </row>
    <row r="2213" spans="4:4" x14ac:dyDescent="0.25">
      <c r="D2213" s="190"/>
    </row>
    <row r="2214" spans="4:4" x14ac:dyDescent="0.25">
      <c r="D2214" s="190"/>
    </row>
    <row r="2215" spans="4:4" x14ac:dyDescent="0.25">
      <c r="D2215" s="190"/>
    </row>
    <row r="2216" spans="4:4" x14ac:dyDescent="0.25">
      <c r="D2216" s="190"/>
    </row>
    <row r="2217" spans="4:4" x14ac:dyDescent="0.25">
      <c r="D2217" s="190"/>
    </row>
    <row r="2218" spans="4:4" x14ac:dyDescent="0.25">
      <c r="D2218" s="190"/>
    </row>
    <row r="2219" spans="4:4" x14ac:dyDescent="0.25">
      <c r="D2219" s="190"/>
    </row>
    <row r="2220" spans="4:4" x14ac:dyDescent="0.25">
      <c r="D2220" s="190"/>
    </row>
    <row r="2221" spans="4:4" x14ac:dyDescent="0.25">
      <c r="D2221" s="190"/>
    </row>
    <row r="2222" spans="4:4" x14ac:dyDescent="0.25">
      <c r="D2222" s="190"/>
    </row>
    <row r="2223" spans="4:4" x14ac:dyDescent="0.25">
      <c r="D2223" s="190"/>
    </row>
    <row r="2224" spans="4:4" x14ac:dyDescent="0.25">
      <c r="D2224" s="190"/>
    </row>
    <row r="2225" spans="4:4" x14ac:dyDescent="0.25">
      <c r="D2225" s="190"/>
    </row>
    <row r="2226" spans="4:4" x14ac:dyDescent="0.25">
      <c r="D2226" s="190"/>
    </row>
    <row r="2227" spans="4:4" x14ac:dyDescent="0.25">
      <c r="D2227" s="190"/>
    </row>
    <row r="2228" spans="4:4" x14ac:dyDescent="0.25">
      <c r="D2228" s="190"/>
    </row>
    <row r="2229" spans="4:4" x14ac:dyDescent="0.25">
      <c r="D2229" s="190"/>
    </row>
    <row r="2230" spans="4:4" x14ac:dyDescent="0.25">
      <c r="D2230" s="190"/>
    </row>
    <row r="2231" spans="4:4" x14ac:dyDescent="0.25">
      <c r="D2231" s="190"/>
    </row>
    <row r="2232" spans="4:4" x14ac:dyDescent="0.25">
      <c r="D2232" s="190"/>
    </row>
    <row r="2233" spans="4:4" x14ac:dyDescent="0.25">
      <c r="D2233" s="190"/>
    </row>
    <row r="2234" spans="4:4" x14ac:dyDescent="0.25">
      <c r="D2234" s="190"/>
    </row>
    <row r="2235" spans="4:4" x14ac:dyDescent="0.25">
      <c r="D2235" s="190"/>
    </row>
    <row r="2236" spans="4:4" x14ac:dyDescent="0.25">
      <c r="D2236" s="190"/>
    </row>
    <row r="2237" spans="4:4" x14ac:dyDescent="0.25">
      <c r="D2237" s="190"/>
    </row>
    <row r="2238" spans="4:4" x14ac:dyDescent="0.25">
      <c r="D2238" s="190"/>
    </row>
    <row r="2239" spans="4:4" x14ac:dyDescent="0.25">
      <c r="D2239" s="190"/>
    </row>
    <row r="2240" spans="4:4" x14ac:dyDescent="0.25">
      <c r="D2240" s="190"/>
    </row>
    <row r="2241" spans="4:4" x14ac:dyDescent="0.25">
      <c r="D2241" s="190"/>
    </row>
    <row r="2242" spans="4:4" x14ac:dyDescent="0.25">
      <c r="D2242" s="190"/>
    </row>
    <row r="2243" spans="4:4" x14ac:dyDescent="0.25">
      <c r="D2243" s="190"/>
    </row>
    <row r="2244" spans="4:4" x14ac:dyDescent="0.25">
      <c r="D2244" s="190"/>
    </row>
    <row r="2245" spans="4:4" x14ac:dyDescent="0.25">
      <c r="D2245" s="190"/>
    </row>
    <row r="2246" spans="4:4" x14ac:dyDescent="0.25">
      <c r="D2246" s="190"/>
    </row>
    <row r="2247" spans="4:4" x14ac:dyDescent="0.25">
      <c r="D2247" s="190"/>
    </row>
    <row r="2248" spans="4:4" x14ac:dyDescent="0.25">
      <c r="D2248" s="190"/>
    </row>
    <row r="2249" spans="4:4" x14ac:dyDescent="0.25">
      <c r="D2249" s="190"/>
    </row>
    <row r="2250" spans="4:4" x14ac:dyDescent="0.25">
      <c r="D2250" s="190"/>
    </row>
    <row r="2251" spans="4:4" x14ac:dyDescent="0.25">
      <c r="D2251" s="190"/>
    </row>
    <row r="2252" spans="4:4" x14ac:dyDescent="0.25">
      <c r="D2252" s="190"/>
    </row>
    <row r="2253" spans="4:4" x14ac:dyDescent="0.25">
      <c r="D2253" s="190"/>
    </row>
    <row r="2254" spans="4:4" x14ac:dyDescent="0.25">
      <c r="D2254" s="190"/>
    </row>
    <row r="2255" spans="4:4" x14ac:dyDescent="0.25">
      <c r="D2255" s="190"/>
    </row>
    <row r="2256" spans="4:4" x14ac:dyDescent="0.25">
      <c r="D2256" s="190"/>
    </row>
    <row r="2257" spans="4:4" x14ac:dyDescent="0.25">
      <c r="D2257" s="190"/>
    </row>
    <row r="2258" spans="4:4" x14ac:dyDescent="0.25">
      <c r="D2258" s="190"/>
    </row>
    <row r="2259" spans="4:4" x14ac:dyDescent="0.25">
      <c r="D2259" s="190"/>
    </row>
    <row r="2260" spans="4:4" x14ac:dyDescent="0.25">
      <c r="D2260" s="190"/>
    </row>
    <row r="2261" spans="4:4" x14ac:dyDescent="0.25">
      <c r="D2261" s="190"/>
    </row>
    <row r="2262" spans="4:4" x14ac:dyDescent="0.25">
      <c r="D2262" s="190"/>
    </row>
    <row r="2263" spans="4:4" x14ac:dyDescent="0.25">
      <c r="D2263" s="190"/>
    </row>
    <row r="2264" spans="4:4" x14ac:dyDescent="0.25">
      <c r="D2264" s="190"/>
    </row>
    <row r="2265" spans="4:4" x14ac:dyDescent="0.25">
      <c r="D2265" s="190"/>
    </row>
    <row r="2266" spans="4:4" x14ac:dyDescent="0.25">
      <c r="D2266" s="190"/>
    </row>
    <row r="2267" spans="4:4" x14ac:dyDescent="0.25">
      <c r="D2267" s="190"/>
    </row>
    <row r="2268" spans="4:4" x14ac:dyDescent="0.25">
      <c r="D2268" s="190"/>
    </row>
    <row r="2269" spans="4:4" x14ac:dyDescent="0.25">
      <c r="D2269" s="190"/>
    </row>
    <row r="2270" spans="4:4" x14ac:dyDescent="0.25">
      <c r="D2270" s="190"/>
    </row>
    <row r="2271" spans="4:4" x14ac:dyDescent="0.25">
      <c r="D2271" s="190"/>
    </row>
    <row r="2272" spans="4:4" x14ac:dyDescent="0.25">
      <c r="D2272" s="190"/>
    </row>
    <row r="2273" spans="4:4" x14ac:dyDescent="0.25">
      <c r="D2273" s="190"/>
    </row>
    <row r="2274" spans="4:4" x14ac:dyDescent="0.25">
      <c r="D2274" s="190"/>
    </row>
    <row r="2275" spans="4:4" x14ac:dyDescent="0.25">
      <c r="D2275" s="190"/>
    </row>
    <row r="2276" spans="4:4" x14ac:dyDescent="0.25">
      <c r="D2276" s="190"/>
    </row>
    <row r="2277" spans="4:4" x14ac:dyDescent="0.25">
      <c r="D2277" s="190"/>
    </row>
    <row r="2278" spans="4:4" x14ac:dyDescent="0.25">
      <c r="D2278" s="190"/>
    </row>
    <row r="2279" spans="4:4" x14ac:dyDescent="0.25">
      <c r="D2279" s="190"/>
    </row>
    <row r="2280" spans="4:4" x14ac:dyDescent="0.25">
      <c r="D2280" s="190"/>
    </row>
    <row r="2281" spans="4:4" x14ac:dyDescent="0.25">
      <c r="D2281" s="190"/>
    </row>
    <row r="2282" spans="4:4" x14ac:dyDescent="0.25">
      <c r="D2282" s="190"/>
    </row>
    <row r="2283" spans="4:4" x14ac:dyDescent="0.25">
      <c r="D2283" s="190"/>
    </row>
    <row r="2284" spans="4:4" x14ac:dyDescent="0.25">
      <c r="D2284" s="190"/>
    </row>
    <row r="2285" spans="4:4" x14ac:dyDescent="0.25">
      <c r="D2285" s="190"/>
    </row>
    <row r="2286" spans="4:4" x14ac:dyDescent="0.25">
      <c r="D2286" s="190"/>
    </row>
    <row r="2287" spans="4:4" x14ac:dyDescent="0.25">
      <c r="D2287" s="190"/>
    </row>
    <row r="2288" spans="4:4" x14ac:dyDescent="0.25">
      <c r="D2288" s="190"/>
    </row>
    <row r="2289" spans="4:4" x14ac:dyDescent="0.25">
      <c r="D2289" s="190"/>
    </row>
    <row r="2290" spans="4:4" x14ac:dyDescent="0.25">
      <c r="D2290" s="190"/>
    </row>
    <row r="2291" spans="4:4" x14ac:dyDescent="0.25">
      <c r="D2291" s="190"/>
    </row>
    <row r="2292" spans="4:4" x14ac:dyDescent="0.25">
      <c r="D2292" s="190"/>
    </row>
    <row r="2293" spans="4:4" x14ac:dyDescent="0.25">
      <c r="D2293" s="190"/>
    </row>
    <row r="2294" spans="4:4" x14ac:dyDescent="0.25">
      <c r="D2294" s="190"/>
    </row>
    <row r="2295" spans="4:4" x14ac:dyDescent="0.25">
      <c r="D2295" s="190"/>
    </row>
    <row r="2296" spans="4:4" x14ac:dyDescent="0.25">
      <c r="D2296" s="190"/>
    </row>
    <row r="2297" spans="4:4" x14ac:dyDescent="0.25">
      <c r="D2297" s="190"/>
    </row>
    <row r="2298" spans="4:4" x14ac:dyDescent="0.25">
      <c r="D2298" s="190"/>
    </row>
    <row r="2299" spans="4:4" x14ac:dyDescent="0.25">
      <c r="D2299" s="190"/>
    </row>
    <row r="2300" spans="4:4" x14ac:dyDescent="0.25">
      <c r="D2300" s="190"/>
    </row>
    <row r="2301" spans="4:4" x14ac:dyDescent="0.25">
      <c r="D2301" s="190"/>
    </row>
    <row r="2302" spans="4:4" x14ac:dyDescent="0.25">
      <c r="D2302" s="190"/>
    </row>
    <row r="2303" spans="4:4" x14ac:dyDescent="0.25">
      <c r="D2303" s="190"/>
    </row>
    <row r="2304" spans="4:4" x14ac:dyDescent="0.25">
      <c r="D2304" s="190"/>
    </row>
    <row r="2305" spans="4:4" x14ac:dyDescent="0.25">
      <c r="D2305" s="190"/>
    </row>
    <row r="2306" spans="4:4" x14ac:dyDescent="0.25">
      <c r="D2306" s="190"/>
    </row>
    <row r="2307" spans="4:4" x14ac:dyDescent="0.25">
      <c r="D2307" s="190"/>
    </row>
    <row r="2308" spans="4:4" x14ac:dyDescent="0.25">
      <c r="D2308" s="190"/>
    </row>
    <row r="2309" spans="4:4" x14ac:dyDescent="0.25">
      <c r="D2309" s="190"/>
    </row>
    <row r="2310" spans="4:4" x14ac:dyDescent="0.25">
      <c r="D2310" s="190"/>
    </row>
    <row r="2311" spans="4:4" x14ac:dyDescent="0.25">
      <c r="D2311" s="190"/>
    </row>
    <row r="2312" spans="4:4" x14ac:dyDescent="0.25">
      <c r="D2312" s="190"/>
    </row>
    <row r="2313" spans="4:4" x14ac:dyDescent="0.25">
      <c r="D2313" s="190"/>
    </row>
    <row r="2314" spans="4:4" x14ac:dyDescent="0.25">
      <c r="D2314" s="190"/>
    </row>
    <row r="2315" spans="4:4" x14ac:dyDescent="0.25">
      <c r="D2315" s="190"/>
    </row>
    <row r="2316" spans="4:4" x14ac:dyDescent="0.25">
      <c r="D2316" s="190"/>
    </row>
    <row r="2317" spans="4:4" x14ac:dyDescent="0.25">
      <c r="D2317" s="190"/>
    </row>
    <row r="2318" spans="4:4" x14ac:dyDescent="0.25">
      <c r="D2318" s="190"/>
    </row>
    <row r="2319" spans="4:4" x14ac:dyDescent="0.25">
      <c r="D2319" s="190"/>
    </row>
    <row r="2320" spans="4:4" x14ac:dyDescent="0.25">
      <c r="D2320" s="190"/>
    </row>
    <row r="2321" spans="4:4" x14ac:dyDescent="0.25">
      <c r="D2321" s="190"/>
    </row>
    <row r="2322" spans="4:4" x14ac:dyDescent="0.25">
      <c r="D2322" s="190"/>
    </row>
    <row r="2323" spans="4:4" x14ac:dyDescent="0.25">
      <c r="D2323" s="190"/>
    </row>
    <row r="2324" spans="4:4" x14ac:dyDescent="0.25">
      <c r="D2324" s="190"/>
    </row>
    <row r="2325" spans="4:4" x14ac:dyDescent="0.25">
      <c r="D2325" s="190"/>
    </row>
    <row r="2326" spans="4:4" x14ac:dyDescent="0.25">
      <c r="D2326" s="190"/>
    </row>
    <row r="2327" spans="4:4" x14ac:dyDescent="0.25">
      <c r="D2327" s="190"/>
    </row>
    <row r="2328" spans="4:4" x14ac:dyDescent="0.25">
      <c r="D2328" s="190"/>
    </row>
    <row r="2329" spans="4:4" x14ac:dyDescent="0.25">
      <c r="D2329" s="190"/>
    </row>
    <row r="2330" spans="4:4" x14ac:dyDescent="0.25">
      <c r="D2330" s="190"/>
    </row>
    <row r="2331" spans="4:4" x14ac:dyDescent="0.25">
      <c r="D2331" s="190"/>
    </row>
    <row r="2332" spans="4:4" x14ac:dyDescent="0.25">
      <c r="D2332" s="190"/>
    </row>
    <row r="2333" spans="4:4" x14ac:dyDescent="0.25">
      <c r="D2333" s="190"/>
    </row>
    <row r="2334" spans="4:4" x14ac:dyDescent="0.25">
      <c r="D2334" s="190"/>
    </row>
    <row r="2335" spans="4:4" x14ac:dyDescent="0.25">
      <c r="D2335" s="190"/>
    </row>
    <row r="2336" spans="4:4" x14ac:dyDescent="0.25">
      <c r="D2336" s="190"/>
    </row>
    <row r="2337" spans="4:4" x14ac:dyDescent="0.25">
      <c r="D2337" s="190"/>
    </row>
    <row r="2338" spans="4:4" x14ac:dyDescent="0.25">
      <c r="D2338" s="190"/>
    </row>
    <row r="2339" spans="4:4" x14ac:dyDescent="0.25">
      <c r="D2339" s="190"/>
    </row>
    <row r="2340" spans="4:4" x14ac:dyDescent="0.25">
      <c r="D2340" s="190"/>
    </row>
    <row r="2341" spans="4:4" x14ac:dyDescent="0.25">
      <c r="D2341" s="190"/>
    </row>
    <row r="2342" spans="4:4" x14ac:dyDescent="0.25">
      <c r="D2342" s="190"/>
    </row>
    <row r="2343" spans="4:4" x14ac:dyDescent="0.25">
      <c r="D2343" s="190"/>
    </row>
    <row r="2344" spans="4:4" x14ac:dyDescent="0.25">
      <c r="D2344" s="190"/>
    </row>
    <row r="2345" spans="4:4" x14ac:dyDescent="0.25">
      <c r="D2345" s="190"/>
    </row>
    <row r="2346" spans="4:4" x14ac:dyDescent="0.25">
      <c r="D2346" s="190"/>
    </row>
    <row r="2347" spans="4:4" x14ac:dyDescent="0.25">
      <c r="D2347" s="190"/>
    </row>
    <row r="2348" spans="4:4" x14ac:dyDescent="0.25">
      <c r="D2348" s="190"/>
    </row>
    <row r="2349" spans="4:4" x14ac:dyDescent="0.25">
      <c r="D2349" s="190"/>
    </row>
    <row r="2350" spans="4:4" x14ac:dyDescent="0.25">
      <c r="D2350" s="190"/>
    </row>
    <row r="2351" spans="4:4" x14ac:dyDescent="0.25">
      <c r="D2351" s="190"/>
    </row>
    <row r="2352" spans="4:4" x14ac:dyDescent="0.25">
      <c r="D2352" s="190"/>
    </row>
    <row r="2353" spans="4:4" x14ac:dyDescent="0.25">
      <c r="D2353" s="190"/>
    </row>
    <row r="2354" spans="4:4" x14ac:dyDescent="0.25">
      <c r="D2354" s="190"/>
    </row>
    <row r="2355" spans="4:4" x14ac:dyDescent="0.25">
      <c r="D2355" s="190"/>
    </row>
    <row r="2356" spans="4:4" x14ac:dyDescent="0.25">
      <c r="D2356" s="190"/>
    </row>
    <row r="2357" spans="4:4" x14ac:dyDescent="0.25">
      <c r="D2357" s="190"/>
    </row>
    <row r="2358" spans="4:4" x14ac:dyDescent="0.25">
      <c r="D2358" s="190"/>
    </row>
    <row r="2359" spans="4:4" x14ac:dyDescent="0.25">
      <c r="D2359" s="190"/>
    </row>
    <row r="2360" spans="4:4" x14ac:dyDescent="0.25">
      <c r="D2360" s="190"/>
    </row>
    <row r="2361" spans="4:4" x14ac:dyDescent="0.25">
      <c r="D2361" s="190"/>
    </row>
    <row r="2362" spans="4:4" x14ac:dyDescent="0.25">
      <c r="D2362" s="190"/>
    </row>
    <row r="2363" spans="4:4" x14ac:dyDescent="0.25">
      <c r="D2363" s="190"/>
    </row>
    <row r="2364" spans="4:4" x14ac:dyDescent="0.25">
      <c r="D2364" s="190"/>
    </row>
    <row r="2365" spans="4:4" x14ac:dyDescent="0.25">
      <c r="D2365" s="190"/>
    </row>
    <row r="2366" spans="4:4" x14ac:dyDescent="0.25">
      <c r="D2366" s="190"/>
    </row>
    <row r="2367" spans="4:4" x14ac:dyDescent="0.25">
      <c r="D2367" s="190"/>
    </row>
    <row r="2368" spans="4:4" x14ac:dyDescent="0.25">
      <c r="D2368" s="190"/>
    </row>
    <row r="2369" spans="4:4" x14ac:dyDescent="0.25">
      <c r="D2369" s="190"/>
    </row>
    <row r="2370" spans="4:4" x14ac:dyDescent="0.25">
      <c r="D2370" s="190"/>
    </row>
    <row r="2371" spans="4:4" x14ac:dyDescent="0.25">
      <c r="D2371" s="190"/>
    </row>
    <row r="2372" spans="4:4" x14ac:dyDescent="0.25">
      <c r="D2372" s="190"/>
    </row>
    <row r="2373" spans="4:4" x14ac:dyDescent="0.25">
      <c r="D2373" s="190"/>
    </row>
    <row r="2374" spans="4:4" x14ac:dyDescent="0.25">
      <c r="D2374" s="190"/>
    </row>
    <row r="2375" spans="4:4" x14ac:dyDescent="0.25">
      <c r="D2375" s="190"/>
    </row>
    <row r="2376" spans="4:4" x14ac:dyDescent="0.25">
      <c r="D2376" s="190"/>
    </row>
    <row r="2377" spans="4:4" x14ac:dyDescent="0.25">
      <c r="D2377" s="190"/>
    </row>
    <row r="2378" spans="4:4" x14ac:dyDescent="0.25">
      <c r="D2378" s="190"/>
    </row>
    <row r="2379" spans="4:4" x14ac:dyDescent="0.25">
      <c r="D2379" s="190"/>
    </row>
    <row r="2380" spans="4:4" x14ac:dyDescent="0.25">
      <c r="D2380" s="190"/>
    </row>
    <row r="2381" spans="4:4" x14ac:dyDescent="0.25">
      <c r="D2381" s="190"/>
    </row>
    <row r="2382" spans="4:4" x14ac:dyDescent="0.25">
      <c r="D2382" s="190"/>
    </row>
    <row r="2383" spans="4:4" x14ac:dyDescent="0.25">
      <c r="D2383" s="190"/>
    </row>
    <row r="2384" spans="4:4" x14ac:dyDescent="0.25">
      <c r="D2384" s="190"/>
    </row>
    <row r="2385" spans="4:4" x14ac:dyDescent="0.25">
      <c r="D2385" s="190"/>
    </row>
    <row r="2386" spans="4:4" x14ac:dyDescent="0.25">
      <c r="D2386" s="190"/>
    </row>
    <row r="2387" spans="4:4" x14ac:dyDescent="0.25">
      <c r="D2387" s="190"/>
    </row>
    <row r="2388" spans="4:4" x14ac:dyDescent="0.25">
      <c r="D2388" s="190"/>
    </row>
    <row r="2389" spans="4:4" x14ac:dyDescent="0.25">
      <c r="D2389" s="190"/>
    </row>
    <row r="2390" spans="4:4" x14ac:dyDescent="0.25">
      <c r="D2390" s="190"/>
    </row>
    <row r="2391" spans="4:4" x14ac:dyDescent="0.25">
      <c r="D2391" s="190"/>
    </row>
    <row r="2392" spans="4:4" x14ac:dyDescent="0.25">
      <c r="D2392" s="190"/>
    </row>
    <row r="2393" spans="4:4" x14ac:dyDescent="0.25">
      <c r="D2393" s="190"/>
    </row>
    <row r="2394" spans="4:4" x14ac:dyDescent="0.25">
      <c r="D2394" s="190"/>
    </row>
    <row r="2395" spans="4:4" x14ac:dyDescent="0.25">
      <c r="D2395" s="190"/>
    </row>
    <row r="2396" spans="4:4" x14ac:dyDescent="0.25">
      <c r="D2396" s="190"/>
    </row>
    <row r="2397" spans="4:4" x14ac:dyDescent="0.25">
      <c r="D2397" s="190"/>
    </row>
    <row r="2398" spans="4:4" x14ac:dyDescent="0.25">
      <c r="D2398" s="190"/>
    </row>
    <row r="2399" spans="4:4" x14ac:dyDescent="0.25">
      <c r="D2399" s="190"/>
    </row>
    <row r="2400" spans="4:4" x14ac:dyDescent="0.25">
      <c r="D2400" s="190"/>
    </row>
    <row r="2401" spans="4:4" x14ac:dyDescent="0.25">
      <c r="D2401" s="190"/>
    </row>
    <row r="2402" spans="4:4" x14ac:dyDescent="0.25">
      <c r="D2402" s="190"/>
    </row>
    <row r="2403" spans="4:4" x14ac:dyDescent="0.25">
      <c r="D2403" s="190"/>
    </row>
    <row r="2404" spans="4:4" x14ac:dyDescent="0.25">
      <c r="D2404" s="190"/>
    </row>
    <row r="2405" spans="4:4" x14ac:dyDescent="0.25">
      <c r="D2405" s="190"/>
    </row>
    <row r="2406" spans="4:4" x14ac:dyDescent="0.25">
      <c r="D2406" s="190"/>
    </row>
    <row r="2407" spans="4:4" x14ac:dyDescent="0.25">
      <c r="D2407" s="190"/>
    </row>
    <row r="2408" spans="4:4" x14ac:dyDescent="0.25">
      <c r="D2408" s="190"/>
    </row>
    <row r="2409" spans="4:4" x14ac:dyDescent="0.25">
      <c r="D2409" s="190"/>
    </row>
    <row r="2410" spans="4:4" x14ac:dyDescent="0.25">
      <c r="D2410" s="190"/>
    </row>
    <row r="2411" spans="4:4" x14ac:dyDescent="0.25">
      <c r="D2411" s="190"/>
    </row>
    <row r="2412" spans="4:4" x14ac:dyDescent="0.25">
      <c r="D2412" s="190"/>
    </row>
    <row r="2413" spans="4:4" x14ac:dyDescent="0.25">
      <c r="D2413" s="190"/>
    </row>
    <row r="2414" spans="4:4" x14ac:dyDescent="0.25">
      <c r="D2414" s="190"/>
    </row>
    <row r="2415" spans="4:4" x14ac:dyDescent="0.25">
      <c r="D2415" s="190"/>
    </row>
    <row r="2416" spans="4:4" x14ac:dyDescent="0.25">
      <c r="D2416" s="190"/>
    </row>
    <row r="2417" spans="4:4" x14ac:dyDescent="0.25">
      <c r="D2417" s="190"/>
    </row>
    <row r="2418" spans="4:4" x14ac:dyDescent="0.25">
      <c r="D2418" s="190"/>
    </row>
    <row r="2419" spans="4:4" x14ac:dyDescent="0.25">
      <c r="D2419" s="190"/>
    </row>
    <row r="2420" spans="4:4" x14ac:dyDescent="0.25">
      <c r="D2420" s="190"/>
    </row>
    <row r="2421" spans="4:4" x14ac:dyDescent="0.25">
      <c r="D2421" s="190"/>
    </row>
    <row r="2422" spans="4:4" x14ac:dyDescent="0.25">
      <c r="D2422" s="190"/>
    </row>
    <row r="2423" spans="4:4" x14ac:dyDescent="0.25">
      <c r="D2423" s="190"/>
    </row>
    <row r="2424" spans="4:4" x14ac:dyDescent="0.25">
      <c r="D2424" s="190"/>
    </row>
    <row r="2425" spans="4:4" x14ac:dyDescent="0.25">
      <c r="D2425" s="190"/>
    </row>
    <row r="2426" spans="4:4" x14ac:dyDescent="0.25">
      <c r="D2426" s="190"/>
    </row>
    <row r="2427" spans="4:4" x14ac:dyDescent="0.25">
      <c r="D2427" s="190"/>
    </row>
    <row r="2428" spans="4:4" x14ac:dyDescent="0.25">
      <c r="D2428" s="190"/>
    </row>
    <row r="2429" spans="4:4" x14ac:dyDescent="0.25">
      <c r="D2429" s="190"/>
    </row>
    <row r="2430" spans="4:4" x14ac:dyDescent="0.25">
      <c r="D2430" s="190"/>
    </row>
    <row r="2431" spans="4:4" x14ac:dyDescent="0.25">
      <c r="D2431" s="190"/>
    </row>
    <row r="2432" spans="4:4" x14ac:dyDescent="0.25">
      <c r="D2432" s="190"/>
    </row>
    <row r="2433" spans="4:4" x14ac:dyDescent="0.25">
      <c r="D2433" s="190"/>
    </row>
    <row r="2434" spans="4:4" x14ac:dyDescent="0.25">
      <c r="D2434" s="190"/>
    </row>
    <row r="2435" spans="4:4" x14ac:dyDescent="0.25">
      <c r="D2435" s="190"/>
    </row>
    <row r="2436" spans="4:4" x14ac:dyDescent="0.25">
      <c r="D2436" s="190"/>
    </row>
    <row r="2437" spans="4:4" x14ac:dyDescent="0.25">
      <c r="D2437" s="190"/>
    </row>
    <row r="2438" spans="4:4" x14ac:dyDescent="0.25">
      <c r="D2438" s="190"/>
    </row>
    <row r="2439" spans="4:4" x14ac:dyDescent="0.25">
      <c r="D2439" s="190"/>
    </row>
    <row r="2440" spans="4:4" x14ac:dyDescent="0.25">
      <c r="D2440" s="190"/>
    </row>
    <row r="2441" spans="4:4" x14ac:dyDescent="0.25">
      <c r="D2441" s="190"/>
    </row>
    <row r="2442" spans="4:4" x14ac:dyDescent="0.25">
      <c r="D2442" s="190"/>
    </row>
    <row r="2443" spans="4:4" x14ac:dyDescent="0.25">
      <c r="D2443" s="190"/>
    </row>
    <row r="2444" spans="4:4" x14ac:dyDescent="0.25">
      <c r="D2444" s="190"/>
    </row>
    <row r="2445" spans="4:4" x14ac:dyDescent="0.25">
      <c r="D2445" s="190"/>
    </row>
    <row r="2446" spans="4:4" x14ac:dyDescent="0.25">
      <c r="D2446" s="190"/>
    </row>
    <row r="2447" spans="4:4" x14ac:dyDescent="0.25">
      <c r="D2447" s="190"/>
    </row>
    <row r="2448" spans="4:4" x14ac:dyDescent="0.25">
      <c r="D2448" s="190"/>
    </row>
    <row r="2449" spans="4:4" x14ac:dyDescent="0.25">
      <c r="D2449" s="190"/>
    </row>
    <row r="2450" spans="4:4" x14ac:dyDescent="0.25">
      <c r="D2450" s="190"/>
    </row>
    <row r="2451" spans="4:4" x14ac:dyDescent="0.25">
      <c r="D2451" s="190"/>
    </row>
    <row r="2452" spans="4:4" x14ac:dyDescent="0.25">
      <c r="D2452" s="190"/>
    </row>
    <row r="2453" spans="4:4" x14ac:dyDescent="0.25">
      <c r="D2453" s="190"/>
    </row>
    <row r="2454" spans="4:4" x14ac:dyDescent="0.25">
      <c r="D2454" s="190"/>
    </row>
    <row r="2455" spans="4:4" x14ac:dyDescent="0.25">
      <c r="D2455" s="190"/>
    </row>
    <row r="2456" spans="4:4" x14ac:dyDescent="0.25">
      <c r="D2456" s="190"/>
    </row>
    <row r="2457" spans="4:4" x14ac:dyDescent="0.25">
      <c r="D2457" s="190"/>
    </row>
    <row r="2458" spans="4:4" x14ac:dyDescent="0.25">
      <c r="D2458" s="190"/>
    </row>
    <row r="2459" spans="4:4" x14ac:dyDescent="0.25">
      <c r="D2459" s="190"/>
    </row>
    <row r="2460" spans="4:4" x14ac:dyDescent="0.25">
      <c r="D2460" s="190"/>
    </row>
    <row r="2461" spans="4:4" x14ac:dyDescent="0.25">
      <c r="D2461" s="190"/>
    </row>
    <row r="2462" spans="4:4" x14ac:dyDescent="0.25">
      <c r="D2462" s="190"/>
    </row>
    <row r="2463" spans="4:4" x14ac:dyDescent="0.25">
      <c r="D2463" s="190"/>
    </row>
    <row r="2464" spans="4:4" x14ac:dyDescent="0.25">
      <c r="D2464" s="190"/>
    </row>
    <row r="2465" spans="4:4" x14ac:dyDescent="0.25">
      <c r="D2465" s="190"/>
    </row>
    <row r="2466" spans="4:4" x14ac:dyDescent="0.25">
      <c r="D2466" s="190"/>
    </row>
    <row r="2467" spans="4:4" x14ac:dyDescent="0.25">
      <c r="D2467" s="190"/>
    </row>
    <row r="2468" spans="4:4" x14ac:dyDescent="0.25">
      <c r="D2468" s="190"/>
    </row>
    <row r="2469" spans="4:4" x14ac:dyDescent="0.25">
      <c r="D2469" s="190"/>
    </row>
    <row r="2470" spans="4:4" x14ac:dyDescent="0.25">
      <c r="D2470" s="190"/>
    </row>
    <row r="2471" spans="4:4" x14ac:dyDescent="0.25">
      <c r="D2471" s="190"/>
    </row>
    <row r="2472" spans="4:4" x14ac:dyDescent="0.25">
      <c r="D2472" s="190"/>
    </row>
    <row r="2473" spans="4:4" x14ac:dyDescent="0.25">
      <c r="D2473" s="190"/>
    </row>
    <row r="2474" spans="4:4" x14ac:dyDescent="0.25">
      <c r="D2474" s="190"/>
    </row>
    <row r="2475" spans="4:4" x14ac:dyDescent="0.25">
      <c r="D2475" s="190"/>
    </row>
    <row r="2476" spans="4:4" x14ac:dyDescent="0.25">
      <c r="D2476" s="190"/>
    </row>
    <row r="2477" spans="4:4" x14ac:dyDescent="0.25">
      <c r="D2477" s="190"/>
    </row>
    <row r="2478" spans="4:4" x14ac:dyDescent="0.25">
      <c r="D2478" s="190"/>
    </row>
    <row r="2479" spans="4:4" x14ac:dyDescent="0.25">
      <c r="D2479" s="190"/>
    </row>
    <row r="2480" spans="4:4" x14ac:dyDescent="0.25">
      <c r="D2480" s="190"/>
    </row>
    <row r="2481" spans="4:4" x14ac:dyDescent="0.25">
      <c r="D2481" s="190"/>
    </row>
    <row r="2482" spans="4:4" x14ac:dyDescent="0.25">
      <c r="D2482" s="190"/>
    </row>
    <row r="2483" spans="4:4" x14ac:dyDescent="0.25">
      <c r="D2483" s="190"/>
    </row>
    <row r="2484" spans="4:4" x14ac:dyDescent="0.25">
      <c r="D2484" s="190"/>
    </row>
    <row r="2485" spans="4:4" x14ac:dyDescent="0.25">
      <c r="D2485" s="190"/>
    </row>
    <row r="2486" spans="4:4" x14ac:dyDescent="0.25">
      <c r="D2486" s="190"/>
    </row>
    <row r="2487" spans="4:4" x14ac:dyDescent="0.25">
      <c r="D2487" s="190"/>
    </row>
    <row r="2488" spans="4:4" x14ac:dyDescent="0.25">
      <c r="D2488" s="190"/>
    </row>
    <row r="2489" spans="4:4" x14ac:dyDescent="0.25">
      <c r="D2489" s="190"/>
    </row>
    <row r="2490" spans="4:4" x14ac:dyDescent="0.25">
      <c r="D2490" s="190"/>
    </row>
    <row r="2491" spans="4:4" x14ac:dyDescent="0.25">
      <c r="D2491" s="190"/>
    </row>
    <row r="2492" spans="4:4" x14ac:dyDescent="0.25">
      <c r="D2492" s="190"/>
    </row>
    <row r="2493" spans="4:4" x14ac:dyDescent="0.25">
      <c r="D2493" s="190"/>
    </row>
    <row r="2494" spans="4:4" x14ac:dyDescent="0.25">
      <c r="D2494" s="190"/>
    </row>
    <row r="2495" spans="4:4" x14ac:dyDescent="0.25">
      <c r="D2495" s="190"/>
    </row>
    <row r="2496" spans="4:4" x14ac:dyDescent="0.25">
      <c r="D2496" s="190"/>
    </row>
    <row r="2497" spans="4:4" x14ac:dyDescent="0.25">
      <c r="D2497" s="190"/>
    </row>
    <row r="2498" spans="4:4" x14ac:dyDescent="0.25">
      <c r="D2498" s="190"/>
    </row>
    <row r="2499" spans="4:4" x14ac:dyDescent="0.25">
      <c r="D2499" s="190"/>
    </row>
    <row r="2500" spans="4:4" x14ac:dyDescent="0.25">
      <c r="D2500" s="190"/>
    </row>
    <row r="2501" spans="4:4" x14ac:dyDescent="0.25">
      <c r="D2501" s="190"/>
    </row>
    <row r="2502" spans="4:4" x14ac:dyDescent="0.25">
      <c r="D2502" s="190"/>
    </row>
    <row r="2503" spans="4:4" x14ac:dyDescent="0.25">
      <c r="D2503" s="190"/>
    </row>
    <row r="2504" spans="4:4" x14ac:dyDescent="0.25">
      <c r="D2504" s="190"/>
    </row>
    <row r="2505" spans="4:4" x14ac:dyDescent="0.25">
      <c r="D2505" s="190"/>
    </row>
    <row r="2506" spans="4:4" x14ac:dyDescent="0.25">
      <c r="D2506" s="190"/>
    </row>
    <row r="2507" spans="4:4" x14ac:dyDescent="0.25">
      <c r="D2507" s="190"/>
    </row>
    <row r="2508" spans="4:4" x14ac:dyDescent="0.25">
      <c r="D2508" s="190"/>
    </row>
    <row r="2509" spans="4:4" x14ac:dyDescent="0.25">
      <c r="D2509" s="190"/>
    </row>
    <row r="2510" spans="4:4" x14ac:dyDescent="0.25">
      <c r="D2510" s="190"/>
    </row>
    <row r="2511" spans="4:4" x14ac:dyDescent="0.25">
      <c r="D2511" s="190"/>
    </row>
    <row r="2512" spans="4:4" x14ac:dyDescent="0.25">
      <c r="D2512" s="190"/>
    </row>
    <row r="2513" spans="4:4" x14ac:dyDescent="0.25">
      <c r="D2513" s="190"/>
    </row>
    <row r="2514" spans="4:4" x14ac:dyDescent="0.25">
      <c r="D2514" s="190"/>
    </row>
    <row r="2515" spans="4:4" x14ac:dyDescent="0.25">
      <c r="D2515" s="190"/>
    </row>
    <row r="2516" spans="4:4" x14ac:dyDescent="0.25">
      <c r="D2516" s="190"/>
    </row>
    <row r="2517" spans="4:4" x14ac:dyDescent="0.25">
      <c r="D2517" s="190"/>
    </row>
    <row r="2518" spans="4:4" x14ac:dyDescent="0.25">
      <c r="D2518" s="190"/>
    </row>
    <row r="2519" spans="4:4" x14ac:dyDescent="0.25">
      <c r="D2519" s="190"/>
    </row>
    <row r="2520" spans="4:4" x14ac:dyDescent="0.25">
      <c r="D2520" s="190"/>
    </row>
    <row r="2521" spans="4:4" x14ac:dyDescent="0.25">
      <c r="D2521" s="190"/>
    </row>
    <row r="2522" spans="4:4" x14ac:dyDescent="0.25">
      <c r="D2522" s="190"/>
    </row>
    <row r="2523" spans="4:4" x14ac:dyDescent="0.25">
      <c r="D2523" s="190"/>
    </row>
    <row r="2524" spans="4:4" x14ac:dyDescent="0.25">
      <c r="D2524" s="190"/>
    </row>
    <row r="2525" spans="4:4" x14ac:dyDescent="0.25">
      <c r="D2525" s="190"/>
    </row>
    <row r="2526" spans="4:4" x14ac:dyDescent="0.25">
      <c r="D2526" s="190"/>
    </row>
    <row r="2527" spans="4:4" x14ac:dyDescent="0.25">
      <c r="D2527" s="190"/>
    </row>
    <row r="2528" spans="4:4" x14ac:dyDescent="0.25">
      <c r="D2528" s="190"/>
    </row>
    <row r="2529" spans="4:4" x14ac:dyDescent="0.25">
      <c r="D2529" s="190"/>
    </row>
    <row r="2530" spans="4:4" x14ac:dyDescent="0.25">
      <c r="D2530" s="190"/>
    </row>
    <row r="2531" spans="4:4" x14ac:dyDescent="0.25">
      <c r="D2531" s="190"/>
    </row>
    <row r="2532" spans="4:4" x14ac:dyDescent="0.25">
      <c r="D2532" s="190"/>
    </row>
    <row r="2533" spans="4:4" x14ac:dyDescent="0.25">
      <c r="D2533" s="190"/>
    </row>
    <row r="2534" spans="4:4" x14ac:dyDescent="0.25">
      <c r="D2534" s="190"/>
    </row>
    <row r="2535" spans="4:4" x14ac:dyDescent="0.25">
      <c r="D2535" s="190"/>
    </row>
    <row r="2536" spans="4:4" x14ac:dyDescent="0.25">
      <c r="D2536" s="190"/>
    </row>
    <row r="2537" spans="4:4" x14ac:dyDescent="0.25">
      <c r="D2537" s="190"/>
    </row>
    <row r="2538" spans="4:4" x14ac:dyDescent="0.25">
      <c r="D2538" s="190"/>
    </row>
    <row r="2539" spans="4:4" x14ac:dyDescent="0.25">
      <c r="D2539" s="190"/>
    </row>
    <row r="2540" spans="4:4" x14ac:dyDescent="0.25">
      <c r="D2540" s="190"/>
    </row>
    <row r="2541" spans="4:4" x14ac:dyDescent="0.25">
      <c r="D2541" s="190"/>
    </row>
    <row r="2542" spans="4:4" x14ac:dyDescent="0.25">
      <c r="D2542" s="190"/>
    </row>
    <row r="2543" spans="4:4" x14ac:dyDescent="0.25">
      <c r="D2543" s="190"/>
    </row>
    <row r="2544" spans="4:4" x14ac:dyDescent="0.25">
      <c r="D2544" s="190"/>
    </row>
    <row r="2545" spans="4:4" x14ac:dyDescent="0.25">
      <c r="D2545" s="190"/>
    </row>
    <row r="2546" spans="4:4" x14ac:dyDescent="0.25">
      <c r="D2546" s="190"/>
    </row>
    <row r="2547" spans="4:4" x14ac:dyDescent="0.25">
      <c r="D2547" s="190"/>
    </row>
    <row r="2548" spans="4:4" x14ac:dyDescent="0.25">
      <c r="D2548" s="190"/>
    </row>
    <row r="2549" spans="4:4" x14ac:dyDescent="0.25">
      <c r="D2549" s="190"/>
    </row>
    <row r="2550" spans="4:4" x14ac:dyDescent="0.25">
      <c r="D2550" s="190"/>
    </row>
    <row r="2551" spans="4:4" x14ac:dyDescent="0.25">
      <c r="D2551" s="190"/>
    </row>
    <row r="2552" spans="4:4" x14ac:dyDescent="0.25">
      <c r="D2552" s="190"/>
    </row>
    <row r="2553" spans="4:4" x14ac:dyDescent="0.25">
      <c r="D2553" s="190"/>
    </row>
    <row r="2554" spans="4:4" x14ac:dyDescent="0.25">
      <c r="D2554" s="190"/>
    </row>
    <row r="2555" spans="4:4" x14ac:dyDescent="0.25">
      <c r="D2555" s="190"/>
    </row>
    <row r="2556" spans="4:4" x14ac:dyDescent="0.25">
      <c r="D2556" s="190"/>
    </row>
    <row r="2557" spans="4:4" x14ac:dyDescent="0.25">
      <c r="D2557" s="190"/>
    </row>
    <row r="2558" spans="4:4" x14ac:dyDescent="0.25">
      <c r="D2558" s="190"/>
    </row>
    <row r="2559" spans="4:4" x14ac:dyDescent="0.25">
      <c r="D2559" s="190"/>
    </row>
    <row r="2560" spans="4:4" x14ac:dyDescent="0.25">
      <c r="D2560" s="190"/>
    </row>
    <row r="2561" spans="4:4" x14ac:dyDescent="0.25">
      <c r="D2561" s="190"/>
    </row>
    <row r="2562" spans="4:4" x14ac:dyDescent="0.25">
      <c r="D2562" s="190"/>
    </row>
    <row r="2563" spans="4:4" x14ac:dyDescent="0.25">
      <c r="D2563" s="190"/>
    </row>
    <row r="2564" spans="4:4" x14ac:dyDescent="0.25">
      <c r="D2564" s="190"/>
    </row>
    <row r="2565" spans="4:4" x14ac:dyDescent="0.25">
      <c r="D2565" s="190"/>
    </row>
    <row r="2566" spans="4:4" x14ac:dyDescent="0.25">
      <c r="D2566" s="190"/>
    </row>
    <row r="2567" spans="4:4" x14ac:dyDescent="0.25">
      <c r="D2567" s="190"/>
    </row>
    <row r="2568" spans="4:4" x14ac:dyDescent="0.25">
      <c r="D2568" s="190"/>
    </row>
    <row r="2569" spans="4:4" x14ac:dyDescent="0.25">
      <c r="D2569" s="190"/>
    </row>
    <row r="2570" spans="4:4" x14ac:dyDescent="0.25">
      <c r="D2570" s="190"/>
    </row>
    <row r="2571" spans="4:4" x14ac:dyDescent="0.25">
      <c r="D2571" s="190"/>
    </row>
    <row r="2572" spans="4:4" x14ac:dyDescent="0.25">
      <c r="D2572" s="190"/>
    </row>
    <row r="2573" spans="4:4" x14ac:dyDescent="0.25">
      <c r="D2573" s="190"/>
    </row>
    <row r="2574" spans="4:4" x14ac:dyDescent="0.25">
      <c r="D2574" s="190"/>
    </row>
    <row r="2575" spans="4:4" x14ac:dyDescent="0.25">
      <c r="D2575" s="190"/>
    </row>
    <row r="2576" spans="4:4" x14ac:dyDescent="0.25">
      <c r="D2576" s="190"/>
    </row>
    <row r="2577" spans="4:4" x14ac:dyDescent="0.25">
      <c r="D2577" s="190"/>
    </row>
    <row r="2578" spans="4:4" x14ac:dyDescent="0.25">
      <c r="D2578" s="190"/>
    </row>
    <row r="2579" spans="4:4" x14ac:dyDescent="0.25">
      <c r="D2579" s="190"/>
    </row>
    <row r="2580" spans="4:4" x14ac:dyDescent="0.25">
      <c r="D2580" s="190"/>
    </row>
    <row r="2581" spans="4:4" x14ac:dyDescent="0.25">
      <c r="D2581" s="190"/>
    </row>
    <row r="2582" spans="4:4" x14ac:dyDescent="0.25">
      <c r="D2582" s="190"/>
    </row>
    <row r="2583" spans="4:4" x14ac:dyDescent="0.25">
      <c r="D2583" s="190"/>
    </row>
    <row r="2584" spans="4:4" x14ac:dyDescent="0.25">
      <c r="D2584" s="190"/>
    </row>
    <row r="2585" spans="4:4" x14ac:dyDescent="0.25">
      <c r="D2585" s="190"/>
    </row>
    <row r="2586" spans="4:4" x14ac:dyDescent="0.25">
      <c r="D2586" s="190"/>
    </row>
    <row r="2587" spans="4:4" x14ac:dyDescent="0.25">
      <c r="D2587" s="190"/>
    </row>
    <row r="2588" spans="4:4" x14ac:dyDescent="0.25">
      <c r="D2588" s="190"/>
    </row>
    <row r="2589" spans="4:4" x14ac:dyDescent="0.25">
      <c r="D2589" s="190"/>
    </row>
    <row r="2590" spans="4:4" x14ac:dyDescent="0.25">
      <c r="D2590" s="190"/>
    </row>
    <row r="2591" spans="4:4" x14ac:dyDescent="0.25">
      <c r="D2591" s="190"/>
    </row>
    <row r="2592" spans="4:4" x14ac:dyDescent="0.25">
      <c r="D2592" s="190"/>
    </row>
    <row r="2593" spans="4:4" x14ac:dyDescent="0.25">
      <c r="D2593" s="190"/>
    </row>
    <row r="2594" spans="4:4" x14ac:dyDescent="0.25">
      <c r="D2594" s="190"/>
    </row>
    <row r="2595" spans="4:4" x14ac:dyDescent="0.25">
      <c r="D2595" s="190"/>
    </row>
    <row r="2596" spans="4:4" x14ac:dyDescent="0.25">
      <c r="D2596" s="190"/>
    </row>
    <row r="2597" spans="4:4" x14ac:dyDescent="0.25">
      <c r="D2597" s="190"/>
    </row>
    <row r="2598" spans="4:4" x14ac:dyDescent="0.25">
      <c r="D2598" s="190"/>
    </row>
    <row r="2599" spans="4:4" x14ac:dyDescent="0.25">
      <c r="D2599" s="190"/>
    </row>
    <row r="2600" spans="4:4" x14ac:dyDescent="0.25">
      <c r="D2600" s="190"/>
    </row>
    <row r="2601" spans="4:4" x14ac:dyDescent="0.25">
      <c r="D2601" s="190"/>
    </row>
    <row r="2602" spans="4:4" x14ac:dyDescent="0.25">
      <c r="D2602" s="190"/>
    </row>
    <row r="2603" spans="4:4" x14ac:dyDescent="0.25">
      <c r="D2603" s="190"/>
    </row>
    <row r="2604" spans="4:4" x14ac:dyDescent="0.25">
      <c r="D2604" s="190"/>
    </row>
    <row r="2605" spans="4:4" x14ac:dyDescent="0.25">
      <c r="D2605" s="190"/>
    </row>
    <row r="2606" spans="4:4" x14ac:dyDescent="0.25">
      <c r="D2606" s="190"/>
    </row>
    <row r="2607" spans="4:4" x14ac:dyDescent="0.25">
      <c r="D2607" s="190"/>
    </row>
    <row r="2608" spans="4:4" x14ac:dyDescent="0.25">
      <c r="D2608" s="190"/>
    </row>
    <row r="2609" spans="4:4" x14ac:dyDescent="0.25">
      <c r="D2609" s="190"/>
    </row>
    <row r="2610" spans="4:4" x14ac:dyDescent="0.25">
      <c r="D2610" s="190"/>
    </row>
    <row r="2611" spans="4:4" x14ac:dyDescent="0.25">
      <c r="D2611" s="190"/>
    </row>
    <row r="2612" spans="4:4" x14ac:dyDescent="0.25">
      <c r="D2612" s="190"/>
    </row>
    <row r="2613" spans="4:4" x14ac:dyDescent="0.25">
      <c r="D2613" s="190"/>
    </row>
    <row r="2614" spans="4:4" x14ac:dyDescent="0.25">
      <c r="D2614" s="190"/>
    </row>
    <row r="2615" spans="4:4" x14ac:dyDescent="0.25">
      <c r="D2615" s="190"/>
    </row>
    <row r="2616" spans="4:4" x14ac:dyDescent="0.25">
      <c r="D2616" s="190"/>
    </row>
    <row r="2617" spans="4:4" x14ac:dyDescent="0.25">
      <c r="D2617" s="190"/>
    </row>
    <row r="2618" spans="4:4" x14ac:dyDescent="0.25">
      <c r="D2618" s="190"/>
    </row>
    <row r="2619" spans="4:4" x14ac:dyDescent="0.25">
      <c r="D2619" s="190"/>
    </row>
    <row r="2620" spans="4:4" x14ac:dyDescent="0.25">
      <c r="D2620" s="190"/>
    </row>
    <row r="2621" spans="4:4" x14ac:dyDescent="0.25">
      <c r="D2621" s="190"/>
    </row>
    <row r="2622" spans="4:4" x14ac:dyDescent="0.25">
      <c r="D2622" s="190"/>
    </row>
    <row r="2623" spans="4:4" x14ac:dyDescent="0.25">
      <c r="D2623" s="190"/>
    </row>
    <row r="2624" spans="4:4" x14ac:dyDescent="0.25">
      <c r="D2624" s="190"/>
    </row>
    <row r="2625" spans="4:4" x14ac:dyDescent="0.25">
      <c r="D2625" s="190"/>
    </row>
    <row r="2626" spans="4:4" x14ac:dyDescent="0.25">
      <c r="D2626" s="190"/>
    </row>
    <row r="2627" spans="4:4" x14ac:dyDescent="0.25">
      <c r="D2627" s="190"/>
    </row>
    <row r="2628" spans="4:4" x14ac:dyDescent="0.25">
      <c r="D2628" s="190"/>
    </row>
    <row r="2629" spans="4:4" x14ac:dyDescent="0.25">
      <c r="D2629" s="190"/>
    </row>
    <row r="2630" spans="4:4" x14ac:dyDescent="0.25">
      <c r="D2630" s="190"/>
    </row>
    <row r="2631" spans="4:4" x14ac:dyDescent="0.25">
      <c r="D2631" s="190"/>
    </row>
    <row r="2632" spans="4:4" x14ac:dyDescent="0.25">
      <c r="D2632" s="190"/>
    </row>
    <row r="2633" spans="4:4" x14ac:dyDescent="0.25">
      <c r="D2633" s="190"/>
    </row>
    <row r="2634" spans="4:4" x14ac:dyDescent="0.25">
      <c r="D2634" s="190"/>
    </row>
    <row r="2635" spans="4:4" x14ac:dyDescent="0.25">
      <c r="D2635" s="190"/>
    </row>
    <row r="2636" spans="4:4" x14ac:dyDescent="0.25">
      <c r="D2636" s="190"/>
    </row>
    <row r="2637" spans="4:4" x14ac:dyDescent="0.25">
      <c r="D2637" s="190"/>
    </row>
    <row r="2638" spans="4:4" x14ac:dyDescent="0.25">
      <c r="D2638" s="190"/>
    </row>
    <row r="2639" spans="4:4" x14ac:dyDescent="0.25">
      <c r="D2639" s="190"/>
    </row>
    <row r="2640" spans="4:4" x14ac:dyDescent="0.25">
      <c r="D2640" s="190"/>
    </row>
    <row r="2641" spans="4:4" x14ac:dyDescent="0.25">
      <c r="D2641" s="190"/>
    </row>
    <row r="2642" spans="4:4" x14ac:dyDescent="0.25">
      <c r="D2642" s="190"/>
    </row>
    <row r="2643" spans="4:4" x14ac:dyDescent="0.25">
      <c r="D2643" s="190"/>
    </row>
    <row r="2644" spans="4:4" x14ac:dyDescent="0.25">
      <c r="D2644" s="190"/>
    </row>
    <row r="2645" spans="4:4" x14ac:dyDescent="0.25">
      <c r="D2645" s="190"/>
    </row>
    <row r="2646" spans="4:4" x14ac:dyDescent="0.25">
      <c r="D2646" s="190"/>
    </row>
    <row r="2647" spans="4:4" x14ac:dyDescent="0.25">
      <c r="D2647" s="190"/>
    </row>
    <row r="2648" spans="4:4" x14ac:dyDescent="0.25">
      <c r="D2648" s="190"/>
    </row>
    <row r="2649" spans="4:4" x14ac:dyDescent="0.25">
      <c r="D2649" s="190"/>
    </row>
    <row r="2650" spans="4:4" x14ac:dyDescent="0.25">
      <c r="D2650" s="190"/>
    </row>
    <row r="2651" spans="4:4" x14ac:dyDescent="0.25">
      <c r="D2651" s="190"/>
    </row>
    <row r="2652" spans="4:4" x14ac:dyDescent="0.25">
      <c r="D2652" s="190"/>
    </row>
    <row r="2653" spans="4:4" x14ac:dyDescent="0.25">
      <c r="D2653" s="190"/>
    </row>
    <row r="2654" spans="4:4" x14ac:dyDescent="0.25">
      <c r="D2654" s="190"/>
    </row>
    <row r="2655" spans="4:4" x14ac:dyDescent="0.25">
      <c r="D2655" s="190"/>
    </row>
    <row r="2656" spans="4:4" x14ac:dyDescent="0.25">
      <c r="D2656" s="190"/>
    </row>
    <row r="2657" spans="4:4" x14ac:dyDescent="0.25">
      <c r="D2657" s="190"/>
    </row>
    <row r="2658" spans="4:4" x14ac:dyDescent="0.25">
      <c r="D2658" s="190"/>
    </row>
    <row r="2659" spans="4:4" x14ac:dyDescent="0.25">
      <c r="D2659" s="190"/>
    </row>
    <row r="2660" spans="4:4" x14ac:dyDescent="0.25">
      <c r="D2660" s="190"/>
    </row>
    <row r="2661" spans="4:4" x14ac:dyDescent="0.25">
      <c r="D2661" s="190"/>
    </row>
    <row r="2662" spans="4:4" x14ac:dyDescent="0.25">
      <c r="D2662" s="190"/>
    </row>
    <row r="2663" spans="4:4" x14ac:dyDescent="0.25">
      <c r="D2663" s="190"/>
    </row>
    <row r="2664" spans="4:4" x14ac:dyDescent="0.25">
      <c r="D2664" s="190"/>
    </row>
    <row r="2665" spans="4:4" x14ac:dyDescent="0.25">
      <c r="D2665" s="190"/>
    </row>
    <row r="2666" spans="4:4" x14ac:dyDescent="0.25">
      <c r="D2666" s="190"/>
    </row>
    <row r="2667" spans="4:4" x14ac:dyDescent="0.25">
      <c r="D2667" s="190"/>
    </row>
    <row r="2668" spans="4:4" x14ac:dyDescent="0.25">
      <c r="D2668" s="190"/>
    </row>
    <row r="2669" spans="4:4" x14ac:dyDescent="0.25">
      <c r="D2669" s="190"/>
    </row>
    <row r="2670" spans="4:4" x14ac:dyDescent="0.25">
      <c r="D2670" s="190"/>
    </row>
    <row r="2671" spans="4:4" x14ac:dyDescent="0.25">
      <c r="D2671" s="190"/>
    </row>
    <row r="2672" spans="4:4" x14ac:dyDescent="0.25">
      <c r="D2672" s="190"/>
    </row>
    <row r="2673" spans="4:4" x14ac:dyDescent="0.25">
      <c r="D2673" s="190"/>
    </row>
    <row r="2674" spans="4:4" x14ac:dyDescent="0.25">
      <c r="D2674" s="190"/>
    </row>
    <row r="2675" spans="4:4" x14ac:dyDescent="0.25">
      <c r="D2675" s="190"/>
    </row>
    <row r="2676" spans="4:4" x14ac:dyDescent="0.25">
      <c r="D2676" s="190"/>
    </row>
    <row r="2677" spans="4:4" x14ac:dyDescent="0.25">
      <c r="D2677" s="190"/>
    </row>
    <row r="2678" spans="4:4" x14ac:dyDescent="0.25">
      <c r="D2678" s="190"/>
    </row>
    <row r="2679" spans="4:4" x14ac:dyDescent="0.25">
      <c r="D2679" s="190"/>
    </row>
    <row r="2680" spans="4:4" x14ac:dyDescent="0.25">
      <c r="D2680" s="190"/>
    </row>
    <row r="2681" spans="4:4" x14ac:dyDescent="0.25">
      <c r="D2681" s="190"/>
    </row>
    <row r="2682" spans="4:4" x14ac:dyDescent="0.25">
      <c r="D2682" s="190"/>
    </row>
    <row r="2683" spans="4:4" x14ac:dyDescent="0.25">
      <c r="D2683" s="190"/>
    </row>
    <row r="2684" spans="4:4" x14ac:dyDescent="0.25">
      <c r="D2684" s="190"/>
    </row>
    <row r="2685" spans="4:4" x14ac:dyDescent="0.25">
      <c r="D2685" s="190"/>
    </row>
    <row r="2686" spans="4:4" x14ac:dyDescent="0.25">
      <c r="D2686" s="190"/>
    </row>
    <row r="2687" spans="4:4" x14ac:dyDescent="0.25">
      <c r="D2687" s="190"/>
    </row>
    <row r="2688" spans="4:4" x14ac:dyDescent="0.25">
      <c r="D2688" s="190"/>
    </row>
    <row r="2689" spans="4:4" x14ac:dyDescent="0.25">
      <c r="D2689" s="190"/>
    </row>
    <row r="2690" spans="4:4" x14ac:dyDescent="0.25">
      <c r="D2690" s="190"/>
    </row>
    <row r="2691" spans="4:4" x14ac:dyDescent="0.25">
      <c r="D2691" s="190"/>
    </row>
    <row r="2692" spans="4:4" x14ac:dyDescent="0.25">
      <c r="D2692" s="190"/>
    </row>
    <row r="2693" spans="4:4" x14ac:dyDescent="0.25">
      <c r="D2693" s="190"/>
    </row>
    <row r="2694" spans="4:4" x14ac:dyDescent="0.25">
      <c r="D2694" s="190"/>
    </row>
    <row r="2695" spans="4:4" x14ac:dyDescent="0.25">
      <c r="D2695" s="190"/>
    </row>
    <row r="2696" spans="4:4" x14ac:dyDescent="0.25">
      <c r="D2696" s="190"/>
    </row>
    <row r="2697" spans="4:4" x14ac:dyDescent="0.25">
      <c r="D2697" s="190"/>
    </row>
    <row r="2698" spans="4:4" x14ac:dyDescent="0.25">
      <c r="D2698" s="190"/>
    </row>
    <row r="2699" spans="4:4" x14ac:dyDescent="0.25">
      <c r="D2699" s="190"/>
    </row>
    <row r="2700" spans="4:4" x14ac:dyDescent="0.25">
      <c r="D2700" s="190"/>
    </row>
    <row r="2701" spans="4:4" x14ac:dyDescent="0.25">
      <c r="D2701" s="190"/>
    </row>
    <row r="2702" spans="4:4" x14ac:dyDescent="0.25">
      <c r="D2702" s="190"/>
    </row>
    <row r="2703" spans="4:4" x14ac:dyDescent="0.25">
      <c r="D2703" s="190"/>
    </row>
    <row r="2704" spans="4:4" x14ac:dyDescent="0.25">
      <c r="D2704" s="190"/>
    </row>
    <row r="2705" spans="4:4" x14ac:dyDescent="0.25">
      <c r="D2705" s="190"/>
    </row>
    <row r="2706" spans="4:4" x14ac:dyDescent="0.25">
      <c r="D2706" s="190"/>
    </row>
    <row r="2707" spans="4:4" x14ac:dyDescent="0.25">
      <c r="D2707" s="190"/>
    </row>
    <row r="2708" spans="4:4" x14ac:dyDescent="0.25">
      <c r="D2708" s="190"/>
    </row>
    <row r="2709" spans="4:4" x14ac:dyDescent="0.25">
      <c r="D2709" s="190"/>
    </row>
    <row r="2710" spans="4:4" x14ac:dyDescent="0.25">
      <c r="D2710" s="190"/>
    </row>
    <row r="2711" spans="4:4" x14ac:dyDescent="0.25">
      <c r="D2711" s="190"/>
    </row>
    <row r="2712" spans="4:4" x14ac:dyDescent="0.25">
      <c r="D2712" s="190"/>
    </row>
    <row r="2713" spans="4:4" x14ac:dyDescent="0.25">
      <c r="D2713" s="190"/>
    </row>
    <row r="2714" spans="4:4" x14ac:dyDescent="0.25">
      <c r="D2714" s="190"/>
    </row>
    <row r="2715" spans="4:4" x14ac:dyDescent="0.25">
      <c r="D2715" s="190"/>
    </row>
    <row r="2716" spans="4:4" x14ac:dyDescent="0.25">
      <c r="D2716" s="190"/>
    </row>
    <row r="2717" spans="4:4" x14ac:dyDescent="0.25">
      <c r="D2717" s="190"/>
    </row>
    <row r="2718" spans="4:4" x14ac:dyDescent="0.25">
      <c r="D2718" s="190"/>
    </row>
    <row r="2719" spans="4:4" x14ac:dyDescent="0.25">
      <c r="D2719" s="190"/>
    </row>
    <row r="2720" spans="4:4" x14ac:dyDescent="0.25">
      <c r="D2720" s="190"/>
    </row>
    <row r="2721" spans="4:4" x14ac:dyDescent="0.25">
      <c r="D2721" s="190"/>
    </row>
    <row r="2722" spans="4:4" x14ac:dyDescent="0.25">
      <c r="D2722" s="190"/>
    </row>
    <row r="2723" spans="4:4" x14ac:dyDescent="0.25">
      <c r="D2723" s="190"/>
    </row>
    <row r="2724" spans="4:4" x14ac:dyDescent="0.25">
      <c r="D2724" s="190"/>
    </row>
    <row r="2725" spans="4:4" x14ac:dyDescent="0.25">
      <c r="D2725" s="190"/>
    </row>
    <row r="2726" spans="4:4" x14ac:dyDescent="0.25">
      <c r="D2726" s="190"/>
    </row>
    <row r="2727" spans="4:4" x14ac:dyDescent="0.25">
      <c r="D2727" s="190"/>
    </row>
    <row r="2728" spans="4:4" x14ac:dyDescent="0.25">
      <c r="D2728" s="190"/>
    </row>
    <row r="2729" spans="4:4" x14ac:dyDescent="0.25">
      <c r="D2729" s="190"/>
    </row>
    <row r="2730" spans="4:4" x14ac:dyDescent="0.25">
      <c r="D2730" s="190"/>
    </row>
    <row r="2731" spans="4:4" x14ac:dyDescent="0.25">
      <c r="D2731" s="190"/>
    </row>
    <row r="2732" spans="4:4" x14ac:dyDescent="0.25">
      <c r="D2732" s="190"/>
    </row>
    <row r="2733" spans="4:4" x14ac:dyDescent="0.25">
      <c r="D2733" s="190"/>
    </row>
    <row r="2734" spans="4:4" x14ac:dyDescent="0.25">
      <c r="D2734" s="190"/>
    </row>
    <row r="2735" spans="4:4" x14ac:dyDescent="0.25">
      <c r="D2735" s="190"/>
    </row>
    <row r="2736" spans="4:4" x14ac:dyDescent="0.25">
      <c r="D2736" s="190"/>
    </row>
    <row r="2737" spans="4:4" x14ac:dyDescent="0.25">
      <c r="D2737" s="190"/>
    </row>
    <row r="2738" spans="4:4" x14ac:dyDescent="0.25">
      <c r="D2738" s="190"/>
    </row>
    <row r="2739" spans="4:4" x14ac:dyDescent="0.25">
      <c r="D2739" s="190"/>
    </row>
    <row r="2740" spans="4:4" x14ac:dyDescent="0.25">
      <c r="D2740" s="190"/>
    </row>
    <row r="2741" spans="4:4" x14ac:dyDescent="0.25">
      <c r="D2741" s="190"/>
    </row>
    <row r="2742" spans="4:4" x14ac:dyDescent="0.25">
      <c r="D2742" s="190"/>
    </row>
    <row r="2743" spans="4:4" x14ac:dyDescent="0.25">
      <c r="D2743" s="190"/>
    </row>
    <row r="2744" spans="4:4" x14ac:dyDescent="0.25">
      <c r="D2744" s="190"/>
    </row>
    <row r="2745" spans="4:4" x14ac:dyDescent="0.25">
      <c r="D2745" s="190"/>
    </row>
    <row r="2746" spans="4:4" x14ac:dyDescent="0.25">
      <c r="D2746" s="190"/>
    </row>
    <row r="2747" spans="4:4" x14ac:dyDescent="0.25">
      <c r="D2747" s="190"/>
    </row>
    <row r="2748" spans="4:4" x14ac:dyDescent="0.25">
      <c r="D2748" s="190"/>
    </row>
    <row r="2749" spans="4:4" x14ac:dyDescent="0.25">
      <c r="D2749" s="190"/>
    </row>
    <row r="2750" spans="4:4" x14ac:dyDescent="0.25">
      <c r="D2750" s="190"/>
    </row>
    <row r="2751" spans="4:4" x14ac:dyDescent="0.25">
      <c r="D2751" s="190"/>
    </row>
    <row r="2752" spans="4:4" x14ac:dyDescent="0.25">
      <c r="D2752" s="190"/>
    </row>
    <row r="2753" spans="4:4" x14ac:dyDescent="0.25">
      <c r="D2753" s="190"/>
    </row>
    <row r="2754" spans="4:4" x14ac:dyDescent="0.25">
      <c r="D2754" s="190"/>
    </row>
    <row r="2755" spans="4:4" x14ac:dyDescent="0.25">
      <c r="D2755" s="190"/>
    </row>
    <row r="2756" spans="4:4" x14ac:dyDescent="0.25">
      <c r="D2756" s="190"/>
    </row>
    <row r="2757" spans="4:4" x14ac:dyDescent="0.25">
      <c r="D2757" s="190"/>
    </row>
    <row r="2758" spans="4:4" x14ac:dyDescent="0.25">
      <c r="D2758" s="190"/>
    </row>
    <row r="2759" spans="4:4" x14ac:dyDescent="0.25">
      <c r="D2759" s="190"/>
    </row>
    <row r="2760" spans="4:4" x14ac:dyDescent="0.25">
      <c r="D2760" s="190"/>
    </row>
    <row r="2761" spans="4:4" x14ac:dyDescent="0.25">
      <c r="D2761" s="190"/>
    </row>
    <row r="2762" spans="4:4" x14ac:dyDescent="0.25">
      <c r="D2762" s="190"/>
    </row>
    <row r="2763" spans="4:4" x14ac:dyDescent="0.25">
      <c r="D2763" s="190"/>
    </row>
    <row r="2764" spans="4:4" x14ac:dyDescent="0.25">
      <c r="D2764" s="190"/>
    </row>
    <row r="2765" spans="4:4" x14ac:dyDescent="0.25">
      <c r="D2765" s="190"/>
    </row>
    <row r="2766" spans="4:4" x14ac:dyDescent="0.25">
      <c r="D2766" s="190"/>
    </row>
    <row r="2767" spans="4:4" x14ac:dyDescent="0.25">
      <c r="D2767" s="190"/>
    </row>
    <row r="2768" spans="4:4" x14ac:dyDescent="0.25">
      <c r="D2768" s="190"/>
    </row>
    <row r="2769" spans="4:4" x14ac:dyDescent="0.25">
      <c r="D2769" s="190"/>
    </row>
    <row r="2770" spans="4:4" x14ac:dyDescent="0.25">
      <c r="D2770" s="190"/>
    </row>
    <row r="2771" spans="4:4" x14ac:dyDescent="0.25">
      <c r="D2771" s="190"/>
    </row>
    <row r="2772" spans="4:4" x14ac:dyDescent="0.25">
      <c r="D2772" s="190"/>
    </row>
    <row r="2773" spans="4:4" x14ac:dyDescent="0.25">
      <c r="D2773" s="190"/>
    </row>
    <row r="2774" spans="4:4" x14ac:dyDescent="0.25">
      <c r="D2774" s="190"/>
    </row>
    <row r="2775" spans="4:4" x14ac:dyDescent="0.25">
      <c r="D2775" s="190"/>
    </row>
    <row r="2776" spans="4:4" x14ac:dyDescent="0.25">
      <c r="D2776" s="190"/>
    </row>
    <row r="2777" spans="4:4" x14ac:dyDescent="0.25">
      <c r="D2777" s="190"/>
    </row>
    <row r="2778" spans="4:4" x14ac:dyDescent="0.25">
      <c r="D2778" s="190"/>
    </row>
    <row r="2779" spans="4:4" x14ac:dyDescent="0.25">
      <c r="D2779" s="190"/>
    </row>
    <row r="2780" spans="4:4" x14ac:dyDescent="0.25">
      <c r="D2780" s="190"/>
    </row>
    <row r="2781" spans="4:4" x14ac:dyDescent="0.25">
      <c r="D2781" s="190"/>
    </row>
    <row r="2782" spans="4:4" x14ac:dyDescent="0.25">
      <c r="D2782" s="190"/>
    </row>
    <row r="2783" spans="4:4" x14ac:dyDescent="0.25">
      <c r="D2783" s="190"/>
    </row>
    <row r="2784" spans="4:4" x14ac:dyDescent="0.25">
      <c r="D2784" s="190"/>
    </row>
    <row r="2785" spans="4:4" x14ac:dyDescent="0.25">
      <c r="D2785" s="190"/>
    </row>
    <row r="2786" spans="4:4" x14ac:dyDescent="0.25">
      <c r="D2786" s="190"/>
    </row>
    <row r="2787" spans="4:4" x14ac:dyDescent="0.25">
      <c r="D2787" s="190"/>
    </row>
    <row r="2788" spans="4:4" x14ac:dyDescent="0.25">
      <c r="D2788" s="190"/>
    </row>
    <row r="2789" spans="4:4" x14ac:dyDescent="0.25">
      <c r="D2789" s="190"/>
    </row>
    <row r="2790" spans="4:4" x14ac:dyDescent="0.25">
      <c r="D2790" s="190"/>
    </row>
    <row r="2791" spans="4:4" x14ac:dyDescent="0.25">
      <c r="D2791" s="190"/>
    </row>
    <row r="2792" spans="4:4" x14ac:dyDescent="0.25">
      <c r="D2792" s="190"/>
    </row>
    <row r="2793" spans="4:4" x14ac:dyDescent="0.25">
      <c r="D2793" s="190"/>
    </row>
    <row r="2794" spans="4:4" x14ac:dyDescent="0.25">
      <c r="D2794" s="190"/>
    </row>
    <row r="2795" spans="4:4" x14ac:dyDescent="0.25">
      <c r="D2795" s="190"/>
    </row>
    <row r="2796" spans="4:4" x14ac:dyDescent="0.25">
      <c r="D2796" s="190"/>
    </row>
    <row r="2797" spans="4:4" x14ac:dyDescent="0.25">
      <c r="D2797" s="190"/>
    </row>
    <row r="2798" spans="4:4" x14ac:dyDescent="0.25">
      <c r="D2798" s="190"/>
    </row>
    <row r="2799" spans="4:4" x14ac:dyDescent="0.25">
      <c r="D2799" s="190"/>
    </row>
    <row r="2800" spans="4:4" x14ac:dyDescent="0.25">
      <c r="D2800" s="190"/>
    </row>
    <row r="2801" spans="4:4" x14ac:dyDescent="0.25">
      <c r="D2801" s="190"/>
    </row>
    <row r="2802" spans="4:4" x14ac:dyDescent="0.25">
      <c r="D2802" s="190"/>
    </row>
    <row r="2803" spans="4:4" x14ac:dyDescent="0.25">
      <c r="D2803" s="190"/>
    </row>
    <row r="2804" spans="4:4" x14ac:dyDescent="0.25">
      <c r="D2804" s="190"/>
    </row>
    <row r="2805" spans="4:4" x14ac:dyDescent="0.25">
      <c r="D2805" s="190"/>
    </row>
    <row r="2806" spans="4:4" x14ac:dyDescent="0.25">
      <c r="D2806" s="190"/>
    </row>
    <row r="2807" spans="4:4" x14ac:dyDescent="0.25">
      <c r="D2807" s="190"/>
    </row>
    <row r="2808" spans="4:4" x14ac:dyDescent="0.25">
      <c r="D2808" s="190"/>
    </row>
    <row r="2809" spans="4:4" x14ac:dyDescent="0.25">
      <c r="D2809" s="190"/>
    </row>
    <row r="2810" spans="4:4" x14ac:dyDescent="0.25">
      <c r="D2810" s="190"/>
    </row>
    <row r="2811" spans="4:4" x14ac:dyDescent="0.25">
      <c r="D2811" s="190"/>
    </row>
    <row r="2812" spans="4:4" x14ac:dyDescent="0.25">
      <c r="D2812" s="190"/>
    </row>
    <row r="2813" spans="4:4" x14ac:dyDescent="0.25">
      <c r="D2813" s="190"/>
    </row>
    <row r="2814" spans="4:4" x14ac:dyDescent="0.25">
      <c r="D2814" s="190"/>
    </row>
    <row r="2815" spans="4:4" x14ac:dyDescent="0.25">
      <c r="D2815" s="190"/>
    </row>
    <row r="2816" spans="4:4" x14ac:dyDescent="0.25">
      <c r="D2816" s="190"/>
    </row>
    <row r="2817" spans="4:4" x14ac:dyDescent="0.25">
      <c r="D2817" s="190"/>
    </row>
    <row r="2818" spans="4:4" x14ac:dyDescent="0.25">
      <c r="D2818" s="190"/>
    </row>
    <row r="2819" spans="4:4" x14ac:dyDescent="0.25">
      <c r="D2819" s="190"/>
    </row>
    <row r="2820" spans="4:4" x14ac:dyDescent="0.25">
      <c r="D2820" s="190"/>
    </row>
    <row r="2821" spans="4:4" x14ac:dyDescent="0.25">
      <c r="D2821" s="190"/>
    </row>
    <row r="2822" spans="4:4" x14ac:dyDescent="0.25">
      <c r="D2822" s="190"/>
    </row>
    <row r="2823" spans="4:4" x14ac:dyDescent="0.25">
      <c r="D2823" s="190"/>
    </row>
    <row r="2824" spans="4:4" x14ac:dyDescent="0.25">
      <c r="D2824" s="190"/>
    </row>
    <row r="2825" spans="4:4" x14ac:dyDescent="0.25">
      <c r="D2825" s="190"/>
    </row>
    <row r="2826" spans="4:4" x14ac:dyDescent="0.25">
      <c r="D2826" s="190"/>
    </row>
    <row r="2827" spans="4:4" x14ac:dyDescent="0.25">
      <c r="D2827" s="190"/>
    </row>
    <row r="2828" spans="4:4" x14ac:dyDescent="0.25">
      <c r="D2828" s="190"/>
    </row>
    <row r="2829" spans="4:4" x14ac:dyDescent="0.25">
      <c r="D2829" s="190"/>
    </row>
    <row r="2830" spans="4:4" x14ac:dyDescent="0.25">
      <c r="D2830" s="190"/>
    </row>
    <row r="2831" spans="4:4" x14ac:dyDescent="0.25">
      <c r="D2831" s="190"/>
    </row>
    <row r="2832" spans="4:4" x14ac:dyDescent="0.25">
      <c r="D2832" s="190"/>
    </row>
    <row r="2833" spans="4:4" x14ac:dyDescent="0.25">
      <c r="D2833" s="190"/>
    </row>
    <row r="2834" spans="4:4" x14ac:dyDescent="0.25">
      <c r="D2834" s="190"/>
    </row>
    <row r="2835" spans="4:4" x14ac:dyDescent="0.25">
      <c r="D2835" s="190"/>
    </row>
    <row r="2836" spans="4:4" x14ac:dyDescent="0.25">
      <c r="D2836" s="190"/>
    </row>
    <row r="2837" spans="4:4" x14ac:dyDescent="0.25">
      <c r="D2837" s="190"/>
    </row>
    <row r="2838" spans="4:4" x14ac:dyDescent="0.25">
      <c r="D2838" s="190"/>
    </row>
    <row r="2839" spans="4:4" x14ac:dyDescent="0.25">
      <c r="D2839" s="190"/>
    </row>
    <row r="2840" spans="4:4" x14ac:dyDescent="0.25">
      <c r="D2840" s="190"/>
    </row>
    <row r="2841" spans="4:4" x14ac:dyDescent="0.25">
      <c r="D2841" s="190"/>
    </row>
    <row r="2842" spans="4:4" x14ac:dyDescent="0.25">
      <c r="D2842" s="190"/>
    </row>
    <row r="2843" spans="4:4" x14ac:dyDescent="0.25">
      <c r="D2843" s="190"/>
    </row>
    <row r="2844" spans="4:4" x14ac:dyDescent="0.25">
      <c r="D2844" s="190"/>
    </row>
    <row r="2845" spans="4:4" x14ac:dyDescent="0.25">
      <c r="D2845" s="190"/>
    </row>
    <row r="2846" spans="4:4" x14ac:dyDescent="0.25">
      <c r="D2846" s="190"/>
    </row>
    <row r="2847" spans="4:4" x14ac:dyDescent="0.25">
      <c r="D2847" s="190"/>
    </row>
    <row r="2848" spans="4:4" x14ac:dyDescent="0.25">
      <c r="D2848" s="190"/>
    </row>
    <row r="2849" spans="4:4" x14ac:dyDescent="0.25">
      <c r="D2849" s="190"/>
    </row>
    <row r="2850" spans="4:4" x14ac:dyDescent="0.25">
      <c r="D2850" s="190"/>
    </row>
    <row r="2851" spans="4:4" x14ac:dyDescent="0.25">
      <c r="D2851" s="190"/>
    </row>
    <row r="2852" spans="4:4" x14ac:dyDescent="0.25">
      <c r="D2852" s="190"/>
    </row>
    <row r="2853" spans="4:4" x14ac:dyDescent="0.25">
      <c r="D2853" s="190"/>
    </row>
    <row r="2854" spans="4:4" x14ac:dyDescent="0.25">
      <c r="D2854" s="190"/>
    </row>
    <row r="2855" spans="4:4" x14ac:dyDescent="0.25">
      <c r="D2855" s="190"/>
    </row>
    <row r="2856" spans="4:4" x14ac:dyDescent="0.25">
      <c r="D2856" s="190"/>
    </row>
    <row r="2857" spans="4:4" x14ac:dyDescent="0.25">
      <c r="D2857" s="190"/>
    </row>
    <row r="2858" spans="4:4" x14ac:dyDescent="0.25">
      <c r="D2858" s="190"/>
    </row>
    <row r="2859" spans="4:4" x14ac:dyDescent="0.25">
      <c r="D2859" s="190"/>
    </row>
    <row r="2860" spans="4:4" x14ac:dyDescent="0.25">
      <c r="D2860" s="190"/>
    </row>
    <row r="2861" spans="4:4" x14ac:dyDescent="0.25">
      <c r="D2861" s="190"/>
    </row>
    <row r="2862" spans="4:4" x14ac:dyDescent="0.25">
      <c r="D2862" s="190"/>
    </row>
    <row r="2863" spans="4:4" x14ac:dyDescent="0.25">
      <c r="D2863" s="190"/>
    </row>
    <row r="2864" spans="4:4" x14ac:dyDescent="0.25">
      <c r="D2864" s="190"/>
    </row>
    <row r="2865" spans="4:4" x14ac:dyDescent="0.25">
      <c r="D2865" s="190"/>
    </row>
    <row r="2866" spans="4:4" x14ac:dyDescent="0.25">
      <c r="D2866" s="190"/>
    </row>
    <row r="2867" spans="4:4" x14ac:dyDescent="0.25">
      <c r="D2867" s="190"/>
    </row>
    <row r="2868" spans="4:4" x14ac:dyDescent="0.25">
      <c r="D2868" s="190"/>
    </row>
    <row r="2869" spans="4:4" x14ac:dyDescent="0.25">
      <c r="D2869" s="190"/>
    </row>
    <row r="2870" spans="4:4" x14ac:dyDescent="0.25">
      <c r="D2870" s="190"/>
    </row>
    <row r="2871" spans="4:4" x14ac:dyDescent="0.25">
      <c r="D2871" s="190"/>
    </row>
    <row r="2872" spans="4:4" x14ac:dyDescent="0.25">
      <c r="D2872" s="190"/>
    </row>
    <row r="2873" spans="4:4" x14ac:dyDescent="0.25">
      <c r="D2873" s="190"/>
    </row>
    <row r="2874" spans="4:4" x14ac:dyDescent="0.25">
      <c r="D2874" s="190"/>
    </row>
    <row r="2875" spans="4:4" x14ac:dyDescent="0.25">
      <c r="D2875" s="190"/>
    </row>
    <row r="2876" spans="4:4" x14ac:dyDescent="0.25">
      <c r="D2876" s="190"/>
    </row>
    <row r="2877" spans="4:4" x14ac:dyDescent="0.25">
      <c r="D2877" s="190"/>
    </row>
    <row r="2878" spans="4:4" x14ac:dyDescent="0.25">
      <c r="D2878" s="190"/>
    </row>
    <row r="2879" spans="4:4" x14ac:dyDescent="0.25">
      <c r="D2879" s="190"/>
    </row>
    <row r="2880" spans="4:4" x14ac:dyDescent="0.25">
      <c r="D2880" s="190"/>
    </row>
    <row r="2881" spans="4:4" x14ac:dyDescent="0.25">
      <c r="D2881" s="190"/>
    </row>
    <row r="2882" spans="4:4" x14ac:dyDescent="0.25">
      <c r="D2882" s="190"/>
    </row>
    <row r="2883" spans="4:4" x14ac:dyDescent="0.25">
      <c r="D2883" s="190"/>
    </row>
    <row r="2884" spans="4:4" x14ac:dyDescent="0.25">
      <c r="D2884" s="190"/>
    </row>
    <row r="2885" spans="4:4" x14ac:dyDescent="0.25">
      <c r="D2885" s="190"/>
    </row>
    <row r="2886" spans="4:4" x14ac:dyDescent="0.25">
      <c r="D2886" s="190"/>
    </row>
    <row r="2887" spans="4:4" x14ac:dyDescent="0.25">
      <c r="D2887" s="190"/>
    </row>
    <row r="2888" spans="4:4" x14ac:dyDescent="0.25">
      <c r="D2888" s="190"/>
    </row>
    <row r="2889" spans="4:4" x14ac:dyDescent="0.25">
      <c r="D2889" s="190"/>
    </row>
    <row r="2890" spans="4:4" x14ac:dyDescent="0.25">
      <c r="D2890" s="190"/>
    </row>
    <row r="2891" spans="4:4" x14ac:dyDescent="0.25">
      <c r="D2891" s="190"/>
    </row>
    <row r="2892" spans="4:4" x14ac:dyDescent="0.25">
      <c r="D2892" s="190"/>
    </row>
    <row r="2893" spans="4:4" x14ac:dyDescent="0.25">
      <c r="D2893" s="190"/>
    </row>
    <row r="2894" spans="4:4" x14ac:dyDescent="0.25">
      <c r="D2894" s="190"/>
    </row>
    <row r="2895" spans="4:4" x14ac:dyDescent="0.25">
      <c r="D2895" s="190"/>
    </row>
    <row r="2896" spans="4:4" x14ac:dyDescent="0.25">
      <c r="D2896" s="190"/>
    </row>
    <row r="2897" spans="4:4" x14ac:dyDescent="0.25">
      <c r="D2897" s="190"/>
    </row>
    <row r="2898" spans="4:4" x14ac:dyDescent="0.25">
      <c r="D2898" s="190"/>
    </row>
    <row r="2899" spans="4:4" x14ac:dyDescent="0.25">
      <c r="D2899" s="190"/>
    </row>
    <row r="2900" spans="4:4" x14ac:dyDescent="0.25">
      <c r="D2900" s="190"/>
    </row>
    <row r="2901" spans="4:4" x14ac:dyDescent="0.25">
      <c r="D2901" s="190"/>
    </row>
    <row r="2902" spans="4:4" x14ac:dyDescent="0.25">
      <c r="D2902" s="190"/>
    </row>
    <row r="2903" spans="4:4" x14ac:dyDescent="0.25">
      <c r="D2903" s="190"/>
    </row>
    <row r="2904" spans="4:4" x14ac:dyDescent="0.25">
      <c r="D2904" s="190"/>
    </row>
    <row r="2905" spans="4:4" x14ac:dyDescent="0.25">
      <c r="D2905" s="190"/>
    </row>
    <row r="2906" spans="4:4" x14ac:dyDescent="0.25">
      <c r="D2906" s="190"/>
    </row>
    <row r="2907" spans="4:4" x14ac:dyDescent="0.25">
      <c r="D2907" s="190"/>
    </row>
    <row r="2908" spans="4:4" x14ac:dyDescent="0.25">
      <c r="D2908" s="190"/>
    </row>
    <row r="2909" spans="4:4" x14ac:dyDescent="0.25">
      <c r="D2909" s="190"/>
    </row>
    <row r="2910" spans="4:4" x14ac:dyDescent="0.25">
      <c r="D2910" s="190"/>
    </row>
    <row r="2911" spans="4:4" x14ac:dyDescent="0.25">
      <c r="D2911" s="190"/>
    </row>
    <row r="2912" spans="4:4" x14ac:dyDescent="0.25">
      <c r="D2912" s="190"/>
    </row>
    <row r="2913" spans="4:4" x14ac:dyDescent="0.25">
      <c r="D2913" s="190"/>
    </row>
    <row r="2914" spans="4:4" x14ac:dyDescent="0.25">
      <c r="D2914" s="190"/>
    </row>
    <row r="2915" spans="4:4" x14ac:dyDescent="0.25">
      <c r="D2915" s="190"/>
    </row>
    <row r="2916" spans="4:4" x14ac:dyDescent="0.25">
      <c r="D2916" s="190"/>
    </row>
    <row r="2917" spans="4:4" x14ac:dyDescent="0.25">
      <c r="D2917" s="190"/>
    </row>
    <row r="2918" spans="4:4" x14ac:dyDescent="0.25">
      <c r="D2918" s="190"/>
    </row>
    <row r="2919" spans="4:4" x14ac:dyDescent="0.25">
      <c r="D2919" s="190"/>
    </row>
    <row r="2920" spans="4:4" x14ac:dyDescent="0.25">
      <c r="D2920" s="190"/>
    </row>
    <row r="2921" spans="4:4" x14ac:dyDescent="0.25">
      <c r="D2921" s="190"/>
    </row>
    <row r="2922" spans="4:4" x14ac:dyDescent="0.25">
      <c r="D2922" s="190"/>
    </row>
    <row r="2923" spans="4:4" x14ac:dyDescent="0.25">
      <c r="D2923" s="190"/>
    </row>
    <row r="2924" spans="4:4" x14ac:dyDescent="0.25">
      <c r="D2924" s="190"/>
    </row>
    <row r="2925" spans="4:4" x14ac:dyDescent="0.25">
      <c r="D2925" s="190"/>
    </row>
    <row r="2926" spans="4:4" x14ac:dyDescent="0.25">
      <c r="D2926" s="190"/>
    </row>
    <row r="2927" spans="4:4" x14ac:dyDescent="0.25">
      <c r="D2927" s="190"/>
    </row>
    <row r="2928" spans="4:4" x14ac:dyDescent="0.25">
      <c r="D2928" s="190"/>
    </row>
    <row r="2929" spans="4:4" x14ac:dyDescent="0.25">
      <c r="D2929" s="190"/>
    </row>
    <row r="2930" spans="4:4" x14ac:dyDescent="0.25">
      <c r="D2930" s="190"/>
    </row>
    <row r="2931" spans="4:4" x14ac:dyDescent="0.25">
      <c r="D2931" s="190"/>
    </row>
    <row r="2932" spans="4:4" x14ac:dyDescent="0.25">
      <c r="D2932" s="190"/>
    </row>
    <row r="2933" spans="4:4" x14ac:dyDescent="0.25">
      <c r="D2933" s="190"/>
    </row>
    <row r="2934" spans="4:4" x14ac:dyDescent="0.25">
      <c r="D2934" s="190"/>
    </row>
    <row r="2935" spans="4:4" x14ac:dyDescent="0.25">
      <c r="D2935" s="190"/>
    </row>
    <row r="2936" spans="4:4" x14ac:dyDescent="0.25">
      <c r="D2936" s="190"/>
    </row>
    <row r="2937" spans="4:4" x14ac:dyDescent="0.25">
      <c r="D2937" s="190"/>
    </row>
    <row r="2938" spans="4:4" x14ac:dyDescent="0.25">
      <c r="D2938" s="190"/>
    </row>
    <row r="2939" spans="4:4" x14ac:dyDescent="0.25">
      <c r="D2939" s="190"/>
    </row>
    <row r="2940" spans="4:4" x14ac:dyDescent="0.25">
      <c r="D2940" s="190"/>
    </row>
    <row r="2941" spans="4:4" x14ac:dyDescent="0.25">
      <c r="D2941" s="190"/>
    </row>
    <row r="2942" spans="4:4" x14ac:dyDescent="0.25">
      <c r="D2942" s="190"/>
    </row>
    <row r="2943" spans="4:4" x14ac:dyDescent="0.25">
      <c r="D2943" s="190"/>
    </row>
    <row r="2944" spans="4:4" x14ac:dyDescent="0.25">
      <c r="D2944" s="190"/>
    </row>
    <row r="2945" spans="4:4" x14ac:dyDescent="0.25">
      <c r="D2945" s="190"/>
    </row>
    <row r="2946" spans="4:4" x14ac:dyDescent="0.25">
      <c r="D2946" s="190"/>
    </row>
    <row r="2947" spans="4:4" x14ac:dyDescent="0.25">
      <c r="D2947" s="190"/>
    </row>
    <row r="2948" spans="4:4" x14ac:dyDescent="0.25">
      <c r="D2948" s="190"/>
    </row>
    <row r="2949" spans="4:4" x14ac:dyDescent="0.25">
      <c r="D2949" s="190"/>
    </row>
    <row r="2950" spans="4:4" x14ac:dyDescent="0.25">
      <c r="D2950" s="190"/>
    </row>
    <row r="2951" spans="4:4" x14ac:dyDescent="0.25">
      <c r="D2951" s="190"/>
    </row>
    <row r="2952" spans="4:4" x14ac:dyDescent="0.25">
      <c r="D2952" s="190"/>
    </row>
    <row r="2953" spans="4:4" x14ac:dyDescent="0.25">
      <c r="D2953" s="190"/>
    </row>
    <row r="2954" spans="4:4" x14ac:dyDescent="0.25">
      <c r="D2954" s="190"/>
    </row>
    <row r="2955" spans="4:4" x14ac:dyDescent="0.25">
      <c r="D2955" s="190"/>
    </row>
    <row r="2956" spans="4:4" x14ac:dyDescent="0.25">
      <c r="D2956" s="190"/>
    </row>
    <row r="2957" spans="4:4" x14ac:dyDescent="0.25">
      <c r="D2957" s="190"/>
    </row>
    <row r="2958" spans="4:4" x14ac:dyDescent="0.25">
      <c r="D2958" s="190"/>
    </row>
    <row r="2959" spans="4:4" x14ac:dyDescent="0.25">
      <c r="D2959" s="190"/>
    </row>
    <row r="2960" spans="4:4" x14ac:dyDescent="0.25">
      <c r="D2960" s="190"/>
    </row>
    <row r="2961" spans="4:4" x14ac:dyDescent="0.25">
      <c r="D2961" s="190"/>
    </row>
    <row r="2962" spans="4:4" x14ac:dyDescent="0.25">
      <c r="D2962" s="190"/>
    </row>
    <row r="2963" spans="4:4" x14ac:dyDescent="0.25">
      <c r="D2963" s="190"/>
    </row>
    <row r="2964" spans="4:4" x14ac:dyDescent="0.25">
      <c r="D2964" s="190"/>
    </row>
    <row r="2965" spans="4:4" x14ac:dyDescent="0.25">
      <c r="D2965" s="190"/>
    </row>
    <row r="2966" spans="4:4" x14ac:dyDescent="0.25">
      <c r="D2966" s="190"/>
    </row>
    <row r="2967" spans="4:4" x14ac:dyDescent="0.25">
      <c r="D2967" s="190"/>
    </row>
    <row r="2968" spans="4:4" x14ac:dyDescent="0.25">
      <c r="D2968" s="190"/>
    </row>
    <row r="2969" spans="4:4" x14ac:dyDescent="0.25">
      <c r="D2969" s="190"/>
    </row>
    <row r="2970" spans="4:4" x14ac:dyDescent="0.25">
      <c r="D2970" s="190"/>
    </row>
    <row r="2971" spans="4:4" x14ac:dyDescent="0.25">
      <c r="D2971" s="190"/>
    </row>
    <row r="2972" spans="4:4" x14ac:dyDescent="0.25">
      <c r="D2972" s="190"/>
    </row>
    <row r="2973" spans="4:4" x14ac:dyDescent="0.25">
      <c r="D2973" s="190"/>
    </row>
    <row r="2974" spans="4:4" x14ac:dyDescent="0.25">
      <c r="D2974" s="190"/>
    </row>
    <row r="2975" spans="4:4" x14ac:dyDescent="0.25">
      <c r="D2975" s="190"/>
    </row>
    <row r="2976" spans="4:4" x14ac:dyDescent="0.25">
      <c r="D2976" s="190"/>
    </row>
    <row r="2977" spans="4:4" x14ac:dyDescent="0.25">
      <c r="D2977" s="190"/>
    </row>
    <row r="2978" spans="4:4" x14ac:dyDescent="0.25">
      <c r="D2978" s="190"/>
    </row>
    <row r="2979" spans="4:4" x14ac:dyDescent="0.25">
      <c r="D2979" s="190"/>
    </row>
    <row r="2980" spans="4:4" x14ac:dyDescent="0.25">
      <c r="D2980" s="190"/>
    </row>
    <row r="2981" spans="4:4" x14ac:dyDescent="0.25">
      <c r="D2981" s="190"/>
    </row>
    <row r="2982" spans="4:4" x14ac:dyDescent="0.25">
      <c r="D2982" s="190"/>
    </row>
    <row r="2983" spans="4:4" x14ac:dyDescent="0.25">
      <c r="D2983" s="190"/>
    </row>
    <row r="2984" spans="4:4" x14ac:dyDescent="0.25">
      <c r="D2984" s="190"/>
    </row>
    <row r="2985" spans="4:4" x14ac:dyDescent="0.25">
      <c r="D2985" s="190"/>
    </row>
    <row r="2986" spans="4:4" x14ac:dyDescent="0.25">
      <c r="D2986" s="190"/>
    </row>
    <row r="2987" spans="4:4" x14ac:dyDescent="0.25">
      <c r="D2987" s="190"/>
    </row>
    <row r="2988" spans="4:4" x14ac:dyDescent="0.25">
      <c r="D2988" s="190"/>
    </row>
    <row r="2989" spans="4:4" x14ac:dyDescent="0.25">
      <c r="D2989" s="190"/>
    </row>
    <row r="2990" spans="4:4" x14ac:dyDescent="0.25">
      <c r="D2990" s="190"/>
    </row>
    <row r="2991" spans="4:4" x14ac:dyDescent="0.25">
      <c r="D2991" s="190"/>
    </row>
    <row r="2992" spans="4:4" x14ac:dyDescent="0.25">
      <c r="D2992" s="190"/>
    </row>
    <row r="2993" spans="4:4" x14ac:dyDescent="0.25">
      <c r="D2993" s="190"/>
    </row>
    <row r="2994" spans="4:4" x14ac:dyDescent="0.25">
      <c r="D2994" s="190"/>
    </row>
    <row r="2995" spans="4:4" x14ac:dyDescent="0.25">
      <c r="D2995" s="190"/>
    </row>
    <row r="2996" spans="4:4" x14ac:dyDescent="0.25">
      <c r="D2996" s="190"/>
    </row>
    <row r="2997" spans="4:4" x14ac:dyDescent="0.25">
      <c r="D2997" s="190"/>
    </row>
    <row r="2998" spans="4:4" x14ac:dyDescent="0.25">
      <c r="D2998" s="190"/>
    </row>
    <row r="2999" spans="4:4" x14ac:dyDescent="0.25">
      <c r="D2999" s="190"/>
    </row>
    <row r="3000" spans="4:4" x14ac:dyDescent="0.25">
      <c r="D3000" s="190"/>
    </row>
    <row r="3001" spans="4:4" x14ac:dyDescent="0.25">
      <c r="D3001" s="190"/>
    </row>
    <row r="3002" spans="4:4" x14ac:dyDescent="0.25">
      <c r="D3002" s="190"/>
    </row>
    <row r="3003" spans="4:4" x14ac:dyDescent="0.25">
      <c r="D3003" s="190"/>
    </row>
    <row r="3004" spans="4:4" x14ac:dyDescent="0.25">
      <c r="D3004" s="190"/>
    </row>
    <row r="3005" spans="4:4" x14ac:dyDescent="0.25">
      <c r="D3005" s="190"/>
    </row>
    <row r="3006" spans="4:4" x14ac:dyDescent="0.25">
      <c r="D3006" s="190"/>
    </row>
    <row r="3007" spans="4:4" x14ac:dyDescent="0.25">
      <c r="D3007" s="190"/>
    </row>
    <row r="3008" spans="4:4" x14ac:dyDescent="0.25">
      <c r="D3008" s="190"/>
    </row>
    <row r="3009" spans="4:4" x14ac:dyDescent="0.25">
      <c r="D3009" s="190"/>
    </row>
    <row r="3010" spans="4:4" x14ac:dyDescent="0.25">
      <c r="D3010" s="190"/>
    </row>
    <row r="3011" spans="4:4" x14ac:dyDescent="0.25">
      <c r="D3011" s="190"/>
    </row>
    <row r="3012" spans="4:4" x14ac:dyDescent="0.25">
      <c r="D3012" s="190"/>
    </row>
    <row r="3013" spans="4:4" x14ac:dyDescent="0.25">
      <c r="D3013" s="190"/>
    </row>
    <row r="3014" spans="4:4" x14ac:dyDescent="0.25">
      <c r="D3014" s="190"/>
    </row>
    <row r="3015" spans="4:4" x14ac:dyDescent="0.25">
      <c r="D3015" s="190"/>
    </row>
    <row r="3016" spans="4:4" x14ac:dyDescent="0.25">
      <c r="D3016" s="190"/>
    </row>
    <row r="3017" spans="4:4" x14ac:dyDescent="0.25">
      <c r="D3017" s="190"/>
    </row>
    <row r="3018" spans="4:4" x14ac:dyDescent="0.25">
      <c r="D3018" s="190"/>
    </row>
    <row r="3019" spans="4:4" x14ac:dyDescent="0.25">
      <c r="D3019" s="190"/>
    </row>
    <row r="3020" spans="4:4" x14ac:dyDescent="0.25">
      <c r="D3020" s="190"/>
    </row>
    <row r="3021" spans="4:4" x14ac:dyDescent="0.25">
      <c r="D3021" s="190"/>
    </row>
    <row r="3022" spans="4:4" x14ac:dyDescent="0.25">
      <c r="D3022" s="190"/>
    </row>
    <row r="3023" spans="4:4" x14ac:dyDescent="0.25">
      <c r="D3023" s="190"/>
    </row>
    <row r="3024" spans="4:4" x14ac:dyDescent="0.25">
      <c r="D3024" s="190"/>
    </row>
    <row r="3025" spans="4:4" x14ac:dyDescent="0.25">
      <c r="D3025" s="190"/>
    </row>
    <row r="3026" spans="4:4" x14ac:dyDescent="0.25">
      <c r="D3026" s="190"/>
    </row>
    <row r="3027" spans="4:4" x14ac:dyDescent="0.25">
      <c r="D3027" s="190"/>
    </row>
    <row r="3028" spans="4:4" x14ac:dyDescent="0.25">
      <c r="D3028" s="190"/>
    </row>
    <row r="3029" spans="4:4" x14ac:dyDescent="0.25">
      <c r="D3029" s="190"/>
    </row>
    <row r="3030" spans="4:4" x14ac:dyDescent="0.25">
      <c r="D3030" s="190"/>
    </row>
    <row r="3031" spans="4:4" x14ac:dyDescent="0.25">
      <c r="D3031" s="190"/>
    </row>
    <row r="3032" spans="4:4" x14ac:dyDescent="0.25">
      <c r="D3032" s="190"/>
    </row>
    <row r="3033" spans="4:4" x14ac:dyDescent="0.25">
      <c r="D3033" s="190"/>
    </row>
    <row r="3034" spans="4:4" x14ac:dyDescent="0.25">
      <c r="D3034" s="190"/>
    </row>
    <row r="3035" spans="4:4" x14ac:dyDescent="0.25">
      <c r="D3035" s="190"/>
    </row>
    <row r="3036" spans="4:4" x14ac:dyDescent="0.25">
      <c r="D3036" s="190"/>
    </row>
    <row r="3037" spans="4:4" x14ac:dyDescent="0.25">
      <c r="D3037" s="190"/>
    </row>
    <row r="3038" spans="4:4" x14ac:dyDescent="0.25">
      <c r="D3038" s="190"/>
    </row>
    <row r="3039" spans="4:4" x14ac:dyDescent="0.25">
      <c r="D3039" s="190"/>
    </row>
    <row r="3040" spans="4:4" x14ac:dyDescent="0.25">
      <c r="D3040" s="190"/>
    </row>
    <row r="3041" spans="4:4" x14ac:dyDescent="0.25">
      <c r="D3041" s="190"/>
    </row>
    <row r="3042" spans="4:4" x14ac:dyDescent="0.25">
      <c r="D3042" s="190"/>
    </row>
    <row r="3043" spans="4:4" x14ac:dyDescent="0.25">
      <c r="D3043" s="190"/>
    </row>
    <row r="3044" spans="4:4" x14ac:dyDescent="0.25">
      <c r="D3044" s="190"/>
    </row>
    <row r="3045" spans="4:4" x14ac:dyDescent="0.25">
      <c r="D3045" s="190"/>
    </row>
    <row r="3046" spans="4:4" x14ac:dyDescent="0.25">
      <c r="D3046" s="190"/>
    </row>
    <row r="3047" spans="4:4" x14ac:dyDescent="0.25">
      <c r="D3047" s="190"/>
    </row>
    <row r="3048" spans="4:4" x14ac:dyDescent="0.25">
      <c r="D3048" s="190"/>
    </row>
    <row r="3049" spans="4:4" x14ac:dyDescent="0.25">
      <c r="D3049" s="190"/>
    </row>
    <row r="3050" spans="4:4" x14ac:dyDescent="0.25">
      <c r="D3050" s="190"/>
    </row>
    <row r="3051" spans="4:4" x14ac:dyDescent="0.25">
      <c r="D3051" s="190"/>
    </row>
    <row r="3052" spans="4:4" x14ac:dyDescent="0.25">
      <c r="D3052" s="190"/>
    </row>
    <row r="3053" spans="4:4" x14ac:dyDescent="0.25">
      <c r="D3053" s="190"/>
    </row>
    <row r="3054" spans="4:4" x14ac:dyDescent="0.25">
      <c r="D3054" s="190"/>
    </row>
    <row r="3055" spans="4:4" x14ac:dyDescent="0.25">
      <c r="D3055" s="190"/>
    </row>
    <row r="3056" spans="4:4" x14ac:dyDescent="0.25">
      <c r="D3056" s="190"/>
    </row>
    <row r="3057" spans="4:4" x14ac:dyDescent="0.25">
      <c r="D3057" s="190"/>
    </row>
    <row r="3058" spans="4:4" x14ac:dyDescent="0.25">
      <c r="D3058" s="190"/>
    </row>
    <row r="3059" spans="4:4" x14ac:dyDescent="0.25">
      <c r="D3059" s="190"/>
    </row>
    <row r="3060" spans="4:4" x14ac:dyDescent="0.25">
      <c r="D3060" s="190"/>
    </row>
    <row r="3061" spans="4:4" x14ac:dyDescent="0.25">
      <c r="D3061" s="190"/>
    </row>
    <row r="3062" spans="4:4" x14ac:dyDescent="0.25">
      <c r="D3062" s="190"/>
    </row>
    <row r="3063" spans="4:4" x14ac:dyDescent="0.25">
      <c r="D3063" s="190"/>
    </row>
    <row r="3064" spans="4:4" x14ac:dyDescent="0.25">
      <c r="D3064" s="190"/>
    </row>
    <row r="3065" spans="4:4" x14ac:dyDescent="0.25">
      <c r="D3065" s="190"/>
    </row>
    <row r="3066" spans="4:4" x14ac:dyDescent="0.25">
      <c r="D3066" s="190"/>
    </row>
    <row r="3067" spans="4:4" x14ac:dyDescent="0.25">
      <c r="D3067" s="190"/>
    </row>
    <row r="3068" spans="4:4" x14ac:dyDescent="0.25">
      <c r="D3068" s="190"/>
    </row>
    <row r="3069" spans="4:4" x14ac:dyDescent="0.25">
      <c r="D3069" s="190"/>
    </row>
    <row r="3070" spans="4:4" x14ac:dyDescent="0.25">
      <c r="D3070" s="190"/>
    </row>
    <row r="3071" spans="4:4" x14ac:dyDescent="0.25">
      <c r="D3071" s="190"/>
    </row>
    <row r="3072" spans="4:4" x14ac:dyDescent="0.25">
      <c r="D3072" s="190"/>
    </row>
    <row r="3073" spans="4:4" x14ac:dyDescent="0.25">
      <c r="D3073" s="190"/>
    </row>
    <row r="3074" spans="4:4" x14ac:dyDescent="0.25">
      <c r="D3074" s="190"/>
    </row>
    <row r="3075" spans="4:4" x14ac:dyDescent="0.25">
      <c r="D3075" s="190"/>
    </row>
    <row r="3076" spans="4:4" x14ac:dyDescent="0.25">
      <c r="D3076" s="190"/>
    </row>
    <row r="3077" spans="4:4" x14ac:dyDescent="0.25">
      <c r="D3077" s="190"/>
    </row>
    <row r="3078" spans="4:4" x14ac:dyDescent="0.25">
      <c r="D3078" s="190"/>
    </row>
    <row r="3079" spans="4:4" x14ac:dyDescent="0.25">
      <c r="D3079" s="190"/>
    </row>
    <row r="3080" spans="4:4" x14ac:dyDescent="0.25">
      <c r="D3080" s="190"/>
    </row>
    <row r="3081" spans="4:4" x14ac:dyDescent="0.25">
      <c r="D3081" s="190"/>
    </row>
    <row r="3082" spans="4:4" x14ac:dyDescent="0.25">
      <c r="D3082" s="190"/>
    </row>
    <row r="3083" spans="4:4" x14ac:dyDescent="0.25">
      <c r="D3083" s="190"/>
    </row>
    <row r="3084" spans="4:4" x14ac:dyDescent="0.25">
      <c r="D3084" s="190"/>
    </row>
    <row r="3085" spans="4:4" x14ac:dyDescent="0.25">
      <c r="D3085" s="190"/>
    </row>
    <row r="3086" spans="4:4" x14ac:dyDescent="0.25">
      <c r="D3086" s="190"/>
    </row>
    <row r="3087" spans="4:4" x14ac:dyDescent="0.25">
      <c r="D3087" s="190"/>
    </row>
    <row r="3088" spans="4:4" x14ac:dyDescent="0.25">
      <c r="D3088" s="190"/>
    </row>
    <row r="3089" spans="4:4" x14ac:dyDescent="0.25">
      <c r="D3089" s="190"/>
    </row>
    <row r="3090" spans="4:4" x14ac:dyDescent="0.25">
      <c r="D3090" s="190"/>
    </row>
    <row r="3091" spans="4:4" x14ac:dyDescent="0.25">
      <c r="D3091" s="190"/>
    </row>
    <row r="3092" spans="4:4" x14ac:dyDescent="0.25">
      <c r="D3092" s="190"/>
    </row>
    <row r="3093" spans="4:4" x14ac:dyDescent="0.25">
      <c r="D3093" s="190"/>
    </row>
    <row r="3094" spans="4:4" x14ac:dyDescent="0.25">
      <c r="D3094" s="190"/>
    </row>
    <row r="3095" spans="4:4" x14ac:dyDescent="0.25">
      <c r="D3095" s="190"/>
    </row>
    <row r="3096" spans="4:4" x14ac:dyDescent="0.25">
      <c r="D3096" s="190"/>
    </row>
    <row r="3097" spans="4:4" x14ac:dyDescent="0.25">
      <c r="D3097" s="190"/>
    </row>
    <row r="3098" spans="4:4" x14ac:dyDescent="0.25">
      <c r="D3098" s="190"/>
    </row>
    <row r="3099" spans="4:4" x14ac:dyDescent="0.25">
      <c r="D3099" s="190"/>
    </row>
    <row r="3100" spans="4:4" x14ac:dyDescent="0.25">
      <c r="D3100" s="190"/>
    </row>
    <row r="3101" spans="4:4" x14ac:dyDescent="0.25">
      <c r="D3101" s="190"/>
    </row>
    <row r="3102" spans="4:4" x14ac:dyDescent="0.25">
      <c r="D3102" s="190"/>
    </row>
    <row r="3103" spans="4:4" x14ac:dyDescent="0.25">
      <c r="D3103" s="190"/>
    </row>
    <row r="3104" spans="4:4" x14ac:dyDescent="0.25">
      <c r="D3104" s="190"/>
    </row>
    <row r="3105" spans="4:4" x14ac:dyDescent="0.25">
      <c r="D3105" s="190"/>
    </row>
    <row r="3106" spans="4:4" x14ac:dyDescent="0.25">
      <c r="D3106" s="190"/>
    </row>
    <row r="3107" spans="4:4" x14ac:dyDescent="0.25">
      <c r="D3107" s="190"/>
    </row>
    <row r="3108" spans="4:4" x14ac:dyDescent="0.25">
      <c r="D3108" s="190"/>
    </row>
    <row r="3109" spans="4:4" x14ac:dyDescent="0.25">
      <c r="D3109" s="190"/>
    </row>
    <row r="3110" spans="4:4" x14ac:dyDescent="0.25">
      <c r="D3110" s="190"/>
    </row>
    <row r="3111" spans="4:4" x14ac:dyDescent="0.25">
      <c r="D3111" s="190"/>
    </row>
    <row r="3112" spans="4:4" x14ac:dyDescent="0.25">
      <c r="D3112" s="190"/>
    </row>
    <row r="3113" spans="4:4" x14ac:dyDescent="0.25">
      <c r="D3113" s="190"/>
    </row>
    <row r="3114" spans="4:4" x14ac:dyDescent="0.25">
      <c r="D3114" s="190"/>
    </row>
    <row r="3115" spans="4:4" x14ac:dyDescent="0.25">
      <c r="D3115" s="190"/>
    </row>
    <row r="3116" spans="4:4" x14ac:dyDescent="0.25">
      <c r="D3116" s="190"/>
    </row>
    <row r="3117" spans="4:4" x14ac:dyDescent="0.25">
      <c r="D3117" s="190"/>
    </row>
    <row r="3118" spans="4:4" x14ac:dyDescent="0.25">
      <c r="D3118" s="190"/>
    </row>
    <row r="3119" spans="4:4" x14ac:dyDescent="0.25">
      <c r="D3119" s="190"/>
    </row>
    <row r="3120" spans="4:4" x14ac:dyDescent="0.25">
      <c r="D3120" s="190"/>
    </row>
    <row r="3121" spans="4:4" x14ac:dyDescent="0.25">
      <c r="D3121" s="190"/>
    </row>
    <row r="3122" spans="4:4" x14ac:dyDescent="0.25">
      <c r="D3122" s="190"/>
    </row>
    <row r="3123" spans="4:4" x14ac:dyDescent="0.25">
      <c r="D3123" s="190"/>
    </row>
    <row r="3124" spans="4:4" x14ac:dyDescent="0.25">
      <c r="D3124" s="190"/>
    </row>
    <row r="3125" spans="4:4" x14ac:dyDescent="0.25">
      <c r="D3125" s="190"/>
    </row>
    <row r="3126" spans="4:4" x14ac:dyDescent="0.25">
      <c r="D3126" s="190"/>
    </row>
    <row r="3127" spans="4:4" x14ac:dyDescent="0.25">
      <c r="D3127" s="190"/>
    </row>
    <row r="3128" spans="4:4" x14ac:dyDescent="0.25">
      <c r="D3128" s="190"/>
    </row>
    <row r="3129" spans="4:4" x14ac:dyDescent="0.25">
      <c r="D3129" s="190"/>
    </row>
    <row r="3130" spans="4:4" x14ac:dyDescent="0.25">
      <c r="D3130" s="190"/>
    </row>
    <row r="3131" spans="4:4" x14ac:dyDescent="0.25">
      <c r="D3131" s="190"/>
    </row>
    <row r="3132" spans="4:4" x14ac:dyDescent="0.25">
      <c r="D3132" s="190"/>
    </row>
    <row r="3133" spans="4:4" x14ac:dyDescent="0.25">
      <c r="D3133" s="190"/>
    </row>
    <row r="3134" spans="4:4" x14ac:dyDescent="0.25">
      <c r="D3134" s="190"/>
    </row>
    <row r="3135" spans="4:4" x14ac:dyDescent="0.25">
      <c r="D3135" s="190"/>
    </row>
    <row r="3136" spans="4:4" x14ac:dyDescent="0.25">
      <c r="D3136" s="190"/>
    </row>
    <row r="3137" spans="4:4" x14ac:dyDescent="0.25">
      <c r="D3137" s="190"/>
    </row>
    <row r="3138" spans="4:4" x14ac:dyDescent="0.25">
      <c r="D3138" s="190"/>
    </row>
    <row r="3139" spans="4:4" x14ac:dyDescent="0.25">
      <c r="D3139" s="190"/>
    </row>
    <row r="3140" spans="4:4" x14ac:dyDescent="0.25">
      <c r="D3140" s="190"/>
    </row>
    <row r="3141" spans="4:4" x14ac:dyDescent="0.25">
      <c r="D3141" s="190"/>
    </row>
    <row r="3142" spans="4:4" x14ac:dyDescent="0.25">
      <c r="D3142" s="190"/>
    </row>
    <row r="3143" spans="4:4" x14ac:dyDescent="0.25">
      <c r="D3143" s="190"/>
    </row>
    <row r="3144" spans="4:4" x14ac:dyDescent="0.25">
      <c r="D3144" s="190"/>
    </row>
    <row r="3145" spans="4:4" x14ac:dyDescent="0.25">
      <c r="D3145" s="190"/>
    </row>
    <row r="3146" spans="4:4" x14ac:dyDescent="0.25">
      <c r="D3146" s="190"/>
    </row>
    <row r="3147" spans="4:4" x14ac:dyDescent="0.25">
      <c r="D3147" s="190"/>
    </row>
    <row r="3148" spans="4:4" x14ac:dyDescent="0.25">
      <c r="D3148" s="190"/>
    </row>
    <row r="3149" spans="4:4" x14ac:dyDescent="0.25">
      <c r="D3149" s="190"/>
    </row>
    <row r="3150" spans="4:4" x14ac:dyDescent="0.25">
      <c r="D3150" s="190"/>
    </row>
    <row r="3151" spans="4:4" x14ac:dyDescent="0.25">
      <c r="D3151" s="190"/>
    </row>
    <row r="3152" spans="4:4" x14ac:dyDescent="0.25">
      <c r="D3152" s="190"/>
    </row>
    <row r="3153" spans="4:4" x14ac:dyDescent="0.25">
      <c r="D3153" s="190"/>
    </row>
    <row r="3154" spans="4:4" x14ac:dyDescent="0.25">
      <c r="D3154" s="190"/>
    </row>
    <row r="3155" spans="4:4" x14ac:dyDescent="0.25">
      <c r="D3155" s="190"/>
    </row>
    <row r="3156" spans="4:4" x14ac:dyDescent="0.25">
      <c r="D3156" s="190"/>
    </row>
    <row r="3157" spans="4:4" x14ac:dyDescent="0.25">
      <c r="D3157" s="190"/>
    </row>
    <row r="3158" spans="4:4" x14ac:dyDescent="0.25">
      <c r="D3158" s="190"/>
    </row>
    <row r="3159" spans="4:4" x14ac:dyDescent="0.25">
      <c r="D3159" s="190"/>
    </row>
    <row r="3160" spans="4:4" x14ac:dyDescent="0.25">
      <c r="D3160" s="190"/>
    </row>
    <row r="3161" spans="4:4" x14ac:dyDescent="0.25">
      <c r="D3161" s="190"/>
    </row>
    <row r="3162" spans="4:4" x14ac:dyDescent="0.25">
      <c r="D3162" s="190"/>
    </row>
    <row r="3163" spans="4:4" x14ac:dyDescent="0.25">
      <c r="D3163" s="190"/>
    </row>
    <row r="3164" spans="4:4" x14ac:dyDescent="0.25">
      <c r="D3164" s="190"/>
    </row>
    <row r="3165" spans="4:4" x14ac:dyDescent="0.25">
      <c r="D3165" s="190"/>
    </row>
    <row r="3166" spans="4:4" x14ac:dyDescent="0.25">
      <c r="D3166" s="190"/>
    </row>
    <row r="3167" spans="4:4" x14ac:dyDescent="0.25">
      <c r="D3167" s="190"/>
    </row>
    <row r="3168" spans="4:4" x14ac:dyDescent="0.25">
      <c r="D3168" s="190"/>
    </row>
    <row r="3169" spans="4:4" x14ac:dyDescent="0.25">
      <c r="D3169" s="190"/>
    </row>
    <row r="3170" spans="4:4" x14ac:dyDescent="0.25">
      <c r="D3170" s="190"/>
    </row>
    <row r="3171" spans="4:4" x14ac:dyDescent="0.25">
      <c r="D3171" s="190"/>
    </row>
    <row r="3172" spans="4:4" x14ac:dyDescent="0.25">
      <c r="D3172" s="190"/>
    </row>
    <row r="3173" spans="4:4" x14ac:dyDescent="0.25">
      <c r="D3173" s="190"/>
    </row>
    <row r="3174" spans="4:4" x14ac:dyDescent="0.25">
      <c r="D3174" s="190"/>
    </row>
    <row r="3175" spans="4:4" x14ac:dyDescent="0.25">
      <c r="D3175" s="190"/>
    </row>
    <row r="3176" spans="4:4" x14ac:dyDescent="0.25">
      <c r="D3176" s="190"/>
    </row>
    <row r="3177" spans="4:4" x14ac:dyDescent="0.25">
      <c r="D3177" s="190"/>
    </row>
    <row r="3178" spans="4:4" x14ac:dyDescent="0.25">
      <c r="D3178" s="190"/>
    </row>
    <row r="3179" spans="4:4" x14ac:dyDescent="0.25">
      <c r="D3179" s="190"/>
    </row>
    <row r="3180" spans="4:4" x14ac:dyDescent="0.25">
      <c r="D3180" s="190"/>
    </row>
    <row r="3181" spans="4:4" x14ac:dyDescent="0.25">
      <c r="D3181" s="190"/>
    </row>
    <row r="3182" spans="4:4" x14ac:dyDescent="0.25">
      <c r="D3182" s="190"/>
    </row>
    <row r="3183" spans="4:4" x14ac:dyDescent="0.25">
      <c r="D3183" s="190"/>
    </row>
    <row r="3184" spans="4:4" x14ac:dyDescent="0.25">
      <c r="D3184" s="190"/>
    </row>
    <row r="3185" spans="4:4" x14ac:dyDescent="0.25">
      <c r="D3185" s="190"/>
    </row>
    <row r="3186" spans="4:4" x14ac:dyDescent="0.25">
      <c r="D3186" s="190"/>
    </row>
    <row r="3187" spans="4:4" x14ac:dyDescent="0.25">
      <c r="D3187" s="190"/>
    </row>
    <row r="3188" spans="4:4" x14ac:dyDescent="0.25">
      <c r="D3188" s="190"/>
    </row>
    <row r="3189" spans="4:4" x14ac:dyDescent="0.25">
      <c r="D3189" s="190"/>
    </row>
    <row r="3190" spans="4:4" x14ac:dyDescent="0.25">
      <c r="D3190" s="190"/>
    </row>
    <row r="3191" spans="4:4" x14ac:dyDescent="0.25">
      <c r="D3191" s="190"/>
    </row>
    <row r="3192" spans="4:4" x14ac:dyDescent="0.25">
      <c r="D3192" s="190"/>
    </row>
    <row r="3193" spans="4:4" x14ac:dyDescent="0.25">
      <c r="D3193" s="190"/>
    </row>
    <row r="3194" spans="4:4" x14ac:dyDescent="0.25">
      <c r="D3194" s="190"/>
    </row>
    <row r="3195" spans="4:4" x14ac:dyDescent="0.25">
      <c r="D3195" s="190"/>
    </row>
    <row r="3196" spans="4:4" x14ac:dyDescent="0.25">
      <c r="D3196" s="190"/>
    </row>
    <row r="3197" spans="4:4" x14ac:dyDescent="0.25">
      <c r="D3197" s="190"/>
    </row>
    <row r="3198" spans="4:4" x14ac:dyDescent="0.25">
      <c r="D3198" s="190"/>
    </row>
    <row r="3199" spans="4:4" x14ac:dyDescent="0.25">
      <c r="D3199" s="190"/>
    </row>
    <row r="3200" spans="4:4" x14ac:dyDescent="0.25">
      <c r="D3200" s="190"/>
    </row>
    <row r="3201" spans="4:4" x14ac:dyDescent="0.25">
      <c r="D3201" s="190"/>
    </row>
    <row r="3202" spans="4:4" x14ac:dyDescent="0.25">
      <c r="D3202" s="190"/>
    </row>
    <row r="3203" spans="4:4" x14ac:dyDescent="0.25">
      <c r="D3203" s="190"/>
    </row>
    <row r="3204" spans="4:4" x14ac:dyDescent="0.25">
      <c r="D3204" s="190"/>
    </row>
    <row r="3205" spans="4:4" x14ac:dyDescent="0.25">
      <c r="D3205" s="190"/>
    </row>
    <row r="3206" spans="4:4" x14ac:dyDescent="0.25">
      <c r="D3206" s="190"/>
    </row>
    <row r="3207" spans="4:4" x14ac:dyDescent="0.25">
      <c r="D3207" s="190"/>
    </row>
    <row r="3208" spans="4:4" x14ac:dyDescent="0.25">
      <c r="D3208" s="190"/>
    </row>
    <row r="3209" spans="4:4" x14ac:dyDescent="0.25">
      <c r="D3209" s="190"/>
    </row>
    <row r="3210" spans="4:4" x14ac:dyDescent="0.25">
      <c r="D3210" s="190"/>
    </row>
    <row r="3211" spans="4:4" x14ac:dyDescent="0.25">
      <c r="D3211" s="190"/>
    </row>
    <row r="3212" spans="4:4" x14ac:dyDescent="0.25">
      <c r="D3212" s="190"/>
    </row>
    <row r="3213" spans="4:4" x14ac:dyDescent="0.25">
      <c r="D3213" s="190"/>
    </row>
    <row r="3214" spans="4:4" x14ac:dyDescent="0.25">
      <c r="D3214" s="190"/>
    </row>
    <row r="3215" spans="4:4" x14ac:dyDescent="0.25">
      <c r="D3215" s="190"/>
    </row>
    <row r="3216" spans="4:4" x14ac:dyDescent="0.25">
      <c r="D3216" s="190"/>
    </row>
    <row r="3217" spans="4:4" x14ac:dyDescent="0.25">
      <c r="D3217" s="190"/>
    </row>
    <row r="3218" spans="4:4" x14ac:dyDescent="0.25">
      <c r="D3218" s="190"/>
    </row>
    <row r="3219" spans="4:4" x14ac:dyDescent="0.25">
      <c r="D3219" s="190"/>
    </row>
    <row r="3220" spans="4:4" x14ac:dyDescent="0.25">
      <c r="D3220" s="190"/>
    </row>
    <row r="3221" spans="4:4" x14ac:dyDescent="0.25">
      <c r="D3221" s="190"/>
    </row>
    <row r="3222" spans="4:4" x14ac:dyDescent="0.25">
      <c r="D3222" s="190"/>
    </row>
    <row r="3223" spans="4:4" x14ac:dyDescent="0.25">
      <c r="D3223" s="190"/>
    </row>
    <row r="3224" spans="4:4" x14ac:dyDescent="0.25">
      <c r="D3224" s="190"/>
    </row>
    <row r="3225" spans="4:4" x14ac:dyDescent="0.25">
      <c r="D3225" s="190"/>
    </row>
    <row r="3226" spans="4:4" x14ac:dyDescent="0.25">
      <c r="D3226" s="190"/>
    </row>
    <row r="3227" spans="4:4" x14ac:dyDescent="0.25">
      <c r="D3227" s="190"/>
    </row>
    <row r="3228" spans="4:4" x14ac:dyDescent="0.25">
      <c r="D3228" s="190"/>
    </row>
    <row r="3229" spans="4:4" x14ac:dyDescent="0.25">
      <c r="D3229" s="190"/>
    </row>
    <row r="3230" spans="4:4" x14ac:dyDescent="0.25">
      <c r="D3230" s="190"/>
    </row>
    <row r="3231" spans="4:4" x14ac:dyDescent="0.25">
      <c r="D3231" s="190"/>
    </row>
    <row r="3232" spans="4:4" x14ac:dyDescent="0.25">
      <c r="D3232" s="190"/>
    </row>
    <row r="3233" spans="4:4" x14ac:dyDescent="0.25">
      <c r="D3233" s="190"/>
    </row>
    <row r="3234" spans="4:4" x14ac:dyDescent="0.25">
      <c r="D3234" s="190"/>
    </row>
    <row r="3235" spans="4:4" x14ac:dyDescent="0.25">
      <c r="D3235" s="190"/>
    </row>
    <row r="3236" spans="4:4" x14ac:dyDescent="0.25">
      <c r="D3236" s="190"/>
    </row>
    <row r="3237" spans="4:4" x14ac:dyDescent="0.25">
      <c r="D3237" s="190"/>
    </row>
    <row r="3238" spans="4:4" x14ac:dyDescent="0.25">
      <c r="D3238" s="190"/>
    </row>
    <row r="3239" spans="4:4" x14ac:dyDescent="0.25">
      <c r="D3239" s="190"/>
    </row>
    <row r="3240" spans="4:4" x14ac:dyDescent="0.25">
      <c r="D3240" s="190"/>
    </row>
    <row r="3241" spans="4:4" x14ac:dyDescent="0.25">
      <c r="D3241" s="190"/>
    </row>
    <row r="3242" spans="4:4" x14ac:dyDescent="0.25">
      <c r="D3242" s="190"/>
    </row>
    <row r="3243" spans="4:4" x14ac:dyDescent="0.25">
      <c r="D3243" s="190"/>
    </row>
    <row r="3244" spans="4:4" x14ac:dyDescent="0.25">
      <c r="D3244" s="190"/>
    </row>
    <row r="3245" spans="4:4" x14ac:dyDescent="0.25">
      <c r="D3245" s="190"/>
    </row>
    <row r="3246" spans="4:4" x14ac:dyDescent="0.25">
      <c r="D3246" s="190"/>
    </row>
    <row r="3247" spans="4:4" x14ac:dyDescent="0.25">
      <c r="D3247" s="190"/>
    </row>
    <row r="3248" spans="4:4" x14ac:dyDescent="0.25">
      <c r="D3248" s="190"/>
    </row>
    <row r="3249" spans="4:4" x14ac:dyDescent="0.25">
      <c r="D3249" s="190"/>
    </row>
    <row r="3250" spans="4:4" x14ac:dyDescent="0.25">
      <c r="D3250" s="190"/>
    </row>
    <row r="3251" spans="4:4" x14ac:dyDescent="0.25">
      <c r="D3251" s="190"/>
    </row>
    <row r="3252" spans="4:4" x14ac:dyDescent="0.25">
      <c r="D3252" s="190"/>
    </row>
    <row r="3253" spans="4:4" x14ac:dyDescent="0.25">
      <c r="D3253" s="190"/>
    </row>
    <row r="3254" spans="4:4" x14ac:dyDescent="0.25">
      <c r="D3254" s="190"/>
    </row>
    <row r="3255" spans="4:4" x14ac:dyDescent="0.25">
      <c r="D3255" s="190"/>
    </row>
    <row r="3256" spans="4:4" x14ac:dyDescent="0.25">
      <c r="D3256" s="190"/>
    </row>
    <row r="3257" spans="4:4" x14ac:dyDescent="0.25">
      <c r="D3257" s="190"/>
    </row>
    <row r="3258" spans="4:4" x14ac:dyDescent="0.25">
      <c r="D3258" s="190"/>
    </row>
    <row r="3259" spans="4:4" x14ac:dyDescent="0.25">
      <c r="D3259" s="190"/>
    </row>
    <row r="3260" spans="4:4" x14ac:dyDescent="0.25">
      <c r="D3260" s="190"/>
    </row>
    <row r="3261" spans="4:4" x14ac:dyDescent="0.25">
      <c r="D3261" s="190"/>
    </row>
    <row r="3262" spans="4:4" x14ac:dyDescent="0.25">
      <c r="D3262" s="190"/>
    </row>
    <row r="3263" spans="4:4" x14ac:dyDescent="0.25">
      <c r="D3263" s="190"/>
    </row>
    <row r="3264" spans="4:4" x14ac:dyDescent="0.25">
      <c r="D3264" s="190"/>
    </row>
    <row r="3265" spans="4:4" x14ac:dyDescent="0.25">
      <c r="D3265" s="190"/>
    </row>
    <row r="3266" spans="4:4" x14ac:dyDescent="0.25">
      <c r="D3266" s="190"/>
    </row>
    <row r="3267" spans="4:4" x14ac:dyDescent="0.25">
      <c r="D3267" s="190"/>
    </row>
    <row r="3268" spans="4:4" x14ac:dyDescent="0.25">
      <c r="D3268" s="190"/>
    </row>
    <row r="3269" spans="4:4" x14ac:dyDescent="0.25">
      <c r="D3269" s="190"/>
    </row>
    <row r="3270" spans="4:4" x14ac:dyDescent="0.25">
      <c r="D3270" s="190"/>
    </row>
    <row r="3271" spans="4:4" x14ac:dyDescent="0.25">
      <c r="D3271" s="190"/>
    </row>
    <row r="3272" spans="4:4" x14ac:dyDescent="0.25">
      <c r="D3272" s="190"/>
    </row>
    <row r="3273" spans="4:4" x14ac:dyDescent="0.25">
      <c r="D3273" s="190"/>
    </row>
    <row r="3274" spans="4:4" x14ac:dyDescent="0.25">
      <c r="D3274" s="190"/>
    </row>
    <row r="3275" spans="4:4" x14ac:dyDescent="0.25">
      <c r="D3275" s="190"/>
    </row>
    <row r="3276" spans="4:4" x14ac:dyDescent="0.25">
      <c r="D3276" s="190"/>
    </row>
    <row r="3277" spans="4:4" x14ac:dyDescent="0.25">
      <c r="D3277" s="190"/>
    </row>
    <row r="3278" spans="4:4" x14ac:dyDescent="0.25">
      <c r="D3278" s="190"/>
    </row>
    <row r="3279" spans="4:4" x14ac:dyDescent="0.25">
      <c r="D3279" s="190"/>
    </row>
    <row r="3280" spans="4:4" x14ac:dyDescent="0.25">
      <c r="D3280" s="190"/>
    </row>
    <row r="3281" spans="4:4" x14ac:dyDescent="0.25">
      <c r="D3281" s="190"/>
    </row>
    <row r="3282" spans="4:4" x14ac:dyDescent="0.25">
      <c r="D3282" s="190"/>
    </row>
    <row r="3283" spans="4:4" x14ac:dyDescent="0.25">
      <c r="D3283" s="190"/>
    </row>
    <row r="3284" spans="4:4" x14ac:dyDescent="0.25">
      <c r="D3284" s="190"/>
    </row>
    <row r="3285" spans="4:4" x14ac:dyDescent="0.25">
      <c r="D3285" s="190"/>
    </row>
    <row r="3286" spans="4:4" x14ac:dyDescent="0.25">
      <c r="D3286" s="190"/>
    </row>
    <row r="3287" spans="4:4" x14ac:dyDescent="0.25">
      <c r="D3287" s="190"/>
    </row>
    <row r="3288" spans="4:4" x14ac:dyDescent="0.25">
      <c r="D3288" s="190"/>
    </row>
    <row r="3289" spans="4:4" x14ac:dyDescent="0.25">
      <c r="D3289" s="190"/>
    </row>
    <row r="3290" spans="4:4" x14ac:dyDescent="0.25">
      <c r="D3290" s="190"/>
    </row>
    <row r="3291" spans="4:4" x14ac:dyDescent="0.25">
      <c r="D3291" s="190"/>
    </row>
    <row r="3292" spans="4:4" x14ac:dyDescent="0.25">
      <c r="D3292" s="190"/>
    </row>
    <row r="3293" spans="4:4" x14ac:dyDescent="0.25">
      <c r="D3293" s="190"/>
    </row>
    <row r="3294" spans="4:4" x14ac:dyDescent="0.25">
      <c r="D3294" s="190"/>
    </row>
    <row r="3295" spans="4:4" x14ac:dyDescent="0.25">
      <c r="D3295" s="190"/>
    </row>
    <row r="3296" spans="4:4" x14ac:dyDescent="0.25">
      <c r="D3296" s="190"/>
    </row>
    <row r="3297" spans="4:4" x14ac:dyDescent="0.25">
      <c r="D3297" s="190"/>
    </row>
    <row r="3298" spans="4:4" x14ac:dyDescent="0.25">
      <c r="D3298" s="190"/>
    </row>
    <row r="3299" spans="4:4" x14ac:dyDescent="0.25">
      <c r="D3299" s="190"/>
    </row>
    <row r="3300" spans="4:4" x14ac:dyDescent="0.25">
      <c r="D3300" s="190"/>
    </row>
    <row r="3301" spans="4:4" x14ac:dyDescent="0.25">
      <c r="D3301" s="190"/>
    </row>
    <row r="3302" spans="4:4" x14ac:dyDescent="0.25">
      <c r="D3302" s="190"/>
    </row>
    <row r="3303" spans="4:4" x14ac:dyDescent="0.25">
      <c r="D3303" s="190"/>
    </row>
    <row r="3304" spans="4:4" x14ac:dyDescent="0.25">
      <c r="D3304" s="190"/>
    </row>
    <row r="3305" spans="4:4" x14ac:dyDescent="0.25">
      <c r="D3305" s="190"/>
    </row>
    <row r="3306" spans="4:4" x14ac:dyDescent="0.25">
      <c r="D3306" s="190"/>
    </row>
    <row r="3307" spans="4:4" x14ac:dyDescent="0.25">
      <c r="D3307" s="190"/>
    </row>
    <row r="3308" spans="4:4" x14ac:dyDescent="0.25">
      <c r="D3308" s="190"/>
    </row>
    <row r="3309" spans="4:4" x14ac:dyDescent="0.25">
      <c r="D3309" s="190"/>
    </row>
    <row r="3310" spans="4:4" x14ac:dyDescent="0.25">
      <c r="D3310" s="190"/>
    </row>
    <row r="3311" spans="4:4" x14ac:dyDescent="0.25">
      <c r="D3311" s="190"/>
    </row>
    <row r="3312" spans="4:4" x14ac:dyDescent="0.25">
      <c r="D3312" s="190"/>
    </row>
    <row r="3313" spans="4:4" x14ac:dyDescent="0.25">
      <c r="D3313" s="190"/>
    </row>
    <row r="3314" spans="4:4" x14ac:dyDescent="0.25">
      <c r="D3314" s="190"/>
    </row>
    <row r="3315" spans="4:4" x14ac:dyDescent="0.25">
      <c r="D3315" s="190"/>
    </row>
    <row r="3316" spans="4:4" x14ac:dyDescent="0.25">
      <c r="D3316" s="190"/>
    </row>
    <row r="3317" spans="4:4" x14ac:dyDescent="0.25">
      <c r="D3317" s="190"/>
    </row>
    <row r="3318" spans="4:4" x14ac:dyDescent="0.25">
      <c r="D3318" s="190"/>
    </row>
    <row r="3319" spans="4:4" x14ac:dyDescent="0.25">
      <c r="D3319" s="190"/>
    </row>
    <row r="3320" spans="4:4" x14ac:dyDescent="0.25">
      <c r="D3320" s="190"/>
    </row>
    <row r="3321" spans="4:4" x14ac:dyDescent="0.25">
      <c r="D3321" s="190"/>
    </row>
    <row r="3322" spans="4:4" x14ac:dyDescent="0.25">
      <c r="D3322" s="190"/>
    </row>
    <row r="3323" spans="4:4" x14ac:dyDescent="0.25">
      <c r="D3323" s="190"/>
    </row>
    <row r="3324" spans="4:4" x14ac:dyDescent="0.25">
      <c r="D3324" s="190"/>
    </row>
    <row r="3325" spans="4:4" x14ac:dyDescent="0.25">
      <c r="D3325" s="190"/>
    </row>
    <row r="3326" spans="4:4" x14ac:dyDescent="0.25">
      <c r="D3326" s="190"/>
    </row>
    <row r="3327" spans="4:4" x14ac:dyDescent="0.25">
      <c r="D3327" s="190"/>
    </row>
    <row r="3328" spans="4:4" x14ac:dyDescent="0.25">
      <c r="D3328" s="190"/>
    </row>
    <row r="3329" spans="4:4" x14ac:dyDescent="0.25">
      <c r="D3329" s="190"/>
    </row>
    <row r="3330" spans="4:4" x14ac:dyDescent="0.25">
      <c r="D3330" s="190"/>
    </row>
    <row r="3331" spans="4:4" x14ac:dyDescent="0.25">
      <c r="D3331" s="190"/>
    </row>
    <row r="3332" spans="4:4" x14ac:dyDescent="0.25">
      <c r="D3332" s="190"/>
    </row>
    <row r="3333" spans="4:4" x14ac:dyDescent="0.25">
      <c r="D3333" s="190"/>
    </row>
    <row r="3334" spans="4:4" x14ac:dyDescent="0.25">
      <c r="D3334" s="190"/>
    </row>
    <row r="3335" spans="4:4" x14ac:dyDescent="0.25">
      <c r="D3335" s="190"/>
    </row>
    <row r="3336" spans="4:4" x14ac:dyDescent="0.25">
      <c r="D3336" s="190"/>
    </row>
    <row r="3337" spans="4:4" x14ac:dyDescent="0.25">
      <c r="D3337" s="190"/>
    </row>
    <row r="3338" spans="4:4" x14ac:dyDescent="0.25">
      <c r="D3338" s="190"/>
    </row>
    <row r="3339" spans="4:4" x14ac:dyDescent="0.25">
      <c r="D3339" s="190"/>
    </row>
    <row r="3340" spans="4:4" x14ac:dyDescent="0.25">
      <c r="D3340" s="190"/>
    </row>
    <row r="3341" spans="4:4" x14ac:dyDescent="0.25">
      <c r="D3341" s="190"/>
    </row>
    <row r="3342" spans="4:4" x14ac:dyDescent="0.25">
      <c r="D3342" s="190"/>
    </row>
    <row r="3343" spans="4:4" x14ac:dyDescent="0.25">
      <c r="D3343" s="190"/>
    </row>
    <row r="3344" spans="4:4" x14ac:dyDescent="0.25">
      <c r="D3344" s="190"/>
    </row>
    <row r="3345" spans="4:4" x14ac:dyDescent="0.25">
      <c r="D3345" s="190"/>
    </row>
    <row r="3346" spans="4:4" x14ac:dyDescent="0.25">
      <c r="D3346" s="190"/>
    </row>
    <row r="3347" spans="4:4" x14ac:dyDescent="0.25">
      <c r="D3347" s="190"/>
    </row>
    <row r="3348" spans="4:4" x14ac:dyDescent="0.25">
      <c r="D3348" s="190"/>
    </row>
    <row r="3349" spans="4:4" x14ac:dyDescent="0.25">
      <c r="D3349" s="190"/>
    </row>
    <row r="3350" spans="4:4" x14ac:dyDescent="0.25">
      <c r="D3350" s="190"/>
    </row>
    <row r="3351" spans="4:4" x14ac:dyDescent="0.25">
      <c r="D3351" s="190"/>
    </row>
    <row r="3352" spans="4:4" x14ac:dyDescent="0.25">
      <c r="D3352" s="190"/>
    </row>
    <row r="3353" spans="4:4" x14ac:dyDescent="0.25">
      <c r="D3353" s="190"/>
    </row>
    <row r="3354" spans="4:4" x14ac:dyDescent="0.25">
      <c r="D3354" s="190"/>
    </row>
    <row r="3355" spans="4:4" x14ac:dyDescent="0.25">
      <c r="D3355" s="190"/>
    </row>
    <row r="3356" spans="4:4" x14ac:dyDescent="0.25">
      <c r="D3356" s="190"/>
    </row>
    <row r="3357" spans="4:4" x14ac:dyDescent="0.25">
      <c r="D3357" s="190"/>
    </row>
    <row r="3358" spans="4:4" x14ac:dyDescent="0.25">
      <c r="D3358" s="190"/>
    </row>
    <row r="3359" spans="4:4" x14ac:dyDescent="0.25">
      <c r="D3359" s="190"/>
    </row>
    <row r="3360" spans="4:4" x14ac:dyDescent="0.25">
      <c r="D3360" s="190"/>
    </row>
    <row r="3361" spans="4:4" x14ac:dyDescent="0.25">
      <c r="D3361" s="190"/>
    </row>
    <row r="3362" spans="4:4" x14ac:dyDescent="0.25">
      <c r="D3362" s="190"/>
    </row>
    <row r="3363" spans="4:4" x14ac:dyDescent="0.25">
      <c r="D3363" s="190"/>
    </row>
    <row r="3364" spans="4:4" x14ac:dyDescent="0.25">
      <c r="D3364" s="190"/>
    </row>
    <row r="3365" spans="4:4" x14ac:dyDescent="0.25">
      <c r="D3365" s="190"/>
    </row>
    <row r="3366" spans="4:4" x14ac:dyDescent="0.25">
      <c r="D3366" s="190"/>
    </row>
    <row r="3367" spans="4:4" x14ac:dyDescent="0.25">
      <c r="D3367" s="190"/>
    </row>
    <row r="3368" spans="4:4" x14ac:dyDescent="0.25">
      <c r="D3368" s="190"/>
    </row>
    <row r="3369" spans="4:4" x14ac:dyDescent="0.25">
      <c r="D3369" s="190"/>
    </row>
    <row r="3370" spans="4:4" x14ac:dyDescent="0.25">
      <c r="D3370" s="190"/>
    </row>
    <row r="3371" spans="4:4" x14ac:dyDescent="0.25">
      <c r="D3371" s="190"/>
    </row>
    <row r="3372" spans="4:4" x14ac:dyDescent="0.25">
      <c r="D3372" s="190"/>
    </row>
    <row r="3373" spans="4:4" x14ac:dyDescent="0.25">
      <c r="D3373" s="190"/>
    </row>
    <row r="3374" spans="4:4" x14ac:dyDescent="0.25">
      <c r="D3374" s="190"/>
    </row>
    <row r="3375" spans="4:4" x14ac:dyDescent="0.25">
      <c r="D3375" s="190"/>
    </row>
    <row r="3376" spans="4:4" x14ac:dyDescent="0.25">
      <c r="D3376" s="190"/>
    </row>
    <row r="3377" spans="4:4" x14ac:dyDescent="0.25">
      <c r="D3377" s="190"/>
    </row>
    <row r="3378" spans="4:4" x14ac:dyDescent="0.25">
      <c r="D3378" s="190"/>
    </row>
    <row r="3379" spans="4:4" x14ac:dyDescent="0.25">
      <c r="D3379" s="190"/>
    </row>
    <row r="3380" spans="4:4" x14ac:dyDescent="0.25">
      <c r="D3380" s="190"/>
    </row>
    <row r="3381" spans="4:4" x14ac:dyDescent="0.25">
      <c r="D3381" s="190"/>
    </row>
    <row r="3382" spans="4:4" x14ac:dyDescent="0.25">
      <c r="D3382" s="190"/>
    </row>
    <row r="3383" spans="4:4" x14ac:dyDescent="0.25">
      <c r="D3383" s="190"/>
    </row>
    <row r="3384" spans="4:4" x14ac:dyDescent="0.25">
      <c r="D3384" s="190"/>
    </row>
    <row r="3385" spans="4:4" x14ac:dyDescent="0.25">
      <c r="D3385" s="190"/>
    </row>
    <row r="3386" spans="4:4" x14ac:dyDescent="0.25">
      <c r="D3386" s="190"/>
    </row>
    <row r="3387" spans="4:4" x14ac:dyDescent="0.25">
      <c r="D3387" s="190"/>
    </row>
    <row r="3388" spans="4:4" x14ac:dyDescent="0.25">
      <c r="D3388" s="190"/>
    </row>
    <row r="3389" spans="4:4" x14ac:dyDescent="0.25">
      <c r="D3389" s="190"/>
    </row>
    <row r="3390" spans="4:4" x14ac:dyDescent="0.25">
      <c r="D3390" s="190"/>
    </row>
    <row r="3391" spans="4:4" x14ac:dyDescent="0.25">
      <c r="D3391" s="190"/>
    </row>
    <row r="3392" spans="4:4" x14ac:dyDescent="0.25">
      <c r="D3392" s="190"/>
    </row>
    <row r="3393" spans="4:4" x14ac:dyDescent="0.25">
      <c r="D3393" s="190"/>
    </row>
    <row r="3394" spans="4:4" x14ac:dyDescent="0.25">
      <c r="D3394" s="190"/>
    </row>
    <row r="3395" spans="4:4" x14ac:dyDescent="0.25">
      <c r="D3395" s="190"/>
    </row>
    <row r="3396" spans="4:4" x14ac:dyDescent="0.25">
      <c r="D3396" s="190"/>
    </row>
    <row r="3397" spans="4:4" x14ac:dyDescent="0.25">
      <c r="D3397" s="190"/>
    </row>
    <row r="3398" spans="4:4" x14ac:dyDescent="0.25">
      <c r="D3398" s="190"/>
    </row>
    <row r="3399" spans="4:4" x14ac:dyDescent="0.25">
      <c r="D3399" s="190"/>
    </row>
    <row r="3400" spans="4:4" x14ac:dyDescent="0.25">
      <c r="D3400" s="190"/>
    </row>
    <row r="3401" spans="4:4" x14ac:dyDescent="0.25">
      <c r="D3401" s="190"/>
    </row>
    <row r="3402" spans="4:4" x14ac:dyDescent="0.25">
      <c r="D3402" s="190"/>
    </row>
    <row r="3403" spans="4:4" x14ac:dyDescent="0.25">
      <c r="D3403" s="190"/>
    </row>
    <row r="3404" spans="4:4" x14ac:dyDescent="0.25">
      <c r="D3404" s="190"/>
    </row>
    <row r="3405" spans="4:4" x14ac:dyDescent="0.25">
      <c r="D3405" s="190"/>
    </row>
    <row r="3406" spans="4:4" x14ac:dyDescent="0.25">
      <c r="D3406" s="190"/>
    </row>
    <row r="3407" spans="4:4" x14ac:dyDescent="0.25">
      <c r="D3407" s="190"/>
    </row>
    <row r="3408" spans="4:4" x14ac:dyDescent="0.25">
      <c r="D3408" s="190"/>
    </row>
    <row r="3409" spans="4:4" x14ac:dyDescent="0.25">
      <c r="D3409" s="190"/>
    </row>
    <row r="3410" spans="4:4" x14ac:dyDescent="0.25">
      <c r="D3410" s="190"/>
    </row>
    <row r="3411" spans="4:4" x14ac:dyDescent="0.25">
      <c r="D3411" s="190"/>
    </row>
    <row r="3412" spans="4:4" x14ac:dyDescent="0.25">
      <c r="D3412" s="190"/>
    </row>
    <row r="3413" spans="4:4" x14ac:dyDescent="0.25">
      <c r="D3413" s="190"/>
    </row>
    <row r="3414" spans="4:4" x14ac:dyDescent="0.25">
      <c r="D3414" s="190"/>
    </row>
    <row r="3415" spans="4:4" x14ac:dyDescent="0.25">
      <c r="D3415" s="190"/>
    </row>
    <row r="3416" spans="4:4" x14ac:dyDescent="0.25">
      <c r="D3416" s="190"/>
    </row>
    <row r="3417" spans="4:4" x14ac:dyDescent="0.25">
      <c r="D3417" s="190"/>
    </row>
    <row r="3418" spans="4:4" x14ac:dyDescent="0.25">
      <c r="D3418" s="190"/>
    </row>
    <row r="3419" spans="4:4" x14ac:dyDescent="0.25">
      <c r="D3419" s="190"/>
    </row>
    <row r="3420" spans="4:4" x14ac:dyDescent="0.25">
      <c r="D3420" s="190"/>
    </row>
    <row r="3421" spans="4:4" x14ac:dyDescent="0.25">
      <c r="D3421" s="190"/>
    </row>
    <row r="3422" spans="4:4" x14ac:dyDescent="0.25">
      <c r="D3422" s="190"/>
    </row>
    <row r="3423" spans="4:4" x14ac:dyDescent="0.25">
      <c r="D3423" s="190"/>
    </row>
    <row r="3424" spans="4:4" x14ac:dyDescent="0.25">
      <c r="D3424" s="190"/>
    </row>
    <row r="3425" spans="4:4" x14ac:dyDescent="0.25">
      <c r="D3425" s="190"/>
    </row>
    <row r="3426" spans="4:4" x14ac:dyDescent="0.25">
      <c r="D3426" s="190"/>
    </row>
    <row r="3427" spans="4:4" x14ac:dyDescent="0.25">
      <c r="D3427" s="190"/>
    </row>
    <row r="3428" spans="4:4" x14ac:dyDescent="0.25">
      <c r="D3428" s="190"/>
    </row>
    <row r="3429" spans="4:4" x14ac:dyDescent="0.25">
      <c r="D3429" s="190"/>
    </row>
    <row r="3430" spans="4:4" x14ac:dyDescent="0.25">
      <c r="D3430" s="190"/>
    </row>
    <row r="3431" spans="4:4" x14ac:dyDescent="0.25">
      <c r="D3431" s="190"/>
    </row>
    <row r="3432" spans="4:4" x14ac:dyDescent="0.25">
      <c r="D3432" s="190"/>
    </row>
    <row r="3433" spans="4:4" x14ac:dyDescent="0.25">
      <c r="D3433" s="190"/>
    </row>
    <row r="3434" spans="4:4" x14ac:dyDescent="0.25">
      <c r="D3434" s="190"/>
    </row>
    <row r="3435" spans="4:4" x14ac:dyDescent="0.25">
      <c r="D3435" s="190"/>
    </row>
    <row r="3436" spans="4:4" x14ac:dyDescent="0.25">
      <c r="D3436" s="190"/>
    </row>
    <row r="3437" spans="4:4" x14ac:dyDescent="0.25">
      <c r="D3437" s="190"/>
    </row>
    <row r="3438" spans="4:4" x14ac:dyDescent="0.25">
      <c r="D3438" s="190"/>
    </row>
    <row r="3439" spans="4:4" x14ac:dyDescent="0.25">
      <c r="D3439" s="190"/>
    </row>
    <row r="3440" spans="4:4" x14ac:dyDescent="0.25">
      <c r="D3440" s="190"/>
    </row>
    <row r="3441" spans="4:4" x14ac:dyDescent="0.25">
      <c r="D3441" s="190"/>
    </row>
    <row r="3442" spans="4:4" x14ac:dyDescent="0.25">
      <c r="D3442" s="190"/>
    </row>
    <row r="3443" spans="4:4" x14ac:dyDescent="0.25">
      <c r="D3443" s="190"/>
    </row>
    <row r="3444" spans="4:4" x14ac:dyDescent="0.25">
      <c r="D3444" s="190"/>
    </row>
    <row r="3445" spans="4:4" x14ac:dyDescent="0.25">
      <c r="D3445" s="190"/>
    </row>
    <row r="3446" spans="4:4" x14ac:dyDescent="0.25">
      <c r="D3446" s="190"/>
    </row>
    <row r="3447" spans="4:4" x14ac:dyDescent="0.25">
      <c r="D3447" s="190"/>
    </row>
    <row r="3448" spans="4:4" x14ac:dyDescent="0.25">
      <c r="D3448" s="190"/>
    </row>
    <row r="3449" spans="4:4" x14ac:dyDescent="0.25">
      <c r="D3449" s="190"/>
    </row>
    <row r="3450" spans="4:4" x14ac:dyDescent="0.25">
      <c r="D3450" s="190"/>
    </row>
    <row r="3451" spans="4:4" x14ac:dyDescent="0.25">
      <c r="D3451" s="190"/>
    </row>
    <row r="3452" spans="4:4" x14ac:dyDescent="0.25">
      <c r="D3452" s="190"/>
    </row>
    <row r="3453" spans="4:4" x14ac:dyDescent="0.25">
      <c r="D3453" s="190"/>
    </row>
    <row r="3454" spans="4:4" x14ac:dyDescent="0.25">
      <c r="D3454" s="190"/>
    </row>
    <row r="3455" spans="4:4" x14ac:dyDescent="0.25">
      <c r="D3455" s="190"/>
    </row>
    <row r="3456" spans="4:4" x14ac:dyDescent="0.25">
      <c r="D3456" s="190"/>
    </row>
    <row r="3457" spans="4:4" x14ac:dyDescent="0.25">
      <c r="D3457" s="190"/>
    </row>
    <row r="3458" spans="4:4" x14ac:dyDescent="0.25">
      <c r="D3458" s="190"/>
    </row>
    <row r="3459" spans="4:4" x14ac:dyDescent="0.25">
      <c r="D3459" s="190"/>
    </row>
    <row r="3460" spans="4:4" x14ac:dyDescent="0.25">
      <c r="D3460" s="190"/>
    </row>
    <row r="3461" spans="4:4" x14ac:dyDescent="0.25">
      <c r="D3461" s="190"/>
    </row>
    <row r="3462" spans="4:4" x14ac:dyDescent="0.25">
      <c r="D3462" s="190"/>
    </row>
    <row r="3463" spans="4:4" x14ac:dyDescent="0.25">
      <c r="D3463" s="190"/>
    </row>
    <row r="3464" spans="4:4" x14ac:dyDescent="0.25">
      <c r="D3464" s="190"/>
    </row>
    <row r="3465" spans="4:4" x14ac:dyDescent="0.25">
      <c r="D3465" s="190"/>
    </row>
    <row r="3466" spans="4:4" x14ac:dyDescent="0.25">
      <c r="D3466" s="190"/>
    </row>
    <row r="3467" spans="4:4" x14ac:dyDescent="0.25">
      <c r="D3467" s="190"/>
    </row>
    <row r="3468" spans="4:4" x14ac:dyDescent="0.25">
      <c r="D3468" s="190"/>
    </row>
    <row r="3469" spans="4:4" x14ac:dyDescent="0.25">
      <c r="D3469" s="190"/>
    </row>
    <row r="3470" spans="4:4" x14ac:dyDescent="0.25">
      <c r="D3470" s="190"/>
    </row>
    <row r="3471" spans="4:4" x14ac:dyDescent="0.25">
      <c r="D3471" s="190"/>
    </row>
    <row r="3472" spans="4:4" x14ac:dyDescent="0.25">
      <c r="D3472" s="190"/>
    </row>
    <row r="3473" spans="4:4" x14ac:dyDescent="0.25">
      <c r="D3473" s="190"/>
    </row>
    <row r="3474" spans="4:4" x14ac:dyDescent="0.25">
      <c r="D3474" s="190"/>
    </row>
    <row r="3475" spans="4:4" x14ac:dyDescent="0.25">
      <c r="D3475" s="190"/>
    </row>
    <row r="3476" spans="4:4" x14ac:dyDescent="0.25">
      <c r="D3476" s="190"/>
    </row>
    <row r="3477" spans="4:4" x14ac:dyDescent="0.25">
      <c r="D3477" s="190"/>
    </row>
    <row r="3478" spans="4:4" x14ac:dyDescent="0.25">
      <c r="D3478" s="190"/>
    </row>
    <row r="3479" spans="4:4" x14ac:dyDescent="0.25">
      <c r="D3479" s="190"/>
    </row>
    <row r="3480" spans="4:4" x14ac:dyDescent="0.25">
      <c r="D3480" s="190"/>
    </row>
    <row r="3481" spans="4:4" x14ac:dyDescent="0.25">
      <c r="D3481" s="190"/>
    </row>
    <row r="3482" spans="4:4" x14ac:dyDescent="0.25">
      <c r="D3482" s="190"/>
    </row>
    <row r="3483" spans="4:4" x14ac:dyDescent="0.25">
      <c r="D3483" s="190"/>
    </row>
    <row r="3484" spans="4:4" x14ac:dyDescent="0.25">
      <c r="D3484" s="190"/>
    </row>
    <row r="3485" spans="4:4" x14ac:dyDescent="0.25">
      <c r="D3485" s="190"/>
    </row>
    <row r="3486" spans="4:4" x14ac:dyDescent="0.25">
      <c r="D3486" s="190"/>
    </row>
    <row r="3487" spans="4:4" x14ac:dyDescent="0.25">
      <c r="D3487" s="190"/>
    </row>
    <row r="3488" spans="4:4" x14ac:dyDescent="0.25">
      <c r="D3488" s="190"/>
    </row>
    <row r="3489" spans="4:4" x14ac:dyDescent="0.25">
      <c r="D3489" s="190"/>
    </row>
    <row r="3490" spans="4:4" x14ac:dyDescent="0.25">
      <c r="D3490" s="190"/>
    </row>
    <row r="3491" spans="4:4" x14ac:dyDescent="0.25">
      <c r="D3491" s="190"/>
    </row>
    <row r="3492" spans="4:4" x14ac:dyDescent="0.25">
      <c r="D3492" s="190"/>
    </row>
    <row r="3493" spans="4:4" x14ac:dyDescent="0.25">
      <c r="D3493" s="190"/>
    </row>
    <row r="3494" spans="4:4" x14ac:dyDescent="0.25">
      <c r="D3494" s="190"/>
    </row>
    <row r="3495" spans="4:4" x14ac:dyDescent="0.25">
      <c r="D3495" s="190"/>
    </row>
    <row r="3496" spans="4:4" x14ac:dyDescent="0.25">
      <c r="D3496" s="190"/>
    </row>
    <row r="3497" spans="4:4" x14ac:dyDescent="0.25">
      <c r="D3497" s="190"/>
    </row>
    <row r="3498" spans="4:4" x14ac:dyDescent="0.25">
      <c r="D3498" s="190"/>
    </row>
    <row r="3499" spans="4:4" x14ac:dyDescent="0.25">
      <c r="D3499" s="190"/>
    </row>
    <row r="3500" spans="4:4" x14ac:dyDescent="0.25">
      <c r="D3500" s="190"/>
    </row>
    <row r="3501" spans="4:4" x14ac:dyDescent="0.25">
      <c r="D3501" s="190"/>
    </row>
    <row r="3502" spans="4:4" x14ac:dyDescent="0.25">
      <c r="D3502" s="190"/>
    </row>
    <row r="3503" spans="4:4" x14ac:dyDescent="0.25">
      <c r="D3503" s="190"/>
    </row>
    <row r="3504" spans="4:4" x14ac:dyDescent="0.25">
      <c r="D3504" s="190"/>
    </row>
    <row r="3505" spans="4:4" x14ac:dyDescent="0.25">
      <c r="D3505" s="190"/>
    </row>
    <row r="3506" spans="4:4" x14ac:dyDescent="0.25">
      <c r="D3506" s="190"/>
    </row>
    <row r="3507" spans="4:4" x14ac:dyDescent="0.25">
      <c r="D3507" s="190"/>
    </row>
    <row r="3508" spans="4:4" x14ac:dyDescent="0.25">
      <c r="D3508" s="190"/>
    </row>
    <row r="3509" spans="4:4" x14ac:dyDescent="0.25">
      <c r="D3509" s="190"/>
    </row>
    <row r="3510" spans="4:4" x14ac:dyDescent="0.25">
      <c r="D3510" s="190"/>
    </row>
    <row r="3511" spans="4:4" x14ac:dyDescent="0.25">
      <c r="D3511" s="190"/>
    </row>
    <row r="3512" spans="4:4" x14ac:dyDescent="0.25">
      <c r="D3512" s="190"/>
    </row>
    <row r="3513" spans="4:4" x14ac:dyDescent="0.25">
      <c r="D3513" s="190"/>
    </row>
    <row r="3514" spans="4:4" x14ac:dyDescent="0.25">
      <c r="D3514" s="190"/>
    </row>
    <row r="3515" spans="4:4" x14ac:dyDescent="0.25">
      <c r="D3515" s="190"/>
    </row>
    <row r="3516" spans="4:4" x14ac:dyDescent="0.25">
      <c r="D3516" s="190"/>
    </row>
    <row r="3517" spans="4:4" x14ac:dyDescent="0.25">
      <c r="D3517" s="190"/>
    </row>
    <row r="3518" spans="4:4" x14ac:dyDescent="0.25">
      <c r="D3518" s="190"/>
    </row>
    <row r="3519" spans="4:4" x14ac:dyDescent="0.25">
      <c r="D3519" s="190"/>
    </row>
    <row r="3520" spans="4:4" x14ac:dyDescent="0.25">
      <c r="D3520" s="190"/>
    </row>
    <row r="3521" spans="4:4" x14ac:dyDescent="0.25">
      <c r="D3521" s="190"/>
    </row>
    <row r="3522" spans="4:4" x14ac:dyDescent="0.25">
      <c r="D3522" s="190"/>
    </row>
    <row r="3523" spans="4:4" x14ac:dyDescent="0.25">
      <c r="D3523" s="190"/>
    </row>
    <row r="3524" spans="4:4" x14ac:dyDescent="0.25">
      <c r="D3524" s="190"/>
    </row>
    <row r="3525" spans="4:4" x14ac:dyDescent="0.25">
      <c r="D3525" s="190"/>
    </row>
    <row r="3526" spans="4:4" x14ac:dyDescent="0.25">
      <c r="D3526" s="190"/>
    </row>
    <row r="3527" spans="4:4" x14ac:dyDescent="0.25">
      <c r="D3527" s="190"/>
    </row>
    <row r="3528" spans="4:4" x14ac:dyDescent="0.25">
      <c r="D3528" s="190"/>
    </row>
    <row r="3529" spans="4:4" x14ac:dyDescent="0.25">
      <c r="D3529" s="190"/>
    </row>
    <row r="3530" spans="4:4" x14ac:dyDescent="0.25">
      <c r="D3530" s="190"/>
    </row>
    <row r="3531" spans="4:4" x14ac:dyDescent="0.25">
      <c r="D3531" s="190"/>
    </row>
    <row r="3532" spans="4:4" x14ac:dyDescent="0.25">
      <c r="D3532" s="190"/>
    </row>
    <row r="3533" spans="4:4" x14ac:dyDescent="0.25">
      <c r="D3533" s="190"/>
    </row>
    <row r="3534" spans="4:4" x14ac:dyDescent="0.25">
      <c r="D3534" s="190"/>
    </row>
    <row r="3535" spans="4:4" x14ac:dyDescent="0.25">
      <c r="D3535" s="190"/>
    </row>
    <row r="3536" spans="4:4" x14ac:dyDescent="0.25">
      <c r="D3536" s="190"/>
    </row>
    <row r="3537" spans="4:4" x14ac:dyDescent="0.25">
      <c r="D3537" s="190"/>
    </row>
    <row r="3538" spans="4:4" x14ac:dyDescent="0.25">
      <c r="D3538" s="190"/>
    </row>
    <row r="3539" spans="4:4" x14ac:dyDescent="0.25">
      <c r="D3539" s="190"/>
    </row>
    <row r="3540" spans="4:4" x14ac:dyDescent="0.25">
      <c r="D3540" s="190"/>
    </row>
    <row r="3541" spans="4:4" x14ac:dyDescent="0.25">
      <c r="D3541" s="190"/>
    </row>
    <row r="3542" spans="4:4" x14ac:dyDescent="0.25">
      <c r="D3542" s="190"/>
    </row>
    <row r="3543" spans="4:4" x14ac:dyDescent="0.25">
      <c r="D3543" s="190"/>
    </row>
    <row r="3544" spans="4:4" x14ac:dyDescent="0.25">
      <c r="D3544" s="190"/>
    </row>
    <row r="3545" spans="4:4" x14ac:dyDescent="0.25">
      <c r="D3545" s="190"/>
    </row>
    <row r="3546" spans="4:4" x14ac:dyDescent="0.25">
      <c r="D3546" s="190"/>
    </row>
    <row r="3547" spans="4:4" x14ac:dyDescent="0.25">
      <c r="D3547" s="190"/>
    </row>
    <row r="3548" spans="4:4" x14ac:dyDescent="0.25">
      <c r="D3548" s="190"/>
    </row>
    <row r="3549" spans="4:4" x14ac:dyDescent="0.25">
      <c r="D3549" s="190"/>
    </row>
    <row r="3550" spans="4:4" x14ac:dyDescent="0.25">
      <c r="D3550" s="190"/>
    </row>
    <row r="3551" spans="4:4" x14ac:dyDescent="0.25">
      <c r="D3551" s="190"/>
    </row>
    <row r="3552" spans="4:4" x14ac:dyDescent="0.25">
      <c r="D3552" s="190"/>
    </row>
    <row r="3553" spans="4:4" x14ac:dyDescent="0.25">
      <c r="D3553" s="190"/>
    </row>
    <row r="3554" spans="4:4" x14ac:dyDescent="0.25">
      <c r="D3554" s="190"/>
    </row>
    <row r="3555" spans="4:4" x14ac:dyDescent="0.25">
      <c r="D3555" s="190"/>
    </row>
    <row r="3556" spans="4:4" x14ac:dyDescent="0.25">
      <c r="D3556" s="190"/>
    </row>
    <row r="3557" spans="4:4" x14ac:dyDescent="0.25">
      <c r="D3557" s="190"/>
    </row>
    <row r="3558" spans="4:4" x14ac:dyDescent="0.25">
      <c r="D3558" s="190"/>
    </row>
    <row r="3559" spans="4:4" x14ac:dyDescent="0.25">
      <c r="D3559" s="190"/>
    </row>
    <row r="3560" spans="4:4" x14ac:dyDescent="0.25">
      <c r="D3560" s="190"/>
    </row>
    <row r="3561" spans="4:4" x14ac:dyDescent="0.25">
      <c r="D3561" s="190"/>
    </row>
    <row r="3562" spans="4:4" x14ac:dyDescent="0.25">
      <c r="D3562" s="190"/>
    </row>
    <row r="3563" spans="4:4" x14ac:dyDescent="0.25">
      <c r="D3563" s="190"/>
    </row>
    <row r="3564" spans="4:4" x14ac:dyDescent="0.25">
      <c r="D3564" s="190"/>
    </row>
    <row r="3565" spans="4:4" x14ac:dyDescent="0.25">
      <c r="D3565" s="190"/>
    </row>
    <row r="3566" spans="4:4" x14ac:dyDescent="0.25">
      <c r="D3566" s="190"/>
    </row>
    <row r="3567" spans="4:4" x14ac:dyDescent="0.25">
      <c r="D3567" s="190"/>
    </row>
    <row r="3568" spans="4:4" x14ac:dyDescent="0.25">
      <c r="D3568" s="190"/>
    </row>
    <row r="3569" spans="4:4" x14ac:dyDescent="0.25">
      <c r="D3569" s="190"/>
    </row>
    <row r="3570" spans="4:4" x14ac:dyDescent="0.25">
      <c r="D3570" s="190"/>
    </row>
    <row r="3571" spans="4:4" x14ac:dyDescent="0.25">
      <c r="D3571" s="190"/>
    </row>
    <row r="3572" spans="4:4" x14ac:dyDescent="0.25">
      <c r="D3572" s="190"/>
    </row>
    <row r="3573" spans="4:4" x14ac:dyDescent="0.25">
      <c r="D3573" s="190"/>
    </row>
    <row r="3574" spans="4:4" x14ac:dyDescent="0.25">
      <c r="D3574" s="190"/>
    </row>
    <row r="3575" spans="4:4" x14ac:dyDescent="0.25">
      <c r="D3575" s="190"/>
    </row>
    <row r="3576" spans="4:4" x14ac:dyDescent="0.25">
      <c r="D3576" s="190"/>
    </row>
    <row r="3577" spans="4:4" x14ac:dyDescent="0.25">
      <c r="D3577" s="190"/>
    </row>
    <row r="3578" spans="4:4" x14ac:dyDescent="0.25">
      <c r="D3578" s="190"/>
    </row>
    <row r="3579" spans="4:4" x14ac:dyDescent="0.25">
      <c r="D3579" s="190"/>
    </row>
    <row r="3580" spans="4:4" x14ac:dyDescent="0.25">
      <c r="D3580" s="190"/>
    </row>
    <row r="3581" spans="4:4" x14ac:dyDescent="0.25">
      <c r="D3581" s="190"/>
    </row>
    <row r="3582" spans="4:4" x14ac:dyDescent="0.25">
      <c r="D3582" s="190"/>
    </row>
    <row r="3583" spans="4:4" x14ac:dyDescent="0.25">
      <c r="D3583" s="190"/>
    </row>
    <row r="3584" spans="4:4" x14ac:dyDescent="0.25">
      <c r="D3584" s="190"/>
    </row>
    <row r="3585" spans="4:4" x14ac:dyDescent="0.25">
      <c r="D3585" s="190"/>
    </row>
    <row r="3586" spans="4:4" x14ac:dyDescent="0.25">
      <c r="D3586" s="190"/>
    </row>
    <row r="3587" spans="4:4" x14ac:dyDescent="0.25">
      <c r="D3587" s="190"/>
    </row>
    <row r="3588" spans="4:4" x14ac:dyDescent="0.25">
      <c r="D3588" s="190"/>
    </row>
    <row r="3589" spans="4:4" x14ac:dyDescent="0.25">
      <c r="D3589" s="190"/>
    </row>
    <row r="3590" spans="4:4" x14ac:dyDescent="0.25">
      <c r="D3590" s="190"/>
    </row>
    <row r="3591" spans="4:4" x14ac:dyDescent="0.25">
      <c r="D3591" s="190"/>
    </row>
    <row r="3592" spans="4:4" x14ac:dyDescent="0.25">
      <c r="D3592" s="190"/>
    </row>
    <row r="3593" spans="4:4" x14ac:dyDescent="0.25">
      <c r="D3593" s="190"/>
    </row>
    <row r="3594" spans="4:4" x14ac:dyDescent="0.25">
      <c r="D3594" s="190"/>
    </row>
    <row r="3595" spans="4:4" x14ac:dyDescent="0.25">
      <c r="D3595" s="190"/>
    </row>
    <row r="3596" spans="4:4" x14ac:dyDescent="0.25">
      <c r="D3596" s="190"/>
    </row>
    <row r="3597" spans="4:4" x14ac:dyDescent="0.25">
      <c r="D3597" s="190"/>
    </row>
    <row r="3598" spans="4:4" x14ac:dyDescent="0.25">
      <c r="D3598" s="190"/>
    </row>
    <row r="3599" spans="4:4" x14ac:dyDescent="0.25">
      <c r="D3599" s="190"/>
    </row>
    <row r="3600" spans="4:4" x14ac:dyDescent="0.25">
      <c r="D3600" s="190"/>
    </row>
    <row r="3601" spans="4:4" x14ac:dyDescent="0.25">
      <c r="D3601" s="190"/>
    </row>
    <row r="3602" spans="4:4" x14ac:dyDescent="0.25">
      <c r="D3602" s="190"/>
    </row>
    <row r="3603" spans="4:4" x14ac:dyDescent="0.25">
      <c r="D3603" s="190"/>
    </row>
    <row r="3604" spans="4:4" x14ac:dyDescent="0.25">
      <c r="D3604" s="190"/>
    </row>
    <row r="3605" spans="4:4" x14ac:dyDescent="0.25">
      <c r="D3605" s="190"/>
    </row>
    <row r="3606" spans="4:4" x14ac:dyDescent="0.25">
      <c r="D3606" s="190"/>
    </row>
    <row r="3607" spans="4:4" x14ac:dyDescent="0.25">
      <c r="D3607" s="190"/>
    </row>
    <row r="3608" spans="4:4" x14ac:dyDescent="0.25">
      <c r="D3608" s="190"/>
    </row>
    <row r="3609" spans="4:4" x14ac:dyDescent="0.25">
      <c r="D3609" s="190"/>
    </row>
    <row r="3610" spans="4:4" x14ac:dyDescent="0.25">
      <c r="D3610" s="190"/>
    </row>
    <row r="3611" spans="4:4" x14ac:dyDescent="0.25">
      <c r="D3611" s="190"/>
    </row>
    <row r="3612" spans="4:4" x14ac:dyDescent="0.25">
      <c r="D3612" s="190"/>
    </row>
    <row r="3613" spans="4:4" x14ac:dyDescent="0.25">
      <c r="D3613" s="190"/>
    </row>
    <row r="3614" spans="4:4" x14ac:dyDescent="0.25">
      <c r="D3614" s="190"/>
    </row>
    <row r="3615" spans="4:4" x14ac:dyDescent="0.25">
      <c r="D3615" s="190"/>
    </row>
    <row r="3616" spans="4:4" x14ac:dyDescent="0.25">
      <c r="D3616" s="190"/>
    </row>
    <row r="3617" spans="4:4" x14ac:dyDescent="0.25">
      <c r="D3617" s="190"/>
    </row>
    <row r="3618" spans="4:4" x14ac:dyDescent="0.25">
      <c r="D3618" s="190"/>
    </row>
    <row r="3619" spans="4:4" x14ac:dyDescent="0.25">
      <c r="D3619" s="190"/>
    </row>
    <row r="3620" spans="4:4" x14ac:dyDescent="0.25">
      <c r="D3620" s="190"/>
    </row>
    <row r="3621" spans="4:4" x14ac:dyDescent="0.25">
      <c r="D3621" s="190"/>
    </row>
    <row r="3622" spans="4:4" x14ac:dyDescent="0.25">
      <c r="D3622" s="190"/>
    </row>
    <row r="3623" spans="4:4" x14ac:dyDescent="0.25">
      <c r="D3623" s="190"/>
    </row>
    <row r="3624" spans="4:4" x14ac:dyDescent="0.25">
      <c r="D3624" s="190"/>
    </row>
    <row r="3625" spans="4:4" x14ac:dyDescent="0.25">
      <c r="D3625" s="190"/>
    </row>
    <row r="3626" spans="4:4" x14ac:dyDescent="0.25">
      <c r="D3626" s="190"/>
    </row>
    <row r="3627" spans="4:4" x14ac:dyDescent="0.25">
      <c r="D3627" s="190"/>
    </row>
    <row r="3628" spans="4:4" x14ac:dyDescent="0.25">
      <c r="D3628" s="190"/>
    </row>
    <row r="3629" spans="4:4" x14ac:dyDescent="0.25">
      <c r="D3629" s="190"/>
    </row>
    <row r="3630" spans="4:4" x14ac:dyDescent="0.25">
      <c r="D3630" s="190"/>
    </row>
    <row r="3631" spans="4:4" x14ac:dyDescent="0.25">
      <c r="D3631" s="190"/>
    </row>
    <row r="3632" spans="4:4" x14ac:dyDescent="0.25">
      <c r="D3632" s="190"/>
    </row>
    <row r="3633" spans="4:4" x14ac:dyDescent="0.25">
      <c r="D3633" s="190"/>
    </row>
    <row r="3634" spans="4:4" x14ac:dyDescent="0.25">
      <c r="D3634" s="190"/>
    </row>
    <row r="3635" spans="4:4" x14ac:dyDescent="0.25">
      <c r="D3635" s="190"/>
    </row>
    <row r="3636" spans="4:4" x14ac:dyDescent="0.25">
      <c r="D3636" s="190"/>
    </row>
    <row r="3637" spans="4:4" x14ac:dyDescent="0.25">
      <c r="D3637" s="190"/>
    </row>
    <row r="3638" spans="4:4" x14ac:dyDescent="0.25">
      <c r="D3638" s="190"/>
    </row>
    <row r="3639" spans="4:4" x14ac:dyDescent="0.25">
      <c r="D3639" s="190"/>
    </row>
    <row r="3640" spans="4:4" x14ac:dyDescent="0.25">
      <c r="D3640" s="190"/>
    </row>
    <row r="3641" spans="4:4" x14ac:dyDescent="0.25">
      <c r="D3641" s="190"/>
    </row>
    <row r="3642" spans="4:4" x14ac:dyDescent="0.25">
      <c r="D3642" s="190"/>
    </row>
    <row r="3643" spans="4:4" x14ac:dyDescent="0.25">
      <c r="D3643" s="190"/>
    </row>
    <row r="3644" spans="4:4" x14ac:dyDescent="0.25">
      <c r="D3644" s="190"/>
    </row>
    <row r="3645" spans="4:4" x14ac:dyDescent="0.25">
      <c r="D3645" s="190"/>
    </row>
    <row r="3646" spans="4:4" x14ac:dyDescent="0.25">
      <c r="D3646" s="190"/>
    </row>
    <row r="3647" spans="4:4" x14ac:dyDescent="0.25">
      <c r="D3647" s="190"/>
    </row>
    <row r="3648" spans="4:4" x14ac:dyDescent="0.25">
      <c r="D3648" s="190"/>
    </row>
    <row r="3649" spans="4:4" x14ac:dyDescent="0.25">
      <c r="D3649" s="190"/>
    </row>
    <row r="3650" spans="4:4" x14ac:dyDescent="0.25">
      <c r="D3650" s="190"/>
    </row>
    <row r="3651" spans="4:4" x14ac:dyDescent="0.25">
      <c r="D3651" s="190"/>
    </row>
    <row r="3652" spans="4:4" x14ac:dyDescent="0.25">
      <c r="D3652" s="190"/>
    </row>
    <row r="3653" spans="4:4" x14ac:dyDescent="0.25">
      <c r="D3653" s="190"/>
    </row>
    <row r="3654" spans="4:4" x14ac:dyDescent="0.25">
      <c r="D3654" s="190"/>
    </row>
    <row r="3655" spans="4:4" x14ac:dyDescent="0.25">
      <c r="D3655" s="190"/>
    </row>
    <row r="3656" spans="4:4" x14ac:dyDescent="0.25">
      <c r="D3656" s="190"/>
    </row>
    <row r="3657" spans="4:4" x14ac:dyDescent="0.25">
      <c r="D3657" s="190"/>
    </row>
    <row r="3658" spans="4:4" x14ac:dyDescent="0.25">
      <c r="D3658" s="190"/>
    </row>
    <row r="3659" spans="4:4" x14ac:dyDescent="0.25">
      <c r="D3659" s="190"/>
    </row>
    <row r="3660" spans="4:4" x14ac:dyDescent="0.25">
      <c r="D3660" s="190"/>
    </row>
    <row r="3661" spans="4:4" x14ac:dyDescent="0.25">
      <c r="D3661" s="190"/>
    </row>
    <row r="3662" spans="4:4" x14ac:dyDescent="0.25">
      <c r="D3662" s="190"/>
    </row>
    <row r="3663" spans="4:4" x14ac:dyDescent="0.25">
      <c r="D3663" s="190"/>
    </row>
    <row r="3664" spans="4:4" x14ac:dyDescent="0.25">
      <c r="D3664" s="190"/>
    </row>
    <row r="3665" spans="4:4" x14ac:dyDescent="0.25">
      <c r="D3665" s="190"/>
    </row>
    <row r="3666" spans="4:4" x14ac:dyDescent="0.25">
      <c r="D3666" s="190"/>
    </row>
    <row r="3667" spans="4:4" x14ac:dyDescent="0.25">
      <c r="D3667" s="190"/>
    </row>
    <row r="3668" spans="4:4" x14ac:dyDescent="0.25">
      <c r="D3668" s="190"/>
    </row>
    <row r="3669" spans="4:4" x14ac:dyDescent="0.25">
      <c r="D3669" s="190"/>
    </row>
    <row r="3670" spans="4:4" x14ac:dyDescent="0.25">
      <c r="D3670" s="190"/>
    </row>
    <row r="3671" spans="4:4" x14ac:dyDescent="0.25">
      <c r="D3671" s="190"/>
    </row>
    <row r="3672" spans="4:4" x14ac:dyDescent="0.25">
      <c r="D3672" s="190"/>
    </row>
    <row r="3673" spans="4:4" x14ac:dyDescent="0.25">
      <c r="D3673" s="190"/>
    </row>
    <row r="3674" spans="4:4" x14ac:dyDescent="0.25">
      <c r="D3674" s="190"/>
    </row>
    <row r="3675" spans="4:4" x14ac:dyDescent="0.25">
      <c r="D3675" s="190"/>
    </row>
    <row r="3676" spans="4:4" x14ac:dyDescent="0.25">
      <c r="D3676" s="190"/>
    </row>
    <row r="3677" spans="4:4" x14ac:dyDescent="0.25">
      <c r="D3677" s="190"/>
    </row>
    <row r="3678" spans="4:4" x14ac:dyDescent="0.25">
      <c r="D3678" s="190"/>
    </row>
    <row r="3679" spans="4:4" x14ac:dyDescent="0.25">
      <c r="D3679" s="190"/>
    </row>
    <row r="3680" spans="4:4" x14ac:dyDescent="0.25">
      <c r="D3680" s="190"/>
    </row>
    <row r="3681" spans="4:4" x14ac:dyDescent="0.25">
      <c r="D3681" s="190"/>
    </row>
    <row r="3682" spans="4:4" x14ac:dyDescent="0.25">
      <c r="D3682" s="190"/>
    </row>
    <row r="3683" spans="4:4" x14ac:dyDescent="0.25">
      <c r="D3683" s="190"/>
    </row>
    <row r="3684" spans="4:4" x14ac:dyDescent="0.25">
      <c r="D3684" s="190"/>
    </row>
    <row r="3685" spans="4:4" x14ac:dyDescent="0.25">
      <c r="D3685" s="190"/>
    </row>
    <row r="3686" spans="4:4" x14ac:dyDescent="0.25">
      <c r="D3686" s="190"/>
    </row>
    <row r="3687" spans="4:4" x14ac:dyDescent="0.25">
      <c r="D3687" s="190"/>
    </row>
    <row r="3688" spans="4:4" x14ac:dyDescent="0.25">
      <c r="D3688" s="190"/>
    </row>
    <row r="3689" spans="4:4" x14ac:dyDescent="0.25">
      <c r="D3689" s="190"/>
    </row>
    <row r="3690" spans="4:4" x14ac:dyDescent="0.25">
      <c r="D3690" s="190"/>
    </row>
    <row r="3691" spans="4:4" x14ac:dyDescent="0.25">
      <c r="D3691" s="190"/>
    </row>
    <row r="3692" spans="4:4" x14ac:dyDescent="0.25">
      <c r="D3692" s="190"/>
    </row>
    <row r="3693" spans="4:4" x14ac:dyDescent="0.25">
      <c r="D3693" s="190"/>
    </row>
    <row r="3694" spans="4:4" x14ac:dyDescent="0.25">
      <c r="D3694" s="190"/>
    </row>
    <row r="3695" spans="4:4" x14ac:dyDescent="0.25">
      <c r="D3695" s="190"/>
    </row>
    <row r="3696" spans="4:4" x14ac:dyDescent="0.25">
      <c r="D3696" s="190"/>
    </row>
    <row r="3697" spans="4:4" x14ac:dyDescent="0.25">
      <c r="D3697" s="190"/>
    </row>
    <row r="3698" spans="4:4" x14ac:dyDescent="0.25">
      <c r="D3698" s="190"/>
    </row>
    <row r="3699" spans="4:4" x14ac:dyDescent="0.25">
      <c r="D3699" s="190"/>
    </row>
    <row r="3700" spans="4:4" x14ac:dyDescent="0.25">
      <c r="D3700" s="190"/>
    </row>
    <row r="3701" spans="4:4" x14ac:dyDescent="0.25">
      <c r="D3701" s="190"/>
    </row>
    <row r="3702" spans="4:4" x14ac:dyDescent="0.25">
      <c r="D3702" s="190"/>
    </row>
    <row r="3703" spans="4:4" x14ac:dyDescent="0.25">
      <c r="D3703" s="190"/>
    </row>
    <row r="3704" spans="4:4" x14ac:dyDescent="0.25">
      <c r="D3704" s="190"/>
    </row>
    <row r="3705" spans="4:4" x14ac:dyDescent="0.25">
      <c r="D3705" s="190"/>
    </row>
    <row r="3706" spans="4:4" x14ac:dyDescent="0.25">
      <c r="D3706" s="190"/>
    </row>
    <row r="3707" spans="4:4" x14ac:dyDescent="0.25">
      <c r="D3707" s="190"/>
    </row>
    <row r="3708" spans="4:4" x14ac:dyDescent="0.25">
      <c r="D3708" s="190"/>
    </row>
    <row r="3709" spans="4:4" x14ac:dyDescent="0.25">
      <c r="D3709" s="190"/>
    </row>
    <row r="3710" spans="4:4" x14ac:dyDescent="0.25">
      <c r="D3710" s="190"/>
    </row>
    <row r="3711" spans="4:4" x14ac:dyDescent="0.25">
      <c r="D3711" s="190"/>
    </row>
    <row r="3712" spans="4:4" x14ac:dyDescent="0.25">
      <c r="D3712" s="190"/>
    </row>
    <row r="3713" spans="4:4" x14ac:dyDescent="0.25">
      <c r="D3713" s="190"/>
    </row>
    <row r="3714" spans="4:4" x14ac:dyDescent="0.25">
      <c r="D3714" s="190"/>
    </row>
    <row r="3715" spans="4:4" x14ac:dyDescent="0.25">
      <c r="D3715" s="190"/>
    </row>
    <row r="3716" spans="4:4" x14ac:dyDescent="0.25">
      <c r="D3716" s="190"/>
    </row>
    <row r="3717" spans="4:4" x14ac:dyDescent="0.25">
      <c r="D3717" s="190"/>
    </row>
    <row r="3718" spans="4:4" x14ac:dyDescent="0.25">
      <c r="D3718" s="190"/>
    </row>
    <row r="3719" spans="4:4" x14ac:dyDescent="0.25">
      <c r="D3719" s="190"/>
    </row>
    <row r="3720" spans="4:4" x14ac:dyDescent="0.25">
      <c r="D3720" s="190"/>
    </row>
    <row r="3721" spans="4:4" x14ac:dyDescent="0.25">
      <c r="D3721" s="190"/>
    </row>
    <row r="3722" spans="4:4" x14ac:dyDescent="0.25">
      <c r="D3722" s="190"/>
    </row>
    <row r="3723" spans="4:4" x14ac:dyDescent="0.25">
      <c r="D3723" s="190"/>
    </row>
    <row r="3724" spans="4:4" x14ac:dyDescent="0.25">
      <c r="D3724" s="190"/>
    </row>
    <row r="3725" spans="4:4" x14ac:dyDescent="0.25">
      <c r="D3725" s="190"/>
    </row>
    <row r="3726" spans="4:4" x14ac:dyDescent="0.25">
      <c r="D3726" s="190"/>
    </row>
    <row r="3727" spans="4:4" x14ac:dyDescent="0.25">
      <c r="D3727" s="190"/>
    </row>
    <row r="3728" spans="4:4" x14ac:dyDescent="0.25">
      <c r="D3728" s="190"/>
    </row>
    <row r="3729" spans="4:4" x14ac:dyDescent="0.25">
      <c r="D3729" s="190"/>
    </row>
    <row r="3730" spans="4:4" x14ac:dyDescent="0.25">
      <c r="D3730" s="190"/>
    </row>
    <row r="3731" spans="4:4" x14ac:dyDescent="0.25">
      <c r="D3731" s="190"/>
    </row>
    <row r="3732" spans="4:4" x14ac:dyDescent="0.25">
      <c r="D3732" s="190"/>
    </row>
    <row r="3733" spans="4:4" x14ac:dyDescent="0.25">
      <c r="D3733" s="190"/>
    </row>
    <row r="3734" spans="4:4" x14ac:dyDescent="0.25">
      <c r="D3734" s="190"/>
    </row>
    <row r="3735" spans="4:4" x14ac:dyDescent="0.25">
      <c r="D3735" s="190"/>
    </row>
    <row r="3736" spans="4:4" x14ac:dyDescent="0.25">
      <c r="D3736" s="190"/>
    </row>
    <row r="3737" spans="4:4" x14ac:dyDescent="0.25">
      <c r="D3737" s="190"/>
    </row>
    <row r="3738" spans="4:4" x14ac:dyDescent="0.25">
      <c r="D3738" s="190"/>
    </row>
    <row r="3739" spans="4:4" x14ac:dyDescent="0.25">
      <c r="D3739" s="190"/>
    </row>
    <row r="3740" spans="4:4" x14ac:dyDescent="0.25">
      <c r="D3740" s="190"/>
    </row>
    <row r="3741" spans="4:4" x14ac:dyDescent="0.25">
      <c r="D3741" s="190"/>
    </row>
    <row r="3742" spans="4:4" x14ac:dyDescent="0.25">
      <c r="D3742" s="190"/>
    </row>
    <row r="3743" spans="4:4" x14ac:dyDescent="0.25">
      <c r="D3743" s="190"/>
    </row>
    <row r="3744" spans="4:4" x14ac:dyDescent="0.25">
      <c r="D3744" s="190"/>
    </row>
    <row r="3745" spans="4:4" x14ac:dyDescent="0.25">
      <c r="D3745" s="190"/>
    </row>
    <row r="3746" spans="4:4" x14ac:dyDescent="0.25">
      <c r="D3746" s="190"/>
    </row>
    <row r="3747" spans="4:4" x14ac:dyDescent="0.25">
      <c r="D3747" s="190"/>
    </row>
    <row r="3748" spans="4:4" x14ac:dyDescent="0.25">
      <c r="D3748" s="190"/>
    </row>
    <row r="3749" spans="4:4" x14ac:dyDescent="0.25">
      <c r="D3749" s="190"/>
    </row>
    <row r="3750" spans="4:4" x14ac:dyDescent="0.25">
      <c r="D3750" s="190"/>
    </row>
    <row r="3751" spans="4:4" x14ac:dyDescent="0.25">
      <c r="D3751" s="190"/>
    </row>
    <row r="3752" spans="4:4" x14ac:dyDescent="0.25">
      <c r="D3752" s="190"/>
    </row>
    <row r="3753" spans="4:4" x14ac:dyDescent="0.25">
      <c r="D3753" s="190"/>
    </row>
    <row r="3754" spans="4:4" x14ac:dyDescent="0.25">
      <c r="D3754" s="190"/>
    </row>
    <row r="3755" spans="4:4" x14ac:dyDescent="0.25">
      <c r="D3755" s="190"/>
    </row>
    <row r="3756" spans="4:4" x14ac:dyDescent="0.25">
      <c r="D3756" s="190"/>
    </row>
    <row r="3757" spans="4:4" x14ac:dyDescent="0.25">
      <c r="D3757" s="190"/>
    </row>
    <row r="3758" spans="4:4" x14ac:dyDescent="0.25">
      <c r="D3758" s="190"/>
    </row>
    <row r="3759" spans="4:4" x14ac:dyDescent="0.25">
      <c r="D3759" s="190"/>
    </row>
    <row r="3760" spans="4:4" x14ac:dyDescent="0.25">
      <c r="D3760" s="190"/>
    </row>
    <row r="3761" spans="4:4" x14ac:dyDescent="0.25">
      <c r="D3761" s="190"/>
    </row>
    <row r="3762" spans="4:4" x14ac:dyDescent="0.25">
      <c r="D3762" s="190"/>
    </row>
    <row r="3763" spans="4:4" x14ac:dyDescent="0.25">
      <c r="D3763" s="190"/>
    </row>
    <row r="3764" spans="4:4" x14ac:dyDescent="0.25">
      <c r="D3764" s="190"/>
    </row>
    <row r="3765" spans="4:4" x14ac:dyDescent="0.25">
      <c r="D3765" s="190"/>
    </row>
    <row r="3766" spans="4:4" x14ac:dyDescent="0.25">
      <c r="D3766" s="190"/>
    </row>
    <row r="3767" spans="4:4" x14ac:dyDescent="0.25">
      <c r="D3767" s="190"/>
    </row>
    <row r="3768" spans="4:4" x14ac:dyDescent="0.25">
      <c r="D3768" s="190"/>
    </row>
    <row r="3769" spans="4:4" x14ac:dyDescent="0.25">
      <c r="D3769" s="190"/>
    </row>
    <row r="3770" spans="4:4" x14ac:dyDescent="0.25">
      <c r="D3770" s="190"/>
    </row>
    <row r="3771" spans="4:4" x14ac:dyDescent="0.25">
      <c r="D3771" s="190"/>
    </row>
    <row r="3772" spans="4:4" x14ac:dyDescent="0.25">
      <c r="D3772" s="190"/>
    </row>
    <row r="3773" spans="4:4" x14ac:dyDescent="0.25">
      <c r="D3773" s="190"/>
    </row>
    <row r="3774" spans="4:4" x14ac:dyDescent="0.25">
      <c r="D3774" s="190"/>
    </row>
    <row r="3775" spans="4:4" x14ac:dyDescent="0.25">
      <c r="D3775" s="190"/>
    </row>
    <row r="3776" spans="4:4" x14ac:dyDescent="0.25">
      <c r="D3776" s="190"/>
    </row>
    <row r="3777" spans="4:4" x14ac:dyDescent="0.25">
      <c r="D3777" s="190"/>
    </row>
    <row r="3778" spans="4:4" x14ac:dyDescent="0.25">
      <c r="D3778" s="190"/>
    </row>
    <row r="3779" spans="4:4" x14ac:dyDescent="0.25">
      <c r="D3779" s="190"/>
    </row>
    <row r="3780" spans="4:4" x14ac:dyDescent="0.25">
      <c r="D3780" s="190"/>
    </row>
    <row r="3781" spans="4:4" x14ac:dyDescent="0.25">
      <c r="D3781" s="190"/>
    </row>
    <row r="3782" spans="4:4" x14ac:dyDescent="0.25">
      <c r="D3782" s="190"/>
    </row>
    <row r="3783" spans="4:4" x14ac:dyDescent="0.25">
      <c r="D3783" s="190"/>
    </row>
    <row r="3784" spans="4:4" x14ac:dyDescent="0.25">
      <c r="D3784" s="190"/>
    </row>
    <row r="3785" spans="4:4" x14ac:dyDescent="0.25">
      <c r="D3785" s="190"/>
    </row>
    <row r="3786" spans="4:4" x14ac:dyDescent="0.25">
      <c r="D3786" s="190"/>
    </row>
    <row r="3787" spans="4:4" x14ac:dyDescent="0.25">
      <c r="D3787" s="190"/>
    </row>
    <row r="3788" spans="4:4" x14ac:dyDescent="0.25">
      <c r="D3788" s="190"/>
    </row>
    <row r="3789" spans="4:4" x14ac:dyDescent="0.25">
      <c r="D3789" s="190"/>
    </row>
    <row r="3790" spans="4:4" x14ac:dyDescent="0.25">
      <c r="D3790" s="190"/>
    </row>
    <row r="3791" spans="4:4" x14ac:dyDescent="0.25">
      <c r="D3791" s="190"/>
    </row>
    <row r="3792" spans="4:4" x14ac:dyDescent="0.25">
      <c r="D3792" s="190"/>
    </row>
    <row r="3793" spans="4:4" x14ac:dyDescent="0.25">
      <c r="D3793" s="190"/>
    </row>
    <row r="3794" spans="4:4" x14ac:dyDescent="0.25">
      <c r="D3794" s="190"/>
    </row>
    <row r="3795" spans="4:4" x14ac:dyDescent="0.25">
      <c r="D3795" s="190"/>
    </row>
    <row r="3796" spans="4:4" x14ac:dyDescent="0.25">
      <c r="D3796" s="190"/>
    </row>
    <row r="3797" spans="4:4" x14ac:dyDescent="0.25">
      <c r="D3797" s="190"/>
    </row>
    <row r="3798" spans="4:4" x14ac:dyDescent="0.25">
      <c r="D3798" s="190"/>
    </row>
    <row r="3799" spans="4:4" x14ac:dyDescent="0.25">
      <c r="D3799" s="190"/>
    </row>
    <row r="3800" spans="4:4" x14ac:dyDescent="0.25">
      <c r="D3800" s="190"/>
    </row>
    <row r="3801" spans="4:4" x14ac:dyDescent="0.25">
      <c r="D3801" s="190"/>
    </row>
    <row r="3802" spans="4:4" x14ac:dyDescent="0.25">
      <c r="D3802" s="190"/>
    </row>
    <row r="3803" spans="4:4" x14ac:dyDescent="0.25">
      <c r="D3803" s="190"/>
    </row>
    <row r="3804" spans="4:4" x14ac:dyDescent="0.25">
      <c r="D3804" s="190"/>
    </row>
    <row r="3805" spans="4:4" x14ac:dyDescent="0.25">
      <c r="D3805" s="190"/>
    </row>
    <row r="3806" spans="4:4" x14ac:dyDescent="0.25">
      <c r="D3806" s="190"/>
    </row>
    <row r="3807" spans="4:4" x14ac:dyDescent="0.25">
      <c r="D3807" s="190"/>
    </row>
    <row r="3808" spans="4:4" x14ac:dyDescent="0.25">
      <c r="D3808" s="190"/>
    </row>
    <row r="3809" spans="4:4" x14ac:dyDescent="0.25">
      <c r="D3809" s="190"/>
    </row>
    <row r="3810" spans="4:4" x14ac:dyDescent="0.25">
      <c r="D3810" s="190"/>
    </row>
    <row r="3811" spans="4:4" x14ac:dyDescent="0.25">
      <c r="D3811" s="190"/>
    </row>
    <row r="3812" spans="4:4" x14ac:dyDescent="0.25">
      <c r="D3812" s="190"/>
    </row>
    <row r="3813" spans="4:4" x14ac:dyDescent="0.25">
      <c r="D3813" s="190"/>
    </row>
    <row r="3814" spans="4:4" x14ac:dyDescent="0.25">
      <c r="D3814" s="190"/>
    </row>
    <row r="3815" spans="4:4" x14ac:dyDescent="0.25">
      <c r="D3815" s="190"/>
    </row>
    <row r="3816" spans="4:4" x14ac:dyDescent="0.25">
      <c r="D3816" s="190"/>
    </row>
    <row r="3817" spans="4:4" x14ac:dyDescent="0.25">
      <c r="D3817" s="190"/>
    </row>
    <row r="3818" spans="4:4" x14ac:dyDescent="0.25">
      <c r="D3818" s="190"/>
    </row>
    <row r="3819" spans="4:4" x14ac:dyDescent="0.25">
      <c r="D3819" s="190"/>
    </row>
    <row r="3820" spans="4:4" x14ac:dyDescent="0.25">
      <c r="D3820" s="190"/>
    </row>
    <row r="3821" spans="4:4" x14ac:dyDescent="0.25">
      <c r="D3821" s="190"/>
    </row>
    <row r="3822" spans="4:4" x14ac:dyDescent="0.25">
      <c r="D3822" s="190"/>
    </row>
    <row r="3823" spans="4:4" x14ac:dyDescent="0.25">
      <c r="D3823" s="190"/>
    </row>
    <row r="3824" spans="4:4" x14ac:dyDescent="0.25">
      <c r="D3824" s="190"/>
    </row>
    <row r="3825" spans="4:4" x14ac:dyDescent="0.25">
      <c r="D3825" s="190"/>
    </row>
    <row r="3826" spans="4:4" x14ac:dyDescent="0.25">
      <c r="D3826" s="190"/>
    </row>
    <row r="3827" spans="4:4" x14ac:dyDescent="0.25">
      <c r="D3827" s="190"/>
    </row>
    <row r="3828" spans="4:4" x14ac:dyDescent="0.25">
      <c r="D3828" s="190"/>
    </row>
    <row r="3829" spans="4:4" x14ac:dyDescent="0.25">
      <c r="D3829" s="190"/>
    </row>
    <row r="3830" spans="4:4" x14ac:dyDescent="0.25">
      <c r="D3830" s="190"/>
    </row>
    <row r="3831" spans="4:4" x14ac:dyDescent="0.25">
      <c r="D3831" s="190"/>
    </row>
    <row r="3832" spans="4:4" x14ac:dyDescent="0.25">
      <c r="D3832" s="190"/>
    </row>
    <row r="3833" spans="4:4" x14ac:dyDescent="0.25">
      <c r="D3833" s="190"/>
    </row>
    <row r="3834" spans="4:4" x14ac:dyDescent="0.25">
      <c r="D3834" s="190"/>
    </row>
    <row r="3835" spans="4:4" x14ac:dyDescent="0.25">
      <c r="D3835" s="190"/>
    </row>
    <row r="3836" spans="4:4" x14ac:dyDescent="0.25">
      <c r="D3836" s="190"/>
    </row>
    <row r="3837" spans="4:4" x14ac:dyDescent="0.25">
      <c r="D3837" s="190"/>
    </row>
    <row r="3838" spans="4:4" x14ac:dyDescent="0.25">
      <c r="D3838" s="190"/>
    </row>
    <row r="3839" spans="4:4" x14ac:dyDescent="0.25">
      <c r="D3839" s="190"/>
    </row>
    <row r="3840" spans="4:4" x14ac:dyDescent="0.25">
      <c r="D3840" s="190"/>
    </row>
    <row r="3841" spans="4:4" x14ac:dyDescent="0.25">
      <c r="D3841" s="190"/>
    </row>
    <row r="3842" spans="4:4" x14ac:dyDescent="0.25">
      <c r="D3842" s="190"/>
    </row>
    <row r="3843" spans="4:4" x14ac:dyDescent="0.25">
      <c r="D3843" s="190"/>
    </row>
    <row r="3844" spans="4:4" x14ac:dyDescent="0.25">
      <c r="D3844" s="190"/>
    </row>
    <row r="3845" spans="4:4" x14ac:dyDescent="0.25">
      <c r="D3845" s="190"/>
    </row>
    <row r="3846" spans="4:4" x14ac:dyDescent="0.25">
      <c r="D3846" s="190"/>
    </row>
    <row r="3847" spans="4:4" x14ac:dyDescent="0.25">
      <c r="D3847" s="190"/>
    </row>
    <row r="3848" spans="4:4" x14ac:dyDescent="0.25">
      <c r="D3848" s="190"/>
    </row>
    <row r="3849" spans="4:4" x14ac:dyDescent="0.25">
      <c r="D3849" s="190"/>
    </row>
    <row r="3850" spans="4:4" x14ac:dyDescent="0.25">
      <c r="D3850" s="190"/>
    </row>
    <row r="3851" spans="4:4" x14ac:dyDescent="0.25">
      <c r="D3851" s="190"/>
    </row>
    <row r="3852" spans="4:4" x14ac:dyDescent="0.25">
      <c r="D3852" s="190"/>
    </row>
    <row r="3853" spans="4:4" x14ac:dyDescent="0.25">
      <c r="D3853" s="190"/>
    </row>
    <row r="3854" spans="4:4" x14ac:dyDescent="0.25">
      <c r="D3854" s="190"/>
    </row>
    <row r="3855" spans="4:4" x14ac:dyDescent="0.25">
      <c r="D3855" s="190"/>
    </row>
    <row r="3856" spans="4:4" x14ac:dyDescent="0.25">
      <c r="D3856" s="190"/>
    </row>
    <row r="3857" spans="4:4" x14ac:dyDescent="0.25">
      <c r="D3857" s="190"/>
    </row>
    <row r="3858" spans="4:4" x14ac:dyDescent="0.25">
      <c r="D3858" s="190"/>
    </row>
    <row r="3859" spans="4:4" x14ac:dyDescent="0.25">
      <c r="D3859" s="190"/>
    </row>
    <row r="3860" spans="4:4" x14ac:dyDescent="0.25">
      <c r="D3860" s="190"/>
    </row>
    <row r="3861" spans="4:4" x14ac:dyDescent="0.25">
      <c r="D3861" s="190"/>
    </row>
    <row r="3862" spans="4:4" x14ac:dyDescent="0.25">
      <c r="D3862" s="190"/>
    </row>
    <row r="3863" spans="4:4" x14ac:dyDescent="0.25">
      <c r="D3863" s="190"/>
    </row>
    <row r="3864" spans="4:4" x14ac:dyDescent="0.25">
      <c r="D3864" s="190"/>
    </row>
    <row r="3865" spans="4:4" x14ac:dyDescent="0.25">
      <c r="D3865" s="190"/>
    </row>
    <row r="3866" spans="4:4" x14ac:dyDescent="0.25">
      <c r="D3866" s="190"/>
    </row>
    <row r="3867" spans="4:4" x14ac:dyDescent="0.25">
      <c r="D3867" s="190"/>
    </row>
    <row r="3868" spans="4:4" x14ac:dyDescent="0.25">
      <c r="D3868" s="190"/>
    </row>
    <row r="3869" spans="4:4" x14ac:dyDescent="0.25">
      <c r="D3869" s="190"/>
    </row>
    <row r="3870" spans="4:4" x14ac:dyDescent="0.25">
      <c r="D3870" s="190"/>
    </row>
    <row r="3871" spans="4:4" x14ac:dyDescent="0.25">
      <c r="D3871" s="190"/>
    </row>
    <row r="3872" spans="4:4" x14ac:dyDescent="0.25">
      <c r="D3872" s="190"/>
    </row>
    <row r="3873" spans="4:4" x14ac:dyDescent="0.25">
      <c r="D3873" s="190"/>
    </row>
    <row r="3874" spans="4:4" x14ac:dyDescent="0.25">
      <c r="D3874" s="190"/>
    </row>
    <row r="3875" spans="4:4" x14ac:dyDescent="0.25">
      <c r="D3875" s="190"/>
    </row>
    <row r="3876" spans="4:4" x14ac:dyDescent="0.25">
      <c r="D3876" s="190"/>
    </row>
    <row r="3877" spans="4:4" x14ac:dyDescent="0.25">
      <c r="D3877" s="190"/>
    </row>
    <row r="3878" spans="4:4" x14ac:dyDescent="0.25">
      <c r="D3878" s="190"/>
    </row>
    <row r="3879" spans="4:4" x14ac:dyDescent="0.25">
      <c r="D3879" s="190"/>
    </row>
    <row r="3880" spans="4:4" x14ac:dyDescent="0.25">
      <c r="D3880" s="190"/>
    </row>
    <row r="3881" spans="4:4" x14ac:dyDescent="0.25">
      <c r="D3881" s="190"/>
    </row>
    <row r="3882" spans="4:4" x14ac:dyDescent="0.25">
      <c r="D3882" s="190"/>
    </row>
    <row r="3883" spans="4:4" x14ac:dyDescent="0.25">
      <c r="D3883" s="190"/>
    </row>
    <row r="3884" spans="4:4" x14ac:dyDescent="0.25">
      <c r="D3884" s="190"/>
    </row>
    <row r="3885" spans="4:4" x14ac:dyDescent="0.25">
      <c r="D3885" s="190"/>
    </row>
    <row r="3886" spans="4:4" x14ac:dyDescent="0.25">
      <c r="D3886" s="190"/>
    </row>
    <row r="3887" spans="4:4" x14ac:dyDescent="0.25">
      <c r="D3887" s="190"/>
    </row>
    <row r="3888" spans="4:4" x14ac:dyDescent="0.25">
      <c r="D3888" s="190"/>
    </row>
    <row r="3889" spans="4:4" x14ac:dyDescent="0.25">
      <c r="D3889" s="190"/>
    </row>
    <row r="3890" spans="4:4" x14ac:dyDescent="0.25">
      <c r="D3890" s="190"/>
    </row>
    <row r="3891" spans="4:4" x14ac:dyDescent="0.25">
      <c r="D3891" s="190"/>
    </row>
    <row r="3892" spans="4:4" x14ac:dyDescent="0.25">
      <c r="D3892" s="190"/>
    </row>
    <row r="3893" spans="4:4" x14ac:dyDescent="0.25">
      <c r="D3893" s="190"/>
    </row>
    <row r="3894" spans="4:4" x14ac:dyDescent="0.25">
      <c r="D3894" s="190"/>
    </row>
    <row r="3895" spans="4:4" x14ac:dyDescent="0.25">
      <c r="D3895" s="190"/>
    </row>
    <row r="3896" spans="4:4" x14ac:dyDescent="0.25">
      <c r="D3896" s="190"/>
    </row>
    <row r="3897" spans="4:4" x14ac:dyDescent="0.25">
      <c r="D3897" s="190"/>
    </row>
    <row r="3898" spans="4:4" x14ac:dyDescent="0.25">
      <c r="D3898" s="190"/>
    </row>
    <row r="3899" spans="4:4" x14ac:dyDescent="0.25">
      <c r="D3899" s="190"/>
    </row>
    <row r="3900" spans="4:4" x14ac:dyDescent="0.25">
      <c r="D3900" s="190"/>
    </row>
    <row r="3901" spans="4:4" x14ac:dyDescent="0.25">
      <c r="D3901" s="190"/>
    </row>
    <row r="3902" spans="4:4" x14ac:dyDescent="0.25">
      <c r="D3902" s="190"/>
    </row>
    <row r="3903" spans="4:4" x14ac:dyDescent="0.25">
      <c r="D3903" s="190"/>
    </row>
    <row r="3904" spans="4:4" x14ac:dyDescent="0.25">
      <c r="D3904" s="190"/>
    </row>
    <row r="3905" spans="4:4" x14ac:dyDescent="0.25">
      <c r="D3905" s="190"/>
    </row>
    <row r="3906" spans="4:4" x14ac:dyDescent="0.25">
      <c r="D3906" s="190"/>
    </row>
    <row r="3907" spans="4:4" x14ac:dyDescent="0.25">
      <c r="D3907" s="190"/>
    </row>
    <row r="3908" spans="4:4" x14ac:dyDescent="0.25">
      <c r="D3908" s="190"/>
    </row>
    <row r="3909" spans="4:4" x14ac:dyDescent="0.25">
      <c r="D3909" s="190"/>
    </row>
    <row r="3910" spans="4:4" x14ac:dyDescent="0.25">
      <c r="D3910" s="190"/>
    </row>
    <row r="3911" spans="4:4" x14ac:dyDescent="0.25">
      <c r="D3911" s="190"/>
    </row>
    <row r="3912" spans="4:4" x14ac:dyDescent="0.25">
      <c r="D3912" s="190"/>
    </row>
    <row r="3913" spans="4:4" x14ac:dyDescent="0.25">
      <c r="D3913" s="190"/>
    </row>
    <row r="3914" spans="4:4" x14ac:dyDescent="0.25">
      <c r="D3914" s="190"/>
    </row>
    <row r="3915" spans="4:4" x14ac:dyDescent="0.25">
      <c r="D3915" s="190"/>
    </row>
    <row r="3916" spans="4:4" x14ac:dyDescent="0.25">
      <c r="D3916" s="190"/>
    </row>
    <row r="3917" spans="4:4" x14ac:dyDescent="0.25">
      <c r="D3917" s="190"/>
    </row>
    <row r="3918" spans="4:4" x14ac:dyDescent="0.25">
      <c r="D3918" s="190"/>
    </row>
    <row r="3919" spans="4:4" x14ac:dyDescent="0.25">
      <c r="D3919" s="190"/>
    </row>
    <row r="3920" spans="4:4" x14ac:dyDescent="0.25">
      <c r="D3920" s="190"/>
    </row>
    <row r="3921" spans="4:4" x14ac:dyDescent="0.25">
      <c r="D3921" s="190"/>
    </row>
    <row r="3922" spans="4:4" x14ac:dyDescent="0.25">
      <c r="D3922" s="190"/>
    </row>
    <row r="3923" spans="4:4" x14ac:dyDescent="0.25">
      <c r="D3923" s="190"/>
    </row>
    <row r="3924" spans="4:4" x14ac:dyDescent="0.25">
      <c r="D3924" s="190"/>
    </row>
    <row r="3925" spans="4:4" x14ac:dyDescent="0.25">
      <c r="D3925" s="190"/>
    </row>
    <row r="3926" spans="4:4" x14ac:dyDescent="0.25">
      <c r="D3926" s="190"/>
    </row>
    <row r="3927" spans="4:4" x14ac:dyDescent="0.25">
      <c r="D3927" s="190"/>
    </row>
    <row r="3928" spans="4:4" x14ac:dyDescent="0.25">
      <c r="D3928" s="190"/>
    </row>
    <row r="3929" spans="4:4" x14ac:dyDescent="0.25">
      <c r="D3929" s="190"/>
    </row>
    <row r="3930" spans="4:4" x14ac:dyDescent="0.25">
      <c r="D3930" s="190"/>
    </row>
    <row r="3931" spans="4:4" x14ac:dyDescent="0.25">
      <c r="D3931" s="190"/>
    </row>
    <row r="3932" spans="4:4" x14ac:dyDescent="0.25">
      <c r="D3932" s="190"/>
    </row>
    <row r="3933" spans="4:4" x14ac:dyDescent="0.25">
      <c r="D3933" s="190"/>
    </row>
    <row r="3934" spans="4:4" x14ac:dyDescent="0.25">
      <c r="D3934" s="190"/>
    </row>
    <row r="3935" spans="4:4" x14ac:dyDescent="0.25">
      <c r="D3935" s="190"/>
    </row>
    <row r="3936" spans="4:4" x14ac:dyDescent="0.25">
      <c r="D3936" s="190"/>
    </row>
    <row r="3937" spans="4:4" x14ac:dyDescent="0.25">
      <c r="D3937" s="190"/>
    </row>
    <row r="3938" spans="4:4" x14ac:dyDescent="0.25">
      <c r="D3938" s="190"/>
    </row>
    <row r="3939" spans="4:4" x14ac:dyDescent="0.25">
      <c r="D3939" s="190"/>
    </row>
    <row r="3940" spans="4:4" x14ac:dyDescent="0.25">
      <c r="D3940" s="190"/>
    </row>
    <row r="3941" spans="4:4" x14ac:dyDescent="0.25">
      <c r="D3941" s="190"/>
    </row>
    <row r="3942" spans="4:4" x14ac:dyDescent="0.25">
      <c r="D3942" s="190"/>
    </row>
    <row r="3943" spans="4:4" x14ac:dyDescent="0.25">
      <c r="D3943" s="190"/>
    </row>
    <row r="3944" spans="4:4" x14ac:dyDescent="0.25">
      <c r="D3944" s="190"/>
    </row>
    <row r="3945" spans="4:4" x14ac:dyDescent="0.25">
      <c r="D3945" s="190"/>
    </row>
    <row r="3946" spans="4:4" x14ac:dyDescent="0.25">
      <c r="D3946" s="190"/>
    </row>
    <row r="3947" spans="4:4" x14ac:dyDescent="0.25">
      <c r="D3947" s="190"/>
    </row>
    <row r="3948" spans="4:4" x14ac:dyDescent="0.25">
      <c r="D3948" s="190"/>
    </row>
    <row r="3949" spans="4:4" x14ac:dyDescent="0.25">
      <c r="D3949" s="190"/>
    </row>
    <row r="3950" spans="4:4" x14ac:dyDescent="0.25">
      <c r="D3950" s="190"/>
    </row>
    <row r="3951" spans="4:4" x14ac:dyDescent="0.25">
      <c r="D3951" s="190"/>
    </row>
    <row r="3952" spans="4:4" x14ac:dyDescent="0.25">
      <c r="D3952" s="190"/>
    </row>
    <row r="3953" spans="4:4" x14ac:dyDescent="0.25">
      <c r="D3953" s="190"/>
    </row>
    <row r="3954" spans="4:4" x14ac:dyDescent="0.25">
      <c r="D3954" s="190"/>
    </row>
    <row r="3955" spans="4:4" x14ac:dyDescent="0.25">
      <c r="D3955" s="190"/>
    </row>
    <row r="3956" spans="4:4" x14ac:dyDescent="0.25">
      <c r="D3956" s="190"/>
    </row>
    <row r="3957" spans="4:4" x14ac:dyDescent="0.25">
      <c r="D3957" s="190"/>
    </row>
    <row r="3958" spans="4:4" x14ac:dyDescent="0.25">
      <c r="D3958" s="190"/>
    </row>
    <row r="3959" spans="4:4" x14ac:dyDescent="0.25">
      <c r="D3959" s="190"/>
    </row>
    <row r="3960" spans="4:4" x14ac:dyDescent="0.25">
      <c r="D3960" s="190"/>
    </row>
    <row r="3961" spans="4:4" x14ac:dyDescent="0.25">
      <c r="D3961" s="190"/>
    </row>
    <row r="3962" spans="4:4" x14ac:dyDescent="0.25">
      <c r="D3962" s="190"/>
    </row>
    <row r="3963" spans="4:4" x14ac:dyDescent="0.25">
      <c r="D3963" s="190"/>
    </row>
    <row r="3964" spans="4:4" x14ac:dyDescent="0.25">
      <c r="D3964" s="190"/>
    </row>
    <row r="3965" spans="4:4" x14ac:dyDescent="0.25">
      <c r="D3965" s="190"/>
    </row>
    <row r="3966" spans="4:4" x14ac:dyDescent="0.25">
      <c r="D3966" s="190"/>
    </row>
    <row r="3967" spans="4:4" x14ac:dyDescent="0.25">
      <c r="D3967" s="190"/>
    </row>
    <row r="3968" spans="4:4" x14ac:dyDescent="0.25">
      <c r="D3968" s="190"/>
    </row>
    <row r="3969" spans="4:4" x14ac:dyDescent="0.25">
      <c r="D3969" s="190"/>
    </row>
    <row r="3970" spans="4:4" x14ac:dyDescent="0.25">
      <c r="D3970" s="190"/>
    </row>
    <row r="3971" spans="4:4" x14ac:dyDescent="0.25">
      <c r="D3971" s="190"/>
    </row>
    <row r="3972" spans="4:4" x14ac:dyDescent="0.25">
      <c r="D3972" s="190"/>
    </row>
    <row r="3973" spans="4:4" x14ac:dyDescent="0.25">
      <c r="D3973" s="190"/>
    </row>
    <row r="3974" spans="4:4" x14ac:dyDescent="0.25">
      <c r="D3974" s="190"/>
    </row>
    <row r="3975" spans="4:4" x14ac:dyDescent="0.25">
      <c r="D3975" s="190"/>
    </row>
    <row r="3976" spans="4:4" x14ac:dyDescent="0.25">
      <c r="D3976" s="190"/>
    </row>
    <row r="3977" spans="4:4" x14ac:dyDescent="0.25">
      <c r="D3977" s="190"/>
    </row>
    <row r="3978" spans="4:4" x14ac:dyDescent="0.25">
      <c r="D3978" s="190"/>
    </row>
    <row r="3979" spans="4:4" x14ac:dyDescent="0.25">
      <c r="D3979" s="190"/>
    </row>
    <row r="3980" spans="4:4" x14ac:dyDescent="0.25">
      <c r="D3980" s="190"/>
    </row>
    <row r="3981" spans="4:4" x14ac:dyDescent="0.25">
      <c r="D3981" s="190"/>
    </row>
    <row r="3982" spans="4:4" x14ac:dyDescent="0.25">
      <c r="D3982" s="190"/>
    </row>
    <row r="3983" spans="4:4" x14ac:dyDescent="0.25">
      <c r="D3983" s="190"/>
    </row>
    <row r="3984" spans="4:4" x14ac:dyDescent="0.25">
      <c r="D3984" s="190"/>
    </row>
    <row r="3985" spans="4:4" x14ac:dyDescent="0.25">
      <c r="D3985" s="190"/>
    </row>
    <row r="3986" spans="4:4" x14ac:dyDescent="0.25">
      <c r="D3986" s="190"/>
    </row>
    <row r="3987" spans="4:4" x14ac:dyDescent="0.25">
      <c r="D3987" s="190"/>
    </row>
    <row r="3988" spans="4:4" x14ac:dyDescent="0.25">
      <c r="D3988" s="190"/>
    </row>
    <row r="3989" spans="4:4" x14ac:dyDescent="0.25">
      <c r="D3989" s="190"/>
    </row>
    <row r="3990" spans="4:4" x14ac:dyDescent="0.25">
      <c r="D3990" s="190"/>
    </row>
    <row r="3991" spans="4:4" x14ac:dyDescent="0.25">
      <c r="D3991" s="190"/>
    </row>
    <row r="3992" spans="4:4" x14ac:dyDescent="0.25">
      <c r="D3992" s="190"/>
    </row>
    <row r="3993" spans="4:4" x14ac:dyDescent="0.25">
      <c r="D3993" s="190"/>
    </row>
    <row r="3994" spans="4:4" x14ac:dyDescent="0.25">
      <c r="D3994" s="190"/>
    </row>
    <row r="3995" spans="4:4" x14ac:dyDescent="0.25">
      <c r="D3995" s="190"/>
    </row>
    <row r="3996" spans="4:4" x14ac:dyDescent="0.25">
      <c r="D3996" s="190"/>
    </row>
    <row r="3997" spans="4:4" x14ac:dyDescent="0.25">
      <c r="D3997" s="190"/>
    </row>
    <row r="3998" spans="4:4" x14ac:dyDescent="0.25">
      <c r="D3998" s="190"/>
    </row>
    <row r="3999" spans="4:4" x14ac:dyDescent="0.25">
      <c r="D3999" s="190"/>
    </row>
    <row r="4000" spans="4:4" x14ac:dyDescent="0.25">
      <c r="D4000" s="190"/>
    </row>
    <row r="4001" spans="4:4" x14ac:dyDescent="0.25">
      <c r="D4001" s="190"/>
    </row>
    <row r="4002" spans="4:4" x14ac:dyDescent="0.25">
      <c r="D4002" s="190"/>
    </row>
    <row r="4003" spans="4:4" x14ac:dyDescent="0.25">
      <c r="D4003" s="190"/>
    </row>
    <row r="4004" spans="4:4" x14ac:dyDescent="0.25">
      <c r="D4004" s="190"/>
    </row>
    <row r="4005" spans="4:4" x14ac:dyDescent="0.25">
      <c r="D4005" s="190"/>
    </row>
    <row r="4006" spans="4:4" x14ac:dyDescent="0.25">
      <c r="D4006" s="190"/>
    </row>
    <row r="4007" spans="4:4" x14ac:dyDescent="0.25">
      <c r="D4007" s="190"/>
    </row>
    <row r="4008" spans="4:4" x14ac:dyDescent="0.25">
      <c r="D4008" s="190"/>
    </row>
    <row r="4009" spans="4:4" x14ac:dyDescent="0.25">
      <c r="D4009" s="190"/>
    </row>
    <row r="4010" spans="4:4" x14ac:dyDescent="0.25">
      <c r="D4010" s="190"/>
    </row>
    <row r="4011" spans="4:4" x14ac:dyDescent="0.25">
      <c r="D4011" s="190"/>
    </row>
    <row r="4012" spans="4:4" x14ac:dyDescent="0.25">
      <c r="D4012" s="190"/>
    </row>
    <row r="4013" spans="4:4" x14ac:dyDescent="0.25">
      <c r="D4013" s="190"/>
    </row>
    <row r="4014" spans="4:4" x14ac:dyDescent="0.25">
      <c r="D4014" s="190"/>
    </row>
    <row r="4015" spans="4:4" x14ac:dyDescent="0.25">
      <c r="D4015" s="190"/>
    </row>
    <row r="4016" spans="4:4" x14ac:dyDescent="0.25">
      <c r="D4016" s="190"/>
    </row>
    <row r="4017" spans="4:4" x14ac:dyDescent="0.25">
      <c r="D4017" s="190"/>
    </row>
    <row r="4018" spans="4:4" x14ac:dyDescent="0.25">
      <c r="D4018" s="190"/>
    </row>
    <row r="4019" spans="4:4" x14ac:dyDescent="0.25">
      <c r="D4019" s="190"/>
    </row>
    <row r="4020" spans="4:4" x14ac:dyDescent="0.25">
      <c r="D4020" s="190"/>
    </row>
    <row r="4021" spans="4:4" x14ac:dyDescent="0.25">
      <c r="D4021" s="190"/>
    </row>
    <row r="4022" spans="4:4" x14ac:dyDescent="0.25">
      <c r="D4022" s="190"/>
    </row>
    <row r="4023" spans="4:4" x14ac:dyDescent="0.25">
      <c r="D4023" s="190"/>
    </row>
    <row r="4024" spans="4:4" x14ac:dyDescent="0.25">
      <c r="D4024" s="190"/>
    </row>
    <row r="4025" spans="4:4" x14ac:dyDescent="0.25">
      <c r="D4025" s="190"/>
    </row>
    <row r="4026" spans="4:4" x14ac:dyDescent="0.25">
      <c r="D4026" s="190"/>
    </row>
    <row r="4027" spans="4:4" x14ac:dyDescent="0.25">
      <c r="D4027" s="190"/>
    </row>
    <row r="4028" spans="4:4" x14ac:dyDescent="0.25">
      <c r="D4028" s="190"/>
    </row>
    <row r="4029" spans="4:4" x14ac:dyDescent="0.25">
      <c r="D4029" s="190"/>
    </row>
    <row r="4030" spans="4:4" x14ac:dyDescent="0.25">
      <c r="D4030" s="190"/>
    </row>
    <row r="4031" spans="4:4" x14ac:dyDescent="0.25">
      <c r="D4031" s="190"/>
    </row>
    <row r="4032" spans="4:4" x14ac:dyDescent="0.25">
      <c r="D4032" s="190"/>
    </row>
    <row r="4033" spans="4:4" x14ac:dyDescent="0.25">
      <c r="D4033" s="190"/>
    </row>
    <row r="4034" spans="4:4" x14ac:dyDescent="0.25">
      <c r="D4034" s="190"/>
    </row>
    <row r="4035" spans="4:4" x14ac:dyDescent="0.25">
      <c r="D4035" s="190"/>
    </row>
    <row r="4036" spans="4:4" x14ac:dyDescent="0.25">
      <c r="D4036" s="190"/>
    </row>
    <row r="4037" spans="4:4" x14ac:dyDescent="0.25">
      <c r="D4037" s="190"/>
    </row>
    <row r="4038" spans="4:4" x14ac:dyDescent="0.25">
      <c r="D4038" s="190"/>
    </row>
    <row r="4039" spans="4:4" x14ac:dyDescent="0.25">
      <c r="D4039" s="190"/>
    </row>
    <row r="4040" spans="4:4" x14ac:dyDescent="0.25">
      <c r="D4040" s="190"/>
    </row>
    <row r="4041" spans="4:4" x14ac:dyDescent="0.25">
      <c r="D4041" s="190"/>
    </row>
    <row r="4042" spans="4:4" x14ac:dyDescent="0.25">
      <c r="D4042" s="190"/>
    </row>
    <row r="4043" spans="4:4" x14ac:dyDescent="0.25">
      <c r="D4043" s="190"/>
    </row>
    <row r="4044" spans="4:4" x14ac:dyDescent="0.25">
      <c r="D4044" s="190"/>
    </row>
    <row r="4045" spans="4:4" x14ac:dyDescent="0.25">
      <c r="D4045" s="190"/>
    </row>
    <row r="4046" spans="4:4" x14ac:dyDescent="0.25">
      <c r="D4046" s="190"/>
    </row>
    <row r="4047" spans="4:4" x14ac:dyDescent="0.25">
      <c r="D4047" s="190"/>
    </row>
    <row r="4048" spans="4:4" x14ac:dyDescent="0.25">
      <c r="D4048" s="190"/>
    </row>
    <row r="4049" spans="4:4" x14ac:dyDescent="0.25">
      <c r="D4049" s="190"/>
    </row>
    <row r="4050" spans="4:4" x14ac:dyDescent="0.25">
      <c r="D4050" s="190"/>
    </row>
    <row r="4051" spans="4:4" x14ac:dyDescent="0.25">
      <c r="D4051" s="190"/>
    </row>
    <row r="4052" spans="4:4" x14ac:dyDescent="0.25">
      <c r="D4052" s="190"/>
    </row>
    <row r="4053" spans="4:4" x14ac:dyDescent="0.25">
      <c r="D4053" s="190"/>
    </row>
    <row r="4054" spans="4:4" x14ac:dyDescent="0.25">
      <c r="D4054" s="190"/>
    </row>
    <row r="4055" spans="4:4" x14ac:dyDescent="0.25">
      <c r="D4055" s="190"/>
    </row>
    <row r="4056" spans="4:4" x14ac:dyDescent="0.25">
      <c r="D4056" s="190"/>
    </row>
    <row r="4057" spans="4:4" x14ac:dyDescent="0.25">
      <c r="D4057" s="190"/>
    </row>
    <row r="4058" spans="4:4" x14ac:dyDescent="0.25">
      <c r="D4058" s="190"/>
    </row>
    <row r="4059" spans="4:4" x14ac:dyDescent="0.25">
      <c r="D4059" s="190"/>
    </row>
    <row r="4060" spans="4:4" x14ac:dyDescent="0.25">
      <c r="D4060" s="190"/>
    </row>
    <row r="4061" spans="4:4" x14ac:dyDescent="0.25">
      <c r="D4061" s="190"/>
    </row>
    <row r="4062" spans="4:4" x14ac:dyDescent="0.25">
      <c r="D4062" s="190"/>
    </row>
    <row r="4063" spans="4:4" x14ac:dyDescent="0.25">
      <c r="D4063" s="190"/>
    </row>
    <row r="4064" spans="4:4" x14ac:dyDescent="0.25">
      <c r="D4064" s="190"/>
    </row>
    <row r="4065" spans="4:4" x14ac:dyDescent="0.25">
      <c r="D4065" s="190"/>
    </row>
    <row r="4066" spans="4:4" x14ac:dyDescent="0.25">
      <c r="D4066" s="190"/>
    </row>
    <row r="4067" spans="4:4" x14ac:dyDescent="0.25">
      <c r="D4067" s="190"/>
    </row>
    <row r="4068" spans="4:4" x14ac:dyDescent="0.25">
      <c r="D4068" s="190"/>
    </row>
    <row r="4069" spans="4:4" x14ac:dyDescent="0.25">
      <c r="D4069" s="190"/>
    </row>
    <row r="4070" spans="4:4" x14ac:dyDescent="0.25">
      <c r="D4070" s="190"/>
    </row>
    <row r="4071" spans="4:4" x14ac:dyDescent="0.25">
      <c r="D4071" s="190"/>
    </row>
    <row r="4072" spans="4:4" x14ac:dyDescent="0.25">
      <c r="D4072" s="190"/>
    </row>
    <row r="4073" spans="4:4" x14ac:dyDescent="0.25">
      <c r="D4073" s="190"/>
    </row>
    <row r="4074" spans="4:4" x14ac:dyDescent="0.25">
      <c r="D4074" s="190"/>
    </row>
    <row r="4075" spans="4:4" x14ac:dyDescent="0.25">
      <c r="D4075" s="190"/>
    </row>
    <row r="4076" spans="4:4" x14ac:dyDescent="0.25">
      <c r="D4076" s="190"/>
    </row>
    <row r="4077" spans="4:4" x14ac:dyDescent="0.25">
      <c r="D4077" s="190"/>
    </row>
    <row r="4078" spans="4:4" x14ac:dyDescent="0.25">
      <c r="D4078" s="190"/>
    </row>
    <row r="4079" spans="4:4" x14ac:dyDescent="0.25">
      <c r="D4079" s="190"/>
    </row>
    <row r="4080" spans="4:4" x14ac:dyDescent="0.25">
      <c r="D4080" s="190"/>
    </row>
    <row r="4081" spans="4:4" x14ac:dyDescent="0.25">
      <c r="D4081" s="190"/>
    </row>
    <row r="4082" spans="4:4" x14ac:dyDescent="0.25">
      <c r="D4082" s="190"/>
    </row>
    <row r="4083" spans="4:4" x14ac:dyDescent="0.25">
      <c r="D4083" s="190"/>
    </row>
    <row r="4084" spans="4:4" x14ac:dyDescent="0.25">
      <c r="D4084" s="190"/>
    </row>
    <row r="4085" spans="4:4" x14ac:dyDescent="0.25">
      <c r="D4085" s="190"/>
    </row>
    <row r="4086" spans="4:4" x14ac:dyDescent="0.25">
      <c r="D4086" s="190"/>
    </row>
    <row r="4087" spans="4:4" x14ac:dyDescent="0.25">
      <c r="D4087" s="190"/>
    </row>
    <row r="4088" spans="4:4" x14ac:dyDescent="0.25">
      <c r="D4088" s="190"/>
    </row>
    <row r="4089" spans="4:4" x14ac:dyDescent="0.25">
      <c r="D4089" s="190"/>
    </row>
    <row r="4090" spans="4:4" x14ac:dyDescent="0.25">
      <c r="D4090" s="190"/>
    </row>
    <row r="4091" spans="4:4" x14ac:dyDescent="0.25">
      <c r="D4091" s="190"/>
    </row>
    <row r="4092" spans="4:4" x14ac:dyDescent="0.25">
      <c r="D4092" s="190"/>
    </row>
    <row r="4093" spans="4:4" x14ac:dyDescent="0.25">
      <c r="D4093" s="190"/>
    </row>
    <row r="4094" spans="4:4" x14ac:dyDescent="0.25">
      <c r="D4094" s="190"/>
    </row>
    <row r="4095" spans="4:4" x14ac:dyDescent="0.25">
      <c r="D4095" s="190"/>
    </row>
    <row r="4096" spans="4:4" x14ac:dyDescent="0.25">
      <c r="D4096" s="190"/>
    </row>
    <row r="4097" spans="4:4" x14ac:dyDescent="0.25">
      <c r="D4097" s="190"/>
    </row>
    <row r="4098" spans="4:4" x14ac:dyDescent="0.25">
      <c r="D4098" s="190"/>
    </row>
    <row r="4099" spans="4:4" x14ac:dyDescent="0.25">
      <c r="D4099" s="190"/>
    </row>
    <row r="4100" spans="4:4" x14ac:dyDescent="0.25">
      <c r="D4100" s="190"/>
    </row>
    <row r="4101" spans="4:4" x14ac:dyDescent="0.25">
      <c r="D4101" s="190"/>
    </row>
    <row r="4102" spans="4:4" x14ac:dyDescent="0.25">
      <c r="D4102" s="190"/>
    </row>
    <row r="4103" spans="4:4" x14ac:dyDescent="0.25">
      <c r="D4103" s="190"/>
    </row>
    <row r="4104" spans="4:4" x14ac:dyDescent="0.25">
      <c r="D4104" s="190"/>
    </row>
    <row r="4105" spans="4:4" x14ac:dyDescent="0.25">
      <c r="D4105" s="190"/>
    </row>
    <row r="4106" spans="4:4" x14ac:dyDescent="0.25">
      <c r="D4106" s="190"/>
    </row>
    <row r="4107" spans="4:4" x14ac:dyDescent="0.25">
      <c r="D4107" s="190"/>
    </row>
    <row r="4108" spans="4:4" x14ac:dyDescent="0.25">
      <c r="D4108" s="190"/>
    </row>
    <row r="4109" spans="4:4" x14ac:dyDescent="0.25">
      <c r="D4109" s="190"/>
    </row>
    <row r="4110" spans="4:4" x14ac:dyDescent="0.25">
      <c r="D4110" s="190"/>
    </row>
    <row r="4111" spans="4:4" x14ac:dyDescent="0.25">
      <c r="D4111" s="190"/>
    </row>
    <row r="4112" spans="4:4" x14ac:dyDescent="0.25">
      <c r="D4112" s="190"/>
    </row>
    <row r="4113" spans="4:4" x14ac:dyDescent="0.25">
      <c r="D4113" s="190"/>
    </row>
    <row r="4114" spans="4:4" x14ac:dyDescent="0.25">
      <c r="D4114" s="190"/>
    </row>
    <row r="4115" spans="4:4" x14ac:dyDescent="0.25">
      <c r="D4115" s="190"/>
    </row>
    <row r="4116" spans="4:4" x14ac:dyDescent="0.25">
      <c r="D4116" s="190"/>
    </row>
    <row r="4117" spans="4:4" x14ac:dyDescent="0.25">
      <c r="D4117" s="190"/>
    </row>
    <row r="4118" spans="4:4" x14ac:dyDescent="0.25">
      <c r="D4118" s="190"/>
    </row>
    <row r="4119" spans="4:4" x14ac:dyDescent="0.25">
      <c r="D4119" s="190"/>
    </row>
    <row r="4120" spans="4:4" x14ac:dyDescent="0.25">
      <c r="D4120" s="190"/>
    </row>
    <row r="4121" spans="4:4" x14ac:dyDescent="0.25">
      <c r="D4121" s="190"/>
    </row>
    <row r="4122" spans="4:4" x14ac:dyDescent="0.25">
      <c r="D4122" s="190"/>
    </row>
    <row r="4123" spans="4:4" x14ac:dyDescent="0.25">
      <c r="D4123" s="190"/>
    </row>
    <row r="4124" spans="4:4" x14ac:dyDescent="0.25">
      <c r="D4124" s="190"/>
    </row>
    <row r="4125" spans="4:4" x14ac:dyDescent="0.25">
      <c r="D4125" s="190"/>
    </row>
    <row r="4126" spans="4:4" x14ac:dyDescent="0.25">
      <c r="D4126" s="190"/>
    </row>
    <row r="4127" spans="4:4" x14ac:dyDescent="0.25">
      <c r="D4127" s="190"/>
    </row>
    <row r="4128" spans="4:4" x14ac:dyDescent="0.25">
      <c r="D4128" s="190"/>
    </row>
    <row r="4129" spans="4:4" x14ac:dyDescent="0.25">
      <c r="D4129" s="190"/>
    </row>
    <row r="4130" spans="4:4" x14ac:dyDescent="0.25">
      <c r="D4130" s="190"/>
    </row>
    <row r="4131" spans="4:4" x14ac:dyDescent="0.25">
      <c r="D4131" s="190"/>
    </row>
    <row r="4132" spans="4:4" x14ac:dyDescent="0.25">
      <c r="D4132" s="190"/>
    </row>
    <row r="4133" spans="4:4" x14ac:dyDescent="0.25">
      <c r="D4133" s="190"/>
    </row>
    <row r="4134" spans="4:4" x14ac:dyDescent="0.25">
      <c r="D4134" s="190"/>
    </row>
    <row r="4135" spans="4:4" x14ac:dyDescent="0.25">
      <c r="D4135" s="190"/>
    </row>
    <row r="4136" spans="4:4" x14ac:dyDescent="0.25">
      <c r="D4136" s="190"/>
    </row>
    <row r="4137" spans="4:4" x14ac:dyDescent="0.25">
      <c r="D4137" s="190"/>
    </row>
    <row r="4138" spans="4:4" x14ac:dyDescent="0.25">
      <c r="D4138" s="190"/>
    </row>
    <row r="4139" spans="4:4" x14ac:dyDescent="0.25">
      <c r="D4139" s="190"/>
    </row>
    <row r="4140" spans="4:4" x14ac:dyDescent="0.25">
      <c r="D4140" s="190"/>
    </row>
    <row r="4141" spans="4:4" x14ac:dyDescent="0.25">
      <c r="D4141" s="190"/>
    </row>
    <row r="4142" spans="4:4" x14ac:dyDescent="0.25">
      <c r="D4142" s="190"/>
    </row>
    <row r="4143" spans="4:4" x14ac:dyDescent="0.25">
      <c r="D4143" s="190"/>
    </row>
    <row r="4144" spans="4:4" x14ac:dyDescent="0.25">
      <c r="D4144" s="190"/>
    </row>
    <row r="4145" spans="4:4" x14ac:dyDescent="0.25">
      <c r="D4145" s="190"/>
    </row>
    <row r="4146" spans="4:4" x14ac:dyDescent="0.25">
      <c r="D4146" s="190"/>
    </row>
    <row r="4147" spans="4:4" x14ac:dyDescent="0.25">
      <c r="D4147" s="190"/>
    </row>
    <row r="4148" spans="4:4" x14ac:dyDescent="0.25">
      <c r="D4148" s="190"/>
    </row>
    <row r="4149" spans="4:4" x14ac:dyDescent="0.25">
      <c r="D4149" s="190"/>
    </row>
    <row r="4150" spans="4:4" x14ac:dyDescent="0.25">
      <c r="D4150" s="190"/>
    </row>
    <row r="4151" spans="4:4" x14ac:dyDescent="0.25">
      <c r="D4151" s="190"/>
    </row>
    <row r="4152" spans="4:4" x14ac:dyDescent="0.25">
      <c r="D4152" s="190"/>
    </row>
    <row r="4153" spans="4:4" x14ac:dyDescent="0.25">
      <c r="D4153" s="190"/>
    </row>
    <row r="4154" spans="4:4" x14ac:dyDescent="0.25">
      <c r="D4154" s="190"/>
    </row>
    <row r="4155" spans="4:4" x14ac:dyDescent="0.25">
      <c r="D4155" s="190"/>
    </row>
    <row r="4156" spans="4:4" x14ac:dyDescent="0.25">
      <c r="D4156" s="190"/>
    </row>
    <row r="4157" spans="4:4" x14ac:dyDescent="0.25">
      <c r="D4157" s="190"/>
    </row>
    <row r="4158" spans="4:4" x14ac:dyDescent="0.25">
      <c r="D4158" s="190"/>
    </row>
    <row r="4159" spans="4:4" x14ac:dyDescent="0.25">
      <c r="D4159" s="190"/>
    </row>
    <row r="4160" spans="4:4" x14ac:dyDescent="0.25">
      <c r="D4160" s="190"/>
    </row>
    <row r="4161" spans="4:4" x14ac:dyDescent="0.25">
      <c r="D4161" s="190"/>
    </row>
    <row r="4162" spans="4:4" x14ac:dyDescent="0.25">
      <c r="D4162" s="190"/>
    </row>
    <row r="4163" spans="4:4" x14ac:dyDescent="0.25">
      <c r="D4163" s="190"/>
    </row>
    <row r="4164" spans="4:4" x14ac:dyDescent="0.25">
      <c r="D4164" s="190"/>
    </row>
    <row r="4165" spans="4:4" x14ac:dyDescent="0.25">
      <c r="D4165" s="190"/>
    </row>
    <row r="4166" spans="4:4" x14ac:dyDescent="0.25">
      <c r="D4166" s="190"/>
    </row>
    <row r="4167" spans="4:4" x14ac:dyDescent="0.25">
      <c r="D4167" s="190"/>
    </row>
    <row r="4168" spans="4:4" x14ac:dyDescent="0.25">
      <c r="D4168" s="190"/>
    </row>
    <row r="4169" spans="4:4" x14ac:dyDescent="0.25">
      <c r="D4169" s="190"/>
    </row>
    <row r="4170" spans="4:4" x14ac:dyDescent="0.25">
      <c r="D4170" s="190"/>
    </row>
    <row r="4171" spans="4:4" x14ac:dyDescent="0.25">
      <c r="D4171" s="190"/>
    </row>
    <row r="4172" spans="4:4" x14ac:dyDescent="0.25">
      <c r="D4172" s="190"/>
    </row>
    <row r="4173" spans="4:4" x14ac:dyDescent="0.25">
      <c r="D4173" s="190"/>
    </row>
    <row r="4174" spans="4:4" x14ac:dyDescent="0.25">
      <c r="D4174" s="190"/>
    </row>
    <row r="4175" spans="4:4" x14ac:dyDescent="0.25">
      <c r="D4175" s="190"/>
    </row>
    <row r="4176" spans="4:4" x14ac:dyDescent="0.25">
      <c r="D4176" s="190"/>
    </row>
    <row r="4177" spans="4:4" x14ac:dyDescent="0.25">
      <c r="D4177" s="190"/>
    </row>
    <row r="4178" spans="4:4" x14ac:dyDescent="0.25">
      <c r="D4178" s="190"/>
    </row>
    <row r="4179" spans="4:4" x14ac:dyDescent="0.25">
      <c r="D4179" s="190"/>
    </row>
    <row r="4180" spans="4:4" x14ac:dyDescent="0.25">
      <c r="D4180" s="190"/>
    </row>
    <row r="4181" spans="4:4" x14ac:dyDescent="0.25">
      <c r="D4181" s="190"/>
    </row>
    <row r="4182" spans="4:4" x14ac:dyDescent="0.25">
      <c r="D4182" s="190"/>
    </row>
    <row r="4183" spans="4:4" x14ac:dyDescent="0.25">
      <c r="D4183" s="190"/>
    </row>
    <row r="4184" spans="4:4" x14ac:dyDescent="0.25">
      <c r="D4184" s="190"/>
    </row>
    <row r="4185" spans="4:4" x14ac:dyDescent="0.25">
      <c r="D4185" s="190"/>
    </row>
    <row r="4186" spans="4:4" x14ac:dyDescent="0.25">
      <c r="D4186" s="190"/>
    </row>
    <row r="4187" spans="4:4" x14ac:dyDescent="0.25">
      <c r="D4187" s="190"/>
    </row>
    <row r="4188" spans="4:4" x14ac:dyDescent="0.25">
      <c r="D4188" s="190"/>
    </row>
    <row r="4189" spans="4:4" x14ac:dyDescent="0.25">
      <c r="D4189" s="190"/>
    </row>
    <row r="4190" spans="4:4" x14ac:dyDescent="0.25">
      <c r="D4190" s="190"/>
    </row>
    <row r="4191" spans="4:4" x14ac:dyDescent="0.25">
      <c r="D4191" s="190"/>
    </row>
    <row r="4192" spans="4:4" x14ac:dyDescent="0.25">
      <c r="D4192" s="190"/>
    </row>
    <row r="4193" spans="4:4" x14ac:dyDescent="0.25">
      <c r="D4193" s="190"/>
    </row>
    <row r="4194" spans="4:4" x14ac:dyDescent="0.25">
      <c r="D4194" s="190"/>
    </row>
    <row r="4195" spans="4:4" x14ac:dyDescent="0.25">
      <c r="D4195" s="190"/>
    </row>
    <row r="4196" spans="4:4" x14ac:dyDescent="0.25">
      <c r="D4196" s="190"/>
    </row>
    <row r="4197" spans="4:4" x14ac:dyDescent="0.25">
      <c r="D4197" s="190"/>
    </row>
    <row r="4198" spans="4:4" x14ac:dyDescent="0.25">
      <c r="D4198" s="190"/>
    </row>
    <row r="4199" spans="4:4" x14ac:dyDescent="0.25">
      <c r="D4199" s="190"/>
    </row>
    <row r="4200" spans="4:4" x14ac:dyDescent="0.25">
      <c r="D4200" s="190"/>
    </row>
    <row r="4201" spans="4:4" x14ac:dyDescent="0.25">
      <c r="D4201" s="190"/>
    </row>
    <row r="4202" spans="4:4" x14ac:dyDescent="0.25">
      <c r="D4202" s="190"/>
    </row>
    <row r="4203" spans="4:4" x14ac:dyDescent="0.25">
      <c r="D4203" s="190"/>
    </row>
    <row r="4204" spans="4:4" x14ac:dyDescent="0.25">
      <c r="D4204" s="190"/>
    </row>
    <row r="4205" spans="4:4" x14ac:dyDescent="0.25">
      <c r="D4205" s="190"/>
    </row>
    <row r="4206" spans="4:4" x14ac:dyDescent="0.25">
      <c r="D4206" s="190"/>
    </row>
    <row r="4207" spans="4:4" x14ac:dyDescent="0.25">
      <c r="D4207" s="190"/>
    </row>
    <row r="4208" spans="4:4" x14ac:dyDescent="0.25">
      <c r="D4208" s="190"/>
    </row>
    <row r="4209" spans="4:4" x14ac:dyDescent="0.25">
      <c r="D4209" s="190"/>
    </row>
    <row r="4210" spans="4:4" x14ac:dyDescent="0.25">
      <c r="D4210" s="190"/>
    </row>
    <row r="4211" spans="4:4" x14ac:dyDescent="0.25">
      <c r="D4211" s="190"/>
    </row>
    <row r="4212" spans="4:4" x14ac:dyDescent="0.25">
      <c r="D4212" s="190"/>
    </row>
    <row r="4213" spans="4:4" x14ac:dyDescent="0.25">
      <c r="D4213" s="190"/>
    </row>
    <row r="4214" spans="4:4" x14ac:dyDescent="0.25">
      <c r="D4214" s="190"/>
    </row>
    <row r="4215" spans="4:4" x14ac:dyDescent="0.25">
      <c r="D4215" s="190"/>
    </row>
    <row r="4216" spans="4:4" x14ac:dyDescent="0.25">
      <c r="D4216" s="190"/>
    </row>
    <row r="4217" spans="4:4" x14ac:dyDescent="0.25">
      <c r="D4217" s="190"/>
    </row>
    <row r="4218" spans="4:4" x14ac:dyDescent="0.25">
      <c r="D4218" s="190"/>
    </row>
    <row r="4219" spans="4:4" x14ac:dyDescent="0.25">
      <c r="D4219" s="190"/>
    </row>
    <row r="4220" spans="4:4" x14ac:dyDescent="0.25">
      <c r="D4220" s="190"/>
    </row>
    <row r="4221" spans="4:4" x14ac:dyDescent="0.25">
      <c r="D4221" s="190"/>
    </row>
    <row r="4222" spans="4:4" x14ac:dyDescent="0.25">
      <c r="D4222" s="190"/>
    </row>
    <row r="4223" spans="4:4" x14ac:dyDescent="0.25">
      <c r="D4223" s="190"/>
    </row>
    <row r="4224" spans="4:4" x14ac:dyDescent="0.25">
      <c r="D4224" s="190"/>
    </row>
    <row r="4225" spans="4:4" x14ac:dyDescent="0.25">
      <c r="D4225" s="190"/>
    </row>
    <row r="4226" spans="4:4" x14ac:dyDescent="0.25">
      <c r="D4226" s="190"/>
    </row>
    <row r="4227" spans="4:4" x14ac:dyDescent="0.25">
      <c r="D4227" s="190"/>
    </row>
    <row r="4228" spans="4:4" x14ac:dyDescent="0.25">
      <c r="D4228" s="190"/>
    </row>
    <row r="4229" spans="4:4" x14ac:dyDescent="0.25">
      <c r="D4229" s="190"/>
    </row>
    <row r="4230" spans="4:4" x14ac:dyDescent="0.25">
      <c r="D4230" s="190"/>
    </row>
    <row r="4231" spans="4:4" x14ac:dyDescent="0.25">
      <c r="D4231" s="190"/>
    </row>
    <row r="4232" spans="4:4" x14ac:dyDescent="0.25">
      <c r="D4232" s="190"/>
    </row>
    <row r="4233" spans="4:4" x14ac:dyDescent="0.25">
      <c r="D4233" s="190"/>
    </row>
    <row r="4234" spans="4:4" x14ac:dyDescent="0.25">
      <c r="D4234" s="190"/>
    </row>
    <row r="4235" spans="4:4" x14ac:dyDescent="0.25">
      <c r="D4235" s="190"/>
    </row>
    <row r="4236" spans="4:4" x14ac:dyDescent="0.25">
      <c r="D4236" s="190"/>
    </row>
    <row r="4237" spans="4:4" x14ac:dyDescent="0.25">
      <c r="D4237" s="190"/>
    </row>
    <row r="4238" spans="4:4" x14ac:dyDescent="0.25">
      <c r="D4238" s="190"/>
    </row>
    <row r="4239" spans="4:4" x14ac:dyDescent="0.25">
      <c r="D4239" s="190"/>
    </row>
    <row r="4240" spans="4:4" x14ac:dyDescent="0.25">
      <c r="D4240" s="190"/>
    </row>
    <row r="4241" spans="4:4" x14ac:dyDescent="0.25">
      <c r="D4241" s="190"/>
    </row>
    <row r="4242" spans="4:4" x14ac:dyDescent="0.25">
      <c r="D4242" s="190"/>
    </row>
    <row r="4243" spans="4:4" x14ac:dyDescent="0.25">
      <c r="D4243" s="190"/>
    </row>
    <row r="4244" spans="4:4" x14ac:dyDescent="0.25">
      <c r="D4244" s="190"/>
    </row>
    <row r="4245" spans="4:4" x14ac:dyDescent="0.25">
      <c r="D4245" s="190"/>
    </row>
    <row r="4246" spans="4:4" x14ac:dyDescent="0.25">
      <c r="D4246" s="190"/>
    </row>
    <row r="4247" spans="4:4" x14ac:dyDescent="0.25">
      <c r="D4247" s="190"/>
    </row>
    <row r="4248" spans="4:4" x14ac:dyDescent="0.25">
      <c r="D4248" s="190"/>
    </row>
    <row r="4249" spans="4:4" x14ac:dyDescent="0.25">
      <c r="D4249" s="190"/>
    </row>
    <row r="4250" spans="4:4" x14ac:dyDescent="0.25">
      <c r="D4250" s="190"/>
    </row>
    <row r="4251" spans="4:4" x14ac:dyDescent="0.25">
      <c r="D4251" s="190"/>
    </row>
    <row r="4252" spans="4:4" x14ac:dyDescent="0.25">
      <c r="D4252" s="190"/>
    </row>
    <row r="4253" spans="4:4" x14ac:dyDescent="0.25">
      <c r="D4253" s="190"/>
    </row>
    <row r="4254" spans="4:4" x14ac:dyDescent="0.25">
      <c r="D4254" s="190"/>
    </row>
    <row r="4255" spans="4:4" x14ac:dyDescent="0.25">
      <c r="D4255" s="190"/>
    </row>
    <row r="4256" spans="4:4" x14ac:dyDescent="0.25">
      <c r="D4256" s="190"/>
    </row>
    <row r="4257" spans="4:4" x14ac:dyDescent="0.25">
      <c r="D4257" s="190"/>
    </row>
    <row r="4258" spans="4:4" x14ac:dyDescent="0.25">
      <c r="D4258" s="190"/>
    </row>
    <row r="4259" spans="4:4" x14ac:dyDescent="0.25">
      <c r="D4259" s="190"/>
    </row>
    <row r="4260" spans="4:4" x14ac:dyDescent="0.25">
      <c r="D4260" s="190"/>
    </row>
    <row r="4261" spans="4:4" x14ac:dyDescent="0.25">
      <c r="D4261" s="190"/>
    </row>
    <row r="4262" spans="4:4" x14ac:dyDescent="0.25">
      <c r="D4262" s="190"/>
    </row>
    <row r="4263" spans="4:4" x14ac:dyDescent="0.25">
      <c r="D4263" s="190"/>
    </row>
    <row r="4264" spans="4:4" x14ac:dyDescent="0.25">
      <c r="D4264" s="190"/>
    </row>
    <row r="4265" spans="4:4" x14ac:dyDescent="0.25">
      <c r="D4265" s="190"/>
    </row>
    <row r="4266" spans="4:4" x14ac:dyDescent="0.25">
      <c r="D4266" s="190"/>
    </row>
    <row r="4267" spans="4:4" x14ac:dyDescent="0.25">
      <c r="D4267" s="190"/>
    </row>
    <row r="4268" spans="4:4" x14ac:dyDescent="0.25">
      <c r="D4268" s="190"/>
    </row>
    <row r="4269" spans="4:4" x14ac:dyDescent="0.25">
      <c r="D4269" s="190"/>
    </row>
    <row r="4270" spans="4:4" x14ac:dyDescent="0.25">
      <c r="D4270" s="190"/>
    </row>
    <row r="4271" spans="4:4" x14ac:dyDescent="0.25">
      <c r="D4271" s="190"/>
    </row>
    <row r="4272" spans="4:4" x14ac:dyDescent="0.25">
      <c r="D4272" s="190"/>
    </row>
    <row r="4273" spans="4:4" x14ac:dyDescent="0.25">
      <c r="D4273" s="190"/>
    </row>
    <row r="4274" spans="4:4" x14ac:dyDescent="0.25">
      <c r="D4274" s="190"/>
    </row>
    <row r="4275" spans="4:4" x14ac:dyDescent="0.25">
      <c r="D4275" s="190"/>
    </row>
    <row r="4276" spans="4:4" x14ac:dyDescent="0.25">
      <c r="D4276" s="190"/>
    </row>
    <row r="4277" spans="4:4" x14ac:dyDescent="0.25">
      <c r="D4277" s="190"/>
    </row>
    <row r="4278" spans="4:4" x14ac:dyDescent="0.25">
      <c r="D4278" s="190"/>
    </row>
    <row r="4279" spans="4:4" x14ac:dyDescent="0.25">
      <c r="D4279" s="190"/>
    </row>
    <row r="4280" spans="4:4" x14ac:dyDescent="0.25">
      <c r="D4280" s="190"/>
    </row>
    <row r="4281" spans="4:4" x14ac:dyDescent="0.25">
      <c r="D4281" s="190"/>
    </row>
    <row r="4282" spans="4:4" x14ac:dyDescent="0.25">
      <c r="D4282" s="190"/>
    </row>
    <row r="4283" spans="4:4" x14ac:dyDescent="0.25">
      <c r="D4283" s="190"/>
    </row>
    <row r="4284" spans="4:4" x14ac:dyDescent="0.25">
      <c r="D4284" s="190"/>
    </row>
    <row r="4285" spans="4:4" x14ac:dyDescent="0.25">
      <c r="D4285" s="190"/>
    </row>
    <row r="4286" spans="4:4" x14ac:dyDescent="0.25">
      <c r="D4286" s="190"/>
    </row>
    <row r="4287" spans="4:4" x14ac:dyDescent="0.25">
      <c r="D4287" s="190"/>
    </row>
    <row r="4288" spans="4:4" x14ac:dyDescent="0.25">
      <c r="D4288" s="190"/>
    </row>
    <row r="4289" spans="4:4" x14ac:dyDescent="0.25">
      <c r="D4289" s="190"/>
    </row>
    <row r="4290" spans="4:4" x14ac:dyDescent="0.25">
      <c r="D4290" s="190"/>
    </row>
    <row r="4291" spans="4:4" x14ac:dyDescent="0.25">
      <c r="D4291" s="190"/>
    </row>
    <row r="4292" spans="4:4" x14ac:dyDescent="0.25">
      <c r="D4292" s="190"/>
    </row>
    <row r="4293" spans="4:4" x14ac:dyDescent="0.25">
      <c r="D4293" s="190"/>
    </row>
    <row r="4294" spans="4:4" x14ac:dyDescent="0.25">
      <c r="D4294" s="190"/>
    </row>
    <row r="4295" spans="4:4" x14ac:dyDescent="0.25">
      <c r="D4295" s="190"/>
    </row>
    <row r="4296" spans="4:4" x14ac:dyDescent="0.25">
      <c r="D4296" s="190"/>
    </row>
    <row r="4297" spans="4:4" x14ac:dyDescent="0.25">
      <c r="D4297" s="190"/>
    </row>
    <row r="4298" spans="4:4" x14ac:dyDescent="0.25">
      <c r="D4298" s="190"/>
    </row>
    <row r="4299" spans="4:4" x14ac:dyDescent="0.25">
      <c r="D4299" s="190"/>
    </row>
    <row r="4300" spans="4:4" x14ac:dyDescent="0.25">
      <c r="D4300" s="190"/>
    </row>
    <row r="4301" spans="4:4" x14ac:dyDescent="0.25">
      <c r="D4301" s="190"/>
    </row>
    <row r="4302" spans="4:4" x14ac:dyDescent="0.25">
      <c r="D4302" s="190"/>
    </row>
    <row r="4303" spans="4:4" x14ac:dyDescent="0.25">
      <c r="D4303" s="190"/>
    </row>
    <row r="4304" spans="4:4" x14ac:dyDescent="0.25">
      <c r="D4304" s="190"/>
    </row>
    <row r="4305" spans="4:4" x14ac:dyDescent="0.25">
      <c r="D4305" s="190"/>
    </row>
    <row r="4306" spans="4:4" x14ac:dyDescent="0.25">
      <c r="D4306" s="190"/>
    </row>
    <row r="4307" spans="4:4" x14ac:dyDescent="0.25">
      <c r="D4307" s="190"/>
    </row>
    <row r="4308" spans="4:4" x14ac:dyDescent="0.25">
      <c r="D4308" s="190"/>
    </row>
    <row r="4309" spans="4:4" x14ac:dyDescent="0.25">
      <c r="D4309" s="190"/>
    </row>
    <row r="4310" spans="4:4" x14ac:dyDescent="0.25">
      <c r="D4310" s="190"/>
    </row>
    <row r="4311" spans="4:4" x14ac:dyDescent="0.25">
      <c r="D4311" s="190"/>
    </row>
    <row r="4312" spans="4:4" x14ac:dyDescent="0.25">
      <c r="D4312" s="190"/>
    </row>
    <row r="4313" spans="4:4" x14ac:dyDescent="0.25">
      <c r="D4313" s="190"/>
    </row>
    <row r="4314" spans="4:4" x14ac:dyDescent="0.25">
      <c r="D4314" s="190"/>
    </row>
    <row r="4315" spans="4:4" x14ac:dyDescent="0.25">
      <c r="D4315" s="190"/>
    </row>
    <row r="4316" spans="4:4" x14ac:dyDescent="0.25">
      <c r="D4316" s="190"/>
    </row>
    <row r="4317" spans="4:4" x14ac:dyDescent="0.25">
      <c r="D4317" s="190"/>
    </row>
    <row r="4318" spans="4:4" x14ac:dyDescent="0.25">
      <c r="D4318" s="190"/>
    </row>
    <row r="4319" spans="4:4" x14ac:dyDescent="0.25">
      <c r="D4319" s="190"/>
    </row>
    <row r="4320" spans="4:4" x14ac:dyDescent="0.25">
      <c r="D4320" s="190"/>
    </row>
    <row r="4321" spans="4:4" x14ac:dyDescent="0.25">
      <c r="D4321" s="190"/>
    </row>
    <row r="4322" spans="4:4" x14ac:dyDescent="0.25">
      <c r="D4322" s="190"/>
    </row>
    <row r="4323" spans="4:4" x14ac:dyDescent="0.25">
      <c r="D4323" s="190"/>
    </row>
    <row r="4324" spans="4:4" x14ac:dyDescent="0.25">
      <c r="D4324" s="190"/>
    </row>
    <row r="4325" spans="4:4" x14ac:dyDescent="0.25">
      <c r="D4325" s="190"/>
    </row>
    <row r="4326" spans="4:4" x14ac:dyDescent="0.25">
      <c r="D4326" s="190"/>
    </row>
    <row r="4327" spans="4:4" x14ac:dyDescent="0.25">
      <c r="D4327" s="190"/>
    </row>
    <row r="4328" spans="4:4" x14ac:dyDescent="0.25">
      <c r="D4328" s="190"/>
    </row>
    <row r="4329" spans="4:4" x14ac:dyDescent="0.25">
      <c r="D4329" s="190"/>
    </row>
    <row r="4330" spans="4:4" x14ac:dyDescent="0.25">
      <c r="D4330" s="190"/>
    </row>
    <row r="4331" spans="4:4" x14ac:dyDescent="0.25">
      <c r="D4331" s="190"/>
    </row>
    <row r="4332" spans="4:4" x14ac:dyDescent="0.25">
      <c r="D4332" s="190"/>
    </row>
    <row r="4333" spans="4:4" x14ac:dyDescent="0.25">
      <c r="D4333" s="190"/>
    </row>
    <row r="4334" spans="4:4" x14ac:dyDescent="0.25">
      <c r="D4334" s="190"/>
    </row>
    <row r="4335" spans="4:4" x14ac:dyDescent="0.25">
      <c r="D4335" s="190"/>
    </row>
    <row r="4336" spans="4:4" x14ac:dyDescent="0.25">
      <c r="D4336" s="190"/>
    </row>
    <row r="4337" spans="4:4" x14ac:dyDescent="0.25">
      <c r="D4337" s="190"/>
    </row>
    <row r="4338" spans="4:4" x14ac:dyDescent="0.25">
      <c r="D4338" s="190"/>
    </row>
    <row r="4339" spans="4:4" x14ac:dyDescent="0.25">
      <c r="D4339" s="190"/>
    </row>
    <row r="4340" spans="4:4" x14ac:dyDescent="0.25">
      <c r="D4340" s="190"/>
    </row>
    <row r="4341" spans="4:4" x14ac:dyDescent="0.25">
      <c r="D4341" s="190"/>
    </row>
    <row r="4342" spans="4:4" x14ac:dyDescent="0.25">
      <c r="D4342" s="190"/>
    </row>
    <row r="4343" spans="4:4" x14ac:dyDescent="0.25">
      <c r="D4343" s="190"/>
    </row>
    <row r="4344" spans="4:4" x14ac:dyDescent="0.25">
      <c r="D4344" s="190"/>
    </row>
    <row r="4345" spans="4:4" x14ac:dyDescent="0.25">
      <c r="D4345" s="190"/>
    </row>
    <row r="4346" spans="4:4" x14ac:dyDescent="0.25">
      <c r="D4346" s="190"/>
    </row>
    <row r="4347" spans="4:4" x14ac:dyDescent="0.25">
      <c r="D4347" s="190"/>
    </row>
    <row r="4348" spans="4:4" x14ac:dyDescent="0.25">
      <c r="D4348" s="190"/>
    </row>
    <row r="4349" spans="4:4" x14ac:dyDescent="0.25">
      <c r="D4349" s="190"/>
    </row>
    <row r="4350" spans="4:4" x14ac:dyDescent="0.25">
      <c r="D4350" s="190"/>
    </row>
    <row r="4351" spans="4:4" x14ac:dyDescent="0.25">
      <c r="D4351" s="190"/>
    </row>
    <row r="4352" spans="4:4" x14ac:dyDescent="0.25">
      <c r="D4352" s="190"/>
    </row>
    <row r="4353" spans="4:4" x14ac:dyDescent="0.25">
      <c r="D4353" s="190"/>
    </row>
    <row r="4354" spans="4:4" x14ac:dyDescent="0.25">
      <c r="D4354" s="190"/>
    </row>
    <row r="4355" spans="4:4" x14ac:dyDescent="0.25">
      <c r="D4355" s="190"/>
    </row>
    <row r="4356" spans="4:4" x14ac:dyDescent="0.25">
      <c r="D4356" s="190"/>
    </row>
    <row r="4357" spans="4:4" x14ac:dyDescent="0.25">
      <c r="D4357" s="190"/>
    </row>
    <row r="4358" spans="4:4" x14ac:dyDescent="0.25">
      <c r="D4358" s="190"/>
    </row>
    <row r="4359" spans="4:4" x14ac:dyDescent="0.25">
      <c r="D4359" s="190"/>
    </row>
    <row r="4360" spans="4:4" x14ac:dyDescent="0.25">
      <c r="D4360" s="190"/>
    </row>
    <row r="4361" spans="4:4" x14ac:dyDescent="0.25">
      <c r="D4361" s="190"/>
    </row>
    <row r="4362" spans="4:4" x14ac:dyDescent="0.25">
      <c r="D4362" s="190"/>
    </row>
    <row r="4363" spans="4:4" x14ac:dyDescent="0.25">
      <c r="D4363" s="190"/>
    </row>
    <row r="4364" spans="4:4" x14ac:dyDescent="0.25">
      <c r="D4364" s="190"/>
    </row>
    <row r="4365" spans="4:4" x14ac:dyDescent="0.25">
      <c r="D4365" s="190"/>
    </row>
    <row r="4366" spans="4:4" x14ac:dyDescent="0.25">
      <c r="D4366" s="190"/>
    </row>
    <row r="4367" spans="4:4" x14ac:dyDescent="0.25">
      <c r="D4367" s="190"/>
    </row>
    <row r="4368" spans="4:4" x14ac:dyDescent="0.25">
      <c r="D4368" s="190"/>
    </row>
    <row r="4369" spans="4:4" x14ac:dyDescent="0.25">
      <c r="D4369" s="190"/>
    </row>
    <row r="4370" spans="4:4" x14ac:dyDescent="0.25">
      <c r="D4370" s="190"/>
    </row>
    <row r="4371" spans="4:4" x14ac:dyDescent="0.25">
      <c r="D4371" s="190"/>
    </row>
    <row r="4372" spans="4:4" x14ac:dyDescent="0.25">
      <c r="D4372" s="190"/>
    </row>
    <row r="4373" spans="4:4" x14ac:dyDescent="0.25">
      <c r="D4373" s="190"/>
    </row>
    <row r="4374" spans="4:4" x14ac:dyDescent="0.25">
      <c r="D4374" s="190"/>
    </row>
    <row r="4375" spans="4:4" x14ac:dyDescent="0.25">
      <c r="D4375" s="190"/>
    </row>
    <row r="4376" spans="4:4" x14ac:dyDescent="0.25">
      <c r="D4376" s="190"/>
    </row>
    <row r="4377" spans="4:4" x14ac:dyDescent="0.25">
      <c r="D4377" s="190"/>
    </row>
    <row r="4378" spans="4:4" x14ac:dyDescent="0.25">
      <c r="D4378" s="190"/>
    </row>
    <row r="4379" spans="4:4" x14ac:dyDescent="0.25">
      <c r="D4379" s="190"/>
    </row>
    <row r="4380" spans="4:4" x14ac:dyDescent="0.25">
      <c r="D4380" s="190"/>
    </row>
    <row r="4381" spans="4:4" x14ac:dyDescent="0.25">
      <c r="D4381" s="190"/>
    </row>
    <row r="4382" spans="4:4" x14ac:dyDescent="0.25">
      <c r="D4382" s="190"/>
    </row>
    <row r="4383" spans="4:4" x14ac:dyDescent="0.25">
      <c r="D4383" s="190"/>
    </row>
    <row r="4384" spans="4:4" x14ac:dyDescent="0.25">
      <c r="D4384" s="190"/>
    </row>
    <row r="4385" spans="4:4" x14ac:dyDescent="0.25">
      <c r="D4385" s="190"/>
    </row>
    <row r="4386" spans="4:4" x14ac:dyDescent="0.25">
      <c r="D4386" s="190"/>
    </row>
    <row r="4387" spans="4:4" x14ac:dyDescent="0.25">
      <c r="D4387" s="190"/>
    </row>
    <row r="4388" spans="4:4" x14ac:dyDescent="0.25">
      <c r="D4388" s="190"/>
    </row>
    <row r="4389" spans="4:4" x14ac:dyDescent="0.25">
      <c r="D4389" s="190"/>
    </row>
    <row r="4390" spans="4:4" x14ac:dyDescent="0.25">
      <c r="D4390" s="190"/>
    </row>
    <row r="4391" spans="4:4" x14ac:dyDescent="0.25">
      <c r="D4391" s="190"/>
    </row>
    <row r="4392" spans="4:4" x14ac:dyDescent="0.25">
      <c r="D4392" s="190"/>
    </row>
    <row r="4393" spans="4:4" x14ac:dyDescent="0.25">
      <c r="D4393" s="190"/>
    </row>
    <row r="4394" spans="4:4" x14ac:dyDescent="0.25">
      <c r="D4394" s="190"/>
    </row>
    <row r="4395" spans="4:4" x14ac:dyDescent="0.25">
      <c r="D4395" s="190"/>
    </row>
    <row r="4396" spans="4:4" x14ac:dyDescent="0.25">
      <c r="D4396" s="190"/>
    </row>
    <row r="4397" spans="4:4" x14ac:dyDescent="0.25">
      <c r="D4397" s="190"/>
    </row>
    <row r="4398" spans="4:4" x14ac:dyDescent="0.25">
      <c r="D4398" s="190"/>
    </row>
    <row r="4399" spans="4:4" x14ac:dyDescent="0.25">
      <c r="D4399" s="190"/>
    </row>
    <row r="4400" spans="4:4" x14ac:dyDescent="0.25">
      <c r="D4400" s="190"/>
    </row>
    <row r="4401" spans="4:4" x14ac:dyDescent="0.25">
      <c r="D4401" s="190"/>
    </row>
    <row r="4402" spans="4:4" x14ac:dyDescent="0.25">
      <c r="D4402" s="190"/>
    </row>
    <row r="4403" spans="4:4" x14ac:dyDescent="0.25">
      <c r="D4403" s="190"/>
    </row>
    <row r="4404" spans="4:4" x14ac:dyDescent="0.25">
      <c r="D4404" s="190"/>
    </row>
    <row r="4405" spans="4:4" x14ac:dyDescent="0.25">
      <c r="D4405" s="190"/>
    </row>
    <row r="4406" spans="4:4" x14ac:dyDescent="0.25">
      <c r="D4406" s="190"/>
    </row>
    <row r="4407" spans="4:4" x14ac:dyDescent="0.25">
      <c r="D4407" s="190"/>
    </row>
    <row r="4408" spans="4:4" x14ac:dyDescent="0.25">
      <c r="D4408" s="190"/>
    </row>
    <row r="4409" spans="4:4" x14ac:dyDescent="0.25">
      <c r="D4409" s="190"/>
    </row>
    <row r="4410" spans="4:4" x14ac:dyDescent="0.25">
      <c r="D4410" s="190"/>
    </row>
    <row r="4411" spans="4:4" x14ac:dyDescent="0.25">
      <c r="D4411" s="190"/>
    </row>
    <row r="4412" spans="4:4" x14ac:dyDescent="0.25">
      <c r="D4412" s="190"/>
    </row>
    <row r="4413" spans="4:4" x14ac:dyDescent="0.25">
      <c r="D4413" s="190"/>
    </row>
    <row r="4414" spans="4:4" x14ac:dyDescent="0.25">
      <c r="D4414" s="190"/>
    </row>
    <row r="4415" spans="4:4" x14ac:dyDescent="0.25">
      <c r="D4415" s="190"/>
    </row>
    <row r="4416" spans="4:4" x14ac:dyDescent="0.25">
      <c r="D4416" s="190"/>
    </row>
    <row r="4417" spans="4:4" x14ac:dyDescent="0.25">
      <c r="D4417" s="190"/>
    </row>
    <row r="4418" spans="4:4" x14ac:dyDescent="0.25">
      <c r="D4418" s="190"/>
    </row>
    <row r="4419" spans="4:4" x14ac:dyDescent="0.25">
      <c r="D4419" s="190"/>
    </row>
    <row r="4420" spans="4:4" x14ac:dyDescent="0.25">
      <c r="D4420" s="190"/>
    </row>
    <row r="4421" spans="4:4" x14ac:dyDescent="0.25">
      <c r="D4421" s="190"/>
    </row>
    <row r="4422" spans="4:4" x14ac:dyDescent="0.25">
      <c r="D4422" s="190"/>
    </row>
    <row r="4423" spans="4:4" x14ac:dyDescent="0.25">
      <c r="D4423" s="190"/>
    </row>
    <row r="4424" spans="4:4" x14ac:dyDescent="0.25">
      <c r="D4424" s="190"/>
    </row>
    <row r="4425" spans="4:4" x14ac:dyDescent="0.25">
      <c r="D4425" s="190"/>
    </row>
    <row r="4426" spans="4:4" x14ac:dyDescent="0.25">
      <c r="D4426" s="190"/>
    </row>
    <row r="4427" spans="4:4" x14ac:dyDescent="0.25">
      <c r="D4427" s="190"/>
    </row>
    <row r="4428" spans="4:4" x14ac:dyDescent="0.25">
      <c r="D4428" s="190"/>
    </row>
    <row r="4429" spans="4:4" x14ac:dyDescent="0.25">
      <c r="D4429" s="190"/>
    </row>
    <row r="4430" spans="4:4" x14ac:dyDescent="0.25">
      <c r="D4430" s="190"/>
    </row>
    <row r="4431" spans="4:4" x14ac:dyDescent="0.25">
      <c r="D4431" s="190"/>
    </row>
    <row r="4432" spans="4:4" x14ac:dyDescent="0.25">
      <c r="D4432" s="190"/>
    </row>
    <row r="4433" spans="4:4" x14ac:dyDescent="0.25">
      <c r="D4433" s="190"/>
    </row>
    <row r="4434" spans="4:4" x14ac:dyDescent="0.25">
      <c r="D4434" s="190"/>
    </row>
    <row r="4435" spans="4:4" x14ac:dyDescent="0.25">
      <c r="D4435" s="190"/>
    </row>
    <row r="4436" spans="4:4" x14ac:dyDescent="0.25">
      <c r="D4436" s="190"/>
    </row>
    <row r="4437" spans="4:4" x14ac:dyDescent="0.25">
      <c r="D4437" s="190"/>
    </row>
    <row r="4438" spans="4:4" x14ac:dyDescent="0.25">
      <c r="D4438" s="190"/>
    </row>
    <row r="4439" spans="4:4" x14ac:dyDescent="0.25">
      <c r="D4439" s="190"/>
    </row>
    <row r="4440" spans="4:4" x14ac:dyDescent="0.25">
      <c r="D4440" s="190"/>
    </row>
    <row r="4441" spans="4:4" x14ac:dyDescent="0.25">
      <c r="D4441" s="190"/>
    </row>
    <row r="4442" spans="4:4" x14ac:dyDescent="0.25">
      <c r="D4442" s="190"/>
    </row>
    <row r="4443" spans="4:4" x14ac:dyDescent="0.25">
      <c r="D4443" s="190"/>
    </row>
    <row r="4444" spans="4:4" x14ac:dyDescent="0.25">
      <c r="D4444" s="190"/>
    </row>
    <row r="4445" spans="4:4" x14ac:dyDescent="0.25">
      <c r="D4445" s="190"/>
    </row>
    <row r="4446" spans="4:4" x14ac:dyDescent="0.25">
      <c r="D4446" s="190"/>
    </row>
    <row r="4447" spans="4:4" x14ac:dyDescent="0.25">
      <c r="D4447" s="190"/>
    </row>
    <row r="4448" spans="4:4" x14ac:dyDescent="0.25">
      <c r="D4448" s="190"/>
    </row>
    <row r="4449" spans="4:4" x14ac:dyDescent="0.25">
      <c r="D4449" s="190"/>
    </row>
    <row r="4450" spans="4:4" x14ac:dyDescent="0.25">
      <c r="D4450" s="190"/>
    </row>
    <row r="4451" spans="4:4" x14ac:dyDescent="0.25">
      <c r="D4451" s="190"/>
    </row>
    <row r="4452" spans="4:4" x14ac:dyDescent="0.25">
      <c r="D4452" s="190"/>
    </row>
    <row r="4453" spans="4:4" x14ac:dyDescent="0.25">
      <c r="D4453" s="190"/>
    </row>
    <row r="4454" spans="4:4" x14ac:dyDescent="0.25">
      <c r="D4454" s="190"/>
    </row>
    <row r="4455" spans="4:4" x14ac:dyDescent="0.25">
      <c r="D4455" s="190"/>
    </row>
    <row r="4456" spans="4:4" x14ac:dyDescent="0.25">
      <c r="D4456" s="190"/>
    </row>
    <row r="4457" spans="4:4" x14ac:dyDescent="0.25">
      <c r="D4457" s="190"/>
    </row>
    <row r="4458" spans="4:4" x14ac:dyDescent="0.25">
      <c r="D4458" s="190"/>
    </row>
    <row r="4459" spans="4:4" x14ac:dyDescent="0.25">
      <c r="D4459" s="190"/>
    </row>
    <row r="4460" spans="4:4" x14ac:dyDescent="0.25">
      <c r="D4460" s="190"/>
    </row>
    <row r="4461" spans="4:4" x14ac:dyDescent="0.25">
      <c r="D4461" s="190"/>
    </row>
    <row r="4462" spans="4:4" x14ac:dyDescent="0.25">
      <c r="D4462" s="190"/>
    </row>
    <row r="4463" spans="4:4" x14ac:dyDescent="0.25">
      <c r="D4463" s="190"/>
    </row>
    <row r="4464" spans="4:4" x14ac:dyDescent="0.25">
      <c r="D4464" s="190"/>
    </row>
    <row r="4465" spans="4:4" x14ac:dyDescent="0.25">
      <c r="D4465" s="190"/>
    </row>
    <row r="4466" spans="4:4" x14ac:dyDescent="0.25">
      <c r="D4466" s="190"/>
    </row>
    <row r="4467" spans="4:4" x14ac:dyDescent="0.25">
      <c r="D4467" s="190"/>
    </row>
    <row r="4468" spans="4:4" x14ac:dyDescent="0.25">
      <c r="D4468" s="190"/>
    </row>
    <row r="4469" spans="4:4" x14ac:dyDescent="0.25">
      <c r="D4469" s="190"/>
    </row>
    <row r="4470" spans="4:4" x14ac:dyDescent="0.25">
      <c r="D4470" s="190"/>
    </row>
    <row r="4471" spans="4:4" x14ac:dyDescent="0.25">
      <c r="D4471" s="190"/>
    </row>
    <row r="4472" spans="4:4" x14ac:dyDescent="0.25">
      <c r="D4472" s="190"/>
    </row>
    <row r="4473" spans="4:4" x14ac:dyDescent="0.25">
      <c r="D4473" s="190"/>
    </row>
    <row r="4474" spans="4:4" x14ac:dyDescent="0.25">
      <c r="D4474" s="190"/>
    </row>
    <row r="4475" spans="4:4" x14ac:dyDescent="0.25">
      <c r="D4475" s="190"/>
    </row>
    <row r="4476" spans="4:4" x14ac:dyDescent="0.25">
      <c r="D4476" s="190"/>
    </row>
    <row r="4477" spans="4:4" x14ac:dyDescent="0.25">
      <c r="D4477" s="190"/>
    </row>
    <row r="4478" spans="4:4" x14ac:dyDescent="0.25">
      <c r="D4478" s="190"/>
    </row>
    <row r="4479" spans="4:4" x14ac:dyDescent="0.25">
      <c r="D4479" s="190"/>
    </row>
    <row r="4480" spans="4:4" x14ac:dyDescent="0.25">
      <c r="D4480" s="190"/>
    </row>
    <row r="4481" spans="4:4" x14ac:dyDescent="0.25">
      <c r="D4481" s="190"/>
    </row>
    <row r="4482" spans="4:4" x14ac:dyDescent="0.25">
      <c r="D4482" s="190"/>
    </row>
    <row r="4483" spans="4:4" x14ac:dyDescent="0.25">
      <c r="D4483" s="190"/>
    </row>
    <row r="4484" spans="4:4" x14ac:dyDescent="0.25">
      <c r="D4484" s="190"/>
    </row>
    <row r="4485" spans="4:4" x14ac:dyDescent="0.25">
      <c r="D4485" s="190"/>
    </row>
    <row r="4486" spans="4:4" x14ac:dyDescent="0.25">
      <c r="D4486" s="190"/>
    </row>
    <row r="4487" spans="4:4" x14ac:dyDescent="0.25">
      <c r="D4487" s="190"/>
    </row>
    <row r="4488" spans="4:4" x14ac:dyDescent="0.25">
      <c r="D4488" s="190"/>
    </row>
    <row r="4489" spans="4:4" x14ac:dyDescent="0.25">
      <c r="D4489" s="190"/>
    </row>
    <row r="4490" spans="4:4" x14ac:dyDescent="0.25">
      <c r="D4490" s="190"/>
    </row>
    <row r="4491" spans="4:4" x14ac:dyDescent="0.25">
      <c r="D4491" s="190"/>
    </row>
    <row r="4492" spans="4:4" x14ac:dyDescent="0.25">
      <c r="D4492" s="190"/>
    </row>
    <row r="4493" spans="4:4" x14ac:dyDescent="0.25">
      <c r="D4493" s="190"/>
    </row>
    <row r="4494" spans="4:4" x14ac:dyDescent="0.25">
      <c r="D4494" s="190"/>
    </row>
    <row r="4495" spans="4:4" x14ac:dyDescent="0.25">
      <c r="D4495" s="190"/>
    </row>
    <row r="4496" spans="4:4" x14ac:dyDescent="0.25">
      <c r="D4496" s="190"/>
    </row>
    <row r="4497" spans="4:4" x14ac:dyDescent="0.25">
      <c r="D4497" s="190"/>
    </row>
    <row r="4498" spans="4:4" x14ac:dyDescent="0.25">
      <c r="D4498" s="190"/>
    </row>
    <row r="4499" spans="4:4" x14ac:dyDescent="0.25">
      <c r="D4499" s="190"/>
    </row>
    <row r="4500" spans="4:4" x14ac:dyDescent="0.25">
      <c r="D4500" s="190"/>
    </row>
    <row r="4501" spans="4:4" x14ac:dyDescent="0.25">
      <c r="D4501" s="190"/>
    </row>
    <row r="4502" spans="4:4" x14ac:dyDescent="0.25">
      <c r="D4502" s="190"/>
    </row>
    <row r="4503" spans="4:4" x14ac:dyDescent="0.25">
      <c r="D4503" s="190"/>
    </row>
    <row r="4504" spans="4:4" x14ac:dyDescent="0.25">
      <c r="D4504" s="190"/>
    </row>
    <row r="4505" spans="4:4" x14ac:dyDescent="0.25">
      <c r="D4505" s="190"/>
    </row>
    <row r="4506" spans="4:4" x14ac:dyDescent="0.25">
      <c r="D4506" s="190"/>
    </row>
    <row r="4507" spans="4:4" x14ac:dyDescent="0.25">
      <c r="D4507" s="190"/>
    </row>
    <row r="4508" spans="4:4" x14ac:dyDescent="0.25">
      <c r="D4508" s="190"/>
    </row>
    <row r="4509" spans="4:4" x14ac:dyDescent="0.25">
      <c r="D4509" s="190"/>
    </row>
    <row r="4510" spans="4:4" x14ac:dyDescent="0.25">
      <c r="D4510" s="190"/>
    </row>
    <row r="4511" spans="4:4" x14ac:dyDescent="0.25">
      <c r="D4511" s="190"/>
    </row>
    <row r="4512" spans="4:4" x14ac:dyDescent="0.25">
      <c r="D4512" s="190"/>
    </row>
    <row r="4513" spans="4:4" x14ac:dyDescent="0.25">
      <c r="D4513" s="190"/>
    </row>
    <row r="4514" spans="4:4" x14ac:dyDescent="0.25">
      <c r="D4514" s="190"/>
    </row>
    <row r="4515" spans="4:4" x14ac:dyDescent="0.25">
      <c r="D4515" s="190"/>
    </row>
    <row r="4516" spans="4:4" x14ac:dyDescent="0.25">
      <c r="D4516" s="190"/>
    </row>
    <row r="4517" spans="4:4" x14ac:dyDescent="0.25">
      <c r="D4517" s="190"/>
    </row>
    <row r="4518" spans="4:4" x14ac:dyDescent="0.25">
      <c r="D4518" s="190"/>
    </row>
    <row r="4519" spans="4:4" x14ac:dyDescent="0.25">
      <c r="D4519" s="190"/>
    </row>
    <row r="4520" spans="4:4" x14ac:dyDescent="0.25">
      <c r="D4520" s="190"/>
    </row>
    <row r="4521" spans="4:4" x14ac:dyDescent="0.25">
      <c r="D4521" s="190"/>
    </row>
    <row r="4522" spans="4:4" x14ac:dyDescent="0.25">
      <c r="D4522" s="190"/>
    </row>
    <row r="4523" spans="4:4" x14ac:dyDescent="0.25">
      <c r="D4523" s="190"/>
    </row>
    <row r="4524" spans="4:4" x14ac:dyDescent="0.25">
      <c r="D4524" s="190"/>
    </row>
    <row r="4525" spans="4:4" x14ac:dyDescent="0.25">
      <c r="D4525" s="190"/>
    </row>
    <row r="4526" spans="4:4" x14ac:dyDescent="0.25">
      <c r="D4526" s="190"/>
    </row>
    <row r="4527" spans="4:4" x14ac:dyDescent="0.25">
      <c r="D4527" s="190"/>
    </row>
    <row r="4528" spans="4:4" x14ac:dyDescent="0.25">
      <c r="D4528" s="190"/>
    </row>
    <row r="4529" spans="4:4" x14ac:dyDescent="0.25">
      <c r="D4529" s="190"/>
    </row>
    <row r="4530" spans="4:4" x14ac:dyDescent="0.25">
      <c r="D4530" s="190"/>
    </row>
    <row r="4531" spans="4:4" x14ac:dyDescent="0.25">
      <c r="D4531" s="190"/>
    </row>
    <row r="4532" spans="4:4" x14ac:dyDescent="0.25">
      <c r="D4532" s="190"/>
    </row>
    <row r="4533" spans="4:4" x14ac:dyDescent="0.25">
      <c r="D4533" s="190"/>
    </row>
    <row r="4534" spans="4:4" x14ac:dyDescent="0.25">
      <c r="D4534" s="190"/>
    </row>
    <row r="4535" spans="4:4" x14ac:dyDescent="0.25">
      <c r="D4535" s="190"/>
    </row>
    <row r="4536" spans="4:4" x14ac:dyDescent="0.25">
      <c r="D4536" s="190"/>
    </row>
    <row r="4537" spans="4:4" x14ac:dyDescent="0.25">
      <c r="D4537" s="190"/>
    </row>
    <row r="4538" spans="4:4" x14ac:dyDescent="0.25">
      <c r="D4538" s="190"/>
    </row>
    <row r="4539" spans="4:4" x14ac:dyDescent="0.25">
      <c r="D4539" s="190"/>
    </row>
    <row r="4540" spans="4:4" x14ac:dyDescent="0.25">
      <c r="D4540" s="190"/>
    </row>
    <row r="4541" spans="4:4" x14ac:dyDescent="0.25">
      <c r="D4541" s="190"/>
    </row>
    <row r="4542" spans="4:4" x14ac:dyDescent="0.25">
      <c r="D4542" s="190"/>
    </row>
    <row r="4543" spans="4:4" x14ac:dyDescent="0.25">
      <c r="D4543" s="190"/>
    </row>
    <row r="4544" spans="4:4" x14ac:dyDescent="0.25">
      <c r="D4544" s="190"/>
    </row>
    <row r="4545" spans="4:4" x14ac:dyDescent="0.25">
      <c r="D4545" s="190"/>
    </row>
    <row r="4546" spans="4:4" x14ac:dyDescent="0.25">
      <c r="D4546" s="190"/>
    </row>
    <row r="4547" spans="4:4" x14ac:dyDescent="0.25">
      <c r="D4547" s="190"/>
    </row>
    <row r="4548" spans="4:4" x14ac:dyDescent="0.25">
      <c r="D4548" s="190"/>
    </row>
    <row r="4549" spans="4:4" x14ac:dyDescent="0.25">
      <c r="D4549" s="190"/>
    </row>
    <row r="4550" spans="4:4" x14ac:dyDescent="0.25">
      <c r="D4550" s="190"/>
    </row>
    <row r="4551" spans="4:4" x14ac:dyDescent="0.25">
      <c r="D4551" s="190"/>
    </row>
    <row r="4552" spans="4:4" x14ac:dyDescent="0.25">
      <c r="D4552" s="190"/>
    </row>
    <row r="4553" spans="4:4" x14ac:dyDescent="0.25">
      <c r="D4553" s="190"/>
    </row>
    <row r="4554" spans="4:4" x14ac:dyDescent="0.25">
      <c r="D4554" s="190"/>
    </row>
    <row r="4555" spans="4:4" x14ac:dyDescent="0.25">
      <c r="D4555" s="190"/>
    </row>
    <row r="4556" spans="4:4" x14ac:dyDescent="0.25">
      <c r="D4556" s="190"/>
    </row>
    <row r="4557" spans="4:4" x14ac:dyDescent="0.25">
      <c r="D4557" s="190"/>
    </row>
    <row r="4558" spans="4:4" x14ac:dyDescent="0.25">
      <c r="D4558" s="190"/>
    </row>
    <row r="4559" spans="4:4" x14ac:dyDescent="0.25">
      <c r="D4559" s="190"/>
    </row>
    <row r="4560" spans="4:4" x14ac:dyDescent="0.25">
      <c r="D4560" s="190"/>
    </row>
    <row r="4561" spans="4:4" x14ac:dyDescent="0.25">
      <c r="D4561" s="190"/>
    </row>
    <row r="4562" spans="4:4" x14ac:dyDescent="0.25">
      <c r="D4562" s="190"/>
    </row>
    <row r="4563" spans="4:4" x14ac:dyDescent="0.25">
      <c r="D4563" s="190"/>
    </row>
    <row r="4564" spans="4:4" x14ac:dyDescent="0.25">
      <c r="D4564" s="190"/>
    </row>
    <row r="4565" spans="4:4" x14ac:dyDescent="0.25">
      <c r="D4565" s="190"/>
    </row>
    <row r="4566" spans="4:4" x14ac:dyDescent="0.25">
      <c r="D4566" s="190"/>
    </row>
    <row r="4567" spans="4:4" x14ac:dyDescent="0.25">
      <c r="D4567" s="190"/>
    </row>
    <row r="4568" spans="4:4" x14ac:dyDescent="0.25">
      <c r="D4568" s="190"/>
    </row>
    <row r="4569" spans="4:4" x14ac:dyDescent="0.25">
      <c r="D4569" s="190"/>
    </row>
    <row r="4570" spans="4:4" x14ac:dyDescent="0.25">
      <c r="D4570" s="190"/>
    </row>
    <row r="4571" spans="4:4" x14ac:dyDescent="0.25">
      <c r="D4571" s="190"/>
    </row>
    <row r="4572" spans="4:4" x14ac:dyDescent="0.25">
      <c r="D4572" s="190"/>
    </row>
    <row r="4573" spans="4:4" x14ac:dyDescent="0.25">
      <c r="D4573" s="190"/>
    </row>
    <row r="4574" spans="4:4" x14ac:dyDescent="0.25">
      <c r="D4574" s="190"/>
    </row>
    <row r="4575" spans="4:4" x14ac:dyDescent="0.25">
      <c r="D4575" s="190"/>
    </row>
    <row r="4576" spans="4:4" x14ac:dyDescent="0.25">
      <c r="D4576" s="190"/>
    </row>
    <row r="4577" spans="4:4" x14ac:dyDescent="0.25">
      <c r="D4577" s="190"/>
    </row>
    <row r="4578" spans="4:4" x14ac:dyDescent="0.25">
      <c r="D4578" s="190"/>
    </row>
    <row r="4579" spans="4:4" x14ac:dyDescent="0.25">
      <c r="D4579" s="190"/>
    </row>
    <row r="4580" spans="4:4" x14ac:dyDescent="0.25">
      <c r="D4580" s="190"/>
    </row>
    <row r="4581" spans="4:4" x14ac:dyDescent="0.25">
      <c r="D4581" s="190"/>
    </row>
    <row r="4582" spans="4:4" x14ac:dyDescent="0.25">
      <c r="D4582" s="190"/>
    </row>
    <row r="4583" spans="4:4" x14ac:dyDescent="0.25">
      <c r="D4583" s="190"/>
    </row>
    <row r="4584" spans="4:4" x14ac:dyDescent="0.25">
      <c r="D4584" s="190"/>
    </row>
    <row r="4585" spans="4:4" x14ac:dyDescent="0.25">
      <c r="D4585" s="190"/>
    </row>
    <row r="4586" spans="4:4" x14ac:dyDescent="0.25">
      <c r="D4586" s="190"/>
    </row>
    <row r="4587" spans="4:4" x14ac:dyDescent="0.25">
      <c r="D4587" s="190"/>
    </row>
    <row r="4588" spans="4:4" x14ac:dyDescent="0.25">
      <c r="D4588" s="190"/>
    </row>
    <row r="4589" spans="4:4" x14ac:dyDescent="0.25">
      <c r="D4589" s="190"/>
    </row>
    <row r="4590" spans="4:4" x14ac:dyDescent="0.25">
      <c r="D4590" s="190"/>
    </row>
    <row r="4591" spans="4:4" x14ac:dyDescent="0.25">
      <c r="D4591" s="190"/>
    </row>
    <row r="4592" spans="4:4" x14ac:dyDescent="0.25">
      <c r="D4592" s="190"/>
    </row>
    <row r="4593" spans="4:4" x14ac:dyDescent="0.25">
      <c r="D4593" s="190"/>
    </row>
    <row r="4594" spans="4:4" x14ac:dyDescent="0.25">
      <c r="D4594" s="190"/>
    </row>
    <row r="4595" spans="4:4" x14ac:dyDescent="0.25">
      <c r="D4595" s="190"/>
    </row>
    <row r="4596" spans="4:4" x14ac:dyDescent="0.25">
      <c r="D4596" s="190"/>
    </row>
    <row r="4597" spans="4:4" x14ac:dyDescent="0.25">
      <c r="D4597" s="190"/>
    </row>
    <row r="4598" spans="4:4" x14ac:dyDescent="0.25">
      <c r="D4598" s="190"/>
    </row>
    <row r="4599" spans="4:4" x14ac:dyDescent="0.25">
      <c r="D4599" s="190"/>
    </row>
    <row r="4600" spans="4:4" x14ac:dyDescent="0.25">
      <c r="D4600" s="190"/>
    </row>
    <row r="4601" spans="4:4" x14ac:dyDescent="0.25">
      <c r="D4601" s="190"/>
    </row>
    <row r="4602" spans="4:4" x14ac:dyDescent="0.25">
      <c r="D4602" s="190"/>
    </row>
    <row r="4603" spans="4:4" x14ac:dyDescent="0.25">
      <c r="D4603" s="190"/>
    </row>
    <row r="4604" spans="4:4" x14ac:dyDescent="0.25">
      <c r="D4604" s="190"/>
    </row>
    <row r="4605" spans="4:4" x14ac:dyDescent="0.25">
      <c r="D4605" s="190"/>
    </row>
    <row r="4606" spans="4:4" x14ac:dyDescent="0.25">
      <c r="D4606" s="190"/>
    </row>
    <row r="4607" spans="4:4" x14ac:dyDescent="0.25">
      <c r="D4607" s="190"/>
    </row>
    <row r="4608" spans="4:4" x14ac:dyDescent="0.25">
      <c r="D4608" s="190"/>
    </row>
    <row r="4609" spans="4:4" x14ac:dyDescent="0.25">
      <c r="D4609" s="190"/>
    </row>
    <row r="4610" spans="4:4" x14ac:dyDescent="0.25">
      <c r="D4610" s="190"/>
    </row>
    <row r="4611" spans="4:4" x14ac:dyDescent="0.25">
      <c r="D4611" s="190"/>
    </row>
    <row r="4612" spans="4:4" x14ac:dyDescent="0.25">
      <c r="D4612" s="190"/>
    </row>
    <row r="4613" spans="4:4" x14ac:dyDescent="0.25">
      <c r="D4613" s="190"/>
    </row>
    <row r="4614" spans="4:4" x14ac:dyDescent="0.25">
      <c r="D4614" s="190"/>
    </row>
    <row r="4615" spans="4:4" x14ac:dyDescent="0.25">
      <c r="D4615" s="190"/>
    </row>
    <row r="4616" spans="4:4" x14ac:dyDescent="0.25">
      <c r="D4616" s="190"/>
    </row>
    <row r="4617" spans="4:4" x14ac:dyDescent="0.25">
      <c r="D4617" s="190"/>
    </row>
    <row r="4618" spans="4:4" x14ac:dyDescent="0.25">
      <c r="D4618" s="190"/>
    </row>
    <row r="4619" spans="4:4" x14ac:dyDescent="0.25">
      <c r="D4619" s="190"/>
    </row>
    <row r="4620" spans="4:4" x14ac:dyDescent="0.25">
      <c r="D4620" s="190"/>
    </row>
    <row r="4621" spans="4:4" x14ac:dyDescent="0.25">
      <c r="D4621" s="190"/>
    </row>
    <row r="4622" spans="4:4" x14ac:dyDescent="0.25">
      <c r="D4622" s="190"/>
    </row>
    <row r="4623" spans="4:4" x14ac:dyDescent="0.25">
      <c r="D4623" s="190"/>
    </row>
    <row r="4624" spans="4:4" x14ac:dyDescent="0.25">
      <c r="D4624" s="190"/>
    </row>
    <row r="4625" spans="4:4" x14ac:dyDescent="0.25">
      <c r="D4625" s="190"/>
    </row>
    <row r="4626" spans="4:4" x14ac:dyDescent="0.25">
      <c r="D4626" s="190"/>
    </row>
    <row r="4627" spans="4:4" x14ac:dyDescent="0.25">
      <c r="D4627" s="190"/>
    </row>
    <row r="4628" spans="4:4" x14ac:dyDescent="0.25">
      <c r="D4628" s="190"/>
    </row>
    <row r="4629" spans="4:4" x14ac:dyDescent="0.25">
      <c r="D4629" s="190"/>
    </row>
    <row r="4630" spans="4:4" x14ac:dyDescent="0.25">
      <c r="D4630" s="190"/>
    </row>
    <row r="4631" spans="4:4" x14ac:dyDescent="0.25">
      <c r="D4631" s="190"/>
    </row>
    <row r="4632" spans="4:4" x14ac:dyDescent="0.25">
      <c r="D4632" s="190"/>
    </row>
    <row r="4633" spans="4:4" x14ac:dyDescent="0.25">
      <c r="D4633" s="190"/>
    </row>
    <row r="4634" spans="4:4" x14ac:dyDescent="0.25">
      <c r="D4634" s="190"/>
    </row>
    <row r="4635" spans="4:4" x14ac:dyDescent="0.25">
      <c r="D4635" s="190"/>
    </row>
    <row r="4636" spans="4:4" x14ac:dyDescent="0.25">
      <c r="D4636" s="190"/>
    </row>
    <row r="4637" spans="4:4" x14ac:dyDescent="0.25">
      <c r="D4637" s="190"/>
    </row>
    <row r="4638" spans="4:4" x14ac:dyDescent="0.25">
      <c r="D4638" s="190"/>
    </row>
    <row r="4639" spans="4:4" x14ac:dyDescent="0.25">
      <c r="D4639" s="190"/>
    </row>
    <row r="4640" spans="4:4" x14ac:dyDescent="0.25">
      <c r="D4640" s="190"/>
    </row>
    <row r="4641" spans="4:4" x14ac:dyDescent="0.25">
      <c r="D4641" s="190"/>
    </row>
    <row r="4642" spans="4:4" x14ac:dyDescent="0.25">
      <c r="D4642" s="190"/>
    </row>
    <row r="4643" spans="4:4" x14ac:dyDescent="0.25">
      <c r="D4643" s="190"/>
    </row>
    <row r="4644" spans="4:4" x14ac:dyDescent="0.25">
      <c r="D4644" s="190"/>
    </row>
    <row r="4645" spans="4:4" x14ac:dyDescent="0.25">
      <c r="D4645" s="190"/>
    </row>
    <row r="4646" spans="4:4" x14ac:dyDescent="0.25">
      <c r="D4646" s="190"/>
    </row>
    <row r="4647" spans="4:4" x14ac:dyDescent="0.25">
      <c r="D4647" s="190"/>
    </row>
    <row r="4648" spans="4:4" x14ac:dyDescent="0.25">
      <c r="D4648" s="190"/>
    </row>
    <row r="4649" spans="4:4" x14ac:dyDescent="0.25">
      <c r="D4649" s="190"/>
    </row>
    <row r="4650" spans="4:4" x14ac:dyDescent="0.25">
      <c r="D4650" s="190"/>
    </row>
    <row r="4651" spans="4:4" x14ac:dyDescent="0.25">
      <c r="D4651" s="190"/>
    </row>
    <row r="4652" spans="4:4" x14ac:dyDescent="0.25">
      <c r="D4652" s="190"/>
    </row>
    <row r="4653" spans="4:4" x14ac:dyDescent="0.25">
      <c r="D4653" s="190"/>
    </row>
    <row r="4654" spans="4:4" x14ac:dyDescent="0.25">
      <c r="D4654" s="190"/>
    </row>
    <row r="4655" spans="4:4" x14ac:dyDescent="0.25">
      <c r="D4655" s="190"/>
    </row>
    <row r="4656" spans="4:4" x14ac:dyDescent="0.25">
      <c r="D4656" s="190"/>
    </row>
    <row r="4657" spans="4:4" x14ac:dyDescent="0.25">
      <c r="D4657" s="190"/>
    </row>
    <row r="4658" spans="4:4" x14ac:dyDescent="0.25">
      <c r="D4658" s="190"/>
    </row>
    <row r="4659" spans="4:4" x14ac:dyDescent="0.25">
      <c r="D4659" s="190"/>
    </row>
    <row r="4660" spans="4:4" x14ac:dyDescent="0.25">
      <c r="D4660" s="190"/>
    </row>
    <row r="4661" spans="4:4" x14ac:dyDescent="0.25">
      <c r="D4661" s="190"/>
    </row>
    <row r="4662" spans="4:4" x14ac:dyDescent="0.25">
      <c r="D4662" s="190"/>
    </row>
    <row r="4663" spans="4:4" x14ac:dyDescent="0.25">
      <c r="D4663" s="190"/>
    </row>
    <row r="4664" spans="4:4" x14ac:dyDescent="0.25">
      <c r="D4664" s="190"/>
    </row>
    <row r="4665" spans="4:4" x14ac:dyDescent="0.25">
      <c r="D4665" s="190"/>
    </row>
    <row r="4666" spans="4:4" x14ac:dyDescent="0.25">
      <c r="D4666" s="190"/>
    </row>
    <row r="4667" spans="4:4" x14ac:dyDescent="0.25">
      <c r="D4667" s="190"/>
    </row>
    <row r="4668" spans="4:4" x14ac:dyDescent="0.25">
      <c r="D4668" s="190"/>
    </row>
    <row r="4669" spans="4:4" x14ac:dyDescent="0.25">
      <c r="D4669" s="190"/>
    </row>
    <row r="4670" spans="4:4" x14ac:dyDescent="0.25">
      <c r="D4670" s="190"/>
    </row>
    <row r="4671" spans="4:4" x14ac:dyDescent="0.25">
      <c r="D4671" s="190"/>
    </row>
    <row r="4672" spans="4:4" x14ac:dyDescent="0.25">
      <c r="D4672" s="190"/>
    </row>
    <row r="4673" spans="4:4" x14ac:dyDescent="0.25">
      <c r="D4673" s="190"/>
    </row>
    <row r="4674" spans="4:4" x14ac:dyDescent="0.25">
      <c r="D4674" s="190"/>
    </row>
    <row r="4675" spans="4:4" x14ac:dyDescent="0.25">
      <c r="D4675" s="190"/>
    </row>
    <row r="4676" spans="4:4" x14ac:dyDescent="0.25">
      <c r="D4676" s="190"/>
    </row>
    <row r="4677" spans="4:4" x14ac:dyDescent="0.25">
      <c r="D4677" s="190"/>
    </row>
    <row r="4678" spans="4:4" x14ac:dyDescent="0.25">
      <c r="D4678" s="190"/>
    </row>
    <row r="4679" spans="4:4" x14ac:dyDescent="0.25">
      <c r="D4679" s="190"/>
    </row>
    <row r="4680" spans="4:4" x14ac:dyDescent="0.25">
      <c r="D4680" s="190"/>
    </row>
    <row r="4681" spans="4:4" x14ac:dyDescent="0.25">
      <c r="D4681" s="190"/>
    </row>
    <row r="4682" spans="4:4" x14ac:dyDescent="0.25">
      <c r="D4682" s="190"/>
    </row>
    <row r="4683" spans="4:4" x14ac:dyDescent="0.25">
      <c r="D4683" s="190"/>
    </row>
    <row r="4684" spans="4:4" x14ac:dyDescent="0.25">
      <c r="D4684" s="190"/>
    </row>
    <row r="4685" spans="4:4" x14ac:dyDescent="0.25">
      <c r="D4685" s="190"/>
    </row>
    <row r="4686" spans="4:4" x14ac:dyDescent="0.25">
      <c r="D4686" s="190"/>
    </row>
    <row r="4687" spans="4:4" x14ac:dyDescent="0.25">
      <c r="D4687" s="190"/>
    </row>
    <row r="4688" spans="4:4" x14ac:dyDescent="0.25">
      <c r="D4688" s="190"/>
    </row>
    <row r="4689" spans="4:4" x14ac:dyDescent="0.25">
      <c r="D4689" s="190"/>
    </row>
    <row r="4690" spans="4:4" x14ac:dyDescent="0.25">
      <c r="D4690" s="190"/>
    </row>
    <row r="4691" spans="4:4" x14ac:dyDescent="0.25">
      <c r="D4691" s="190"/>
    </row>
    <row r="4692" spans="4:4" x14ac:dyDescent="0.25">
      <c r="D4692" s="190"/>
    </row>
    <row r="4693" spans="4:4" x14ac:dyDescent="0.25">
      <c r="D4693" s="190"/>
    </row>
    <row r="4694" spans="4:4" x14ac:dyDescent="0.25">
      <c r="D4694" s="190"/>
    </row>
    <row r="4695" spans="4:4" x14ac:dyDescent="0.25">
      <c r="D4695" s="190"/>
    </row>
    <row r="4696" spans="4:4" x14ac:dyDescent="0.25">
      <c r="D4696" s="190"/>
    </row>
    <row r="4697" spans="4:4" x14ac:dyDescent="0.25">
      <c r="D4697" s="190"/>
    </row>
    <row r="4698" spans="4:4" x14ac:dyDescent="0.25">
      <c r="D4698" s="190"/>
    </row>
    <row r="4699" spans="4:4" x14ac:dyDescent="0.25">
      <c r="D4699" s="190"/>
    </row>
    <row r="4700" spans="4:4" x14ac:dyDescent="0.25">
      <c r="D4700" s="190"/>
    </row>
    <row r="4701" spans="4:4" x14ac:dyDescent="0.25">
      <c r="D4701" s="190"/>
    </row>
    <row r="4702" spans="4:4" x14ac:dyDescent="0.25">
      <c r="D4702" s="190"/>
    </row>
    <row r="4703" spans="4:4" x14ac:dyDescent="0.25">
      <c r="D4703" s="190"/>
    </row>
    <row r="4704" spans="4:4" x14ac:dyDescent="0.25">
      <c r="D4704" s="190"/>
    </row>
    <row r="4705" spans="4:4" x14ac:dyDescent="0.25">
      <c r="D4705" s="190"/>
    </row>
    <row r="4706" spans="4:4" x14ac:dyDescent="0.25">
      <c r="D4706" s="190"/>
    </row>
    <row r="4707" spans="4:4" x14ac:dyDescent="0.25">
      <c r="D4707" s="190"/>
    </row>
    <row r="4708" spans="4:4" x14ac:dyDescent="0.25">
      <c r="D4708" s="190"/>
    </row>
    <row r="4709" spans="4:4" x14ac:dyDescent="0.25">
      <c r="D4709" s="190"/>
    </row>
    <row r="4710" spans="4:4" x14ac:dyDescent="0.25">
      <c r="D4710" s="190"/>
    </row>
    <row r="4711" spans="4:4" x14ac:dyDescent="0.25">
      <c r="D4711" s="190"/>
    </row>
    <row r="4712" spans="4:4" x14ac:dyDescent="0.25">
      <c r="D4712" s="190"/>
    </row>
    <row r="4713" spans="4:4" x14ac:dyDescent="0.25">
      <c r="D4713" s="190"/>
    </row>
    <row r="4714" spans="4:4" x14ac:dyDescent="0.25">
      <c r="D4714" s="190"/>
    </row>
    <row r="4715" spans="4:4" x14ac:dyDescent="0.25">
      <c r="D4715" s="190"/>
    </row>
    <row r="4716" spans="4:4" x14ac:dyDescent="0.25">
      <c r="D4716" s="190"/>
    </row>
    <row r="4717" spans="4:4" x14ac:dyDescent="0.25">
      <c r="D4717" s="190"/>
    </row>
    <row r="4718" spans="4:4" x14ac:dyDescent="0.25">
      <c r="D4718" s="190"/>
    </row>
    <row r="4719" spans="4:4" x14ac:dyDescent="0.25">
      <c r="D4719" s="190"/>
    </row>
    <row r="4720" spans="4:4" x14ac:dyDescent="0.25">
      <c r="D4720" s="190"/>
    </row>
    <row r="4721" spans="4:4" x14ac:dyDescent="0.25">
      <c r="D4721" s="190"/>
    </row>
    <row r="4722" spans="4:4" x14ac:dyDescent="0.25">
      <c r="D4722" s="190"/>
    </row>
    <row r="4723" spans="4:4" x14ac:dyDescent="0.25">
      <c r="D4723" s="190"/>
    </row>
    <row r="4724" spans="4:4" x14ac:dyDescent="0.25">
      <c r="D4724" s="190"/>
    </row>
    <row r="4725" spans="4:4" x14ac:dyDescent="0.25">
      <c r="D4725" s="190"/>
    </row>
    <row r="4726" spans="4:4" x14ac:dyDescent="0.25">
      <c r="D4726" s="190"/>
    </row>
    <row r="4727" spans="4:4" x14ac:dyDescent="0.25">
      <c r="D4727" s="190"/>
    </row>
    <row r="4728" spans="4:4" x14ac:dyDescent="0.25">
      <c r="D4728" s="190"/>
    </row>
    <row r="4729" spans="4:4" x14ac:dyDescent="0.25">
      <c r="D4729" s="190"/>
    </row>
    <row r="4730" spans="4:4" x14ac:dyDescent="0.25">
      <c r="D4730" s="190"/>
    </row>
    <row r="4731" spans="4:4" x14ac:dyDescent="0.25">
      <c r="D4731" s="190"/>
    </row>
    <row r="4732" spans="4:4" x14ac:dyDescent="0.25">
      <c r="D4732" s="190"/>
    </row>
    <row r="4733" spans="4:4" x14ac:dyDescent="0.25">
      <c r="D4733" s="190"/>
    </row>
    <row r="4734" spans="4:4" x14ac:dyDescent="0.25">
      <c r="D4734" s="190"/>
    </row>
    <row r="4735" spans="4:4" x14ac:dyDescent="0.25">
      <c r="D4735" s="190"/>
    </row>
    <row r="4736" spans="4:4" x14ac:dyDescent="0.25">
      <c r="D4736" s="190"/>
    </row>
    <row r="4737" spans="4:4" x14ac:dyDescent="0.25">
      <c r="D4737" s="190"/>
    </row>
    <row r="4738" spans="4:4" x14ac:dyDescent="0.25">
      <c r="D4738" s="190"/>
    </row>
    <row r="4739" spans="4:4" x14ac:dyDescent="0.25">
      <c r="D4739" s="190"/>
    </row>
    <row r="4740" spans="4:4" x14ac:dyDescent="0.25">
      <c r="D4740" s="190"/>
    </row>
    <row r="4741" spans="4:4" x14ac:dyDescent="0.25">
      <c r="D4741" s="190"/>
    </row>
    <row r="4742" spans="4:4" x14ac:dyDescent="0.25">
      <c r="D4742" s="190"/>
    </row>
    <row r="4743" spans="4:4" x14ac:dyDescent="0.25">
      <c r="D4743" s="190"/>
    </row>
    <row r="4744" spans="4:4" x14ac:dyDescent="0.25">
      <c r="D4744" s="190"/>
    </row>
    <row r="4745" spans="4:4" x14ac:dyDescent="0.25">
      <c r="D4745" s="190"/>
    </row>
    <row r="4746" spans="4:4" x14ac:dyDescent="0.25">
      <c r="D4746" s="190"/>
    </row>
    <row r="4747" spans="4:4" x14ac:dyDescent="0.25">
      <c r="D4747" s="190"/>
    </row>
    <row r="4748" spans="4:4" x14ac:dyDescent="0.25">
      <c r="D4748" s="190"/>
    </row>
    <row r="4749" spans="4:4" x14ac:dyDescent="0.25">
      <c r="D4749" s="190"/>
    </row>
    <row r="4750" spans="4:4" x14ac:dyDescent="0.25">
      <c r="D4750" s="190"/>
    </row>
    <row r="4751" spans="4:4" x14ac:dyDescent="0.25">
      <c r="D4751" s="190"/>
    </row>
    <row r="4752" spans="4:4" x14ac:dyDescent="0.25">
      <c r="D4752" s="190"/>
    </row>
    <row r="4753" spans="4:4" x14ac:dyDescent="0.25">
      <c r="D4753" s="190"/>
    </row>
    <row r="4754" spans="4:4" x14ac:dyDescent="0.25">
      <c r="D4754" s="190"/>
    </row>
    <row r="4755" spans="4:4" x14ac:dyDescent="0.25">
      <c r="D4755" s="190"/>
    </row>
    <row r="4756" spans="4:4" x14ac:dyDescent="0.25">
      <c r="D4756" s="190"/>
    </row>
    <row r="4757" spans="4:4" x14ac:dyDescent="0.25">
      <c r="D4757" s="190"/>
    </row>
    <row r="4758" spans="4:4" x14ac:dyDescent="0.25">
      <c r="D4758" s="190"/>
    </row>
    <row r="4759" spans="4:4" x14ac:dyDescent="0.25">
      <c r="D4759" s="190"/>
    </row>
    <row r="4760" spans="4:4" x14ac:dyDescent="0.25">
      <c r="D4760" s="190"/>
    </row>
    <row r="4761" spans="4:4" x14ac:dyDescent="0.25">
      <c r="D4761" s="190"/>
    </row>
    <row r="4762" spans="4:4" x14ac:dyDescent="0.25">
      <c r="D4762" s="190"/>
    </row>
    <row r="4763" spans="4:4" x14ac:dyDescent="0.25">
      <c r="D4763" s="190"/>
    </row>
    <row r="4764" spans="4:4" x14ac:dyDescent="0.25">
      <c r="D4764" s="190"/>
    </row>
    <row r="4765" spans="4:4" x14ac:dyDescent="0.25">
      <c r="D4765" s="190"/>
    </row>
    <row r="4766" spans="4:4" x14ac:dyDescent="0.25">
      <c r="D4766" s="190"/>
    </row>
    <row r="4767" spans="4:4" x14ac:dyDescent="0.25">
      <c r="D4767" s="190"/>
    </row>
    <row r="4768" spans="4:4" x14ac:dyDescent="0.25">
      <c r="D4768" s="190"/>
    </row>
    <row r="4769" spans="4:4" x14ac:dyDescent="0.25">
      <c r="D4769" s="190"/>
    </row>
    <row r="4770" spans="4:4" x14ac:dyDescent="0.25">
      <c r="D4770" s="190"/>
    </row>
    <row r="4771" spans="4:4" x14ac:dyDescent="0.25">
      <c r="D4771" s="190"/>
    </row>
    <row r="4772" spans="4:4" x14ac:dyDescent="0.25">
      <c r="D4772" s="190"/>
    </row>
    <row r="4773" spans="4:4" x14ac:dyDescent="0.25">
      <c r="D4773" s="190"/>
    </row>
    <row r="4774" spans="4:4" x14ac:dyDescent="0.25">
      <c r="D4774" s="190"/>
    </row>
    <row r="4775" spans="4:4" x14ac:dyDescent="0.25">
      <c r="D4775" s="190"/>
    </row>
    <row r="4776" spans="4:4" x14ac:dyDescent="0.25">
      <c r="D4776" s="190"/>
    </row>
    <row r="4777" spans="4:4" x14ac:dyDescent="0.25">
      <c r="D4777" s="190"/>
    </row>
    <row r="4778" spans="4:4" x14ac:dyDescent="0.25">
      <c r="D4778" s="190"/>
    </row>
    <row r="4779" spans="4:4" x14ac:dyDescent="0.25">
      <c r="D4779" s="190"/>
    </row>
    <row r="4780" spans="4:4" x14ac:dyDescent="0.25">
      <c r="D4780" s="190"/>
    </row>
    <row r="4781" spans="4:4" x14ac:dyDescent="0.25">
      <c r="D4781" s="190"/>
    </row>
    <row r="4782" spans="4:4" x14ac:dyDescent="0.25">
      <c r="D4782" s="190"/>
    </row>
    <row r="4783" spans="4:4" x14ac:dyDescent="0.25">
      <c r="D4783" s="190"/>
    </row>
    <row r="4784" spans="4:4" x14ac:dyDescent="0.25">
      <c r="D4784" s="190"/>
    </row>
    <row r="4785" spans="4:4" x14ac:dyDescent="0.25">
      <c r="D4785" s="190"/>
    </row>
    <row r="4786" spans="4:4" x14ac:dyDescent="0.25">
      <c r="D4786" s="190"/>
    </row>
    <row r="4787" spans="4:4" x14ac:dyDescent="0.25">
      <c r="D4787" s="190"/>
    </row>
    <row r="4788" spans="4:4" x14ac:dyDescent="0.25">
      <c r="D4788" s="190"/>
    </row>
    <row r="4789" spans="4:4" x14ac:dyDescent="0.25">
      <c r="D4789" s="190"/>
    </row>
    <row r="4790" spans="4:4" x14ac:dyDescent="0.25">
      <c r="D4790" s="190"/>
    </row>
    <row r="4791" spans="4:4" x14ac:dyDescent="0.25">
      <c r="D4791" s="190"/>
    </row>
    <row r="4792" spans="4:4" x14ac:dyDescent="0.25">
      <c r="D4792" s="190"/>
    </row>
    <row r="4793" spans="4:4" x14ac:dyDescent="0.25">
      <c r="D4793" s="190"/>
    </row>
    <row r="4794" spans="4:4" x14ac:dyDescent="0.25">
      <c r="D4794" s="190"/>
    </row>
    <row r="4795" spans="4:4" x14ac:dyDescent="0.25">
      <c r="D4795" s="190"/>
    </row>
    <row r="4796" spans="4:4" x14ac:dyDescent="0.25">
      <c r="D4796" s="190"/>
    </row>
    <row r="4797" spans="4:4" x14ac:dyDescent="0.25">
      <c r="D4797" s="190"/>
    </row>
    <row r="4798" spans="4:4" x14ac:dyDescent="0.25">
      <c r="D4798" s="190"/>
    </row>
    <row r="4799" spans="4:4" x14ac:dyDescent="0.25">
      <c r="D4799" s="190"/>
    </row>
    <row r="4800" spans="4:4" x14ac:dyDescent="0.25">
      <c r="D4800" s="190"/>
    </row>
    <row r="4801" spans="4:4" x14ac:dyDescent="0.25">
      <c r="D4801" s="190"/>
    </row>
    <row r="4802" spans="4:4" x14ac:dyDescent="0.25">
      <c r="D4802" s="190"/>
    </row>
    <row r="4803" spans="4:4" x14ac:dyDescent="0.25">
      <c r="D4803" s="190"/>
    </row>
    <row r="4804" spans="4:4" x14ac:dyDescent="0.25">
      <c r="D4804" s="190"/>
    </row>
    <row r="4805" spans="4:4" x14ac:dyDescent="0.25">
      <c r="D4805" s="190"/>
    </row>
    <row r="4806" spans="4:4" x14ac:dyDescent="0.25">
      <c r="D4806" s="190"/>
    </row>
    <row r="4807" spans="4:4" x14ac:dyDescent="0.25">
      <c r="D4807" s="190"/>
    </row>
    <row r="4808" spans="4:4" x14ac:dyDescent="0.25">
      <c r="D4808" s="190"/>
    </row>
    <row r="4809" spans="4:4" x14ac:dyDescent="0.25">
      <c r="D4809" s="190"/>
    </row>
    <row r="4810" spans="4:4" x14ac:dyDescent="0.25">
      <c r="D4810" s="190"/>
    </row>
    <row r="4811" spans="4:4" x14ac:dyDescent="0.25">
      <c r="D4811" s="190"/>
    </row>
    <row r="4812" spans="4:4" x14ac:dyDescent="0.25">
      <c r="D4812" s="190"/>
    </row>
    <row r="4813" spans="4:4" x14ac:dyDescent="0.25">
      <c r="D4813" s="190"/>
    </row>
    <row r="4814" spans="4:4" x14ac:dyDescent="0.25">
      <c r="D4814" s="190"/>
    </row>
    <row r="4815" spans="4:4" x14ac:dyDescent="0.25">
      <c r="D4815" s="190"/>
    </row>
    <row r="4816" spans="4:4" x14ac:dyDescent="0.25">
      <c r="D4816" s="190"/>
    </row>
    <row r="4817" spans="4:4" x14ac:dyDescent="0.25">
      <c r="D4817" s="190"/>
    </row>
    <row r="4818" spans="4:4" x14ac:dyDescent="0.25">
      <c r="D4818" s="190"/>
    </row>
    <row r="4819" spans="4:4" x14ac:dyDescent="0.25">
      <c r="D4819" s="190"/>
    </row>
    <row r="4820" spans="4:4" x14ac:dyDescent="0.25">
      <c r="D4820" s="190"/>
    </row>
    <row r="4821" spans="4:4" x14ac:dyDescent="0.25">
      <c r="D4821" s="190"/>
    </row>
    <row r="4822" spans="4:4" x14ac:dyDescent="0.25">
      <c r="D4822" s="190"/>
    </row>
    <row r="4823" spans="4:4" x14ac:dyDescent="0.25">
      <c r="D4823" s="190"/>
    </row>
    <row r="4824" spans="4:4" x14ac:dyDescent="0.25">
      <c r="D4824" s="190"/>
    </row>
    <row r="4825" spans="4:4" x14ac:dyDescent="0.25">
      <c r="D4825" s="190"/>
    </row>
    <row r="4826" spans="4:4" x14ac:dyDescent="0.25">
      <c r="D4826" s="190"/>
    </row>
    <row r="4827" spans="4:4" x14ac:dyDescent="0.25">
      <c r="D4827" s="190"/>
    </row>
    <row r="4828" spans="4:4" x14ac:dyDescent="0.25">
      <c r="D4828" s="190"/>
    </row>
    <row r="4829" spans="4:4" x14ac:dyDescent="0.25">
      <c r="D4829" s="190"/>
    </row>
    <row r="4830" spans="4:4" x14ac:dyDescent="0.25">
      <c r="D4830" s="190"/>
    </row>
    <row r="4831" spans="4:4" x14ac:dyDescent="0.25">
      <c r="D4831" s="190"/>
    </row>
    <row r="4832" spans="4:4" x14ac:dyDescent="0.25">
      <c r="D4832" s="190"/>
    </row>
    <row r="4833" spans="4:4" x14ac:dyDescent="0.25">
      <c r="D4833" s="190"/>
    </row>
    <row r="4834" spans="4:4" x14ac:dyDescent="0.25">
      <c r="D4834" s="190"/>
    </row>
    <row r="4835" spans="4:4" x14ac:dyDescent="0.25">
      <c r="D4835" s="190"/>
    </row>
    <row r="4836" spans="4:4" x14ac:dyDescent="0.25">
      <c r="D4836" s="190"/>
    </row>
    <row r="4837" spans="4:4" x14ac:dyDescent="0.25">
      <c r="D4837" s="190"/>
    </row>
    <row r="4838" spans="4:4" x14ac:dyDescent="0.25">
      <c r="D4838" s="190"/>
    </row>
    <row r="4839" spans="4:4" x14ac:dyDescent="0.25">
      <c r="D4839" s="190"/>
    </row>
    <row r="4840" spans="4:4" x14ac:dyDescent="0.25">
      <c r="D4840" s="190"/>
    </row>
    <row r="4841" spans="4:4" x14ac:dyDescent="0.25">
      <c r="D4841" s="190"/>
    </row>
    <row r="4842" spans="4:4" x14ac:dyDescent="0.25">
      <c r="D4842" s="190"/>
    </row>
    <row r="4843" spans="4:4" x14ac:dyDescent="0.25">
      <c r="D4843" s="190"/>
    </row>
    <row r="4844" spans="4:4" x14ac:dyDescent="0.25">
      <c r="D4844" s="190"/>
    </row>
    <row r="4845" spans="4:4" x14ac:dyDescent="0.25">
      <c r="D4845" s="190"/>
    </row>
    <row r="4846" spans="4:4" x14ac:dyDescent="0.25">
      <c r="D4846" s="190"/>
    </row>
    <row r="4847" spans="4:4" x14ac:dyDescent="0.25">
      <c r="D4847" s="190"/>
    </row>
    <row r="4848" spans="4:4" x14ac:dyDescent="0.25">
      <c r="D4848" s="190"/>
    </row>
    <row r="4849" spans="4:4" x14ac:dyDescent="0.25">
      <c r="D4849" s="190"/>
    </row>
    <row r="4850" spans="4:4" x14ac:dyDescent="0.25">
      <c r="D4850" s="190"/>
    </row>
    <row r="4851" spans="4:4" x14ac:dyDescent="0.25">
      <c r="D4851" s="190"/>
    </row>
    <row r="4852" spans="4:4" x14ac:dyDescent="0.25">
      <c r="D4852" s="190"/>
    </row>
    <row r="4853" spans="4:4" x14ac:dyDescent="0.25">
      <c r="D4853" s="190"/>
    </row>
    <row r="4854" spans="4:4" x14ac:dyDescent="0.25">
      <c r="D4854" s="190"/>
    </row>
    <row r="4855" spans="4:4" x14ac:dyDescent="0.25">
      <c r="D4855" s="190"/>
    </row>
    <row r="4856" spans="4:4" x14ac:dyDescent="0.25">
      <c r="D4856" s="190"/>
    </row>
    <row r="4857" spans="4:4" x14ac:dyDescent="0.25">
      <c r="D4857" s="190"/>
    </row>
    <row r="4858" spans="4:4" x14ac:dyDescent="0.25">
      <c r="D4858" s="190"/>
    </row>
    <row r="4859" spans="4:4" x14ac:dyDescent="0.25">
      <c r="D4859" s="190"/>
    </row>
    <row r="4860" spans="4:4" x14ac:dyDescent="0.25">
      <c r="D4860" s="190"/>
    </row>
    <row r="4861" spans="4:4" x14ac:dyDescent="0.25">
      <c r="D4861" s="190"/>
    </row>
    <row r="4862" spans="4:4" x14ac:dyDescent="0.25">
      <c r="D4862" s="190"/>
    </row>
    <row r="4863" spans="4:4" x14ac:dyDescent="0.25">
      <c r="D4863" s="190"/>
    </row>
    <row r="4864" spans="4:4" x14ac:dyDescent="0.25">
      <c r="D4864" s="190"/>
    </row>
    <row r="4865" spans="4:4" x14ac:dyDescent="0.25">
      <c r="D4865" s="190"/>
    </row>
    <row r="4866" spans="4:4" x14ac:dyDescent="0.25">
      <c r="D4866" s="190"/>
    </row>
    <row r="4867" spans="4:4" x14ac:dyDescent="0.25">
      <c r="D4867" s="190"/>
    </row>
    <row r="4868" spans="4:4" x14ac:dyDescent="0.25">
      <c r="D4868" s="190"/>
    </row>
    <row r="4869" spans="4:4" x14ac:dyDescent="0.25">
      <c r="D4869" s="190"/>
    </row>
    <row r="4870" spans="4:4" x14ac:dyDescent="0.25">
      <c r="D4870" s="190"/>
    </row>
    <row r="4871" spans="4:4" x14ac:dyDescent="0.25">
      <c r="D4871" s="190"/>
    </row>
    <row r="4872" spans="4:4" x14ac:dyDescent="0.25">
      <c r="D4872" s="190"/>
    </row>
    <row r="4873" spans="4:4" x14ac:dyDescent="0.25">
      <c r="D4873" s="190"/>
    </row>
    <row r="4874" spans="4:4" x14ac:dyDescent="0.25">
      <c r="D4874" s="190"/>
    </row>
    <row r="4875" spans="4:4" x14ac:dyDescent="0.25">
      <c r="D4875" s="190"/>
    </row>
    <row r="4876" spans="4:4" x14ac:dyDescent="0.25">
      <c r="D4876" s="190"/>
    </row>
    <row r="4877" spans="4:4" x14ac:dyDescent="0.25">
      <c r="D4877" s="190"/>
    </row>
    <row r="4878" spans="4:4" x14ac:dyDescent="0.25">
      <c r="D4878" s="190"/>
    </row>
    <row r="4879" spans="4:4" x14ac:dyDescent="0.25">
      <c r="D4879" s="190"/>
    </row>
    <row r="4880" spans="4:4" x14ac:dyDescent="0.25">
      <c r="D4880" s="190"/>
    </row>
    <row r="4881" spans="4:4" x14ac:dyDescent="0.25">
      <c r="D4881" s="190"/>
    </row>
    <row r="4882" spans="4:4" x14ac:dyDescent="0.25">
      <c r="D4882" s="190"/>
    </row>
    <row r="4883" spans="4:4" x14ac:dyDescent="0.25">
      <c r="D4883" s="190"/>
    </row>
    <row r="4884" spans="4:4" x14ac:dyDescent="0.25">
      <c r="D4884" s="190"/>
    </row>
    <row r="4885" spans="4:4" x14ac:dyDescent="0.25">
      <c r="D4885" s="190"/>
    </row>
    <row r="4886" spans="4:4" x14ac:dyDescent="0.25">
      <c r="D4886" s="190"/>
    </row>
    <row r="4887" spans="4:4" x14ac:dyDescent="0.25">
      <c r="D4887" s="190"/>
    </row>
    <row r="4888" spans="4:4" x14ac:dyDescent="0.25">
      <c r="D4888" s="190"/>
    </row>
    <row r="4889" spans="4:4" x14ac:dyDescent="0.25">
      <c r="D4889" s="190"/>
    </row>
    <row r="4890" spans="4:4" x14ac:dyDescent="0.25">
      <c r="D4890" s="190"/>
    </row>
    <row r="4891" spans="4:4" x14ac:dyDescent="0.25">
      <c r="D4891" s="190"/>
    </row>
    <row r="4892" spans="4:4" x14ac:dyDescent="0.25">
      <c r="D4892" s="190"/>
    </row>
    <row r="4893" spans="4:4" x14ac:dyDescent="0.25">
      <c r="D4893" s="190"/>
    </row>
    <row r="4894" spans="4:4" x14ac:dyDescent="0.25">
      <c r="D4894" s="190"/>
    </row>
    <row r="4895" spans="4:4" x14ac:dyDescent="0.25">
      <c r="D4895" s="190"/>
    </row>
    <row r="4896" spans="4:4" x14ac:dyDescent="0.25">
      <c r="D4896" s="190"/>
    </row>
    <row r="4897" spans="4:4" x14ac:dyDescent="0.25">
      <c r="D4897" s="190"/>
    </row>
    <row r="4898" spans="4:4" x14ac:dyDescent="0.25">
      <c r="D4898" s="190"/>
    </row>
    <row r="4899" spans="4:4" x14ac:dyDescent="0.25">
      <c r="D4899" s="190"/>
    </row>
    <row r="4900" spans="4:4" x14ac:dyDescent="0.25">
      <c r="D4900" s="190"/>
    </row>
    <row r="4901" spans="4:4" x14ac:dyDescent="0.25">
      <c r="D4901" s="190"/>
    </row>
    <row r="4902" spans="4:4" x14ac:dyDescent="0.25">
      <c r="D4902" s="190"/>
    </row>
    <row r="4903" spans="4:4" x14ac:dyDescent="0.25">
      <c r="D4903" s="190"/>
    </row>
    <row r="4904" spans="4:4" x14ac:dyDescent="0.25">
      <c r="D4904" s="190"/>
    </row>
    <row r="4905" spans="4:4" x14ac:dyDescent="0.25">
      <c r="D4905" s="190"/>
    </row>
    <row r="4906" spans="4:4" x14ac:dyDescent="0.25">
      <c r="D4906" s="190"/>
    </row>
    <row r="4907" spans="4:4" x14ac:dyDescent="0.25">
      <c r="D4907" s="190"/>
    </row>
    <row r="4908" spans="4:4" x14ac:dyDescent="0.25">
      <c r="D4908" s="190"/>
    </row>
    <row r="4909" spans="4:4" x14ac:dyDescent="0.25">
      <c r="D4909" s="190"/>
    </row>
    <row r="4910" spans="4:4" x14ac:dyDescent="0.25">
      <c r="D4910" s="190"/>
    </row>
    <row r="4911" spans="4:4" x14ac:dyDescent="0.25">
      <c r="D4911" s="190"/>
    </row>
    <row r="4912" spans="4:4" x14ac:dyDescent="0.25">
      <c r="D4912" s="190"/>
    </row>
    <row r="4913" spans="4:4" x14ac:dyDescent="0.25">
      <c r="D4913" s="190"/>
    </row>
    <row r="4914" spans="4:4" x14ac:dyDescent="0.25">
      <c r="D4914" s="190"/>
    </row>
    <row r="4915" spans="4:4" x14ac:dyDescent="0.25">
      <c r="D4915" s="190"/>
    </row>
    <row r="4916" spans="4:4" x14ac:dyDescent="0.25">
      <c r="D4916" s="190"/>
    </row>
    <row r="4917" spans="4:4" x14ac:dyDescent="0.25">
      <c r="D4917" s="190"/>
    </row>
    <row r="4918" spans="4:4" x14ac:dyDescent="0.25">
      <c r="D4918" s="190"/>
    </row>
    <row r="4919" spans="4:4" x14ac:dyDescent="0.25">
      <c r="D4919" s="190"/>
    </row>
    <row r="4920" spans="4:4" x14ac:dyDescent="0.25">
      <c r="D4920" s="190"/>
    </row>
    <row r="4921" spans="4:4" x14ac:dyDescent="0.25">
      <c r="D4921" s="190"/>
    </row>
    <row r="4922" spans="4:4" x14ac:dyDescent="0.25">
      <c r="D4922" s="190"/>
    </row>
    <row r="4923" spans="4:4" x14ac:dyDescent="0.25">
      <c r="D4923" s="190"/>
    </row>
    <row r="4924" spans="4:4" x14ac:dyDescent="0.25">
      <c r="D4924" s="190"/>
    </row>
    <row r="4925" spans="4:4" x14ac:dyDescent="0.25">
      <c r="D4925" s="190"/>
    </row>
    <row r="4926" spans="4:4" x14ac:dyDescent="0.25">
      <c r="D4926" s="190"/>
    </row>
    <row r="4927" spans="4:4" x14ac:dyDescent="0.25">
      <c r="D4927" s="190"/>
    </row>
    <row r="4928" spans="4:4" x14ac:dyDescent="0.25">
      <c r="D4928" s="190"/>
    </row>
    <row r="4929" spans="4:4" x14ac:dyDescent="0.25">
      <c r="D4929" s="190"/>
    </row>
    <row r="4930" spans="4:4" x14ac:dyDescent="0.25">
      <c r="D4930" s="190"/>
    </row>
    <row r="4931" spans="4:4" x14ac:dyDescent="0.25">
      <c r="D4931" s="190"/>
    </row>
    <row r="4932" spans="4:4" x14ac:dyDescent="0.25">
      <c r="D4932" s="190"/>
    </row>
    <row r="4933" spans="4:4" x14ac:dyDescent="0.25">
      <c r="D4933" s="190"/>
    </row>
    <row r="4934" spans="4:4" x14ac:dyDescent="0.25">
      <c r="D4934" s="190"/>
    </row>
    <row r="4935" spans="4:4" x14ac:dyDescent="0.25">
      <c r="D4935" s="190"/>
    </row>
    <row r="4936" spans="4:4" x14ac:dyDescent="0.25">
      <c r="D4936" s="190"/>
    </row>
    <row r="4937" spans="4:4" x14ac:dyDescent="0.25">
      <c r="D4937" s="190"/>
    </row>
    <row r="4938" spans="4:4" x14ac:dyDescent="0.25">
      <c r="D4938" s="190"/>
    </row>
    <row r="4939" spans="4:4" x14ac:dyDescent="0.25">
      <c r="D4939" s="190"/>
    </row>
    <row r="4940" spans="4:4" x14ac:dyDescent="0.25">
      <c r="D4940" s="190"/>
    </row>
    <row r="4941" spans="4:4" x14ac:dyDescent="0.25">
      <c r="D4941" s="190"/>
    </row>
    <row r="4942" spans="4:4" x14ac:dyDescent="0.25">
      <c r="D4942" s="190"/>
    </row>
    <row r="4943" spans="4:4" x14ac:dyDescent="0.25">
      <c r="D4943" s="190"/>
    </row>
    <row r="4944" spans="4:4" x14ac:dyDescent="0.25">
      <c r="D4944" s="190"/>
    </row>
    <row r="4945" spans="4:4" x14ac:dyDescent="0.25">
      <c r="D4945" s="190"/>
    </row>
    <row r="4946" spans="4:4" x14ac:dyDescent="0.25">
      <c r="D4946" s="190"/>
    </row>
    <row r="4947" spans="4:4" x14ac:dyDescent="0.25">
      <c r="D4947" s="190"/>
    </row>
    <row r="4948" spans="4:4" x14ac:dyDescent="0.25">
      <c r="D4948" s="190"/>
    </row>
    <row r="4949" spans="4:4" x14ac:dyDescent="0.25">
      <c r="D4949" s="190"/>
    </row>
    <row r="4950" spans="4:4" x14ac:dyDescent="0.25">
      <c r="D4950" s="190"/>
    </row>
    <row r="4951" spans="4:4" x14ac:dyDescent="0.25">
      <c r="D4951" s="190"/>
    </row>
    <row r="4952" spans="4:4" x14ac:dyDescent="0.25">
      <c r="D4952" s="190"/>
    </row>
    <row r="4953" spans="4:4" x14ac:dyDescent="0.25">
      <c r="D4953" s="190"/>
    </row>
    <row r="4954" spans="4:4" x14ac:dyDescent="0.25">
      <c r="D4954" s="190"/>
    </row>
    <row r="4955" spans="4:4" x14ac:dyDescent="0.25">
      <c r="D4955" s="190"/>
    </row>
    <row r="4956" spans="4:4" x14ac:dyDescent="0.25">
      <c r="D4956" s="190"/>
    </row>
    <row r="4957" spans="4:4" x14ac:dyDescent="0.25">
      <c r="D4957" s="190"/>
    </row>
    <row r="4958" spans="4:4" x14ac:dyDescent="0.25">
      <c r="D4958" s="190"/>
    </row>
    <row r="4959" spans="4:4" x14ac:dyDescent="0.25">
      <c r="D4959" s="190"/>
    </row>
    <row r="4960" spans="4:4" x14ac:dyDescent="0.25">
      <c r="D4960" s="190"/>
    </row>
    <row r="4961" spans="4:4" x14ac:dyDescent="0.25">
      <c r="D4961" s="190"/>
    </row>
    <row r="4962" spans="4:4" x14ac:dyDescent="0.25">
      <c r="D4962" s="190"/>
    </row>
    <row r="4963" spans="4:4" x14ac:dyDescent="0.25">
      <c r="D4963" s="190"/>
    </row>
    <row r="4964" spans="4:4" x14ac:dyDescent="0.25">
      <c r="D4964" s="190"/>
    </row>
    <row r="4965" spans="4:4" x14ac:dyDescent="0.25">
      <c r="D4965" s="190"/>
    </row>
    <row r="4966" spans="4:4" x14ac:dyDescent="0.25">
      <c r="D4966" s="190"/>
    </row>
    <row r="4967" spans="4:4" x14ac:dyDescent="0.25">
      <c r="D4967" s="190"/>
    </row>
    <row r="4968" spans="4:4" x14ac:dyDescent="0.25">
      <c r="D4968" s="190"/>
    </row>
    <row r="4969" spans="4:4" x14ac:dyDescent="0.25">
      <c r="D4969" s="190"/>
    </row>
    <row r="4970" spans="4:4" x14ac:dyDescent="0.25">
      <c r="D4970" s="190"/>
    </row>
    <row r="4971" spans="4:4" x14ac:dyDescent="0.25">
      <c r="D4971" s="190"/>
    </row>
    <row r="4972" spans="4:4" x14ac:dyDescent="0.25">
      <c r="D4972" s="190"/>
    </row>
    <row r="4973" spans="4:4" x14ac:dyDescent="0.25">
      <c r="D4973" s="190"/>
    </row>
    <row r="4974" spans="4:4" x14ac:dyDescent="0.25">
      <c r="D4974" s="190"/>
    </row>
    <row r="4975" spans="4:4" x14ac:dyDescent="0.25">
      <c r="D4975" s="190"/>
    </row>
    <row r="4976" spans="4:4" x14ac:dyDescent="0.25">
      <c r="D4976" s="190"/>
    </row>
    <row r="4977" spans="4:4" x14ac:dyDescent="0.25">
      <c r="D4977" s="190"/>
    </row>
    <row r="4978" spans="4:4" x14ac:dyDescent="0.25">
      <c r="D4978" s="190"/>
    </row>
    <row r="4979" spans="4:4" x14ac:dyDescent="0.25">
      <c r="D4979" s="190"/>
    </row>
    <row r="4980" spans="4:4" x14ac:dyDescent="0.25">
      <c r="D4980" s="190"/>
    </row>
    <row r="4981" spans="4:4" x14ac:dyDescent="0.25">
      <c r="D4981" s="190"/>
    </row>
    <row r="4982" spans="4:4" x14ac:dyDescent="0.25">
      <c r="D4982" s="190"/>
    </row>
    <row r="4983" spans="4:4" x14ac:dyDescent="0.25">
      <c r="D4983" s="190"/>
    </row>
    <row r="4984" spans="4:4" x14ac:dyDescent="0.25">
      <c r="D4984" s="190"/>
    </row>
    <row r="4985" spans="4:4" x14ac:dyDescent="0.25">
      <c r="D4985" s="190"/>
    </row>
    <row r="4986" spans="4:4" x14ac:dyDescent="0.25">
      <c r="D4986" s="190"/>
    </row>
    <row r="4987" spans="4:4" x14ac:dyDescent="0.25">
      <c r="D4987" s="190"/>
    </row>
    <row r="4988" spans="4:4" x14ac:dyDescent="0.25">
      <c r="D4988" s="190"/>
    </row>
    <row r="4989" spans="4:4" x14ac:dyDescent="0.25">
      <c r="D4989" s="190"/>
    </row>
    <row r="4990" spans="4:4" x14ac:dyDescent="0.25">
      <c r="D4990" s="190"/>
    </row>
    <row r="4991" spans="4:4" x14ac:dyDescent="0.25">
      <c r="D4991" s="190"/>
    </row>
    <row r="4992" spans="4:4" x14ac:dyDescent="0.25">
      <c r="D4992" s="190"/>
    </row>
    <row r="4993" spans="4:4" x14ac:dyDescent="0.25">
      <c r="D4993" s="190"/>
    </row>
    <row r="4994" spans="4:4" x14ac:dyDescent="0.25">
      <c r="D4994" s="190"/>
    </row>
    <row r="4995" spans="4:4" x14ac:dyDescent="0.25">
      <c r="D4995" s="190"/>
    </row>
    <row r="4996" spans="4:4" x14ac:dyDescent="0.25">
      <c r="D4996" s="190"/>
    </row>
    <row r="4997" spans="4:4" x14ac:dyDescent="0.25">
      <c r="D4997" s="190"/>
    </row>
    <row r="4998" spans="4:4" x14ac:dyDescent="0.25">
      <c r="D4998" s="190"/>
    </row>
    <row r="4999" spans="4:4" x14ac:dyDescent="0.25">
      <c r="D4999" s="190"/>
    </row>
    <row r="5000" spans="4:4" x14ac:dyDescent="0.25">
      <c r="D5000" s="190"/>
    </row>
  </sheetData>
  <sheetProtection algorithmName="SHA-512" hashValue="RsNx9rPGovE7zNYtmm2Wh+5tD9F/QYj973Yvjg8CQlG00oEA7zArT9nuORtUiWyqwVsV5XNqixqjIlQdxFCa3A==" saltValue="Syk+x/vidfPZIH6c+qAAHg==" spinCount="100000" sheet="1"/>
  <mergeCells count="6">
    <mergeCell ref="A1:G1"/>
    <mergeCell ref="C2:G2"/>
    <mergeCell ref="C3:G3"/>
    <mergeCell ref="C4:G4"/>
    <mergeCell ref="A130:C130"/>
    <mergeCell ref="A131:G135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3.2" outlineLevelRow="1" x14ac:dyDescent="0.25"/>
  <cols>
    <col min="1" max="1" width="3.44140625" customWidth="1"/>
    <col min="2" max="2" width="12.6640625" style="125" customWidth="1"/>
    <col min="3" max="3" width="38.33203125" style="125" customWidth="1"/>
    <col min="4" max="4" width="4.88671875" customWidth="1"/>
    <col min="5" max="5" width="10.6640625" customWidth="1"/>
    <col min="6" max="6" width="9.88671875" customWidth="1"/>
    <col min="7" max="7" width="12.77734375" customWidth="1"/>
    <col min="12" max="13" width="0" hidden="1" customWidth="1"/>
    <col min="18" max="23" width="0" hidden="1" customWidth="1"/>
    <col min="29" max="29" width="0" hidden="1" customWidth="1"/>
    <col min="31" max="41" width="0" hidden="1" customWidth="1"/>
  </cols>
  <sheetData>
    <row r="1" spans="1:60" ht="15.75" customHeight="1" x14ac:dyDescent="0.3">
      <c r="A1" s="191" t="s">
        <v>7</v>
      </c>
      <c r="B1" s="191"/>
      <c r="C1" s="191"/>
      <c r="D1" s="191"/>
      <c r="E1" s="191"/>
      <c r="F1" s="191"/>
      <c r="G1" s="191"/>
      <c r="AG1" t="s">
        <v>247</v>
      </c>
    </row>
    <row r="2" spans="1:60" ht="25.05" customHeight="1" x14ac:dyDescent="0.25">
      <c r="A2" s="192" t="s">
        <v>8</v>
      </c>
      <c r="B2" s="77" t="s">
        <v>43</v>
      </c>
      <c r="C2" s="195" t="s">
        <v>44</v>
      </c>
      <c r="D2" s="193"/>
      <c r="E2" s="193"/>
      <c r="F2" s="193"/>
      <c r="G2" s="194"/>
      <c r="AG2" t="s">
        <v>248</v>
      </c>
    </row>
    <row r="3" spans="1:60" ht="25.05" customHeight="1" x14ac:dyDescent="0.25">
      <c r="A3" s="192" t="s">
        <v>9</v>
      </c>
      <c r="B3" s="77" t="s">
        <v>46</v>
      </c>
      <c r="C3" s="195" t="s">
        <v>47</v>
      </c>
      <c r="D3" s="193"/>
      <c r="E3" s="193"/>
      <c r="F3" s="193"/>
      <c r="G3" s="194"/>
      <c r="AC3" s="125" t="s">
        <v>248</v>
      </c>
      <c r="AG3" t="s">
        <v>249</v>
      </c>
    </row>
    <row r="4" spans="1:60" ht="25.05" customHeight="1" x14ac:dyDescent="0.25">
      <c r="A4" s="196" t="s">
        <v>10</v>
      </c>
      <c r="B4" s="197" t="s">
        <v>72</v>
      </c>
      <c r="C4" s="198" t="s">
        <v>73</v>
      </c>
      <c r="D4" s="199"/>
      <c r="E4" s="199"/>
      <c r="F4" s="199"/>
      <c r="G4" s="200"/>
      <c r="AG4" t="s">
        <v>250</v>
      </c>
    </row>
    <row r="5" spans="1:60" x14ac:dyDescent="0.25">
      <c r="D5" s="190"/>
    </row>
    <row r="6" spans="1:60" ht="39.6" x14ac:dyDescent="0.25">
      <c r="A6" s="202" t="s">
        <v>251</v>
      </c>
      <c r="B6" s="204" t="s">
        <v>252</v>
      </c>
      <c r="C6" s="204" t="s">
        <v>253</v>
      </c>
      <c r="D6" s="203" t="s">
        <v>254</v>
      </c>
      <c r="E6" s="202" t="s">
        <v>255</v>
      </c>
      <c r="F6" s="201" t="s">
        <v>256</v>
      </c>
      <c r="G6" s="202" t="s">
        <v>31</v>
      </c>
      <c r="H6" s="205" t="s">
        <v>32</v>
      </c>
      <c r="I6" s="205" t="s">
        <v>257</v>
      </c>
      <c r="J6" s="205" t="s">
        <v>33</v>
      </c>
      <c r="K6" s="205" t="s">
        <v>258</v>
      </c>
      <c r="L6" s="205" t="s">
        <v>259</v>
      </c>
      <c r="M6" s="205" t="s">
        <v>260</v>
      </c>
      <c r="N6" s="205" t="s">
        <v>261</v>
      </c>
      <c r="O6" s="205" t="s">
        <v>262</v>
      </c>
      <c r="P6" s="205" t="s">
        <v>263</v>
      </c>
      <c r="Q6" s="205" t="s">
        <v>264</v>
      </c>
      <c r="R6" s="205" t="s">
        <v>265</v>
      </c>
      <c r="S6" s="205" t="s">
        <v>266</v>
      </c>
      <c r="T6" s="205" t="s">
        <v>267</v>
      </c>
      <c r="U6" s="205" t="s">
        <v>268</v>
      </c>
      <c r="V6" s="205" t="s">
        <v>269</v>
      </c>
      <c r="W6" s="205" t="s">
        <v>270</v>
      </c>
    </row>
    <row r="7" spans="1:60" hidden="1" x14ac:dyDescent="0.25">
      <c r="A7" s="5"/>
      <c r="B7" s="6"/>
      <c r="C7" s="6"/>
      <c r="D7" s="8"/>
      <c r="E7" s="207"/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8"/>
      <c r="R7" s="208"/>
      <c r="S7" s="208"/>
      <c r="T7" s="208"/>
      <c r="U7" s="208"/>
      <c r="V7" s="208"/>
      <c r="W7" s="208"/>
    </row>
    <row r="8" spans="1:60" x14ac:dyDescent="0.25">
      <c r="A8" s="231" t="s">
        <v>271</v>
      </c>
      <c r="B8" s="232" t="s">
        <v>162</v>
      </c>
      <c r="C8" s="252" t="s">
        <v>163</v>
      </c>
      <c r="D8" s="233"/>
      <c r="E8" s="234"/>
      <c r="F8" s="235"/>
      <c r="G8" s="235">
        <f>SUMIF(AG9:AG38,"&lt;&gt;NOR",G9:G38)</f>
        <v>0</v>
      </c>
      <c r="H8" s="235"/>
      <c r="I8" s="235">
        <f>SUM(I9:I38)</f>
        <v>0</v>
      </c>
      <c r="J8" s="235"/>
      <c r="K8" s="235">
        <f>SUM(K9:K38)</f>
        <v>0</v>
      </c>
      <c r="L8" s="235"/>
      <c r="M8" s="235">
        <f>SUM(M9:M38)</f>
        <v>0</v>
      </c>
      <c r="N8" s="235"/>
      <c r="O8" s="235">
        <f>SUM(O9:O38)</f>
        <v>0</v>
      </c>
      <c r="P8" s="235"/>
      <c r="Q8" s="236">
        <f>SUM(Q9:Q38)</f>
        <v>0</v>
      </c>
      <c r="R8" s="230"/>
      <c r="S8" s="230"/>
      <c r="T8" s="230"/>
      <c r="U8" s="230"/>
      <c r="V8" s="230">
        <f>SUM(V9:V38)</f>
        <v>0</v>
      </c>
      <c r="W8" s="230"/>
      <c r="AG8" t="s">
        <v>272</v>
      </c>
    </row>
    <row r="9" spans="1:60" ht="20.399999999999999" outlineLevel="1" x14ac:dyDescent="0.25">
      <c r="A9" s="244">
        <v>1</v>
      </c>
      <c r="B9" s="245" t="s">
        <v>2045</v>
      </c>
      <c r="C9" s="255" t="s">
        <v>2242</v>
      </c>
      <c r="D9" s="246" t="s">
        <v>1638</v>
      </c>
      <c r="E9" s="247">
        <v>1</v>
      </c>
      <c r="F9" s="248"/>
      <c r="G9" s="249">
        <f>ROUND(E9*F9,2)</f>
        <v>0</v>
      </c>
      <c r="H9" s="248"/>
      <c r="I9" s="249">
        <f>ROUND(E9*H9,2)</f>
        <v>0</v>
      </c>
      <c r="J9" s="248"/>
      <c r="K9" s="249">
        <f>ROUND(E9*J9,2)</f>
        <v>0</v>
      </c>
      <c r="L9" s="249">
        <v>21</v>
      </c>
      <c r="M9" s="249">
        <f>G9*(1+L9/100)</f>
        <v>0</v>
      </c>
      <c r="N9" s="249">
        <v>0</v>
      </c>
      <c r="O9" s="249">
        <f>ROUND(E9*N9,2)</f>
        <v>0</v>
      </c>
      <c r="P9" s="249">
        <v>0</v>
      </c>
      <c r="Q9" s="250">
        <f>ROUND(E9*P9,2)</f>
        <v>0</v>
      </c>
      <c r="R9" s="225"/>
      <c r="S9" s="225" t="s">
        <v>289</v>
      </c>
      <c r="T9" s="225" t="s">
        <v>277</v>
      </c>
      <c r="U9" s="225">
        <v>0</v>
      </c>
      <c r="V9" s="225">
        <f>ROUND(E9*U9,2)</f>
        <v>0</v>
      </c>
      <c r="W9" s="225"/>
      <c r="X9" s="206"/>
      <c r="Y9" s="206"/>
      <c r="Z9" s="206"/>
      <c r="AA9" s="206"/>
      <c r="AB9" s="206"/>
      <c r="AC9" s="206"/>
      <c r="AD9" s="206"/>
      <c r="AE9" s="206"/>
      <c r="AF9" s="206"/>
      <c r="AG9" s="206" t="s">
        <v>922</v>
      </c>
      <c r="AH9" s="206"/>
      <c r="AI9" s="206"/>
      <c r="AJ9" s="206"/>
      <c r="AK9" s="206"/>
      <c r="AL9" s="206"/>
      <c r="AM9" s="206"/>
      <c r="AN9" s="206"/>
      <c r="AO9" s="206"/>
      <c r="AP9" s="206"/>
      <c r="AQ9" s="206"/>
      <c r="AR9" s="206"/>
      <c r="AS9" s="206"/>
      <c r="AT9" s="206"/>
      <c r="AU9" s="206"/>
      <c r="AV9" s="206"/>
      <c r="AW9" s="206"/>
      <c r="AX9" s="206"/>
      <c r="AY9" s="206"/>
      <c r="AZ9" s="206"/>
      <c r="BA9" s="206"/>
      <c r="BB9" s="206"/>
      <c r="BC9" s="206"/>
      <c r="BD9" s="206"/>
      <c r="BE9" s="206"/>
      <c r="BF9" s="206"/>
      <c r="BG9" s="206"/>
      <c r="BH9" s="206"/>
    </row>
    <row r="10" spans="1:60" outlineLevel="1" x14ac:dyDescent="0.25">
      <c r="A10" s="244">
        <v>2</v>
      </c>
      <c r="B10" s="245" t="s">
        <v>2047</v>
      </c>
      <c r="C10" s="255" t="s">
        <v>2243</v>
      </c>
      <c r="D10" s="246" t="s">
        <v>1638</v>
      </c>
      <c r="E10" s="247">
        <v>4</v>
      </c>
      <c r="F10" s="248"/>
      <c r="G10" s="249">
        <f>ROUND(E10*F10,2)</f>
        <v>0</v>
      </c>
      <c r="H10" s="248"/>
      <c r="I10" s="249">
        <f>ROUND(E10*H10,2)</f>
        <v>0</v>
      </c>
      <c r="J10" s="248"/>
      <c r="K10" s="249">
        <f>ROUND(E10*J10,2)</f>
        <v>0</v>
      </c>
      <c r="L10" s="249">
        <v>21</v>
      </c>
      <c r="M10" s="249">
        <f>G10*(1+L10/100)</f>
        <v>0</v>
      </c>
      <c r="N10" s="249">
        <v>0</v>
      </c>
      <c r="O10" s="249">
        <f>ROUND(E10*N10,2)</f>
        <v>0</v>
      </c>
      <c r="P10" s="249">
        <v>0</v>
      </c>
      <c r="Q10" s="250">
        <f>ROUND(E10*P10,2)</f>
        <v>0</v>
      </c>
      <c r="R10" s="225"/>
      <c r="S10" s="225" t="s">
        <v>289</v>
      </c>
      <c r="T10" s="225" t="s">
        <v>277</v>
      </c>
      <c r="U10" s="225">
        <v>0</v>
      </c>
      <c r="V10" s="225">
        <f>ROUND(E10*U10,2)</f>
        <v>0</v>
      </c>
      <c r="W10" s="225"/>
      <c r="X10" s="206"/>
      <c r="Y10" s="206"/>
      <c r="Z10" s="206"/>
      <c r="AA10" s="206"/>
      <c r="AB10" s="206"/>
      <c r="AC10" s="206"/>
      <c r="AD10" s="206"/>
      <c r="AE10" s="206"/>
      <c r="AF10" s="206"/>
      <c r="AG10" s="206" t="s">
        <v>922</v>
      </c>
      <c r="AH10" s="206"/>
      <c r="AI10" s="206"/>
      <c r="AJ10" s="206"/>
      <c r="AK10" s="206"/>
      <c r="AL10" s="206"/>
      <c r="AM10" s="206"/>
      <c r="AN10" s="206"/>
      <c r="AO10" s="206"/>
      <c r="AP10" s="206"/>
      <c r="AQ10" s="206"/>
      <c r="AR10" s="206"/>
      <c r="AS10" s="206"/>
      <c r="AT10" s="206"/>
      <c r="AU10" s="206"/>
      <c r="AV10" s="206"/>
      <c r="AW10" s="206"/>
      <c r="AX10" s="206"/>
      <c r="AY10" s="206"/>
      <c r="AZ10" s="206"/>
      <c r="BA10" s="206"/>
      <c r="BB10" s="206"/>
      <c r="BC10" s="206"/>
      <c r="BD10" s="206"/>
      <c r="BE10" s="206"/>
      <c r="BF10" s="206"/>
      <c r="BG10" s="206"/>
      <c r="BH10" s="206"/>
    </row>
    <row r="11" spans="1:60" outlineLevel="1" x14ac:dyDescent="0.25">
      <c r="A11" s="244">
        <v>3</v>
      </c>
      <c r="B11" s="245" t="s">
        <v>2049</v>
      </c>
      <c r="C11" s="255" t="s">
        <v>2244</v>
      </c>
      <c r="D11" s="246" t="s">
        <v>1638</v>
      </c>
      <c r="E11" s="247">
        <v>2</v>
      </c>
      <c r="F11" s="248"/>
      <c r="G11" s="249">
        <f>ROUND(E11*F11,2)</f>
        <v>0</v>
      </c>
      <c r="H11" s="248"/>
      <c r="I11" s="249">
        <f>ROUND(E11*H11,2)</f>
        <v>0</v>
      </c>
      <c r="J11" s="248"/>
      <c r="K11" s="249">
        <f>ROUND(E11*J11,2)</f>
        <v>0</v>
      </c>
      <c r="L11" s="249">
        <v>21</v>
      </c>
      <c r="M11" s="249">
        <f>G11*(1+L11/100)</f>
        <v>0</v>
      </c>
      <c r="N11" s="249">
        <v>0</v>
      </c>
      <c r="O11" s="249">
        <f>ROUND(E11*N11,2)</f>
        <v>0</v>
      </c>
      <c r="P11" s="249">
        <v>0</v>
      </c>
      <c r="Q11" s="250">
        <f>ROUND(E11*P11,2)</f>
        <v>0</v>
      </c>
      <c r="R11" s="225"/>
      <c r="S11" s="225" t="s">
        <v>289</v>
      </c>
      <c r="T11" s="225" t="s">
        <v>277</v>
      </c>
      <c r="U11" s="225">
        <v>0</v>
      </c>
      <c r="V11" s="225">
        <f>ROUND(E11*U11,2)</f>
        <v>0</v>
      </c>
      <c r="W11" s="225"/>
      <c r="X11" s="206"/>
      <c r="Y11" s="206"/>
      <c r="Z11" s="206"/>
      <c r="AA11" s="206"/>
      <c r="AB11" s="206"/>
      <c r="AC11" s="206"/>
      <c r="AD11" s="206"/>
      <c r="AE11" s="206"/>
      <c r="AF11" s="206"/>
      <c r="AG11" s="206" t="s">
        <v>922</v>
      </c>
      <c r="AH11" s="206"/>
      <c r="AI11" s="206"/>
      <c r="AJ11" s="206"/>
      <c r="AK11" s="206"/>
      <c r="AL11" s="206"/>
      <c r="AM11" s="206"/>
      <c r="AN11" s="206"/>
      <c r="AO11" s="206"/>
      <c r="AP11" s="206"/>
      <c r="AQ11" s="206"/>
      <c r="AR11" s="206"/>
      <c r="AS11" s="206"/>
      <c r="AT11" s="206"/>
      <c r="AU11" s="206"/>
      <c r="AV11" s="206"/>
      <c r="AW11" s="206"/>
      <c r="AX11" s="206"/>
      <c r="AY11" s="206"/>
      <c r="AZ11" s="206"/>
      <c r="BA11" s="206"/>
      <c r="BB11" s="206"/>
      <c r="BC11" s="206"/>
      <c r="BD11" s="206"/>
      <c r="BE11" s="206"/>
      <c r="BF11" s="206"/>
      <c r="BG11" s="206"/>
      <c r="BH11" s="206"/>
    </row>
    <row r="12" spans="1:60" outlineLevel="1" x14ac:dyDescent="0.25">
      <c r="A12" s="244">
        <v>4</v>
      </c>
      <c r="B12" s="245" t="s">
        <v>2051</v>
      </c>
      <c r="C12" s="255" t="s">
        <v>2245</v>
      </c>
      <c r="D12" s="246" t="s">
        <v>1638</v>
      </c>
      <c r="E12" s="247">
        <v>4</v>
      </c>
      <c r="F12" s="248"/>
      <c r="G12" s="249">
        <f>ROUND(E12*F12,2)</f>
        <v>0</v>
      </c>
      <c r="H12" s="248"/>
      <c r="I12" s="249">
        <f>ROUND(E12*H12,2)</f>
        <v>0</v>
      </c>
      <c r="J12" s="248"/>
      <c r="K12" s="249">
        <f>ROUND(E12*J12,2)</f>
        <v>0</v>
      </c>
      <c r="L12" s="249">
        <v>21</v>
      </c>
      <c r="M12" s="249">
        <f>G12*(1+L12/100)</f>
        <v>0</v>
      </c>
      <c r="N12" s="249">
        <v>0</v>
      </c>
      <c r="O12" s="249">
        <f>ROUND(E12*N12,2)</f>
        <v>0</v>
      </c>
      <c r="P12" s="249">
        <v>0</v>
      </c>
      <c r="Q12" s="250">
        <f>ROUND(E12*P12,2)</f>
        <v>0</v>
      </c>
      <c r="R12" s="225"/>
      <c r="S12" s="225" t="s">
        <v>289</v>
      </c>
      <c r="T12" s="225" t="s">
        <v>277</v>
      </c>
      <c r="U12" s="225">
        <v>0</v>
      </c>
      <c r="V12" s="225">
        <f>ROUND(E12*U12,2)</f>
        <v>0</v>
      </c>
      <c r="W12" s="225"/>
      <c r="X12" s="206"/>
      <c r="Y12" s="206"/>
      <c r="Z12" s="206"/>
      <c r="AA12" s="206"/>
      <c r="AB12" s="206"/>
      <c r="AC12" s="206"/>
      <c r="AD12" s="206"/>
      <c r="AE12" s="206"/>
      <c r="AF12" s="206"/>
      <c r="AG12" s="206" t="s">
        <v>922</v>
      </c>
      <c r="AH12" s="206"/>
      <c r="AI12" s="206"/>
      <c r="AJ12" s="206"/>
      <c r="AK12" s="206"/>
      <c r="AL12" s="206"/>
      <c r="AM12" s="206"/>
      <c r="AN12" s="206"/>
      <c r="AO12" s="206"/>
      <c r="AP12" s="206"/>
      <c r="AQ12" s="206"/>
      <c r="AR12" s="206"/>
      <c r="AS12" s="206"/>
      <c r="AT12" s="206"/>
      <c r="AU12" s="206"/>
      <c r="AV12" s="206"/>
      <c r="AW12" s="206"/>
      <c r="AX12" s="206"/>
      <c r="AY12" s="206"/>
      <c r="AZ12" s="206"/>
      <c r="BA12" s="206"/>
      <c r="BB12" s="206"/>
      <c r="BC12" s="206"/>
      <c r="BD12" s="206"/>
      <c r="BE12" s="206"/>
      <c r="BF12" s="206"/>
      <c r="BG12" s="206"/>
      <c r="BH12" s="206"/>
    </row>
    <row r="13" spans="1:60" outlineLevel="1" x14ac:dyDescent="0.25">
      <c r="A13" s="244">
        <v>5</v>
      </c>
      <c r="B13" s="245" t="s">
        <v>2053</v>
      </c>
      <c r="C13" s="255" t="s">
        <v>2246</v>
      </c>
      <c r="D13" s="246" t="s">
        <v>1638</v>
      </c>
      <c r="E13" s="247">
        <v>1</v>
      </c>
      <c r="F13" s="248"/>
      <c r="G13" s="249">
        <f>ROUND(E13*F13,2)</f>
        <v>0</v>
      </c>
      <c r="H13" s="248"/>
      <c r="I13" s="249">
        <f>ROUND(E13*H13,2)</f>
        <v>0</v>
      </c>
      <c r="J13" s="248"/>
      <c r="K13" s="249">
        <f>ROUND(E13*J13,2)</f>
        <v>0</v>
      </c>
      <c r="L13" s="249">
        <v>21</v>
      </c>
      <c r="M13" s="249">
        <f>G13*(1+L13/100)</f>
        <v>0</v>
      </c>
      <c r="N13" s="249">
        <v>0</v>
      </c>
      <c r="O13" s="249">
        <f>ROUND(E13*N13,2)</f>
        <v>0</v>
      </c>
      <c r="P13" s="249">
        <v>0</v>
      </c>
      <c r="Q13" s="250">
        <f>ROUND(E13*P13,2)</f>
        <v>0</v>
      </c>
      <c r="R13" s="225"/>
      <c r="S13" s="225" t="s">
        <v>289</v>
      </c>
      <c r="T13" s="225" t="s">
        <v>277</v>
      </c>
      <c r="U13" s="225">
        <v>0</v>
      </c>
      <c r="V13" s="225">
        <f>ROUND(E13*U13,2)</f>
        <v>0</v>
      </c>
      <c r="W13" s="225"/>
      <c r="X13" s="206"/>
      <c r="Y13" s="206"/>
      <c r="Z13" s="206"/>
      <c r="AA13" s="206"/>
      <c r="AB13" s="206"/>
      <c r="AC13" s="206"/>
      <c r="AD13" s="206"/>
      <c r="AE13" s="206"/>
      <c r="AF13" s="206"/>
      <c r="AG13" s="206" t="s">
        <v>922</v>
      </c>
      <c r="AH13" s="206"/>
      <c r="AI13" s="206"/>
      <c r="AJ13" s="206"/>
      <c r="AK13" s="206"/>
      <c r="AL13" s="206"/>
      <c r="AM13" s="206"/>
      <c r="AN13" s="206"/>
      <c r="AO13" s="206"/>
      <c r="AP13" s="206"/>
      <c r="AQ13" s="206"/>
      <c r="AR13" s="206"/>
      <c r="AS13" s="206"/>
      <c r="AT13" s="206"/>
      <c r="AU13" s="206"/>
      <c r="AV13" s="206"/>
      <c r="AW13" s="206"/>
      <c r="AX13" s="206"/>
      <c r="AY13" s="206"/>
      <c r="AZ13" s="206"/>
      <c r="BA13" s="206"/>
      <c r="BB13" s="206"/>
      <c r="BC13" s="206"/>
      <c r="BD13" s="206"/>
      <c r="BE13" s="206"/>
      <c r="BF13" s="206"/>
      <c r="BG13" s="206"/>
      <c r="BH13" s="206"/>
    </row>
    <row r="14" spans="1:60" outlineLevel="1" x14ac:dyDescent="0.25">
      <c r="A14" s="244">
        <v>6</v>
      </c>
      <c r="B14" s="245" t="s">
        <v>2057</v>
      </c>
      <c r="C14" s="255" t="s">
        <v>2247</v>
      </c>
      <c r="D14" s="246" t="s">
        <v>370</v>
      </c>
      <c r="E14" s="247">
        <v>1700</v>
      </c>
      <c r="F14" s="248"/>
      <c r="G14" s="249">
        <f>ROUND(E14*F14,2)</f>
        <v>0</v>
      </c>
      <c r="H14" s="248"/>
      <c r="I14" s="249">
        <f>ROUND(E14*H14,2)</f>
        <v>0</v>
      </c>
      <c r="J14" s="248"/>
      <c r="K14" s="249">
        <f>ROUND(E14*J14,2)</f>
        <v>0</v>
      </c>
      <c r="L14" s="249">
        <v>21</v>
      </c>
      <c r="M14" s="249">
        <f>G14*(1+L14/100)</f>
        <v>0</v>
      </c>
      <c r="N14" s="249">
        <v>0</v>
      </c>
      <c r="O14" s="249">
        <f>ROUND(E14*N14,2)</f>
        <v>0</v>
      </c>
      <c r="P14" s="249">
        <v>0</v>
      </c>
      <c r="Q14" s="250">
        <f>ROUND(E14*P14,2)</f>
        <v>0</v>
      </c>
      <c r="R14" s="225"/>
      <c r="S14" s="225" t="s">
        <v>289</v>
      </c>
      <c r="T14" s="225" t="s">
        <v>277</v>
      </c>
      <c r="U14" s="225">
        <v>0</v>
      </c>
      <c r="V14" s="225">
        <f>ROUND(E14*U14,2)</f>
        <v>0</v>
      </c>
      <c r="W14" s="225"/>
      <c r="X14" s="206"/>
      <c r="Y14" s="206"/>
      <c r="Z14" s="206"/>
      <c r="AA14" s="206"/>
      <c r="AB14" s="206"/>
      <c r="AC14" s="206"/>
      <c r="AD14" s="206"/>
      <c r="AE14" s="206"/>
      <c r="AF14" s="206"/>
      <c r="AG14" s="206" t="s">
        <v>922</v>
      </c>
      <c r="AH14" s="206"/>
      <c r="AI14" s="206"/>
      <c r="AJ14" s="206"/>
      <c r="AK14" s="206"/>
      <c r="AL14" s="206"/>
      <c r="AM14" s="206"/>
      <c r="AN14" s="206"/>
      <c r="AO14" s="206"/>
      <c r="AP14" s="206"/>
      <c r="AQ14" s="206"/>
      <c r="AR14" s="206"/>
      <c r="AS14" s="206"/>
      <c r="AT14" s="206"/>
      <c r="AU14" s="206"/>
      <c r="AV14" s="206"/>
      <c r="AW14" s="206"/>
      <c r="AX14" s="206"/>
      <c r="AY14" s="206"/>
      <c r="AZ14" s="206"/>
      <c r="BA14" s="206"/>
      <c r="BB14" s="206"/>
      <c r="BC14" s="206"/>
      <c r="BD14" s="206"/>
      <c r="BE14" s="206"/>
      <c r="BF14" s="206"/>
      <c r="BG14" s="206"/>
      <c r="BH14" s="206"/>
    </row>
    <row r="15" spans="1:60" ht="20.399999999999999" outlineLevel="1" x14ac:dyDescent="0.25">
      <c r="A15" s="244">
        <v>7</v>
      </c>
      <c r="B15" s="245" t="s">
        <v>2059</v>
      </c>
      <c r="C15" s="255" t="s">
        <v>2248</v>
      </c>
      <c r="D15" s="246" t="s">
        <v>1638</v>
      </c>
      <c r="E15" s="247">
        <v>13</v>
      </c>
      <c r="F15" s="248"/>
      <c r="G15" s="249">
        <f>ROUND(E15*F15,2)</f>
        <v>0</v>
      </c>
      <c r="H15" s="248"/>
      <c r="I15" s="249">
        <f>ROUND(E15*H15,2)</f>
        <v>0</v>
      </c>
      <c r="J15" s="248"/>
      <c r="K15" s="249">
        <f>ROUND(E15*J15,2)</f>
        <v>0</v>
      </c>
      <c r="L15" s="249">
        <v>21</v>
      </c>
      <c r="M15" s="249">
        <f>G15*(1+L15/100)</f>
        <v>0</v>
      </c>
      <c r="N15" s="249">
        <v>0</v>
      </c>
      <c r="O15" s="249">
        <f>ROUND(E15*N15,2)</f>
        <v>0</v>
      </c>
      <c r="P15" s="249">
        <v>0</v>
      </c>
      <c r="Q15" s="250">
        <f>ROUND(E15*P15,2)</f>
        <v>0</v>
      </c>
      <c r="R15" s="225"/>
      <c r="S15" s="225" t="s">
        <v>289</v>
      </c>
      <c r="T15" s="225" t="s">
        <v>277</v>
      </c>
      <c r="U15" s="225">
        <v>0</v>
      </c>
      <c r="V15" s="225">
        <f>ROUND(E15*U15,2)</f>
        <v>0</v>
      </c>
      <c r="W15" s="225"/>
      <c r="X15" s="206"/>
      <c r="Y15" s="206"/>
      <c r="Z15" s="206"/>
      <c r="AA15" s="206"/>
      <c r="AB15" s="206"/>
      <c r="AC15" s="206"/>
      <c r="AD15" s="206"/>
      <c r="AE15" s="206"/>
      <c r="AF15" s="206"/>
      <c r="AG15" s="206" t="s">
        <v>922</v>
      </c>
      <c r="AH15" s="206"/>
      <c r="AI15" s="206"/>
      <c r="AJ15" s="206"/>
      <c r="AK15" s="206"/>
      <c r="AL15" s="206"/>
      <c r="AM15" s="206"/>
      <c r="AN15" s="206"/>
      <c r="AO15" s="206"/>
      <c r="AP15" s="206"/>
      <c r="AQ15" s="206"/>
      <c r="AR15" s="206"/>
      <c r="AS15" s="206"/>
      <c r="AT15" s="206"/>
      <c r="AU15" s="206"/>
      <c r="AV15" s="206"/>
      <c r="AW15" s="206"/>
      <c r="AX15" s="206"/>
      <c r="AY15" s="206"/>
      <c r="AZ15" s="206"/>
      <c r="BA15" s="206"/>
      <c r="BB15" s="206"/>
      <c r="BC15" s="206"/>
      <c r="BD15" s="206"/>
      <c r="BE15" s="206"/>
      <c r="BF15" s="206"/>
      <c r="BG15" s="206"/>
      <c r="BH15" s="206"/>
    </row>
    <row r="16" spans="1:60" ht="20.399999999999999" outlineLevel="1" x14ac:dyDescent="0.25">
      <c r="A16" s="244">
        <v>8</v>
      </c>
      <c r="B16" s="245" t="s">
        <v>2061</v>
      </c>
      <c r="C16" s="255" t="s">
        <v>2249</v>
      </c>
      <c r="D16" s="246" t="s">
        <v>1638</v>
      </c>
      <c r="E16" s="247">
        <v>1</v>
      </c>
      <c r="F16" s="248"/>
      <c r="G16" s="249">
        <f>ROUND(E16*F16,2)</f>
        <v>0</v>
      </c>
      <c r="H16" s="248"/>
      <c r="I16" s="249">
        <f>ROUND(E16*H16,2)</f>
        <v>0</v>
      </c>
      <c r="J16" s="248"/>
      <c r="K16" s="249">
        <f>ROUND(E16*J16,2)</f>
        <v>0</v>
      </c>
      <c r="L16" s="249">
        <v>21</v>
      </c>
      <c r="M16" s="249">
        <f>G16*(1+L16/100)</f>
        <v>0</v>
      </c>
      <c r="N16" s="249">
        <v>0</v>
      </c>
      <c r="O16" s="249">
        <f>ROUND(E16*N16,2)</f>
        <v>0</v>
      </c>
      <c r="P16" s="249">
        <v>0</v>
      </c>
      <c r="Q16" s="250">
        <f>ROUND(E16*P16,2)</f>
        <v>0</v>
      </c>
      <c r="R16" s="225"/>
      <c r="S16" s="225" t="s">
        <v>289</v>
      </c>
      <c r="T16" s="225" t="s">
        <v>277</v>
      </c>
      <c r="U16" s="225">
        <v>0</v>
      </c>
      <c r="V16" s="225">
        <f>ROUND(E16*U16,2)</f>
        <v>0</v>
      </c>
      <c r="W16" s="225"/>
      <c r="X16" s="206"/>
      <c r="Y16" s="206"/>
      <c r="Z16" s="206"/>
      <c r="AA16" s="206"/>
      <c r="AB16" s="206"/>
      <c r="AC16" s="206"/>
      <c r="AD16" s="206"/>
      <c r="AE16" s="206"/>
      <c r="AF16" s="206"/>
      <c r="AG16" s="206" t="s">
        <v>922</v>
      </c>
      <c r="AH16" s="206"/>
      <c r="AI16" s="206"/>
      <c r="AJ16" s="206"/>
      <c r="AK16" s="206"/>
      <c r="AL16" s="206"/>
      <c r="AM16" s="206"/>
      <c r="AN16" s="206"/>
      <c r="AO16" s="206"/>
      <c r="AP16" s="206"/>
      <c r="AQ16" s="206"/>
      <c r="AR16" s="206"/>
      <c r="AS16" s="206"/>
      <c r="AT16" s="206"/>
      <c r="AU16" s="206"/>
      <c r="AV16" s="206"/>
      <c r="AW16" s="206"/>
      <c r="AX16" s="206"/>
      <c r="AY16" s="206"/>
      <c r="AZ16" s="206"/>
      <c r="BA16" s="206"/>
      <c r="BB16" s="206"/>
      <c r="BC16" s="206"/>
      <c r="BD16" s="206"/>
      <c r="BE16" s="206"/>
      <c r="BF16" s="206"/>
      <c r="BG16" s="206"/>
      <c r="BH16" s="206"/>
    </row>
    <row r="17" spans="1:60" outlineLevel="1" x14ac:dyDescent="0.25">
      <c r="A17" s="244">
        <v>9</v>
      </c>
      <c r="B17" s="245" t="s">
        <v>2063</v>
      </c>
      <c r="C17" s="255" t="s">
        <v>2250</v>
      </c>
      <c r="D17" s="246" t="s">
        <v>1638</v>
      </c>
      <c r="E17" s="247">
        <v>2</v>
      </c>
      <c r="F17" s="248"/>
      <c r="G17" s="249">
        <f>ROUND(E17*F17,2)</f>
        <v>0</v>
      </c>
      <c r="H17" s="248"/>
      <c r="I17" s="249">
        <f>ROUND(E17*H17,2)</f>
        <v>0</v>
      </c>
      <c r="J17" s="248"/>
      <c r="K17" s="249">
        <f>ROUND(E17*J17,2)</f>
        <v>0</v>
      </c>
      <c r="L17" s="249">
        <v>21</v>
      </c>
      <c r="M17" s="249">
        <f>G17*(1+L17/100)</f>
        <v>0</v>
      </c>
      <c r="N17" s="249">
        <v>0</v>
      </c>
      <c r="O17" s="249">
        <f>ROUND(E17*N17,2)</f>
        <v>0</v>
      </c>
      <c r="P17" s="249">
        <v>0</v>
      </c>
      <c r="Q17" s="250">
        <f>ROUND(E17*P17,2)</f>
        <v>0</v>
      </c>
      <c r="R17" s="225"/>
      <c r="S17" s="225" t="s">
        <v>289</v>
      </c>
      <c r="T17" s="225" t="s">
        <v>277</v>
      </c>
      <c r="U17" s="225">
        <v>0</v>
      </c>
      <c r="V17" s="225">
        <f>ROUND(E17*U17,2)</f>
        <v>0</v>
      </c>
      <c r="W17" s="225"/>
      <c r="X17" s="206"/>
      <c r="Y17" s="206"/>
      <c r="Z17" s="206"/>
      <c r="AA17" s="206"/>
      <c r="AB17" s="206"/>
      <c r="AC17" s="206"/>
      <c r="AD17" s="206"/>
      <c r="AE17" s="206"/>
      <c r="AF17" s="206"/>
      <c r="AG17" s="206" t="s">
        <v>922</v>
      </c>
      <c r="AH17" s="206"/>
      <c r="AI17" s="206"/>
      <c r="AJ17" s="206"/>
      <c r="AK17" s="206"/>
      <c r="AL17" s="206"/>
      <c r="AM17" s="206"/>
      <c r="AN17" s="206"/>
      <c r="AO17" s="206"/>
      <c r="AP17" s="206"/>
      <c r="AQ17" s="206"/>
      <c r="AR17" s="206"/>
      <c r="AS17" s="206"/>
      <c r="AT17" s="206"/>
      <c r="AU17" s="206"/>
      <c r="AV17" s="206"/>
      <c r="AW17" s="206"/>
      <c r="AX17" s="206"/>
      <c r="AY17" s="206"/>
      <c r="AZ17" s="206"/>
      <c r="BA17" s="206"/>
      <c r="BB17" s="206"/>
      <c r="BC17" s="206"/>
      <c r="BD17" s="206"/>
      <c r="BE17" s="206"/>
      <c r="BF17" s="206"/>
      <c r="BG17" s="206"/>
      <c r="BH17" s="206"/>
    </row>
    <row r="18" spans="1:60" outlineLevel="1" x14ac:dyDescent="0.25">
      <c r="A18" s="244">
        <v>10</v>
      </c>
      <c r="B18" s="245" t="s">
        <v>2065</v>
      </c>
      <c r="C18" s="255" t="s">
        <v>2251</v>
      </c>
      <c r="D18" s="246" t="s">
        <v>1638</v>
      </c>
      <c r="E18" s="247">
        <v>1</v>
      </c>
      <c r="F18" s="248"/>
      <c r="G18" s="249">
        <f>ROUND(E18*F18,2)</f>
        <v>0</v>
      </c>
      <c r="H18" s="248"/>
      <c r="I18" s="249">
        <f>ROUND(E18*H18,2)</f>
        <v>0</v>
      </c>
      <c r="J18" s="248"/>
      <c r="K18" s="249">
        <f>ROUND(E18*J18,2)</f>
        <v>0</v>
      </c>
      <c r="L18" s="249">
        <v>21</v>
      </c>
      <c r="M18" s="249">
        <f>G18*(1+L18/100)</f>
        <v>0</v>
      </c>
      <c r="N18" s="249">
        <v>0</v>
      </c>
      <c r="O18" s="249">
        <f>ROUND(E18*N18,2)</f>
        <v>0</v>
      </c>
      <c r="P18" s="249">
        <v>0</v>
      </c>
      <c r="Q18" s="250">
        <f>ROUND(E18*P18,2)</f>
        <v>0</v>
      </c>
      <c r="R18" s="225"/>
      <c r="S18" s="225" t="s">
        <v>289</v>
      </c>
      <c r="T18" s="225" t="s">
        <v>277</v>
      </c>
      <c r="U18" s="225">
        <v>0</v>
      </c>
      <c r="V18" s="225">
        <f>ROUND(E18*U18,2)</f>
        <v>0</v>
      </c>
      <c r="W18" s="225"/>
      <c r="X18" s="206"/>
      <c r="Y18" s="206"/>
      <c r="Z18" s="206"/>
      <c r="AA18" s="206"/>
      <c r="AB18" s="206"/>
      <c r="AC18" s="206"/>
      <c r="AD18" s="206"/>
      <c r="AE18" s="206"/>
      <c r="AF18" s="206"/>
      <c r="AG18" s="206" t="s">
        <v>922</v>
      </c>
      <c r="AH18" s="206"/>
      <c r="AI18" s="206"/>
      <c r="AJ18" s="206"/>
      <c r="AK18" s="206"/>
      <c r="AL18" s="206"/>
      <c r="AM18" s="206"/>
      <c r="AN18" s="206"/>
      <c r="AO18" s="206"/>
      <c r="AP18" s="206"/>
      <c r="AQ18" s="206"/>
      <c r="AR18" s="206"/>
      <c r="AS18" s="206"/>
      <c r="AT18" s="206"/>
      <c r="AU18" s="206"/>
      <c r="AV18" s="206"/>
      <c r="AW18" s="206"/>
      <c r="AX18" s="206"/>
      <c r="AY18" s="206"/>
      <c r="AZ18" s="206"/>
      <c r="BA18" s="206"/>
      <c r="BB18" s="206"/>
      <c r="BC18" s="206"/>
      <c r="BD18" s="206"/>
      <c r="BE18" s="206"/>
      <c r="BF18" s="206"/>
      <c r="BG18" s="206"/>
      <c r="BH18" s="206"/>
    </row>
    <row r="19" spans="1:60" outlineLevel="1" x14ac:dyDescent="0.25">
      <c r="A19" s="244">
        <v>11</v>
      </c>
      <c r="B19" s="245" t="s">
        <v>2067</v>
      </c>
      <c r="C19" s="255" t="s">
        <v>2252</v>
      </c>
      <c r="D19" s="246" t="s">
        <v>1638</v>
      </c>
      <c r="E19" s="247">
        <v>1</v>
      </c>
      <c r="F19" s="248"/>
      <c r="G19" s="249">
        <f>ROUND(E19*F19,2)</f>
        <v>0</v>
      </c>
      <c r="H19" s="248"/>
      <c r="I19" s="249">
        <f>ROUND(E19*H19,2)</f>
        <v>0</v>
      </c>
      <c r="J19" s="248"/>
      <c r="K19" s="249">
        <f>ROUND(E19*J19,2)</f>
        <v>0</v>
      </c>
      <c r="L19" s="249">
        <v>21</v>
      </c>
      <c r="M19" s="249">
        <f>G19*(1+L19/100)</f>
        <v>0</v>
      </c>
      <c r="N19" s="249">
        <v>0</v>
      </c>
      <c r="O19" s="249">
        <f>ROUND(E19*N19,2)</f>
        <v>0</v>
      </c>
      <c r="P19" s="249">
        <v>0</v>
      </c>
      <c r="Q19" s="250">
        <f>ROUND(E19*P19,2)</f>
        <v>0</v>
      </c>
      <c r="R19" s="225"/>
      <c r="S19" s="225" t="s">
        <v>289</v>
      </c>
      <c r="T19" s="225" t="s">
        <v>277</v>
      </c>
      <c r="U19" s="225">
        <v>0</v>
      </c>
      <c r="V19" s="225">
        <f>ROUND(E19*U19,2)</f>
        <v>0</v>
      </c>
      <c r="W19" s="225"/>
      <c r="X19" s="206"/>
      <c r="Y19" s="206"/>
      <c r="Z19" s="206"/>
      <c r="AA19" s="206"/>
      <c r="AB19" s="206"/>
      <c r="AC19" s="206"/>
      <c r="AD19" s="206"/>
      <c r="AE19" s="206"/>
      <c r="AF19" s="206"/>
      <c r="AG19" s="206" t="s">
        <v>922</v>
      </c>
      <c r="AH19" s="206"/>
      <c r="AI19" s="206"/>
      <c r="AJ19" s="206"/>
      <c r="AK19" s="206"/>
      <c r="AL19" s="206"/>
      <c r="AM19" s="206"/>
      <c r="AN19" s="206"/>
      <c r="AO19" s="206"/>
      <c r="AP19" s="206"/>
      <c r="AQ19" s="206"/>
      <c r="AR19" s="206"/>
      <c r="AS19" s="206"/>
      <c r="AT19" s="206"/>
      <c r="AU19" s="206"/>
      <c r="AV19" s="206"/>
      <c r="AW19" s="206"/>
      <c r="AX19" s="206"/>
      <c r="AY19" s="206"/>
      <c r="AZ19" s="206"/>
      <c r="BA19" s="206"/>
      <c r="BB19" s="206"/>
      <c r="BC19" s="206"/>
      <c r="BD19" s="206"/>
      <c r="BE19" s="206"/>
      <c r="BF19" s="206"/>
      <c r="BG19" s="206"/>
      <c r="BH19" s="206"/>
    </row>
    <row r="20" spans="1:60" ht="20.399999999999999" outlineLevel="1" x14ac:dyDescent="0.25">
      <c r="A20" s="244">
        <v>12</v>
      </c>
      <c r="B20" s="245" t="s">
        <v>2069</v>
      </c>
      <c r="C20" s="255" t="s">
        <v>2253</v>
      </c>
      <c r="D20" s="246" t="s">
        <v>370</v>
      </c>
      <c r="E20" s="247">
        <v>10</v>
      </c>
      <c r="F20" s="248"/>
      <c r="G20" s="249">
        <f>ROUND(E20*F20,2)</f>
        <v>0</v>
      </c>
      <c r="H20" s="248"/>
      <c r="I20" s="249">
        <f>ROUND(E20*H20,2)</f>
        <v>0</v>
      </c>
      <c r="J20" s="248"/>
      <c r="K20" s="249">
        <f>ROUND(E20*J20,2)</f>
        <v>0</v>
      </c>
      <c r="L20" s="249">
        <v>21</v>
      </c>
      <c r="M20" s="249">
        <f>G20*(1+L20/100)</f>
        <v>0</v>
      </c>
      <c r="N20" s="249">
        <v>0</v>
      </c>
      <c r="O20" s="249">
        <f>ROUND(E20*N20,2)</f>
        <v>0</v>
      </c>
      <c r="P20" s="249">
        <v>0</v>
      </c>
      <c r="Q20" s="250">
        <f>ROUND(E20*P20,2)</f>
        <v>0</v>
      </c>
      <c r="R20" s="225"/>
      <c r="S20" s="225" t="s">
        <v>289</v>
      </c>
      <c r="T20" s="225" t="s">
        <v>277</v>
      </c>
      <c r="U20" s="225">
        <v>0</v>
      </c>
      <c r="V20" s="225">
        <f>ROUND(E20*U20,2)</f>
        <v>0</v>
      </c>
      <c r="W20" s="225"/>
      <c r="X20" s="206"/>
      <c r="Y20" s="206"/>
      <c r="Z20" s="206"/>
      <c r="AA20" s="206"/>
      <c r="AB20" s="206"/>
      <c r="AC20" s="206"/>
      <c r="AD20" s="206"/>
      <c r="AE20" s="206"/>
      <c r="AF20" s="206"/>
      <c r="AG20" s="206" t="s">
        <v>922</v>
      </c>
      <c r="AH20" s="206"/>
      <c r="AI20" s="206"/>
      <c r="AJ20" s="206"/>
      <c r="AK20" s="206"/>
      <c r="AL20" s="206"/>
      <c r="AM20" s="206"/>
      <c r="AN20" s="206"/>
      <c r="AO20" s="206"/>
      <c r="AP20" s="206"/>
      <c r="AQ20" s="206"/>
      <c r="AR20" s="206"/>
      <c r="AS20" s="206"/>
      <c r="AT20" s="206"/>
      <c r="AU20" s="206"/>
      <c r="AV20" s="206"/>
      <c r="AW20" s="206"/>
      <c r="AX20" s="206"/>
      <c r="AY20" s="206"/>
      <c r="AZ20" s="206"/>
      <c r="BA20" s="206"/>
      <c r="BB20" s="206"/>
      <c r="BC20" s="206"/>
      <c r="BD20" s="206"/>
      <c r="BE20" s="206"/>
      <c r="BF20" s="206"/>
      <c r="BG20" s="206"/>
      <c r="BH20" s="206"/>
    </row>
    <row r="21" spans="1:60" outlineLevel="1" x14ac:dyDescent="0.25">
      <c r="A21" s="244">
        <v>13</v>
      </c>
      <c r="B21" s="245" t="s">
        <v>2254</v>
      </c>
      <c r="C21" s="255" t="s">
        <v>2255</v>
      </c>
      <c r="D21" s="246" t="s">
        <v>1638</v>
      </c>
      <c r="E21" s="247">
        <v>27</v>
      </c>
      <c r="F21" s="248"/>
      <c r="G21" s="249">
        <f>ROUND(E21*F21,2)</f>
        <v>0</v>
      </c>
      <c r="H21" s="248"/>
      <c r="I21" s="249">
        <f>ROUND(E21*H21,2)</f>
        <v>0</v>
      </c>
      <c r="J21" s="248"/>
      <c r="K21" s="249">
        <f>ROUND(E21*J21,2)</f>
        <v>0</v>
      </c>
      <c r="L21" s="249">
        <v>21</v>
      </c>
      <c r="M21" s="249">
        <f>G21*(1+L21/100)</f>
        <v>0</v>
      </c>
      <c r="N21" s="249">
        <v>0</v>
      </c>
      <c r="O21" s="249">
        <f>ROUND(E21*N21,2)</f>
        <v>0</v>
      </c>
      <c r="P21" s="249">
        <v>0</v>
      </c>
      <c r="Q21" s="250">
        <f>ROUND(E21*P21,2)</f>
        <v>0</v>
      </c>
      <c r="R21" s="225"/>
      <c r="S21" s="225" t="s">
        <v>289</v>
      </c>
      <c r="T21" s="225" t="s">
        <v>277</v>
      </c>
      <c r="U21" s="225">
        <v>0</v>
      </c>
      <c r="V21" s="225">
        <f>ROUND(E21*U21,2)</f>
        <v>0</v>
      </c>
      <c r="W21" s="225"/>
      <c r="X21" s="206"/>
      <c r="Y21" s="206"/>
      <c r="Z21" s="206"/>
      <c r="AA21" s="206"/>
      <c r="AB21" s="206"/>
      <c r="AC21" s="206"/>
      <c r="AD21" s="206"/>
      <c r="AE21" s="206"/>
      <c r="AF21" s="206"/>
      <c r="AG21" s="206" t="s">
        <v>922</v>
      </c>
      <c r="AH21" s="206"/>
      <c r="AI21" s="206"/>
      <c r="AJ21" s="206"/>
      <c r="AK21" s="206"/>
      <c r="AL21" s="206"/>
      <c r="AM21" s="206"/>
      <c r="AN21" s="206"/>
      <c r="AO21" s="206"/>
      <c r="AP21" s="206"/>
      <c r="AQ21" s="206"/>
      <c r="AR21" s="206"/>
      <c r="AS21" s="206"/>
      <c r="AT21" s="206"/>
      <c r="AU21" s="206"/>
      <c r="AV21" s="206"/>
      <c r="AW21" s="206"/>
      <c r="AX21" s="206"/>
      <c r="AY21" s="206"/>
      <c r="AZ21" s="206"/>
      <c r="BA21" s="206"/>
      <c r="BB21" s="206"/>
      <c r="BC21" s="206"/>
      <c r="BD21" s="206"/>
      <c r="BE21" s="206"/>
      <c r="BF21" s="206"/>
      <c r="BG21" s="206"/>
      <c r="BH21" s="206"/>
    </row>
    <row r="22" spans="1:60" outlineLevel="1" x14ac:dyDescent="0.25">
      <c r="A22" s="244">
        <v>14</v>
      </c>
      <c r="B22" s="245" t="s">
        <v>2256</v>
      </c>
      <c r="C22" s="255" t="s">
        <v>2257</v>
      </c>
      <c r="D22" s="246" t="s">
        <v>370</v>
      </c>
      <c r="E22" s="247">
        <v>1800</v>
      </c>
      <c r="F22" s="248"/>
      <c r="G22" s="249">
        <f>ROUND(E22*F22,2)</f>
        <v>0</v>
      </c>
      <c r="H22" s="248"/>
      <c r="I22" s="249">
        <f>ROUND(E22*H22,2)</f>
        <v>0</v>
      </c>
      <c r="J22" s="248"/>
      <c r="K22" s="249">
        <f>ROUND(E22*J22,2)</f>
        <v>0</v>
      </c>
      <c r="L22" s="249">
        <v>21</v>
      </c>
      <c r="M22" s="249">
        <f>G22*(1+L22/100)</f>
        <v>0</v>
      </c>
      <c r="N22" s="249">
        <v>0</v>
      </c>
      <c r="O22" s="249">
        <f>ROUND(E22*N22,2)</f>
        <v>0</v>
      </c>
      <c r="P22" s="249">
        <v>0</v>
      </c>
      <c r="Q22" s="250">
        <f>ROUND(E22*P22,2)</f>
        <v>0</v>
      </c>
      <c r="R22" s="225"/>
      <c r="S22" s="225" t="s">
        <v>289</v>
      </c>
      <c r="T22" s="225" t="s">
        <v>277</v>
      </c>
      <c r="U22" s="225">
        <v>0</v>
      </c>
      <c r="V22" s="225">
        <f>ROUND(E22*U22,2)</f>
        <v>0</v>
      </c>
      <c r="W22" s="225"/>
      <c r="X22" s="206"/>
      <c r="Y22" s="206"/>
      <c r="Z22" s="206"/>
      <c r="AA22" s="206"/>
      <c r="AB22" s="206"/>
      <c r="AC22" s="206"/>
      <c r="AD22" s="206"/>
      <c r="AE22" s="206"/>
      <c r="AF22" s="206"/>
      <c r="AG22" s="206" t="s">
        <v>922</v>
      </c>
      <c r="AH22" s="206"/>
      <c r="AI22" s="206"/>
      <c r="AJ22" s="206"/>
      <c r="AK22" s="206"/>
      <c r="AL22" s="206"/>
      <c r="AM22" s="206"/>
      <c r="AN22" s="206"/>
      <c r="AO22" s="206"/>
      <c r="AP22" s="206"/>
      <c r="AQ22" s="206"/>
      <c r="AR22" s="206"/>
      <c r="AS22" s="206"/>
      <c r="AT22" s="206"/>
      <c r="AU22" s="206"/>
      <c r="AV22" s="206"/>
      <c r="AW22" s="206"/>
      <c r="AX22" s="206"/>
      <c r="AY22" s="206"/>
      <c r="AZ22" s="206"/>
      <c r="BA22" s="206"/>
      <c r="BB22" s="206"/>
      <c r="BC22" s="206"/>
      <c r="BD22" s="206"/>
      <c r="BE22" s="206"/>
      <c r="BF22" s="206"/>
      <c r="BG22" s="206"/>
      <c r="BH22" s="206"/>
    </row>
    <row r="23" spans="1:60" outlineLevel="1" x14ac:dyDescent="0.25">
      <c r="A23" s="244">
        <v>15</v>
      </c>
      <c r="B23" s="245" t="s">
        <v>2258</v>
      </c>
      <c r="C23" s="255" t="s">
        <v>2259</v>
      </c>
      <c r="D23" s="246" t="s">
        <v>314</v>
      </c>
      <c r="E23" s="247">
        <v>1</v>
      </c>
      <c r="F23" s="248"/>
      <c r="G23" s="249">
        <f>ROUND(E23*F23,2)</f>
        <v>0</v>
      </c>
      <c r="H23" s="248"/>
      <c r="I23" s="249">
        <f>ROUND(E23*H23,2)</f>
        <v>0</v>
      </c>
      <c r="J23" s="248"/>
      <c r="K23" s="249">
        <f>ROUND(E23*J23,2)</f>
        <v>0</v>
      </c>
      <c r="L23" s="249">
        <v>21</v>
      </c>
      <c r="M23" s="249">
        <f>G23*(1+L23/100)</f>
        <v>0</v>
      </c>
      <c r="N23" s="249">
        <v>0</v>
      </c>
      <c r="O23" s="249">
        <f>ROUND(E23*N23,2)</f>
        <v>0</v>
      </c>
      <c r="P23" s="249">
        <v>0</v>
      </c>
      <c r="Q23" s="250">
        <f>ROUND(E23*P23,2)</f>
        <v>0</v>
      </c>
      <c r="R23" s="225"/>
      <c r="S23" s="225" t="s">
        <v>289</v>
      </c>
      <c r="T23" s="225" t="s">
        <v>277</v>
      </c>
      <c r="U23" s="225">
        <v>0</v>
      </c>
      <c r="V23" s="225">
        <f>ROUND(E23*U23,2)</f>
        <v>0</v>
      </c>
      <c r="W23" s="225"/>
      <c r="X23" s="206"/>
      <c r="Y23" s="206"/>
      <c r="Z23" s="206"/>
      <c r="AA23" s="206"/>
      <c r="AB23" s="206"/>
      <c r="AC23" s="206"/>
      <c r="AD23" s="206"/>
      <c r="AE23" s="206"/>
      <c r="AF23" s="206"/>
      <c r="AG23" s="206" t="s">
        <v>922</v>
      </c>
      <c r="AH23" s="206"/>
      <c r="AI23" s="206"/>
      <c r="AJ23" s="206"/>
      <c r="AK23" s="206"/>
      <c r="AL23" s="206"/>
      <c r="AM23" s="206"/>
      <c r="AN23" s="206"/>
      <c r="AO23" s="206"/>
      <c r="AP23" s="206"/>
      <c r="AQ23" s="206"/>
      <c r="AR23" s="206"/>
      <c r="AS23" s="206"/>
      <c r="AT23" s="206"/>
      <c r="AU23" s="206"/>
      <c r="AV23" s="206"/>
      <c r="AW23" s="206"/>
      <c r="AX23" s="206"/>
      <c r="AY23" s="206"/>
      <c r="AZ23" s="206"/>
      <c r="BA23" s="206"/>
      <c r="BB23" s="206"/>
      <c r="BC23" s="206"/>
      <c r="BD23" s="206"/>
      <c r="BE23" s="206"/>
      <c r="BF23" s="206"/>
      <c r="BG23" s="206"/>
      <c r="BH23" s="206"/>
    </row>
    <row r="24" spans="1:60" outlineLevel="1" x14ac:dyDescent="0.25">
      <c r="A24" s="244">
        <v>16</v>
      </c>
      <c r="B24" s="245" t="s">
        <v>2260</v>
      </c>
      <c r="C24" s="255" t="s">
        <v>2261</v>
      </c>
      <c r="D24" s="246" t="s">
        <v>1638</v>
      </c>
      <c r="E24" s="247">
        <v>1</v>
      </c>
      <c r="F24" s="248"/>
      <c r="G24" s="249">
        <f>ROUND(E24*F24,2)</f>
        <v>0</v>
      </c>
      <c r="H24" s="248"/>
      <c r="I24" s="249">
        <f>ROUND(E24*H24,2)</f>
        <v>0</v>
      </c>
      <c r="J24" s="248"/>
      <c r="K24" s="249">
        <f>ROUND(E24*J24,2)</f>
        <v>0</v>
      </c>
      <c r="L24" s="249">
        <v>21</v>
      </c>
      <c r="M24" s="249">
        <f>G24*(1+L24/100)</f>
        <v>0</v>
      </c>
      <c r="N24" s="249">
        <v>0</v>
      </c>
      <c r="O24" s="249">
        <f>ROUND(E24*N24,2)</f>
        <v>0</v>
      </c>
      <c r="P24" s="249">
        <v>0</v>
      </c>
      <c r="Q24" s="250">
        <f>ROUND(E24*P24,2)</f>
        <v>0</v>
      </c>
      <c r="R24" s="225"/>
      <c r="S24" s="225" t="s">
        <v>289</v>
      </c>
      <c r="T24" s="225" t="s">
        <v>277</v>
      </c>
      <c r="U24" s="225">
        <v>0</v>
      </c>
      <c r="V24" s="225">
        <f>ROUND(E24*U24,2)</f>
        <v>0</v>
      </c>
      <c r="W24" s="225"/>
      <c r="X24" s="206"/>
      <c r="Y24" s="206"/>
      <c r="Z24" s="206"/>
      <c r="AA24" s="206"/>
      <c r="AB24" s="206"/>
      <c r="AC24" s="206"/>
      <c r="AD24" s="206"/>
      <c r="AE24" s="206"/>
      <c r="AF24" s="206"/>
      <c r="AG24" s="206" t="s">
        <v>922</v>
      </c>
      <c r="AH24" s="206"/>
      <c r="AI24" s="206"/>
      <c r="AJ24" s="206"/>
      <c r="AK24" s="206"/>
      <c r="AL24" s="206"/>
      <c r="AM24" s="206"/>
      <c r="AN24" s="206"/>
      <c r="AO24" s="206"/>
      <c r="AP24" s="206"/>
      <c r="AQ24" s="206"/>
      <c r="AR24" s="206"/>
      <c r="AS24" s="206"/>
      <c r="AT24" s="206"/>
      <c r="AU24" s="206"/>
      <c r="AV24" s="206"/>
      <c r="AW24" s="206"/>
      <c r="AX24" s="206"/>
      <c r="AY24" s="206"/>
      <c r="AZ24" s="206"/>
      <c r="BA24" s="206"/>
      <c r="BB24" s="206"/>
      <c r="BC24" s="206"/>
      <c r="BD24" s="206"/>
      <c r="BE24" s="206"/>
      <c r="BF24" s="206"/>
      <c r="BG24" s="206"/>
      <c r="BH24" s="206"/>
    </row>
    <row r="25" spans="1:60" outlineLevel="1" x14ac:dyDescent="0.25">
      <c r="A25" s="244">
        <v>17</v>
      </c>
      <c r="B25" s="245" t="s">
        <v>2262</v>
      </c>
      <c r="C25" s="255" t="s">
        <v>2263</v>
      </c>
      <c r="D25" s="246" t="s">
        <v>370</v>
      </c>
      <c r="E25" s="247">
        <v>1700</v>
      </c>
      <c r="F25" s="248"/>
      <c r="G25" s="249">
        <f>ROUND(E25*F25,2)</f>
        <v>0</v>
      </c>
      <c r="H25" s="248"/>
      <c r="I25" s="249">
        <f>ROUND(E25*H25,2)</f>
        <v>0</v>
      </c>
      <c r="J25" s="248"/>
      <c r="K25" s="249">
        <f>ROUND(E25*J25,2)</f>
        <v>0</v>
      </c>
      <c r="L25" s="249">
        <v>21</v>
      </c>
      <c r="M25" s="249">
        <f>G25*(1+L25/100)</f>
        <v>0</v>
      </c>
      <c r="N25" s="249">
        <v>0</v>
      </c>
      <c r="O25" s="249">
        <f>ROUND(E25*N25,2)</f>
        <v>0</v>
      </c>
      <c r="P25" s="249">
        <v>0</v>
      </c>
      <c r="Q25" s="250">
        <f>ROUND(E25*P25,2)</f>
        <v>0</v>
      </c>
      <c r="R25" s="225"/>
      <c r="S25" s="225" t="s">
        <v>289</v>
      </c>
      <c r="T25" s="225" t="s">
        <v>277</v>
      </c>
      <c r="U25" s="225">
        <v>0</v>
      </c>
      <c r="V25" s="225">
        <f>ROUND(E25*U25,2)</f>
        <v>0</v>
      </c>
      <c r="W25" s="225"/>
      <c r="X25" s="206"/>
      <c r="Y25" s="206"/>
      <c r="Z25" s="206"/>
      <c r="AA25" s="206"/>
      <c r="AB25" s="206"/>
      <c r="AC25" s="206"/>
      <c r="AD25" s="206"/>
      <c r="AE25" s="206"/>
      <c r="AF25" s="206"/>
      <c r="AG25" s="206" t="s">
        <v>922</v>
      </c>
      <c r="AH25" s="206"/>
      <c r="AI25" s="206"/>
      <c r="AJ25" s="206"/>
      <c r="AK25" s="206"/>
      <c r="AL25" s="206"/>
      <c r="AM25" s="206"/>
      <c r="AN25" s="206"/>
      <c r="AO25" s="206"/>
      <c r="AP25" s="206"/>
      <c r="AQ25" s="206"/>
      <c r="AR25" s="206"/>
      <c r="AS25" s="206"/>
      <c r="AT25" s="206"/>
      <c r="AU25" s="206"/>
      <c r="AV25" s="206"/>
      <c r="AW25" s="206"/>
      <c r="AX25" s="206"/>
      <c r="AY25" s="206"/>
      <c r="AZ25" s="206"/>
      <c r="BA25" s="206"/>
      <c r="BB25" s="206"/>
      <c r="BC25" s="206"/>
      <c r="BD25" s="206"/>
      <c r="BE25" s="206"/>
      <c r="BF25" s="206"/>
      <c r="BG25" s="206"/>
      <c r="BH25" s="206"/>
    </row>
    <row r="26" spans="1:60" ht="20.399999999999999" outlineLevel="1" x14ac:dyDescent="0.25">
      <c r="A26" s="244">
        <v>18</v>
      </c>
      <c r="B26" s="245" t="s">
        <v>2264</v>
      </c>
      <c r="C26" s="255" t="s">
        <v>2265</v>
      </c>
      <c r="D26" s="246" t="s">
        <v>370</v>
      </c>
      <c r="E26" s="247">
        <v>1800</v>
      </c>
      <c r="F26" s="248"/>
      <c r="G26" s="249">
        <f>ROUND(E26*F26,2)</f>
        <v>0</v>
      </c>
      <c r="H26" s="248"/>
      <c r="I26" s="249">
        <f>ROUND(E26*H26,2)</f>
        <v>0</v>
      </c>
      <c r="J26" s="248"/>
      <c r="K26" s="249">
        <f>ROUND(E26*J26,2)</f>
        <v>0</v>
      </c>
      <c r="L26" s="249">
        <v>21</v>
      </c>
      <c r="M26" s="249">
        <f>G26*(1+L26/100)</f>
        <v>0</v>
      </c>
      <c r="N26" s="249">
        <v>0</v>
      </c>
      <c r="O26" s="249">
        <f>ROUND(E26*N26,2)</f>
        <v>0</v>
      </c>
      <c r="P26" s="249">
        <v>0</v>
      </c>
      <c r="Q26" s="250">
        <f>ROUND(E26*P26,2)</f>
        <v>0</v>
      </c>
      <c r="R26" s="225"/>
      <c r="S26" s="225" t="s">
        <v>289</v>
      </c>
      <c r="T26" s="225" t="s">
        <v>277</v>
      </c>
      <c r="U26" s="225">
        <v>0</v>
      </c>
      <c r="V26" s="225">
        <f>ROUND(E26*U26,2)</f>
        <v>0</v>
      </c>
      <c r="W26" s="225"/>
      <c r="X26" s="206"/>
      <c r="Y26" s="206"/>
      <c r="Z26" s="206"/>
      <c r="AA26" s="206"/>
      <c r="AB26" s="206"/>
      <c r="AC26" s="206"/>
      <c r="AD26" s="206"/>
      <c r="AE26" s="206"/>
      <c r="AF26" s="206"/>
      <c r="AG26" s="206" t="s">
        <v>922</v>
      </c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</row>
    <row r="27" spans="1:60" outlineLevel="1" x14ac:dyDescent="0.25">
      <c r="A27" s="244">
        <v>19</v>
      </c>
      <c r="B27" s="245" t="s">
        <v>2266</v>
      </c>
      <c r="C27" s="255" t="s">
        <v>2267</v>
      </c>
      <c r="D27" s="246" t="s">
        <v>370</v>
      </c>
      <c r="E27" s="247">
        <v>10</v>
      </c>
      <c r="F27" s="248"/>
      <c r="G27" s="249">
        <f>ROUND(E27*F27,2)</f>
        <v>0</v>
      </c>
      <c r="H27" s="248"/>
      <c r="I27" s="249">
        <f>ROUND(E27*H27,2)</f>
        <v>0</v>
      </c>
      <c r="J27" s="248"/>
      <c r="K27" s="249">
        <f>ROUND(E27*J27,2)</f>
        <v>0</v>
      </c>
      <c r="L27" s="249">
        <v>21</v>
      </c>
      <c r="M27" s="249">
        <f>G27*(1+L27/100)</f>
        <v>0</v>
      </c>
      <c r="N27" s="249">
        <v>0</v>
      </c>
      <c r="O27" s="249">
        <f>ROUND(E27*N27,2)</f>
        <v>0</v>
      </c>
      <c r="P27" s="249">
        <v>0</v>
      </c>
      <c r="Q27" s="250">
        <f>ROUND(E27*P27,2)</f>
        <v>0</v>
      </c>
      <c r="R27" s="225"/>
      <c r="S27" s="225" t="s">
        <v>289</v>
      </c>
      <c r="T27" s="225" t="s">
        <v>277</v>
      </c>
      <c r="U27" s="225">
        <v>0</v>
      </c>
      <c r="V27" s="225">
        <f>ROUND(E27*U27,2)</f>
        <v>0</v>
      </c>
      <c r="W27" s="225"/>
      <c r="X27" s="206"/>
      <c r="Y27" s="206"/>
      <c r="Z27" s="206"/>
      <c r="AA27" s="206"/>
      <c r="AB27" s="206"/>
      <c r="AC27" s="206"/>
      <c r="AD27" s="206"/>
      <c r="AE27" s="206"/>
      <c r="AF27" s="206"/>
      <c r="AG27" s="206" t="s">
        <v>922</v>
      </c>
      <c r="AH27" s="206"/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</row>
    <row r="28" spans="1:60" ht="20.399999999999999" outlineLevel="1" x14ac:dyDescent="0.25">
      <c r="A28" s="244">
        <v>20</v>
      </c>
      <c r="B28" s="245" t="s">
        <v>2268</v>
      </c>
      <c r="C28" s="255" t="s">
        <v>2269</v>
      </c>
      <c r="D28" s="246" t="s">
        <v>1638</v>
      </c>
      <c r="E28" s="247">
        <v>1</v>
      </c>
      <c r="F28" s="248"/>
      <c r="G28" s="249">
        <f>ROUND(E28*F28,2)</f>
        <v>0</v>
      </c>
      <c r="H28" s="248"/>
      <c r="I28" s="249">
        <f>ROUND(E28*H28,2)</f>
        <v>0</v>
      </c>
      <c r="J28" s="248"/>
      <c r="K28" s="249">
        <f>ROUND(E28*J28,2)</f>
        <v>0</v>
      </c>
      <c r="L28" s="249">
        <v>21</v>
      </c>
      <c r="M28" s="249">
        <f>G28*(1+L28/100)</f>
        <v>0</v>
      </c>
      <c r="N28" s="249">
        <v>0</v>
      </c>
      <c r="O28" s="249">
        <f>ROUND(E28*N28,2)</f>
        <v>0</v>
      </c>
      <c r="P28" s="249">
        <v>0</v>
      </c>
      <c r="Q28" s="250">
        <f>ROUND(E28*P28,2)</f>
        <v>0</v>
      </c>
      <c r="R28" s="225"/>
      <c r="S28" s="225" t="s">
        <v>289</v>
      </c>
      <c r="T28" s="225" t="s">
        <v>277</v>
      </c>
      <c r="U28" s="225">
        <v>0</v>
      </c>
      <c r="V28" s="225">
        <f>ROUND(E28*U28,2)</f>
        <v>0</v>
      </c>
      <c r="W28" s="225"/>
      <c r="X28" s="206"/>
      <c r="Y28" s="206"/>
      <c r="Z28" s="206"/>
      <c r="AA28" s="206"/>
      <c r="AB28" s="206"/>
      <c r="AC28" s="206"/>
      <c r="AD28" s="206"/>
      <c r="AE28" s="206"/>
      <c r="AF28" s="206"/>
      <c r="AG28" s="206" t="s">
        <v>922</v>
      </c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</row>
    <row r="29" spans="1:60" outlineLevel="1" x14ac:dyDescent="0.25">
      <c r="A29" s="244">
        <v>21</v>
      </c>
      <c r="B29" s="245" t="s">
        <v>2270</v>
      </c>
      <c r="C29" s="255" t="s">
        <v>2271</v>
      </c>
      <c r="D29" s="246" t="s">
        <v>1638</v>
      </c>
      <c r="E29" s="247">
        <v>54</v>
      </c>
      <c r="F29" s="248"/>
      <c r="G29" s="249">
        <f>ROUND(E29*F29,2)</f>
        <v>0</v>
      </c>
      <c r="H29" s="248"/>
      <c r="I29" s="249">
        <f>ROUND(E29*H29,2)</f>
        <v>0</v>
      </c>
      <c r="J29" s="248"/>
      <c r="K29" s="249">
        <f>ROUND(E29*J29,2)</f>
        <v>0</v>
      </c>
      <c r="L29" s="249">
        <v>21</v>
      </c>
      <c r="M29" s="249">
        <f>G29*(1+L29/100)</f>
        <v>0</v>
      </c>
      <c r="N29" s="249">
        <v>0</v>
      </c>
      <c r="O29" s="249">
        <f>ROUND(E29*N29,2)</f>
        <v>0</v>
      </c>
      <c r="P29" s="249">
        <v>0</v>
      </c>
      <c r="Q29" s="250">
        <f>ROUND(E29*P29,2)</f>
        <v>0</v>
      </c>
      <c r="R29" s="225"/>
      <c r="S29" s="225" t="s">
        <v>289</v>
      </c>
      <c r="T29" s="225" t="s">
        <v>277</v>
      </c>
      <c r="U29" s="225">
        <v>0</v>
      </c>
      <c r="V29" s="225">
        <f>ROUND(E29*U29,2)</f>
        <v>0</v>
      </c>
      <c r="W29" s="225"/>
      <c r="X29" s="206"/>
      <c r="Y29" s="206"/>
      <c r="Z29" s="206"/>
      <c r="AA29" s="206"/>
      <c r="AB29" s="206"/>
      <c r="AC29" s="206"/>
      <c r="AD29" s="206"/>
      <c r="AE29" s="206"/>
      <c r="AF29" s="206"/>
      <c r="AG29" s="206" t="s">
        <v>922</v>
      </c>
      <c r="AH29" s="206"/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6"/>
      <c r="AZ29" s="206"/>
      <c r="BA29" s="206"/>
      <c r="BB29" s="206"/>
      <c r="BC29" s="206"/>
      <c r="BD29" s="206"/>
      <c r="BE29" s="206"/>
      <c r="BF29" s="206"/>
      <c r="BG29" s="206"/>
      <c r="BH29" s="206"/>
    </row>
    <row r="30" spans="1:60" outlineLevel="1" x14ac:dyDescent="0.25">
      <c r="A30" s="244">
        <v>22</v>
      </c>
      <c r="B30" s="245" t="s">
        <v>2272</v>
      </c>
      <c r="C30" s="255" t="s">
        <v>2273</v>
      </c>
      <c r="D30" s="246" t="s">
        <v>1638</v>
      </c>
      <c r="E30" s="247">
        <v>14</v>
      </c>
      <c r="F30" s="248"/>
      <c r="G30" s="249">
        <f>ROUND(E30*F30,2)</f>
        <v>0</v>
      </c>
      <c r="H30" s="248"/>
      <c r="I30" s="249">
        <f>ROUND(E30*H30,2)</f>
        <v>0</v>
      </c>
      <c r="J30" s="248"/>
      <c r="K30" s="249">
        <f>ROUND(E30*J30,2)</f>
        <v>0</v>
      </c>
      <c r="L30" s="249">
        <v>21</v>
      </c>
      <c r="M30" s="249">
        <f>G30*(1+L30/100)</f>
        <v>0</v>
      </c>
      <c r="N30" s="249">
        <v>0</v>
      </c>
      <c r="O30" s="249">
        <f>ROUND(E30*N30,2)</f>
        <v>0</v>
      </c>
      <c r="P30" s="249">
        <v>0</v>
      </c>
      <c r="Q30" s="250">
        <f>ROUND(E30*P30,2)</f>
        <v>0</v>
      </c>
      <c r="R30" s="225"/>
      <c r="S30" s="225" t="s">
        <v>289</v>
      </c>
      <c r="T30" s="225" t="s">
        <v>277</v>
      </c>
      <c r="U30" s="225">
        <v>0</v>
      </c>
      <c r="V30" s="225">
        <f>ROUND(E30*U30,2)</f>
        <v>0</v>
      </c>
      <c r="W30" s="225"/>
      <c r="X30" s="206"/>
      <c r="Y30" s="206"/>
      <c r="Z30" s="206"/>
      <c r="AA30" s="206"/>
      <c r="AB30" s="206"/>
      <c r="AC30" s="206"/>
      <c r="AD30" s="206"/>
      <c r="AE30" s="206"/>
      <c r="AF30" s="206"/>
      <c r="AG30" s="206" t="s">
        <v>922</v>
      </c>
      <c r="AH30" s="206"/>
      <c r="AI30" s="206"/>
      <c r="AJ30" s="206"/>
      <c r="AK30" s="206"/>
      <c r="AL30" s="206"/>
      <c r="AM30" s="206"/>
      <c r="AN30" s="206"/>
      <c r="AO30" s="206"/>
      <c r="AP30" s="206"/>
      <c r="AQ30" s="206"/>
      <c r="AR30" s="206"/>
      <c r="AS30" s="206"/>
      <c r="AT30" s="206"/>
      <c r="AU30" s="206"/>
      <c r="AV30" s="206"/>
      <c r="AW30" s="206"/>
      <c r="AX30" s="206"/>
      <c r="AY30" s="206"/>
      <c r="AZ30" s="206"/>
      <c r="BA30" s="206"/>
      <c r="BB30" s="206"/>
      <c r="BC30" s="206"/>
      <c r="BD30" s="206"/>
      <c r="BE30" s="206"/>
      <c r="BF30" s="206"/>
      <c r="BG30" s="206"/>
      <c r="BH30" s="206"/>
    </row>
    <row r="31" spans="1:60" outlineLevel="1" x14ac:dyDescent="0.25">
      <c r="A31" s="244">
        <v>23</v>
      </c>
      <c r="B31" s="245" t="s">
        <v>2274</v>
      </c>
      <c r="C31" s="255" t="s">
        <v>2275</v>
      </c>
      <c r="D31" s="246" t="s">
        <v>1638</v>
      </c>
      <c r="E31" s="247">
        <v>54</v>
      </c>
      <c r="F31" s="248"/>
      <c r="G31" s="249">
        <f>ROUND(E31*F31,2)</f>
        <v>0</v>
      </c>
      <c r="H31" s="248"/>
      <c r="I31" s="249">
        <f>ROUND(E31*H31,2)</f>
        <v>0</v>
      </c>
      <c r="J31" s="248"/>
      <c r="K31" s="249">
        <f>ROUND(E31*J31,2)</f>
        <v>0</v>
      </c>
      <c r="L31" s="249">
        <v>21</v>
      </c>
      <c r="M31" s="249">
        <f>G31*(1+L31/100)</f>
        <v>0</v>
      </c>
      <c r="N31" s="249">
        <v>0</v>
      </c>
      <c r="O31" s="249">
        <f>ROUND(E31*N31,2)</f>
        <v>0</v>
      </c>
      <c r="P31" s="249">
        <v>0</v>
      </c>
      <c r="Q31" s="250">
        <f>ROUND(E31*P31,2)</f>
        <v>0</v>
      </c>
      <c r="R31" s="225"/>
      <c r="S31" s="225" t="s">
        <v>289</v>
      </c>
      <c r="T31" s="225" t="s">
        <v>277</v>
      </c>
      <c r="U31" s="225">
        <v>0</v>
      </c>
      <c r="V31" s="225">
        <f>ROUND(E31*U31,2)</f>
        <v>0</v>
      </c>
      <c r="W31" s="225"/>
      <c r="X31" s="206"/>
      <c r="Y31" s="206"/>
      <c r="Z31" s="206"/>
      <c r="AA31" s="206"/>
      <c r="AB31" s="206"/>
      <c r="AC31" s="206"/>
      <c r="AD31" s="206"/>
      <c r="AE31" s="206"/>
      <c r="AF31" s="206"/>
      <c r="AG31" s="206" t="s">
        <v>922</v>
      </c>
      <c r="AH31" s="206"/>
      <c r="AI31" s="206"/>
      <c r="AJ31" s="206"/>
      <c r="AK31" s="206"/>
      <c r="AL31" s="206"/>
      <c r="AM31" s="206"/>
      <c r="AN31" s="206"/>
      <c r="AO31" s="206"/>
      <c r="AP31" s="206"/>
      <c r="AQ31" s="206"/>
      <c r="AR31" s="206"/>
      <c r="AS31" s="206"/>
      <c r="AT31" s="206"/>
      <c r="AU31" s="206"/>
      <c r="AV31" s="206"/>
      <c r="AW31" s="206"/>
      <c r="AX31" s="206"/>
      <c r="AY31" s="206"/>
      <c r="AZ31" s="206"/>
      <c r="BA31" s="206"/>
      <c r="BB31" s="206"/>
      <c r="BC31" s="206"/>
      <c r="BD31" s="206"/>
      <c r="BE31" s="206"/>
      <c r="BF31" s="206"/>
      <c r="BG31" s="206"/>
      <c r="BH31" s="206"/>
    </row>
    <row r="32" spans="1:60" outlineLevel="1" x14ac:dyDescent="0.25">
      <c r="A32" s="244">
        <v>24</v>
      </c>
      <c r="B32" s="245" t="s">
        <v>2276</v>
      </c>
      <c r="C32" s="255" t="s">
        <v>2277</v>
      </c>
      <c r="D32" s="246" t="s">
        <v>1638</v>
      </c>
      <c r="E32" s="247">
        <v>27</v>
      </c>
      <c r="F32" s="248"/>
      <c r="G32" s="249">
        <f>ROUND(E32*F32,2)</f>
        <v>0</v>
      </c>
      <c r="H32" s="248"/>
      <c r="I32" s="249">
        <f>ROUND(E32*H32,2)</f>
        <v>0</v>
      </c>
      <c r="J32" s="248"/>
      <c r="K32" s="249">
        <f>ROUND(E32*J32,2)</f>
        <v>0</v>
      </c>
      <c r="L32" s="249">
        <v>21</v>
      </c>
      <c r="M32" s="249">
        <f>G32*(1+L32/100)</f>
        <v>0</v>
      </c>
      <c r="N32" s="249">
        <v>0</v>
      </c>
      <c r="O32" s="249">
        <f>ROUND(E32*N32,2)</f>
        <v>0</v>
      </c>
      <c r="P32" s="249">
        <v>0</v>
      </c>
      <c r="Q32" s="250">
        <f>ROUND(E32*P32,2)</f>
        <v>0</v>
      </c>
      <c r="R32" s="225"/>
      <c r="S32" s="225" t="s">
        <v>289</v>
      </c>
      <c r="T32" s="225" t="s">
        <v>277</v>
      </c>
      <c r="U32" s="225">
        <v>0</v>
      </c>
      <c r="V32" s="225">
        <f>ROUND(E32*U32,2)</f>
        <v>0</v>
      </c>
      <c r="W32" s="225"/>
      <c r="X32" s="206"/>
      <c r="Y32" s="206"/>
      <c r="Z32" s="206"/>
      <c r="AA32" s="206"/>
      <c r="AB32" s="206"/>
      <c r="AC32" s="206"/>
      <c r="AD32" s="206"/>
      <c r="AE32" s="206"/>
      <c r="AF32" s="206"/>
      <c r="AG32" s="206" t="s">
        <v>922</v>
      </c>
      <c r="AH32" s="206"/>
      <c r="AI32" s="206"/>
      <c r="AJ32" s="206"/>
      <c r="AK32" s="206"/>
      <c r="AL32" s="206"/>
      <c r="AM32" s="206"/>
      <c r="AN32" s="206"/>
      <c r="AO32" s="206"/>
      <c r="AP32" s="206"/>
      <c r="AQ32" s="206"/>
      <c r="AR32" s="206"/>
      <c r="AS32" s="206"/>
      <c r="AT32" s="206"/>
      <c r="AU32" s="206"/>
      <c r="AV32" s="206"/>
      <c r="AW32" s="206"/>
      <c r="AX32" s="206"/>
      <c r="AY32" s="206"/>
      <c r="AZ32" s="206"/>
      <c r="BA32" s="206"/>
      <c r="BB32" s="206"/>
      <c r="BC32" s="206"/>
      <c r="BD32" s="206"/>
      <c r="BE32" s="206"/>
      <c r="BF32" s="206"/>
      <c r="BG32" s="206"/>
      <c r="BH32" s="206"/>
    </row>
    <row r="33" spans="1:60" outlineLevel="1" x14ac:dyDescent="0.25">
      <c r="A33" s="244">
        <v>25</v>
      </c>
      <c r="B33" s="245" t="s">
        <v>2278</v>
      </c>
      <c r="C33" s="255" t="s">
        <v>2279</v>
      </c>
      <c r="D33" s="246" t="s">
        <v>1638</v>
      </c>
      <c r="E33" s="247">
        <v>1</v>
      </c>
      <c r="F33" s="248"/>
      <c r="G33" s="249">
        <f>ROUND(E33*F33,2)</f>
        <v>0</v>
      </c>
      <c r="H33" s="248"/>
      <c r="I33" s="249">
        <f>ROUND(E33*H33,2)</f>
        <v>0</v>
      </c>
      <c r="J33" s="248"/>
      <c r="K33" s="249">
        <f>ROUND(E33*J33,2)</f>
        <v>0</v>
      </c>
      <c r="L33" s="249">
        <v>21</v>
      </c>
      <c r="M33" s="249">
        <f>G33*(1+L33/100)</f>
        <v>0</v>
      </c>
      <c r="N33" s="249">
        <v>0</v>
      </c>
      <c r="O33" s="249">
        <f>ROUND(E33*N33,2)</f>
        <v>0</v>
      </c>
      <c r="P33" s="249">
        <v>0</v>
      </c>
      <c r="Q33" s="250">
        <f>ROUND(E33*P33,2)</f>
        <v>0</v>
      </c>
      <c r="R33" s="225"/>
      <c r="S33" s="225" t="s">
        <v>289</v>
      </c>
      <c r="T33" s="225" t="s">
        <v>277</v>
      </c>
      <c r="U33" s="225">
        <v>0</v>
      </c>
      <c r="V33" s="225">
        <f>ROUND(E33*U33,2)</f>
        <v>0</v>
      </c>
      <c r="W33" s="225"/>
      <c r="X33" s="206"/>
      <c r="Y33" s="206"/>
      <c r="Z33" s="206"/>
      <c r="AA33" s="206"/>
      <c r="AB33" s="206"/>
      <c r="AC33" s="206"/>
      <c r="AD33" s="206"/>
      <c r="AE33" s="206"/>
      <c r="AF33" s="206"/>
      <c r="AG33" s="206" t="s">
        <v>922</v>
      </c>
      <c r="AH33" s="206"/>
      <c r="AI33" s="206"/>
      <c r="AJ33" s="206"/>
      <c r="AK33" s="206"/>
      <c r="AL33" s="206"/>
      <c r="AM33" s="206"/>
      <c r="AN33" s="206"/>
      <c r="AO33" s="206"/>
      <c r="AP33" s="206"/>
      <c r="AQ33" s="206"/>
      <c r="AR33" s="206"/>
      <c r="AS33" s="206"/>
      <c r="AT33" s="206"/>
      <c r="AU33" s="206"/>
      <c r="AV33" s="206"/>
      <c r="AW33" s="206"/>
      <c r="AX33" s="206"/>
      <c r="AY33" s="206"/>
      <c r="AZ33" s="206"/>
      <c r="BA33" s="206"/>
      <c r="BB33" s="206"/>
      <c r="BC33" s="206"/>
      <c r="BD33" s="206"/>
      <c r="BE33" s="206"/>
      <c r="BF33" s="206"/>
      <c r="BG33" s="206"/>
      <c r="BH33" s="206"/>
    </row>
    <row r="34" spans="1:60" outlineLevel="1" x14ac:dyDescent="0.25">
      <c r="A34" s="244">
        <v>26</v>
      </c>
      <c r="B34" s="245" t="s">
        <v>2280</v>
      </c>
      <c r="C34" s="255" t="s">
        <v>2281</v>
      </c>
      <c r="D34" s="246" t="s">
        <v>884</v>
      </c>
      <c r="E34" s="247">
        <v>8</v>
      </c>
      <c r="F34" s="248"/>
      <c r="G34" s="249">
        <f>ROUND(E34*F34,2)</f>
        <v>0</v>
      </c>
      <c r="H34" s="248"/>
      <c r="I34" s="249">
        <f>ROUND(E34*H34,2)</f>
        <v>0</v>
      </c>
      <c r="J34" s="248"/>
      <c r="K34" s="249">
        <f>ROUND(E34*J34,2)</f>
        <v>0</v>
      </c>
      <c r="L34" s="249">
        <v>21</v>
      </c>
      <c r="M34" s="249">
        <f>G34*(1+L34/100)</f>
        <v>0</v>
      </c>
      <c r="N34" s="249">
        <v>0</v>
      </c>
      <c r="O34" s="249">
        <f>ROUND(E34*N34,2)</f>
        <v>0</v>
      </c>
      <c r="P34" s="249">
        <v>0</v>
      </c>
      <c r="Q34" s="250">
        <f>ROUND(E34*P34,2)</f>
        <v>0</v>
      </c>
      <c r="R34" s="225"/>
      <c r="S34" s="225" t="s">
        <v>289</v>
      </c>
      <c r="T34" s="225" t="s">
        <v>277</v>
      </c>
      <c r="U34" s="225">
        <v>0</v>
      </c>
      <c r="V34" s="225">
        <f>ROUND(E34*U34,2)</f>
        <v>0</v>
      </c>
      <c r="W34" s="225"/>
      <c r="X34" s="206"/>
      <c r="Y34" s="206"/>
      <c r="Z34" s="206"/>
      <c r="AA34" s="206"/>
      <c r="AB34" s="206"/>
      <c r="AC34" s="206"/>
      <c r="AD34" s="206"/>
      <c r="AE34" s="206"/>
      <c r="AF34" s="206"/>
      <c r="AG34" s="206" t="s">
        <v>922</v>
      </c>
      <c r="AH34" s="206"/>
      <c r="AI34" s="206"/>
      <c r="AJ34" s="206"/>
      <c r="AK34" s="206"/>
      <c r="AL34" s="206"/>
      <c r="AM34" s="206"/>
      <c r="AN34" s="206"/>
      <c r="AO34" s="206"/>
      <c r="AP34" s="206"/>
      <c r="AQ34" s="206"/>
      <c r="AR34" s="206"/>
      <c r="AS34" s="206"/>
      <c r="AT34" s="206"/>
      <c r="AU34" s="206"/>
      <c r="AV34" s="206"/>
      <c r="AW34" s="206"/>
      <c r="AX34" s="206"/>
      <c r="AY34" s="206"/>
      <c r="AZ34" s="206"/>
      <c r="BA34" s="206"/>
      <c r="BB34" s="206"/>
      <c r="BC34" s="206"/>
      <c r="BD34" s="206"/>
      <c r="BE34" s="206"/>
      <c r="BF34" s="206"/>
      <c r="BG34" s="206"/>
      <c r="BH34" s="206"/>
    </row>
    <row r="35" spans="1:60" outlineLevel="1" x14ac:dyDescent="0.25">
      <c r="A35" s="244">
        <v>27</v>
      </c>
      <c r="B35" s="245" t="s">
        <v>2282</v>
      </c>
      <c r="C35" s="255" t="s">
        <v>2283</v>
      </c>
      <c r="D35" s="246" t="s">
        <v>1638</v>
      </c>
      <c r="E35" s="247">
        <v>1</v>
      </c>
      <c r="F35" s="248"/>
      <c r="G35" s="249">
        <f>ROUND(E35*F35,2)</f>
        <v>0</v>
      </c>
      <c r="H35" s="248"/>
      <c r="I35" s="249">
        <f>ROUND(E35*H35,2)</f>
        <v>0</v>
      </c>
      <c r="J35" s="248"/>
      <c r="K35" s="249">
        <f>ROUND(E35*J35,2)</f>
        <v>0</v>
      </c>
      <c r="L35" s="249">
        <v>21</v>
      </c>
      <c r="M35" s="249">
        <f>G35*(1+L35/100)</f>
        <v>0</v>
      </c>
      <c r="N35" s="249">
        <v>0</v>
      </c>
      <c r="O35" s="249">
        <f>ROUND(E35*N35,2)</f>
        <v>0</v>
      </c>
      <c r="P35" s="249">
        <v>0</v>
      </c>
      <c r="Q35" s="250">
        <f>ROUND(E35*P35,2)</f>
        <v>0</v>
      </c>
      <c r="R35" s="225"/>
      <c r="S35" s="225" t="s">
        <v>289</v>
      </c>
      <c r="T35" s="225" t="s">
        <v>277</v>
      </c>
      <c r="U35" s="225">
        <v>0</v>
      </c>
      <c r="V35" s="225">
        <f>ROUND(E35*U35,2)</f>
        <v>0</v>
      </c>
      <c r="W35" s="225"/>
      <c r="X35" s="206"/>
      <c r="Y35" s="206"/>
      <c r="Z35" s="206"/>
      <c r="AA35" s="206"/>
      <c r="AB35" s="206"/>
      <c r="AC35" s="206"/>
      <c r="AD35" s="206"/>
      <c r="AE35" s="206"/>
      <c r="AF35" s="206"/>
      <c r="AG35" s="206" t="s">
        <v>922</v>
      </c>
      <c r="AH35" s="206"/>
      <c r="AI35" s="206"/>
      <c r="AJ35" s="206"/>
      <c r="AK35" s="206"/>
      <c r="AL35" s="206"/>
      <c r="AM35" s="206"/>
      <c r="AN35" s="206"/>
      <c r="AO35" s="206"/>
      <c r="AP35" s="206"/>
      <c r="AQ35" s="206"/>
      <c r="AR35" s="206"/>
      <c r="AS35" s="206"/>
      <c r="AT35" s="206"/>
      <c r="AU35" s="206"/>
      <c r="AV35" s="206"/>
      <c r="AW35" s="206"/>
      <c r="AX35" s="206"/>
      <c r="AY35" s="206"/>
      <c r="AZ35" s="206"/>
      <c r="BA35" s="206"/>
      <c r="BB35" s="206"/>
      <c r="BC35" s="206"/>
      <c r="BD35" s="206"/>
      <c r="BE35" s="206"/>
      <c r="BF35" s="206"/>
      <c r="BG35" s="206"/>
      <c r="BH35" s="206"/>
    </row>
    <row r="36" spans="1:60" outlineLevel="1" x14ac:dyDescent="0.25">
      <c r="A36" s="244">
        <v>28</v>
      </c>
      <c r="B36" s="245" t="s">
        <v>2284</v>
      </c>
      <c r="C36" s="255" t="s">
        <v>2285</v>
      </c>
      <c r="D36" s="246" t="s">
        <v>1638</v>
      </c>
      <c r="E36" s="247">
        <v>1</v>
      </c>
      <c r="F36" s="248"/>
      <c r="G36" s="249">
        <f>ROUND(E36*F36,2)</f>
        <v>0</v>
      </c>
      <c r="H36" s="248"/>
      <c r="I36" s="249">
        <f>ROUND(E36*H36,2)</f>
        <v>0</v>
      </c>
      <c r="J36" s="248"/>
      <c r="K36" s="249">
        <f>ROUND(E36*J36,2)</f>
        <v>0</v>
      </c>
      <c r="L36" s="249">
        <v>21</v>
      </c>
      <c r="M36" s="249">
        <f>G36*(1+L36/100)</f>
        <v>0</v>
      </c>
      <c r="N36" s="249">
        <v>0</v>
      </c>
      <c r="O36" s="249">
        <f>ROUND(E36*N36,2)</f>
        <v>0</v>
      </c>
      <c r="P36" s="249">
        <v>0</v>
      </c>
      <c r="Q36" s="250">
        <f>ROUND(E36*P36,2)</f>
        <v>0</v>
      </c>
      <c r="R36" s="225"/>
      <c r="S36" s="225" t="s">
        <v>289</v>
      </c>
      <c r="T36" s="225" t="s">
        <v>277</v>
      </c>
      <c r="U36" s="225">
        <v>0</v>
      </c>
      <c r="V36" s="225">
        <f>ROUND(E36*U36,2)</f>
        <v>0</v>
      </c>
      <c r="W36" s="225"/>
      <c r="X36" s="206"/>
      <c r="Y36" s="206"/>
      <c r="Z36" s="206"/>
      <c r="AA36" s="206"/>
      <c r="AB36" s="206"/>
      <c r="AC36" s="206"/>
      <c r="AD36" s="206"/>
      <c r="AE36" s="206"/>
      <c r="AF36" s="206"/>
      <c r="AG36" s="206" t="s">
        <v>922</v>
      </c>
      <c r="AH36" s="206"/>
      <c r="AI36" s="206"/>
      <c r="AJ36" s="206"/>
      <c r="AK36" s="206"/>
      <c r="AL36" s="206"/>
      <c r="AM36" s="206"/>
      <c r="AN36" s="206"/>
      <c r="AO36" s="206"/>
      <c r="AP36" s="206"/>
      <c r="AQ36" s="206"/>
      <c r="AR36" s="206"/>
      <c r="AS36" s="206"/>
      <c r="AT36" s="206"/>
      <c r="AU36" s="206"/>
      <c r="AV36" s="206"/>
      <c r="AW36" s="206"/>
      <c r="AX36" s="206"/>
      <c r="AY36" s="206"/>
      <c r="AZ36" s="206"/>
      <c r="BA36" s="206"/>
      <c r="BB36" s="206"/>
      <c r="BC36" s="206"/>
      <c r="BD36" s="206"/>
      <c r="BE36" s="206"/>
      <c r="BF36" s="206"/>
      <c r="BG36" s="206"/>
      <c r="BH36" s="206"/>
    </row>
    <row r="37" spans="1:60" outlineLevel="1" x14ac:dyDescent="0.25">
      <c r="A37" s="244">
        <v>29</v>
      </c>
      <c r="B37" s="245" t="s">
        <v>2286</v>
      </c>
      <c r="C37" s="255" t="s">
        <v>2287</v>
      </c>
      <c r="D37" s="246" t="s">
        <v>1638</v>
      </c>
      <c r="E37" s="247">
        <v>1</v>
      </c>
      <c r="F37" s="248"/>
      <c r="G37" s="249">
        <f>ROUND(E37*F37,2)</f>
        <v>0</v>
      </c>
      <c r="H37" s="248"/>
      <c r="I37" s="249">
        <f>ROUND(E37*H37,2)</f>
        <v>0</v>
      </c>
      <c r="J37" s="248"/>
      <c r="K37" s="249">
        <f>ROUND(E37*J37,2)</f>
        <v>0</v>
      </c>
      <c r="L37" s="249">
        <v>21</v>
      </c>
      <c r="M37" s="249">
        <f>G37*(1+L37/100)</f>
        <v>0</v>
      </c>
      <c r="N37" s="249">
        <v>0</v>
      </c>
      <c r="O37" s="249">
        <f>ROUND(E37*N37,2)</f>
        <v>0</v>
      </c>
      <c r="P37" s="249">
        <v>0</v>
      </c>
      <c r="Q37" s="250">
        <f>ROUND(E37*P37,2)</f>
        <v>0</v>
      </c>
      <c r="R37" s="225"/>
      <c r="S37" s="225" t="s">
        <v>289</v>
      </c>
      <c r="T37" s="225" t="s">
        <v>277</v>
      </c>
      <c r="U37" s="225">
        <v>0</v>
      </c>
      <c r="V37" s="225">
        <f>ROUND(E37*U37,2)</f>
        <v>0</v>
      </c>
      <c r="W37" s="225"/>
      <c r="X37" s="206"/>
      <c r="Y37" s="206"/>
      <c r="Z37" s="206"/>
      <c r="AA37" s="206"/>
      <c r="AB37" s="206"/>
      <c r="AC37" s="206"/>
      <c r="AD37" s="206"/>
      <c r="AE37" s="206"/>
      <c r="AF37" s="206"/>
      <c r="AG37" s="206" t="s">
        <v>922</v>
      </c>
      <c r="AH37" s="206"/>
      <c r="AI37" s="206"/>
      <c r="AJ37" s="206"/>
      <c r="AK37" s="206"/>
      <c r="AL37" s="206"/>
      <c r="AM37" s="206"/>
      <c r="AN37" s="206"/>
      <c r="AO37" s="206"/>
      <c r="AP37" s="206"/>
      <c r="AQ37" s="206"/>
      <c r="AR37" s="206"/>
      <c r="AS37" s="206"/>
      <c r="AT37" s="206"/>
      <c r="AU37" s="206"/>
      <c r="AV37" s="206"/>
      <c r="AW37" s="206"/>
      <c r="AX37" s="206"/>
      <c r="AY37" s="206"/>
      <c r="AZ37" s="206"/>
      <c r="BA37" s="206"/>
      <c r="BB37" s="206"/>
      <c r="BC37" s="206"/>
      <c r="BD37" s="206"/>
      <c r="BE37" s="206"/>
      <c r="BF37" s="206"/>
      <c r="BG37" s="206"/>
      <c r="BH37" s="206"/>
    </row>
    <row r="38" spans="1:60" outlineLevel="1" x14ac:dyDescent="0.25">
      <c r="A38" s="244">
        <v>30</v>
      </c>
      <c r="B38" s="245" t="s">
        <v>2239</v>
      </c>
      <c r="C38" s="255" t="s">
        <v>2240</v>
      </c>
      <c r="D38" s="246" t="s">
        <v>1638</v>
      </c>
      <c r="E38" s="247">
        <v>1</v>
      </c>
      <c r="F38" s="248"/>
      <c r="G38" s="249">
        <f>ROUND(E38*F38,2)</f>
        <v>0</v>
      </c>
      <c r="H38" s="248"/>
      <c r="I38" s="249">
        <f>ROUND(E38*H38,2)</f>
        <v>0</v>
      </c>
      <c r="J38" s="248"/>
      <c r="K38" s="249">
        <f>ROUND(E38*J38,2)</f>
        <v>0</v>
      </c>
      <c r="L38" s="249">
        <v>21</v>
      </c>
      <c r="M38" s="249">
        <f>G38*(1+L38/100)</f>
        <v>0</v>
      </c>
      <c r="N38" s="249">
        <v>0</v>
      </c>
      <c r="O38" s="249">
        <f>ROUND(E38*N38,2)</f>
        <v>0</v>
      </c>
      <c r="P38" s="249">
        <v>0</v>
      </c>
      <c r="Q38" s="250">
        <f>ROUND(E38*P38,2)</f>
        <v>0</v>
      </c>
      <c r="R38" s="225"/>
      <c r="S38" s="225" t="s">
        <v>276</v>
      </c>
      <c r="T38" s="225" t="s">
        <v>277</v>
      </c>
      <c r="U38" s="225">
        <v>0</v>
      </c>
      <c r="V38" s="225">
        <f>ROUND(E38*U38,2)</f>
        <v>0</v>
      </c>
      <c r="W38" s="225"/>
      <c r="X38" s="206"/>
      <c r="Y38" s="206"/>
      <c r="Z38" s="206"/>
      <c r="AA38" s="206"/>
      <c r="AB38" s="206"/>
      <c r="AC38" s="206"/>
      <c r="AD38" s="206"/>
      <c r="AE38" s="206"/>
      <c r="AF38" s="206"/>
      <c r="AG38" s="206" t="s">
        <v>2241</v>
      </c>
      <c r="AH38" s="206"/>
      <c r="AI38" s="206"/>
      <c r="AJ38" s="206"/>
      <c r="AK38" s="206"/>
      <c r="AL38" s="206"/>
      <c r="AM38" s="206"/>
      <c r="AN38" s="206"/>
      <c r="AO38" s="206"/>
      <c r="AP38" s="206"/>
      <c r="AQ38" s="206"/>
      <c r="AR38" s="206"/>
      <c r="AS38" s="206"/>
      <c r="AT38" s="206"/>
      <c r="AU38" s="206"/>
      <c r="AV38" s="206"/>
      <c r="AW38" s="206"/>
      <c r="AX38" s="206"/>
      <c r="AY38" s="206"/>
      <c r="AZ38" s="206"/>
      <c r="BA38" s="206"/>
      <c r="BB38" s="206"/>
      <c r="BC38" s="206"/>
      <c r="BD38" s="206"/>
      <c r="BE38" s="206"/>
      <c r="BF38" s="206"/>
      <c r="BG38" s="206"/>
      <c r="BH38" s="206"/>
    </row>
    <row r="39" spans="1:60" ht="26.4" x14ac:dyDescent="0.25">
      <c r="A39" s="231" t="s">
        <v>271</v>
      </c>
      <c r="B39" s="232" t="s">
        <v>165</v>
      </c>
      <c r="C39" s="252" t="s">
        <v>167</v>
      </c>
      <c r="D39" s="233"/>
      <c r="E39" s="234"/>
      <c r="F39" s="235"/>
      <c r="G39" s="235">
        <f>SUMIF(AG40:AG80,"&lt;&gt;NOR",G40:G80)</f>
        <v>0</v>
      </c>
      <c r="H39" s="235"/>
      <c r="I39" s="235">
        <f>SUM(I40:I80)</f>
        <v>0</v>
      </c>
      <c r="J39" s="235"/>
      <c r="K39" s="235">
        <f>SUM(K40:K80)</f>
        <v>0</v>
      </c>
      <c r="L39" s="235"/>
      <c r="M39" s="235">
        <f>SUM(M40:M80)</f>
        <v>0</v>
      </c>
      <c r="N39" s="235"/>
      <c r="O39" s="235">
        <f>SUM(O40:O80)</f>
        <v>0</v>
      </c>
      <c r="P39" s="235"/>
      <c r="Q39" s="236">
        <f>SUM(Q40:Q80)</f>
        <v>0</v>
      </c>
      <c r="R39" s="230"/>
      <c r="S39" s="230"/>
      <c r="T39" s="230"/>
      <c r="U39" s="230"/>
      <c r="V39" s="230">
        <f>SUM(V40:V80)</f>
        <v>55.21</v>
      </c>
      <c r="W39" s="230"/>
      <c r="AG39" t="s">
        <v>272</v>
      </c>
    </row>
    <row r="40" spans="1:60" outlineLevel="1" x14ac:dyDescent="0.25">
      <c r="A40" s="244">
        <v>31</v>
      </c>
      <c r="B40" s="245" t="s">
        <v>2288</v>
      </c>
      <c r="C40" s="255" t="s">
        <v>2289</v>
      </c>
      <c r="D40" s="246" t="s">
        <v>1638</v>
      </c>
      <c r="E40" s="247">
        <v>80</v>
      </c>
      <c r="F40" s="248"/>
      <c r="G40" s="249">
        <f>ROUND(E40*F40,2)</f>
        <v>0</v>
      </c>
      <c r="H40" s="248"/>
      <c r="I40" s="249">
        <f>ROUND(E40*H40,2)</f>
        <v>0</v>
      </c>
      <c r="J40" s="248"/>
      <c r="K40" s="249">
        <f>ROUND(E40*J40,2)</f>
        <v>0</v>
      </c>
      <c r="L40" s="249">
        <v>21</v>
      </c>
      <c r="M40" s="249">
        <f>G40*(1+L40/100)</f>
        <v>0</v>
      </c>
      <c r="N40" s="249">
        <v>0</v>
      </c>
      <c r="O40" s="249">
        <f>ROUND(E40*N40,2)</f>
        <v>0</v>
      </c>
      <c r="P40" s="249">
        <v>0</v>
      </c>
      <c r="Q40" s="250">
        <f>ROUND(E40*P40,2)</f>
        <v>0</v>
      </c>
      <c r="R40" s="225"/>
      <c r="S40" s="225" t="s">
        <v>276</v>
      </c>
      <c r="T40" s="225" t="s">
        <v>277</v>
      </c>
      <c r="U40" s="225">
        <v>0.67759999999999998</v>
      </c>
      <c r="V40" s="225">
        <f>ROUND(E40*U40,2)</f>
        <v>54.21</v>
      </c>
      <c r="W40" s="225"/>
      <c r="X40" s="206"/>
      <c r="Y40" s="206"/>
      <c r="Z40" s="206"/>
      <c r="AA40" s="206"/>
      <c r="AB40" s="206"/>
      <c r="AC40" s="206"/>
      <c r="AD40" s="206"/>
      <c r="AE40" s="206"/>
      <c r="AF40" s="206"/>
      <c r="AG40" s="206" t="s">
        <v>455</v>
      </c>
      <c r="AH40" s="206"/>
      <c r="AI40" s="206"/>
      <c r="AJ40" s="206"/>
      <c r="AK40" s="206"/>
      <c r="AL40" s="206"/>
      <c r="AM40" s="206"/>
      <c r="AN40" s="206"/>
      <c r="AO40" s="206"/>
      <c r="AP40" s="206"/>
      <c r="AQ40" s="206"/>
      <c r="AR40" s="206"/>
      <c r="AS40" s="206"/>
      <c r="AT40" s="206"/>
      <c r="AU40" s="206"/>
      <c r="AV40" s="206"/>
      <c r="AW40" s="206"/>
      <c r="AX40" s="206"/>
      <c r="AY40" s="206"/>
      <c r="AZ40" s="206"/>
      <c r="BA40" s="206"/>
      <c r="BB40" s="206"/>
      <c r="BC40" s="206"/>
      <c r="BD40" s="206"/>
      <c r="BE40" s="206"/>
      <c r="BF40" s="206"/>
      <c r="BG40" s="206"/>
      <c r="BH40" s="206"/>
    </row>
    <row r="41" spans="1:60" outlineLevel="1" x14ac:dyDescent="0.25">
      <c r="A41" s="244">
        <v>32</v>
      </c>
      <c r="B41" s="245" t="s">
        <v>2290</v>
      </c>
      <c r="C41" s="255" t="s">
        <v>2240</v>
      </c>
      <c r="D41" s="246" t="s">
        <v>1638</v>
      </c>
      <c r="E41" s="247">
        <v>1</v>
      </c>
      <c r="F41" s="248"/>
      <c r="G41" s="249">
        <f>ROUND(E41*F41,2)</f>
        <v>0</v>
      </c>
      <c r="H41" s="248"/>
      <c r="I41" s="249">
        <f>ROUND(E41*H41,2)</f>
        <v>0</v>
      </c>
      <c r="J41" s="248"/>
      <c r="K41" s="249">
        <f>ROUND(E41*J41,2)</f>
        <v>0</v>
      </c>
      <c r="L41" s="249">
        <v>21</v>
      </c>
      <c r="M41" s="249">
        <f>G41*(1+L41/100)</f>
        <v>0</v>
      </c>
      <c r="N41" s="249">
        <v>0</v>
      </c>
      <c r="O41" s="249">
        <f>ROUND(E41*N41,2)</f>
        <v>0</v>
      </c>
      <c r="P41" s="249">
        <v>0</v>
      </c>
      <c r="Q41" s="250">
        <f>ROUND(E41*P41,2)</f>
        <v>0</v>
      </c>
      <c r="R41" s="225"/>
      <c r="S41" s="225" t="s">
        <v>276</v>
      </c>
      <c r="T41" s="225" t="s">
        <v>277</v>
      </c>
      <c r="U41" s="225">
        <v>1</v>
      </c>
      <c r="V41" s="225">
        <f>ROUND(E41*U41,2)</f>
        <v>1</v>
      </c>
      <c r="W41" s="225"/>
      <c r="X41" s="206"/>
      <c r="Y41" s="206"/>
      <c r="Z41" s="206"/>
      <c r="AA41" s="206"/>
      <c r="AB41" s="206"/>
      <c r="AC41" s="206"/>
      <c r="AD41" s="206"/>
      <c r="AE41" s="206"/>
      <c r="AF41" s="206"/>
      <c r="AG41" s="206" t="s">
        <v>455</v>
      </c>
      <c r="AH41" s="206"/>
      <c r="AI41" s="206"/>
      <c r="AJ41" s="206"/>
      <c r="AK41" s="206"/>
      <c r="AL41" s="206"/>
      <c r="AM41" s="206"/>
      <c r="AN41" s="206"/>
      <c r="AO41" s="206"/>
      <c r="AP41" s="206"/>
      <c r="AQ41" s="206"/>
      <c r="AR41" s="206"/>
      <c r="AS41" s="206"/>
      <c r="AT41" s="206"/>
      <c r="AU41" s="206"/>
      <c r="AV41" s="206"/>
      <c r="AW41" s="206"/>
      <c r="AX41" s="206"/>
      <c r="AY41" s="206"/>
      <c r="AZ41" s="206"/>
      <c r="BA41" s="206"/>
      <c r="BB41" s="206"/>
      <c r="BC41" s="206"/>
      <c r="BD41" s="206"/>
      <c r="BE41" s="206"/>
      <c r="BF41" s="206"/>
      <c r="BG41" s="206"/>
      <c r="BH41" s="206"/>
    </row>
    <row r="42" spans="1:60" outlineLevel="1" x14ac:dyDescent="0.25">
      <c r="A42" s="244">
        <v>33</v>
      </c>
      <c r="B42" s="245" t="s">
        <v>2071</v>
      </c>
      <c r="C42" s="255" t="s">
        <v>2291</v>
      </c>
      <c r="D42" s="246" t="s">
        <v>1638</v>
      </c>
      <c r="E42" s="247">
        <v>1</v>
      </c>
      <c r="F42" s="248"/>
      <c r="G42" s="249">
        <f>ROUND(E42*F42,2)</f>
        <v>0</v>
      </c>
      <c r="H42" s="248"/>
      <c r="I42" s="249">
        <f>ROUND(E42*H42,2)</f>
        <v>0</v>
      </c>
      <c r="J42" s="248"/>
      <c r="K42" s="249">
        <f>ROUND(E42*J42,2)</f>
        <v>0</v>
      </c>
      <c r="L42" s="249">
        <v>21</v>
      </c>
      <c r="M42" s="249">
        <f>G42*(1+L42/100)</f>
        <v>0</v>
      </c>
      <c r="N42" s="249">
        <v>0</v>
      </c>
      <c r="O42" s="249">
        <f>ROUND(E42*N42,2)</f>
        <v>0</v>
      </c>
      <c r="P42" s="249">
        <v>0</v>
      </c>
      <c r="Q42" s="250">
        <f>ROUND(E42*P42,2)</f>
        <v>0</v>
      </c>
      <c r="R42" s="225"/>
      <c r="S42" s="225" t="s">
        <v>289</v>
      </c>
      <c r="T42" s="225" t="s">
        <v>277</v>
      </c>
      <c r="U42" s="225">
        <v>0</v>
      </c>
      <c r="V42" s="225">
        <f>ROUND(E42*U42,2)</f>
        <v>0</v>
      </c>
      <c r="W42" s="225"/>
      <c r="X42" s="206"/>
      <c r="Y42" s="206"/>
      <c r="Z42" s="206"/>
      <c r="AA42" s="206"/>
      <c r="AB42" s="206"/>
      <c r="AC42" s="206"/>
      <c r="AD42" s="206"/>
      <c r="AE42" s="206"/>
      <c r="AF42" s="206"/>
      <c r="AG42" s="206" t="s">
        <v>922</v>
      </c>
      <c r="AH42" s="206"/>
      <c r="AI42" s="206"/>
      <c r="AJ42" s="206"/>
      <c r="AK42" s="206"/>
      <c r="AL42" s="206"/>
      <c r="AM42" s="206"/>
      <c r="AN42" s="206"/>
      <c r="AO42" s="206"/>
      <c r="AP42" s="206"/>
      <c r="AQ42" s="206"/>
      <c r="AR42" s="206"/>
      <c r="AS42" s="206"/>
      <c r="AT42" s="206"/>
      <c r="AU42" s="206"/>
      <c r="AV42" s="206"/>
      <c r="AW42" s="206"/>
      <c r="AX42" s="206"/>
      <c r="AY42" s="206"/>
      <c r="AZ42" s="206"/>
      <c r="BA42" s="206"/>
      <c r="BB42" s="206"/>
      <c r="BC42" s="206"/>
      <c r="BD42" s="206"/>
      <c r="BE42" s="206"/>
      <c r="BF42" s="206"/>
      <c r="BG42" s="206"/>
      <c r="BH42" s="206"/>
    </row>
    <row r="43" spans="1:60" ht="20.399999999999999" outlineLevel="1" x14ac:dyDescent="0.25">
      <c r="A43" s="244">
        <v>34</v>
      </c>
      <c r="B43" s="245" t="s">
        <v>2073</v>
      </c>
      <c r="C43" s="255" t="s">
        <v>2292</v>
      </c>
      <c r="D43" s="246" t="s">
        <v>1638</v>
      </c>
      <c r="E43" s="247">
        <v>1</v>
      </c>
      <c r="F43" s="248"/>
      <c r="G43" s="249">
        <f>ROUND(E43*F43,2)</f>
        <v>0</v>
      </c>
      <c r="H43" s="248"/>
      <c r="I43" s="249">
        <f>ROUND(E43*H43,2)</f>
        <v>0</v>
      </c>
      <c r="J43" s="248"/>
      <c r="K43" s="249">
        <f>ROUND(E43*J43,2)</f>
        <v>0</v>
      </c>
      <c r="L43" s="249">
        <v>21</v>
      </c>
      <c r="M43" s="249">
        <f>G43*(1+L43/100)</f>
        <v>0</v>
      </c>
      <c r="N43" s="249">
        <v>0</v>
      </c>
      <c r="O43" s="249">
        <f>ROUND(E43*N43,2)</f>
        <v>0</v>
      </c>
      <c r="P43" s="249">
        <v>0</v>
      </c>
      <c r="Q43" s="250">
        <f>ROUND(E43*P43,2)</f>
        <v>0</v>
      </c>
      <c r="R43" s="225"/>
      <c r="S43" s="225" t="s">
        <v>289</v>
      </c>
      <c r="T43" s="225" t="s">
        <v>277</v>
      </c>
      <c r="U43" s="225">
        <v>0</v>
      </c>
      <c r="V43" s="225">
        <f>ROUND(E43*U43,2)</f>
        <v>0</v>
      </c>
      <c r="W43" s="225"/>
      <c r="X43" s="206"/>
      <c r="Y43" s="206"/>
      <c r="Z43" s="206"/>
      <c r="AA43" s="206"/>
      <c r="AB43" s="206"/>
      <c r="AC43" s="206"/>
      <c r="AD43" s="206"/>
      <c r="AE43" s="206"/>
      <c r="AF43" s="206"/>
      <c r="AG43" s="206" t="s">
        <v>922</v>
      </c>
      <c r="AH43" s="206"/>
      <c r="AI43" s="206"/>
      <c r="AJ43" s="206"/>
      <c r="AK43" s="206"/>
      <c r="AL43" s="206"/>
      <c r="AM43" s="206"/>
      <c r="AN43" s="206"/>
      <c r="AO43" s="206"/>
      <c r="AP43" s="206"/>
      <c r="AQ43" s="206"/>
      <c r="AR43" s="206"/>
      <c r="AS43" s="206"/>
      <c r="AT43" s="206"/>
      <c r="AU43" s="206"/>
      <c r="AV43" s="206"/>
      <c r="AW43" s="206"/>
      <c r="AX43" s="206"/>
      <c r="AY43" s="206"/>
      <c r="AZ43" s="206"/>
      <c r="BA43" s="206"/>
      <c r="BB43" s="206"/>
      <c r="BC43" s="206"/>
      <c r="BD43" s="206"/>
      <c r="BE43" s="206"/>
      <c r="BF43" s="206"/>
      <c r="BG43" s="206"/>
      <c r="BH43" s="206"/>
    </row>
    <row r="44" spans="1:60" outlineLevel="1" x14ac:dyDescent="0.25">
      <c r="A44" s="244">
        <v>35</v>
      </c>
      <c r="B44" s="245" t="s">
        <v>2075</v>
      </c>
      <c r="C44" s="255" t="s">
        <v>2293</v>
      </c>
      <c r="D44" s="246" t="s">
        <v>1638</v>
      </c>
      <c r="E44" s="247">
        <v>1</v>
      </c>
      <c r="F44" s="248"/>
      <c r="G44" s="249">
        <f>ROUND(E44*F44,2)</f>
        <v>0</v>
      </c>
      <c r="H44" s="248"/>
      <c r="I44" s="249">
        <f>ROUND(E44*H44,2)</f>
        <v>0</v>
      </c>
      <c r="J44" s="248"/>
      <c r="K44" s="249">
        <f>ROUND(E44*J44,2)</f>
        <v>0</v>
      </c>
      <c r="L44" s="249">
        <v>21</v>
      </c>
      <c r="M44" s="249">
        <f>G44*(1+L44/100)</f>
        <v>0</v>
      </c>
      <c r="N44" s="249">
        <v>0</v>
      </c>
      <c r="O44" s="249">
        <f>ROUND(E44*N44,2)</f>
        <v>0</v>
      </c>
      <c r="P44" s="249">
        <v>0</v>
      </c>
      <c r="Q44" s="250">
        <f>ROUND(E44*P44,2)</f>
        <v>0</v>
      </c>
      <c r="R44" s="225"/>
      <c r="S44" s="225" t="s">
        <v>289</v>
      </c>
      <c r="T44" s="225" t="s">
        <v>277</v>
      </c>
      <c r="U44" s="225">
        <v>0</v>
      </c>
      <c r="V44" s="225">
        <f>ROUND(E44*U44,2)</f>
        <v>0</v>
      </c>
      <c r="W44" s="225"/>
      <c r="X44" s="206"/>
      <c r="Y44" s="206"/>
      <c r="Z44" s="206"/>
      <c r="AA44" s="206"/>
      <c r="AB44" s="206"/>
      <c r="AC44" s="206"/>
      <c r="AD44" s="206"/>
      <c r="AE44" s="206"/>
      <c r="AF44" s="206"/>
      <c r="AG44" s="206" t="s">
        <v>922</v>
      </c>
      <c r="AH44" s="206"/>
      <c r="AI44" s="206"/>
      <c r="AJ44" s="206"/>
      <c r="AK44" s="206"/>
      <c r="AL44" s="206"/>
      <c r="AM44" s="206"/>
      <c r="AN44" s="206"/>
      <c r="AO44" s="206"/>
      <c r="AP44" s="206"/>
      <c r="AQ44" s="206"/>
      <c r="AR44" s="206"/>
      <c r="AS44" s="206"/>
      <c r="AT44" s="206"/>
      <c r="AU44" s="206"/>
      <c r="AV44" s="206"/>
      <c r="AW44" s="206"/>
      <c r="AX44" s="206"/>
      <c r="AY44" s="206"/>
      <c r="AZ44" s="206"/>
      <c r="BA44" s="206"/>
      <c r="BB44" s="206"/>
      <c r="BC44" s="206"/>
      <c r="BD44" s="206"/>
      <c r="BE44" s="206"/>
      <c r="BF44" s="206"/>
      <c r="BG44" s="206"/>
      <c r="BH44" s="206"/>
    </row>
    <row r="45" spans="1:60" outlineLevel="1" x14ac:dyDescent="0.25">
      <c r="A45" s="244">
        <v>36</v>
      </c>
      <c r="B45" s="245" t="s">
        <v>2077</v>
      </c>
      <c r="C45" s="255" t="s">
        <v>2294</v>
      </c>
      <c r="D45" s="246" t="s">
        <v>1638</v>
      </c>
      <c r="E45" s="247">
        <v>2</v>
      </c>
      <c r="F45" s="248"/>
      <c r="G45" s="249">
        <f>ROUND(E45*F45,2)</f>
        <v>0</v>
      </c>
      <c r="H45" s="248"/>
      <c r="I45" s="249">
        <f>ROUND(E45*H45,2)</f>
        <v>0</v>
      </c>
      <c r="J45" s="248"/>
      <c r="K45" s="249">
        <f>ROUND(E45*J45,2)</f>
        <v>0</v>
      </c>
      <c r="L45" s="249">
        <v>21</v>
      </c>
      <c r="M45" s="249">
        <f>G45*(1+L45/100)</f>
        <v>0</v>
      </c>
      <c r="N45" s="249">
        <v>0</v>
      </c>
      <c r="O45" s="249">
        <f>ROUND(E45*N45,2)</f>
        <v>0</v>
      </c>
      <c r="P45" s="249">
        <v>0</v>
      </c>
      <c r="Q45" s="250">
        <f>ROUND(E45*P45,2)</f>
        <v>0</v>
      </c>
      <c r="R45" s="225"/>
      <c r="S45" s="225" t="s">
        <v>289</v>
      </c>
      <c r="T45" s="225" t="s">
        <v>277</v>
      </c>
      <c r="U45" s="225">
        <v>0</v>
      </c>
      <c r="V45" s="225">
        <f>ROUND(E45*U45,2)</f>
        <v>0</v>
      </c>
      <c r="W45" s="225"/>
      <c r="X45" s="206"/>
      <c r="Y45" s="206"/>
      <c r="Z45" s="206"/>
      <c r="AA45" s="206"/>
      <c r="AB45" s="206"/>
      <c r="AC45" s="206"/>
      <c r="AD45" s="206"/>
      <c r="AE45" s="206"/>
      <c r="AF45" s="206"/>
      <c r="AG45" s="206" t="s">
        <v>922</v>
      </c>
      <c r="AH45" s="206"/>
      <c r="AI45" s="206"/>
      <c r="AJ45" s="206"/>
      <c r="AK45" s="206"/>
      <c r="AL45" s="206"/>
      <c r="AM45" s="206"/>
      <c r="AN45" s="206"/>
      <c r="AO45" s="206"/>
      <c r="AP45" s="206"/>
      <c r="AQ45" s="206"/>
      <c r="AR45" s="206"/>
      <c r="AS45" s="206"/>
      <c r="AT45" s="206"/>
      <c r="AU45" s="206"/>
      <c r="AV45" s="206"/>
      <c r="AW45" s="206"/>
      <c r="AX45" s="206"/>
      <c r="AY45" s="206"/>
      <c r="AZ45" s="206"/>
      <c r="BA45" s="206"/>
      <c r="BB45" s="206"/>
      <c r="BC45" s="206"/>
      <c r="BD45" s="206"/>
      <c r="BE45" s="206"/>
      <c r="BF45" s="206"/>
      <c r="BG45" s="206"/>
      <c r="BH45" s="206"/>
    </row>
    <row r="46" spans="1:60" outlineLevel="1" x14ac:dyDescent="0.25">
      <c r="A46" s="244">
        <v>37</v>
      </c>
      <c r="B46" s="245" t="s">
        <v>2078</v>
      </c>
      <c r="C46" s="255" t="s">
        <v>2295</v>
      </c>
      <c r="D46" s="246" t="s">
        <v>1638</v>
      </c>
      <c r="E46" s="247">
        <v>7</v>
      </c>
      <c r="F46" s="248"/>
      <c r="G46" s="249">
        <f>ROUND(E46*F46,2)</f>
        <v>0</v>
      </c>
      <c r="H46" s="248"/>
      <c r="I46" s="249">
        <f>ROUND(E46*H46,2)</f>
        <v>0</v>
      </c>
      <c r="J46" s="248"/>
      <c r="K46" s="249">
        <f>ROUND(E46*J46,2)</f>
        <v>0</v>
      </c>
      <c r="L46" s="249">
        <v>21</v>
      </c>
      <c r="M46" s="249">
        <f>G46*(1+L46/100)</f>
        <v>0</v>
      </c>
      <c r="N46" s="249">
        <v>0</v>
      </c>
      <c r="O46" s="249">
        <f>ROUND(E46*N46,2)</f>
        <v>0</v>
      </c>
      <c r="P46" s="249">
        <v>0</v>
      </c>
      <c r="Q46" s="250">
        <f>ROUND(E46*P46,2)</f>
        <v>0</v>
      </c>
      <c r="R46" s="225"/>
      <c r="S46" s="225" t="s">
        <v>289</v>
      </c>
      <c r="T46" s="225" t="s">
        <v>277</v>
      </c>
      <c r="U46" s="225">
        <v>0</v>
      </c>
      <c r="V46" s="225">
        <f>ROUND(E46*U46,2)</f>
        <v>0</v>
      </c>
      <c r="W46" s="225"/>
      <c r="X46" s="206"/>
      <c r="Y46" s="206"/>
      <c r="Z46" s="206"/>
      <c r="AA46" s="206"/>
      <c r="AB46" s="206"/>
      <c r="AC46" s="206"/>
      <c r="AD46" s="206"/>
      <c r="AE46" s="206"/>
      <c r="AF46" s="206"/>
      <c r="AG46" s="206" t="s">
        <v>922</v>
      </c>
      <c r="AH46" s="206"/>
      <c r="AI46" s="206"/>
      <c r="AJ46" s="206"/>
      <c r="AK46" s="206"/>
      <c r="AL46" s="206"/>
      <c r="AM46" s="206"/>
      <c r="AN46" s="206"/>
      <c r="AO46" s="206"/>
      <c r="AP46" s="206"/>
      <c r="AQ46" s="206"/>
      <c r="AR46" s="206"/>
      <c r="AS46" s="206"/>
      <c r="AT46" s="206"/>
      <c r="AU46" s="206"/>
      <c r="AV46" s="206"/>
      <c r="AW46" s="206"/>
      <c r="AX46" s="206"/>
      <c r="AY46" s="206"/>
      <c r="AZ46" s="206"/>
      <c r="BA46" s="206"/>
      <c r="BB46" s="206"/>
      <c r="BC46" s="206"/>
      <c r="BD46" s="206"/>
      <c r="BE46" s="206"/>
      <c r="BF46" s="206"/>
      <c r="BG46" s="206"/>
      <c r="BH46" s="206"/>
    </row>
    <row r="47" spans="1:60" outlineLevel="1" x14ac:dyDescent="0.25">
      <c r="A47" s="244">
        <v>38</v>
      </c>
      <c r="B47" s="245" t="s">
        <v>2080</v>
      </c>
      <c r="C47" s="255" t="s">
        <v>2296</v>
      </c>
      <c r="D47" s="246" t="s">
        <v>1638</v>
      </c>
      <c r="E47" s="247">
        <v>9</v>
      </c>
      <c r="F47" s="248"/>
      <c r="G47" s="249">
        <f>ROUND(E47*F47,2)</f>
        <v>0</v>
      </c>
      <c r="H47" s="248"/>
      <c r="I47" s="249">
        <f>ROUND(E47*H47,2)</f>
        <v>0</v>
      </c>
      <c r="J47" s="248"/>
      <c r="K47" s="249">
        <f>ROUND(E47*J47,2)</f>
        <v>0</v>
      </c>
      <c r="L47" s="249">
        <v>21</v>
      </c>
      <c r="M47" s="249">
        <f>G47*(1+L47/100)</f>
        <v>0</v>
      </c>
      <c r="N47" s="249">
        <v>0</v>
      </c>
      <c r="O47" s="249">
        <f>ROUND(E47*N47,2)</f>
        <v>0</v>
      </c>
      <c r="P47" s="249">
        <v>0</v>
      </c>
      <c r="Q47" s="250">
        <f>ROUND(E47*P47,2)</f>
        <v>0</v>
      </c>
      <c r="R47" s="225"/>
      <c r="S47" s="225" t="s">
        <v>289</v>
      </c>
      <c r="T47" s="225" t="s">
        <v>277</v>
      </c>
      <c r="U47" s="225">
        <v>0</v>
      </c>
      <c r="V47" s="225">
        <f>ROUND(E47*U47,2)</f>
        <v>0</v>
      </c>
      <c r="W47" s="225"/>
      <c r="X47" s="206"/>
      <c r="Y47" s="206"/>
      <c r="Z47" s="206"/>
      <c r="AA47" s="206"/>
      <c r="AB47" s="206"/>
      <c r="AC47" s="206"/>
      <c r="AD47" s="206"/>
      <c r="AE47" s="206"/>
      <c r="AF47" s="206"/>
      <c r="AG47" s="206" t="s">
        <v>922</v>
      </c>
      <c r="AH47" s="206"/>
      <c r="AI47" s="206"/>
      <c r="AJ47" s="206"/>
      <c r="AK47" s="206"/>
      <c r="AL47" s="206"/>
      <c r="AM47" s="206"/>
      <c r="AN47" s="206"/>
      <c r="AO47" s="206"/>
      <c r="AP47" s="206"/>
      <c r="AQ47" s="206"/>
      <c r="AR47" s="206"/>
      <c r="AS47" s="206"/>
      <c r="AT47" s="206"/>
      <c r="AU47" s="206"/>
      <c r="AV47" s="206"/>
      <c r="AW47" s="206"/>
      <c r="AX47" s="206"/>
      <c r="AY47" s="206"/>
      <c r="AZ47" s="206"/>
      <c r="BA47" s="206"/>
      <c r="BB47" s="206"/>
      <c r="BC47" s="206"/>
      <c r="BD47" s="206"/>
      <c r="BE47" s="206"/>
      <c r="BF47" s="206"/>
      <c r="BG47" s="206"/>
      <c r="BH47" s="206"/>
    </row>
    <row r="48" spans="1:60" ht="20.399999999999999" outlineLevel="1" x14ac:dyDescent="0.25">
      <c r="A48" s="244">
        <v>39</v>
      </c>
      <c r="B48" s="245" t="s">
        <v>2081</v>
      </c>
      <c r="C48" s="255" t="s">
        <v>2297</v>
      </c>
      <c r="D48" s="246" t="s">
        <v>1638</v>
      </c>
      <c r="E48" s="247">
        <v>8</v>
      </c>
      <c r="F48" s="248"/>
      <c r="G48" s="249">
        <f>ROUND(E48*F48,2)</f>
        <v>0</v>
      </c>
      <c r="H48" s="248"/>
      <c r="I48" s="249">
        <f>ROUND(E48*H48,2)</f>
        <v>0</v>
      </c>
      <c r="J48" s="248"/>
      <c r="K48" s="249">
        <f>ROUND(E48*J48,2)</f>
        <v>0</v>
      </c>
      <c r="L48" s="249">
        <v>21</v>
      </c>
      <c r="M48" s="249">
        <f>G48*(1+L48/100)</f>
        <v>0</v>
      </c>
      <c r="N48" s="249">
        <v>0</v>
      </c>
      <c r="O48" s="249">
        <f>ROUND(E48*N48,2)</f>
        <v>0</v>
      </c>
      <c r="P48" s="249">
        <v>0</v>
      </c>
      <c r="Q48" s="250">
        <f>ROUND(E48*P48,2)</f>
        <v>0</v>
      </c>
      <c r="R48" s="225"/>
      <c r="S48" s="225" t="s">
        <v>289</v>
      </c>
      <c r="T48" s="225" t="s">
        <v>277</v>
      </c>
      <c r="U48" s="225">
        <v>0</v>
      </c>
      <c r="V48" s="225">
        <f>ROUND(E48*U48,2)</f>
        <v>0</v>
      </c>
      <c r="W48" s="225"/>
      <c r="X48" s="206"/>
      <c r="Y48" s="206"/>
      <c r="Z48" s="206"/>
      <c r="AA48" s="206"/>
      <c r="AB48" s="206"/>
      <c r="AC48" s="206"/>
      <c r="AD48" s="206"/>
      <c r="AE48" s="206"/>
      <c r="AF48" s="206"/>
      <c r="AG48" s="206" t="s">
        <v>922</v>
      </c>
      <c r="AH48" s="206"/>
      <c r="AI48" s="206"/>
      <c r="AJ48" s="206"/>
      <c r="AK48" s="206"/>
      <c r="AL48" s="206"/>
      <c r="AM48" s="206"/>
      <c r="AN48" s="206"/>
      <c r="AO48" s="206"/>
      <c r="AP48" s="206"/>
      <c r="AQ48" s="206"/>
      <c r="AR48" s="206"/>
      <c r="AS48" s="206"/>
      <c r="AT48" s="206"/>
      <c r="AU48" s="206"/>
      <c r="AV48" s="206"/>
      <c r="AW48" s="206"/>
      <c r="AX48" s="206"/>
      <c r="AY48" s="206"/>
      <c r="AZ48" s="206"/>
      <c r="BA48" s="206"/>
      <c r="BB48" s="206"/>
      <c r="BC48" s="206"/>
      <c r="BD48" s="206"/>
      <c r="BE48" s="206"/>
      <c r="BF48" s="206"/>
      <c r="BG48" s="206"/>
      <c r="BH48" s="206"/>
    </row>
    <row r="49" spans="1:60" outlineLevel="1" x14ac:dyDescent="0.25">
      <c r="A49" s="244">
        <v>40</v>
      </c>
      <c r="B49" s="245" t="s">
        <v>2083</v>
      </c>
      <c r="C49" s="255" t="s">
        <v>2298</v>
      </c>
      <c r="D49" s="246" t="s">
        <v>1638</v>
      </c>
      <c r="E49" s="247">
        <v>2</v>
      </c>
      <c r="F49" s="248"/>
      <c r="G49" s="249">
        <f>ROUND(E49*F49,2)</f>
        <v>0</v>
      </c>
      <c r="H49" s="248"/>
      <c r="I49" s="249">
        <f>ROUND(E49*H49,2)</f>
        <v>0</v>
      </c>
      <c r="J49" s="248"/>
      <c r="K49" s="249">
        <f>ROUND(E49*J49,2)</f>
        <v>0</v>
      </c>
      <c r="L49" s="249">
        <v>21</v>
      </c>
      <c r="M49" s="249">
        <f>G49*(1+L49/100)</f>
        <v>0</v>
      </c>
      <c r="N49" s="249">
        <v>0</v>
      </c>
      <c r="O49" s="249">
        <f>ROUND(E49*N49,2)</f>
        <v>0</v>
      </c>
      <c r="P49" s="249">
        <v>0</v>
      </c>
      <c r="Q49" s="250">
        <f>ROUND(E49*P49,2)</f>
        <v>0</v>
      </c>
      <c r="R49" s="225"/>
      <c r="S49" s="225" t="s">
        <v>289</v>
      </c>
      <c r="T49" s="225" t="s">
        <v>277</v>
      </c>
      <c r="U49" s="225">
        <v>0</v>
      </c>
      <c r="V49" s="225">
        <f>ROUND(E49*U49,2)</f>
        <v>0</v>
      </c>
      <c r="W49" s="225"/>
      <c r="X49" s="206"/>
      <c r="Y49" s="206"/>
      <c r="Z49" s="206"/>
      <c r="AA49" s="206"/>
      <c r="AB49" s="206"/>
      <c r="AC49" s="206"/>
      <c r="AD49" s="206"/>
      <c r="AE49" s="206"/>
      <c r="AF49" s="206"/>
      <c r="AG49" s="206" t="s">
        <v>922</v>
      </c>
      <c r="AH49" s="206"/>
      <c r="AI49" s="206"/>
      <c r="AJ49" s="206"/>
      <c r="AK49" s="206"/>
      <c r="AL49" s="206"/>
      <c r="AM49" s="206"/>
      <c r="AN49" s="206"/>
      <c r="AO49" s="206"/>
      <c r="AP49" s="206"/>
      <c r="AQ49" s="206"/>
      <c r="AR49" s="206"/>
      <c r="AS49" s="206"/>
      <c r="AT49" s="206"/>
      <c r="AU49" s="206"/>
      <c r="AV49" s="206"/>
      <c r="AW49" s="206"/>
      <c r="AX49" s="206"/>
      <c r="AY49" s="206"/>
      <c r="AZ49" s="206"/>
      <c r="BA49" s="206"/>
      <c r="BB49" s="206"/>
      <c r="BC49" s="206"/>
      <c r="BD49" s="206"/>
      <c r="BE49" s="206"/>
      <c r="BF49" s="206"/>
      <c r="BG49" s="206"/>
      <c r="BH49" s="206"/>
    </row>
    <row r="50" spans="1:60" outlineLevel="1" x14ac:dyDescent="0.25">
      <c r="A50" s="244">
        <v>41</v>
      </c>
      <c r="B50" s="245" t="s">
        <v>2084</v>
      </c>
      <c r="C50" s="255" t="s">
        <v>2299</v>
      </c>
      <c r="D50" s="246" t="s">
        <v>1638</v>
      </c>
      <c r="E50" s="247">
        <v>19</v>
      </c>
      <c r="F50" s="248"/>
      <c r="G50" s="249">
        <f>ROUND(E50*F50,2)</f>
        <v>0</v>
      </c>
      <c r="H50" s="248"/>
      <c r="I50" s="249">
        <f>ROUND(E50*H50,2)</f>
        <v>0</v>
      </c>
      <c r="J50" s="248"/>
      <c r="K50" s="249">
        <f>ROUND(E50*J50,2)</f>
        <v>0</v>
      </c>
      <c r="L50" s="249">
        <v>21</v>
      </c>
      <c r="M50" s="249">
        <f>G50*(1+L50/100)</f>
        <v>0</v>
      </c>
      <c r="N50" s="249">
        <v>0</v>
      </c>
      <c r="O50" s="249">
        <f>ROUND(E50*N50,2)</f>
        <v>0</v>
      </c>
      <c r="P50" s="249">
        <v>0</v>
      </c>
      <c r="Q50" s="250">
        <f>ROUND(E50*P50,2)</f>
        <v>0</v>
      </c>
      <c r="R50" s="225"/>
      <c r="S50" s="225" t="s">
        <v>289</v>
      </c>
      <c r="T50" s="225" t="s">
        <v>277</v>
      </c>
      <c r="U50" s="225">
        <v>0</v>
      </c>
      <c r="V50" s="225">
        <f>ROUND(E50*U50,2)</f>
        <v>0</v>
      </c>
      <c r="W50" s="225"/>
      <c r="X50" s="206"/>
      <c r="Y50" s="206"/>
      <c r="Z50" s="206"/>
      <c r="AA50" s="206"/>
      <c r="AB50" s="206"/>
      <c r="AC50" s="206"/>
      <c r="AD50" s="206"/>
      <c r="AE50" s="206"/>
      <c r="AF50" s="206"/>
      <c r="AG50" s="206" t="s">
        <v>922</v>
      </c>
      <c r="AH50" s="206"/>
      <c r="AI50" s="206"/>
      <c r="AJ50" s="206"/>
      <c r="AK50" s="206"/>
      <c r="AL50" s="206"/>
      <c r="AM50" s="206"/>
      <c r="AN50" s="206"/>
      <c r="AO50" s="206"/>
      <c r="AP50" s="206"/>
      <c r="AQ50" s="206"/>
      <c r="AR50" s="206"/>
      <c r="AS50" s="206"/>
      <c r="AT50" s="206"/>
      <c r="AU50" s="206"/>
      <c r="AV50" s="206"/>
      <c r="AW50" s="206"/>
      <c r="AX50" s="206"/>
      <c r="AY50" s="206"/>
      <c r="AZ50" s="206"/>
      <c r="BA50" s="206"/>
      <c r="BB50" s="206"/>
      <c r="BC50" s="206"/>
      <c r="BD50" s="206"/>
      <c r="BE50" s="206"/>
      <c r="BF50" s="206"/>
      <c r="BG50" s="206"/>
      <c r="BH50" s="206"/>
    </row>
    <row r="51" spans="1:60" ht="20.399999999999999" outlineLevel="1" x14ac:dyDescent="0.25">
      <c r="A51" s="244">
        <v>42</v>
      </c>
      <c r="B51" s="245" t="s">
        <v>2086</v>
      </c>
      <c r="C51" s="255" t="s">
        <v>2300</v>
      </c>
      <c r="D51" s="246" t="s">
        <v>1638</v>
      </c>
      <c r="E51" s="247">
        <v>41</v>
      </c>
      <c r="F51" s="248"/>
      <c r="G51" s="249">
        <f>ROUND(E51*F51,2)</f>
        <v>0</v>
      </c>
      <c r="H51" s="248"/>
      <c r="I51" s="249">
        <f>ROUND(E51*H51,2)</f>
        <v>0</v>
      </c>
      <c r="J51" s="248"/>
      <c r="K51" s="249">
        <f>ROUND(E51*J51,2)</f>
        <v>0</v>
      </c>
      <c r="L51" s="249">
        <v>21</v>
      </c>
      <c r="M51" s="249">
        <f>G51*(1+L51/100)</f>
        <v>0</v>
      </c>
      <c r="N51" s="249">
        <v>0</v>
      </c>
      <c r="O51" s="249">
        <f>ROUND(E51*N51,2)</f>
        <v>0</v>
      </c>
      <c r="P51" s="249">
        <v>0</v>
      </c>
      <c r="Q51" s="250">
        <f>ROUND(E51*P51,2)</f>
        <v>0</v>
      </c>
      <c r="R51" s="225"/>
      <c r="S51" s="225" t="s">
        <v>289</v>
      </c>
      <c r="T51" s="225" t="s">
        <v>277</v>
      </c>
      <c r="U51" s="225">
        <v>0</v>
      </c>
      <c r="V51" s="225">
        <f>ROUND(E51*U51,2)</f>
        <v>0</v>
      </c>
      <c r="W51" s="225"/>
      <c r="X51" s="206"/>
      <c r="Y51" s="206"/>
      <c r="Z51" s="206"/>
      <c r="AA51" s="206"/>
      <c r="AB51" s="206"/>
      <c r="AC51" s="206"/>
      <c r="AD51" s="206"/>
      <c r="AE51" s="206"/>
      <c r="AF51" s="206"/>
      <c r="AG51" s="206" t="s">
        <v>922</v>
      </c>
      <c r="AH51" s="206"/>
      <c r="AI51" s="206"/>
      <c r="AJ51" s="206"/>
      <c r="AK51" s="206"/>
      <c r="AL51" s="206"/>
      <c r="AM51" s="206"/>
      <c r="AN51" s="206"/>
      <c r="AO51" s="206"/>
      <c r="AP51" s="206"/>
      <c r="AQ51" s="206"/>
      <c r="AR51" s="206"/>
      <c r="AS51" s="206"/>
      <c r="AT51" s="206"/>
      <c r="AU51" s="206"/>
      <c r="AV51" s="206"/>
      <c r="AW51" s="206"/>
      <c r="AX51" s="206"/>
      <c r="AY51" s="206"/>
      <c r="AZ51" s="206"/>
      <c r="BA51" s="206"/>
      <c r="BB51" s="206"/>
      <c r="BC51" s="206"/>
      <c r="BD51" s="206"/>
      <c r="BE51" s="206"/>
      <c r="BF51" s="206"/>
      <c r="BG51" s="206"/>
      <c r="BH51" s="206"/>
    </row>
    <row r="52" spans="1:60" ht="20.399999999999999" outlineLevel="1" x14ac:dyDescent="0.25">
      <c r="A52" s="244">
        <v>43</v>
      </c>
      <c r="B52" s="245" t="s">
        <v>2087</v>
      </c>
      <c r="C52" s="255" t="s">
        <v>2301</v>
      </c>
      <c r="D52" s="246" t="s">
        <v>1638</v>
      </c>
      <c r="E52" s="247">
        <v>20</v>
      </c>
      <c r="F52" s="248"/>
      <c r="G52" s="249">
        <f>ROUND(E52*F52,2)</f>
        <v>0</v>
      </c>
      <c r="H52" s="248"/>
      <c r="I52" s="249">
        <f>ROUND(E52*H52,2)</f>
        <v>0</v>
      </c>
      <c r="J52" s="248"/>
      <c r="K52" s="249">
        <f>ROUND(E52*J52,2)</f>
        <v>0</v>
      </c>
      <c r="L52" s="249">
        <v>21</v>
      </c>
      <c r="M52" s="249">
        <f>G52*(1+L52/100)</f>
        <v>0</v>
      </c>
      <c r="N52" s="249">
        <v>0</v>
      </c>
      <c r="O52" s="249">
        <f>ROUND(E52*N52,2)</f>
        <v>0</v>
      </c>
      <c r="P52" s="249">
        <v>0</v>
      </c>
      <c r="Q52" s="250">
        <f>ROUND(E52*P52,2)</f>
        <v>0</v>
      </c>
      <c r="R52" s="225"/>
      <c r="S52" s="225" t="s">
        <v>289</v>
      </c>
      <c r="T52" s="225" t="s">
        <v>277</v>
      </c>
      <c r="U52" s="225">
        <v>0</v>
      </c>
      <c r="V52" s="225">
        <f>ROUND(E52*U52,2)</f>
        <v>0</v>
      </c>
      <c r="W52" s="225"/>
      <c r="X52" s="206"/>
      <c r="Y52" s="206"/>
      <c r="Z52" s="206"/>
      <c r="AA52" s="206"/>
      <c r="AB52" s="206"/>
      <c r="AC52" s="206"/>
      <c r="AD52" s="206"/>
      <c r="AE52" s="206"/>
      <c r="AF52" s="206"/>
      <c r="AG52" s="206" t="s">
        <v>922</v>
      </c>
      <c r="AH52" s="206"/>
      <c r="AI52" s="206"/>
      <c r="AJ52" s="206"/>
      <c r="AK52" s="206"/>
      <c r="AL52" s="206"/>
      <c r="AM52" s="206"/>
      <c r="AN52" s="206"/>
      <c r="AO52" s="206"/>
      <c r="AP52" s="206"/>
      <c r="AQ52" s="206"/>
      <c r="AR52" s="206"/>
      <c r="AS52" s="206"/>
      <c r="AT52" s="206"/>
      <c r="AU52" s="206"/>
      <c r="AV52" s="206"/>
      <c r="AW52" s="206"/>
      <c r="AX52" s="206"/>
      <c r="AY52" s="206"/>
      <c r="AZ52" s="206"/>
      <c r="BA52" s="206"/>
      <c r="BB52" s="206"/>
      <c r="BC52" s="206"/>
      <c r="BD52" s="206"/>
      <c r="BE52" s="206"/>
      <c r="BF52" s="206"/>
      <c r="BG52" s="206"/>
      <c r="BH52" s="206"/>
    </row>
    <row r="53" spans="1:60" outlineLevel="1" x14ac:dyDescent="0.25">
      <c r="A53" s="244">
        <v>44</v>
      </c>
      <c r="B53" s="245" t="s">
        <v>2089</v>
      </c>
      <c r="C53" s="255" t="s">
        <v>2302</v>
      </c>
      <c r="D53" s="246" t="s">
        <v>1638</v>
      </c>
      <c r="E53" s="247">
        <v>3</v>
      </c>
      <c r="F53" s="248"/>
      <c r="G53" s="249">
        <f>ROUND(E53*F53,2)</f>
        <v>0</v>
      </c>
      <c r="H53" s="248"/>
      <c r="I53" s="249">
        <f>ROUND(E53*H53,2)</f>
        <v>0</v>
      </c>
      <c r="J53" s="248"/>
      <c r="K53" s="249">
        <f>ROUND(E53*J53,2)</f>
        <v>0</v>
      </c>
      <c r="L53" s="249">
        <v>21</v>
      </c>
      <c r="M53" s="249">
        <f>G53*(1+L53/100)</f>
        <v>0</v>
      </c>
      <c r="N53" s="249">
        <v>0</v>
      </c>
      <c r="O53" s="249">
        <f>ROUND(E53*N53,2)</f>
        <v>0</v>
      </c>
      <c r="P53" s="249">
        <v>0</v>
      </c>
      <c r="Q53" s="250">
        <f>ROUND(E53*P53,2)</f>
        <v>0</v>
      </c>
      <c r="R53" s="225"/>
      <c r="S53" s="225" t="s">
        <v>289</v>
      </c>
      <c r="T53" s="225" t="s">
        <v>277</v>
      </c>
      <c r="U53" s="225">
        <v>0</v>
      </c>
      <c r="V53" s="225">
        <f>ROUND(E53*U53,2)</f>
        <v>0</v>
      </c>
      <c r="W53" s="225"/>
      <c r="X53" s="206"/>
      <c r="Y53" s="206"/>
      <c r="Z53" s="206"/>
      <c r="AA53" s="206"/>
      <c r="AB53" s="206"/>
      <c r="AC53" s="206"/>
      <c r="AD53" s="206"/>
      <c r="AE53" s="206"/>
      <c r="AF53" s="206"/>
      <c r="AG53" s="206" t="s">
        <v>922</v>
      </c>
      <c r="AH53" s="206"/>
      <c r="AI53" s="206"/>
      <c r="AJ53" s="206"/>
      <c r="AK53" s="206"/>
      <c r="AL53" s="206"/>
      <c r="AM53" s="206"/>
      <c r="AN53" s="206"/>
      <c r="AO53" s="206"/>
      <c r="AP53" s="206"/>
      <c r="AQ53" s="206"/>
      <c r="AR53" s="206"/>
      <c r="AS53" s="206"/>
      <c r="AT53" s="206"/>
      <c r="AU53" s="206"/>
      <c r="AV53" s="206"/>
      <c r="AW53" s="206"/>
      <c r="AX53" s="206"/>
      <c r="AY53" s="206"/>
      <c r="AZ53" s="206"/>
      <c r="BA53" s="206"/>
      <c r="BB53" s="206"/>
      <c r="BC53" s="206"/>
      <c r="BD53" s="206"/>
      <c r="BE53" s="206"/>
      <c r="BF53" s="206"/>
      <c r="BG53" s="206"/>
      <c r="BH53" s="206"/>
    </row>
    <row r="54" spans="1:60" ht="20.399999999999999" outlineLevel="1" x14ac:dyDescent="0.25">
      <c r="A54" s="244">
        <v>45</v>
      </c>
      <c r="B54" s="245" t="s">
        <v>2090</v>
      </c>
      <c r="C54" s="255" t="s">
        <v>2303</v>
      </c>
      <c r="D54" s="246" t="s">
        <v>1638</v>
      </c>
      <c r="E54" s="247">
        <v>2</v>
      </c>
      <c r="F54" s="248"/>
      <c r="G54" s="249">
        <f>ROUND(E54*F54,2)</f>
        <v>0</v>
      </c>
      <c r="H54" s="248"/>
      <c r="I54" s="249">
        <f>ROUND(E54*H54,2)</f>
        <v>0</v>
      </c>
      <c r="J54" s="248"/>
      <c r="K54" s="249">
        <f>ROUND(E54*J54,2)</f>
        <v>0</v>
      </c>
      <c r="L54" s="249">
        <v>21</v>
      </c>
      <c r="M54" s="249">
        <f>G54*(1+L54/100)</f>
        <v>0</v>
      </c>
      <c r="N54" s="249">
        <v>0</v>
      </c>
      <c r="O54" s="249">
        <f>ROUND(E54*N54,2)</f>
        <v>0</v>
      </c>
      <c r="P54" s="249">
        <v>0</v>
      </c>
      <c r="Q54" s="250">
        <f>ROUND(E54*P54,2)</f>
        <v>0</v>
      </c>
      <c r="R54" s="225"/>
      <c r="S54" s="225" t="s">
        <v>289</v>
      </c>
      <c r="T54" s="225" t="s">
        <v>277</v>
      </c>
      <c r="U54" s="225">
        <v>0</v>
      </c>
      <c r="V54" s="225">
        <f>ROUND(E54*U54,2)</f>
        <v>0</v>
      </c>
      <c r="W54" s="225"/>
      <c r="X54" s="206"/>
      <c r="Y54" s="206"/>
      <c r="Z54" s="206"/>
      <c r="AA54" s="206"/>
      <c r="AB54" s="206"/>
      <c r="AC54" s="206"/>
      <c r="AD54" s="206"/>
      <c r="AE54" s="206"/>
      <c r="AF54" s="206"/>
      <c r="AG54" s="206" t="s">
        <v>922</v>
      </c>
      <c r="AH54" s="206"/>
      <c r="AI54" s="206"/>
      <c r="AJ54" s="206"/>
      <c r="AK54" s="206"/>
      <c r="AL54" s="206"/>
      <c r="AM54" s="206"/>
      <c r="AN54" s="206"/>
      <c r="AO54" s="206"/>
      <c r="AP54" s="206"/>
      <c r="AQ54" s="206"/>
      <c r="AR54" s="206"/>
      <c r="AS54" s="206"/>
      <c r="AT54" s="206"/>
      <c r="AU54" s="206"/>
      <c r="AV54" s="206"/>
      <c r="AW54" s="206"/>
      <c r="AX54" s="206"/>
      <c r="AY54" s="206"/>
      <c r="AZ54" s="206"/>
      <c r="BA54" s="206"/>
      <c r="BB54" s="206"/>
      <c r="BC54" s="206"/>
      <c r="BD54" s="206"/>
      <c r="BE54" s="206"/>
      <c r="BF54" s="206"/>
      <c r="BG54" s="206"/>
      <c r="BH54" s="206"/>
    </row>
    <row r="55" spans="1:60" outlineLevel="1" x14ac:dyDescent="0.25">
      <c r="A55" s="244">
        <v>46</v>
      </c>
      <c r="B55" s="245" t="s">
        <v>2092</v>
      </c>
      <c r="C55" s="255" t="s">
        <v>2304</v>
      </c>
      <c r="D55" s="246" t="s">
        <v>1638</v>
      </c>
      <c r="E55" s="247">
        <v>2</v>
      </c>
      <c r="F55" s="248"/>
      <c r="G55" s="249">
        <f>ROUND(E55*F55,2)</f>
        <v>0</v>
      </c>
      <c r="H55" s="248"/>
      <c r="I55" s="249">
        <f>ROUND(E55*H55,2)</f>
        <v>0</v>
      </c>
      <c r="J55" s="248"/>
      <c r="K55" s="249">
        <f>ROUND(E55*J55,2)</f>
        <v>0</v>
      </c>
      <c r="L55" s="249">
        <v>21</v>
      </c>
      <c r="M55" s="249">
        <f>G55*(1+L55/100)</f>
        <v>0</v>
      </c>
      <c r="N55" s="249">
        <v>0</v>
      </c>
      <c r="O55" s="249">
        <f>ROUND(E55*N55,2)</f>
        <v>0</v>
      </c>
      <c r="P55" s="249">
        <v>0</v>
      </c>
      <c r="Q55" s="250">
        <f>ROUND(E55*P55,2)</f>
        <v>0</v>
      </c>
      <c r="R55" s="225"/>
      <c r="S55" s="225" t="s">
        <v>289</v>
      </c>
      <c r="T55" s="225" t="s">
        <v>277</v>
      </c>
      <c r="U55" s="225">
        <v>0</v>
      </c>
      <c r="V55" s="225">
        <f>ROUND(E55*U55,2)</f>
        <v>0</v>
      </c>
      <c r="W55" s="225"/>
      <c r="X55" s="206"/>
      <c r="Y55" s="206"/>
      <c r="Z55" s="206"/>
      <c r="AA55" s="206"/>
      <c r="AB55" s="206"/>
      <c r="AC55" s="206"/>
      <c r="AD55" s="206"/>
      <c r="AE55" s="206"/>
      <c r="AF55" s="206"/>
      <c r="AG55" s="206" t="s">
        <v>922</v>
      </c>
      <c r="AH55" s="206"/>
      <c r="AI55" s="206"/>
      <c r="AJ55" s="206"/>
      <c r="AK55" s="206"/>
      <c r="AL55" s="206"/>
      <c r="AM55" s="206"/>
      <c r="AN55" s="206"/>
      <c r="AO55" s="206"/>
      <c r="AP55" s="206"/>
      <c r="AQ55" s="206"/>
      <c r="AR55" s="206"/>
      <c r="AS55" s="206"/>
      <c r="AT55" s="206"/>
      <c r="AU55" s="206"/>
      <c r="AV55" s="206"/>
      <c r="AW55" s="206"/>
      <c r="AX55" s="206"/>
      <c r="AY55" s="206"/>
      <c r="AZ55" s="206"/>
      <c r="BA55" s="206"/>
      <c r="BB55" s="206"/>
      <c r="BC55" s="206"/>
      <c r="BD55" s="206"/>
      <c r="BE55" s="206"/>
      <c r="BF55" s="206"/>
      <c r="BG55" s="206"/>
      <c r="BH55" s="206"/>
    </row>
    <row r="56" spans="1:60" outlineLevel="1" x14ac:dyDescent="0.25">
      <c r="A56" s="244">
        <v>47</v>
      </c>
      <c r="B56" s="245" t="s">
        <v>2093</v>
      </c>
      <c r="C56" s="255" t="s">
        <v>2305</v>
      </c>
      <c r="D56" s="246" t="s">
        <v>1638</v>
      </c>
      <c r="E56" s="247">
        <v>2</v>
      </c>
      <c r="F56" s="248"/>
      <c r="G56" s="249">
        <f>ROUND(E56*F56,2)</f>
        <v>0</v>
      </c>
      <c r="H56" s="248"/>
      <c r="I56" s="249">
        <f>ROUND(E56*H56,2)</f>
        <v>0</v>
      </c>
      <c r="J56" s="248"/>
      <c r="K56" s="249">
        <f>ROUND(E56*J56,2)</f>
        <v>0</v>
      </c>
      <c r="L56" s="249">
        <v>21</v>
      </c>
      <c r="M56" s="249">
        <f>G56*(1+L56/100)</f>
        <v>0</v>
      </c>
      <c r="N56" s="249">
        <v>0</v>
      </c>
      <c r="O56" s="249">
        <f>ROUND(E56*N56,2)</f>
        <v>0</v>
      </c>
      <c r="P56" s="249">
        <v>0</v>
      </c>
      <c r="Q56" s="250">
        <f>ROUND(E56*P56,2)</f>
        <v>0</v>
      </c>
      <c r="R56" s="225"/>
      <c r="S56" s="225" t="s">
        <v>289</v>
      </c>
      <c r="T56" s="225" t="s">
        <v>277</v>
      </c>
      <c r="U56" s="225">
        <v>0</v>
      </c>
      <c r="V56" s="225">
        <f>ROUND(E56*U56,2)</f>
        <v>0</v>
      </c>
      <c r="W56" s="225"/>
      <c r="X56" s="206"/>
      <c r="Y56" s="206"/>
      <c r="Z56" s="206"/>
      <c r="AA56" s="206"/>
      <c r="AB56" s="206"/>
      <c r="AC56" s="206"/>
      <c r="AD56" s="206"/>
      <c r="AE56" s="206"/>
      <c r="AF56" s="206"/>
      <c r="AG56" s="206" t="s">
        <v>922</v>
      </c>
      <c r="AH56" s="206"/>
      <c r="AI56" s="206"/>
      <c r="AJ56" s="206"/>
      <c r="AK56" s="206"/>
      <c r="AL56" s="206"/>
      <c r="AM56" s="206"/>
      <c r="AN56" s="206"/>
      <c r="AO56" s="206"/>
      <c r="AP56" s="206"/>
      <c r="AQ56" s="206"/>
      <c r="AR56" s="206"/>
      <c r="AS56" s="206"/>
      <c r="AT56" s="206"/>
      <c r="AU56" s="206"/>
      <c r="AV56" s="206"/>
      <c r="AW56" s="206"/>
      <c r="AX56" s="206"/>
      <c r="AY56" s="206"/>
      <c r="AZ56" s="206"/>
      <c r="BA56" s="206"/>
      <c r="BB56" s="206"/>
      <c r="BC56" s="206"/>
      <c r="BD56" s="206"/>
      <c r="BE56" s="206"/>
      <c r="BF56" s="206"/>
      <c r="BG56" s="206"/>
      <c r="BH56" s="206"/>
    </row>
    <row r="57" spans="1:60" ht="20.399999999999999" outlineLevel="1" x14ac:dyDescent="0.25">
      <c r="A57" s="244">
        <v>48</v>
      </c>
      <c r="B57" s="245" t="s">
        <v>2095</v>
      </c>
      <c r="C57" s="255" t="s">
        <v>2306</v>
      </c>
      <c r="D57" s="246" t="s">
        <v>1638</v>
      </c>
      <c r="E57" s="247">
        <v>1</v>
      </c>
      <c r="F57" s="248"/>
      <c r="G57" s="249">
        <f>ROUND(E57*F57,2)</f>
        <v>0</v>
      </c>
      <c r="H57" s="248"/>
      <c r="I57" s="249">
        <f>ROUND(E57*H57,2)</f>
        <v>0</v>
      </c>
      <c r="J57" s="248"/>
      <c r="K57" s="249">
        <f>ROUND(E57*J57,2)</f>
        <v>0</v>
      </c>
      <c r="L57" s="249">
        <v>21</v>
      </c>
      <c r="M57" s="249">
        <f>G57*(1+L57/100)</f>
        <v>0</v>
      </c>
      <c r="N57" s="249">
        <v>0</v>
      </c>
      <c r="O57" s="249">
        <f>ROUND(E57*N57,2)</f>
        <v>0</v>
      </c>
      <c r="P57" s="249">
        <v>0</v>
      </c>
      <c r="Q57" s="250">
        <f>ROUND(E57*P57,2)</f>
        <v>0</v>
      </c>
      <c r="R57" s="225"/>
      <c r="S57" s="225" t="s">
        <v>289</v>
      </c>
      <c r="T57" s="225" t="s">
        <v>277</v>
      </c>
      <c r="U57" s="225">
        <v>0</v>
      </c>
      <c r="V57" s="225">
        <f>ROUND(E57*U57,2)</f>
        <v>0</v>
      </c>
      <c r="W57" s="225"/>
      <c r="X57" s="206"/>
      <c r="Y57" s="206"/>
      <c r="Z57" s="206"/>
      <c r="AA57" s="206"/>
      <c r="AB57" s="206"/>
      <c r="AC57" s="206"/>
      <c r="AD57" s="206"/>
      <c r="AE57" s="206"/>
      <c r="AF57" s="206"/>
      <c r="AG57" s="206" t="s">
        <v>922</v>
      </c>
      <c r="AH57" s="206"/>
      <c r="AI57" s="206"/>
      <c r="AJ57" s="206"/>
      <c r="AK57" s="206"/>
      <c r="AL57" s="206"/>
      <c r="AM57" s="206"/>
      <c r="AN57" s="206"/>
      <c r="AO57" s="206"/>
      <c r="AP57" s="206"/>
      <c r="AQ57" s="206"/>
      <c r="AR57" s="206"/>
      <c r="AS57" s="206"/>
      <c r="AT57" s="206"/>
      <c r="AU57" s="206"/>
      <c r="AV57" s="206"/>
      <c r="AW57" s="206"/>
      <c r="AX57" s="206"/>
      <c r="AY57" s="206"/>
      <c r="AZ57" s="206"/>
      <c r="BA57" s="206"/>
      <c r="BB57" s="206"/>
      <c r="BC57" s="206"/>
      <c r="BD57" s="206"/>
      <c r="BE57" s="206"/>
      <c r="BF57" s="206"/>
      <c r="BG57" s="206"/>
      <c r="BH57" s="206"/>
    </row>
    <row r="58" spans="1:60" outlineLevel="1" x14ac:dyDescent="0.25">
      <c r="A58" s="244">
        <v>49</v>
      </c>
      <c r="B58" s="245" t="s">
        <v>2096</v>
      </c>
      <c r="C58" s="255" t="s">
        <v>2307</v>
      </c>
      <c r="D58" s="246" t="s">
        <v>1638</v>
      </c>
      <c r="E58" s="247">
        <v>3</v>
      </c>
      <c r="F58" s="248"/>
      <c r="G58" s="249">
        <f>ROUND(E58*F58,2)</f>
        <v>0</v>
      </c>
      <c r="H58" s="248"/>
      <c r="I58" s="249">
        <f>ROUND(E58*H58,2)</f>
        <v>0</v>
      </c>
      <c r="J58" s="248"/>
      <c r="K58" s="249">
        <f>ROUND(E58*J58,2)</f>
        <v>0</v>
      </c>
      <c r="L58" s="249">
        <v>21</v>
      </c>
      <c r="M58" s="249">
        <f>G58*(1+L58/100)</f>
        <v>0</v>
      </c>
      <c r="N58" s="249">
        <v>0</v>
      </c>
      <c r="O58" s="249">
        <f>ROUND(E58*N58,2)</f>
        <v>0</v>
      </c>
      <c r="P58" s="249">
        <v>0</v>
      </c>
      <c r="Q58" s="250">
        <f>ROUND(E58*P58,2)</f>
        <v>0</v>
      </c>
      <c r="R58" s="225"/>
      <c r="S58" s="225" t="s">
        <v>289</v>
      </c>
      <c r="T58" s="225" t="s">
        <v>277</v>
      </c>
      <c r="U58" s="225">
        <v>0</v>
      </c>
      <c r="V58" s="225">
        <f>ROUND(E58*U58,2)</f>
        <v>0</v>
      </c>
      <c r="W58" s="225"/>
      <c r="X58" s="206"/>
      <c r="Y58" s="206"/>
      <c r="Z58" s="206"/>
      <c r="AA58" s="206"/>
      <c r="AB58" s="206"/>
      <c r="AC58" s="206"/>
      <c r="AD58" s="206"/>
      <c r="AE58" s="206"/>
      <c r="AF58" s="206"/>
      <c r="AG58" s="206" t="s">
        <v>922</v>
      </c>
      <c r="AH58" s="206"/>
      <c r="AI58" s="206"/>
      <c r="AJ58" s="206"/>
      <c r="AK58" s="206"/>
      <c r="AL58" s="206"/>
      <c r="AM58" s="206"/>
      <c r="AN58" s="206"/>
      <c r="AO58" s="206"/>
      <c r="AP58" s="206"/>
      <c r="AQ58" s="206"/>
      <c r="AR58" s="206"/>
      <c r="AS58" s="206"/>
      <c r="AT58" s="206"/>
      <c r="AU58" s="206"/>
      <c r="AV58" s="206"/>
      <c r="AW58" s="206"/>
      <c r="AX58" s="206"/>
      <c r="AY58" s="206"/>
      <c r="AZ58" s="206"/>
      <c r="BA58" s="206"/>
      <c r="BB58" s="206"/>
      <c r="BC58" s="206"/>
      <c r="BD58" s="206"/>
      <c r="BE58" s="206"/>
      <c r="BF58" s="206"/>
      <c r="BG58" s="206"/>
      <c r="BH58" s="206"/>
    </row>
    <row r="59" spans="1:60" ht="20.399999999999999" outlineLevel="1" x14ac:dyDescent="0.25">
      <c r="A59" s="244">
        <v>50</v>
      </c>
      <c r="B59" s="245" t="s">
        <v>2098</v>
      </c>
      <c r="C59" s="255" t="s">
        <v>2308</v>
      </c>
      <c r="D59" s="246" t="s">
        <v>1638</v>
      </c>
      <c r="E59" s="247">
        <v>1</v>
      </c>
      <c r="F59" s="248"/>
      <c r="G59" s="249">
        <f>ROUND(E59*F59,2)</f>
        <v>0</v>
      </c>
      <c r="H59" s="248"/>
      <c r="I59" s="249">
        <f>ROUND(E59*H59,2)</f>
        <v>0</v>
      </c>
      <c r="J59" s="248"/>
      <c r="K59" s="249">
        <f>ROUND(E59*J59,2)</f>
        <v>0</v>
      </c>
      <c r="L59" s="249">
        <v>21</v>
      </c>
      <c r="M59" s="249">
        <f>G59*(1+L59/100)</f>
        <v>0</v>
      </c>
      <c r="N59" s="249">
        <v>0</v>
      </c>
      <c r="O59" s="249">
        <f>ROUND(E59*N59,2)</f>
        <v>0</v>
      </c>
      <c r="P59" s="249">
        <v>0</v>
      </c>
      <c r="Q59" s="250">
        <f>ROUND(E59*P59,2)</f>
        <v>0</v>
      </c>
      <c r="R59" s="225"/>
      <c r="S59" s="225" t="s">
        <v>289</v>
      </c>
      <c r="T59" s="225" t="s">
        <v>277</v>
      </c>
      <c r="U59" s="225">
        <v>0</v>
      </c>
      <c r="V59" s="225">
        <f>ROUND(E59*U59,2)</f>
        <v>0</v>
      </c>
      <c r="W59" s="225"/>
      <c r="X59" s="206"/>
      <c r="Y59" s="206"/>
      <c r="Z59" s="206"/>
      <c r="AA59" s="206"/>
      <c r="AB59" s="206"/>
      <c r="AC59" s="206"/>
      <c r="AD59" s="206"/>
      <c r="AE59" s="206"/>
      <c r="AF59" s="206"/>
      <c r="AG59" s="206" t="s">
        <v>922</v>
      </c>
      <c r="AH59" s="206"/>
      <c r="AI59" s="206"/>
      <c r="AJ59" s="206"/>
      <c r="AK59" s="206"/>
      <c r="AL59" s="206"/>
      <c r="AM59" s="206"/>
      <c r="AN59" s="206"/>
      <c r="AO59" s="206"/>
      <c r="AP59" s="206"/>
      <c r="AQ59" s="206"/>
      <c r="AR59" s="206"/>
      <c r="AS59" s="206"/>
      <c r="AT59" s="206"/>
      <c r="AU59" s="206"/>
      <c r="AV59" s="206"/>
      <c r="AW59" s="206"/>
      <c r="AX59" s="206"/>
      <c r="AY59" s="206"/>
      <c r="AZ59" s="206"/>
      <c r="BA59" s="206"/>
      <c r="BB59" s="206"/>
      <c r="BC59" s="206"/>
      <c r="BD59" s="206"/>
      <c r="BE59" s="206"/>
      <c r="BF59" s="206"/>
      <c r="BG59" s="206"/>
      <c r="BH59" s="206"/>
    </row>
    <row r="60" spans="1:60" ht="20.399999999999999" outlineLevel="1" x14ac:dyDescent="0.25">
      <c r="A60" s="244">
        <v>51</v>
      </c>
      <c r="B60" s="245" t="s">
        <v>2099</v>
      </c>
      <c r="C60" s="255" t="s">
        <v>2309</v>
      </c>
      <c r="D60" s="246" t="s">
        <v>1638</v>
      </c>
      <c r="E60" s="247">
        <v>1</v>
      </c>
      <c r="F60" s="248"/>
      <c r="G60" s="249">
        <f>ROUND(E60*F60,2)</f>
        <v>0</v>
      </c>
      <c r="H60" s="248"/>
      <c r="I60" s="249">
        <f>ROUND(E60*H60,2)</f>
        <v>0</v>
      </c>
      <c r="J60" s="248"/>
      <c r="K60" s="249">
        <f>ROUND(E60*J60,2)</f>
        <v>0</v>
      </c>
      <c r="L60" s="249">
        <v>21</v>
      </c>
      <c r="M60" s="249">
        <f>G60*(1+L60/100)</f>
        <v>0</v>
      </c>
      <c r="N60" s="249">
        <v>0</v>
      </c>
      <c r="O60" s="249">
        <f>ROUND(E60*N60,2)</f>
        <v>0</v>
      </c>
      <c r="P60" s="249">
        <v>0</v>
      </c>
      <c r="Q60" s="250">
        <f>ROUND(E60*P60,2)</f>
        <v>0</v>
      </c>
      <c r="R60" s="225"/>
      <c r="S60" s="225" t="s">
        <v>289</v>
      </c>
      <c r="T60" s="225" t="s">
        <v>277</v>
      </c>
      <c r="U60" s="225">
        <v>0</v>
      </c>
      <c r="V60" s="225">
        <f>ROUND(E60*U60,2)</f>
        <v>0</v>
      </c>
      <c r="W60" s="225"/>
      <c r="X60" s="206"/>
      <c r="Y60" s="206"/>
      <c r="Z60" s="206"/>
      <c r="AA60" s="206"/>
      <c r="AB60" s="206"/>
      <c r="AC60" s="206"/>
      <c r="AD60" s="206"/>
      <c r="AE60" s="206"/>
      <c r="AF60" s="206"/>
      <c r="AG60" s="206" t="s">
        <v>922</v>
      </c>
      <c r="AH60" s="206"/>
      <c r="AI60" s="206"/>
      <c r="AJ60" s="206"/>
      <c r="AK60" s="206"/>
      <c r="AL60" s="206"/>
      <c r="AM60" s="206"/>
      <c r="AN60" s="206"/>
      <c r="AO60" s="206"/>
      <c r="AP60" s="206"/>
      <c r="AQ60" s="206"/>
      <c r="AR60" s="206"/>
      <c r="AS60" s="206"/>
      <c r="AT60" s="206"/>
      <c r="AU60" s="206"/>
      <c r="AV60" s="206"/>
      <c r="AW60" s="206"/>
      <c r="AX60" s="206"/>
      <c r="AY60" s="206"/>
      <c r="AZ60" s="206"/>
      <c r="BA60" s="206"/>
      <c r="BB60" s="206"/>
      <c r="BC60" s="206"/>
      <c r="BD60" s="206"/>
      <c r="BE60" s="206"/>
      <c r="BF60" s="206"/>
      <c r="BG60" s="206"/>
      <c r="BH60" s="206"/>
    </row>
    <row r="61" spans="1:60" outlineLevel="1" x14ac:dyDescent="0.25">
      <c r="A61" s="244">
        <v>52</v>
      </c>
      <c r="B61" s="245" t="s">
        <v>2101</v>
      </c>
      <c r="C61" s="255" t="s">
        <v>2310</v>
      </c>
      <c r="D61" s="246" t="s">
        <v>1638</v>
      </c>
      <c r="E61" s="247">
        <v>1</v>
      </c>
      <c r="F61" s="248"/>
      <c r="G61" s="249">
        <f>ROUND(E61*F61,2)</f>
        <v>0</v>
      </c>
      <c r="H61" s="248"/>
      <c r="I61" s="249">
        <f>ROUND(E61*H61,2)</f>
        <v>0</v>
      </c>
      <c r="J61" s="248"/>
      <c r="K61" s="249">
        <f>ROUND(E61*J61,2)</f>
        <v>0</v>
      </c>
      <c r="L61" s="249">
        <v>21</v>
      </c>
      <c r="M61" s="249">
        <f>G61*(1+L61/100)</f>
        <v>0</v>
      </c>
      <c r="N61" s="249">
        <v>0</v>
      </c>
      <c r="O61" s="249">
        <f>ROUND(E61*N61,2)</f>
        <v>0</v>
      </c>
      <c r="P61" s="249">
        <v>0</v>
      </c>
      <c r="Q61" s="250">
        <f>ROUND(E61*P61,2)</f>
        <v>0</v>
      </c>
      <c r="R61" s="225"/>
      <c r="S61" s="225" t="s">
        <v>289</v>
      </c>
      <c r="T61" s="225" t="s">
        <v>277</v>
      </c>
      <c r="U61" s="225">
        <v>0</v>
      </c>
      <c r="V61" s="225">
        <f>ROUND(E61*U61,2)</f>
        <v>0</v>
      </c>
      <c r="W61" s="225"/>
      <c r="X61" s="206"/>
      <c r="Y61" s="206"/>
      <c r="Z61" s="206"/>
      <c r="AA61" s="206"/>
      <c r="AB61" s="206"/>
      <c r="AC61" s="206"/>
      <c r="AD61" s="206"/>
      <c r="AE61" s="206"/>
      <c r="AF61" s="206"/>
      <c r="AG61" s="206" t="s">
        <v>922</v>
      </c>
      <c r="AH61" s="206"/>
      <c r="AI61" s="206"/>
      <c r="AJ61" s="206"/>
      <c r="AK61" s="206"/>
      <c r="AL61" s="206"/>
      <c r="AM61" s="206"/>
      <c r="AN61" s="206"/>
      <c r="AO61" s="206"/>
      <c r="AP61" s="206"/>
      <c r="AQ61" s="206"/>
      <c r="AR61" s="206"/>
      <c r="AS61" s="206"/>
      <c r="AT61" s="206"/>
      <c r="AU61" s="206"/>
      <c r="AV61" s="206"/>
      <c r="AW61" s="206"/>
      <c r="AX61" s="206"/>
      <c r="AY61" s="206"/>
      <c r="AZ61" s="206"/>
      <c r="BA61" s="206"/>
      <c r="BB61" s="206"/>
      <c r="BC61" s="206"/>
      <c r="BD61" s="206"/>
      <c r="BE61" s="206"/>
      <c r="BF61" s="206"/>
      <c r="BG61" s="206"/>
      <c r="BH61" s="206"/>
    </row>
    <row r="62" spans="1:60" outlineLevel="1" x14ac:dyDescent="0.25">
      <c r="A62" s="244">
        <v>53</v>
      </c>
      <c r="B62" s="245" t="s">
        <v>2102</v>
      </c>
      <c r="C62" s="255" t="s">
        <v>2311</v>
      </c>
      <c r="D62" s="246" t="s">
        <v>1638</v>
      </c>
      <c r="E62" s="247">
        <v>2</v>
      </c>
      <c r="F62" s="248"/>
      <c r="G62" s="249">
        <f>ROUND(E62*F62,2)</f>
        <v>0</v>
      </c>
      <c r="H62" s="248"/>
      <c r="I62" s="249">
        <f>ROUND(E62*H62,2)</f>
        <v>0</v>
      </c>
      <c r="J62" s="248"/>
      <c r="K62" s="249">
        <f>ROUND(E62*J62,2)</f>
        <v>0</v>
      </c>
      <c r="L62" s="249">
        <v>21</v>
      </c>
      <c r="M62" s="249">
        <f>G62*(1+L62/100)</f>
        <v>0</v>
      </c>
      <c r="N62" s="249">
        <v>0</v>
      </c>
      <c r="O62" s="249">
        <f>ROUND(E62*N62,2)</f>
        <v>0</v>
      </c>
      <c r="P62" s="249">
        <v>0</v>
      </c>
      <c r="Q62" s="250">
        <f>ROUND(E62*P62,2)</f>
        <v>0</v>
      </c>
      <c r="R62" s="225"/>
      <c r="S62" s="225" t="s">
        <v>289</v>
      </c>
      <c r="T62" s="225" t="s">
        <v>277</v>
      </c>
      <c r="U62" s="225">
        <v>0</v>
      </c>
      <c r="V62" s="225">
        <f>ROUND(E62*U62,2)</f>
        <v>0</v>
      </c>
      <c r="W62" s="225"/>
      <c r="X62" s="206"/>
      <c r="Y62" s="206"/>
      <c r="Z62" s="206"/>
      <c r="AA62" s="206"/>
      <c r="AB62" s="206"/>
      <c r="AC62" s="206"/>
      <c r="AD62" s="206"/>
      <c r="AE62" s="206"/>
      <c r="AF62" s="206"/>
      <c r="AG62" s="206" t="s">
        <v>922</v>
      </c>
      <c r="AH62" s="206"/>
      <c r="AI62" s="206"/>
      <c r="AJ62" s="206"/>
      <c r="AK62" s="206"/>
      <c r="AL62" s="206"/>
      <c r="AM62" s="206"/>
      <c r="AN62" s="206"/>
      <c r="AO62" s="206"/>
      <c r="AP62" s="206"/>
      <c r="AQ62" s="206"/>
      <c r="AR62" s="206"/>
      <c r="AS62" s="206"/>
      <c r="AT62" s="206"/>
      <c r="AU62" s="206"/>
      <c r="AV62" s="206"/>
      <c r="AW62" s="206"/>
      <c r="AX62" s="206"/>
      <c r="AY62" s="206"/>
      <c r="AZ62" s="206"/>
      <c r="BA62" s="206"/>
      <c r="BB62" s="206"/>
      <c r="BC62" s="206"/>
      <c r="BD62" s="206"/>
      <c r="BE62" s="206"/>
      <c r="BF62" s="206"/>
      <c r="BG62" s="206"/>
      <c r="BH62" s="206"/>
    </row>
    <row r="63" spans="1:60" outlineLevel="1" x14ac:dyDescent="0.25">
      <c r="A63" s="244">
        <v>54</v>
      </c>
      <c r="B63" s="245" t="s">
        <v>2104</v>
      </c>
      <c r="C63" s="255" t="s">
        <v>2312</v>
      </c>
      <c r="D63" s="246" t="s">
        <v>1638</v>
      </c>
      <c r="E63" s="247">
        <v>3</v>
      </c>
      <c r="F63" s="248"/>
      <c r="G63" s="249">
        <f>ROUND(E63*F63,2)</f>
        <v>0</v>
      </c>
      <c r="H63" s="248"/>
      <c r="I63" s="249">
        <f>ROUND(E63*H63,2)</f>
        <v>0</v>
      </c>
      <c r="J63" s="248"/>
      <c r="K63" s="249">
        <f>ROUND(E63*J63,2)</f>
        <v>0</v>
      </c>
      <c r="L63" s="249">
        <v>21</v>
      </c>
      <c r="M63" s="249">
        <f>G63*(1+L63/100)</f>
        <v>0</v>
      </c>
      <c r="N63" s="249">
        <v>0</v>
      </c>
      <c r="O63" s="249">
        <f>ROUND(E63*N63,2)</f>
        <v>0</v>
      </c>
      <c r="P63" s="249">
        <v>0</v>
      </c>
      <c r="Q63" s="250">
        <f>ROUND(E63*P63,2)</f>
        <v>0</v>
      </c>
      <c r="R63" s="225"/>
      <c r="S63" s="225" t="s">
        <v>289</v>
      </c>
      <c r="T63" s="225" t="s">
        <v>277</v>
      </c>
      <c r="U63" s="225">
        <v>0</v>
      </c>
      <c r="V63" s="225">
        <f>ROUND(E63*U63,2)</f>
        <v>0</v>
      </c>
      <c r="W63" s="225"/>
      <c r="X63" s="206"/>
      <c r="Y63" s="206"/>
      <c r="Z63" s="206"/>
      <c r="AA63" s="206"/>
      <c r="AB63" s="206"/>
      <c r="AC63" s="206"/>
      <c r="AD63" s="206"/>
      <c r="AE63" s="206"/>
      <c r="AF63" s="206"/>
      <c r="AG63" s="206" t="s">
        <v>922</v>
      </c>
      <c r="AH63" s="206"/>
      <c r="AI63" s="206"/>
      <c r="AJ63" s="206"/>
      <c r="AK63" s="206"/>
      <c r="AL63" s="206"/>
      <c r="AM63" s="206"/>
      <c r="AN63" s="206"/>
      <c r="AO63" s="206"/>
      <c r="AP63" s="206"/>
      <c r="AQ63" s="206"/>
      <c r="AR63" s="206"/>
      <c r="AS63" s="206"/>
      <c r="AT63" s="206"/>
      <c r="AU63" s="206"/>
      <c r="AV63" s="206"/>
      <c r="AW63" s="206"/>
      <c r="AX63" s="206"/>
      <c r="AY63" s="206"/>
      <c r="AZ63" s="206"/>
      <c r="BA63" s="206"/>
      <c r="BB63" s="206"/>
      <c r="BC63" s="206"/>
      <c r="BD63" s="206"/>
      <c r="BE63" s="206"/>
      <c r="BF63" s="206"/>
      <c r="BG63" s="206"/>
      <c r="BH63" s="206"/>
    </row>
    <row r="64" spans="1:60" outlineLevel="1" x14ac:dyDescent="0.25">
      <c r="A64" s="244">
        <v>55</v>
      </c>
      <c r="B64" s="245" t="s">
        <v>2107</v>
      </c>
      <c r="C64" s="255" t="s">
        <v>2313</v>
      </c>
      <c r="D64" s="246" t="s">
        <v>370</v>
      </c>
      <c r="E64" s="247">
        <v>120</v>
      </c>
      <c r="F64" s="248"/>
      <c r="G64" s="249">
        <f>ROUND(E64*F64,2)</f>
        <v>0</v>
      </c>
      <c r="H64" s="248"/>
      <c r="I64" s="249">
        <f>ROUND(E64*H64,2)</f>
        <v>0</v>
      </c>
      <c r="J64" s="248"/>
      <c r="K64" s="249">
        <f>ROUND(E64*J64,2)</f>
        <v>0</v>
      </c>
      <c r="L64" s="249">
        <v>21</v>
      </c>
      <c r="M64" s="249">
        <f>G64*(1+L64/100)</f>
        <v>0</v>
      </c>
      <c r="N64" s="249">
        <v>0</v>
      </c>
      <c r="O64" s="249">
        <f>ROUND(E64*N64,2)</f>
        <v>0</v>
      </c>
      <c r="P64" s="249">
        <v>0</v>
      </c>
      <c r="Q64" s="250">
        <f>ROUND(E64*P64,2)</f>
        <v>0</v>
      </c>
      <c r="R64" s="225"/>
      <c r="S64" s="225" t="s">
        <v>289</v>
      </c>
      <c r="T64" s="225" t="s">
        <v>277</v>
      </c>
      <c r="U64" s="225">
        <v>0</v>
      </c>
      <c r="V64" s="225">
        <f>ROUND(E64*U64,2)</f>
        <v>0</v>
      </c>
      <c r="W64" s="225"/>
      <c r="X64" s="206"/>
      <c r="Y64" s="206"/>
      <c r="Z64" s="206"/>
      <c r="AA64" s="206"/>
      <c r="AB64" s="206"/>
      <c r="AC64" s="206"/>
      <c r="AD64" s="206"/>
      <c r="AE64" s="206"/>
      <c r="AF64" s="206"/>
      <c r="AG64" s="206" t="s">
        <v>922</v>
      </c>
      <c r="AH64" s="206"/>
      <c r="AI64" s="206"/>
      <c r="AJ64" s="206"/>
      <c r="AK64" s="206"/>
      <c r="AL64" s="206"/>
      <c r="AM64" s="206"/>
      <c r="AN64" s="206"/>
      <c r="AO64" s="206"/>
      <c r="AP64" s="206"/>
      <c r="AQ64" s="206"/>
      <c r="AR64" s="206"/>
      <c r="AS64" s="206"/>
      <c r="AT64" s="206"/>
      <c r="AU64" s="206"/>
      <c r="AV64" s="206"/>
      <c r="AW64" s="206"/>
      <c r="AX64" s="206"/>
      <c r="AY64" s="206"/>
      <c r="AZ64" s="206"/>
      <c r="BA64" s="206"/>
      <c r="BB64" s="206"/>
      <c r="BC64" s="206"/>
      <c r="BD64" s="206"/>
      <c r="BE64" s="206"/>
      <c r="BF64" s="206"/>
      <c r="BG64" s="206"/>
      <c r="BH64" s="206"/>
    </row>
    <row r="65" spans="1:60" outlineLevel="1" x14ac:dyDescent="0.25">
      <c r="A65" s="244">
        <v>56</v>
      </c>
      <c r="B65" s="245" t="s">
        <v>2108</v>
      </c>
      <c r="C65" s="255" t="s">
        <v>2314</v>
      </c>
      <c r="D65" s="246" t="s">
        <v>370</v>
      </c>
      <c r="E65" s="247">
        <v>2000</v>
      </c>
      <c r="F65" s="248"/>
      <c r="G65" s="249">
        <f>ROUND(E65*F65,2)</f>
        <v>0</v>
      </c>
      <c r="H65" s="248"/>
      <c r="I65" s="249">
        <f>ROUND(E65*H65,2)</f>
        <v>0</v>
      </c>
      <c r="J65" s="248"/>
      <c r="K65" s="249">
        <f>ROUND(E65*J65,2)</f>
        <v>0</v>
      </c>
      <c r="L65" s="249">
        <v>21</v>
      </c>
      <c r="M65" s="249">
        <f>G65*(1+L65/100)</f>
        <v>0</v>
      </c>
      <c r="N65" s="249">
        <v>0</v>
      </c>
      <c r="O65" s="249">
        <f>ROUND(E65*N65,2)</f>
        <v>0</v>
      </c>
      <c r="P65" s="249">
        <v>0</v>
      </c>
      <c r="Q65" s="250">
        <f>ROUND(E65*P65,2)</f>
        <v>0</v>
      </c>
      <c r="R65" s="225"/>
      <c r="S65" s="225" t="s">
        <v>289</v>
      </c>
      <c r="T65" s="225" t="s">
        <v>277</v>
      </c>
      <c r="U65" s="225">
        <v>0</v>
      </c>
      <c r="V65" s="225">
        <f>ROUND(E65*U65,2)</f>
        <v>0</v>
      </c>
      <c r="W65" s="225"/>
      <c r="X65" s="206"/>
      <c r="Y65" s="206"/>
      <c r="Z65" s="206"/>
      <c r="AA65" s="206"/>
      <c r="AB65" s="206"/>
      <c r="AC65" s="206"/>
      <c r="AD65" s="206"/>
      <c r="AE65" s="206"/>
      <c r="AF65" s="206"/>
      <c r="AG65" s="206" t="s">
        <v>922</v>
      </c>
      <c r="AH65" s="206"/>
      <c r="AI65" s="206"/>
      <c r="AJ65" s="206"/>
      <c r="AK65" s="206"/>
      <c r="AL65" s="206"/>
      <c r="AM65" s="206"/>
      <c r="AN65" s="206"/>
      <c r="AO65" s="206"/>
      <c r="AP65" s="206"/>
      <c r="AQ65" s="206"/>
      <c r="AR65" s="206"/>
      <c r="AS65" s="206"/>
      <c r="AT65" s="206"/>
      <c r="AU65" s="206"/>
      <c r="AV65" s="206"/>
      <c r="AW65" s="206"/>
      <c r="AX65" s="206"/>
      <c r="AY65" s="206"/>
      <c r="AZ65" s="206"/>
      <c r="BA65" s="206"/>
      <c r="BB65" s="206"/>
      <c r="BC65" s="206"/>
      <c r="BD65" s="206"/>
      <c r="BE65" s="206"/>
      <c r="BF65" s="206"/>
      <c r="BG65" s="206"/>
      <c r="BH65" s="206"/>
    </row>
    <row r="66" spans="1:60" outlineLevel="1" x14ac:dyDescent="0.25">
      <c r="A66" s="244">
        <v>57</v>
      </c>
      <c r="B66" s="245" t="s">
        <v>2110</v>
      </c>
      <c r="C66" s="255" t="s">
        <v>2257</v>
      </c>
      <c r="D66" s="246" t="s">
        <v>370</v>
      </c>
      <c r="E66" s="247">
        <v>2120</v>
      </c>
      <c r="F66" s="248"/>
      <c r="G66" s="249">
        <f>ROUND(E66*F66,2)</f>
        <v>0</v>
      </c>
      <c r="H66" s="248"/>
      <c r="I66" s="249">
        <f>ROUND(E66*H66,2)</f>
        <v>0</v>
      </c>
      <c r="J66" s="248"/>
      <c r="K66" s="249">
        <f>ROUND(E66*J66,2)</f>
        <v>0</v>
      </c>
      <c r="L66" s="249">
        <v>21</v>
      </c>
      <c r="M66" s="249">
        <f>G66*(1+L66/100)</f>
        <v>0</v>
      </c>
      <c r="N66" s="249">
        <v>0</v>
      </c>
      <c r="O66" s="249">
        <f>ROUND(E66*N66,2)</f>
        <v>0</v>
      </c>
      <c r="P66" s="249">
        <v>0</v>
      </c>
      <c r="Q66" s="250">
        <f>ROUND(E66*P66,2)</f>
        <v>0</v>
      </c>
      <c r="R66" s="225"/>
      <c r="S66" s="225" t="s">
        <v>289</v>
      </c>
      <c r="T66" s="225" t="s">
        <v>277</v>
      </c>
      <c r="U66" s="225">
        <v>0</v>
      </c>
      <c r="V66" s="225">
        <f>ROUND(E66*U66,2)</f>
        <v>0</v>
      </c>
      <c r="W66" s="225"/>
      <c r="X66" s="206"/>
      <c r="Y66" s="206"/>
      <c r="Z66" s="206"/>
      <c r="AA66" s="206"/>
      <c r="AB66" s="206"/>
      <c r="AC66" s="206"/>
      <c r="AD66" s="206"/>
      <c r="AE66" s="206"/>
      <c r="AF66" s="206"/>
      <c r="AG66" s="206" t="s">
        <v>922</v>
      </c>
      <c r="AH66" s="206"/>
      <c r="AI66" s="206"/>
      <c r="AJ66" s="206"/>
      <c r="AK66" s="206"/>
      <c r="AL66" s="206"/>
      <c r="AM66" s="206"/>
      <c r="AN66" s="206"/>
      <c r="AO66" s="206"/>
      <c r="AP66" s="206"/>
      <c r="AQ66" s="206"/>
      <c r="AR66" s="206"/>
      <c r="AS66" s="206"/>
      <c r="AT66" s="206"/>
      <c r="AU66" s="206"/>
      <c r="AV66" s="206"/>
      <c r="AW66" s="206"/>
      <c r="AX66" s="206"/>
      <c r="AY66" s="206"/>
      <c r="AZ66" s="206"/>
      <c r="BA66" s="206"/>
      <c r="BB66" s="206"/>
      <c r="BC66" s="206"/>
      <c r="BD66" s="206"/>
      <c r="BE66" s="206"/>
      <c r="BF66" s="206"/>
      <c r="BG66" s="206"/>
      <c r="BH66" s="206"/>
    </row>
    <row r="67" spans="1:60" outlineLevel="1" x14ac:dyDescent="0.25">
      <c r="A67" s="244">
        <v>58</v>
      </c>
      <c r="B67" s="245" t="s">
        <v>2113</v>
      </c>
      <c r="C67" s="255" t="s">
        <v>2315</v>
      </c>
      <c r="D67" s="246" t="s">
        <v>1638</v>
      </c>
      <c r="E67" s="247">
        <v>1</v>
      </c>
      <c r="F67" s="248"/>
      <c r="G67" s="249">
        <f>ROUND(E67*F67,2)</f>
        <v>0</v>
      </c>
      <c r="H67" s="248"/>
      <c r="I67" s="249">
        <f>ROUND(E67*H67,2)</f>
        <v>0</v>
      </c>
      <c r="J67" s="248"/>
      <c r="K67" s="249">
        <f>ROUND(E67*J67,2)</f>
        <v>0</v>
      </c>
      <c r="L67" s="249">
        <v>21</v>
      </c>
      <c r="M67" s="249">
        <f>G67*(1+L67/100)</f>
        <v>0</v>
      </c>
      <c r="N67" s="249">
        <v>0</v>
      </c>
      <c r="O67" s="249">
        <f>ROUND(E67*N67,2)</f>
        <v>0</v>
      </c>
      <c r="P67" s="249">
        <v>0</v>
      </c>
      <c r="Q67" s="250">
        <f>ROUND(E67*P67,2)</f>
        <v>0</v>
      </c>
      <c r="R67" s="225"/>
      <c r="S67" s="225" t="s">
        <v>289</v>
      </c>
      <c r="T67" s="225" t="s">
        <v>277</v>
      </c>
      <c r="U67" s="225">
        <v>0</v>
      </c>
      <c r="V67" s="225">
        <f>ROUND(E67*U67,2)</f>
        <v>0</v>
      </c>
      <c r="W67" s="225"/>
      <c r="X67" s="206"/>
      <c r="Y67" s="206"/>
      <c r="Z67" s="206"/>
      <c r="AA67" s="206"/>
      <c r="AB67" s="206"/>
      <c r="AC67" s="206"/>
      <c r="AD67" s="206"/>
      <c r="AE67" s="206"/>
      <c r="AF67" s="206"/>
      <c r="AG67" s="206" t="s">
        <v>922</v>
      </c>
      <c r="AH67" s="206"/>
      <c r="AI67" s="206"/>
      <c r="AJ67" s="206"/>
      <c r="AK67" s="206"/>
      <c r="AL67" s="206"/>
      <c r="AM67" s="206"/>
      <c r="AN67" s="206"/>
      <c r="AO67" s="206"/>
      <c r="AP67" s="206"/>
      <c r="AQ67" s="206"/>
      <c r="AR67" s="206"/>
      <c r="AS67" s="206"/>
      <c r="AT67" s="206"/>
      <c r="AU67" s="206"/>
      <c r="AV67" s="206"/>
      <c r="AW67" s="206"/>
      <c r="AX67" s="206"/>
      <c r="AY67" s="206"/>
      <c r="AZ67" s="206"/>
      <c r="BA67" s="206"/>
      <c r="BB67" s="206"/>
      <c r="BC67" s="206"/>
      <c r="BD67" s="206"/>
      <c r="BE67" s="206"/>
      <c r="BF67" s="206"/>
      <c r="BG67" s="206"/>
      <c r="BH67" s="206"/>
    </row>
    <row r="68" spans="1:60" outlineLevel="1" x14ac:dyDescent="0.25">
      <c r="A68" s="244">
        <v>59</v>
      </c>
      <c r="B68" s="245" t="s">
        <v>2114</v>
      </c>
      <c r="C68" s="255" t="s">
        <v>2263</v>
      </c>
      <c r="D68" s="246" t="s">
        <v>370</v>
      </c>
      <c r="E68" s="247">
        <v>2120</v>
      </c>
      <c r="F68" s="248"/>
      <c r="G68" s="249">
        <f>ROUND(E68*F68,2)</f>
        <v>0</v>
      </c>
      <c r="H68" s="248"/>
      <c r="I68" s="249">
        <f>ROUND(E68*H68,2)</f>
        <v>0</v>
      </c>
      <c r="J68" s="248"/>
      <c r="K68" s="249">
        <f>ROUND(E68*J68,2)</f>
        <v>0</v>
      </c>
      <c r="L68" s="249">
        <v>21</v>
      </c>
      <c r="M68" s="249">
        <f>G68*(1+L68/100)</f>
        <v>0</v>
      </c>
      <c r="N68" s="249">
        <v>0</v>
      </c>
      <c r="O68" s="249">
        <f>ROUND(E68*N68,2)</f>
        <v>0</v>
      </c>
      <c r="P68" s="249">
        <v>0</v>
      </c>
      <c r="Q68" s="250">
        <f>ROUND(E68*P68,2)</f>
        <v>0</v>
      </c>
      <c r="R68" s="225"/>
      <c r="S68" s="225" t="s">
        <v>289</v>
      </c>
      <c r="T68" s="225" t="s">
        <v>277</v>
      </c>
      <c r="U68" s="225">
        <v>0</v>
      </c>
      <c r="V68" s="225">
        <f>ROUND(E68*U68,2)</f>
        <v>0</v>
      </c>
      <c r="W68" s="225"/>
      <c r="X68" s="206"/>
      <c r="Y68" s="206"/>
      <c r="Z68" s="206"/>
      <c r="AA68" s="206"/>
      <c r="AB68" s="206"/>
      <c r="AC68" s="206"/>
      <c r="AD68" s="206"/>
      <c r="AE68" s="206"/>
      <c r="AF68" s="206"/>
      <c r="AG68" s="206" t="s">
        <v>922</v>
      </c>
      <c r="AH68" s="206"/>
      <c r="AI68" s="206"/>
      <c r="AJ68" s="206"/>
      <c r="AK68" s="206"/>
      <c r="AL68" s="206"/>
      <c r="AM68" s="206"/>
      <c r="AN68" s="206"/>
      <c r="AO68" s="206"/>
      <c r="AP68" s="206"/>
      <c r="AQ68" s="206"/>
      <c r="AR68" s="206"/>
      <c r="AS68" s="206"/>
      <c r="AT68" s="206"/>
      <c r="AU68" s="206"/>
      <c r="AV68" s="206"/>
      <c r="AW68" s="206"/>
      <c r="AX68" s="206"/>
      <c r="AY68" s="206"/>
      <c r="AZ68" s="206"/>
      <c r="BA68" s="206"/>
      <c r="BB68" s="206"/>
      <c r="BC68" s="206"/>
      <c r="BD68" s="206"/>
      <c r="BE68" s="206"/>
      <c r="BF68" s="206"/>
      <c r="BG68" s="206"/>
      <c r="BH68" s="206"/>
    </row>
    <row r="69" spans="1:60" ht="20.399999999999999" outlineLevel="1" x14ac:dyDescent="0.25">
      <c r="A69" s="244">
        <v>60</v>
      </c>
      <c r="B69" s="245" t="s">
        <v>2116</v>
      </c>
      <c r="C69" s="255" t="s">
        <v>2316</v>
      </c>
      <c r="D69" s="246" t="s">
        <v>370</v>
      </c>
      <c r="E69" s="247">
        <v>2120</v>
      </c>
      <c r="F69" s="248"/>
      <c r="G69" s="249">
        <f>ROUND(E69*F69,2)</f>
        <v>0</v>
      </c>
      <c r="H69" s="248"/>
      <c r="I69" s="249">
        <f>ROUND(E69*H69,2)</f>
        <v>0</v>
      </c>
      <c r="J69" s="248"/>
      <c r="K69" s="249">
        <f>ROUND(E69*J69,2)</f>
        <v>0</v>
      </c>
      <c r="L69" s="249">
        <v>21</v>
      </c>
      <c r="M69" s="249">
        <f>G69*(1+L69/100)</f>
        <v>0</v>
      </c>
      <c r="N69" s="249">
        <v>0</v>
      </c>
      <c r="O69" s="249">
        <f>ROUND(E69*N69,2)</f>
        <v>0</v>
      </c>
      <c r="P69" s="249">
        <v>0</v>
      </c>
      <c r="Q69" s="250">
        <f>ROUND(E69*P69,2)</f>
        <v>0</v>
      </c>
      <c r="R69" s="225"/>
      <c r="S69" s="225" t="s">
        <v>289</v>
      </c>
      <c r="T69" s="225" t="s">
        <v>277</v>
      </c>
      <c r="U69" s="225">
        <v>0</v>
      </c>
      <c r="V69" s="225">
        <f>ROUND(E69*U69,2)</f>
        <v>0</v>
      </c>
      <c r="W69" s="225"/>
      <c r="X69" s="206"/>
      <c r="Y69" s="206"/>
      <c r="Z69" s="206"/>
      <c r="AA69" s="206"/>
      <c r="AB69" s="206"/>
      <c r="AC69" s="206"/>
      <c r="AD69" s="206"/>
      <c r="AE69" s="206"/>
      <c r="AF69" s="206"/>
      <c r="AG69" s="206" t="s">
        <v>922</v>
      </c>
      <c r="AH69" s="206"/>
      <c r="AI69" s="206"/>
      <c r="AJ69" s="206"/>
      <c r="AK69" s="206"/>
      <c r="AL69" s="206"/>
      <c r="AM69" s="206"/>
      <c r="AN69" s="206"/>
      <c r="AO69" s="206"/>
      <c r="AP69" s="206"/>
      <c r="AQ69" s="206"/>
      <c r="AR69" s="206"/>
      <c r="AS69" s="206"/>
      <c r="AT69" s="206"/>
      <c r="AU69" s="206"/>
      <c r="AV69" s="206"/>
      <c r="AW69" s="206"/>
      <c r="AX69" s="206"/>
      <c r="AY69" s="206"/>
      <c r="AZ69" s="206"/>
      <c r="BA69" s="206"/>
      <c r="BB69" s="206"/>
      <c r="BC69" s="206"/>
      <c r="BD69" s="206"/>
      <c r="BE69" s="206"/>
      <c r="BF69" s="206"/>
      <c r="BG69" s="206"/>
      <c r="BH69" s="206"/>
    </row>
    <row r="70" spans="1:60" outlineLevel="1" x14ac:dyDescent="0.25">
      <c r="A70" s="244">
        <v>61</v>
      </c>
      <c r="B70" s="245" t="s">
        <v>2117</v>
      </c>
      <c r="C70" s="255" t="s">
        <v>2317</v>
      </c>
      <c r="D70" s="246" t="s">
        <v>1638</v>
      </c>
      <c r="E70" s="247">
        <v>1</v>
      </c>
      <c r="F70" s="248"/>
      <c r="G70" s="249">
        <f>ROUND(E70*F70,2)</f>
        <v>0</v>
      </c>
      <c r="H70" s="248"/>
      <c r="I70" s="249">
        <f>ROUND(E70*H70,2)</f>
        <v>0</v>
      </c>
      <c r="J70" s="248"/>
      <c r="K70" s="249">
        <f>ROUND(E70*J70,2)</f>
        <v>0</v>
      </c>
      <c r="L70" s="249">
        <v>21</v>
      </c>
      <c r="M70" s="249">
        <f>G70*(1+L70/100)</f>
        <v>0</v>
      </c>
      <c r="N70" s="249">
        <v>0</v>
      </c>
      <c r="O70" s="249">
        <f>ROUND(E70*N70,2)</f>
        <v>0</v>
      </c>
      <c r="P70" s="249">
        <v>0</v>
      </c>
      <c r="Q70" s="250">
        <f>ROUND(E70*P70,2)</f>
        <v>0</v>
      </c>
      <c r="R70" s="225"/>
      <c r="S70" s="225" t="s">
        <v>289</v>
      </c>
      <c r="T70" s="225" t="s">
        <v>277</v>
      </c>
      <c r="U70" s="225">
        <v>0</v>
      </c>
      <c r="V70" s="225">
        <f>ROUND(E70*U70,2)</f>
        <v>0</v>
      </c>
      <c r="W70" s="225"/>
      <c r="X70" s="206"/>
      <c r="Y70" s="206"/>
      <c r="Z70" s="206"/>
      <c r="AA70" s="206"/>
      <c r="AB70" s="206"/>
      <c r="AC70" s="206"/>
      <c r="AD70" s="206"/>
      <c r="AE70" s="206"/>
      <c r="AF70" s="206"/>
      <c r="AG70" s="206" t="s">
        <v>922</v>
      </c>
      <c r="AH70" s="206"/>
      <c r="AI70" s="206"/>
      <c r="AJ70" s="206"/>
      <c r="AK70" s="206"/>
      <c r="AL70" s="206"/>
      <c r="AM70" s="206"/>
      <c r="AN70" s="206"/>
      <c r="AO70" s="206"/>
      <c r="AP70" s="206"/>
      <c r="AQ70" s="206"/>
      <c r="AR70" s="206"/>
      <c r="AS70" s="206"/>
      <c r="AT70" s="206"/>
      <c r="AU70" s="206"/>
      <c r="AV70" s="206"/>
      <c r="AW70" s="206"/>
      <c r="AX70" s="206"/>
      <c r="AY70" s="206"/>
      <c r="AZ70" s="206"/>
      <c r="BA70" s="206"/>
      <c r="BB70" s="206"/>
      <c r="BC70" s="206"/>
      <c r="BD70" s="206"/>
      <c r="BE70" s="206"/>
      <c r="BF70" s="206"/>
      <c r="BG70" s="206"/>
      <c r="BH70" s="206"/>
    </row>
    <row r="71" spans="1:60" outlineLevel="1" x14ac:dyDescent="0.25">
      <c r="A71" s="244">
        <v>62</v>
      </c>
      <c r="B71" s="245" t="s">
        <v>2119</v>
      </c>
      <c r="C71" s="255" t="s">
        <v>2318</v>
      </c>
      <c r="D71" s="246" t="s">
        <v>1638</v>
      </c>
      <c r="E71" s="247">
        <v>2</v>
      </c>
      <c r="F71" s="248"/>
      <c r="G71" s="249">
        <f>ROUND(E71*F71,2)</f>
        <v>0</v>
      </c>
      <c r="H71" s="248"/>
      <c r="I71" s="249">
        <f>ROUND(E71*H71,2)</f>
        <v>0</v>
      </c>
      <c r="J71" s="248"/>
      <c r="K71" s="249">
        <f>ROUND(E71*J71,2)</f>
        <v>0</v>
      </c>
      <c r="L71" s="249">
        <v>21</v>
      </c>
      <c r="M71" s="249">
        <f>G71*(1+L71/100)</f>
        <v>0</v>
      </c>
      <c r="N71" s="249">
        <v>0</v>
      </c>
      <c r="O71" s="249">
        <f>ROUND(E71*N71,2)</f>
        <v>0</v>
      </c>
      <c r="P71" s="249">
        <v>0</v>
      </c>
      <c r="Q71" s="250">
        <f>ROUND(E71*P71,2)</f>
        <v>0</v>
      </c>
      <c r="R71" s="225"/>
      <c r="S71" s="225" t="s">
        <v>289</v>
      </c>
      <c r="T71" s="225" t="s">
        <v>277</v>
      </c>
      <c r="U71" s="225">
        <v>0</v>
      </c>
      <c r="V71" s="225">
        <f>ROUND(E71*U71,2)</f>
        <v>0</v>
      </c>
      <c r="W71" s="225"/>
      <c r="X71" s="206"/>
      <c r="Y71" s="206"/>
      <c r="Z71" s="206"/>
      <c r="AA71" s="206"/>
      <c r="AB71" s="206"/>
      <c r="AC71" s="206"/>
      <c r="AD71" s="206"/>
      <c r="AE71" s="206"/>
      <c r="AF71" s="206"/>
      <c r="AG71" s="206" t="s">
        <v>922</v>
      </c>
      <c r="AH71" s="206"/>
      <c r="AI71" s="206"/>
      <c r="AJ71" s="206"/>
      <c r="AK71" s="206"/>
      <c r="AL71" s="206"/>
      <c r="AM71" s="206"/>
      <c r="AN71" s="206"/>
      <c r="AO71" s="206"/>
      <c r="AP71" s="206"/>
      <c r="AQ71" s="206"/>
      <c r="AR71" s="206"/>
      <c r="AS71" s="206"/>
      <c r="AT71" s="206"/>
      <c r="AU71" s="206"/>
      <c r="AV71" s="206"/>
      <c r="AW71" s="206"/>
      <c r="AX71" s="206"/>
      <c r="AY71" s="206"/>
      <c r="AZ71" s="206"/>
      <c r="BA71" s="206"/>
      <c r="BB71" s="206"/>
      <c r="BC71" s="206"/>
      <c r="BD71" s="206"/>
      <c r="BE71" s="206"/>
      <c r="BF71" s="206"/>
      <c r="BG71" s="206"/>
      <c r="BH71" s="206"/>
    </row>
    <row r="72" spans="1:60" outlineLevel="1" x14ac:dyDescent="0.25">
      <c r="A72" s="244">
        <v>63</v>
      </c>
      <c r="B72" s="245" t="s">
        <v>2122</v>
      </c>
      <c r="C72" s="255" t="s">
        <v>2319</v>
      </c>
      <c r="D72" s="246" t="s">
        <v>1638</v>
      </c>
      <c r="E72" s="247">
        <v>9</v>
      </c>
      <c r="F72" s="248"/>
      <c r="G72" s="249">
        <f>ROUND(E72*F72,2)</f>
        <v>0</v>
      </c>
      <c r="H72" s="248"/>
      <c r="I72" s="249">
        <f>ROUND(E72*H72,2)</f>
        <v>0</v>
      </c>
      <c r="J72" s="248"/>
      <c r="K72" s="249">
        <f>ROUND(E72*J72,2)</f>
        <v>0</v>
      </c>
      <c r="L72" s="249">
        <v>21</v>
      </c>
      <c r="M72" s="249">
        <f>G72*(1+L72/100)</f>
        <v>0</v>
      </c>
      <c r="N72" s="249">
        <v>0</v>
      </c>
      <c r="O72" s="249">
        <f>ROUND(E72*N72,2)</f>
        <v>0</v>
      </c>
      <c r="P72" s="249">
        <v>0</v>
      </c>
      <c r="Q72" s="250">
        <f>ROUND(E72*P72,2)</f>
        <v>0</v>
      </c>
      <c r="R72" s="225"/>
      <c r="S72" s="225" t="s">
        <v>289</v>
      </c>
      <c r="T72" s="225" t="s">
        <v>277</v>
      </c>
      <c r="U72" s="225">
        <v>0</v>
      </c>
      <c r="V72" s="225">
        <f>ROUND(E72*U72,2)</f>
        <v>0</v>
      </c>
      <c r="W72" s="225"/>
      <c r="X72" s="206"/>
      <c r="Y72" s="206"/>
      <c r="Z72" s="206"/>
      <c r="AA72" s="206"/>
      <c r="AB72" s="206"/>
      <c r="AC72" s="206"/>
      <c r="AD72" s="206"/>
      <c r="AE72" s="206"/>
      <c r="AF72" s="206"/>
      <c r="AG72" s="206" t="s">
        <v>922</v>
      </c>
      <c r="AH72" s="206"/>
      <c r="AI72" s="206"/>
      <c r="AJ72" s="206"/>
      <c r="AK72" s="206"/>
      <c r="AL72" s="206"/>
      <c r="AM72" s="206"/>
      <c r="AN72" s="206"/>
      <c r="AO72" s="206"/>
      <c r="AP72" s="206"/>
      <c r="AQ72" s="206"/>
      <c r="AR72" s="206"/>
      <c r="AS72" s="206"/>
      <c r="AT72" s="206"/>
      <c r="AU72" s="206"/>
      <c r="AV72" s="206"/>
      <c r="AW72" s="206"/>
      <c r="AX72" s="206"/>
      <c r="AY72" s="206"/>
      <c r="AZ72" s="206"/>
      <c r="BA72" s="206"/>
      <c r="BB72" s="206"/>
      <c r="BC72" s="206"/>
      <c r="BD72" s="206"/>
      <c r="BE72" s="206"/>
      <c r="BF72" s="206"/>
      <c r="BG72" s="206"/>
      <c r="BH72" s="206"/>
    </row>
    <row r="73" spans="1:60" outlineLevel="1" x14ac:dyDescent="0.25">
      <c r="A73" s="244">
        <v>64</v>
      </c>
      <c r="B73" s="245" t="s">
        <v>2123</v>
      </c>
      <c r="C73" s="255" t="s">
        <v>2320</v>
      </c>
      <c r="D73" s="246" t="s">
        <v>1638</v>
      </c>
      <c r="E73" s="247">
        <v>5</v>
      </c>
      <c r="F73" s="248"/>
      <c r="G73" s="249">
        <f>ROUND(E73*F73,2)</f>
        <v>0</v>
      </c>
      <c r="H73" s="248"/>
      <c r="I73" s="249">
        <f>ROUND(E73*H73,2)</f>
        <v>0</v>
      </c>
      <c r="J73" s="248"/>
      <c r="K73" s="249">
        <f>ROUND(E73*J73,2)</f>
        <v>0</v>
      </c>
      <c r="L73" s="249">
        <v>21</v>
      </c>
      <c r="M73" s="249">
        <f>G73*(1+L73/100)</f>
        <v>0</v>
      </c>
      <c r="N73" s="249">
        <v>0</v>
      </c>
      <c r="O73" s="249">
        <f>ROUND(E73*N73,2)</f>
        <v>0</v>
      </c>
      <c r="P73" s="249">
        <v>0</v>
      </c>
      <c r="Q73" s="250">
        <f>ROUND(E73*P73,2)</f>
        <v>0</v>
      </c>
      <c r="R73" s="225"/>
      <c r="S73" s="225" t="s">
        <v>289</v>
      </c>
      <c r="T73" s="225" t="s">
        <v>277</v>
      </c>
      <c r="U73" s="225">
        <v>0</v>
      </c>
      <c r="V73" s="225">
        <f>ROUND(E73*U73,2)</f>
        <v>0</v>
      </c>
      <c r="W73" s="225"/>
      <c r="X73" s="206"/>
      <c r="Y73" s="206"/>
      <c r="Z73" s="206"/>
      <c r="AA73" s="206"/>
      <c r="AB73" s="206"/>
      <c r="AC73" s="206"/>
      <c r="AD73" s="206"/>
      <c r="AE73" s="206"/>
      <c r="AF73" s="206"/>
      <c r="AG73" s="206" t="s">
        <v>922</v>
      </c>
      <c r="AH73" s="206"/>
      <c r="AI73" s="206"/>
      <c r="AJ73" s="206"/>
      <c r="AK73" s="206"/>
      <c r="AL73" s="206"/>
      <c r="AM73" s="206"/>
      <c r="AN73" s="206"/>
      <c r="AO73" s="206"/>
      <c r="AP73" s="206"/>
      <c r="AQ73" s="206"/>
      <c r="AR73" s="206"/>
      <c r="AS73" s="206"/>
      <c r="AT73" s="206"/>
      <c r="AU73" s="206"/>
      <c r="AV73" s="206"/>
      <c r="AW73" s="206"/>
      <c r="AX73" s="206"/>
      <c r="AY73" s="206"/>
      <c r="AZ73" s="206"/>
      <c r="BA73" s="206"/>
      <c r="BB73" s="206"/>
      <c r="BC73" s="206"/>
      <c r="BD73" s="206"/>
      <c r="BE73" s="206"/>
      <c r="BF73" s="206"/>
      <c r="BG73" s="206"/>
      <c r="BH73" s="206"/>
    </row>
    <row r="74" spans="1:60" outlineLevel="1" x14ac:dyDescent="0.25">
      <c r="A74" s="244">
        <v>65</v>
      </c>
      <c r="B74" s="245" t="s">
        <v>2125</v>
      </c>
      <c r="C74" s="255" t="s">
        <v>2321</v>
      </c>
      <c r="D74" s="246" t="s">
        <v>884</v>
      </c>
      <c r="E74" s="247">
        <v>16</v>
      </c>
      <c r="F74" s="248"/>
      <c r="G74" s="249">
        <f>ROUND(E74*F74,2)</f>
        <v>0</v>
      </c>
      <c r="H74" s="248"/>
      <c r="I74" s="249">
        <f>ROUND(E74*H74,2)</f>
        <v>0</v>
      </c>
      <c r="J74" s="248"/>
      <c r="K74" s="249">
        <f>ROUND(E74*J74,2)</f>
        <v>0</v>
      </c>
      <c r="L74" s="249">
        <v>21</v>
      </c>
      <c r="M74" s="249">
        <f>G74*(1+L74/100)</f>
        <v>0</v>
      </c>
      <c r="N74" s="249">
        <v>0</v>
      </c>
      <c r="O74" s="249">
        <f>ROUND(E74*N74,2)</f>
        <v>0</v>
      </c>
      <c r="P74" s="249">
        <v>0</v>
      </c>
      <c r="Q74" s="250">
        <f>ROUND(E74*P74,2)</f>
        <v>0</v>
      </c>
      <c r="R74" s="225"/>
      <c r="S74" s="225" t="s">
        <v>289</v>
      </c>
      <c r="T74" s="225" t="s">
        <v>277</v>
      </c>
      <c r="U74" s="225">
        <v>0</v>
      </c>
      <c r="V74" s="225">
        <f>ROUND(E74*U74,2)</f>
        <v>0</v>
      </c>
      <c r="W74" s="225"/>
      <c r="X74" s="206"/>
      <c r="Y74" s="206"/>
      <c r="Z74" s="206"/>
      <c r="AA74" s="206"/>
      <c r="AB74" s="206"/>
      <c r="AC74" s="206"/>
      <c r="AD74" s="206"/>
      <c r="AE74" s="206"/>
      <c r="AF74" s="206"/>
      <c r="AG74" s="206" t="s">
        <v>922</v>
      </c>
      <c r="AH74" s="206"/>
      <c r="AI74" s="206"/>
      <c r="AJ74" s="206"/>
      <c r="AK74" s="206"/>
      <c r="AL74" s="206"/>
      <c r="AM74" s="206"/>
      <c r="AN74" s="206"/>
      <c r="AO74" s="206"/>
      <c r="AP74" s="206"/>
      <c r="AQ74" s="206"/>
      <c r="AR74" s="206"/>
      <c r="AS74" s="206"/>
      <c r="AT74" s="206"/>
      <c r="AU74" s="206"/>
      <c r="AV74" s="206"/>
      <c r="AW74" s="206"/>
      <c r="AX74" s="206"/>
      <c r="AY74" s="206"/>
      <c r="AZ74" s="206"/>
      <c r="BA74" s="206"/>
      <c r="BB74" s="206"/>
      <c r="BC74" s="206"/>
      <c r="BD74" s="206"/>
      <c r="BE74" s="206"/>
      <c r="BF74" s="206"/>
      <c r="BG74" s="206"/>
      <c r="BH74" s="206"/>
    </row>
    <row r="75" spans="1:60" outlineLevel="1" x14ac:dyDescent="0.25">
      <c r="A75" s="244">
        <v>66</v>
      </c>
      <c r="B75" s="245" t="s">
        <v>2127</v>
      </c>
      <c r="C75" s="255" t="s">
        <v>2322</v>
      </c>
      <c r="D75" s="246" t="s">
        <v>884</v>
      </c>
      <c r="E75" s="247">
        <v>8</v>
      </c>
      <c r="F75" s="248"/>
      <c r="G75" s="249">
        <f>ROUND(E75*F75,2)</f>
        <v>0</v>
      </c>
      <c r="H75" s="248"/>
      <c r="I75" s="249">
        <f>ROUND(E75*H75,2)</f>
        <v>0</v>
      </c>
      <c r="J75" s="248"/>
      <c r="K75" s="249">
        <f>ROUND(E75*J75,2)</f>
        <v>0</v>
      </c>
      <c r="L75" s="249">
        <v>21</v>
      </c>
      <c r="M75" s="249">
        <f>G75*(1+L75/100)</f>
        <v>0</v>
      </c>
      <c r="N75" s="249">
        <v>0</v>
      </c>
      <c r="O75" s="249">
        <f>ROUND(E75*N75,2)</f>
        <v>0</v>
      </c>
      <c r="P75" s="249">
        <v>0</v>
      </c>
      <c r="Q75" s="250">
        <f>ROUND(E75*P75,2)</f>
        <v>0</v>
      </c>
      <c r="R75" s="225"/>
      <c r="S75" s="225" t="s">
        <v>289</v>
      </c>
      <c r="T75" s="225" t="s">
        <v>277</v>
      </c>
      <c r="U75" s="225">
        <v>0</v>
      </c>
      <c r="V75" s="225">
        <f>ROUND(E75*U75,2)</f>
        <v>0</v>
      </c>
      <c r="W75" s="225"/>
      <c r="X75" s="206"/>
      <c r="Y75" s="206"/>
      <c r="Z75" s="206"/>
      <c r="AA75" s="206"/>
      <c r="AB75" s="206"/>
      <c r="AC75" s="206"/>
      <c r="AD75" s="206"/>
      <c r="AE75" s="206"/>
      <c r="AF75" s="206"/>
      <c r="AG75" s="206" t="s">
        <v>922</v>
      </c>
      <c r="AH75" s="206"/>
      <c r="AI75" s="206"/>
      <c r="AJ75" s="206"/>
      <c r="AK75" s="206"/>
      <c r="AL75" s="206"/>
      <c r="AM75" s="206"/>
      <c r="AN75" s="206"/>
      <c r="AO75" s="206"/>
      <c r="AP75" s="206"/>
      <c r="AQ75" s="206"/>
      <c r="AR75" s="206"/>
      <c r="AS75" s="206"/>
      <c r="AT75" s="206"/>
      <c r="AU75" s="206"/>
      <c r="AV75" s="206"/>
      <c r="AW75" s="206"/>
      <c r="AX75" s="206"/>
      <c r="AY75" s="206"/>
      <c r="AZ75" s="206"/>
      <c r="BA75" s="206"/>
      <c r="BB75" s="206"/>
      <c r="BC75" s="206"/>
      <c r="BD75" s="206"/>
      <c r="BE75" s="206"/>
      <c r="BF75" s="206"/>
      <c r="BG75" s="206"/>
      <c r="BH75" s="206"/>
    </row>
    <row r="76" spans="1:60" outlineLevel="1" x14ac:dyDescent="0.25">
      <c r="A76" s="244">
        <v>67</v>
      </c>
      <c r="B76" s="245" t="s">
        <v>2129</v>
      </c>
      <c r="C76" s="255" t="s">
        <v>2281</v>
      </c>
      <c r="D76" s="246" t="s">
        <v>884</v>
      </c>
      <c r="E76" s="247">
        <v>24</v>
      </c>
      <c r="F76" s="248"/>
      <c r="G76" s="249">
        <f>ROUND(E76*F76,2)</f>
        <v>0</v>
      </c>
      <c r="H76" s="248"/>
      <c r="I76" s="249">
        <f>ROUND(E76*H76,2)</f>
        <v>0</v>
      </c>
      <c r="J76" s="248"/>
      <c r="K76" s="249">
        <f>ROUND(E76*J76,2)</f>
        <v>0</v>
      </c>
      <c r="L76" s="249">
        <v>21</v>
      </c>
      <c r="M76" s="249">
        <f>G76*(1+L76/100)</f>
        <v>0</v>
      </c>
      <c r="N76" s="249">
        <v>0</v>
      </c>
      <c r="O76" s="249">
        <f>ROUND(E76*N76,2)</f>
        <v>0</v>
      </c>
      <c r="P76" s="249">
        <v>0</v>
      </c>
      <c r="Q76" s="250">
        <f>ROUND(E76*P76,2)</f>
        <v>0</v>
      </c>
      <c r="R76" s="225"/>
      <c r="S76" s="225" t="s">
        <v>289</v>
      </c>
      <c r="T76" s="225" t="s">
        <v>277</v>
      </c>
      <c r="U76" s="225">
        <v>0</v>
      </c>
      <c r="V76" s="225">
        <f>ROUND(E76*U76,2)</f>
        <v>0</v>
      </c>
      <c r="W76" s="225"/>
      <c r="X76" s="206"/>
      <c r="Y76" s="206"/>
      <c r="Z76" s="206"/>
      <c r="AA76" s="206"/>
      <c r="AB76" s="206"/>
      <c r="AC76" s="206"/>
      <c r="AD76" s="206"/>
      <c r="AE76" s="206"/>
      <c r="AF76" s="206"/>
      <c r="AG76" s="206" t="s">
        <v>922</v>
      </c>
      <c r="AH76" s="206"/>
      <c r="AI76" s="206"/>
      <c r="AJ76" s="206"/>
      <c r="AK76" s="206"/>
      <c r="AL76" s="206"/>
      <c r="AM76" s="206"/>
      <c r="AN76" s="206"/>
      <c r="AO76" s="206"/>
      <c r="AP76" s="206"/>
      <c r="AQ76" s="206"/>
      <c r="AR76" s="206"/>
      <c r="AS76" s="206"/>
      <c r="AT76" s="206"/>
      <c r="AU76" s="206"/>
      <c r="AV76" s="206"/>
      <c r="AW76" s="206"/>
      <c r="AX76" s="206"/>
      <c r="AY76" s="206"/>
      <c r="AZ76" s="206"/>
      <c r="BA76" s="206"/>
      <c r="BB76" s="206"/>
      <c r="BC76" s="206"/>
      <c r="BD76" s="206"/>
      <c r="BE76" s="206"/>
      <c r="BF76" s="206"/>
      <c r="BG76" s="206"/>
      <c r="BH76" s="206"/>
    </row>
    <row r="77" spans="1:60" outlineLevel="1" x14ac:dyDescent="0.25">
      <c r="A77" s="244">
        <v>68</v>
      </c>
      <c r="B77" s="245" t="s">
        <v>2323</v>
      </c>
      <c r="C77" s="255" t="s">
        <v>2279</v>
      </c>
      <c r="D77" s="246" t="s">
        <v>1638</v>
      </c>
      <c r="E77" s="247">
        <v>1</v>
      </c>
      <c r="F77" s="248"/>
      <c r="G77" s="249">
        <f>ROUND(E77*F77,2)</f>
        <v>0</v>
      </c>
      <c r="H77" s="248"/>
      <c r="I77" s="249">
        <f>ROUND(E77*H77,2)</f>
        <v>0</v>
      </c>
      <c r="J77" s="248"/>
      <c r="K77" s="249">
        <f>ROUND(E77*J77,2)</f>
        <v>0</v>
      </c>
      <c r="L77" s="249">
        <v>21</v>
      </c>
      <c r="M77" s="249">
        <f>G77*(1+L77/100)</f>
        <v>0</v>
      </c>
      <c r="N77" s="249">
        <v>0</v>
      </c>
      <c r="O77" s="249">
        <f>ROUND(E77*N77,2)</f>
        <v>0</v>
      </c>
      <c r="P77" s="249">
        <v>0</v>
      </c>
      <c r="Q77" s="250">
        <f>ROUND(E77*P77,2)</f>
        <v>0</v>
      </c>
      <c r="R77" s="225"/>
      <c r="S77" s="225" t="s">
        <v>289</v>
      </c>
      <c r="T77" s="225" t="s">
        <v>277</v>
      </c>
      <c r="U77" s="225">
        <v>0</v>
      </c>
      <c r="V77" s="225">
        <f>ROUND(E77*U77,2)</f>
        <v>0</v>
      </c>
      <c r="W77" s="225"/>
      <c r="X77" s="206"/>
      <c r="Y77" s="206"/>
      <c r="Z77" s="206"/>
      <c r="AA77" s="206"/>
      <c r="AB77" s="206"/>
      <c r="AC77" s="206"/>
      <c r="AD77" s="206"/>
      <c r="AE77" s="206"/>
      <c r="AF77" s="206"/>
      <c r="AG77" s="206" t="s">
        <v>922</v>
      </c>
      <c r="AH77" s="206"/>
      <c r="AI77" s="206"/>
      <c r="AJ77" s="206"/>
      <c r="AK77" s="206"/>
      <c r="AL77" s="206"/>
      <c r="AM77" s="206"/>
      <c r="AN77" s="206"/>
      <c r="AO77" s="206"/>
      <c r="AP77" s="206"/>
      <c r="AQ77" s="206"/>
      <c r="AR77" s="206"/>
      <c r="AS77" s="206"/>
      <c r="AT77" s="206"/>
      <c r="AU77" s="206"/>
      <c r="AV77" s="206"/>
      <c r="AW77" s="206"/>
      <c r="AX77" s="206"/>
      <c r="AY77" s="206"/>
      <c r="AZ77" s="206"/>
      <c r="BA77" s="206"/>
      <c r="BB77" s="206"/>
      <c r="BC77" s="206"/>
      <c r="BD77" s="206"/>
      <c r="BE77" s="206"/>
      <c r="BF77" s="206"/>
      <c r="BG77" s="206"/>
      <c r="BH77" s="206"/>
    </row>
    <row r="78" spans="1:60" outlineLevel="1" x14ac:dyDescent="0.25">
      <c r="A78" s="244">
        <v>69</v>
      </c>
      <c r="B78" s="245" t="s">
        <v>2324</v>
      </c>
      <c r="C78" s="255" t="s">
        <v>2283</v>
      </c>
      <c r="D78" s="246" t="s">
        <v>1638</v>
      </c>
      <c r="E78" s="247">
        <v>1</v>
      </c>
      <c r="F78" s="248"/>
      <c r="G78" s="249">
        <f>ROUND(E78*F78,2)</f>
        <v>0</v>
      </c>
      <c r="H78" s="248"/>
      <c r="I78" s="249">
        <f>ROUND(E78*H78,2)</f>
        <v>0</v>
      </c>
      <c r="J78" s="248"/>
      <c r="K78" s="249">
        <f>ROUND(E78*J78,2)</f>
        <v>0</v>
      </c>
      <c r="L78" s="249">
        <v>21</v>
      </c>
      <c r="M78" s="249">
        <f>G78*(1+L78/100)</f>
        <v>0</v>
      </c>
      <c r="N78" s="249">
        <v>0</v>
      </c>
      <c r="O78" s="249">
        <f>ROUND(E78*N78,2)</f>
        <v>0</v>
      </c>
      <c r="P78" s="249">
        <v>0</v>
      </c>
      <c r="Q78" s="250">
        <f>ROUND(E78*P78,2)</f>
        <v>0</v>
      </c>
      <c r="R78" s="225"/>
      <c r="S78" s="225" t="s">
        <v>289</v>
      </c>
      <c r="T78" s="225" t="s">
        <v>277</v>
      </c>
      <c r="U78" s="225">
        <v>0</v>
      </c>
      <c r="V78" s="225">
        <f>ROUND(E78*U78,2)</f>
        <v>0</v>
      </c>
      <c r="W78" s="225"/>
      <c r="X78" s="206"/>
      <c r="Y78" s="206"/>
      <c r="Z78" s="206"/>
      <c r="AA78" s="206"/>
      <c r="AB78" s="206"/>
      <c r="AC78" s="206"/>
      <c r="AD78" s="206"/>
      <c r="AE78" s="206"/>
      <c r="AF78" s="206"/>
      <c r="AG78" s="206" t="s">
        <v>922</v>
      </c>
      <c r="AH78" s="206"/>
      <c r="AI78" s="206"/>
      <c r="AJ78" s="206"/>
      <c r="AK78" s="206"/>
      <c r="AL78" s="206"/>
      <c r="AM78" s="206"/>
      <c r="AN78" s="206"/>
      <c r="AO78" s="206"/>
      <c r="AP78" s="206"/>
      <c r="AQ78" s="206"/>
      <c r="AR78" s="206"/>
      <c r="AS78" s="206"/>
      <c r="AT78" s="206"/>
      <c r="AU78" s="206"/>
      <c r="AV78" s="206"/>
      <c r="AW78" s="206"/>
      <c r="AX78" s="206"/>
      <c r="AY78" s="206"/>
      <c r="AZ78" s="206"/>
      <c r="BA78" s="206"/>
      <c r="BB78" s="206"/>
      <c r="BC78" s="206"/>
      <c r="BD78" s="206"/>
      <c r="BE78" s="206"/>
      <c r="BF78" s="206"/>
      <c r="BG78" s="206"/>
      <c r="BH78" s="206"/>
    </row>
    <row r="79" spans="1:60" outlineLevel="1" x14ac:dyDescent="0.25">
      <c r="A79" s="244">
        <v>70</v>
      </c>
      <c r="B79" s="245" t="s">
        <v>2325</v>
      </c>
      <c r="C79" s="255" t="s">
        <v>2285</v>
      </c>
      <c r="D79" s="246" t="s">
        <v>1638</v>
      </c>
      <c r="E79" s="247">
        <v>1</v>
      </c>
      <c r="F79" s="248"/>
      <c r="G79" s="249">
        <f>ROUND(E79*F79,2)</f>
        <v>0</v>
      </c>
      <c r="H79" s="248"/>
      <c r="I79" s="249">
        <f>ROUND(E79*H79,2)</f>
        <v>0</v>
      </c>
      <c r="J79" s="248"/>
      <c r="K79" s="249">
        <f>ROUND(E79*J79,2)</f>
        <v>0</v>
      </c>
      <c r="L79" s="249">
        <v>21</v>
      </c>
      <c r="M79" s="249">
        <f>G79*(1+L79/100)</f>
        <v>0</v>
      </c>
      <c r="N79" s="249">
        <v>0</v>
      </c>
      <c r="O79" s="249">
        <f>ROUND(E79*N79,2)</f>
        <v>0</v>
      </c>
      <c r="P79" s="249">
        <v>0</v>
      </c>
      <c r="Q79" s="250">
        <f>ROUND(E79*P79,2)</f>
        <v>0</v>
      </c>
      <c r="R79" s="225"/>
      <c r="S79" s="225" t="s">
        <v>289</v>
      </c>
      <c r="T79" s="225" t="s">
        <v>277</v>
      </c>
      <c r="U79" s="225">
        <v>0</v>
      </c>
      <c r="V79" s="225">
        <f>ROUND(E79*U79,2)</f>
        <v>0</v>
      </c>
      <c r="W79" s="225"/>
      <c r="X79" s="206"/>
      <c r="Y79" s="206"/>
      <c r="Z79" s="206"/>
      <c r="AA79" s="206"/>
      <c r="AB79" s="206"/>
      <c r="AC79" s="206"/>
      <c r="AD79" s="206"/>
      <c r="AE79" s="206"/>
      <c r="AF79" s="206"/>
      <c r="AG79" s="206" t="s">
        <v>922</v>
      </c>
      <c r="AH79" s="206"/>
      <c r="AI79" s="206"/>
      <c r="AJ79" s="206"/>
      <c r="AK79" s="206"/>
      <c r="AL79" s="206"/>
      <c r="AM79" s="206"/>
      <c r="AN79" s="206"/>
      <c r="AO79" s="206"/>
      <c r="AP79" s="206"/>
      <c r="AQ79" s="206"/>
      <c r="AR79" s="206"/>
      <c r="AS79" s="206"/>
      <c r="AT79" s="206"/>
      <c r="AU79" s="206"/>
      <c r="AV79" s="206"/>
      <c r="AW79" s="206"/>
      <c r="AX79" s="206"/>
      <c r="AY79" s="206"/>
      <c r="AZ79" s="206"/>
      <c r="BA79" s="206"/>
      <c r="BB79" s="206"/>
      <c r="BC79" s="206"/>
      <c r="BD79" s="206"/>
      <c r="BE79" s="206"/>
      <c r="BF79" s="206"/>
      <c r="BG79" s="206"/>
      <c r="BH79" s="206"/>
    </row>
    <row r="80" spans="1:60" outlineLevel="1" x14ac:dyDescent="0.25">
      <c r="A80" s="244">
        <v>71</v>
      </c>
      <c r="B80" s="245" t="s">
        <v>2326</v>
      </c>
      <c r="C80" s="255" t="s">
        <v>2287</v>
      </c>
      <c r="D80" s="246" t="s">
        <v>1638</v>
      </c>
      <c r="E80" s="247">
        <v>1</v>
      </c>
      <c r="F80" s="248"/>
      <c r="G80" s="249">
        <f>ROUND(E80*F80,2)</f>
        <v>0</v>
      </c>
      <c r="H80" s="248"/>
      <c r="I80" s="249">
        <f>ROUND(E80*H80,2)</f>
        <v>0</v>
      </c>
      <c r="J80" s="248"/>
      <c r="K80" s="249">
        <f>ROUND(E80*J80,2)</f>
        <v>0</v>
      </c>
      <c r="L80" s="249">
        <v>21</v>
      </c>
      <c r="M80" s="249">
        <f>G80*(1+L80/100)</f>
        <v>0</v>
      </c>
      <c r="N80" s="249">
        <v>0</v>
      </c>
      <c r="O80" s="249">
        <f>ROUND(E80*N80,2)</f>
        <v>0</v>
      </c>
      <c r="P80" s="249">
        <v>0</v>
      </c>
      <c r="Q80" s="250">
        <f>ROUND(E80*P80,2)</f>
        <v>0</v>
      </c>
      <c r="R80" s="225"/>
      <c r="S80" s="225" t="s">
        <v>289</v>
      </c>
      <c r="T80" s="225" t="s">
        <v>277</v>
      </c>
      <c r="U80" s="225">
        <v>0</v>
      </c>
      <c r="V80" s="225">
        <f>ROUND(E80*U80,2)</f>
        <v>0</v>
      </c>
      <c r="W80" s="225"/>
      <c r="X80" s="206"/>
      <c r="Y80" s="206"/>
      <c r="Z80" s="206"/>
      <c r="AA80" s="206"/>
      <c r="AB80" s="206"/>
      <c r="AC80" s="206"/>
      <c r="AD80" s="206"/>
      <c r="AE80" s="206"/>
      <c r="AF80" s="206"/>
      <c r="AG80" s="206" t="s">
        <v>922</v>
      </c>
      <c r="AH80" s="206"/>
      <c r="AI80" s="206"/>
      <c r="AJ80" s="206"/>
      <c r="AK80" s="206"/>
      <c r="AL80" s="206"/>
      <c r="AM80" s="206"/>
      <c r="AN80" s="206"/>
      <c r="AO80" s="206"/>
      <c r="AP80" s="206"/>
      <c r="AQ80" s="206"/>
      <c r="AR80" s="206"/>
      <c r="AS80" s="206"/>
      <c r="AT80" s="206"/>
      <c r="AU80" s="206"/>
      <c r="AV80" s="206"/>
      <c r="AW80" s="206"/>
      <c r="AX80" s="206"/>
      <c r="AY80" s="206"/>
      <c r="AZ80" s="206"/>
      <c r="BA80" s="206"/>
      <c r="BB80" s="206"/>
      <c r="BC80" s="206"/>
      <c r="BD80" s="206"/>
      <c r="BE80" s="206"/>
      <c r="BF80" s="206"/>
      <c r="BG80" s="206"/>
      <c r="BH80" s="206"/>
    </row>
    <row r="81" spans="1:60" x14ac:dyDescent="0.25">
      <c r="A81" s="231" t="s">
        <v>271</v>
      </c>
      <c r="B81" s="232" t="s">
        <v>168</v>
      </c>
      <c r="C81" s="252" t="s">
        <v>170</v>
      </c>
      <c r="D81" s="233"/>
      <c r="E81" s="234"/>
      <c r="F81" s="235"/>
      <c r="G81" s="235">
        <f>SUMIF(AG82:AG109,"&lt;&gt;NOR",G82:G109)</f>
        <v>0</v>
      </c>
      <c r="H81" s="235"/>
      <c r="I81" s="235">
        <f>SUM(I82:I109)</f>
        <v>0</v>
      </c>
      <c r="J81" s="235"/>
      <c r="K81" s="235">
        <f>SUM(K82:K109)</f>
        <v>0</v>
      </c>
      <c r="L81" s="235"/>
      <c r="M81" s="235">
        <f>SUM(M82:M109)</f>
        <v>0</v>
      </c>
      <c r="N81" s="235"/>
      <c r="O81" s="235">
        <f>SUM(O82:O109)</f>
        <v>0</v>
      </c>
      <c r="P81" s="235"/>
      <c r="Q81" s="236">
        <f>SUM(Q82:Q109)</f>
        <v>0</v>
      </c>
      <c r="R81" s="230"/>
      <c r="S81" s="230"/>
      <c r="T81" s="230"/>
      <c r="U81" s="230"/>
      <c r="V81" s="230">
        <f>SUM(V82:V109)</f>
        <v>1</v>
      </c>
      <c r="W81" s="230"/>
      <c r="AG81" t="s">
        <v>272</v>
      </c>
    </row>
    <row r="82" spans="1:60" outlineLevel="1" x14ac:dyDescent="0.25">
      <c r="A82" s="244">
        <v>72</v>
      </c>
      <c r="B82" s="245" t="s">
        <v>2290</v>
      </c>
      <c r="C82" s="255" t="s">
        <v>2240</v>
      </c>
      <c r="D82" s="246" t="s">
        <v>1638</v>
      </c>
      <c r="E82" s="247">
        <v>1</v>
      </c>
      <c r="F82" s="248"/>
      <c r="G82" s="249">
        <f>ROUND(E82*F82,2)</f>
        <v>0</v>
      </c>
      <c r="H82" s="248"/>
      <c r="I82" s="249">
        <f>ROUND(E82*H82,2)</f>
        <v>0</v>
      </c>
      <c r="J82" s="248"/>
      <c r="K82" s="249">
        <f>ROUND(E82*J82,2)</f>
        <v>0</v>
      </c>
      <c r="L82" s="249">
        <v>21</v>
      </c>
      <c r="M82" s="249">
        <f>G82*(1+L82/100)</f>
        <v>0</v>
      </c>
      <c r="N82" s="249">
        <v>0</v>
      </c>
      <c r="O82" s="249">
        <f>ROUND(E82*N82,2)</f>
        <v>0</v>
      </c>
      <c r="P82" s="249">
        <v>0</v>
      </c>
      <c r="Q82" s="250">
        <f>ROUND(E82*P82,2)</f>
        <v>0</v>
      </c>
      <c r="R82" s="225"/>
      <c r="S82" s="225" t="s">
        <v>276</v>
      </c>
      <c r="T82" s="225" t="s">
        <v>277</v>
      </c>
      <c r="U82" s="225">
        <v>1</v>
      </c>
      <c r="V82" s="225">
        <f>ROUND(E82*U82,2)</f>
        <v>1</v>
      </c>
      <c r="W82" s="225"/>
      <c r="X82" s="206"/>
      <c r="Y82" s="206"/>
      <c r="Z82" s="206"/>
      <c r="AA82" s="206"/>
      <c r="AB82" s="206"/>
      <c r="AC82" s="206"/>
      <c r="AD82" s="206"/>
      <c r="AE82" s="206"/>
      <c r="AF82" s="206"/>
      <c r="AG82" s="206" t="s">
        <v>455</v>
      </c>
      <c r="AH82" s="206"/>
      <c r="AI82" s="206"/>
      <c r="AJ82" s="206"/>
      <c r="AK82" s="206"/>
      <c r="AL82" s="206"/>
      <c r="AM82" s="206"/>
      <c r="AN82" s="206"/>
      <c r="AO82" s="206"/>
      <c r="AP82" s="206"/>
      <c r="AQ82" s="206"/>
      <c r="AR82" s="206"/>
      <c r="AS82" s="206"/>
      <c r="AT82" s="206"/>
      <c r="AU82" s="206"/>
      <c r="AV82" s="206"/>
      <c r="AW82" s="206"/>
      <c r="AX82" s="206"/>
      <c r="AY82" s="206"/>
      <c r="AZ82" s="206"/>
      <c r="BA82" s="206"/>
      <c r="BB82" s="206"/>
      <c r="BC82" s="206"/>
      <c r="BD82" s="206"/>
      <c r="BE82" s="206"/>
      <c r="BF82" s="206"/>
      <c r="BG82" s="206"/>
      <c r="BH82" s="206"/>
    </row>
    <row r="83" spans="1:60" ht="20.399999999999999" outlineLevel="1" x14ac:dyDescent="0.25">
      <c r="A83" s="244">
        <v>73</v>
      </c>
      <c r="B83" s="245" t="s">
        <v>2327</v>
      </c>
      <c r="C83" s="255" t="s">
        <v>2328</v>
      </c>
      <c r="D83" s="246" t="s">
        <v>1638</v>
      </c>
      <c r="E83" s="247">
        <v>5</v>
      </c>
      <c r="F83" s="248"/>
      <c r="G83" s="249">
        <f>ROUND(E83*F83,2)</f>
        <v>0</v>
      </c>
      <c r="H83" s="248"/>
      <c r="I83" s="249">
        <f>ROUND(E83*H83,2)</f>
        <v>0</v>
      </c>
      <c r="J83" s="248"/>
      <c r="K83" s="249">
        <f>ROUND(E83*J83,2)</f>
        <v>0</v>
      </c>
      <c r="L83" s="249">
        <v>21</v>
      </c>
      <c r="M83" s="249">
        <f>G83*(1+L83/100)</f>
        <v>0</v>
      </c>
      <c r="N83" s="249">
        <v>0</v>
      </c>
      <c r="O83" s="249">
        <f>ROUND(E83*N83,2)</f>
        <v>0</v>
      </c>
      <c r="P83" s="249">
        <v>0</v>
      </c>
      <c r="Q83" s="250">
        <f>ROUND(E83*P83,2)</f>
        <v>0</v>
      </c>
      <c r="R83" s="225"/>
      <c r="S83" s="225" t="s">
        <v>289</v>
      </c>
      <c r="T83" s="225" t="s">
        <v>277</v>
      </c>
      <c r="U83" s="225">
        <v>0</v>
      </c>
      <c r="V83" s="225">
        <f>ROUND(E83*U83,2)</f>
        <v>0</v>
      </c>
      <c r="W83" s="225"/>
      <c r="X83" s="206"/>
      <c r="Y83" s="206"/>
      <c r="Z83" s="206"/>
      <c r="AA83" s="206"/>
      <c r="AB83" s="206"/>
      <c r="AC83" s="206"/>
      <c r="AD83" s="206"/>
      <c r="AE83" s="206"/>
      <c r="AF83" s="206"/>
      <c r="AG83" s="206" t="s">
        <v>278</v>
      </c>
      <c r="AH83" s="206"/>
      <c r="AI83" s="206"/>
      <c r="AJ83" s="206"/>
      <c r="AK83" s="206"/>
      <c r="AL83" s="206"/>
      <c r="AM83" s="206"/>
      <c r="AN83" s="206"/>
      <c r="AO83" s="206"/>
      <c r="AP83" s="206"/>
      <c r="AQ83" s="206"/>
      <c r="AR83" s="206"/>
      <c r="AS83" s="206"/>
      <c r="AT83" s="206"/>
      <c r="AU83" s="206"/>
      <c r="AV83" s="206"/>
      <c r="AW83" s="206"/>
      <c r="AX83" s="206"/>
      <c r="AY83" s="206"/>
      <c r="AZ83" s="206"/>
      <c r="BA83" s="206"/>
      <c r="BB83" s="206"/>
      <c r="BC83" s="206"/>
      <c r="BD83" s="206"/>
      <c r="BE83" s="206"/>
      <c r="BF83" s="206"/>
      <c r="BG83" s="206"/>
      <c r="BH83" s="206"/>
    </row>
    <row r="84" spans="1:60" outlineLevel="1" x14ac:dyDescent="0.25">
      <c r="A84" s="244">
        <v>74</v>
      </c>
      <c r="B84" s="245" t="s">
        <v>2130</v>
      </c>
      <c r="C84" s="255" t="s">
        <v>2329</v>
      </c>
      <c r="D84" s="246" t="s">
        <v>1638</v>
      </c>
      <c r="E84" s="247">
        <v>1</v>
      </c>
      <c r="F84" s="248"/>
      <c r="G84" s="249">
        <f>ROUND(E84*F84,2)</f>
        <v>0</v>
      </c>
      <c r="H84" s="248"/>
      <c r="I84" s="249">
        <f>ROUND(E84*H84,2)</f>
        <v>0</v>
      </c>
      <c r="J84" s="248"/>
      <c r="K84" s="249">
        <f>ROUND(E84*J84,2)</f>
        <v>0</v>
      </c>
      <c r="L84" s="249">
        <v>21</v>
      </c>
      <c r="M84" s="249">
        <f>G84*(1+L84/100)</f>
        <v>0</v>
      </c>
      <c r="N84" s="249">
        <v>0</v>
      </c>
      <c r="O84" s="249">
        <f>ROUND(E84*N84,2)</f>
        <v>0</v>
      </c>
      <c r="P84" s="249">
        <v>0</v>
      </c>
      <c r="Q84" s="250">
        <f>ROUND(E84*P84,2)</f>
        <v>0</v>
      </c>
      <c r="R84" s="225"/>
      <c r="S84" s="225" t="s">
        <v>289</v>
      </c>
      <c r="T84" s="225" t="s">
        <v>277</v>
      </c>
      <c r="U84" s="225">
        <v>0</v>
      </c>
      <c r="V84" s="225">
        <f>ROUND(E84*U84,2)</f>
        <v>0</v>
      </c>
      <c r="W84" s="225"/>
      <c r="X84" s="206"/>
      <c r="Y84" s="206"/>
      <c r="Z84" s="206"/>
      <c r="AA84" s="206"/>
      <c r="AB84" s="206"/>
      <c r="AC84" s="206"/>
      <c r="AD84" s="206"/>
      <c r="AE84" s="206"/>
      <c r="AF84" s="206"/>
      <c r="AG84" s="206" t="s">
        <v>922</v>
      </c>
      <c r="AH84" s="206"/>
      <c r="AI84" s="206"/>
      <c r="AJ84" s="206"/>
      <c r="AK84" s="206"/>
      <c r="AL84" s="206"/>
      <c r="AM84" s="206"/>
      <c r="AN84" s="206"/>
      <c r="AO84" s="206"/>
      <c r="AP84" s="206"/>
      <c r="AQ84" s="206"/>
      <c r="AR84" s="206"/>
      <c r="AS84" s="206"/>
      <c r="AT84" s="206"/>
      <c r="AU84" s="206"/>
      <c r="AV84" s="206"/>
      <c r="AW84" s="206"/>
      <c r="AX84" s="206"/>
      <c r="AY84" s="206"/>
      <c r="AZ84" s="206"/>
      <c r="BA84" s="206"/>
      <c r="BB84" s="206"/>
      <c r="BC84" s="206"/>
      <c r="BD84" s="206"/>
      <c r="BE84" s="206"/>
      <c r="BF84" s="206"/>
      <c r="BG84" s="206"/>
      <c r="BH84" s="206"/>
    </row>
    <row r="85" spans="1:60" outlineLevel="1" x14ac:dyDescent="0.25">
      <c r="A85" s="244">
        <v>75</v>
      </c>
      <c r="B85" s="245" t="s">
        <v>2132</v>
      </c>
      <c r="C85" s="255" t="s">
        <v>2330</v>
      </c>
      <c r="D85" s="246" t="s">
        <v>1638</v>
      </c>
      <c r="E85" s="247">
        <v>1</v>
      </c>
      <c r="F85" s="248"/>
      <c r="G85" s="249">
        <f>ROUND(E85*F85,2)</f>
        <v>0</v>
      </c>
      <c r="H85" s="248"/>
      <c r="I85" s="249">
        <f>ROUND(E85*H85,2)</f>
        <v>0</v>
      </c>
      <c r="J85" s="248"/>
      <c r="K85" s="249">
        <f>ROUND(E85*J85,2)</f>
        <v>0</v>
      </c>
      <c r="L85" s="249">
        <v>21</v>
      </c>
      <c r="M85" s="249">
        <f>G85*(1+L85/100)</f>
        <v>0</v>
      </c>
      <c r="N85" s="249">
        <v>0</v>
      </c>
      <c r="O85" s="249">
        <f>ROUND(E85*N85,2)</f>
        <v>0</v>
      </c>
      <c r="P85" s="249">
        <v>0</v>
      </c>
      <c r="Q85" s="250">
        <f>ROUND(E85*P85,2)</f>
        <v>0</v>
      </c>
      <c r="R85" s="225"/>
      <c r="S85" s="225" t="s">
        <v>289</v>
      </c>
      <c r="T85" s="225" t="s">
        <v>277</v>
      </c>
      <c r="U85" s="225">
        <v>0</v>
      </c>
      <c r="V85" s="225">
        <f>ROUND(E85*U85,2)</f>
        <v>0</v>
      </c>
      <c r="W85" s="225"/>
      <c r="X85" s="206"/>
      <c r="Y85" s="206"/>
      <c r="Z85" s="206"/>
      <c r="AA85" s="206"/>
      <c r="AB85" s="206"/>
      <c r="AC85" s="206"/>
      <c r="AD85" s="206"/>
      <c r="AE85" s="206"/>
      <c r="AF85" s="206"/>
      <c r="AG85" s="206" t="s">
        <v>922</v>
      </c>
      <c r="AH85" s="206"/>
      <c r="AI85" s="206"/>
      <c r="AJ85" s="206"/>
      <c r="AK85" s="206"/>
      <c r="AL85" s="206"/>
      <c r="AM85" s="206"/>
      <c r="AN85" s="206"/>
      <c r="AO85" s="206"/>
      <c r="AP85" s="206"/>
      <c r="AQ85" s="206"/>
      <c r="AR85" s="206"/>
      <c r="AS85" s="206"/>
      <c r="AT85" s="206"/>
      <c r="AU85" s="206"/>
      <c r="AV85" s="206"/>
      <c r="AW85" s="206"/>
      <c r="AX85" s="206"/>
      <c r="AY85" s="206"/>
      <c r="AZ85" s="206"/>
      <c r="BA85" s="206"/>
      <c r="BB85" s="206"/>
      <c r="BC85" s="206"/>
      <c r="BD85" s="206"/>
      <c r="BE85" s="206"/>
      <c r="BF85" s="206"/>
      <c r="BG85" s="206"/>
      <c r="BH85" s="206"/>
    </row>
    <row r="86" spans="1:60" outlineLevel="1" x14ac:dyDescent="0.25">
      <c r="A86" s="244">
        <v>76</v>
      </c>
      <c r="B86" s="245" t="s">
        <v>2133</v>
      </c>
      <c r="C86" s="255" t="s">
        <v>2331</v>
      </c>
      <c r="D86" s="246" t="s">
        <v>1638</v>
      </c>
      <c r="E86" s="247">
        <v>2</v>
      </c>
      <c r="F86" s="248"/>
      <c r="G86" s="249">
        <f>ROUND(E86*F86,2)</f>
        <v>0</v>
      </c>
      <c r="H86" s="248"/>
      <c r="I86" s="249">
        <f>ROUND(E86*H86,2)</f>
        <v>0</v>
      </c>
      <c r="J86" s="248"/>
      <c r="K86" s="249">
        <f>ROUND(E86*J86,2)</f>
        <v>0</v>
      </c>
      <c r="L86" s="249">
        <v>21</v>
      </c>
      <c r="M86" s="249">
        <f>G86*(1+L86/100)</f>
        <v>0</v>
      </c>
      <c r="N86" s="249">
        <v>0</v>
      </c>
      <c r="O86" s="249">
        <f>ROUND(E86*N86,2)</f>
        <v>0</v>
      </c>
      <c r="P86" s="249">
        <v>0</v>
      </c>
      <c r="Q86" s="250">
        <f>ROUND(E86*P86,2)</f>
        <v>0</v>
      </c>
      <c r="R86" s="225"/>
      <c r="S86" s="225" t="s">
        <v>289</v>
      </c>
      <c r="T86" s="225" t="s">
        <v>277</v>
      </c>
      <c r="U86" s="225">
        <v>0</v>
      </c>
      <c r="V86" s="225">
        <f>ROUND(E86*U86,2)</f>
        <v>0</v>
      </c>
      <c r="W86" s="225"/>
      <c r="X86" s="206"/>
      <c r="Y86" s="206"/>
      <c r="Z86" s="206"/>
      <c r="AA86" s="206"/>
      <c r="AB86" s="206"/>
      <c r="AC86" s="206"/>
      <c r="AD86" s="206"/>
      <c r="AE86" s="206"/>
      <c r="AF86" s="206"/>
      <c r="AG86" s="206" t="s">
        <v>922</v>
      </c>
      <c r="AH86" s="206"/>
      <c r="AI86" s="206"/>
      <c r="AJ86" s="206"/>
      <c r="AK86" s="206"/>
      <c r="AL86" s="206"/>
      <c r="AM86" s="206"/>
      <c r="AN86" s="206"/>
      <c r="AO86" s="206"/>
      <c r="AP86" s="206"/>
      <c r="AQ86" s="206"/>
      <c r="AR86" s="206"/>
      <c r="AS86" s="206"/>
      <c r="AT86" s="206"/>
      <c r="AU86" s="206"/>
      <c r="AV86" s="206"/>
      <c r="AW86" s="206"/>
      <c r="AX86" s="206"/>
      <c r="AY86" s="206"/>
      <c r="AZ86" s="206"/>
      <c r="BA86" s="206"/>
      <c r="BB86" s="206"/>
      <c r="BC86" s="206"/>
      <c r="BD86" s="206"/>
      <c r="BE86" s="206"/>
      <c r="BF86" s="206"/>
      <c r="BG86" s="206"/>
      <c r="BH86" s="206"/>
    </row>
    <row r="87" spans="1:60" ht="20.399999999999999" outlineLevel="1" x14ac:dyDescent="0.25">
      <c r="A87" s="244">
        <v>77</v>
      </c>
      <c r="B87" s="245" t="s">
        <v>2135</v>
      </c>
      <c r="C87" s="255" t="s">
        <v>2332</v>
      </c>
      <c r="D87" s="246" t="s">
        <v>1638</v>
      </c>
      <c r="E87" s="247">
        <v>2</v>
      </c>
      <c r="F87" s="248"/>
      <c r="G87" s="249">
        <f>ROUND(E87*F87,2)</f>
        <v>0</v>
      </c>
      <c r="H87" s="248"/>
      <c r="I87" s="249">
        <f>ROUND(E87*H87,2)</f>
        <v>0</v>
      </c>
      <c r="J87" s="248"/>
      <c r="K87" s="249">
        <f>ROUND(E87*J87,2)</f>
        <v>0</v>
      </c>
      <c r="L87" s="249">
        <v>21</v>
      </c>
      <c r="M87" s="249">
        <f>G87*(1+L87/100)</f>
        <v>0</v>
      </c>
      <c r="N87" s="249">
        <v>0</v>
      </c>
      <c r="O87" s="249">
        <f>ROUND(E87*N87,2)</f>
        <v>0</v>
      </c>
      <c r="P87" s="249">
        <v>0</v>
      </c>
      <c r="Q87" s="250">
        <f>ROUND(E87*P87,2)</f>
        <v>0</v>
      </c>
      <c r="R87" s="225"/>
      <c r="S87" s="225" t="s">
        <v>289</v>
      </c>
      <c r="T87" s="225" t="s">
        <v>277</v>
      </c>
      <c r="U87" s="225">
        <v>0</v>
      </c>
      <c r="V87" s="225">
        <f>ROUND(E87*U87,2)</f>
        <v>0</v>
      </c>
      <c r="W87" s="225"/>
      <c r="X87" s="206"/>
      <c r="Y87" s="206"/>
      <c r="Z87" s="206"/>
      <c r="AA87" s="206"/>
      <c r="AB87" s="206"/>
      <c r="AC87" s="206"/>
      <c r="AD87" s="206"/>
      <c r="AE87" s="206"/>
      <c r="AF87" s="206"/>
      <c r="AG87" s="206" t="s">
        <v>922</v>
      </c>
      <c r="AH87" s="206"/>
      <c r="AI87" s="206"/>
      <c r="AJ87" s="206"/>
      <c r="AK87" s="206"/>
      <c r="AL87" s="206"/>
      <c r="AM87" s="206"/>
      <c r="AN87" s="206"/>
      <c r="AO87" s="206"/>
      <c r="AP87" s="206"/>
      <c r="AQ87" s="206"/>
      <c r="AR87" s="206"/>
      <c r="AS87" s="206"/>
      <c r="AT87" s="206"/>
      <c r="AU87" s="206"/>
      <c r="AV87" s="206"/>
      <c r="AW87" s="206"/>
      <c r="AX87" s="206"/>
      <c r="AY87" s="206"/>
      <c r="AZ87" s="206"/>
      <c r="BA87" s="206"/>
      <c r="BB87" s="206"/>
      <c r="BC87" s="206"/>
      <c r="BD87" s="206"/>
      <c r="BE87" s="206"/>
      <c r="BF87" s="206"/>
      <c r="BG87" s="206"/>
      <c r="BH87" s="206"/>
    </row>
    <row r="88" spans="1:60" outlineLevel="1" x14ac:dyDescent="0.25">
      <c r="A88" s="244">
        <v>78</v>
      </c>
      <c r="B88" s="245" t="s">
        <v>2136</v>
      </c>
      <c r="C88" s="255" t="s">
        <v>2333</v>
      </c>
      <c r="D88" s="246" t="s">
        <v>1638</v>
      </c>
      <c r="E88" s="247">
        <v>1</v>
      </c>
      <c r="F88" s="248"/>
      <c r="G88" s="249">
        <f>ROUND(E88*F88,2)</f>
        <v>0</v>
      </c>
      <c r="H88" s="248"/>
      <c r="I88" s="249">
        <f>ROUND(E88*H88,2)</f>
        <v>0</v>
      </c>
      <c r="J88" s="248"/>
      <c r="K88" s="249">
        <f>ROUND(E88*J88,2)</f>
        <v>0</v>
      </c>
      <c r="L88" s="249">
        <v>21</v>
      </c>
      <c r="M88" s="249">
        <f>G88*(1+L88/100)</f>
        <v>0</v>
      </c>
      <c r="N88" s="249">
        <v>0</v>
      </c>
      <c r="O88" s="249">
        <f>ROUND(E88*N88,2)</f>
        <v>0</v>
      </c>
      <c r="P88" s="249">
        <v>0</v>
      </c>
      <c r="Q88" s="250">
        <f>ROUND(E88*P88,2)</f>
        <v>0</v>
      </c>
      <c r="R88" s="225"/>
      <c r="S88" s="225" t="s">
        <v>289</v>
      </c>
      <c r="T88" s="225" t="s">
        <v>277</v>
      </c>
      <c r="U88" s="225">
        <v>0</v>
      </c>
      <c r="V88" s="225">
        <f>ROUND(E88*U88,2)</f>
        <v>0</v>
      </c>
      <c r="W88" s="225"/>
      <c r="X88" s="206"/>
      <c r="Y88" s="206"/>
      <c r="Z88" s="206"/>
      <c r="AA88" s="206"/>
      <c r="AB88" s="206"/>
      <c r="AC88" s="206"/>
      <c r="AD88" s="206"/>
      <c r="AE88" s="206"/>
      <c r="AF88" s="206"/>
      <c r="AG88" s="206" t="s">
        <v>922</v>
      </c>
      <c r="AH88" s="206"/>
      <c r="AI88" s="206"/>
      <c r="AJ88" s="206"/>
      <c r="AK88" s="206"/>
      <c r="AL88" s="206"/>
      <c r="AM88" s="206"/>
      <c r="AN88" s="206"/>
      <c r="AO88" s="206"/>
      <c r="AP88" s="206"/>
      <c r="AQ88" s="206"/>
      <c r="AR88" s="206"/>
      <c r="AS88" s="206"/>
      <c r="AT88" s="206"/>
      <c r="AU88" s="206"/>
      <c r="AV88" s="206"/>
      <c r="AW88" s="206"/>
      <c r="AX88" s="206"/>
      <c r="AY88" s="206"/>
      <c r="AZ88" s="206"/>
      <c r="BA88" s="206"/>
      <c r="BB88" s="206"/>
      <c r="BC88" s="206"/>
      <c r="BD88" s="206"/>
      <c r="BE88" s="206"/>
      <c r="BF88" s="206"/>
      <c r="BG88" s="206"/>
      <c r="BH88" s="206"/>
    </row>
    <row r="89" spans="1:60" ht="20.399999999999999" outlineLevel="1" x14ac:dyDescent="0.25">
      <c r="A89" s="244">
        <v>79</v>
      </c>
      <c r="B89" s="245" t="s">
        <v>2138</v>
      </c>
      <c r="C89" s="255" t="s">
        <v>2334</v>
      </c>
      <c r="D89" s="246" t="s">
        <v>1638</v>
      </c>
      <c r="E89" s="247">
        <v>1</v>
      </c>
      <c r="F89" s="248"/>
      <c r="G89" s="249">
        <f>ROUND(E89*F89,2)</f>
        <v>0</v>
      </c>
      <c r="H89" s="248"/>
      <c r="I89" s="249">
        <f>ROUND(E89*H89,2)</f>
        <v>0</v>
      </c>
      <c r="J89" s="248"/>
      <c r="K89" s="249">
        <f>ROUND(E89*J89,2)</f>
        <v>0</v>
      </c>
      <c r="L89" s="249">
        <v>21</v>
      </c>
      <c r="M89" s="249">
        <f>G89*(1+L89/100)</f>
        <v>0</v>
      </c>
      <c r="N89" s="249">
        <v>0</v>
      </c>
      <c r="O89" s="249">
        <f>ROUND(E89*N89,2)</f>
        <v>0</v>
      </c>
      <c r="P89" s="249">
        <v>0</v>
      </c>
      <c r="Q89" s="250">
        <f>ROUND(E89*P89,2)</f>
        <v>0</v>
      </c>
      <c r="R89" s="225"/>
      <c r="S89" s="225" t="s">
        <v>289</v>
      </c>
      <c r="T89" s="225" t="s">
        <v>277</v>
      </c>
      <c r="U89" s="225">
        <v>0</v>
      </c>
      <c r="V89" s="225">
        <f>ROUND(E89*U89,2)</f>
        <v>0</v>
      </c>
      <c r="W89" s="225"/>
      <c r="X89" s="206"/>
      <c r="Y89" s="206"/>
      <c r="Z89" s="206"/>
      <c r="AA89" s="206"/>
      <c r="AB89" s="206"/>
      <c r="AC89" s="206"/>
      <c r="AD89" s="206"/>
      <c r="AE89" s="206"/>
      <c r="AF89" s="206"/>
      <c r="AG89" s="206" t="s">
        <v>922</v>
      </c>
      <c r="AH89" s="206"/>
      <c r="AI89" s="206"/>
      <c r="AJ89" s="206"/>
      <c r="AK89" s="206"/>
      <c r="AL89" s="206"/>
      <c r="AM89" s="206"/>
      <c r="AN89" s="206"/>
      <c r="AO89" s="206"/>
      <c r="AP89" s="206"/>
      <c r="AQ89" s="206"/>
      <c r="AR89" s="206"/>
      <c r="AS89" s="206"/>
      <c r="AT89" s="206"/>
      <c r="AU89" s="206"/>
      <c r="AV89" s="206"/>
      <c r="AW89" s="206"/>
      <c r="AX89" s="206"/>
      <c r="AY89" s="206"/>
      <c r="AZ89" s="206"/>
      <c r="BA89" s="206"/>
      <c r="BB89" s="206"/>
      <c r="BC89" s="206"/>
      <c r="BD89" s="206"/>
      <c r="BE89" s="206"/>
      <c r="BF89" s="206"/>
      <c r="BG89" s="206"/>
      <c r="BH89" s="206"/>
    </row>
    <row r="90" spans="1:60" outlineLevel="1" x14ac:dyDescent="0.25">
      <c r="A90" s="244">
        <v>80</v>
      </c>
      <c r="B90" s="245" t="s">
        <v>2139</v>
      </c>
      <c r="C90" s="255" t="s">
        <v>2335</v>
      </c>
      <c r="D90" s="246" t="s">
        <v>1638</v>
      </c>
      <c r="E90" s="247">
        <v>1</v>
      </c>
      <c r="F90" s="248"/>
      <c r="G90" s="249">
        <f>ROUND(E90*F90,2)</f>
        <v>0</v>
      </c>
      <c r="H90" s="248"/>
      <c r="I90" s="249">
        <f>ROUND(E90*H90,2)</f>
        <v>0</v>
      </c>
      <c r="J90" s="248"/>
      <c r="K90" s="249">
        <f>ROUND(E90*J90,2)</f>
        <v>0</v>
      </c>
      <c r="L90" s="249">
        <v>21</v>
      </c>
      <c r="M90" s="249">
        <f>G90*(1+L90/100)</f>
        <v>0</v>
      </c>
      <c r="N90" s="249">
        <v>0</v>
      </c>
      <c r="O90" s="249">
        <f>ROUND(E90*N90,2)</f>
        <v>0</v>
      </c>
      <c r="P90" s="249">
        <v>0</v>
      </c>
      <c r="Q90" s="250">
        <f>ROUND(E90*P90,2)</f>
        <v>0</v>
      </c>
      <c r="R90" s="225"/>
      <c r="S90" s="225" t="s">
        <v>289</v>
      </c>
      <c r="T90" s="225" t="s">
        <v>277</v>
      </c>
      <c r="U90" s="225">
        <v>0</v>
      </c>
      <c r="V90" s="225">
        <f>ROUND(E90*U90,2)</f>
        <v>0</v>
      </c>
      <c r="W90" s="225"/>
      <c r="X90" s="206"/>
      <c r="Y90" s="206"/>
      <c r="Z90" s="206"/>
      <c r="AA90" s="206"/>
      <c r="AB90" s="206"/>
      <c r="AC90" s="206"/>
      <c r="AD90" s="206"/>
      <c r="AE90" s="206"/>
      <c r="AF90" s="206"/>
      <c r="AG90" s="206" t="s">
        <v>922</v>
      </c>
      <c r="AH90" s="206"/>
      <c r="AI90" s="206"/>
      <c r="AJ90" s="206"/>
      <c r="AK90" s="206"/>
      <c r="AL90" s="206"/>
      <c r="AM90" s="206"/>
      <c r="AN90" s="206"/>
      <c r="AO90" s="206"/>
      <c r="AP90" s="206"/>
      <c r="AQ90" s="206"/>
      <c r="AR90" s="206"/>
      <c r="AS90" s="206"/>
      <c r="AT90" s="206"/>
      <c r="AU90" s="206"/>
      <c r="AV90" s="206"/>
      <c r="AW90" s="206"/>
      <c r="AX90" s="206"/>
      <c r="AY90" s="206"/>
      <c r="AZ90" s="206"/>
      <c r="BA90" s="206"/>
      <c r="BB90" s="206"/>
      <c r="BC90" s="206"/>
      <c r="BD90" s="206"/>
      <c r="BE90" s="206"/>
      <c r="BF90" s="206"/>
      <c r="BG90" s="206"/>
      <c r="BH90" s="206"/>
    </row>
    <row r="91" spans="1:60" outlineLevel="1" x14ac:dyDescent="0.25">
      <c r="A91" s="244">
        <v>81</v>
      </c>
      <c r="B91" s="245" t="s">
        <v>2141</v>
      </c>
      <c r="C91" s="255" t="s">
        <v>2336</v>
      </c>
      <c r="D91" s="246" t="s">
        <v>1638</v>
      </c>
      <c r="E91" s="247">
        <v>5</v>
      </c>
      <c r="F91" s="248"/>
      <c r="G91" s="249">
        <f>ROUND(E91*F91,2)</f>
        <v>0</v>
      </c>
      <c r="H91" s="248"/>
      <c r="I91" s="249">
        <f>ROUND(E91*H91,2)</f>
        <v>0</v>
      </c>
      <c r="J91" s="248"/>
      <c r="K91" s="249">
        <f>ROUND(E91*J91,2)</f>
        <v>0</v>
      </c>
      <c r="L91" s="249">
        <v>21</v>
      </c>
      <c r="M91" s="249">
        <f>G91*(1+L91/100)</f>
        <v>0</v>
      </c>
      <c r="N91" s="249">
        <v>0</v>
      </c>
      <c r="O91" s="249">
        <f>ROUND(E91*N91,2)</f>
        <v>0</v>
      </c>
      <c r="P91" s="249">
        <v>0</v>
      </c>
      <c r="Q91" s="250">
        <f>ROUND(E91*P91,2)</f>
        <v>0</v>
      </c>
      <c r="R91" s="225"/>
      <c r="S91" s="225" t="s">
        <v>289</v>
      </c>
      <c r="T91" s="225" t="s">
        <v>277</v>
      </c>
      <c r="U91" s="225">
        <v>0</v>
      </c>
      <c r="V91" s="225">
        <f>ROUND(E91*U91,2)</f>
        <v>0</v>
      </c>
      <c r="W91" s="225"/>
      <c r="X91" s="206"/>
      <c r="Y91" s="206"/>
      <c r="Z91" s="206"/>
      <c r="AA91" s="206"/>
      <c r="AB91" s="206"/>
      <c r="AC91" s="206"/>
      <c r="AD91" s="206"/>
      <c r="AE91" s="206"/>
      <c r="AF91" s="206"/>
      <c r="AG91" s="206" t="s">
        <v>922</v>
      </c>
      <c r="AH91" s="206"/>
      <c r="AI91" s="206"/>
      <c r="AJ91" s="206"/>
      <c r="AK91" s="206"/>
      <c r="AL91" s="206"/>
      <c r="AM91" s="206"/>
      <c r="AN91" s="206"/>
      <c r="AO91" s="206"/>
      <c r="AP91" s="206"/>
      <c r="AQ91" s="206"/>
      <c r="AR91" s="206"/>
      <c r="AS91" s="206"/>
      <c r="AT91" s="206"/>
      <c r="AU91" s="206"/>
      <c r="AV91" s="206"/>
      <c r="AW91" s="206"/>
      <c r="AX91" s="206"/>
      <c r="AY91" s="206"/>
      <c r="AZ91" s="206"/>
      <c r="BA91" s="206"/>
      <c r="BB91" s="206"/>
      <c r="BC91" s="206"/>
      <c r="BD91" s="206"/>
      <c r="BE91" s="206"/>
      <c r="BF91" s="206"/>
      <c r="BG91" s="206"/>
      <c r="BH91" s="206"/>
    </row>
    <row r="92" spans="1:60" outlineLevel="1" x14ac:dyDescent="0.25">
      <c r="A92" s="244">
        <v>82</v>
      </c>
      <c r="B92" s="245" t="s">
        <v>2142</v>
      </c>
      <c r="C92" s="255" t="s">
        <v>2337</v>
      </c>
      <c r="D92" s="246" t="s">
        <v>1638</v>
      </c>
      <c r="E92" s="247">
        <v>3</v>
      </c>
      <c r="F92" s="248"/>
      <c r="G92" s="249">
        <f>ROUND(E92*F92,2)</f>
        <v>0</v>
      </c>
      <c r="H92" s="248"/>
      <c r="I92" s="249">
        <f>ROUND(E92*H92,2)</f>
        <v>0</v>
      </c>
      <c r="J92" s="248"/>
      <c r="K92" s="249">
        <f>ROUND(E92*J92,2)</f>
        <v>0</v>
      </c>
      <c r="L92" s="249">
        <v>21</v>
      </c>
      <c r="M92" s="249">
        <f>G92*(1+L92/100)</f>
        <v>0</v>
      </c>
      <c r="N92" s="249">
        <v>0</v>
      </c>
      <c r="O92" s="249">
        <f>ROUND(E92*N92,2)</f>
        <v>0</v>
      </c>
      <c r="P92" s="249">
        <v>0</v>
      </c>
      <c r="Q92" s="250">
        <f>ROUND(E92*P92,2)</f>
        <v>0</v>
      </c>
      <c r="R92" s="225"/>
      <c r="S92" s="225" t="s">
        <v>289</v>
      </c>
      <c r="T92" s="225" t="s">
        <v>277</v>
      </c>
      <c r="U92" s="225">
        <v>0</v>
      </c>
      <c r="V92" s="225">
        <f>ROUND(E92*U92,2)</f>
        <v>0</v>
      </c>
      <c r="W92" s="225"/>
      <c r="X92" s="206"/>
      <c r="Y92" s="206"/>
      <c r="Z92" s="206"/>
      <c r="AA92" s="206"/>
      <c r="AB92" s="206"/>
      <c r="AC92" s="206"/>
      <c r="AD92" s="206"/>
      <c r="AE92" s="206"/>
      <c r="AF92" s="206"/>
      <c r="AG92" s="206" t="s">
        <v>922</v>
      </c>
      <c r="AH92" s="206"/>
      <c r="AI92" s="206"/>
      <c r="AJ92" s="206"/>
      <c r="AK92" s="206"/>
      <c r="AL92" s="206"/>
      <c r="AM92" s="206"/>
      <c r="AN92" s="206"/>
      <c r="AO92" s="206"/>
      <c r="AP92" s="206"/>
      <c r="AQ92" s="206"/>
      <c r="AR92" s="206"/>
      <c r="AS92" s="206"/>
      <c r="AT92" s="206"/>
      <c r="AU92" s="206"/>
      <c r="AV92" s="206"/>
      <c r="AW92" s="206"/>
      <c r="AX92" s="206"/>
      <c r="AY92" s="206"/>
      <c r="AZ92" s="206"/>
      <c r="BA92" s="206"/>
      <c r="BB92" s="206"/>
      <c r="BC92" s="206"/>
      <c r="BD92" s="206"/>
      <c r="BE92" s="206"/>
      <c r="BF92" s="206"/>
      <c r="BG92" s="206"/>
      <c r="BH92" s="206"/>
    </row>
    <row r="93" spans="1:60" outlineLevel="1" x14ac:dyDescent="0.25">
      <c r="A93" s="244">
        <v>83</v>
      </c>
      <c r="B93" s="245" t="s">
        <v>2145</v>
      </c>
      <c r="C93" s="255" t="s">
        <v>2338</v>
      </c>
      <c r="D93" s="246" t="s">
        <v>370</v>
      </c>
      <c r="E93" s="247">
        <v>130</v>
      </c>
      <c r="F93" s="248"/>
      <c r="G93" s="249">
        <f>ROUND(E93*F93,2)</f>
        <v>0</v>
      </c>
      <c r="H93" s="248"/>
      <c r="I93" s="249">
        <f>ROUND(E93*H93,2)</f>
        <v>0</v>
      </c>
      <c r="J93" s="248"/>
      <c r="K93" s="249">
        <f>ROUND(E93*J93,2)</f>
        <v>0</v>
      </c>
      <c r="L93" s="249">
        <v>21</v>
      </c>
      <c r="M93" s="249">
        <f>G93*(1+L93/100)</f>
        <v>0</v>
      </c>
      <c r="N93" s="249">
        <v>0</v>
      </c>
      <c r="O93" s="249">
        <f>ROUND(E93*N93,2)</f>
        <v>0</v>
      </c>
      <c r="P93" s="249">
        <v>0</v>
      </c>
      <c r="Q93" s="250">
        <f>ROUND(E93*P93,2)</f>
        <v>0</v>
      </c>
      <c r="R93" s="225"/>
      <c r="S93" s="225" t="s">
        <v>289</v>
      </c>
      <c r="T93" s="225" t="s">
        <v>277</v>
      </c>
      <c r="U93" s="225">
        <v>0</v>
      </c>
      <c r="V93" s="225">
        <f>ROUND(E93*U93,2)</f>
        <v>0</v>
      </c>
      <c r="W93" s="225"/>
      <c r="X93" s="206"/>
      <c r="Y93" s="206"/>
      <c r="Z93" s="206"/>
      <c r="AA93" s="206"/>
      <c r="AB93" s="206"/>
      <c r="AC93" s="206"/>
      <c r="AD93" s="206"/>
      <c r="AE93" s="206"/>
      <c r="AF93" s="206"/>
      <c r="AG93" s="206" t="s">
        <v>922</v>
      </c>
      <c r="AH93" s="206"/>
      <c r="AI93" s="206"/>
      <c r="AJ93" s="206"/>
      <c r="AK93" s="206"/>
      <c r="AL93" s="206"/>
      <c r="AM93" s="206"/>
      <c r="AN93" s="206"/>
      <c r="AO93" s="206"/>
      <c r="AP93" s="206"/>
      <c r="AQ93" s="206"/>
      <c r="AR93" s="206"/>
      <c r="AS93" s="206"/>
      <c r="AT93" s="206"/>
      <c r="AU93" s="206"/>
      <c r="AV93" s="206"/>
      <c r="AW93" s="206"/>
      <c r="AX93" s="206"/>
      <c r="AY93" s="206"/>
      <c r="AZ93" s="206"/>
      <c r="BA93" s="206"/>
      <c r="BB93" s="206"/>
      <c r="BC93" s="206"/>
      <c r="BD93" s="206"/>
      <c r="BE93" s="206"/>
      <c r="BF93" s="206"/>
      <c r="BG93" s="206"/>
      <c r="BH93" s="206"/>
    </row>
    <row r="94" spans="1:60" outlineLevel="1" x14ac:dyDescent="0.25">
      <c r="A94" s="244">
        <v>84</v>
      </c>
      <c r="B94" s="245" t="s">
        <v>2147</v>
      </c>
      <c r="C94" s="255" t="s">
        <v>2339</v>
      </c>
      <c r="D94" s="246" t="s">
        <v>370</v>
      </c>
      <c r="E94" s="247">
        <v>130</v>
      </c>
      <c r="F94" s="248"/>
      <c r="G94" s="249">
        <f>ROUND(E94*F94,2)</f>
        <v>0</v>
      </c>
      <c r="H94" s="248"/>
      <c r="I94" s="249">
        <f>ROUND(E94*H94,2)</f>
        <v>0</v>
      </c>
      <c r="J94" s="248"/>
      <c r="K94" s="249">
        <f>ROUND(E94*J94,2)</f>
        <v>0</v>
      </c>
      <c r="L94" s="249">
        <v>21</v>
      </c>
      <c r="M94" s="249">
        <f>G94*(1+L94/100)</f>
        <v>0</v>
      </c>
      <c r="N94" s="249">
        <v>0</v>
      </c>
      <c r="O94" s="249">
        <f>ROUND(E94*N94,2)</f>
        <v>0</v>
      </c>
      <c r="P94" s="249">
        <v>0</v>
      </c>
      <c r="Q94" s="250">
        <f>ROUND(E94*P94,2)</f>
        <v>0</v>
      </c>
      <c r="R94" s="225"/>
      <c r="S94" s="225" t="s">
        <v>289</v>
      </c>
      <c r="T94" s="225" t="s">
        <v>277</v>
      </c>
      <c r="U94" s="225">
        <v>0</v>
      </c>
      <c r="V94" s="225">
        <f>ROUND(E94*U94,2)</f>
        <v>0</v>
      </c>
      <c r="W94" s="225"/>
      <c r="X94" s="206"/>
      <c r="Y94" s="206"/>
      <c r="Z94" s="206"/>
      <c r="AA94" s="206"/>
      <c r="AB94" s="206"/>
      <c r="AC94" s="206"/>
      <c r="AD94" s="206"/>
      <c r="AE94" s="206"/>
      <c r="AF94" s="206"/>
      <c r="AG94" s="206" t="s">
        <v>922</v>
      </c>
      <c r="AH94" s="206"/>
      <c r="AI94" s="206"/>
      <c r="AJ94" s="206"/>
      <c r="AK94" s="206"/>
      <c r="AL94" s="206"/>
      <c r="AM94" s="206"/>
      <c r="AN94" s="206"/>
      <c r="AO94" s="206"/>
      <c r="AP94" s="206"/>
      <c r="AQ94" s="206"/>
      <c r="AR94" s="206"/>
      <c r="AS94" s="206"/>
      <c r="AT94" s="206"/>
      <c r="AU94" s="206"/>
      <c r="AV94" s="206"/>
      <c r="AW94" s="206"/>
      <c r="AX94" s="206"/>
      <c r="AY94" s="206"/>
      <c r="AZ94" s="206"/>
      <c r="BA94" s="206"/>
      <c r="BB94" s="206"/>
      <c r="BC94" s="206"/>
      <c r="BD94" s="206"/>
      <c r="BE94" s="206"/>
      <c r="BF94" s="206"/>
      <c r="BG94" s="206"/>
      <c r="BH94" s="206"/>
    </row>
    <row r="95" spans="1:60" outlineLevel="1" x14ac:dyDescent="0.25">
      <c r="A95" s="244">
        <v>85</v>
      </c>
      <c r="B95" s="245" t="s">
        <v>2151</v>
      </c>
      <c r="C95" s="255" t="s">
        <v>2315</v>
      </c>
      <c r="D95" s="246" t="s">
        <v>1638</v>
      </c>
      <c r="E95" s="247">
        <v>1</v>
      </c>
      <c r="F95" s="248"/>
      <c r="G95" s="249">
        <f>ROUND(E95*F95,2)</f>
        <v>0</v>
      </c>
      <c r="H95" s="248"/>
      <c r="I95" s="249">
        <f>ROUND(E95*H95,2)</f>
        <v>0</v>
      </c>
      <c r="J95" s="248"/>
      <c r="K95" s="249">
        <f>ROUND(E95*J95,2)</f>
        <v>0</v>
      </c>
      <c r="L95" s="249">
        <v>21</v>
      </c>
      <c r="M95" s="249">
        <f>G95*(1+L95/100)</f>
        <v>0</v>
      </c>
      <c r="N95" s="249">
        <v>0</v>
      </c>
      <c r="O95" s="249">
        <f>ROUND(E95*N95,2)</f>
        <v>0</v>
      </c>
      <c r="P95" s="249">
        <v>0</v>
      </c>
      <c r="Q95" s="250">
        <f>ROUND(E95*P95,2)</f>
        <v>0</v>
      </c>
      <c r="R95" s="225"/>
      <c r="S95" s="225" t="s">
        <v>289</v>
      </c>
      <c r="T95" s="225" t="s">
        <v>277</v>
      </c>
      <c r="U95" s="225">
        <v>0</v>
      </c>
      <c r="V95" s="225">
        <f>ROUND(E95*U95,2)</f>
        <v>0</v>
      </c>
      <c r="W95" s="225"/>
      <c r="X95" s="206"/>
      <c r="Y95" s="206"/>
      <c r="Z95" s="206"/>
      <c r="AA95" s="206"/>
      <c r="AB95" s="206"/>
      <c r="AC95" s="206"/>
      <c r="AD95" s="206"/>
      <c r="AE95" s="206"/>
      <c r="AF95" s="206"/>
      <c r="AG95" s="206" t="s">
        <v>922</v>
      </c>
      <c r="AH95" s="206"/>
      <c r="AI95" s="206"/>
      <c r="AJ95" s="206"/>
      <c r="AK95" s="206"/>
      <c r="AL95" s="206"/>
      <c r="AM95" s="206"/>
      <c r="AN95" s="206"/>
      <c r="AO95" s="206"/>
      <c r="AP95" s="206"/>
      <c r="AQ95" s="206"/>
      <c r="AR95" s="206"/>
      <c r="AS95" s="206"/>
      <c r="AT95" s="206"/>
      <c r="AU95" s="206"/>
      <c r="AV95" s="206"/>
      <c r="AW95" s="206"/>
      <c r="AX95" s="206"/>
      <c r="AY95" s="206"/>
      <c r="AZ95" s="206"/>
      <c r="BA95" s="206"/>
      <c r="BB95" s="206"/>
      <c r="BC95" s="206"/>
      <c r="BD95" s="206"/>
      <c r="BE95" s="206"/>
      <c r="BF95" s="206"/>
      <c r="BG95" s="206"/>
      <c r="BH95" s="206"/>
    </row>
    <row r="96" spans="1:60" ht="20.399999999999999" outlineLevel="1" x14ac:dyDescent="0.25">
      <c r="A96" s="244">
        <v>86</v>
      </c>
      <c r="B96" s="245" t="s">
        <v>2152</v>
      </c>
      <c r="C96" s="255" t="s">
        <v>2340</v>
      </c>
      <c r="D96" s="246" t="s">
        <v>1638</v>
      </c>
      <c r="E96" s="247">
        <v>1</v>
      </c>
      <c r="F96" s="248"/>
      <c r="G96" s="249">
        <f>ROUND(E96*F96,2)</f>
        <v>0</v>
      </c>
      <c r="H96" s="248"/>
      <c r="I96" s="249">
        <f>ROUND(E96*H96,2)</f>
        <v>0</v>
      </c>
      <c r="J96" s="248"/>
      <c r="K96" s="249">
        <f>ROUND(E96*J96,2)</f>
        <v>0</v>
      </c>
      <c r="L96" s="249">
        <v>21</v>
      </c>
      <c r="M96" s="249">
        <f>G96*(1+L96/100)</f>
        <v>0</v>
      </c>
      <c r="N96" s="249">
        <v>0</v>
      </c>
      <c r="O96" s="249">
        <f>ROUND(E96*N96,2)</f>
        <v>0</v>
      </c>
      <c r="P96" s="249">
        <v>0</v>
      </c>
      <c r="Q96" s="250">
        <f>ROUND(E96*P96,2)</f>
        <v>0</v>
      </c>
      <c r="R96" s="225"/>
      <c r="S96" s="225" t="s">
        <v>289</v>
      </c>
      <c r="T96" s="225" t="s">
        <v>277</v>
      </c>
      <c r="U96" s="225">
        <v>0</v>
      </c>
      <c r="V96" s="225">
        <f>ROUND(E96*U96,2)</f>
        <v>0</v>
      </c>
      <c r="W96" s="225"/>
      <c r="X96" s="206"/>
      <c r="Y96" s="206"/>
      <c r="Z96" s="206"/>
      <c r="AA96" s="206"/>
      <c r="AB96" s="206"/>
      <c r="AC96" s="206"/>
      <c r="AD96" s="206"/>
      <c r="AE96" s="206"/>
      <c r="AF96" s="206"/>
      <c r="AG96" s="206" t="s">
        <v>922</v>
      </c>
      <c r="AH96" s="206"/>
      <c r="AI96" s="206"/>
      <c r="AJ96" s="206"/>
      <c r="AK96" s="206"/>
      <c r="AL96" s="206"/>
      <c r="AM96" s="206"/>
      <c r="AN96" s="206"/>
      <c r="AO96" s="206"/>
      <c r="AP96" s="206"/>
      <c r="AQ96" s="206"/>
      <c r="AR96" s="206"/>
      <c r="AS96" s="206"/>
      <c r="AT96" s="206"/>
      <c r="AU96" s="206"/>
      <c r="AV96" s="206"/>
      <c r="AW96" s="206"/>
      <c r="AX96" s="206"/>
      <c r="AY96" s="206"/>
      <c r="AZ96" s="206"/>
      <c r="BA96" s="206"/>
      <c r="BB96" s="206"/>
      <c r="BC96" s="206"/>
      <c r="BD96" s="206"/>
      <c r="BE96" s="206"/>
      <c r="BF96" s="206"/>
      <c r="BG96" s="206"/>
      <c r="BH96" s="206"/>
    </row>
    <row r="97" spans="1:60" outlineLevel="1" x14ac:dyDescent="0.25">
      <c r="A97" s="244">
        <v>87</v>
      </c>
      <c r="B97" s="245" t="s">
        <v>2341</v>
      </c>
      <c r="C97" s="255" t="s">
        <v>2263</v>
      </c>
      <c r="D97" s="246" t="s">
        <v>370</v>
      </c>
      <c r="E97" s="247">
        <v>130</v>
      </c>
      <c r="F97" s="248"/>
      <c r="G97" s="249">
        <f>ROUND(E97*F97,2)</f>
        <v>0</v>
      </c>
      <c r="H97" s="248"/>
      <c r="I97" s="249">
        <f>ROUND(E97*H97,2)</f>
        <v>0</v>
      </c>
      <c r="J97" s="248"/>
      <c r="K97" s="249">
        <f>ROUND(E97*J97,2)</f>
        <v>0</v>
      </c>
      <c r="L97" s="249">
        <v>21</v>
      </c>
      <c r="M97" s="249">
        <f>G97*(1+L97/100)</f>
        <v>0</v>
      </c>
      <c r="N97" s="249">
        <v>0</v>
      </c>
      <c r="O97" s="249">
        <f>ROUND(E97*N97,2)</f>
        <v>0</v>
      </c>
      <c r="P97" s="249">
        <v>0</v>
      </c>
      <c r="Q97" s="250">
        <f>ROUND(E97*P97,2)</f>
        <v>0</v>
      </c>
      <c r="R97" s="225"/>
      <c r="S97" s="225" t="s">
        <v>289</v>
      </c>
      <c r="T97" s="225" t="s">
        <v>277</v>
      </c>
      <c r="U97" s="225">
        <v>0</v>
      </c>
      <c r="V97" s="225">
        <f>ROUND(E97*U97,2)</f>
        <v>0</v>
      </c>
      <c r="W97" s="225"/>
      <c r="X97" s="206"/>
      <c r="Y97" s="206"/>
      <c r="Z97" s="206"/>
      <c r="AA97" s="206"/>
      <c r="AB97" s="206"/>
      <c r="AC97" s="206"/>
      <c r="AD97" s="206"/>
      <c r="AE97" s="206"/>
      <c r="AF97" s="206"/>
      <c r="AG97" s="206" t="s">
        <v>922</v>
      </c>
      <c r="AH97" s="206"/>
      <c r="AI97" s="206"/>
      <c r="AJ97" s="206"/>
      <c r="AK97" s="206"/>
      <c r="AL97" s="206"/>
      <c r="AM97" s="206"/>
      <c r="AN97" s="206"/>
      <c r="AO97" s="206"/>
      <c r="AP97" s="206"/>
      <c r="AQ97" s="206"/>
      <c r="AR97" s="206"/>
      <c r="AS97" s="206"/>
      <c r="AT97" s="206"/>
      <c r="AU97" s="206"/>
      <c r="AV97" s="206"/>
      <c r="AW97" s="206"/>
      <c r="AX97" s="206"/>
      <c r="AY97" s="206"/>
      <c r="AZ97" s="206"/>
      <c r="BA97" s="206"/>
      <c r="BB97" s="206"/>
      <c r="BC97" s="206"/>
      <c r="BD97" s="206"/>
      <c r="BE97" s="206"/>
      <c r="BF97" s="206"/>
      <c r="BG97" s="206"/>
      <c r="BH97" s="206"/>
    </row>
    <row r="98" spans="1:60" ht="20.399999999999999" outlineLevel="1" x14ac:dyDescent="0.25">
      <c r="A98" s="244">
        <v>88</v>
      </c>
      <c r="B98" s="245" t="s">
        <v>2342</v>
      </c>
      <c r="C98" s="255" t="s">
        <v>2265</v>
      </c>
      <c r="D98" s="246" t="s">
        <v>370</v>
      </c>
      <c r="E98" s="247">
        <v>130</v>
      </c>
      <c r="F98" s="248"/>
      <c r="G98" s="249">
        <f>ROUND(E98*F98,2)</f>
        <v>0</v>
      </c>
      <c r="H98" s="248"/>
      <c r="I98" s="249">
        <f>ROUND(E98*H98,2)</f>
        <v>0</v>
      </c>
      <c r="J98" s="248"/>
      <c r="K98" s="249">
        <f>ROUND(E98*J98,2)</f>
        <v>0</v>
      </c>
      <c r="L98" s="249">
        <v>21</v>
      </c>
      <c r="M98" s="249">
        <f>G98*(1+L98/100)</f>
        <v>0</v>
      </c>
      <c r="N98" s="249">
        <v>0</v>
      </c>
      <c r="O98" s="249">
        <f>ROUND(E98*N98,2)</f>
        <v>0</v>
      </c>
      <c r="P98" s="249">
        <v>0</v>
      </c>
      <c r="Q98" s="250">
        <f>ROUND(E98*P98,2)</f>
        <v>0</v>
      </c>
      <c r="R98" s="225"/>
      <c r="S98" s="225" t="s">
        <v>289</v>
      </c>
      <c r="T98" s="225" t="s">
        <v>277</v>
      </c>
      <c r="U98" s="225">
        <v>0</v>
      </c>
      <c r="V98" s="225">
        <f>ROUND(E98*U98,2)</f>
        <v>0</v>
      </c>
      <c r="W98" s="225"/>
      <c r="X98" s="206"/>
      <c r="Y98" s="206"/>
      <c r="Z98" s="206"/>
      <c r="AA98" s="206"/>
      <c r="AB98" s="206"/>
      <c r="AC98" s="206"/>
      <c r="AD98" s="206"/>
      <c r="AE98" s="206"/>
      <c r="AF98" s="206"/>
      <c r="AG98" s="206" t="s">
        <v>922</v>
      </c>
      <c r="AH98" s="206"/>
      <c r="AI98" s="206"/>
      <c r="AJ98" s="206"/>
      <c r="AK98" s="206"/>
      <c r="AL98" s="206"/>
      <c r="AM98" s="206"/>
      <c r="AN98" s="206"/>
      <c r="AO98" s="206"/>
      <c r="AP98" s="206"/>
      <c r="AQ98" s="206"/>
      <c r="AR98" s="206"/>
      <c r="AS98" s="206"/>
      <c r="AT98" s="206"/>
      <c r="AU98" s="206"/>
      <c r="AV98" s="206"/>
      <c r="AW98" s="206"/>
      <c r="AX98" s="206"/>
      <c r="AY98" s="206"/>
      <c r="AZ98" s="206"/>
      <c r="BA98" s="206"/>
      <c r="BB98" s="206"/>
      <c r="BC98" s="206"/>
      <c r="BD98" s="206"/>
      <c r="BE98" s="206"/>
      <c r="BF98" s="206"/>
      <c r="BG98" s="206"/>
      <c r="BH98" s="206"/>
    </row>
    <row r="99" spans="1:60" outlineLevel="1" x14ac:dyDescent="0.25">
      <c r="A99" s="244">
        <v>89</v>
      </c>
      <c r="B99" s="245" t="s">
        <v>2343</v>
      </c>
      <c r="C99" s="255" t="s">
        <v>2344</v>
      </c>
      <c r="D99" s="246" t="s">
        <v>1638</v>
      </c>
      <c r="E99" s="247">
        <v>3</v>
      </c>
      <c r="F99" s="248"/>
      <c r="G99" s="249">
        <f>ROUND(E99*F99,2)</f>
        <v>0</v>
      </c>
      <c r="H99" s="248"/>
      <c r="I99" s="249">
        <f>ROUND(E99*H99,2)</f>
        <v>0</v>
      </c>
      <c r="J99" s="248"/>
      <c r="K99" s="249">
        <f>ROUND(E99*J99,2)</f>
        <v>0</v>
      </c>
      <c r="L99" s="249">
        <v>21</v>
      </c>
      <c r="M99" s="249">
        <f>G99*(1+L99/100)</f>
        <v>0</v>
      </c>
      <c r="N99" s="249">
        <v>0</v>
      </c>
      <c r="O99" s="249">
        <f>ROUND(E99*N99,2)</f>
        <v>0</v>
      </c>
      <c r="P99" s="249">
        <v>0</v>
      </c>
      <c r="Q99" s="250">
        <f>ROUND(E99*P99,2)</f>
        <v>0</v>
      </c>
      <c r="R99" s="225"/>
      <c r="S99" s="225" t="s">
        <v>289</v>
      </c>
      <c r="T99" s="225" t="s">
        <v>277</v>
      </c>
      <c r="U99" s="225">
        <v>0</v>
      </c>
      <c r="V99" s="225">
        <f>ROUND(E99*U99,2)</f>
        <v>0</v>
      </c>
      <c r="W99" s="225"/>
      <c r="X99" s="206"/>
      <c r="Y99" s="206"/>
      <c r="Z99" s="206"/>
      <c r="AA99" s="206"/>
      <c r="AB99" s="206"/>
      <c r="AC99" s="206"/>
      <c r="AD99" s="206"/>
      <c r="AE99" s="206"/>
      <c r="AF99" s="206"/>
      <c r="AG99" s="206" t="s">
        <v>922</v>
      </c>
      <c r="AH99" s="206"/>
      <c r="AI99" s="206"/>
      <c r="AJ99" s="206"/>
      <c r="AK99" s="206"/>
      <c r="AL99" s="206"/>
      <c r="AM99" s="206"/>
      <c r="AN99" s="206"/>
      <c r="AO99" s="206"/>
      <c r="AP99" s="206"/>
      <c r="AQ99" s="206"/>
      <c r="AR99" s="206"/>
      <c r="AS99" s="206"/>
      <c r="AT99" s="206"/>
      <c r="AU99" s="206"/>
      <c r="AV99" s="206"/>
      <c r="AW99" s="206"/>
      <c r="AX99" s="206"/>
      <c r="AY99" s="206"/>
      <c r="AZ99" s="206"/>
      <c r="BA99" s="206"/>
      <c r="BB99" s="206"/>
      <c r="BC99" s="206"/>
      <c r="BD99" s="206"/>
      <c r="BE99" s="206"/>
      <c r="BF99" s="206"/>
      <c r="BG99" s="206"/>
      <c r="BH99" s="206"/>
    </row>
    <row r="100" spans="1:60" outlineLevel="1" x14ac:dyDescent="0.25">
      <c r="A100" s="244">
        <v>90</v>
      </c>
      <c r="B100" s="245" t="s">
        <v>2345</v>
      </c>
      <c r="C100" s="255" t="s">
        <v>2346</v>
      </c>
      <c r="D100" s="246" t="s">
        <v>1638</v>
      </c>
      <c r="E100" s="247">
        <v>1</v>
      </c>
      <c r="F100" s="248"/>
      <c r="G100" s="249">
        <f>ROUND(E100*F100,2)</f>
        <v>0</v>
      </c>
      <c r="H100" s="248"/>
      <c r="I100" s="249">
        <f>ROUND(E100*H100,2)</f>
        <v>0</v>
      </c>
      <c r="J100" s="248"/>
      <c r="K100" s="249">
        <f>ROUND(E100*J100,2)</f>
        <v>0</v>
      </c>
      <c r="L100" s="249">
        <v>21</v>
      </c>
      <c r="M100" s="249">
        <f>G100*(1+L100/100)</f>
        <v>0</v>
      </c>
      <c r="N100" s="249">
        <v>0</v>
      </c>
      <c r="O100" s="249">
        <f>ROUND(E100*N100,2)</f>
        <v>0</v>
      </c>
      <c r="P100" s="249">
        <v>0</v>
      </c>
      <c r="Q100" s="250">
        <f>ROUND(E100*P100,2)</f>
        <v>0</v>
      </c>
      <c r="R100" s="225"/>
      <c r="S100" s="225" t="s">
        <v>289</v>
      </c>
      <c r="T100" s="225" t="s">
        <v>277</v>
      </c>
      <c r="U100" s="225">
        <v>0</v>
      </c>
      <c r="V100" s="225">
        <f>ROUND(E100*U100,2)</f>
        <v>0</v>
      </c>
      <c r="W100" s="225"/>
      <c r="X100" s="206"/>
      <c r="Y100" s="206"/>
      <c r="Z100" s="206"/>
      <c r="AA100" s="206"/>
      <c r="AB100" s="206"/>
      <c r="AC100" s="206"/>
      <c r="AD100" s="206"/>
      <c r="AE100" s="206"/>
      <c r="AF100" s="206"/>
      <c r="AG100" s="206" t="s">
        <v>922</v>
      </c>
      <c r="AH100" s="206"/>
      <c r="AI100" s="206"/>
      <c r="AJ100" s="206"/>
      <c r="AK100" s="206"/>
      <c r="AL100" s="206"/>
      <c r="AM100" s="206"/>
      <c r="AN100" s="206"/>
      <c r="AO100" s="206"/>
      <c r="AP100" s="206"/>
      <c r="AQ100" s="206"/>
      <c r="AR100" s="206"/>
      <c r="AS100" s="206"/>
      <c r="AT100" s="206"/>
      <c r="AU100" s="206"/>
      <c r="AV100" s="206"/>
      <c r="AW100" s="206"/>
      <c r="AX100" s="206"/>
      <c r="AY100" s="206"/>
      <c r="AZ100" s="206"/>
      <c r="BA100" s="206"/>
      <c r="BB100" s="206"/>
      <c r="BC100" s="206"/>
      <c r="BD100" s="206"/>
      <c r="BE100" s="206"/>
      <c r="BF100" s="206"/>
      <c r="BG100" s="206"/>
      <c r="BH100" s="206"/>
    </row>
    <row r="101" spans="1:60" outlineLevel="1" x14ac:dyDescent="0.25">
      <c r="A101" s="244">
        <v>91</v>
      </c>
      <c r="B101" s="245" t="s">
        <v>2347</v>
      </c>
      <c r="C101" s="255" t="s">
        <v>2348</v>
      </c>
      <c r="D101" s="246" t="s">
        <v>1638</v>
      </c>
      <c r="E101" s="247">
        <v>2</v>
      </c>
      <c r="F101" s="248"/>
      <c r="G101" s="249">
        <f>ROUND(E101*F101,2)</f>
        <v>0</v>
      </c>
      <c r="H101" s="248"/>
      <c r="I101" s="249">
        <f>ROUND(E101*H101,2)</f>
        <v>0</v>
      </c>
      <c r="J101" s="248"/>
      <c r="K101" s="249">
        <f>ROUND(E101*J101,2)</f>
        <v>0</v>
      </c>
      <c r="L101" s="249">
        <v>21</v>
      </c>
      <c r="M101" s="249">
        <f>G101*(1+L101/100)</f>
        <v>0</v>
      </c>
      <c r="N101" s="249">
        <v>0</v>
      </c>
      <c r="O101" s="249">
        <f>ROUND(E101*N101,2)</f>
        <v>0</v>
      </c>
      <c r="P101" s="249">
        <v>0</v>
      </c>
      <c r="Q101" s="250">
        <f>ROUND(E101*P101,2)</f>
        <v>0</v>
      </c>
      <c r="R101" s="225"/>
      <c r="S101" s="225" t="s">
        <v>289</v>
      </c>
      <c r="T101" s="225" t="s">
        <v>277</v>
      </c>
      <c r="U101" s="225">
        <v>0</v>
      </c>
      <c r="V101" s="225">
        <f>ROUND(E101*U101,2)</f>
        <v>0</v>
      </c>
      <c r="W101" s="225"/>
      <c r="X101" s="206"/>
      <c r="Y101" s="206"/>
      <c r="Z101" s="206"/>
      <c r="AA101" s="206"/>
      <c r="AB101" s="206"/>
      <c r="AC101" s="206"/>
      <c r="AD101" s="206"/>
      <c r="AE101" s="206"/>
      <c r="AF101" s="206"/>
      <c r="AG101" s="206" t="s">
        <v>922</v>
      </c>
      <c r="AH101" s="206"/>
      <c r="AI101" s="206"/>
      <c r="AJ101" s="206"/>
      <c r="AK101" s="206"/>
      <c r="AL101" s="206"/>
      <c r="AM101" s="206"/>
      <c r="AN101" s="206"/>
      <c r="AO101" s="206"/>
      <c r="AP101" s="206"/>
      <c r="AQ101" s="206"/>
      <c r="AR101" s="206"/>
      <c r="AS101" s="206"/>
      <c r="AT101" s="206"/>
      <c r="AU101" s="206"/>
      <c r="AV101" s="206"/>
      <c r="AW101" s="206"/>
      <c r="AX101" s="206"/>
      <c r="AY101" s="206"/>
      <c r="AZ101" s="206"/>
      <c r="BA101" s="206"/>
      <c r="BB101" s="206"/>
      <c r="BC101" s="206"/>
      <c r="BD101" s="206"/>
      <c r="BE101" s="206"/>
      <c r="BF101" s="206"/>
      <c r="BG101" s="206"/>
      <c r="BH101" s="206"/>
    </row>
    <row r="102" spans="1:60" outlineLevel="1" x14ac:dyDescent="0.25">
      <c r="A102" s="244">
        <v>92</v>
      </c>
      <c r="B102" s="245" t="s">
        <v>2349</v>
      </c>
      <c r="C102" s="255" t="s">
        <v>2350</v>
      </c>
      <c r="D102" s="246" t="s">
        <v>1638</v>
      </c>
      <c r="E102" s="247">
        <v>1</v>
      </c>
      <c r="F102" s="248"/>
      <c r="G102" s="249">
        <f>ROUND(E102*F102,2)</f>
        <v>0</v>
      </c>
      <c r="H102" s="248"/>
      <c r="I102" s="249">
        <f>ROUND(E102*H102,2)</f>
        <v>0</v>
      </c>
      <c r="J102" s="248"/>
      <c r="K102" s="249">
        <f>ROUND(E102*J102,2)</f>
        <v>0</v>
      </c>
      <c r="L102" s="249">
        <v>21</v>
      </c>
      <c r="M102" s="249">
        <f>G102*(1+L102/100)</f>
        <v>0</v>
      </c>
      <c r="N102" s="249">
        <v>0</v>
      </c>
      <c r="O102" s="249">
        <f>ROUND(E102*N102,2)</f>
        <v>0</v>
      </c>
      <c r="P102" s="249">
        <v>0</v>
      </c>
      <c r="Q102" s="250">
        <f>ROUND(E102*P102,2)</f>
        <v>0</v>
      </c>
      <c r="R102" s="225"/>
      <c r="S102" s="225" t="s">
        <v>289</v>
      </c>
      <c r="T102" s="225" t="s">
        <v>277</v>
      </c>
      <c r="U102" s="225">
        <v>0</v>
      </c>
      <c r="V102" s="225">
        <f>ROUND(E102*U102,2)</f>
        <v>0</v>
      </c>
      <c r="W102" s="225"/>
      <c r="X102" s="206"/>
      <c r="Y102" s="206"/>
      <c r="Z102" s="206"/>
      <c r="AA102" s="206"/>
      <c r="AB102" s="206"/>
      <c r="AC102" s="206"/>
      <c r="AD102" s="206"/>
      <c r="AE102" s="206"/>
      <c r="AF102" s="206"/>
      <c r="AG102" s="206" t="s">
        <v>922</v>
      </c>
      <c r="AH102" s="206"/>
      <c r="AI102" s="206"/>
      <c r="AJ102" s="206"/>
      <c r="AK102" s="206"/>
      <c r="AL102" s="206"/>
      <c r="AM102" s="206"/>
      <c r="AN102" s="206"/>
      <c r="AO102" s="206"/>
      <c r="AP102" s="206"/>
      <c r="AQ102" s="206"/>
      <c r="AR102" s="206"/>
      <c r="AS102" s="206"/>
      <c r="AT102" s="206"/>
      <c r="AU102" s="206"/>
      <c r="AV102" s="206"/>
      <c r="AW102" s="206"/>
      <c r="AX102" s="206"/>
      <c r="AY102" s="206"/>
      <c r="AZ102" s="206"/>
      <c r="BA102" s="206"/>
      <c r="BB102" s="206"/>
      <c r="BC102" s="206"/>
      <c r="BD102" s="206"/>
      <c r="BE102" s="206"/>
      <c r="BF102" s="206"/>
      <c r="BG102" s="206"/>
      <c r="BH102" s="206"/>
    </row>
    <row r="103" spans="1:60" outlineLevel="1" x14ac:dyDescent="0.25">
      <c r="A103" s="244">
        <v>93</v>
      </c>
      <c r="B103" s="245" t="s">
        <v>2351</v>
      </c>
      <c r="C103" s="255" t="s">
        <v>2352</v>
      </c>
      <c r="D103" s="246" t="s">
        <v>1638</v>
      </c>
      <c r="E103" s="247">
        <v>5</v>
      </c>
      <c r="F103" s="248"/>
      <c r="G103" s="249">
        <f>ROUND(E103*F103,2)</f>
        <v>0</v>
      </c>
      <c r="H103" s="248"/>
      <c r="I103" s="249">
        <f>ROUND(E103*H103,2)</f>
        <v>0</v>
      </c>
      <c r="J103" s="248"/>
      <c r="K103" s="249">
        <f>ROUND(E103*J103,2)</f>
        <v>0</v>
      </c>
      <c r="L103" s="249">
        <v>21</v>
      </c>
      <c r="M103" s="249">
        <f>G103*(1+L103/100)</f>
        <v>0</v>
      </c>
      <c r="N103" s="249">
        <v>0</v>
      </c>
      <c r="O103" s="249">
        <f>ROUND(E103*N103,2)</f>
        <v>0</v>
      </c>
      <c r="P103" s="249">
        <v>0</v>
      </c>
      <c r="Q103" s="250">
        <f>ROUND(E103*P103,2)</f>
        <v>0</v>
      </c>
      <c r="R103" s="225"/>
      <c r="S103" s="225" t="s">
        <v>289</v>
      </c>
      <c r="T103" s="225" t="s">
        <v>277</v>
      </c>
      <c r="U103" s="225">
        <v>0</v>
      </c>
      <c r="V103" s="225">
        <f>ROUND(E103*U103,2)</f>
        <v>0</v>
      </c>
      <c r="W103" s="225"/>
      <c r="X103" s="206"/>
      <c r="Y103" s="206"/>
      <c r="Z103" s="206"/>
      <c r="AA103" s="206"/>
      <c r="AB103" s="206"/>
      <c r="AC103" s="206"/>
      <c r="AD103" s="206"/>
      <c r="AE103" s="206"/>
      <c r="AF103" s="206"/>
      <c r="AG103" s="206" t="s">
        <v>922</v>
      </c>
      <c r="AH103" s="206"/>
      <c r="AI103" s="206"/>
      <c r="AJ103" s="206"/>
      <c r="AK103" s="206"/>
      <c r="AL103" s="206"/>
      <c r="AM103" s="206"/>
      <c r="AN103" s="206"/>
      <c r="AO103" s="206"/>
      <c r="AP103" s="206"/>
      <c r="AQ103" s="206"/>
      <c r="AR103" s="206"/>
      <c r="AS103" s="206"/>
      <c r="AT103" s="206"/>
      <c r="AU103" s="206"/>
      <c r="AV103" s="206"/>
      <c r="AW103" s="206"/>
      <c r="AX103" s="206"/>
      <c r="AY103" s="206"/>
      <c r="AZ103" s="206"/>
      <c r="BA103" s="206"/>
      <c r="BB103" s="206"/>
      <c r="BC103" s="206"/>
      <c r="BD103" s="206"/>
      <c r="BE103" s="206"/>
      <c r="BF103" s="206"/>
      <c r="BG103" s="206"/>
      <c r="BH103" s="206"/>
    </row>
    <row r="104" spans="1:60" outlineLevel="1" x14ac:dyDescent="0.25">
      <c r="A104" s="244">
        <v>94</v>
      </c>
      <c r="B104" s="245" t="s">
        <v>2353</v>
      </c>
      <c r="C104" s="255" t="s">
        <v>2354</v>
      </c>
      <c r="D104" s="246" t="s">
        <v>1638</v>
      </c>
      <c r="E104" s="247">
        <v>3</v>
      </c>
      <c r="F104" s="248"/>
      <c r="G104" s="249">
        <f>ROUND(E104*F104,2)</f>
        <v>0</v>
      </c>
      <c r="H104" s="248"/>
      <c r="I104" s="249">
        <f>ROUND(E104*H104,2)</f>
        <v>0</v>
      </c>
      <c r="J104" s="248"/>
      <c r="K104" s="249">
        <f>ROUND(E104*J104,2)</f>
        <v>0</v>
      </c>
      <c r="L104" s="249">
        <v>21</v>
      </c>
      <c r="M104" s="249">
        <f>G104*(1+L104/100)</f>
        <v>0</v>
      </c>
      <c r="N104" s="249">
        <v>0</v>
      </c>
      <c r="O104" s="249">
        <f>ROUND(E104*N104,2)</f>
        <v>0</v>
      </c>
      <c r="P104" s="249">
        <v>0</v>
      </c>
      <c r="Q104" s="250">
        <f>ROUND(E104*P104,2)</f>
        <v>0</v>
      </c>
      <c r="R104" s="225"/>
      <c r="S104" s="225" t="s">
        <v>289</v>
      </c>
      <c r="T104" s="225" t="s">
        <v>277</v>
      </c>
      <c r="U104" s="225">
        <v>0</v>
      </c>
      <c r="V104" s="225">
        <f>ROUND(E104*U104,2)</f>
        <v>0</v>
      </c>
      <c r="W104" s="225"/>
      <c r="X104" s="206"/>
      <c r="Y104" s="206"/>
      <c r="Z104" s="206"/>
      <c r="AA104" s="206"/>
      <c r="AB104" s="206"/>
      <c r="AC104" s="206"/>
      <c r="AD104" s="206"/>
      <c r="AE104" s="206"/>
      <c r="AF104" s="206"/>
      <c r="AG104" s="206" t="s">
        <v>922</v>
      </c>
      <c r="AH104" s="206"/>
      <c r="AI104" s="206"/>
      <c r="AJ104" s="206"/>
      <c r="AK104" s="206"/>
      <c r="AL104" s="206"/>
      <c r="AM104" s="206"/>
      <c r="AN104" s="206"/>
      <c r="AO104" s="206"/>
      <c r="AP104" s="206"/>
      <c r="AQ104" s="206"/>
      <c r="AR104" s="206"/>
      <c r="AS104" s="206"/>
      <c r="AT104" s="206"/>
      <c r="AU104" s="206"/>
      <c r="AV104" s="206"/>
      <c r="AW104" s="206"/>
      <c r="AX104" s="206"/>
      <c r="AY104" s="206"/>
      <c r="AZ104" s="206"/>
      <c r="BA104" s="206"/>
      <c r="BB104" s="206"/>
      <c r="BC104" s="206"/>
      <c r="BD104" s="206"/>
      <c r="BE104" s="206"/>
      <c r="BF104" s="206"/>
      <c r="BG104" s="206"/>
      <c r="BH104" s="206"/>
    </row>
    <row r="105" spans="1:60" outlineLevel="1" x14ac:dyDescent="0.25">
      <c r="A105" s="244">
        <v>95</v>
      </c>
      <c r="B105" s="245" t="s">
        <v>2355</v>
      </c>
      <c r="C105" s="255" t="s">
        <v>2281</v>
      </c>
      <c r="D105" s="246" t="s">
        <v>884</v>
      </c>
      <c r="E105" s="247">
        <v>8</v>
      </c>
      <c r="F105" s="248"/>
      <c r="G105" s="249">
        <f>ROUND(E105*F105,2)</f>
        <v>0</v>
      </c>
      <c r="H105" s="248"/>
      <c r="I105" s="249">
        <f>ROUND(E105*H105,2)</f>
        <v>0</v>
      </c>
      <c r="J105" s="248"/>
      <c r="K105" s="249">
        <f>ROUND(E105*J105,2)</f>
        <v>0</v>
      </c>
      <c r="L105" s="249">
        <v>21</v>
      </c>
      <c r="M105" s="249">
        <f>G105*(1+L105/100)</f>
        <v>0</v>
      </c>
      <c r="N105" s="249">
        <v>0</v>
      </c>
      <c r="O105" s="249">
        <f>ROUND(E105*N105,2)</f>
        <v>0</v>
      </c>
      <c r="P105" s="249">
        <v>0</v>
      </c>
      <c r="Q105" s="250">
        <f>ROUND(E105*P105,2)</f>
        <v>0</v>
      </c>
      <c r="R105" s="225"/>
      <c r="S105" s="225" t="s">
        <v>289</v>
      </c>
      <c r="T105" s="225" t="s">
        <v>277</v>
      </c>
      <c r="U105" s="225">
        <v>0</v>
      </c>
      <c r="V105" s="225">
        <f>ROUND(E105*U105,2)</f>
        <v>0</v>
      </c>
      <c r="W105" s="225"/>
      <c r="X105" s="206"/>
      <c r="Y105" s="206"/>
      <c r="Z105" s="206"/>
      <c r="AA105" s="206"/>
      <c r="AB105" s="206"/>
      <c r="AC105" s="206"/>
      <c r="AD105" s="206"/>
      <c r="AE105" s="206"/>
      <c r="AF105" s="206"/>
      <c r="AG105" s="206" t="s">
        <v>922</v>
      </c>
      <c r="AH105" s="206"/>
      <c r="AI105" s="206"/>
      <c r="AJ105" s="206"/>
      <c r="AK105" s="206"/>
      <c r="AL105" s="206"/>
      <c r="AM105" s="206"/>
      <c r="AN105" s="206"/>
      <c r="AO105" s="206"/>
      <c r="AP105" s="206"/>
      <c r="AQ105" s="206"/>
      <c r="AR105" s="206"/>
      <c r="AS105" s="206"/>
      <c r="AT105" s="206"/>
      <c r="AU105" s="206"/>
      <c r="AV105" s="206"/>
      <c r="AW105" s="206"/>
      <c r="AX105" s="206"/>
      <c r="AY105" s="206"/>
      <c r="AZ105" s="206"/>
      <c r="BA105" s="206"/>
      <c r="BB105" s="206"/>
      <c r="BC105" s="206"/>
      <c r="BD105" s="206"/>
      <c r="BE105" s="206"/>
      <c r="BF105" s="206"/>
      <c r="BG105" s="206"/>
      <c r="BH105" s="206"/>
    </row>
    <row r="106" spans="1:60" outlineLevel="1" x14ac:dyDescent="0.25">
      <c r="A106" s="244">
        <v>96</v>
      </c>
      <c r="B106" s="245" t="s">
        <v>2356</v>
      </c>
      <c r="C106" s="255" t="s">
        <v>2279</v>
      </c>
      <c r="D106" s="246" t="s">
        <v>1638</v>
      </c>
      <c r="E106" s="247">
        <v>1</v>
      </c>
      <c r="F106" s="248"/>
      <c r="G106" s="249">
        <f>ROUND(E106*F106,2)</f>
        <v>0</v>
      </c>
      <c r="H106" s="248"/>
      <c r="I106" s="249">
        <f>ROUND(E106*H106,2)</f>
        <v>0</v>
      </c>
      <c r="J106" s="248"/>
      <c r="K106" s="249">
        <f>ROUND(E106*J106,2)</f>
        <v>0</v>
      </c>
      <c r="L106" s="249">
        <v>21</v>
      </c>
      <c r="M106" s="249">
        <f>G106*(1+L106/100)</f>
        <v>0</v>
      </c>
      <c r="N106" s="249">
        <v>0</v>
      </c>
      <c r="O106" s="249">
        <f>ROUND(E106*N106,2)</f>
        <v>0</v>
      </c>
      <c r="P106" s="249">
        <v>0</v>
      </c>
      <c r="Q106" s="250">
        <f>ROUND(E106*P106,2)</f>
        <v>0</v>
      </c>
      <c r="R106" s="225"/>
      <c r="S106" s="225" t="s">
        <v>289</v>
      </c>
      <c r="T106" s="225" t="s">
        <v>277</v>
      </c>
      <c r="U106" s="225">
        <v>0</v>
      </c>
      <c r="V106" s="225">
        <f>ROUND(E106*U106,2)</f>
        <v>0</v>
      </c>
      <c r="W106" s="225"/>
      <c r="X106" s="206"/>
      <c r="Y106" s="206"/>
      <c r="Z106" s="206"/>
      <c r="AA106" s="206"/>
      <c r="AB106" s="206"/>
      <c r="AC106" s="206"/>
      <c r="AD106" s="206"/>
      <c r="AE106" s="206"/>
      <c r="AF106" s="206"/>
      <c r="AG106" s="206" t="s">
        <v>922</v>
      </c>
      <c r="AH106" s="206"/>
      <c r="AI106" s="206"/>
      <c r="AJ106" s="206"/>
      <c r="AK106" s="206"/>
      <c r="AL106" s="206"/>
      <c r="AM106" s="206"/>
      <c r="AN106" s="206"/>
      <c r="AO106" s="206"/>
      <c r="AP106" s="206"/>
      <c r="AQ106" s="206"/>
      <c r="AR106" s="206"/>
      <c r="AS106" s="206"/>
      <c r="AT106" s="206"/>
      <c r="AU106" s="206"/>
      <c r="AV106" s="206"/>
      <c r="AW106" s="206"/>
      <c r="AX106" s="206"/>
      <c r="AY106" s="206"/>
      <c r="AZ106" s="206"/>
      <c r="BA106" s="206"/>
      <c r="BB106" s="206"/>
      <c r="BC106" s="206"/>
      <c r="BD106" s="206"/>
      <c r="BE106" s="206"/>
      <c r="BF106" s="206"/>
      <c r="BG106" s="206"/>
      <c r="BH106" s="206"/>
    </row>
    <row r="107" spans="1:60" outlineLevel="1" x14ac:dyDescent="0.25">
      <c r="A107" s="244">
        <v>97</v>
      </c>
      <c r="B107" s="245" t="s">
        <v>2357</v>
      </c>
      <c r="C107" s="255" t="s">
        <v>2283</v>
      </c>
      <c r="D107" s="246" t="s">
        <v>1638</v>
      </c>
      <c r="E107" s="247">
        <v>1</v>
      </c>
      <c r="F107" s="248"/>
      <c r="G107" s="249">
        <f>ROUND(E107*F107,2)</f>
        <v>0</v>
      </c>
      <c r="H107" s="248"/>
      <c r="I107" s="249">
        <f>ROUND(E107*H107,2)</f>
        <v>0</v>
      </c>
      <c r="J107" s="248"/>
      <c r="K107" s="249">
        <f>ROUND(E107*J107,2)</f>
        <v>0</v>
      </c>
      <c r="L107" s="249">
        <v>21</v>
      </c>
      <c r="M107" s="249">
        <f>G107*(1+L107/100)</f>
        <v>0</v>
      </c>
      <c r="N107" s="249">
        <v>0</v>
      </c>
      <c r="O107" s="249">
        <f>ROUND(E107*N107,2)</f>
        <v>0</v>
      </c>
      <c r="P107" s="249">
        <v>0</v>
      </c>
      <c r="Q107" s="250">
        <f>ROUND(E107*P107,2)</f>
        <v>0</v>
      </c>
      <c r="R107" s="225"/>
      <c r="S107" s="225" t="s">
        <v>289</v>
      </c>
      <c r="T107" s="225" t="s">
        <v>277</v>
      </c>
      <c r="U107" s="225">
        <v>0</v>
      </c>
      <c r="V107" s="225">
        <f>ROUND(E107*U107,2)</f>
        <v>0</v>
      </c>
      <c r="W107" s="225"/>
      <c r="X107" s="206"/>
      <c r="Y107" s="206"/>
      <c r="Z107" s="206"/>
      <c r="AA107" s="206"/>
      <c r="AB107" s="206"/>
      <c r="AC107" s="206"/>
      <c r="AD107" s="206"/>
      <c r="AE107" s="206"/>
      <c r="AF107" s="206"/>
      <c r="AG107" s="206" t="s">
        <v>922</v>
      </c>
      <c r="AH107" s="206"/>
      <c r="AI107" s="206"/>
      <c r="AJ107" s="206"/>
      <c r="AK107" s="206"/>
      <c r="AL107" s="206"/>
      <c r="AM107" s="206"/>
      <c r="AN107" s="206"/>
      <c r="AO107" s="206"/>
      <c r="AP107" s="206"/>
      <c r="AQ107" s="206"/>
      <c r="AR107" s="206"/>
      <c r="AS107" s="206"/>
      <c r="AT107" s="206"/>
      <c r="AU107" s="206"/>
      <c r="AV107" s="206"/>
      <c r="AW107" s="206"/>
      <c r="AX107" s="206"/>
      <c r="AY107" s="206"/>
      <c r="AZ107" s="206"/>
      <c r="BA107" s="206"/>
      <c r="BB107" s="206"/>
      <c r="BC107" s="206"/>
      <c r="BD107" s="206"/>
      <c r="BE107" s="206"/>
      <c r="BF107" s="206"/>
      <c r="BG107" s="206"/>
      <c r="BH107" s="206"/>
    </row>
    <row r="108" spans="1:60" outlineLevel="1" x14ac:dyDescent="0.25">
      <c r="A108" s="244">
        <v>98</v>
      </c>
      <c r="B108" s="245" t="s">
        <v>2358</v>
      </c>
      <c r="C108" s="255" t="s">
        <v>2285</v>
      </c>
      <c r="D108" s="246" t="s">
        <v>1638</v>
      </c>
      <c r="E108" s="247">
        <v>1</v>
      </c>
      <c r="F108" s="248"/>
      <c r="G108" s="249">
        <f>ROUND(E108*F108,2)</f>
        <v>0</v>
      </c>
      <c r="H108" s="248"/>
      <c r="I108" s="249">
        <f>ROUND(E108*H108,2)</f>
        <v>0</v>
      </c>
      <c r="J108" s="248"/>
      <c r="K108" s="249">
        <f>ROUND(E108*J108,2)</f>
        <v>0</v>
      </c>
      <c r="L108" s="249">
        <v>21</v>
      </c>
      <c r="M108" s="249">
        <f>G108*(1+L108/100)</f>
        <v>0</v>
      </c>
      <c r="N108" s="249">
        <v>0</v>
      </c>
      <c r="O108" s="249">
        <f>ROUND(E108*N108,2)</f>
        <v>0</v>
      </c>
      <c r="P108" s="249">
        <v>0</v>
      </c>
      <c r="Q108" s="250">
        <f>ROUND(E108*P108,2)</f>
        <v>0</v>
      </c>
      <c r="R108" s="225"/>
      <c r="S108" s="225" t="s">
        <v>289</v>
      </c>
      <c r="T108" s="225" t="s">
        <v>277</v>
      </c>
      <c r="U108" s="225">
        <v>0</v>
      </c>
      <c r="V108" s="225">
        <f>ROUND(E108*U108,2)</f>
        <v>0</v>
      </c>
      <c r="W108" s="225"/>
      <c r="X108" s="206"/>
      <c r="Y108" s="206"/>
      <c r="Z108" s="206"/>
      <c r="AA108" s="206"/>
      <c r="AB108" s="206"/>
      <c r="AC108" s="206"/>
      <c r="AD108" s="206"/>
      <c r="AE108" s="206"/>
      <c r="AF108" s="206"/>
      <c r="AG108" s="206" t="s">
        <v>922</v>
      </c>
      <c r="AH108" s="206"/>
      <c r="AI108" s="206"/>
      <c r="AJ108" s="206"/>
      <c r="AK108" s="206"/>
      <c r="AL108" s="206"/>
      <c r="AM108" s="206"/>
      <c r="AN108" s="206"/>
      <c r="AO108" s="206"/>
      <c r="AP108" s="206"/>
      <c r="AQ108" s="206"/>
      <c r="AR108" s="206"/>
      <c r="AS108" s="206"/>
      <c r="AT108" s="206"/>
      <c r="AU108" s="206"/>
      <c r="AV108" s="206"/>
      <c r="AW108" s="206"/>
      <c r="AX108" s="206"/>
      <c r="AY108" s="206"/>
      <c r="AZ108" s="206"/>
      <c r="BA108" s="206"/>
      <c r="BB108" s="206"/>
      <c r="BC108" s="206"/>
      <c r="BD108" s="206"/>
      <c r="BE108" s="206"/>
      <c r="BF108" s="206"/>
      <c r="BG108" s="206"/>
      <c r="BH108" s="206"/>
    </row>
    <row r="109" spans="1:60" outlineLevel="1" x14ac:dyDescent="0.25">
      <c r="A109" s="244">
        <v>99</v>
      </c>
      <c r="B109" s="245" t="s">
        <v>2359</v>
      </c>
      <c r="C109" s="255" t="s">
        <v>2287</v>
      </c>
      <c r="D109" s="246" t="s">
        <v>1638</v>
      </c>
      <c r="E109" s="247">
        <v>1</v>
      </c>
      <c r="F109" s="248"/>
      <c r="G109" s="249">
        <f>ROUND(E109*F109,2)</f>
        <v>0</v>
      </c>
      <c r="H109" s="248"/>
      <c r="I109" s="249">
        <f>ROUND(E109*H109,2)</f>
        <v>0</v>
      </c>
      <c r="J109" s="248"/>
      <c r="K109" s="249">
        <f>ROUND(E109*J109,2)</f>
        <v>0</v>
      </c>
      <c r="L109" s="249">
        <v>21</v>
      </c>
      <c r="M109" s="249">
        <f>G109*(1+L109/100)</f>
        <v>0</v>
      </c>
      <c r="N109" s="249">
        <v>0</v>
      </c>
      <c r="O109" s="249">
        <f>ROUND(E109*N109,2)</f>
        <v>0</v>
      </c>
      <c r="P109" s="249">
        <v>0</v>
      </c>
      <c r="Q109" s="250">
        <f>ROUND(E109*P109,2)</f>
        <v>0</v>
      </c>
      <c r="R109" s="225"/>
      <c r="S109" s="225" t="s">
        <v>289</v>
      </c>
      <c r="T109" s="225" t="s">
        <v>277</v>
      </c>
      <c r="U109" s="225">
        <v>0</v>
      </c>
      <c r="V109" s="225">
        <f>ROUND(E109*U109,2)</f>
        <v>0</v>
      </c>
      <c r="W109" s="225"/>
      <c r="X109" s="206"/>
      <c r="Y109" s="206"/>
      <c r="Z109" s="206"/>
      <c r="AA109" s="206"/>
      <c r="AB109" s="206"/>
      <c r="AC109" s="206"/>
      <c r="AD109" s="206"/>
      <c r="AE109" s="206"/>
      <c r="AF109" s="206"/>
      <c r="AG109" s="206" t="s">
        <v>922</v>
      </c>
      <c r="AH109" s="206"/>
      <c r="AI109" s="206"/>
      <c r="AJ109" s="206"/>
      <c r="AK109" s="206"/>
      <c r="AL109" s="206"/>
      <c r="AM109" s="206"/>
      <c r="AN109" s="206"/>
      <c r="AO109" s="206"/>
      <c r="AP109" s="206"/>
      <c r="AQ109" s="206"/>
      <c r="AR109" s="206"/>
      <c r="AS109" s="206"/>
      <c r="AT109" s="206"/>
      <c r="AU109" s="206"/>
      <c r="AV109" s="206"/>
      <c r="AW109" s="206"/>
      <c r="AX109" s="206"/>
      <c r="AY109" s="206"/>
      <c r="AZ109" s="206"/>
      <c r="BA109" s="206"/>
      <c r="BB109" s="206"/>
      <c r="BC109" s="206"/>
      <c r="BD109" s="206"/>
      <c r="BE109" s="206"/>
      <c r="BF109" s="206"/>
      <c r="BG109" s="206"/>
      <c r="BH109" s="206"/>
    </row>
    <row r="110" spans="1:60" x14ac:dyDescent="0.25">
      <c r="A110" s="231" t="s">
        <v>271</v>
      </c>
      <c r="B110" s="232" t="s">
        <v>171</v>
      </c>
      <c r="C110" s="252" t="s">
        <v>173</v>
      </c>
      <c r="D110" s="233"/>
      <c r="E110" s="234"/>
      <c r="F110" s="235"/>
      <c r="G110" s="235">
        <f>SUMIF(AG111:AG128,"&lt;&gt;NOR",G111:G128)</f>
        <v>0</v>
      </c>
      <c r="H110" s="235"/>
      <c r="I110" s="235">
        <f>SUM(I111:I128)</f>
        <v>0</v>
      </c>
      <c r="J110" s="235"/>
      <c r="K110" s="235">
        <f>SUM(K111:K128)</f>
        <v>0</v>
      </c>
      <c r="L110" s="235"/>
      <c r="M110" s="235">
        <f>SUM(M111:M128)</f>
        <v>0</v>
      </c>
      <c r="N110" s="235"/>
      <c r="O110" s="235">
        <f>SUM(O111:O128)</f>
        <v>0</v>
      </c>
      <c r="P110" s="235"/>
      <c r="Q110" s="236">
        <f>SUM(Q111:Q128)</f>
        <v>0</v>
      </c>
      <c r="R110" s="230"/>
      <c r="S110" s="230"/>
      <c r="T110" s="230"/>
      <c r="U110" s="230"/>
      <c r="V110" s="230">
        <f>SUM(V111:V128)</f>
        <v>0</v>
      </c>
      <c r="W110" s="230"/>
      <c r="AG110" t="s">
        <v>272</v>
      </c>
    </row>
    <row r="111" spans="1:60" outlineLevel="1" x14ac:dyDescent="0.25">
      <c r="A111" s="244">
        <v>100</v>
      </c>
      <c r="B111" s="245" t="s">
        <v>2154</v>
      </c>
      <c r="C111" s="255" t="s">
        <v>2360</v>
      </c>
      <c r="D111" s="246" t="s">
        <v>1638</v>
      </c>
      <c r="E111" s="247">
        <v>1</v>
      </c>
      <c r="F111" s="248"/>
      <c r="G111" s="249">
        <f>ROUND(E111*F111,2)</f>
        <v>0</v>
      </c>
      <c r="H111" s="248"/>
      <c r="I111" s="249">
        <f>ROUND(E111*H111,2)</f>
        <v>0</v>
      </c>
      <c r="J111" s="248"/>
      <c r="K111" s="249">
        <f>ROUND(E111*J111,2)</f>
        <v>0</v>
      </c>
      <c r="L111" s="249">
        <v>21</v>
      </c>
      <c r="M111" s="249">
        <f>G111*(1+L111/100)</f>
        <v>0</v>
      </c>
      <c r="N111" s="249">
        <v>0</v>
      </c>
      <c r="O111" s="249">
        <f>ROUND(E111*N111,2)</f>
        <v>0</v>
      </c>
      <c r="P111" s="249">
        <v>0</v>
      </c>
      <c r="Q111" s="250">
        <f>ROUND(E111*P111,2)</f>
        <v>0</v>
      </c>
      <c r="R111" s="225"/>
      <c r="S111" s="225" t="s">
        <v>289</v>
      </c>
      <c r="T111" s="225" t="s">
        <v>277</v>
      </c>
      <c r="U111" s="225">
        <v>0</v>
      </c>
      <c r="V111" s="225">
        <f>ROUND(E111*U111,2)</f>
        <v>0</v>
      </c>
      <c r="W111" s="225"/>
      <c r="X111" s="206"/>
      <c r="Y111" s="206"/>
      <c r="Z111" s="206"/>
      <c r="AA111" s="206"/>
      <c r="AB111" s="206"/>
      <c r="AC111" s="206"/>
      <c r="AD111" s="206"/>
      <c r="AE111" s="206"/>
      <c r="AF111" s="206"/>
      <c r="AG111" s="206" t="s">
        <v>922</v>
      </c>
      <c r="AH111" s="206"/>
      <c r="AI111" s="206"/>
      <c r="AJ111" s="206"/>
      <c r="AK111" s="206"/>
      <c r="AL111" s="206"/>
      <c r="AM111" s="206"/>
      <c r="AN111" s="206"/>
      <c r="AO111" s="206"/>
      <c r="AP111" s="206"/>
      <c r="AQ111" s="206"/>
      <c r="AR111" s="206"/>
      <c r="AS111" s="206"/>
      <c r="AT111" s="206"/>
      <c r="AU111" s="206"/>
      <c r="AV111" s="206"/>
      <c r="AW111" s="206"/>
      <c r="AX111" s="206"/>
      <c r="AY111" s="206"/>
      <c r="AZ111" s="206"/>
      <c r="BA111" s="206"/>
      <c r="BB111" s="206"/>
      <c r="BC111" s="206"/>
      <c r="BD111" s="206"/>
      <c r="BE111" s="206"/>
      <c r="BF111" s="206"/>
      <c r="BG111" s="206"/>
      <c r="BH111" s="206"/>
    </row>
    <row r="112" spans="1:60" outlineLevel="1" x14ac:dyDescent="0.25">
      <c r="A112" s="244">
        <v>101</v>
      </c>
      <c r="B112" s="245" t="s">
        <v>2156</v>
      </c>
      <c r="C112" s="255" t="s">
        <v>2361</v>
      </c>
      <c r="D112" s="246" t="s">
        <v>1638</v>
      </c>
      <c r="E112" s="247">
        <v>1</v>
      </c>
      <c r="F112" s="248"/>
      <c r="G112" s="249">
        <f>ROUND(E112*F112,2)</f>
        <v>0</v>
      </c>
      <c r="H112" s="248"/>
      <c r="I112" s="249">
        <f>ROUND(E112*H112,2)</f>
        <v>0</v>
      </c>
      <c r="J112" s="248"/>
      <c r="K112" s="249">
        <f>ROUND(E112*J112,2)</f>
        <v>0</v>
      </c>
      <c r="L112" s="249">
        <v>21</v>
      </c>
      <c r="M112" s="249">
        <f>G112*(1+L112/100)</f>
        <v>0</v>
      </c>
      <c r="N112" s="249">
        <v>0</v>
      </c>
      <c r="O112" s="249">
        <f>ROUND(E112*N112,2)</f>
        <v>0</v>
      </c>
      <c r="P112" s="249">
        <v>0</v>
      </c>
      <c r="Q112" s="250">
        <f>ROUND(E112*P112,2)</f>
        <v>0</v>
      </c>
      <c r="R112" s="225"/>
      <c r="S112" s="225" t="s">
        <v>289</v>
      </c>
      <c r="T112" s="225" t="s">
        <v>277</v>
      </c>
      <c r="U112" s="225">
        <v>0</v>
      </c>
      <c r="V112" s="225">
        <f>ROUND(E112*U112,2)</f>
        <v>0</v>
      </c>
      <c r="W112" s="225"/>
      <c r="X112" s="206"/>
      <c r="Y112" s="206"/>
      <c r="Z112" s="206"/>
      <c r="AA112" s="206"/>
      <c r="AB112" s="206"/>
      <c r="AC112" s="206"/>
      <c r="AD112" s="206"/>
      <c r="AE112" s="206"/>
      <c r="AF112" s="206"/>
      <c r="AG112" s="206" t="s">
        <v>922</v>
      </c>
      <c r="AH112" s="206"/>
      <c r="AI112" s="206"/>
      <c r="AJ112" s="206"/>
      <c r="AK112" s="206"/>
      <c r="AL112" s="206"/>
      <c r="AM112" s="206"/>
      <c r="AN112" s="206"/>
      <c r="AO112" s="206"/>
      <c r="AP112" s="206"/>
      <c r="AQ112" s="206"/>
      <c r="AR112" s="206"/>
      <c r="AS112" s="206"/>
      <c r="AT112" s="206"/>
      <c r="AU112" s="206"/>
      <c r="AV112" s="206"/>
      <c r="AW112" s="206"/>
      <c r="AX112" s="206"/>
      <c r="AY112" s="206"/>
      <c r="AZ112" s="206"/>
      <c r="BA112" s="206"/>
      <c r="BB112" s="206"/>
      <c r="BC112" s="206"/>
      <c r="BD112" s="206"/>
      <c r="BE112" s="206"/>
      <c r="BF112" s="206"/>
      <c r="BG112" s="206"/>
      <c r="BH112" s="206"/>
    </row>
    <row r="113" spans="1:60" outlineLevel="1" x14ac:dyDescent="0.25">
      <c r="A113" s="244">
        <v>102</v>
      </c>
      <c r="B113" s="245" t="s">
        <v>2158</v>
      </c>
      <c r="C113" s="255" t="s">
        <v>2362</v>
      </c>
      <c r="D113" s="246" t="s">
        <v>1638</v>
      </c>
      <c r="E113" s="247">
        <v>2</v>
      </c>
      <c r="F113" s="248"/>
      <c r="G113" s="249">
        <f>ROUND(E113*F113,2)</f>
        <v>0</v>
      </c>
      <c r="H113" s="248"/>
      <c r="I113" s="249">
        <f>ROUND(E113*H113,2)</f>
        <v>0</v>
      </c>
      <c r="J113" s="248"/>
      <c r="K113" s="249">
        <f>ROUND(E113*J113,2)</f>
        <v>0</v>
      </c>
      <c r="L113" s="249">
        <v>21</v>
      </c>
      <c r="M113" s="249">
        <f>G113*(1+L113/100)</f>
        <v>0</v>
      </c>
      <c r="N113" s="249">
        <v>0</v>
      </c>
      <c r="O113" s="249">
        <f>ROUND(E113*N113,2)</f>
        <v>0</v>
      </c>
      <c r="P113" s="249">
        <v>0</v>
      </c>
      <c r="Q113" s="250">
        <f>ROUND(E113*P113,2)</f>
        <v>0</v>
      </c>
      <c r="R113" s="225"/>
      <c r="S113" s="225" t="s">
        <v>289</v>
      </c>
      <c r="T113" s="225" t="s">
        <v>277</v>
      </c>
      <c r="U113" s="225">
        <v>0</v>
      </c>
      <c r="V113" s="225">
        <f>ROUND(E113*U113,2)</f>
        <v>0</v>
      </c>
      <c r="W113" s="225"/>
      <c r="X113" s="206"/>
      <c r="Y113" s="206"/>
      <c r="Z113" s="206"/>
      <c r="AA113" s="206"/>
      <c r="AB113" s="206"/>
      <c r="AC113" s="206"/>
      <c r="AD113" s="206"/>
      <c r="AE113" s="206"/>
      <c r="AF113" s="206"/>
      <c r="AG113" s="206" t="s">
        <v>922</v>
      </c>
      <c r="AH113" s="206"/>
      <c r="AI113" s="206"/>
      <c r="AJ113" s="206"/>
      <c r="AK113" s="206"/>
      <c r="AL113" s="206"/>
      <c r="AM113" s="206"/>
      <c r="AN113" s="206"/>
      <c r="AO113" s="206"/>
      <c r="AP113" s="206"/>
      <c r="AQ113" s="206"/>
      <c r="AR113" s="206"/>
      <c r="AS113" s="206"/>
      <c r="AT113" s="206"/>
      <c r="AU113" s="206"/>
      <c r="AV113" s="206"/>
      <c r="AW113" s="206"/>
      <c r="AX113" s="206"/>
      <c r="AY113" s="206"/>
      <c r="AZ113" s="206"/>
      <c r="BA113" s="206"/>
      <c r="BB113" s="206"/>
      <c r="BC113" s="206"/>
      <c r="BD113" s="206"/>
      <c r="BE113" s="206"/>
      <c r="BF113" s="206"/>
      <c r="BG113" s="206"/>
      <c r="BH113" s="206"/>
    </row>
    <row r="114" spans="1:60" outlineLevel="1" x14ac:dyDescent="0.25">
      <c r="A114" s="244">
        <v>103</v>
      </c>
      <c r="B114" s="245" t="s">
        <v>2162</v>
      </c>
      <c r="C114" s="255" t="s">
        <v>2363</v>
      </c>
      <c r="D114" s="246" t="s">
        <v>370</v>
      </c>
      <c r="E114" s="247">
        <v>30</v>
      </c>
      <c r="F114" s="248"/>
      <c r="G114" s="249">
        <f>ROUND(E114*F114,2)</f>
        <v>0</v>
      </c>
      <c r="H114" s="248"/>
      <c r="I114" s="249">
        <f>ROUND(E114*H114,2)</f>
        <v>0</v>
      </c>
      <c r="J114" s="248"/>
      <c r="K114" s="249">
        <f>ROUND(E114*J114,2)</f>
        <v>0</v>
      </c>
      <c r="L114" s="249">
        <v>21</v>
      </c>
      <c r="M114" s="249">
        <f>G114*(1+L114/100)</f>
        <v>0</v>
      </c>
      <c r="N114" s="249">
        <v>0</v>
      </c>
      <c r="O114" s="249">
        <f>ROUND(E114*N114,2)</f>
        <v>0</v>
      </c>
      <c r="P114" s="249">
        <v>0</v>
      </c>
      <c r="Q114" s="250">
        <f>ROUND(E114*P114,2)</f>
        <v>0</v>
      </c>
      <c r="R114" s="225"/>
      <c r="S114" s="225" t="s">
        <v>289</v>
      </c>
      <c r="T114" s="225" t="s">
        <v>277</v>
      </c>
      <c r="U114" s="225">
        <v>0</v>
      </c>
      <c r="V114" s="225">
        <f>ROUND(E114*U114,2)</f>
        <v>0</v>
      </c>
      <c r="W114" s="225"/>
      <c r="X114" s="206"/>
      <c r="Y114" s="206"/>
      <c r="Z114" s="206"/>
      <c r="AA114" s="206"/>
      <c r="AB114" s="206"/>
      <c r="AC114" s="206"/>
      <c r="AD114" s="206"/>
      <c r="AE114" s="206"/>
      <c r="AF114" s="206"/>
      <c r="AG114" s="206" t="s">
        <v>922</v>
      </c>
      <c r="AH114" s="206"/>
      <c r="AI114" s="206"/>
      <c r="AJ114" s="206"/>
      <c r="AK114" s="206"/>
      <c r="AL114" s="206"/>
      <c r="AM114" s="206"/>
      <c r="AN114" s="206"/>
      <c r="AO114" s="206"/>
      <c r="AP114" s="206"/>
      <c r="AQ114" s="206"/>
      <c r="AR114" s="206"/>
      <c r="AS114" s="206"/>
      <c r="AT114" s="206"/>
      <c r="AU114" s="206"/>
      <c r="AV114" s="206"/>
      <c r="AW114" s="206"/>
      <c r="AX114" s="206"/>
      <c r="AY114" s="206"/>
      <c r="AZ114" s="206"/>
      <c r="BA114" s="206"/>
      <c r="BB114" s="206"/>
      <c r="BC114" s="206"/>
      <c r="BD114" s="206"/>
      <c r="BE114" s="206"/>
      <c r="BF114" s="206"/>
      <c r="BG114" s="206"/>
      <c r="BH114" s="206"/>
    </row>
    <row r="115" spans="1:60" outlineLevel="1" x14ac:dyDescent="0.25">
      <c r="A115" s="244">
        <v>104</v>
      </c>
      <c r="B115" s="245" t="s">
        <v>2164</v>
      </c>
      <c r="C115" s="255" t="s">
        <v>2364</v>
      </c>
      <c r="D115" s="246" t="s">
        <v>370</v>
      </c>
      <c r="E115" s="247">
        <v>30</v>
      </c>
      <c r="F115" s="248"/>
      <c r="G115" s="249">
        <f>ROUND(E115*F115,2)</f>
        <v>0</v>
      </c>
      <c r="H115" s="248"/>
      <c r="I115" s="249">
        <f>ROUND(E115*H115,2)</f>
        <v>0</v>
      </c>
      <c r="J115" s="248"/>
      <c r="K115" s="249">
        <f>ROUND(E115*J115,2)</f>
        <v>0</v>
      </c>
      <c r="L115" s="249">
        <v>21</v>
      </c>
      <c r="M115" s="249">
        <f>G115*(1+L115/100)</f>
        <v>0</v>
      </c>
      <c r="N115" s="249">
        <v>0</v>
      </c>
      <c r="O115" s="249">
        <f>ROUND(E115*N115,2)</f>
        <v>0</v>
      </c>
      <c r="P115" s="249">
        <v>0</v>
      </c>
      <c r="Q115" s="250">
        <f>ROUND(E115*P115,2)</f>
        <v>0</v>
      </c>
      <c r="R115" s="225"/>
      <c r="S115" s="225" t="s">
        <v>289</v>
      </c>
      <c r="T115" s="225" t="s">
        <v>277</v>
      </c>
      <c r="U115" s="225">
        <v>0</v>
      </c>
      <c r="V115" s="225">
        <f>ROUND(E115*U115,2)</f>
        <v>0</v>
      </c>
      <c r="W115" s="225"/>
      <c r="X115" s="206"/>
      <c r="Y115" s="206"/>
      <c r="Z115" s="206"/>
      <c r="AA115" s="206"/>
      <c r="AB115" s="206"/>
      <c r="AC115" s="206"/>
      <c r="AD115" s="206"/>
      <c r="AE115" s="206"/>
      <c r="AF115" s="206"/>
      <c r="AG115" s="206" t="s">
        <v>922</v>
      </c>
      <c r="AH115" s="206"/>
      <c r="AI115" s="206"/>
      <c r="AJ115" s="206"/>
      <c r="AK115" s="206"/>
      <c r="AL115" s="206"/>
      <c r="AM115" s="206"/>
      <c r="AN115" s="206"/>
      <c r="AO115" s="206"/>
      <c r="AP115" s="206"/>
      <c r="AQ115" s="206"/>
      <c r="AR115" s="206"/>
      <c r="AS115" s="206"/>
      <c r="AT115" s="206"/>
      <c r="AU115" s="206"/>
      <c r="AV115" s="206"/>
      <c r="AW115" s="206"/>
      <c r="AX115" s="206"/>
      <c r="AY115" s="206"/>
      <c r="AZ115" s="206"/>
      <c r="BA115" s="206"/>
      <c r="BB115" s="206"/>
      <c r="BC115" s="206"/>
      <c r="BD115" s="206"/>
      <c r="BE115" s="206"/>
      <c r="BF115" s="206"/>
      <c r="BG115" s="206"/>
      <c r="BH115" s="206"/>
    </row>
    <row r="116" spans="1:60" outlineLevel="1" x14ac:dyDescent="0.25">
      <c r="A116" s="244">
        <v>105</v>
      </c>
      <c r="B116" s="245" t="s">
        <v>2166</v>
      </c>
      <c r="C116" s="255" t="s">
        <v>2257</v>
      </c>
      <c r="D116" s="246" t="s">
        <v>370</v>
      </c>
      <c r="E116" s="247">
        <v>60</v>
      </c>
      <c r="F116" s="248"/>
      <c r="G116" s="249">
        <f>ROUND(E116*F116,2)</f>
        <v>0</v>
      </c>
      <c r="H116" s="248"/>
      <c r="I116" s="249">
        <f>ROUND(E116*H116,2)</f>
        <v>0</v>
      </c>
      <c r="J116" s="248"/>
      <c r="K116" s="249">
        <f>ROUND(E116*J116,2)</f>
        <v>0</v>
      </c>
      <c r="L116" s="249">
        <v>21</v>
      </c>
      <c r="M116" s="249">
        <f>G116*(1+L116/100)</f>
        <v>0</v>
      </c>
      <c r="N116" s="249">
        <v>0</v>
      </c>
      <c r="O116" s="249">
        <f>ROUND(E116*N116,2)</f>
        <v>0</v>
      </c>
      <c r="P116" s="249">
        <v>0</v>
      </c>
      <c r="Q116" s="250">
        <f>ROUND(E116*P116,2)</f>
        <v>0</v>
      </c>
      <c r="R116" s="225"/>
      <c r="S116" s="225" t="s">
        <v>289</v>
      </c>
      <c r="T116" s="225" t="s">
        <v>277</v>
      </c>
      <c r="U116" s="225">
        <v>0</v>
      </c>
      <c r="V116" s="225">
        <f>ROUND(E116*U116,2)</f>
        <v>0</v>
      </c>
      <c r="W116" s="225"/>
      <c r="X116" s="206"/>
      <c r="Y116" s="206"/>
      <c r="Z116" s="206"/>
      <c r="AA116" s="206"/>
      <c r="AB116" s="206"/>
      <c r="AC116" s="206"/>
      <c r="AD116" s="206"/>
      <c r="AE116" s="206"/>
      <c r="AF116" s="206"/>
      <c r="AG116" s="206" t="s">
        <v>922</v>
      </c>
      <c r="AH116" s="206"/>
      <c r="AI116" s="206"/>
      <c r="AJ116" s="206"/>
      <c r="AK116" s="206"/>
      <c r="AL116" s="206"/>
      <c r="AM116" s="206"/>
      <c r="AN116" s="206"/>
      <c r="AO116" s="206"/>
      <c r="AP116" s="206"/>
      <c r="AQ116" s="206"/>
      <c r="AR116" s="206"/>
      <c r="AS116" s="206"/>
      <c r="AT116" s="206"/>
      <c r="AU116" s="206"/>
      <c r="AV116" s="206"/>
      <c r="AW116" s="206"/>
      <c r="AX116" s="206"/>
      <c r="AY116" s="206"/>
      <c r="AZ116" s="206"/>
      <c r="BA116" s="206"/>
      <c r="BB116" s="206"/>
      <c r="BC116" s="206"/>
      <c r="BD116" s="206"/>
      <c r="BE116" s="206"/>
      <c r="BF116" s="206"/>
      <c r="BG116" s="206"/>
      <c r="BH116" s="206"/>
    </row>
    <row r="117" spans="1:60" outlineLevel="1" x14ac:dyDescent="0.25">
      <c r="A117" s="244">
        <v>106</v>
      </c>
      <c r="B117" s="245" t="s">
        <v>2170</v>
      </c>
      <c r="C117" s="255" t="s">
        <v>2365</v>
      </c>
      <c r="D117" s="246" t="s">
        <v>1638</v>
      </c>
      <c r="E117" s="247">
        <v>1</v>
      </c>
      <c r="F117" s="248"/>
      <c r="G117" s="249">
        <f>ROUND(E117*F117,2)</f>
        <v>0</v>
      </c>
      <c r="H117" s="248"/>
      <c r="I117" s="249">
        <f>ROUND(E117*H117,2)</f>
        <v>0</v>
      </c>
      <c r="J117" s="248"/>
      <c r="K117" s="249">
        <f>ROUND(E117*J117,2)</f>
        <v>0</v>
      </c>
      <c r="L117" s="249">
        <v>21</v>
      </c>
      <c r="M117" s="249">
        <f>G117*(1+L117/100)</f>
        <v>0</v>
      </c>
      <c r="N117" s="249">
        <v>0</v>
      </c>
      <c r="O117" s="249">
        <f>ROUND(E117*N117,2)</f>
        <v>0</v>
      </c>
      <c r="P117" s="249">
        <v>0</v>
      </c>
      <c r="Q117" s="250">
        <f>ROUND(E117*P117,2)</f>
        <v>0</v>
      </c>
      <c r="R117" s="225"/>
      <c r="S117" s="225" t="s">
        <v>289</v>
      </c>
      <c r="T117" s="225" t="s">
        <v>277</v>
      </c>
      <c r="U117" s="225">
        <v>0</v>
      </c>
      <c r="V117" s="225">
        <f>ROUND(E117*U117,2)</f>
        <v>0</v>
      </c>
      <c r="W117" s="225"/>
      <c r="X117" s="206"/>
      <c r="Y117" s="206"/>
      <c r="Z117" s="206"/>
      <c r="AA117" s="206"/>
      <c r="AB117" s="206"/>
      <c r="AC117" s="206"/>
      <c r="AD117" s="206"/>
      <c r="AE117" s="206"/>
      <c r="AF117" s="206"/>
      <c r="AG117" s="206" t="s">
        <v>922</v>
      </c>
      <c r="AH117" s="206"/>
      <c r="AI117" s="206"/>
      <c r="AJ117" s="206"/>
      <c r="AK117" s="206"/>
      <c r="AL117" s="206"/>
      <c r="AM117" s="206"/>
      <c r="AN117" s="206"/>
      <c r="AO117" s="206"/>
      <c r="AP117" s="206"/>
      <c r="AQ117" s="206"/>
      <c r="AR117" s="206"/>
      <c r="AS117" s="206"/>
      <c r="AT117" s="206"/>
      <c r="AU117" s="206"/>
      <c r="AV117" s="206"/>
      <c r="AW117" s="206"/>
      <c r="AX117" s="206"/>
      <c r="AY117" s="206"/>
      <c r="AZ117" s="206"/>
      <c r="BA117" s="206"/>
      <c r="BB117" s="206"/>
      <c r="BC117" s="206"/>
      <c r="BD117" s="206"/>
      <c r="BE117" s="206"/>
      <c r="BF117" s="206"/>
      <c r="BG117" s="206"/>
      <c r="BH117" s="206"/>
    </row>
    <row r="118" spans="1:60" outlineLevel="1" x14ac:dyDescent="0.25">
      <c r="A118" s="244">
        <v>107</v>
      </c>
      <c r="B118" s="245" t="s">
        <v>2172</v>
      </c>
      <c r="C118" s="255" t="s">
        <v>2366</v>
      </c>
      <c r="D118" s="246" t="s">
        <v>1638</v>
      </c>
      <c r="E118" s="247">
        <v>2</v>
      </c>
      <c r="F118" s="248"/>
      <c r="G118" s="249">
        <f>ROUND(E118*F118,2)</f>
        <v>0</v>
      </c>
      <c r="H118" s="248"/>
      <c r="I118" s="249">
        <f>ROUND(E118*H118,2)</f>
        <v>0</v>
      </c>
      <c r="J118" s="248"/>
      <c r="K118" s="249">
        <f>ROUND(E118*J118,2)</f>
        <v>0</v>
      </c>
      <c r="L118" s="249">
        <v>21</v>
      </c>
      <c r="M118" s="249">
        <f>G118*(1+L118/100)</f>
        <v>0</v>
      </c>
      <c r="N118" s="249">
        <v>0</v>
      </c>
      <c r="O118" s="249">
        <f>ROUND(E118*N118,2)</f>
        <v>0</v>
      </c>
      <c r="P118" s="249">
        <v>0</v>
      </c>
      <c r="Q118" s="250">
        <f>ROUND(E118*P118,2)</f>
        <v>0</v>
      </c>
      <c r="R118" s="225"/>
      <c r="S118" s="225" t="s">
        <v>289</v>
      </c>
      <c r="T118" s="225" t="s">
        <v>277</v>
      </c>
      <c r="U118" s="225">
        <v>0</v>
      </c>
      <c r="V118" s="225">
        <f>ROUND(E118*U118,2)</f>
        <v>0</v>
      </c>
      <c r="W118" s="225"/>
      <c r="X118" s="206"/>
      <c r="Y118" s="206"/>
      <c r="Z118" s="206"/>
      <c r="AA118" s="206"/>
      <c r="AB118" s="206"/>
      <c r="AC118" s="206"/>
      <c r="AD118" s="206"/>
      <c r="AE118" s="206"/>
      <c r="AF118" s="206"/>
      <c r="AG118" s="206" t="s">
        <v>922</v>
      </c>
      <c r="AH118" s="206"/>
      <c r="AI118" s="206"/>
      <c r="AJ118" s="206"/>
      <c r="AK118" s="206"/>
      <c r="AL118" s="206"/>
      <c r="AM118" s="206"/>
      <c r="AN118" s="206"/>
      <c r="AO118" s="206"/>
      <c r="AP118" s="206"/>
      <c r="AQ118" s="206"/>
      <c r="AR118" s="206"/>
      <c r="AS118" s="206"/>
      <c r="AT118" s="206"/>
      <c r="AU118" s="206"/>
      <c r="AV118" s="206"/>
      <c r="AW118" s="206"/>
      <c r="AX118" s="206"/>
      <c r="AY118" s="206"/>
      <c r="AZ118" s="206"/>
      <c r="BA118" s="206"/>
      <c r="BB118" s="206"/>
      <c r="BC118" s="206"/>
      <c r="BD118" s="206"/>
      <c r="BE118" s="206"/>
      <c r="BF118" s="206"/>
      <c r="BG118" s="206"/>
      <c r="BH118" s="206"/>
    </row>
    <row r="119" spans="1:60" outlineLevel="1" x14ac:dyDescent="0.25">
      <c r="A119" s="244">
        <v>108</v>
      </c>
      <c r="B119" s="245" t="s">
        <v>2367</v>
      </c>
      <c r="C119" s="255" t="s">
        <v>2368</v>
      </c>
      <c r="D119" s="246" t="s">
        <v>1638</v>
      </c>
      <c r="E119" s="247">
        <v>1</v>
      </c>
      <c r="F119" s="248"/>
      <c r="G119" s="249">
        <f>ROUND(E119*F119,2)</f>
        <v>0</v>
      </c>
      <c r="H119" s="248"/>
      <c r="I119" s="249">
        <f>ROUND(E119*H119,2)</f>
        <v>0</v>
      </c>
      <c r="J119" s="248"/>
      <c r="K119" s="249">
        <f>ROUND(E119*J119,2)</f>
        <v>0</v>
      </c>
      <c r="L119" s="249">
        <v>21</v>
      </c>
      <c r="M119" s="249">
        <f>G119*(1+L119/100)</f>
        <v>0</v>
      </c>
      <c r="N119" s="249">
        <v>0</v>
      </c>
      <c r="O119" s="249">
        <f>ROUND(E119*N119,2)</f>
        <v>0</v>
      </c>
      <c r="P119" s="249">
        <v>0</v>
      </c>
      <c r="Q119" s="250">
        <f>ROUND(E119*P119,2)</f>
        <v>0</v>
      </c>
      <c r="R119" s="225"/>
      <c r="S119" s="225" t="s">
        <v>289</v>
      </c>
      <c r="T119" s="225" t="s">
        <v>277</v>
      </c>
      <c r="U119" s="225">
        <v>0</v>
      </c>
      <c r="V119" s="225">
        <f>ROUND(E119*U119,2)</f>
        <v>0</v>
      </c>
      <c r="W119" s="225"/>
      <c r="X119" s="206"/>
      <c r="Y119" s="206"/>
      <c r="Z119" s="206"/>
      <c r="AA119" s="206"/>
      <c r="AB119" s="206"/>
      <c r="AC119" s="206"/>
      <c r="AD119" s="206"/>
      <c r="AE119" s="206"/>
      <c r="AF119" s="206"/>
      <c r="AG119" s="206" t="s">
        <v>922</v>
      </c>
      <c r="AH119" s="206"/>
      <c r="AI119" s="206"/>
      <c r="AJ119" s="206"/>
      <c r="AK119" s="206"/>
      <c r="AL119" s="206"/>
      <c r="AM119" s="206"/>
      <c r="AN119" s="206"/>
      <c r="AO119" s="206"/>
      <c r="AP119" s="206"/>
      <c r="AQ119" s="206"/>
      <c r="AR119" s="206"/>
      <c r="AS119" s="206"/>
      <c r="AT119" s="206"/>
      <c r="AU119" s="206"/>
      <c r="AV119" s="206"/>
      <c r="AW119" s="206"/>
      <c r="AX119" s="206"/>
      <c r="AY119" s="206"/>
      <c r="AZ119" s="206"/>
      <c r="BA119" s="206"/>
      <c r="BB119" s="206"/>
      <c r="BC119" s="206"/>
      <c r="BD119" s="206"/>
      <c r="BE119" s="206"/>
      <c r="BF119" s="206"/>
      <c r="BG119" s="206"/>
      <c r="BH119" s="206"/>
    </row>
    <row r="120" spans="1:60" outlineLevel="1" x14ac:dyDescent="0.25">
      <c r="A120" s="244">
        <v>109</v>
      </c>
      <c r="B120" s="245" t="s">
        <v>2369</v>
      </c>
      <c r="C120" s="255" t="s">
        <v>2370</v>
      </c>
      <c r="D120" s="246" t="s">
        <v>1638</v>
      </c>
      <c r="E120" s="247">
        <v>2</v>
      </c>
      <c r="F120" s="248"/>
      <c r="G120" s="249">
        <f>ROUND(E120*F120,2)</f>
        <v>0</v>
      </c>
      <c r="H120" s="248"/>
      <c r="I120" s="249">
        <f>ROUND(E120*H120,2)</f>
        <v>0</v>
      </c>
      <c r="J120" s="248"/>
      <c r="K120" s="249">
        <f>ROUND(E120*J120,2)</f>
        <v>0</v>
      </c>
      <c r="L120" s="249">
        <v>21</v>
      </c>
      <c r="M120" s="249">
        <f>G120*(1+L120/100)</f>
        <v>0</v>
      </c>
      <c r="N120" s="249">
        <v>0</v>
      </c>
      <c r="O120" s="249">
        <f>ROUND(E120*N120,2)</f>
        <v>0</v>
      </c>
      <c r="P120" s="249">
        <v>0</v>
      </c>
      <c r="Q120" s="250">
        <f>ROUND(E120*P120,2)</f>
        <v>0</v>
      </c>
      <c r="R120" s="225"/>
      <c r="S120" s="225" t="s">
        <v>289</v>
      </c>
      <c r="T120" s="225" t="s">
        <v>277</v>
      </c>
      <c r="U120" s="225">
        <v>0</v>
      </c>
      <c r="V120" s="225">
        <f>ROUND(E120*U120,2)</f>
        <v>0</v>
      </c>
      <c r="W120" s="225"/>
      <c r="X120" s="206"/>
      <c r="Y120" s="206"/>
      <c r="Z120" s="206"/>
      <c r="AA120" s="206"/>
      <c r="AB120" s="206"/>
      <c r="AC120" s="206"/>
      <c r="AD120" s="206"/>
      <c r="AE120" s="206"/>
      <c r="AF120" s="206"/>
      <c r="AG120" s="206" t="s">
        <v>922</v>
      </c>
      <c r="AH120" s="206"/>
      <c r="AI120" s="206"/>
      <c r="AJ120" s="206"/>
      <c r="AK120" s="206"/>
      <c r="AL120" s="206"/>
      <c r="AM120" s="206"/>
      <c r="AN120" s="206"/>
      <c r="AO120" s="206"/>
      <c r="AP120" s="206"/>
      <c r="AQ120" s="206"/>
      <c r="AR120" s="206"/>
      <c r="AS120" s="206"/>
      <c r="AT120" s="206"/>
      <c r="AU120" s="206"/>
      <c r="AV120" s="206"/>
      <c r="AW120" s="206"/>
      <c r="AX120" s="206"/>
      <c r="AY120" s="206"/>
      <c r="AZ120" s="206"/>
      <c r="BA120" s="206"/>
      <c r="BB120" s="206"/>
      <c r="BC120" s="206"/>
      <c r="BD120" s="206"/>
      <c r="BE120" s="206"/>
      <c r="BF120" s="206"/>
      <c r="BG120" s="206"/>
      <c r="BH120" s="206"/>
    </row>
    <row r="121" spans="1:60" outlineLevel="1" x14ac:dyDescent="0.25">
      <c r="A121" s="244">
        <v>110</v>
      </c>
      <c r="B121" s="245" t="s">
        <v>2371</v>
      </c>
      <c r="C121" s="255" t="s">
        <v>2263</v>
      </c>
      <c r="D121" s="246" t="s">
        <v>370</v>
      </c>
      <c r="E121" s="247">
        <v>60</v>
      </c>
      <c r="F121" s="248"/>
      <c r="G121" s="249">
        <f>ROUND(E121*F121,2)</f>
        <v>0</v>
      </c>
      <c r="H121" s="248"/>
      <c r="I121" s="249">
        <f>ROUND(E121*H121,2)</f>
        <v>0</v>
      </c>
      <c r="J121" s="248"/>
      <c r="K121" s="249">
        <f>ROUND(E121*J121,2)</f>
        <v>0</v>
      </c>
      <c r="L121" s="249">
        <v>21</v>
      </c>
      <c r="M121" s="249">
        <f>G121*(1+L121/100)</f>
        <v>0</v>
      </c>
      <c r="N121" s="249">
        <v>0</v>
      </c>
      <c r="O121" s="249">
        <f>ROUND(E121*N121,2)</f>
        <v>0</v>
      </c>
      <c r="P121" s="249">
        <v>0</v>
      </c>
      <c r="Q121" s="250">
        <f>ROUND(E121*P121,2)</f>
        <v>0</v>
      </c>
      <c r="R121" s="225"/>
      <c r="S121" s="225" t="s">
        <v>289</v>
      </c>
      <c r="T121" s="225" t="s">
        <v>277</v>
      </c>
      <c r="U121" s="225">
        <v>0</v>
      </c>
      <c r="V121" s="225">
        <f>ROUND(E121*U121,2)</f>
        <v>0</v>
      </c>
      <c r="W121" s="225"/>
      <c r="X121" s="206"/>
      <c r="Y121" s="206"/>
      <c r="Z121" s="206"/>
      <c r="AA121" s="206"/>
      <c r="AB121" s="206"/>
      <c r="AC121" s="206"/>
      <c r="AD121" s="206"/>
      <c r="AE121" s="206"/>
      <c r="AF121" s="206"/>
      <c r="AG121" s="206" t="s">
        <v>922</v>
      </c>
      <c r="AH121" s="206"/>
      <c r="AI121" s="206"/>
      <c r="AJ121" s="206"/>
      <c r="AK121" s="206"/>
      <c r="AL121" s="206"/>
      <c r="AM121" s="206"/>
      <c r="AN121" s="206"/>
      <c r="AO121" s="206"/>
      <c r="AP121" s="206"/>
      <c r="AQ121" s="206"/>
      <c r="AR121" s="206"/>
      <c r="AS121" s="206"/>
      <c r="AT121" s="206"/>
      <c r="AU121" s="206"/>
      <c r="AV121" s="206"/>
      <c r="AW121" s="206"/>
      <c r="AX121" s="206"/>
      <c r="AY121" s="206"/>
      <c r="AZ121" s="206"/>
      <c r="BA121" s="206"/>
      <c r="BB121" s="206"/>
      <c r="BC121" s="206"/>
      <c r="BD121" s="206"/>
      <c r="BE121" s="206"/>
      <c r="BF121" s="206"/>
      <c r="BG121" s="206"/>
      <c r="BH121" s="206"/>
    </row>
    <row r="122" spans="1:60" ht="20.399999999999999" outlineLevel="1" x14ac:dyDescent="0.25">
      <c r="A122" s="244">
        <v>111</v>
      </c>
      <c r="B122" s="245" t="s">
        <v>2372</v>
      </c>
      <c r="C122" s="255" t="s">
        <v>2316</v>
      </c>
      <c r="D122" s="246" t="s">
        <v>370</v>
      </c>
      <c r="E122" s="247">
        <v>60</v>
      </c>
      <c r="F122" s="248"/>
      <c r="G122" s="249">
        <f>ROUND(E122*F122,2)</f>
        <v>0</v>
      </c>
      <c r="H122" s="248"/>
      <c r="I122" s="249">
        <f>ROUND(E122*H122,2)</f>
        <v>0</v>
      </c>
      <c r="J122" s="248"/>
      <c r="K122" s="249">
        <f>ROUND(E122*J122,2)</f>
        <v>0</v>
      </c>
      <c r="L122" s="249">
        <v>21</v>
      </c>
      <c r="M122" s="249">
        <f>G122*(1+L122/100)</f>
        <v>0</v>
      </c>
      <c r="N122" s="249">
        <v>0</v>
      </c>
      <c r="O122" s="249">
        <f>ROUND(E122*N122,2)</f>
        <v>0</v>
      </c>
      <c r="P122" s="249">
        <v>0</v>
      </c>
      <c r="Q122" s="250">
        <f>ROUND(E122*P122,2)</f>
        <v>0</v>
      </c>
      <c r="R122" s="225"/>
      <c r="S122" s="225" t="s">
        <v>289</v>
      </c>
      <c r="T122" s="225" t="s">
        <v>277</v>
      </c>
      <c r="U122" s="225">
        <v>0</v>
      </c>
      <c r="V122" s="225">
        <f>ROUND(E122*U122,2)</f>
        <v>0</v>
      </c>
      <c r="W122" s="225"/>
      <c r="X122" s="206"/>
      <c r="Y122" s="206"/>
      <c r="Z122" s="206"/>
      <c r="AA122" s="206"/>
      <c r="AB122" s="206"/>
      <c r="AC122" s="206"/>
      <c r="AD122" s="206"/>
      <c r="AE122" s="206"/>
      <c r="AF122" s="206"/>
      <c r="AG122" s="206" t="s">
        <v>922</v>
      </c>
      <c r="AH122" s="206"/>
      <c r="AI122" s="206"/>
      <c r="AJ122" s="206"/>
      <c r="AK122" s="206"/>
      <c r="AL122" s="206"/>
      <c r="AM122" s="206"/>
      <c r="AN122" s="206"/>
      <c r="AO122" s="206"/>
      <c r="AP122" s="206"/>
      <c r="AQ122" s="206"/>
      <c r="AR122" s="206"/>
      <c r="AS122" s="206"/>
      <c r="AT122" s="206"/>
      <c r="AU122" s="206"/>
      <c r="AV122" s="206"/>
      <c r="AW122" s="206"/>
      <c r="AX122" s="206"/>
      <c r="AY122" s="206"/>
      <c r="AZ122" s="206"/>
      <c r="BA122" s="206"/>
      <c r="BB122" s="206"/>
      <c r="BC122" s="206"/>
      <c r="BD122" s="206"/>
      <c r="BE122" s="206"/>
      <c r="BF122" s="206"/>
      <c r="BG122" s="206"/>
      <c r="BH122" s="206"/>
    </row>
    <row r="123" spans="1:60" outlineLevel="1" x14ac:dyDescent="0.25">
      <c r="A123" s="244">
        <v>112</v>
      </c>
      <c r="B123" s="245" t="s">
        <v>2373</v>
      </c>
      <c r="C123" s="255" t="s">
        <v>2281</v>
      </c>
      <c r="D123" s="246" t="s">
        <v>884</v>
      </c>
      <c r="E123" s="247">
        <v>8</v>
      </c>
      <c r="F123" s="248"/>
      <c r="G123" s="249">
        <f>ROUND(E123*F123,2)</f>
        <v>0</v>
      </c>
      <c r="H123" s="248"/>
      <c r="I123" s="249">
        <f>ROUND(E123*H123,2)</f>
        <v>0</v>
      </c>
      <c r="J123" s="248"/>
      <c r="K123" s="249">
        <f>ROUND(E123*J123,2)</f>
        <v>0</v>
      </c>
      <c r="L123" s="249">
        <v>21</v>
      </c>
      <c r="M123" s="249">
        <f>G123*(1+L123/100)</f>
        <v>0</v>
      </c>
      <c r="N123" s="249">
        <v>0</v>
      </c>
      <c r="O123" s="249">
        <f>ROUND(E123*N123,2)</f>
        <v>0</v>
      </c>
      <c r="P123" s="249">
        <v>0</v>
      </c>
      <c r="Q123" s="250">
        <f>ROUND(E123*P123,2)</f>
        <v>0</v>
      </c>
      <c r="R123" s="225"/>
      <c r="S123" s="225" t="s">
        <v>289</v>
      </c>
      <c r="T123" s="225" t="s">
        <v>277</v>
      </c>
      <c r="U123" s="225">
        <v>0</v>
      </c>
      <c r="V123" s="225">
        <f>ROUND(E123*U123,2)</f>
        <v>0</v>
      </c>
      <c r="W123" s="225"/>
      <c r="X123" s="206"/>
      <c r="Y123" s="206"/>
      <c r="Z123" s="206"/>
      <c r="AA123" s="206"/>
      <c r="AB123" s="206"/>
      <c r="AC123" s="206"/>
      <c r="AD123" s="206"/>
      <c r="AE123" s="206"/>
      <c r="AF123" s="206"/>
      <c r="AG123" s="206" t="s">
        <v>922</v>
      </c>
      <c r="AH123" s="206"/>
      <c r="AI123" s="206"/>
      <c r="AJ123" s="206"/>
      <c r="AK123" s="206"/>
      <c r="AL123" s="206"/>
      <c r="AM123" s="206"/>
      <c r="AN123" s="206"/>
      <c r="AO123" s="206"/>
      <c r="AP123" s="206"/>
      <c r="AQ123" s="206"/>
      <c r="AR123" s="206"/>
      <c r="AS123" s="206"/>
      <c r="AT123" s="206"/>
      <c r="AU123" s="206"/>
      <c r="AV123" s="206"/>
      <c r="AW123" s="206"/>
      <c r="AX123" s="206"/>
      <c r="AY123" s="206"/>
      <c r="AZ123" s="206"/>
      <c r="BA123" s="206"/>
      <c r="BB123" s="206"/>
      <c r="BC123" s="206"/>
      <c r="BD123" s="206"/>
      <c r="BE123" s="206"/>
      <c r="BF123" s="206"/>
      <c r="BG123" s="206"/>
      <c r="BH123" s="206"/>
    </row>
    <row r="124" spans="1:60" outlineLevel="1" x14ac:dyDescent="0.25">
      <c r="A124" s="244">
        <v>113</v>
      </c>
      <c r="B124" s="245" t="s">
        <v>2374</v>
      </c>
      <c r="C124" s="255" t="s">
        <v>2279</v>
      </c>
      <c r="D124" s="246" t="s">
        <v>1638</v>
      </c>
      <c r="E124" s="247">
        <v>1</v>
      </c>
      <c r="F124" s="248"/>
      <c r="G124" s="249">
        <f>ROUND(E124*F124,2)</f>
        <v>0</v>
      </c>
      <c r="H124" s="248"/>
      <c r="I124" s="249">
        <f>ROUND(E124*H124,2)</f>
        <v>0</v>
      </c>
      <c r="J124" s="248"/>
      <c r="K124" s="249">
        <f>ROUND(E124*J124,2)</f>
        <v>0</v>
      </c>
      <c r="L124" s="249">
        <v>21</v>
      </c>
      <c r="M124" s="249">
        <f>G124*(1+L124/100)</f>
        <v>0</v>
      </c>
      <c r="N124" s="249">
        <v>0</v>
      </c>
      <c r="O124" s="249">
        <f>ROUND(E124*N124,2)</f>
        <v>0</v>
      </c>
      <c r="P124" s="249">
        <v>0</v>
      </c>
      <c r="Q124" s="250">
        <f>ROUND(E124*P124,2)</f>
        <v>0</v>
      </c>
      <c r="R124" s="225"/>
      <c r="S124" s="225" t="s">
        <v>289</v>
      </c>
      <c r="T124" s="225" t="s">
        <v>277</v>
      </c>
      <c r="U124" s="225">
        <v>0</v>
      </c>
      <c r="V124" s="225">
        <f>ROUND(E124*U124,2)</f>
        <v>0</v>
      </c>
      <c r="W124" s="225"/>
      <c r="X124" s="206"/>
      <c r="Y124" s="206"/>
      <c r="Z124" s="206"/>
      <c r="AA124" s="206"/>
      <c r="AB124" s="206"/>
      <c r="AC124" s="206"/>
      <c r="AD124" s="206"/>
      <c r="AE124" s="206"/>
      <c r="AF124" s="206"/>
      <c r="AG124" s="206" t="s">
        <v>922</v>
      </c>
      <c r="AH124" s="206"/>
      <c r="AI124" s="206"/>
      <c r="AJ124" s="206"/>
      <c r="AK124" s="206"/>
      <c r="AL124" s="206"/>
      <c r="AM124" s="206"/>
      <c r="AN124" s="206"/>
      <c r="AO124" s="206"/>
      <c r="AP124" s="206"/>
      <c r="AQ124" s="206"/>
      <c r="AR124" s="206"/>
      <c r="AS124" s="206"/>
      <c r="AT124" s="206"/>
      <c r="AU124" s="206"/>
      <c r="AV124" s="206"/>
      <c r="AW124" s="206"/>
      <c r="AX124" s="206"/>
      <c r="AY124" s="206"/>
      <c r="AZ124" s="206"/>
      <c r="BA124" s="206"/>
      <c r="BB124" s="206"/>
      <c r="BC124" s="206"/>
      <c r="BD124" s="206"/>
      <c r="BE124" s="206"/>
      <c r="BF124" s="206"/>
      <c r="BG124" s="206"/>
      <c r="BH124" s="206"/>
    </row>
    <row r="125" spans="1:60" outlineLevel="1" x14ac:dyDescent="0.25">
      <c r="A125" s="244">
        <v>114</v>
      </c>
      <c r="B125" s="245" t="s">
        <v>2375</v>
      </c>
      <c r="C125" s="255" t="s">
        <v>2283</v>
      </c>
      <c r="D125" s="246" t="s">
        <v>1638</v>
      </c>
      <c r="E125" s="247">
        <v>1</v>
      </c>
      <c r="F125" s="248"/>
      <c r="G125" s="249">
        <f>ROUND(E125*F125,2)</f>
        <v>0</v>
      </c>
      <c r="H125" s="248"/>
      <c r="I125" s="249">
        <f>ROUND(E125*H125,2)</f>
        <v>0</v>
      </c>
      <c r="J125" s="248"/>
      <c r="K125" s="249">
        <f>ROUND(E125*J125,2)</f>
        <v>0</v>
      </c>
      <c r="L125" s="249">
        <v>21</v>
      </c>
      <c r="M125" s="249">
        <f>G125*(1+L125/100)</f>
        <v>0</v>
      </c>
      <c r="N125" s="249">
        <v>0</v>
      </c>
      <c r="O125" s="249">
        <f>ROUND(E125*N125,2)</f>
        <v>0</v>
      </c>
      <c r="P125" s="249">
        <v>0</v>
      </c>
      <c r="Q125" s="250">
        <f>ROUND(E125*P125,2)</f>
        <v>0</v>
      </c>
      <c r="R125" s="225"/>
      <c r="S125" s="225" t="s">
        <v>289</v>
      </c>
      <c r="T125" s="225" t="s">
        <v>277</v>
      </c>
      <c r="U125" s="225">
        <v>0</v>
      </c>
      <c r="V125" s="225">
        <f>ROUND(E125*U125,2)</f>
        <v>0</v>
      </c>
      <c r="W125" s="225"/>
      <c r="X125" s="206"/>
      <c r="Y125" s="206"/>
      <c r="Z125" s="206"/>
      <c r="AA125" s="206"/>
      <c r="AB125" s="206"/>
      <c r="AC125" s="206"/>
      <c r="AD125" s="206"/>
      <c r="AE125" s="206"/>
      <c r="AF125" s="206"/>
      <c r="AG125" s="206" t="s">
        <v>922</v>
      </c>
      <c r="AH125" s="206"/>
      <c r="AI125" s="206"/>
      <c r="AJ125" s="206"/>
      <c r="AK125" s="206"/>
      <c r="AL125" s="206"/>
      <c r="AM125" s="206"/>
      <c r="AN125" s="206"/>
      <c r="AO125" s="206"/>
      <c r="AP125" s="206"/>
      <c r="AQ125" s="206"/>
      <c r="AR125" s="206"/>
      <c r="AS125" s="206"/>
      <c r="AT125" s="206"/>
      <c r="AU125" s="206"/>
      <c r="AV125" s="206"/>
      <c r="AW125" s="206"/>
      <c r="AX125" s="206"/>
      <c r="AY125" s="206"/>
      <c r="AZ125" s="206"/>
      <c r="BA125" s="206"/>
      <c r="BB125" s="206"/>
      <c r="BC125" s="206"/>
      <c r="BD125" s="206"/>
      <c r="BE125" s="206"/>
      <c r="BF125" s="206"/>
      <c r="BG125" s="206"/>
      <c r="BH125" s="206"/>
    </row>
    <row r="126" spans="1:60" outlineLevel="1" x14ac:dyDescent="0.25">
      <c r="A126" s="244">
        <v>115</v>
      </c>
      <c r="B126" s="245" t="s">
        <v>2376</v>
      </c>
      <c r="C126" s="255" t="s">
        <v>2285</v>
      </c>
      <c r="D126" s="246" t="s">
        <v>1638</v>
      </c>
      <c r="E126" s="247">
        <v>1</v>
      </c>
      <c r="F126" s="248"/>
      <c r="G126" s="249">
        <f>ROUND(E126*F126,2)</f>
        <v>0</v>
      </c>
      <c r="H126" s="248"/>
      <c r="I126" s="249">
        <f>ROUND(E126*H126,2)</f>
        <v>0</v>
      </c>
      <c r="J126" s="248"/>
      <c r="K126" s="249">
        <f>ROUND(E126*J126,2)</f>
        <v>0</v>
      </c>
      <c r="L126" s="249">
        <v>21</v>
      </c>
      <c r="M126" s="249">
        <f>G126*(1+L126/100)</f>
        <v>0</v>
      </c>
      <c r="N126" s="249">
        <v>0</v>
      </c>
      <c r="O126" s="249">
        <f>ROUND(E126*N126,2)</f>
        <v>0</v>
      </c>
      <c r="P126" s="249">
        <v>0</v>
      </c>
      <c r="Q126" s="250">
        <f>ROUND(E126*P126,2)</f>
        <v>0</v>
      </c>
      <c r="R126" s="225"/>
      <c r="S126" s="225" t="s">
        <v>289</v>
      </c>
      <c r="T126" s="225" t="s">
        <v>277</v>
      </c>
      <c r="U126" s="225">
        <v>0</v>
      </c>
      <c r="V126" s="225">
        <f>ROUND(E126*U126,2)</f>
        <v>0</v>
      </c>
      <c r="W126" s="225"/>
      <c r="X126" s="206"/>
      <c r="Y126" s="206"/>
      <c r="Z126" s="206"/>
      <c r="AA126" s="206"/>
      <c r="AB126" s="206"/>
      <c r="AC126" s="206"/>
      <c r="AD126" s="206"/>
      <c r="AE126" s="206"/>
      <c r="AF126" s="206"/>
      <c r="AG126" s="206" t="s">
        <v>922</v>
      </c>
      <c r="AH126" s="206"/>
      <c r="AI126" s="206"/>
      <c r="AJ126" s="206"/>
      <c r="AK126" s="206"/>
      <c r="AL126" s="206"/>
      <c r="AM126" s="206"/>
      <c r="AN126" s="206"/>
      <c r="AO126" s="206"/>
      <c r="AP126" s="206"/>
      <c r="AQ126" s="206"/>
      <c r="AR126" s="206"/>
      <c r="AS126" s="206"/>
      <c r="AT126" s="206"/>
      <c r="AU126" s="206"/>
      <c r="AV126" s="206"/>
      <c r="AW126" s="206"/>
      <c r="AX126" s="206"/>
      <c r="AY126" s="206"/>
      <c r="AZ126" s="206"/>
      <c r="BA126" s="206"/>
      <c r="BB126" s="206"/>
      <c r="BC126" s="206"/>
      <c r="BD126" s="206"/>
      <c r="BE126" s="206"/>
      <c r="BF126" s="206"/>
      <c r="BG126" s="206"/>
      <c r="BH126" s="206"/>
    </row>
    <row r="127" spans="1:60" outlineLevel="1" x14ac:dyDescent="0.25">
      <c r="A127" s="244">
        <v>116</v>
      </c>
      <c r="B127" s="245" t="s">
        <v>2377</v>
      </c>
      <c r="C127" s="255" t="s">
        <v>2287</v>
      </c>
      <c r="D127" s="246" t="s">
        <v>1638</v>
      </c>
      <c r="E127" s="247">
        <v>1</v>
      </c>
      <c r="F127" s="248"/>
      <c r="G127" s="249">
        <f>ROUND(E127*F127,2)</f>
        <v>0</v>
      </c>
      <c r="H127" s="248"/>
      <c r="I127" s="249">
        <f>ROUND(E127*H127,2)</f>
        <v>0</v>
      </c>
      <c r="J127" s="248"/>
      <c r="K127" s="249">
        <f>ROUND(E127*J127,2)</f>
        <v>0</v>
      </c>
      <c r="L127" s="249">
        <v>21</v>
      </c>
      <c r="M127" s="249">
        <f>G127*(1+L127/100)</f>
        <v>0</v>
      </c>
      <c r="N127" s="249">
        <v>0</v>
      </c>
      <c r="O127" s="249">
        <f>ROUND(E127*N127,2)</f>
        <v>0</v>
      </c>
      <c r="P127" s="249">
        <v>0</v>
      </c>
      <c r="Q127" s="250">
        <f>ROUND(E127*P127,2)</f>
        <v>0</v>
      </c>
      <c r="R127" s="225"/>
      <c r="S127" s="225" t="s">
        <v>289</v>
      </c>
      <c r="T127" s="225" t="s">
        <v>277</v>
      </c>
      <c r="U127" s="225">
        <v>0</v>
      </c>
      <c r="V127" s="225">
        <f>ROUND(E127*U127,2)</f>
        <v>0</v>
      </c>
      <c r="W127" s="225"/>
      <c r="X127" s="206"/>
      <c r="Y127" s="206"/>
      <c r="Z127" s="206"/>
      <c r="AA127" s="206"/>
      <c r="AB127" s="206"/>
      <c r="AC127" s="206"/>
      <c r="AD127" s="206"/>
      <c r="AE127" s="206"/>
      <c r="AF127" s="206"/>
      <c r="AG127" s="206" t="s">
        <v>922</v>
      </c>
      <c r="AH127" s="206"/>
      <c r="AI127" s="206"/>
      <c r="AJ127" s="206"/>
      <c r="AK127" s="206"/>
      <c r="AL127" s="206"/>
      <c r="AM127" s="206"/>
      <c r="AN127" s="206"/>
      <c r="AO127" s="206"/>
      <c r="AP127" s="206"/>
      <c r="AQ127" s="206"/>
      <c r="AR127" s="206"/>
      <c r="AS127" s="206"/>
      <c r="AT127" s="206"/>
      <c r="AU127" s="206"/>
      <c r="AV127" s="206"/>
      <c r="AW127" s="206"/>
      <c r="AX127" s="206"/>
      <c r="AY127" s="206"/>
      <c r="AZ127" s="206"/>
      <c r="BA127" s="206"/>
      <c r="BB127" s="206"/>
      <c r="BC127" s="206"/>
      <c r="BD127" s="206"/>
      <c r="BE127" s="206"/>
      <c r="BF127" s="206"/>
      <c r="BG127" s="206"/>
      <c r="BH127" s="206"/>
    </row>
    <row r="128" spans="1:60" outlineLevel="1" x14ac:dyDescent="0.25">
      <c r="A128" s="237">
        <v>117</v>
      </c>
      <c r="B128" s="238" t="s">
        <v>2239</v>
      </c>
      <c r="C128" s="253" t="s">
        <v>2240</v>
      </c>
      <c r="D128" s="239" t="s">
        <v>1638</v>
      </c>
      <c r="E128" s="240">
        <v>1</v>
      </c>
      <c r="F128" s="241"/>
      <c r="G128" s="242">
        <f>ROUND(E128*F128,2)</f>
        <v>0</v>
      </c>
      <c r="H128" s="241"/>
      <c r="I128" s="242">
        <f>ROUND(E128*H128,2)</f>
        <v>0</v>
      </c>
      <c r="J128" s="241"/>
      <c r="K128" s="242">
        <f>ROUND(E128*J128,2)</f>
        <v>0</v>
      </c>
      <c r="L128" s="242">
        <v>21</v>
      </c>
      <c r="M128" s="242">
        <f>G128*(1+L128/100)</f>
        <v>0</v>
      </c>
      <c r="N128" s="242">
        <v>0</v>
      </c>
      <c r="O128" s="242">
        <f>ROUND(E128*N128,2)</f>
        <v>0</v>
      </c>
      <c r="P128" s="242">
        <v>0</v>
      </c>
      <c r="Q128" s="243">
        <f>ROUND(E128*P128,2)</f>
        <v>0</v>
      </c>
      <c r="R128" s="225"/>
      <c r="S128" s="225" t="s">
        <v>276</v>
      </c>
      <c r="T128" s="225" t="s">
        <v>277</v>
      </c>
      <c r="U128" s="225">
        <v>0</v>
      </c>
      <c r="V128" s="225">
        <f>ROUND(E128*U128,2)</f>
        <v>0</v>
      </c>
      <c r="W128" s="225"/>
      <c r="X128" s="206"/>
      <c r="Y128" s="206"/>
      <c r="Z128" s="206"/>
      <c r="AA128" s="206"/>
      <c r="AB128" s="206"/>
      <c r="AC128" s="206"/>
      <c r="AD128" s="206"/>
      <c r="AE128" s="206"/>
      <c r="AF128" s="206"/>
      <c r="AG128" s="206" t="s">
        <v>2241</v>
      </c>
      <c r="AH128" s="206"/>
      <c r="AI128" s="206"/>
      <c r="AJ128" s="206"/>
      <c r="AK128" s="206"/>
      <c r="AL128" s="206"/>
      <c r="AM128" s="206"/>
      <c r="AN128" s="206"/>
      <c r="AO128" s="206"/>
      <c r="AP128" s="206"/>
      <c r="AQ128" s="206"/>
      <c r="AR128" s="206"/>
      <c r="AS128" s="206"/>
      <c r="AT128" s="206"/>
      <c r="AU128" s="206"/>
      <c r="AV128" s="206"/>
      <c r="AW128" s="206"/>
      <c r="AX128" s="206"/>
      <c r="AY128" s="206"/>
      <c r="AZ128" s="206"/>
      <c r="BA128" s="206"/>
      <c r="BB128" s="206"/>
      <c r="BC128" s="206"/>
      <c r="BD128" s="206"/>
      <c r="BE128" s="206"/>
      <c r="BF128" s="206"/>
      <c r="BG128" s="206"/>
      <c r="BH128" s="206"/>
    </row>
    <row r="129" spans="1:33" x14ac:dyDescent="0.25">
      <c r="A129" s="5"/>
      <c r="B129" s="6"/>
      <c r="C129" s="258"/>
      <c r="D129" s="8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AE129">
        <v>15</v>
      </c>
      <c r="AF129">
        <v>21</v>
      </c>
    </row>
    <row r="130" spans="1:33" x14ac:dyDescent="0.25">
      <c r="A130" s="209"/>
      <c r="B130" s="210" t="s">
        <v>31</v>
      </c>
      <c r="C130" s="259"/>
      <c r="D130" s="211"/>
      <c r="E130" s="212"/>
      <c r="F130" s="212"/>
      <c r="G130" s="251">
        <f>G8+G39+G81+G110</f>
        <v>0</v>
      </c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AE130">
        <f>SUMIF(L7:L128,AE129,G7:G128)</f>
        <v>0</v>
      </c>
      <c r="AF130">
        <f>SUMIF(L7:L128,AF129,G7:G128)</f>
        <v>0</v>
      </c>
      <c r="AG130" t="s">
        <v>916</v>
      </c>
    </row>
    <row r="131" spans="1:33" x14ac:dyDescent="0.25">
      <c r="A131" s="5"/>
      <c r="B131" s="6"/>
      <c r="C131" s="258"/>
      <c r="D131" s="8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33" x14ac:dyDescent="0.25">
      <c r="A132" s="5"/>
      <c r="B132" s="6"/>
      <c r="C132" s="258"/>
      <c r="D132" s="8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33" x14ac:dyDescent="0.25">
      <c r="A133" s="213" t="s">
        <v>917</v>
      </c>
      <c r="B133" s="213"/>
      <c r="C133" s="260"/>
      <c r="D133" s="8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33" x14ac:dyDescent="0.25">
      <c r="A134" s="214"/>
      <c r="B134" s="215"/>
      <c r="C134" s="261"/>
      <c r="D134" s="215"/>
      <c r="E134" s="215"/>
      <c r="F134" s="215"/>
      <c r="G134" s="216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AG134" t="s">
        <v>918</v>
      </c>
    </row>
    <row r="135" spans="1:33" x14ac:dyDescent="0.25">
      <c r="A135" s="217"/>
      <c r="B135" s="218"/>
      <c r="C135" s="262"/>
      <c r="D135" s="218"/>
      <c r="E135" s="218"/>
      <c r="F135" s="218"/>
      <c r="G135" s="219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33" x14ac:dyDescent="0.25">
      <c r="A136" s="217"/>
      <c r="B136" s="218"/>
      <c r="C136" s="262"/>
      <c r="D136" s="218"/>
      <c r="E136" s="218"/>
      <c r="F136" s="218"/>
      <c r="G136" s="219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33" x14ac:dyDescent="0.25">
      <c r="A137" s="217"/>
      <c r="B137" s="218"/>
      <c r="C137" s="262"/>
      <c r="D137" s="218"/>
      <c r="E137" s="218"/>
      <c r="F137" s="218"/>
      <c r="G137" s="219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33" x14ac:dyDescent="0.25">
      <c r="A138" s="220"/>
      <c r="B138" s="221"/>
      <c r="C138" s="263"/>
      <c r="D138" s="221"/>
      <c r="E138" s="221"/>
      <c r="F138" s="221"/>
      <c r="G138" s="222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33" x14ac:dyDescent="0.25">
      <c r="A139" s="5"/>
      <c r="B139" s="6"/>
      <c r="C139" s="258"/>
      <c r="D139" s="8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33" x14ac:dyDescent="0.25">
      <c r="C140" s="264"/>
      <c r="D140" s="190"/>
      <c r="AG140" t="s">
        <v>919</v>
      </c>
    </row>
    <row r="141" spans="1:33" x14ac:dyDescent="0.25">
      <c r="D141" s="190"/>
    </row>
    <row r="142" spans="1:33" x14ac:dyDescent="0.25">
      <c r="D142" s="190"/>
    </row>
    <row r="143" spans="1:33" x14ac:dyDescent="0.25">
      <c r="D143" s="190"/>
    </row>
    <row r="144" spans="1:33" x14ac:dyDescent="0.25">
      <c r="D144" s="190"/>
    </row>
    <row r="145" spans="4:4" x14ac:dyDescent="0.25">
      <c r="D145" s="190"/>
    </row>
    <row r="146" spans="4:4" x14ac:dyDescent="0.25">
      <c r="D146" s="190"/>
    </row>
    <row r="147" spans="4:4" x14ac:dyDescent="0.25">
      <c r="D147" s="190"/>
    </row>
    <row r="148" spans="4:4" x14ac:dyDescent="0.25">
      <c r="D148" s="190"/>
    </row>
    <row r="149" spans="4:4" x14ac:dyDescent="0.25">
      <c r="D149" s="190"/>
    </row>
    <row r="150" spans="4:4" x14ac:dyDescent="0.25">
      <c r="D150" s="190"/>
    </row>
    <row r="151" spans="4:4" x14ac:dyDescent="0.25">
      <c r="D151" s="190"/>
    </row>
    <row r="152" spans="4:4" x14ac:dyDescent="0.25">
      <c r="D152" s="190"/>
    </row>
    <row r="153" spans="4:4" x14ac:dyDescent="0.25">
      <c r="D153" s="190"/>
    </row>
    <row r="154" spans="4:4" x14ac:dyDescent="0.25">
      <c r="D154" s="190"/>
    </row>
    <row r="155" spans="4:4" x14ac:dyDescent="0.25">
      <c r="D155" s="190"/>
    </row>
    <row r="156" spans="4:4" x14ac:dyDescent="0.25">
      <c r="D156" s="190"/>
    </row>
    <row r="157" spans="4:4" x14ac:dyDescent="0.25">
      <c r="D157" s="190"/>
    </row>
    <row r="158" spans="4:4" x14ac:dyDescent="0.25">
      <c r="D158" s="190"/>
    </row>
    <row r="159" spans="4:4" x14ac:dyDescent="0.25">
      <c r="D159" s="190"/>
    </row>
    <row r="160" spans="4:4" x14ac:dyDescent="0.25">
      <c r="D160" s="190"/>
    </row>
    <row r="161" spans="4:4" x14ac:dyDescent="0.25">
      <c r="D161" s="190"/>
    </row>
    <row r="162" spans="4:4" x14ac:dyDescent="0.25">
      <c r="D162" s="190"/>
    </row>
    <row r="163" spans="4:4" x14ac:dyDescent="0.25">
      <c r="D163" s="190"/>
    </row>
    <row r="164" spans="4:4" x14ac:dyDescent="0.25">
      <c r="D164" s="190"/>
    </row>
    <row r="165" spans="4:4" x14ac:dyDescent="0.25">
      <c r="D165" s="190"/>
    </row>
    <row r="166" spans="4:4" x14ac:dyDescent="0.25">
      <c r="D166" s="190"/>
    </row>
    <row r="167" spans="4:4" x14ac:dyDescent="0.25">
      <c r="D167" s="190"/>
    </row>
    <row r="168" spans="4:4" x14ac:dyDescent="0.25">
      <c r="D168" s="190"/>
    </row>
    <row r="169" spans="4:4" x14ac:dyDescent="0.25">
      <c r="D169" s="190"/>
    </row>
    <row r="170" spans="4:4" x14ac:dyDescent="0.25">
      <c r="D170" s="190"/>
    </row>
    <row r="171" spans="4:4" x14ac:dyDescent="0.25">
      <c r="D171" s="190"/>
    </row>
    <row r="172" spans="4:4" x14ac:dyDescent="0.25">
      <c r="D172" s="190"/>
    </row>
    <row r="173" spans="4:4" x14ac:dyDescent="0.25">
      <c r="D173" s="190"/>
    </row>
    <row r="174" spans="4:4" x14ac:dyDescent="0.25">
      <c r="D174" s="190"/>
    </row>
    <row r="175" spans="4:4" x14ac:dyDescent="0.25">
      <c r="D175" s="190"/>
    </row>
    <row r="176" spans="4:4" x14ac:dyDescent="0.25">
      <c r="D176" s="190"/>
    </row>
    <row r="177" spans="4:4" x14ac:dyDescent="0.25">
      <c r="D177" s="190"/>
    </row>
    <row r="178" spans="4:4" x14ac:dyDescent="0.25">
      <c r="D178" s="190"/>
    </row>
    <row r="179" spans="4:4" x14ac:dyDescent="0.25">
      <c r="D179" s="190"/>
    </row>
    <row r="180" spans="4:4" x14ac:dyDescent="0.25">
      <c r="D180" s="190"/>
    </row>
    <row r="181" spans="4:4" x14ac:dyDescent="0.25">
      <c r="D181" s="190"/>
    </row>
    <row r="182" spans="4:4" x14ac:dyDescent="0.25">
      <c r="D182" s="190"/>
    </row>
    <row r="183" spans="4:4" x14ac:dyDescent="0.25">
      <c r="D183" s="190"/>
    </row>
    <row r="184" spans="4:4" x14ac:dyDescent="0.25">
      <c r="D184" s="190"/>
    </row>
    <row r="185" spans="4:4" x14ac:dyDescent="0.25">
      <c r="D185" s="190"/>
    </row>
    <row r="186" spans="4:4" x14ac:dyDescent="0.25">
      <c r="D186" s="190"/>
    </row>
    <row r="187" spans="4:4" x14ac:dyDescent="0.25">
      <c r="D187" s="190"/>
    </row>
    <row r="188" spans="4:4" x14ac:dyDescent="0.25">
      <c r="D188" s="190"/>
    </row>
    <row r="189" spans="4:4" x14ac:dyDescent="0.25">
      <c r="D189" s="190"/>
    </row>
    <row r="190" spans="4:4" x14ac:dyDescent="0.25">
      <c r="D190" s="190"/>
    </row>
    <row r="191" spans="4:4" x14ac:dyDescent="0.25">
      <c r="D191" s="190"/>
    </row>
    <row r="192" spans="4:4" x14ac:dyDescent="0.25">
      <c r="D192" s="190"/>
    </row>
    <row r="193" spans="4:4" x14ac:dyDescent="0.25">
      <c r="D193" s="190"/>
    </row>
    <row r="194" spans="4:4" x14ac:dyDescent="0.25">
      <c r="D194" s="190"/>
    </row>
    <row r="195" spans="4:4" x14ac:dyDescent="0.25">
      <c r="D195" s="190"/>
    </row>
    <row r="196" spans="4:4" x14ac:dyDescent="0.25">
      <c r="D196" s="190"/>
    </row>
    <row r="197" spans="4:4" x14ac:dyDescent="0.25">
      <c r="D197" s="190"/>
    </row>
    <row r="198" spans="4:4" x14ac:dyDescent="0.25">
      <c r="D198" s="190"/>
    </row>
    <row r="199" spans="4:4" x14ac:dyDescent="0.25">
      <c r="D199" s="190"/>
    </row>
    <row r="200" spans="4:4" x14ac:dyDescent="0.25">
      <c r="D200" s="190"/>
    </row>
    <row r="201" spans="4:4" x14ac:dyDescent="0.25">
      <c r="D201" s="190"/>
    </row>
    <row r="202" spans="4:4" x14ac:dyDescent="0.25">
      <c r="D202" s="190"/>
    </row>
    <row r="203" spans="4:4" x14ac:dyDescent="0.25">
      <c r="D203" s="190"/>
    </row>
    <row r="204" spans="4:4" x14ac:dyDescent="0.25">
      <c r="D204" s="190"/>
    </row>
    <row r="205" spans="4:4" x14ac:dyDescent="0.25">
      <c r="D205" s="190"/>
    </row>
    <row r="206" spans="4:4" x14ac:dyDescent="0.25">
      <c r="D206" s="190"/>
    </row>
    <row r="207" spans="4:4" x14ac:dyDescent="0.25">
      <c r="D207" s="190"/>
    </row>
    <row r="208" spans="4:4" x14ac:dyDescent="0.25">
      <c r="D208" s="190"/>
    </row>
    <row r="209" spans="4:4" x14ac:dyDescent="0.25">
      <c r="D209" s="190"/>
    </row>
    <row r="210" spans="4:4" x14ac:dyDescent="0.25">
      <c r="D210" s="190"/>
    </row>
    <row r="211" spans="4:4" x14ac:dyDescent="0.25">
      <c r="D211" s="190"/>
    </row>
    <row r="212" spans="4:4" x14ac:dyDescent="0.25">
      <c r="D212" s="190"/>
    </row>
    <row r="213" spans="4:4" x14ac:dyDescent="0.25">
      <c r="D213" s="190"/>
    </row>
    <row r="214" spans="4:4" x14ac:dyDescent="0.25">
      <c r="D214" s="190"/>
    </row>
    <row r="215" spans="4:4" x14ac:dyDescent="0.25">
      <c r="D215" s="190"/>
    </row>
    <row r="216" spans="4:4" x14ac:dyDescent="0.25">
      <c r="D216" s="190"/>
    </row>
    <row r="217" spans="4:4" x14ac:dyDescent="0.25">
      <c r="D217" s="190"/>
    </row>
    <row r="218" spans="4:4" x14ac:dyDescent="0.25">
      <c r="D218" s="190"/>
    </row>
    <row r="219" spans="4:4" x14ac:dyDescent="0.25">
      <c r="D219" s="190"/>
    </row>
    <row r="220" spans="4:4" x14ac:dyDescent="0.25">
      <c r="D220" s="190"/>
    </row>
    <row r="221" spans="4:4" x14ac:dyDescent="0.25">
      <c r="D221" s="190"/>
    </row>
    <row r="222" spans="4:4" x14ac:dyDescent="0.25">
      <c r="D222" s="190"/>
    </row>
    <row r="223" spans="4:4" x14ac:dyDescent="0.25">
      <c r="D223" s="190"/>
    </row>
    <row r="224" spans="4:4" x14ac:dyDescent="0.25">
      <c r="D224" s="190"/>
    </row>
    <row r="225" spans="4:4" x14ac:dyDescent="0.25">
      <c r="D225" s="190"/>
    </row>
    <row r="226" spans="4:4" x14ac:dyDescent="0.25">
      <c r="D226" s="190"/>
    </row>
    <row r="227" spans="4:4" x14ac:dyDescent="0.25">
      <c r="D227" s="190"/>
    </row>
    <row r="228" spans="4:4" x14ac:dyDescent="0.25">
      <c r="D228" s="190"/>
    </row>
    <row r="229" spans="4:4" x14ac:dyDescent="0.25">
      <c r="D229" s="190"/>
    </row>
    <row r="230" spans="4:4" x14ac:dyDescent="0.25">
      <c r="D230" s="190"/>
    </row>
    <row r="231" spans="4:4" x14ac:dyDescent="0.25">
      <c r="D231" s="190"/>
    </row>
    <row r="232" spans="4:4" x14ac:dyDescent="0.25">
      <c r="D232" s="190"/>
    </row>
    <row r="233" spans="4:4" x14ac:dyDescent="0.25">
      <c r="D233" s="190"/>
    </row>
    <row r="234" spans="4:4" x14ac:dyDescent="0.25">
      <c r="D234" s="190"/>
    </row>
    <row r="235" spans="4:4" x14ac:dyDescent="0.25">
      <c r="D235" s="190"/>
    </row>
    <row r="236" spans="4:4" x14ac:dyDescent="0.25">
      <c r="D236" s="190"/>
    </row>
    <row r="237" spans="4:4" x14ac:dyDescent="0.25">
      <c r="D237" s="190"/>
    </row>
    <row r="238" spans="4:4" x14ac:dyDescent="0.25">
      <c r="D238" s="190"/>
    </row>
    <row r="239" spans="4:4" x14ac:dyDescent="0.25">
      <c r="D239" s="190"/>
    </row>
    <row r="240" spans="4:4" x14ac:dyDescent="0.25">
      <c r="D240" s="190"/>
    </row>
    <row r="241" spans="4:4" x14ac:dyDescent="0.25">
      <c r="D241" s="190"/>
    </row>
    <row r="242" spans="4:4" x14ac:dyDescent="0.25">
      <c r="D242" s="190"/>
    </row>
    <row r="243" spans="4:4" x14ac:dyDescent="0.25">
      <c r="D243" s="190"/>
    </row>
    <row r="244" spans="4:4" x14ac:dyDescent="0.25">
      <c r="D244" s="190"/>
    </row>
    <row r="245" spans="4:4" x14ac:dyDescent="0.25">
      <c r="D245" s="190"/>
    </row>
    <row r="246" spans="4:4" x14ac:dyDescent="0.25">
      <c r="D246" s="190"/>
    </row>
    <row r="247" spans="4:4" x14ac:dyDescent="0.25">
      <c r="D247" s="190"/>
    </row>
    <row r="248" spans="4:4" x14ac:dyDescent="0.25">
      <c r="D248" s="190"/>
    </row>
    <row r="249" spans="4:4" x14ac:dyDescent="0.25">
      <c r="D249" s="190"/>
    </row>
    <row r="250" spans="4:4" x14ac:dyDescent="0.25">
      <c r="D250" s="190"/>
    </row>
    <row r="251" spans="4:4" x14ac:dyDescent="0.25">
      <c r="D251" s="190"/>
    </row>
    <row r="252" spans="4:4" x14ac:dyDescent="0.25">
      <c r="D252" s="190"/>
    </row>
    <row r="253" spans="4:4" x14ac:dyDescent="0.25">
      <c r="D253" s="190"/>
    </row>
    <row r="254" spans="4:4" x14ac:dyDescent="0.25">
      <c r="D254" s="190"/>
    </row>
    <row r="255" spans="4:4" x14ac:dyDescent="0.25">
      <c r="D255" s="190"/>
    </row>
    <row r="256" spans="4:4" x14ac:dyDescent="0.25">
      <c r="D256" s="190"/>
    </row>
    <row r="257" spans="4:4" x14ac:dyDescent="0.25">
      <c r="D257" s="190"/>
    </row>
    <row r="258" spans="4:4" x14ac:dyDescent="0.25">
      <c r="D258" s="190"/>
    </row>
    <row r="259" spans="4:4" x14ac:dyDescent="0.25">
      <c r="D259" s="190"/>
    </row>
    <row r="260" spans="4:4" x14ac:dyDescent="0.25">
      <c r="D260" s="190"/>
    </row>
    <row r="261" spans="4:4" x14ac:dyDescent="0.25">
      <c r="D261" s="190"/>
    </row>
    <row r="262" spans="4:4" x14ac:dyDescent="0.25">
      <c r="D262" s="190"/>
    </row>
    <row r="263" spans="4:4" x14ac:dyDescent="0.25">
      <c r="D263" s="190"/>
    </row>
    <row r="264" spans="4:4" x14ac:dyDescent="0.25">
      <c r="D264" s="190"/>
    </row>
    <row r="265" spans="4:4" x14ac:dyDescent="0.25">
      <c r="D265" s="190"/>
    </row>
    <row r="266" spans="4:4" x14ac:dyDescent="0.25">
      <c r="D266" s="190"/>
    </row>
    <row r="267" spans="4:4" x14ac:dyDescent="0.25">
      <c r="D267" s="190"/>
    </row>
    <row r="268" spans="4:4" x14ac:dyDescent="0.25">
      <c r="D268" s="190"/>
    </row>
    <row r="269" spans="4:4" x14ac:dyDescent="0.25">
      <c r="D269" s="190"/>
    </row>
    <row r="270" spans="4:4" x14ac:dyDescent="0.25">
      <c r="D270" s="190"/>
    </row>
    <row r="271" spans="4:4" x14ac:dyDescent="0.25">
      <c r="D271" s="190"/>
    </row>
    <row r="272" spans="4:4" x14ac:dyDescent="0.25">
      <c r="D272" s="190"/>
    </row>
    <row r="273" spans="4:4" x14ac:dyDescent="0.25">
      <c r="D273" s="190"/>
    </row>
    <row r="274" spans="4:4" x14ac:dyDescent="0.25">
      <c r="D274" s="190"/>
    </row>
    <row r="275" spans="4:4" x14ac:dyDescent="0.25">
      <c r="D275" s="190"/>
    </row>
    <row r="276" spans="4:4" x14ac:dyDescent="0.25">
      <c r="D276" s="190"/>
    </row>
    <row r="277" spans="4:4" x14ac:dyDescent="0.25">
      <c r="D277" s="190"/>
    </row>
    <row r="278" spans="4:4" x14ac:dyDescent="0.25">
      <c r="D278" s="190"/>
    </row>
    <row r="279" spans="4:4" x14ac:dyDescent="0.25">
      <c r="D279" s="190"/>
    </row>
    <row r="280" spans="4:4" x14ac:dyDescent="0.25">
      <c r="D280" s="190"/>
    </row>
    <row r="281" spans="4:4" x14ac:dyDescent="0.25">
      <c r="D281" s="190"/>
    </row>
    <row r="282" spans="4:4" x14ac:dyDescent="0.25">
      <c r="D282" s="190"/>
    </row>
    <row r="283" spans="4:4" x14ac:dyDescent="0.25">
      <c r="D283" s="190"/>
    </row>
    <row r="284" spans="4:4" x14ac:dyDescent="0.25">
      <c r="D284" s="190"/>
    </row>
    <row r="285" spans="4:4" x14ac:dyDescent="0.25">
      <c r="D285" s="190"/>
    </row>
    <row r="286" spans="4:4" x14ac:dyDescent="0.25">
      <c r="D286" s="190"/>
    </row>
    <row r="287" spans="4:4" x14ac:dyDescent="0.25">
      <c r="D287" s="190"/>
    </row>
    <row r="288" spans="4:4" x14ac:dyDescent="0.25">
      <c r="D288" s="190"/>
    </row>
    <row r="289" spans="4:4" x14ac:dyDescent="0.25">
      <c r="D289" s="190"/>
    </row>
    <row r="290" spans="4:4" x14ac:dyDescent="0.25">
      <c r="D290" s="190"/>
    </row>
    <row r="291" spans="4:4" x14ac:dyDescent="0.25">
      <c r="D291" s="190"/>
    </row>
    <row r="292" spans="4:4" x14ac:dyDescent="0.25">
      <c r="D292" s="190"/>
    </row>
    <row r="293" spans="4:4" x14ac:dyDescent="0.25">
      <c r="D293" s="190"/>
    </row>
    <row r="294" spans="4:4" x14ac:dyDescent="0.25">
      <c r="D294" s="190"/>
    </row>
    <row r="295" spans="4:4" x14ac:dyDescent="0.25">
      <c r="D295" s="190"/>
    </row>
    <row r="296" spans="4:4" x14ac:dyDescent="0.25">
      <c r="D296" s="190"/>
    </row>
    <row r="297" spans="4:4" x14ac:dyDescent="0.25">
      <c r="D297" s="190"/>
    </row>
    <row r="298" spans="4:4" x14ac:dyDescent="0.25">
      <c r="D298" s="190"/>
    </row>
    <row r="299" spans="4:4" x14ac:dyDescent="0.25">
      <c r="D299" s="190"/>
    </row>
    <row r="300" spans="4:4" x14ac:dyDescent="0.25">
      <c r="D300" s="190"/>
    </row>
    <row r="301" spans="4:4" x14ac:dyDescent="0.25">
      <c r="D301" s="190"/>
    </row>
    <row r="302" spans="4:4" x14ac:dyDescent="0.25">
      <c r="D302" s="190"/>
    </row>
    <row r="303" spans="4:4" x14ac:dyDescent="0.25">
      <c r="D303" s="190"/>
    </row>
    <row r="304" spans="4:4" x14ac:dyDescent="0.25">
      <c r="D304" s="190"/>
    </row>
    <row r="305" spans="4:4" x14ac:dyDescent="0.25">
      <c r="D305" s="190"/>
    </row>
    <row r="306" spans="4:4" x14ac:dyDescent="0.25">
      <c r="D306" s="190"/>
    </row>
    <row r="307" spans="4:4" x14ac:dyDescent="0.25">
      <c r="D307" s="190"/>
    </row>
    <row r="308" spans="4:4" x14ac:dyDescent="0.25">
      <c r="D308" s="190"/>
    </row>
    <row r="309" spans="4:4" x14ac:dyDescent="0.25">
      <c r="D309" s="190"/>
    </row>
    <row r="310" spans="4:4" x14ac:dyDescent="0.25">
      <c r="D310" s="190"/>
    </row>
    <row r="311" spans="4:4" x14ac:dyDescent="0.25">
      <c r="D311" s="190"/>
    </row>
    <row r="312" spans="4:4" x14ac:dyDescent="0.25">
      <c r="D312" s="190"/>
    </row>
    <row r="313" spans="4:4" x14ac:dyDescent="0.25">
      <c r="D313" s="190"/>
    </row>
    <row r="314" spans="4:4" x14ac:dyDescent="0.25">
      <c r="D314" s="190"/>
    </row>
    <row r="315" spans="4:4" x14ac:dyDescent="0.25">
      <c r="D315" s="190"/>
    </row>
    <row r="316" spans="4:4" x14ac:dyDescent="0.25">
      <c r="D316" s="190"/>
    </row>
    <row r="317" spans="4:4" x14ac:dyDescent="0.25">
      <c r="D317" s="190"/>
    </row>
    <row r="318" spans="4:4" x14ac:dyDescent="0.25">
      <c r="D318" s="190"/>
    </row>
    <row r="319" spans="4:4" x14ac:dyDescent="0.25">
      <c r="D319" s="190"/>
    </row>
    <row r="320" spans="4:4" x14ac:dyDescent="0.25">
      <c r="D320" s="190"/>
    </row>
    <row r="321" spans="4:4" x14ac:dyDescent="0.25">
      <c r="D321" s="190"/>
    </row>
    <row r="322" spans="4:4" x14ac:dyDescent="0.25">
      <c r="D322" s="190"/>
    </row>
    <row r="323" spans="4:4" x14ac:dyDescent="0.25">
      <c r="D323" s="190"/>
    </row>
    <row r="324" spans="4:4" x14ac:dyDescent="0.25">
      <c r="D324" s="190"/>
    </row>
    <row r="325" spans="4:4" x14ac:dyDescent="0.25">
      <c r="D325" s="190"/>
    </row>
    <row r="326" spans="4:4" x14ac:dyDescent="0.25">
      <c r="D326" s="190"/>
    </row>
    <row r="327" spans="4:4" x14ac:dyDescent="0.25">
      <c r="D327" s="190"/>
    </row>
    <row r="328" spans="4:4" x14ac:dyDescent="0.25">
      <c r="D328" s="190"/>
    </row>
    <row r="329" spans="4:4" x14ac:dyDescent="0.25">
      <c r="D329" s="190"/>
    </row>
    <row r="330" spans="4:4" x14ac:dyDescent="0.25">
      <c r="D330" s="190"/>
    </row>
    <row r="331" spans="4:4" x14ac:dyDescent="0.25">
      <c r="D331" s="190"/>
    </row>
    <row r="332" spans="4:4" x14ac:dyDescent="0.25">
      <c r="D332" s="190"/>
    </row>
    <row r="333" spans="4:4" x14ac:dyDescent="0.25">
      <c r="D333" s="190"/>
    </row>
    <row r="334" spans="4:4" x14ac:dyDescent="0.25">
      <c r="D334" s="190"/>
    </row>
    <row r="335" spans="4:4" x14ac:dyDescent="0.25">
      <c r="D335" s="190"/>
    </row>
    <row r="336" spans="4:4" x14ac:dyDescent="0.25">
      <c r="D336" s="190"/>
    </row>
    <row r="337" spans="4:4" x14ac:dyDescent="0.25">
      <c r="D337" s="190"/>
    </row>
    <row r="338" spans="4:4" x14ac:dyDescent="0.25">
      <c r="D338" s="190"/>
    </row>
    <row r="339" spans="4:4" x14ac:dyDescent="0.25">
      <c r="D339" s="190"/>
    </row>
    <row r="340" spans="4:4" x14ac:dyDescent="0.25">
      <c r="D340" s="190"/>
    </row>
    <row r="341" spans="4:4" x14ac:dyDescent="0.25">
      <c r="D341" s="190"/>
    </row>
    <row r="342" spans="4:4" x14ac:dyDescent="0.25">
      <c r="D342" s="190"/>
    </row>
    <row r="343" spans="4:4" x14ac:dyDescent="0.25">
      <c r="D343" s="190"/>
    </row>
    <row r="344" spans="4:4" x14ac:dyDescent="0.25">
      <c r="D344" s="190"/>
    </row>
    <row r="345" spans="4:4" x14ac:dyDescent="0.25">
      <c r="D345" s="190"/>
    </row>
    <row r="346" spans="4:4" x14ac:dyDescent="0.25">
      <c r="D346" s="190"/>
    </row>
    <row r="347" spans="4:4" x14ac:dyDescent="0.25">
      <c r="D347" s="190"/>
    </row>
    <row r="348" spans="4:4" x14ac:dyDescent="0.25">
      <c r="D348" s="190"/>
    </row>
    <row r="349" spans="4:4" x14ac:dyDescent="0.25">
      <c r="D349" s="190"/>
    </row>
    <row r="350" spans="4:4" x14ac:dyDescent="0.25">
      <c r="D350" s="190"/>
    </row>
    <row r="351" spans="4:4" x14ac:dyDescent="0.25">
      <c r="D351" s="190"/>
    </row>
    <row r="352" spans="4:4" x14ac:dyDescent="0.25">
      <c r="D352" s="190"/>
    </row>
    <row r="353" spans="4:4" x14ac:dyDescent="0.25">
      <c r="D353" s="190"/>
    </row>
    <row r="354" spans="4:4" x14ac:dyDescent="0.25">
      <c r="D354" s="190"/>
    </row>
    <row r="355" spans="4:4" x14ac:dyDescent="0.25">
      <c r="D355" s="190"/>
    </row>
    <row r="356" spans="4:4" x14ac:dyDescent="0.25">
      <c r="D356" s="190"/>
    </row>
    <row r="357" spans="4:4" x14ac:dyDescent="0.25">
      <c r="D357" s="190"/>
    </row>
    <row r="358" spans="4:4" x14ac:dyDescent="0.25">
      <c r="D358" s="190"/>
    </row>
    <row r="359" spans="4:4" x14ac:dyDescent="0.25">
      <c r="D359" s="190"/>
    </row>
    <row r="360" spans="4:4" x14ac:dyDescent="0.25">
      <c r="D360" s="190"/>
    </row>
    <row r="361" spans="4:4" x14ac:dyDescent="0.25">
      <c r="D361" s="190"/>
    </row>
    <row r="362" spans="4:4" x14ac:dyDescent="0.25">
      <c r="D362" s="190"/>
    </row>
    <row r="363" spans="4:4" x14ac:dyDescent="0.25">
      <c r="D363" s="190"/>
    </row>
    <row r="364" spans="4:4" x14ac:dyDescent="0.25">
      <c r="D364" s="190"/>
    </row>
    <row r="365" spans="4:4" x14ac:dyDescent="0.25">
      <c r="D365" s="190"/>
    </row>
    <row r="366" spans="4:4" x14ac:dyDescent="0.25">
      <c r="D366" s="190"/>
    </row>
    <row r="367" spans="4:4" x14ac:dyDescent="0.25">
      <c r="D367" s="190"/>
    </row>
    <row r="368" spans="4:4" x14ac:dyDescent="0.25">
      <c r="D368" s="190"/>
    </row>
    <row r="369" spans="4:4" x14ac:dyDescent="0.25">
      <c r="D369" s="190"/>
    </row>
    <row r="370" spans="4:4" x14ac:dyDescent="0.25">
      <c r="D370" s="190"/>
    </row>
    <row r="371" spans="4:4" x14ac:dyDescent="0.25">
      <c r="D371" s="190"/>
    </row>
    <row r="372" spans="4:4" x14ac:dyDescent="0.25">
      <c r="D372" s="190"/>
    </row>
    <row r="373" spans="4:4" x14ac:dyDescent="0.25">
      <c r="D373" s="190"/>
    </row>
    <row r="374" spans="4:4" x14ac:dyDescent="0.25">
      <c r="D374" s="190"/>
    </row>
    <row r="375" spans="4:4" x14ac:dyDescent="0.25">
      <c r="D375" s="190"/>
    </row>
    <row r="376" spans="4:4" x14ac:dyDescent="0.25">
      <c r="D376" s="190"/>
    </row>
    <row r="377" spans="4:4" x14ac:dyDescent="0.25">
      <c r="D377" s="190"/>
    </row>
    <row r="378" spans="4:4" x14ac:dyDescent="0.25">
      <c r="D378" s="190"/>
    </row>
    <row r="379" spans="4:4" x14ac:dyDescent="0.25">
      <c r="D379" s="190"/>
    </row>
    <row r="380" spans="4:4" x14ac:dyDescent="0.25">
      <c r="D380" s="190"/>
    </row>
    <row r="381" spans="4:4" x14ac:dyDescent="0.25">
      <c r="D381" s="190"/>
    </row>
    <row r="382" spans="4:4" x14ac:dyDescent="0.25">
      <c r="D382" s="190"/>
    </row>
    <row r="383" spans="4:4" x14ac:dyDescent="0.25">
      <c r="D383" s="190"/>
    </row>
    <row r="384" spans="4:4" x14ac:dyDescent="0.25">
      <c r="D384" s="190"/>
    </row>
    <row r="385" spans="4:4" x14ac:dyDescent="0.25">
      <c r="D385" s="190"/>
    </row>
    <row r="386" spans="4:4" x14ac:dyDescent="0.25">
      <c r="D386" s="190"/>
    </row>
    <row r="387" spans="4:4" x14ac:dyDescent="0.25">
      <c r="D387" s="190"/>
    </row>
    <row r="388" spans="4:4" x14ac:dyDescent="0.25">
      <c r="D388" s="190"/>
    </row>
    <row r="389" spans="4:4" x14ac:dyDescent="0.25">
      <c r="D389" s="190"/>
    </row>
    <row r="390" spans="4:4" x14ac:dyDescent="0.25">
      <c r="D390" s="190"/>
    </row>
    <row r="391" spans="4:4" x14ac:dyDescent="0.25">
      <c r="D391" s="190"/>
    </row>
    <row r="392" spans="4:4" x14ac:dyDescent="0.25">
      <c r="D392" s="190"/>
    </row>
    <row r="393" spans="4:4" x14ac:dyDescent="0.25">
      <c r="D393" s="190"/>
    </row>
    <row r="394" spans="4:4" x14ac:dyDescent="0.25">
      <c r="D394" s="190"/>
    </row>
    <row r="395" spans="4:4" x14ac:dyDescent="0.25">
      <c r="D395" s="190"/>
    </row>
    <row r="396" spans="4:4" x14ac:dyDescent="0.25">
      <c r="D396" s="190"/>
    </row>
    <row r="397" spans="4:4" x14ac:dyDescent="0.25">
      <c r="D397" s="190"/>
    </row>
    <row r="398" spans="4:4" x14ac:dyDescent="0.25">
      <c r="D398" s="190"/>
    </row>
    <row r="399" spans="4:4" x14ac:dyDescent="0.25">
      <c r="D399" s="190"/>
    </row>
    <row r="400" spans="4:4" x14ac:dyDescent="0.25">
      <c r="D400" s="190"/>
    </row>
    <row r="401" spans="4:4" x14ac:dyDescent="0.25">
      <c r="D401" s="190"/>
    </row>
    <row r="402" spans="4:4" x14ac:dyDescent="0.25">
      <c r="D402" s="190"/>
    </row>
    <row r="403" spans="4:4" x14ac:dyDescent="0.25">
      <c r="D403" s="190"/>
    </row>
    <row r="404" spans="4:4" x14ac:dyDescent="0.25">
      <c r="D404" s="190"/>
    </row>
    <row r="405" spans="4:4" x14ac:dyDescent="0.25">
      <c r="D405" s="190"/>
    </row>
    <row r="406" spans="4:4" x14ac:dyDescent="0.25">
      <c r="D406" s="190"/>
    </row>
    <row r="407" spans="4:4" x14ac:dyDescent="0.25">
      <c r="D407" s="190"/>
    </row>
    <row r="408" spans="4:4" x14ac:dyDescent="0.25">
      <c r="D408" s="190"/>
    </row>
    <row r="409" spans="4:4" x14ac:dyDescent="0.25">
      <c r="D409" s="190"/>
    </row>
    <row r="410" spans="4:4" x14ac:dyDescent="0.25">
      <c r="D410" s="190"/>
    </row>
    <row r="411" spans="4:4" x14ac:dyDescent="0.25">
      <c r="D411" s="190"/>
    </row>
    <row r="412" spans="4:4" x14ac:dyDescent="0.25">
      <c r="D412" s="190"/>
    </row>
    <row r="413" spans="4:4" x14ac:dyDescent="0.25">
      <c r="D413" s="190"/>
    </row>
    <row r="414" spans="4:4" x14ac:dyDescent="0.25">
      <c r="D414" s="190"/>
    </row>
    <row r="415" spans="4:4" x14ac:dyDescent="0.25">
      <c r="D415" s="190"/>
    </row>
    <row r="416" spans="4:4" x14ac:dyDescent="0.25">
      <c r="D416" s="190"/>
    </row>
    <row r="417" spans="4:4" x14ac:dyDescent="0.25">
      <c r="D417" s="190"/>
    </row>
    <row r="418" spans="4:4" x14ac:dyDescent="0.25">
      <c r="D418" s="190"/>
    </row>
    <row r="419" spans="4:4" x14ac:dyDescent="0.25">
      <c r="D419" s="190"/>
    </row>
    <row r="420" spans="4:4" x14ac:dyDescent="0.25">
      <c r="D420" s="190"/>
    </row>
    <row r="421" spans="4:4" x14ac:dyDescent="0.25">
      <c r="D421" s="190"/>
    </row>
    <row r="422" spans="4:4" x14ac:dyDescent="0.25">
      <c r="D422" s="190"/>
    </row>
    <row r="423" spans="4:4" x14ac:dyDescent="0.25">
      <c r="D423" s="190"/>
    </row>
    <row r="424" spans="4:4" x14ac:dyDescent="0.25">
      <c r="D424" s="190"/>
    </row>
    <row r="425" spans="4:4" x14ac:dyDescent="0.25">
      <c r="D425" s="190"/>
    </row>
    <row r="426" spans="4:4" x14ac:dyDescent="0.25">
      <c r="D426" s="190"/>
    </row>
    <row r="427" spans="4:4" x14ac:dyDescent="0.25">
      <c r="D427" s="190"/>
    </row>
    <row r="428" spans="4:4" x14ac:dyDescent="0.25">
      <c r="D428" s="190"/>
    </row>
    <row r="429" spans="4:4" x14ac:dyDescent="0.25">
      <c r="D429" s="190"/>
    </row>
    <row r="430" spans="4:4" x14ac:dyDescent="0.25">
      <c r="D430" s="190"/>
    </row>
    <row r="431" spans="4:4" x14ac:dyDescent="0.25">
      <c r="D431" s="190"/>
    </row>
    <row r="432" spans="4:4" x14ac:dyDescent="0.25">
      <c r="D432" s="190"/>
    </row>
    <row r="433" spans="4:4" x14ac:dyDescent="0.25">
      <c r="D433" s="190"/>
    </row>
    <row r="434" spans="4:4" x14ac:dyDescent="0.25">
      <c r="D434" s="190"/>
    </row>
    <row r="435" spans="4:4" x14ac:dyDescent="0.25">
      <c r="D435" s="190"/>
    </row>
    <row r="436" spans="4:4" x14ac:dyDescent="0.25">
      <c r="D436" s="190"/>
    </row>
    <row r="437" spans="4:4" x14ac:dyDescent="0.25">
      <c r="D437" s="190"/>
    </row>
    <row r="438" spans="4:4" x14ac:dyDescent="0.25">
      <c r="D438" s="190"/>
    </row>
    <row r="439" spans="4:4" x14ac:dyDescent="0.25">
      <c r="D439" s="190"/>
    </row>
    <row r="440" spans="4:4" x14ac:dyDescent="0.25">
      <c r="D440" s="190"/>
    </row>
    <row r="441" spans="4:4" x14ac:dyDescent="0.25">
      <c r="D441" s="190"/>
    </row>
    <row r="442" spans="4:4" x14ac:dyDescent="0.25">
      <c r="D442" s="190"/>
    </row>
    <row r="443" spans="4:4" x14ac:dyDescent="0.25">
      <c r="D443" s="190"/>
    </row>
    <row r="444" spans="4:4" x14ac:dyDescent="0.25">
      <c r="D444" s="190"/>
    </row>
    <row r="445" spans="4:4" x14ac:dyDescent="0.25">
      <c r="D445" s="190"/>
    </row>
    <row r="446" spans="4:4" x14ac:dyDescent="0.25">
      <c r="D446" s="190"/>
    </row>
    <row r="447" spans="4:4" x14ac:dyDescent="0.25">
      <c r="D447" s="190"/>
    </row>
    <row r="448" spans="4:4" x14ac:dyDescent="0.25">
      <c r="D448" s="190"/>
    </row>
    <row r="449" spans="4:4" x14ac:dyDescent="0.25">
      <c r="D449" s="190"/>
    </row>
    <row r="450" spans="4:4" x14ac:dyDescent="0.25">
      <c r="D450" s="190"/>
    </row>
    <row r="451" spans="4:4" x14ac:dyDescent="0.25">
      <c r="D451" s="190"/>
    </row>
    <row r="452" spans="4:4" x14ac:dyDescent="0.25">
      <c r="D452" s="190"/>
    </row>
    <row r="453" spans="4:4" x14ac:dyDescent="0.25">
      <c r="D453" s="190"/>
    </row>
    <row r="454" spans="4:4" x14ac:dyDescent="0.25">
      <c r="D454" s="190"/>
    </row>
    <row r="455" spans="4:4" x14ac:dyDescent="0.25">
      <c r="D455" s="190"/>
    </row>
    <row r="456" spans="4:4" x14ac:dyDescent="0.25">
      <c r="D456" s="190"/>
    </row>
    <row r="457" spans="4:4" x14ac:dyDescent="0.25">
      <c r="D457" s="190"/>
    </row>
    <row r="458" spans="4:4" x14ac:dyDescent="0.25">
      <c r="D458" s="190"/>
    </row>
    <row r="459" spans="4:4" x14ac:dyDescent="0.25">
      <c r="D459" s="190"/>
    </row>
    <row r="460" spans="4:4" x14ac:dyDescent="0.25">
      <c r="D460" s="190"/>
    </row>
    <row r="461" spans="4:4" x14ac:dyDescent="0.25">
      <c r="D461" s="190"/>
    </row>
    <row r="462" spans="4:4" x14ac:dyDescent="0.25">
      <c r="D462" s="190"/>
    </row>
    <row r="463" spans="4:4" x14ac:dyDescent="0.25">
      <c r="D463" s="190"/>
    </row>
    <row r="464" spans="4:4" x14ac:dyDescent="0.25">
      <c r="D464" s="190"/>
    </row>
    <row r="465" spans="4:4" x14ac:dyDescent="0.25">
      <c r="D465" s="190"/>
    </row>
    <row r="466" spans="4:4" x14ac:dyDescent="0.25">
      <c r="D466" s="190"/>
    </row>
    <row r="467" spans="4:4" x14ac:dyDescent="0.25">
      <c r="D467" s="190"/>
    </row>
    <row r="468" spans="4:4" x14ac:dyDescent="0.25">
      <c r="D468" s="190"/>
    </row>
    <row r="469" spans="4:4" x14ac:dyDescent="0.25">
      <c r="D469" s="190"/>
    </row>
    <row r="470" spans="4:4" x14ac:dyDescent="0.25">
      <c r="D470" s="190"/>
    </row>
    <row r="471" spans="4:4" x14ac:dyDescent="0.25">
      <c r="D471" s="190"/>
    </row>
    <row r="472" spans="4:4" x14ac:dyDescent="0.25">
      <c r="D472" s="190"/>
    </row>
    <row r="473" spans="4:4" x14ac:dyDescent="0.25">
      <c r="D473" s="190"/>
    </row>
    <row r="474" spans="4:4" x14ac:dyDescent="0.25">
      <c r="D474" s="190"/>
    </row>
    <row r="475" spans="4:4" x14ac:dyDescent="0.25">
      <c r="D475" s="190"/>
    </row>
    <row r="476" spans="4:4" x14ac:dyDescent="0.25">
      <c r="D476" s="190"/>
    </row>
    <row r="477" spans="4:4" x14ac:dyDescent="0.25">
      <c r="D477" s="190"/>
    </row>
    <row r="478" spans="4:4" x14ac:dyDescent="0.25">
      <c r="D478" s="190"/>
    </row>
    <row r="479" spans="4:4" x14ac:dyDescent="0.25">
      <c r="D479" s="190"/>
    </row>
    <row r="480" spans="4:4" x14ac:dyDescent="0.25">
      <c r="D480" s="190"/>
    </row>
    <row r="481" spans="4:4" x14ac:dyDescent="0.25">
      <c r="D481" s="190"/>
    </row>
    <row r="482" spans="4:4" x14ac:dyDescent="0.25">
      <c r="D482" s="190"/>
    </row>
    <row r="483" spans="4:4" x14ac:dyDescent="0.25">
      <c r="D483" s="190"/>
    </row>
    <row r="484" spans="4:4" x14ac:dyDescent="0.25">
      <c r="D484" s="190"/>
    </row>
    <row r="485" spans="4:4" x14ac:dyDescent="0.25">
      <c r="D485" s="190"/>
    </row>
    <row r="486" spans="4:4" x14ac:dyDescent="0.25">
      <c r="D486" s="190"/>
    </row>
    <row r="487" spans="4:4" x14ac:dyDescent="0.25">
      <c r="D487" s="190"/>
    </row>
    <row r="488" spans="4:4" x14ac:dyDescent="0.25">
      <c r="D488" s="190"/>
    </row>
    <row r="489" spans="4:4" x14ac:dyDescent="0.25">
      <c r="D489" s="190"/>
    </row>
    <row r="490" spans="4:4" x14ac:dyDescent="0.25">
      <c r="D490" s="190"/>
    </row>
    <row r="491" spans="4:4" x14ac:dyDescent="0.25">
      <c r="D491" s="190"/>
    </row>
    <row r="492" spans="4:4" x14ac:dyDescent="0.25">
      <c r="D492" s="190"/>
    </row>
    <row r="493" spans="4:4" x14ac:dyDescent="0.25">
      <c r="D493" s="190"/>
    </row>
    <row r="494" spans="4:4" x14ac:dyDescent="0.25">
      <c r="D494" s="190"/>
    </row>
    <row r="495" spans="4:4" x14ac:dyDescent="0.25">
      <c r="D495" s="190"/>
    </row>
    <row r="496" spans="4:4" x14ac:dyDescent="0.25">
      <c r="D496" s="190"/>
    </row>
    <row r="497" spans="4:4" x14ac:dyDescent="0.25">
      <c r="D497" s="190"/>
    </row>
    <row r="498" spans="4:4" x14ac:dyDescent="0.25">
      <c r="D498" s="190"/>
    </row>
    <row r="499" spans="4:4" x14ac:dyDescent="0.25">
      <c r="D499" s="190"/>
    </row>
    <row r="500" spans="4:4" x14ac:dyDescent="0.25">
      <c r="D500" s="190"/>
    </row>
    <row r="501" spans="4:4" x14ac:dyDescent="0.25">
      <c r="D501" s="190"/>
    </row>
    <row r="502" spans="4:4" x14ac:dyDescent="0.25">
      <c r="D502" s="190"/>
    </row>
    <row r="503" spans="4:4" x14ac:dyDescent="0.25">
      <c r="D503" s="190"/>
    </row>
    <row r="504" spans="4:4" x14ac:dyDescent="0.25">
      <c r="D504" s="190"/>
    </row>
    <row r="505" spans="4:4" x14ac:dyDescent="0.25">
      <c r="D505" s="190"/>
    </row>
    <row r="506" spans="4:4" x14ac:dyDescent="0.25">
      <c r="D506" s="190"/>
    </row>
    <row r="507" spans="4:4" x14ac:dyDescent="0.25">
      <c r="D507" s="190"/>
    </row>
    <row r="508" spans="4:4" x14ac:dyDescent="0.25">
      <c r="D508" s="190"/>
    </row>
    <row r="509" spans="4:4" x14ac:dyDescent="0.25">
      <c r="D509" s="190"/>
    </row>
    <row r="510" spans="4:4" x14ac:dyDescent="0.25">
      <c r="D510" s="190"/>
    </row>
    <row r="511" spans="4:4" x14ac:dyDescent="0.25">
      <c r="D511" s="190"/>
    </row>
    <row r="512" spans="4:4" x14ac:dyDescent="0.25">
      <c r="D512" s="190"/>
    </row>
    <row r="513" spans="4:4" x14ac:dyDescent="0.25">
      <c r="D513" s="190"/>
    </row>
    <row r="514" spans="4:4" x14ac:dyDescent="0.25">
      <c r="D514" s="190"/>
    </row>
    <row r="515" spans="4:4" x14ac:dyDescent="0.25">
      <c r="D515" s="190"/>
    </row>
    <row r="516" spans="4:4" x14ac:dyDescent="0.25">
      <c r="D516" s="190"/>
    </row>
    <row r="517" spans="4:4" x14ac:dyDescent="0.25">
      <c r="D517" s="190"/>
    </row>
    <row r="518" spans="4:4" x14ac:dyDescent="0.25">
      <c r="D518" s="190"/>
    </row>
    <row r="519" spans="4:4" x14ac:dyDescent="0.25">
      <c r="D519" s="190"/>
    </row>
    <row r="520" spans="4:4" x14ac:dyDescent="0.25">
      <c r="D520" s="190"/>
    </row>
    <row r="521" spans="4:4" x14ac:dyDescent="0.25">
      <c r="D521" s="190"/>
    </row>
    <row r="522" spans="4:4" x14ac:dyDescent="0.25">
      <c r="D522" s="190"/>
    </row>
    <row r="523" spans="4:4" x14ac:dyDescent="0.25">
      <c r="D523" s="190"/>
    </row>
    <row r="524" spans="4:4" x14ac:dyDescent="0.25">
      <c r="D524" s="190"/>
    </row>
    <row r="525" spans="4:4" x14ac:dyDescent="0.25">
      <c r="D525" s="190"/>
    </row>
    <row r="526" spans="4:4" x14ac:dyDescent="0.25">
      <c r="D526" s="190"/>
    </row>
    <row r="527" spans="4:4" x14ac:dyDescent="0.25">
      <c r="D527" s="190"/>
    </row>
    <row r="528" spans="4:4" x14ac:dyDescent="0.25">
      <c r="D528" s="190"/>
    </row>
    <row r="529" spans="4:4" x14ac:dyDescent="0.25">
      <c r="D529" s="190"/>
    </row>
    <row r="530" spans="4:4" x14ac:dyDescent="0.25">
      <c r="D530" s="190"/>
    </row>
    <row r="531" spans="4:4" x14ac:dyDescent="0.25">
      <c r="D531" s="190"/>
    </row>
    <row r="532" spans="4:4" x14ac:dyDescent="0.25">
      <c r="D532" s="190"/>
    </row>
    <row r="533" spans="4:4" x14ac:dyDescent="0.25">
      <c r="D533" s="190"/>
    </row>
    <row r="534" spans="4:4" x14ac:dyDescent="0.25">
      <c r="D534" s="190"/>
    </row>
    <row r="535" spans="4:4" x14ac:dyDescent="0.25">
      <c r="D535" s="190"/>
    </row>
    <row r="536" spans="4:4" x14ac:dyDescent="0.25">
      <c r="D536" s="190"/>
    </row>
    <row r="537" spans="4:4" x14ac:dyDescent="0.25">
      <c r="D537" s="190"/>
    </row>
    <row r="538" spans="4:4" x14ac:dyDescent="0.25">
      <c r="D538" s="190"/>
    </row>
    <row r="539" spans="4:4" x14ac:dyDescent="0.25">
      <c r="D539" s="190"/>
    </row>
    <row r="540" spans="4:4" x14ac:dyDescent="0.25">
      <c r="D540" s="190"/>
    </row>
    <row r="541" spans="4:4" x14ac:dyDescent="0.25">
      <c r="D541" s="190"/>
    </row>
    <row r="542" spans="4:4" x14ac:dyDescent="0.25">
      <c r="D542" s="190"/>
    </row>
    <row r="543" spans="4:4" x14ac:dyDescent="0.25">
      <c r="D543" s="190"/>
    </row>
    <row r="544" spans="4:4" x14ac:dyDescent="0.25">
      <c r="D544" s="190"/>
    </row>
    <row r="545" spans="4:4" x14ac:dyDescent="0.25">
      <c r="D545" s="190"/>
    </row>
    <row r="546" spans="4:4" x14ac:dyDescent="0.25">
      <c r="D546" s="190"/>
    </row>
    <row r="547" spans="4:4" x14ac:dyDescent="0.25">
      <c r="D547" s="190"/>
    </row>
    <row r="548" spans="4:4" x14ac:dyDescent="0.25">
      <c r="D548" s="190"/>
    </row>
    <row r="549" spans="4:4" x14ac:dyDescent="0.25">
      <c r="D549" s="190"/>
    </row>
    <row r="550" spans="4:4" x14ac:dyDescent="0.25">
      <c r="D550" s="190"/>
    </row>
    <row r="551" spans="4:4" x14ac:dyDescent="0.25">
      <c r="D551" s="190"/>
    </row>
    <row r="552" spans="4:4" x14ac:dyDescent="0.25">
      <c r="D552" s="190"/>
    </row>
    <row r="553" spans="4:4" x14ac:dyDescent="0.25">
      <c r="D553" s="190"/>
    </row>
    <row r="554" spans="4:4" x14ac:dyDescent="0.25">
      <c r="D554" s="190"/>
    </row>
    <row r="555" spans="4:4" x14ac:dyDescent="0.25">
      <c r="D555" s="190"/>
    </row>
    <row r="556" spans="4:4" x14ac:dyDescent="0.25">
      <c r="D556" s="190"/>
    </row>
    <row r="557" spans="4:4" x14ac:dyDescent="0.25">
      <c r="D557" s="190"/>
    </row>
    <row r="558" spans="4:4" x14ac:dyDescent="0.25">
      <c r="D558" s="190"/>
    </row>
    <row r="559" spans="4:4" x14ac:dyDescent="0.25">
      <c r="D559" s="190"/>
    </row>
    <row r="560" spans="4:4" x14ac:dyDescent="0.25">
      <c r="D560" s="190"/>
    </row>
    <row r="561" spans="4:4" x14ac:dyDescent="0.25">
      <c r="D561" s="190"/>
    </row>
    <row r="562" spans="4:4" x14ac:dyDescent="0.25">
      <c r="D562" s="190"/>
    </row>
    <row r="563" spans="4:4" x14ac:dyDescent="0.25">
      <c r="D563" s="190"/>
    </row>
    <row r="564" spans="4:4" x14ac:dyDescent="0.25">
      <c r="D564" s="190"/>
    </row>
    <row r="565" spans="4:4" x14ac:dyDescent="0.25">
      <c r="D565" s="190"/>
    </row>
    <row r="566" spans="4:4" x14ac:dyDescent="0.25">
      <c r="D566" s="190"/>
    </row>
    <row r="567" spans="4:4" x14ac:dyDescent="0.25">
      <c r="D567" s="190"/>
    </row>
    <row r="568" spans="4:4" x14ac:dyDescent="0.25">
      <c r="D568" s="190"/>
    </row>
    <row r="569" spans="4:4" x14ac:dyDescent="0.25">
      <c r="D569" s="190"/>
    </row>
    <row r="570" spans="4:4" x14ac:dyDescent="0.25">
      <c r="D570" s="190"/>
    </row>
    <row r="571" spans="4:4" x14ac:dyDescent="0.25">
      <c r="D571" s="190"/>
    </row>
    <row r="572" spans="4:4" x14ac:dyDescent="0.25">
      <c r="D572" s="190"/>
    </row>
    <row r="573" spans="4:4" x14ac:dyDescent="0.25">
      <c r="D573" s="190"/>
    </row>
    <row r="574" spans="4:4" x14ac:dyDescent="0.25">
      <c r="D574" s="190"/>
    </row>
    <row r="575" spans="4:4" x14ac:dyDescent="0.25">
      <c r="D575" s="190"/>
    </row>
    <row r="576" spans="4:4" x14ac:dyDescent="0.25">
      <c r="D576" s="190"/>
    </row>
    <row r="577" spans="4:4" x14ac:dyDescent="0.25">
      <c r="D577" s="190"/>
    </row>
    <row r="578" spans="4:4" x14ac:dyDescent="0.25">
      <c r="D578" s="190"/>
    </row>
    <row r="579" spans="4:4" x14ac:dyDescent="0.25">
      <c r="D579" s="190"/>
    </row>
    <row r="580" spans="4:4" x14ac:dyDescent="0.25">
      <c r="D580" s="190"/>
    </row>
    <row r="581" spans="4:4" x14ac:dyDescent="0.25">
      <c r="D581" s="190"/>
    </row>
    <row r="582" spans="4:4" x14ac:dyDescent="0.25">
      <c r="D582" s="190"/>
    </row>
    <row r="583" spans="4:4" x14ac:dyDescent="0.25">
      <c r="D583" s="190"/>
    </row>
    <row r="584" spans="4:4" x14ac:dyDescent="0.25">
      <c r="D584" s="190"/>
    </row>
    <row r="585" spans="4:4" x14ac:dyDescent="0.25">
      <c r="D585" s="190"/>
    </row>
    <row r="586" spans="4:4" x14ac:dyDescent="0.25">
      <c r="D586" s="190"/>
    </row>
    <row r="587" spans="4:4" x14ac:dyDescent="0.25">
      <c r="D587" s="190"/>
    </row>
    <row r="588" spans="4:4" x14ac:dyDescent="0.25">
      <c r="D588" s="190"/>
    </row>
    <row r="589" spans="4:4" x14ac:dyDescent="0.25">
      <c r="D589" s="190"/>
    </row>
    <row r="590" spans="4:4" x14ac:dyDescent="0.25">
      <c r="D590" s="190"/>
    </row>
    <row r="591" spans="4:4" x14ac:dyDescent="0.25">
      <c r="D591" s="190"/>
    </row>
    <row r="592" spans="4:4" x14ac:dyDescent="0.25">
      <c r="D592" s="190"/>
    </row>
    <row r="593" spans="4:4" x14ac:dyDescent="0.25">
      <c r="D593" s="190"/>
    </row>
    <row r="594" spans="4:4" x14ac:dyDescent="0.25">
      <c r="D594" s="190"/>
    </row>
    <row r="595" spans="4:4" x14ac:dyDescent="0.25">
      <c r="D595" s="190"/>
    </row>
    <row r="596" spans="4:4" x14ac:dyDescent="0.25">
      <c r="D596" s="190"/>
    </row>
    <row r="597" spans="4:4" x14ac:dyDescent="0.25">
      <c r="D597" s="190"/>
    </row>
    <row r="598" spans="4:4" x14ac:dyDescent="0.25">
      <c r="D598" s="190"/>
    </row>
    <row r="599" spans="4:4" x14ac:dyDescent="0.25">
      <c r="D599" s="190"/>
    </row>
    <row r="600" spans="4:4" x14ac:dyDescent="0.25">
      <c r="D600" s="190"/>
    </row>
    <row r="601" spans="4:4" x14ac:dyDescent="0.25">
      <c r="D601" s="190"/>
    </row>
    <row r="602" spans="4:4" x14ac:dyDescent="0.25">
      <c r="D602" s="190"/>
    </row>
    <row r="603" spans="4:4" x14ac:dyDescent="0.25">
      <c r="D603" s="190"/>
    </row>
    <row r="604" spans="4:4" x14ac:dyDescent="0.25">
      <c r="D604" s="190"/>
    </row>
    <row r="605" spans="4:4" x14ac:dyDescent="0.25">
      <c r="D605" s="190"/>
    </row>
    <row r="606" spans="4:4" x14ac:dyDescent="0.25">
      <c r="D606" s="190"/>
    </row>
    <row r="607" spans="4:4" x14ac:dyDescent="0.25">
      <c r="D607" s="190"/>
    </row>
    <row r="608" spans="4:4" x14ac:dyDescent="0.25">
      <c r="D608" s="190"/>
    </row>
    <row r="609" spans="4:4" x14ac:dyDescent="0.25">
      <c r="D609" s="190"/>
    </row>
    <row r="610" spans="4:4" x14ac:dyDescent="0.25">
      <c r="D610" s="190"/>
    </row>
    <row r="611" spans="4:4" x14ac:dyDescent="0.25">
      <c r="D611" s="190"/>
    </row>
    <row r="612" spans="4:4" x14ac:dyDescent="0.25">
      <c r="D612" s="190"/>
    </row>
    <row r="613" spans="4:4" x14ac:dyDescent="0.25">
      <c r="D613" s="190"/>
    </row>
    <row r="614" spans="4:4" x14ac:dyDescent="0.25">
      <c r="D614" s="190"/>
    </row>
    <row r="615" spans="4:4" x14ac:dyDescent="0.25">
      <c r="D615" s="190"/>
    </row>
    <row r="616" spans="4:4" x14ac:dyDescent="0.25">
      <c r="D616" s="190"/>
    </row>
    <row r="617" spans="4:4" x14ac:dyDescent="0.25">
      <c r="D617" s="190"/>
    </row>
    <row r="618" spans="4:4" x14ac:dyDescent="0.25">
      <c r="D618" s="190"/>
    </row>
    <row r="619" spans="4:4" x14ac:dyDescent="0.25">
      <c r="D619" s="190"/>
    </row>
    <row r="620" spans="4:4" x14ac:dyDescent="0.25">
      <c r="D620" s="190"/>
    </row>
    <row r="621" spans="4:4" x14ac:dyDescent="0.25">
      <c r="D621" s="190"/>
    </row>
    <row r="622" spans="4:4" x14ac:dyDescent="0.25">
      <c r="D622" s="190"/>
    </row>
    <row r="623" spans="4:4" x14ac:dyDescent="0.25">
      <c r="D623" s="190"/>
    </row>
    <row r="624" spans="4:4" x14ac:dyDescent="0.25">
      <c r="D624" s="190"/>
    </row>
    <row r="625" spans="4:4" x14ac:dyDescent="0.25">
      <c r="D625" s="190"/>
    </row>
    <row r="626" spans="4:4" x14ac:dyDescent="0.25">
      <c r="D626" s="190"/>
    </row>
    <row r="627" spans="4:4" x14ac:dyDescent="0.25">
      <c r="D627" s="190"/>
    </row>
    <row r="628" spans="4:4" x14ac:dyDescent="0.25">
      <c r="D628" s="190"/>
    </row>
    <row r="629" spans="4:4" x14ac:dyDescent="0.25">
      <c r="D629" s="190"/>
    </row>
    <row r="630" spans="4:4" x14ac:dyDescent="0.25">
      <c r="D630" s="190"/>
    </row>
    <row r="631" spans="4:4" x14ac:dyDescent="0.25">
      <c r="D631" s="190"/>
    </row>
    <row r="632" spans="4:4" x14ac:dyDescent="0.25">
      <c r="D632" s="190"/>
    </row>
    <row r="633" spans="4:4" x14ac:dyDescent="0.25">
      <c r="D633" s="190"/>
    </row>
    <row r="634" spans="4:4" x14ac:dyDescent="0.25">
      <c r="D634" s="190"/>
    </row>
    <row r="635" spans="4:4" x14ac:dyDescent="0.25">
      <c r="D635" s="190"/>
    </row>
    <row r="636" spans="4:4" x14ac:dyDescent="0.25">
      <c r="D636" s="190"/>
    </row>
    <row r="637" spans="4:4" x14ac:dyDescent="0.25">
      <c r="D637" s="190"/>
    </row>
    <row r="638" spans="4:4" x14ac:dyDescent="0.25">
      <c r="D638" s="190"/>
    </row>
    <row r="639" spans="4:4" x14ac:dyDescent="0.25">
      <c r="D639" s="190"/>
    </row>
    <row r="640" spans="4:4" x14ac:dyDescent="0.25">
      <c r="D640" s="190"/>
    </row>
    <row r="641" spans="4:4" x14ac:dyDescent="0.25">
      <c r="D641" s="190"/>
    </row>
    <row r="642" spans="4:4" x14ac:dyDescent="0.25">
      <c r="D642" s="190"/>
    </row>
    <row r="643" spans="4:4" x14ac:dyDescent="0.25">
      <c r="D643" s="190"/>
    </row>
    <row r="644" spans="4:4" x14ac:dyDescent="0.25">
      <c r="D644" s="190"/>
    </row>
    <row r="645" spans="4:4" x14ac:dyDescent="0.25">
      <c r="D645" s="190"/>
    </row>
    <row r="646" spans="4:4" x14ac:dyDescent="0.25">
      <c r="D646" s="190"/>
    </row>
    <row r="647" spans="4:4" x14ac:dyDescent="0.25">
      <c r="D647" s="190"/>
    </row>
    <row r="648" spans="4:4" x14ac:dyDescent="0.25">
      <c r="D648" s="190"/>
    </row>
    <row r="649" spans="4:4" x14ac:dyDescent="0.25">
      <c r="D649" s="190"/>
    </row>
    <row r="650" spans="4:4" x14ac:dyDescent="0.25">
      <c r="D650" s="190"/>
    </row>
    <row r="651" spans="4:4" x14ac:dyDescent="0.25">
      <c r="D651" s="190"/>
    </row>
    <row r="652" spans="4:4" x14ac:dyDescent="0.25">
      <c r="D652" s="190"/>
    </row>
    <row r="653" spans="4:4" x14ac:dyDescent="0.25">
      <c r="D653" s="190"/>
    </row>
    <row r="654" spans="4:4" x14ac:dyDescent="0.25">
      <c r="D654" s="190"/>
    </row>
    <row r="655" spans="4:4" x14ac:dyDescent="0.25">
      <c r="D655" s="190"/>
    </row>
    <row r="656" spans="4:4" x14ac:dyDescent="0.25">
      <c r="D656" s="190"/>
    </row>
    <row r="657" spans="4:4" x14ac:dyDescent="0.25">
      <c r="D657" s="190"/>
    </row>
    <row r="658" spans="4:4" x14ac:dyDescent="0.25">
      <c r="D658" s="190"/>
    </row>
    <row r="659" spans="4:4" x14ac:dyDescent="0.25">
      <c r="D659" s="190"/>
    </row>
    <row r="660" spans="4:4" x14ac:dyDescent="0.25">
      <c r="D660" s="190"/>
    </row>
    <row r="661" spans="4:4" x14ac:dyDescent="0.25">
      <c r="D661" s="190"/>
    </row>
    <row r="662" spans="4:4" x14ac:dyDescent="0.25">
      <c r="D662" s="190"/>
    </row>
    <row r="663" spans="4:4" x14ac:dyDescent="0.25">
      <c r="D663" s="190"/>
    </row>
    <row r="664" spans="4:4" x14ac:dyDescent="0.25">
      <c r="D664" s="190"/>
    </row>
    <row r="665" spans="4:4" x14ac:dyDescent="0.25">
      <c r="D665" s="190"/>
    </row>
    <row r="666" spans="4:4" x14ac:dyDescent="0.25">
      <c r="D666" s="190"/>
    </row>
    <row r="667" spans="4:4" x14ac:dyDescent="0.25">
      <c r="D667" s="190"/>
    </row>
    <row r="668" spans="4:4" x14ac:dyDescent="0.25">
      <c r="D668" s="190"/>
    </row>
    <row r="669" spans="4:4" x14ac:dyDescent="0.25">
      <c r="D669" s="190"/>
    </row>
    <row r="670" spans="4:4" x14ac:dyDescent="0.25">
      <c r="D670" s="190"/>
    </row>
    <row r="671" spans="4:4" x14ac:dyDescent="0.25">
      <c r="D671" s="190"/>
    </row>
    <row r="672" spans="4:4" x14ac:dyDescent="0.25">
      <c r="D672" s="190"/>
    </row>
    <row r="673" spans="4:4" x14ac:dyDescent="0.25">
      <c r="D673" s="190"/>
    </row>
    <row r="674" spans="4:4" x14ac:dyDescent="0.25">
      <c r="D674" s="190"/>
    </row>
    <row r="675" spans="4:4" x14ac:dyDescent="0.25">
      <c r="D675" s="190"/>
    </row>
    <row r="676" spans="4:4" x14ac:dyDescent="0.25">
      <c r="D676" s="190"/>
    </row>
    <row r="677" spans="4:4" x14ac:dyDescent="0.25">
      <c r="D677" s="190"/>
    </row>
    <row r="678" spans="4:4" x14ac:dyDescent="0.25">
      <c r="D678" s="190"/>
    </row>
    <row r="679" spans="4:4" x14ac:dyDescent="0.25">
      <c r="D679" s="190"/>
    </row>
    <row r="680" spans="4:4" x14ac:dyDescent="0.25">
      <c r="D680" s="190"/>
    </row>
    <row r="681" spans="4:4" x14ac:dyDescent="0.25">
      <c r="D681" s="190"/>
    </row>
    <row r="682" spans="4:4" x14ac:dyDescent="0.25">
      <c r="D682" s="190"/>
    </row>
    <row r="683" spans="4:4" x14ac:dyDescent="0.25">
      <c r="D683" s="190"/>
    </row>
    <row r="684" spans="4:4" x14ac:dyDescent="0.25">
      <c r="D684" s="190"/>
    </row>
    <row r="685" spans="4:4" x14ac:dyDescent="0.25">
      <c r="D685" s="190"/>
    </row>
    <row r="686" spans="4:4" x14ac:dyDescent="0.25">
      <c r="D686" s="190"/>
    </row>
    <row r="687" spans="4:4" x14ac:dyDescent="0.25">
      <c r="D687" s="190"/>
    </row>
    <row r="688" spans="4:4" x14ac:dyDescent="0.25">
      <c r="D688" s="190"/>
    </row>
    <row r="689" spans="4:4" x14ac:dyDescent="0.25">
      <c r="D689" s="190"/>
    </row>
    <row r="690" spans="4:4" x14ac:dyDescent="0.25">
      <c r="D690" s="190"/>
    </row>
    <row r="691" spans="4:4" x14ac:dyDescent="0.25">
      <c r="D691" s="190"/>
    </row>
    <row r="692" spans="4:4" x14ac:dyDescent="0.25">
      <c r="D692" s="190"/>
    </row>
    <row r="693" spans="4:4" x14ac:dyDescent="0.25">
      <c r="D693" s="190"/>
    </row>
    <row r="694" spans="4:4" x14ac:dyDescent="0.25">
      <c r="D694" s="190"/>
    </row>
    <row r="695" spans="4:4" x14ac:dyDescent="0.25">
      <c r="D695" s="190"/>
    </row>
    <row r="696" spans="4:4" x14ac:dyDescent="0.25">
      <c r="D696" s="190"/>
    </row>
    <row r="697" spans="4:4" x14ac:dyDescent="0.25">
      <c r="D697" s="190"/>
    </row>
    <row r="698" spans="4:4" x14ac:dyDescent="0.25">
      <c r="D698" s="190"/>
    </row>
    <row r="699" spans="4:4" x14ac:dyDescent="0.25">
      <c r="D699" s="190"/>
    </row>
    <row r="700" spans="4:4" x14ac:dyDescent="0.25">
      <c r="D700" s="190"/>
    </row>
    <row r="701" spans="4:4" x14ac:dyDescent="0.25">
      <c r="D701" s="190"/>
    </row>
    <row r="702" spans="4:4" x14ac:dyDescent="0.25">
      <c r="D702" s="190"/>
    </row>
    <row r="703" spans="4:4" x14ac:dyDescent="0.25">
      <c r="D703" s="190"/>
    </row>
    <row r="704" spans="4:4" x14ac:dyDescent="0.25">
      <c r="D704" s="190"/>
    </row>
    <row r="705" spans="4:4" x14ac:dyDescent="0.25">
      <c r="D705" s="190"/>
    </row>
    <row r="706" spans="4:4" x14ac:dyDescent="0.25">
      <c r="D706" s="190"/>
    </row>
    <row r="707" spans="4:4" x14ac:dyDescent="0.25">
      <c r="D707" s="190"/>
    </row>
    <row r="708" spans="4:4" x14ac:dyDescent="0.25">
      <c r="D708" s="190"/>
    </row>
    <row r="709" spans="4:4" x14ac:dyDescent="0.25">
      <c r="D709" s="190"/>
    </row>
    <row r="710" spans="4:4" x14ac:dyDescent="0.25">
      <c r="D710" s="190"/>
    </row>
    <row r="711" spans="4:4" x14ac:dyDescent="0.25">
      <c r="D711" s="190"/>
    </row>
    <row r="712" spans="4:4" x14ac:dyDescent="0.25">
      <c r="D712" s="190"/>
    </row>
    <row r="713" spans="4:4" x14ac:dyDescent="0.25">
      <c r="D713" s="190"/>
    </row>
    <row r="714" spans="4:4" x14ac:dyDescent="0.25">
      <c r="D714" s="190"/>
    </row>
    <row r="715" spans="4:4" x14ac:dyDescent="0.25">
      <c r="D715" s="190"/>
    </row>
    <row r="716" spans="4:4" x14ac:dyDescent="0.25">
      <c r="D716" s="190"/>
    </row>
    <row r="717" spans="4:4" x14ac:dyDescent="0.25">
      <c r="D717" s="190"/>
    </row>
    <row r="718" spans="4:4" x14ac:dyDescent="0.25">
      <c r="D718" s="190"/>
    </row>
    <row r="719" spans="4:4" x14ac:dyDescent="0.25">
      <c r="D719" s="190"/>
    </row>
    <row r="720" spans="4:4" x14ac:dyDescent="0.25">
      <c r="D720" s="190"/>
    </row>
    <row r="721" spans="4:4" x14ac:dyDescent="0.25">
      <c r="D721" s="190"/>
    </row>
    <row r="722" spans="4:4" x14ac:dyDescent="0.25">
      <c r="D722" s="190"/>
    </row>
    <row r="723" spans="4:4" x14ac:dyDescent="0.25">
      <c r="D723" s="190"/>
    </row>
    <row r="724" spans="4:4" x14ac:dyDescent="0.25">
      <c r="D724" s="190"/>
    </row>
    <row r="725" spans="4:4" x14ac:dyDescent="0.25">
      <c r="D725" s="190"/>
    </row>
    <row r="726" spans="4:4" x14ac:dyDescent="0.25">
      <c r="D726" s="190"/>
    </row>
    <row r="727" spans="4:4" x14ac:dyDescent="0.25">
      <c r="D727" s="190"/>
    </row>
    <row r="728" spans="4:4" x14ac:dyDescent="0.25">
      <c r="D728" s="190"/>
    </row>
    <row r="729" spans="4:4" x14ac:dyDescent="0.25">
      <c r="D729" s="190"/>
    </row>
    <row r="730" spans="4:4" x14ac:dyDescent="0.25">
      <c r="D730" s="190"/>
    </row>
    <row r="731" spans="4:4" x14ac:dyDescent="0.25">
      <c r="D731" s="190"/>
    </row>
    <row r="732" spans="4:4" x14ac:dyDescent="0.25">
      <c r="D732" s="190"/>
    </row>
    <row r="733" spans="4:4" x14ac:dyDescent="0.25">
      <c r="D733" s="190"/>
    </row>
    <row r="734" spans="4:4" x14ac:dyDescent="0.25">
      <c r="D734" s="190"/>
    </row>
    <row r="735" spans="4:4" x14ac:dyDescent="0.25">
      <c r="D735" s="190"/>
    </row>
    <row r="736" spans="4:4" x14ac:dyDescent="0.25">
      <c r="D736" s="190"/>
    </row>
    <row r="737" spans="4:4" x14ac:dyDescent="0.25">
      <c r="D737" s="190"/>
    </row>
    <row r="738" spans="4:4" x14ac:dyDescent="0.25">
      <c r="D738" s="190"/>
    </row>
    <row r="739" spans="4:4" x14ac:dyDescent="0.25">
      <c r="D739" s="190"/>
    </row>
    <row r="740" spans="4:4" x14ac:dyDescent="0.25">
      <c r="D740" s="190"/>
    </row>
    <row r="741" spans="4:4" x14ac:dyDescent="0.25">
      <c r="D741" s="190"/>
    </row>
    <row r="742" spans="4:4" x14ac:dyDescent="0.25">
      <c r="D742" s="190"/>
    </row>
    <row r="743" spans="4:4" x14ac:dyDescent="0.25">
      <c r="D743" s="190"/>
    </row>
    <row r="744" spans="4:4" x14ac:dyDescent="0.25">
      <c r="D744" s="190"/>
    </row>
    <row r="745" spans="4:4" x14ac:dyDescent="0.25">
      <c r="D745" s="190"/>
    </row>
    <row r="746" spans="4:4" x14ac:dyDescent="0.25">
      <c r="D746" s="190"/>
    </row>
    <row r="747" spans="4:4" x14ac:dyDescent="0.25">
      <c r="D747" s="190"/>
    </row>
    <row r="748" spans="4:4" x14ac:dyDescent="0.25">
      <c r="D748" s="190"/>
    </row>
    <row r="749" spans="4:4" x14ac:dyDescent="0.25">
      <c r="D749" s="190"/>
    </row>
    <row r="750" spans="4:4" x14ac:dyDescent="0.25">
      <c r="D750" s="190"/>
    </row>
    <row r="751" spans="4:4" x14ac:dyDescent="0.25">
      <c r="D751" s="190"/>
    </row>
    <row r="752" spans="4:4" x14ac:dyDescent="0.25">
      <c r="D752" s="190"/>
    </row>
    <row r="753" spans="4:4" x14ac:dyDescent="0.25">
      <c r="D753" s="190"/>
    </row>
    <row r="754" spans="4:4" x14ac:dyDescent="0.25">
      <c r="D754" s="190"/>
    </row>
    <row r="755" spans="4:4" x14ac:dyDescent="0.25">
      <c r="D755" s="190"/>
    </row>
    <row r="756" spans="4:4" x14ac:dyDescent="0.25">
      <c r="D756" s="190"/>
    </row>
    <row r="757" spans="4:4" x14ac:dyDescent="0.25">
      <c r="D757" s="190"/>
    </row>
    <row r="758" spans="4:4" x14ac:dyDescent="0.25">
      <c r="D758" s="190"/>
    </row>
    <row r="759" spans="4:4" x14ac:dyDescent="0.25">
      <c r="D759" s="190"/>
    </row>
    <row r="760" spans="4:4" x14ac:dyDescent="0.25">
      <c r="D760" s="190"/>
    </row>
    <row r="761" spans="4:4" x14ac:dyDescent="0.25">
      <c r="D761" s="190"/>
    </row>
    <row r="762" spans="4:4" x14ac:dyDescent="0.25">
      <c r="D762" s="190"/>
    </row>
    <row r="763" spans="4:4" x14ac:dyDescent="0.25">
      <c r="D763" s="190"/>
    </row>
    <row r="764" spans="4:4" x14ac:dyDescent="0.25">
      <c r="D764" s="190"/>
    </row>
    <row r="765" spans="4:4" x14ac:dyDescent="0.25">
      <c r="D765" s="190"/>
    </row>
    <row r="766" spans="4:4" x14ac:dyDescent="0.25">
      <c r="D766" s="190"/>
    </row>
    <row r="767" spans="4:4" x14ac:dyDescent="0.25">
      <c r="D767" s="190"/>
    </row>
    <row r="768" spans="4:4" x14ac:dyDescent="0.25">
      <c r="D768" s="190"/>
    </row>
    <row r="769" spans="4:4" x14ac:dyDescent="0.25">
      <c r="D769" s="190"/>
    </row>
    <row r="770" spans="4:4" x14ac:dyDescent="0.25">
      <c r="D770" s="190"/>
    </row>
    <row r="771" spans="4:4" x14ac:dyDescent="0.25">
      <c r="D771" s="190"/>
    </row>
    <row r="772" spans="4:4" x14ac:dyDescent="0.25">
      <c r="D772" s="190"/>
    </row>
    <row r="773" spans="4:4" x14ac:dyDescent="0.25">
      <c r="D773" s="190"/>
    </row>
    <row r="774" spans="4:4" x14ac:dyDescent="0.25">
      <c r="D774" s="190"/>
    </row>
    <row r="775" spans="4:4" x14ac:dyDescent="0.25">
      <c r="D775" s="190"/>
    </row>
    <row r="776" spans="4:4" x14ac:dyDescent="0.25">
      <c r="D776" s="190"/>
    </row>
    <row r="777" spans="4:4" x14ac:dyDescent="0.25">
      <c r="D777" s="190"/>
    </row>
    <row r="778" spans="4:4" x14ac:dyDescent="0.25">
      <c r="D778" s="190"/>
    </row>
    <row r="779" spans="4:4" x14ac:dyDescent="0.25">
      <c r="D779" s="190"/>
    </row>
    <row r="780" spans="4:4" x14ac:dyDescent="0.25">
      <c r="D780" s="190"/>
    </row>
    <row r="781" spans="4:4" x14ac:dyDescent="0.25">
      <c r="D781" s="190"/>
    </row>
    <row r="782" spans="4:4" x14ac:dyDescent="0.25">
      <c r="D782" s="190"/>
    </row>
    <row r="783" spans="4:4" x14ac:dyDescent="0.25">
      <c r="D783" s="190"/>
    </row>
    <row r="784" spans="4:4" x14ac:dyDescent="0.25">
      <c r="D784" s="190"/>
    </row>
    <row r="785" spans="4:4" x14ac:dyDescent="0.25">
      <c r="D785" s="190"/>
    </row>
    <row r="786" spans="4:4" x14ac:dyDescent="0.25">
      <c r="D786" s="190"/>
    </row>
    <row r="787" spans="4:4" x14ac:dyDescent="0.25">
      <c r="D787" s="190"/>
    </row>
    <row r="788" spans="4:4" x14ac:dyDescent="0.25">
      <c r="D788" s="190"/>
    </row>
    <row r="789" spans="4:4" x14ac:dyDescent="0.25">
      <c r="D789" s="190"/>
    </row>
    <row r="790" spans="4:4" x14ac:dyDescent="0.25">
      <c r="D790" s="190"/>
    </row>
    <row r="791" spans="4:4" x14ac:dyDescent="0.25">
      <c r="D791" s="190"/>
    </row>
    <row r="792" spans="4:4" x14ac:dyDescent="0.25">
      <c r="D792" s="190"/>
    </row>
    <row r="793" spans="4:4" x14ac:dyDescent="0.25">
      <c r="D793" s="190"/>
    </row>
    <row r="794" spans="4:4" x14ac:dyDescent="0.25">
      <c r="D794" s="190"/>
    </row>
    <row r="795" spans="4:4" x14ac:dyDescent="0.25">
      <c r="D795" s="190"/>
    </row>
    <row r="796" spans="4:4" x14ac:dyDescent="0.25">
      <c r="D796" s="190"/>
    </row>
    <row r="797" spans="4:4" x14ac:dyDescent="0.25">
      <c r="D797" s="190"/>
    </row>
    <row r="798" spans="4:4" x14ac:dyDescent="0.25">
      <c r="D798" s="190"/>
    </row>
    <row r="799" spans="4:4" x14ac:dyDescent="0.25">
      <c r="D799" s="190"/>
    </row>
    <row r="800" spans="4:4" x14ac:dyDescent="0.25">
      <c r="D800" s="190"/>
    </row>
    <row r="801" spans="4:4" x14ac:dyDescent="0.25">
      <c r="D801" s="190"/>
    </row>
    <row r="802" spans="4:4" x14ac:dyDescent="0.25">
      <c r="D802" s="190"/>
    </row>
    <row r="803" spans="4:4" x14ac:dyDescent="0.25">
      <c r="D803" s="190"/>
    </row>
    <row r="804" spans="4:4" x14ac:dyDescent="0.25">
      <c r="D804" s="190"/>
    </row>
    <row r="805" spans="4:4" x14ac:dyDescent="0.25">
      <c r="D805" s="190"/>
    </row>
    <row r="806" spans="4:4" x14ac:dyDescent="0.25">
      <c r="D806" s="190"/>
    </row>
    <row r="807" spans="4:4" x14ac:dyDescent="0.25">
      <c r="D807" s="190"/>
    </row>
    <row r="808" spans="4:4" x14ac:dyDescent="0.25">
      <c r="D808" s="190"/>
    </row>
    <row r="809" spans="4:4" x14ac:dyDescent="0.25">
      <c r="D809" s="190"/>
    </row>
    <row r="810" spans="4:4" x14ac:dyDescent="0.25">
      <c r="D810" s="190"/>
    </row>
    <row r="811" spans="4:4" x14ac:dyDescent="0.25">
      <c r="D811" s="190"/>
    </row>
    <row r="812" spans="4:4" x14ac:dyDescent="0.25">
      <c r="D812" s="190"/>
    </row>
    <row r="813" spans="4:4" x14ac:dyDescent="0.25">
      <c r="D813" s="190"/>
    </row>
    <row r="814" spans="4:4" x14ac:dyDescent="0.25">
      <c r="D814" s="190"/>
    </row>
    <row r="815" spans="4:4" x14ac:dyDescent="0.25">
      <c r="D815" s="190"/>
    </row>
    <row r="816" spans="4:4" x14ac:dyDescent="0.25">
      <c r="D816" s="190"/>
    </row>
    <row r="817" spans="4:4" x14ac:dyDescent="0.25">
      <c r="D817" s="190"/>
    </row>
    <row r="818" spans="4:4" x14ac:dyDescent="0.25">
      <c r="D818" s="190"/>
    </row>
    <row r="819" spans="4:4" x14ac:dyDescent="0.25">
      <c r="D819" s="190"/>
    </row>
    <row r="820" spans="4:4" x14ac:dyDescent="0.25">
      <c r="D820" s="190"/>
    </row>
    <row r="821" spans="4:4" x14ac:dyDescent="0.25">
      <c r="D821" s="190"/>
    </row>
    <row r="822" spans="4:4" x14ac:dyDescent="0.25">
      <c r="D822" s="190"/>
    </row>
    <row r="823" spans="4:4" x14ac:dyDescent="0.25">
      <c r="D823" s="190"/>
    </row>
    <row r="824" spans="4:4" x14ac:dyDescent="0.25">
      <c r="D824" s="190"/>
    </row>
    <row r="825" spans="4:4" x14ac:dyDescent="0.25">
      <c r="D825" s="190"/>
    </row>
    <row r="826" spans="4:4" x14ac:dyDescent="0.25">
      <c r="D826" s="190"/>
    </row>
    <row r="827" spans="4:4" x14ac:dyDescent="0.25">
      <c r="D827" s="190"/>
    </row>
    <row r="828" spans="4:4" x14ac:dyDescent="0.25">
      <c r="D828" s="190"/>
    </row>
    <row r="829" spans="4:4" x14ac:dyDescent="0.25">
      <c r="D829" s="190"/>
    </row>
    <row r="830" spans="4:4" x14ac:dyDescent="0.25">
      <c r="D830" s="190"/>
    </row>
    <row r="831" spans="4:4" x14ac:dyDescent="0.25">
      <c r="D831" s="190"/>
    </row>
    <row r="832" spans="4:4" x14ac:dyDescent="0.25">
      <c r="D832" s="190"/>
    </row>
    <row r="833" spans="4:4" x14ac:dyDescent="0.25">
      <c r="D833" s="190"/>
    </row>
    <row r="834" spans="4:4" x14ac:dyDescent="0.25">
      <c r="D834" s="190"/>
    </row>
    <row r="835" spans="4:4" x14ac:dyDescent="0.25">
      <c r="D835" s="190"/>
    </row>
    <row r="836" spans="4:4" x14ac:dyDescent="0.25">
      <c r="D836" s="190"/>
    </row>
    <row r="837" spans="4:4" x14ac:dyDescent="0.25">
      <c r="D837" s="190"/>
    </row>
    <row r="838" spans="4:4" x14ac:dyDescent="0.25">
      <c r="D838" s="190"/>
    </row>
    <row r="839" spans="4:4" x14ac:dyDescent="0.25">
      <c r="D839" s="190"/>
    </row>
    <row r="840" spans="4:4" x14ac:dyDescent="0.25">
      <c r="D840" s="190"/>
    </row>
    <row r="841" spans="4:4" x14ac:dyDescent="0.25">
      <c r="D841" s="190"/>
    </row>
    <row r="842" spans="4:4" x14ac:dyDescent="0.25">
      <c r="D842" s="190"/>
    </row>
    <row r="843" spans="4:4" x14ac:dyDescent="0.25">
      <c r="D843" s="190"/>
    </row>
    <row r="844" spans="4:4" x14ac:dyDescent="0.25">
      <c r="D844" s="190"/>
    </row>
    <row r="845" spans="4:4" x14ac:dyDescent="0.25">
      <c r="D845" s="190"/>
    </row>
    <row r="846" spans="4:4" x14ac:dyDescent="0.25">
      <c r="D846" s="190"/>
    </row>
    <row r="847" spans="4:4" x14ac:dyDescent="0.25">
      <c r="D847" s="190"/>
    </row>
    <row r="848" spans="4:4" x14ac:dyDescent="0.25">
      <c r="D848" s="190"/>
    </row>
    <row r="849" spans="4:4" x14ac:dyDescent="0.25">
      <c r="D849" s="190"/>
    </row>
    <row r="850" spans="4:4" x14ac:dyDescent="0.25">
      <c r="D850" s="190"/>
    </row>
    <row r="851" spans="4:4" x14ac:dyDescent="0.25">
      <c r="D851" s="190"/>
    </row>
    <row r="852" spans="4:4" x14ac:dyDescent="0.25">
      <c r="D852" s="190"/>
    </row>
    <row r="853" spans="4:4" x14ac:dyDescent="0.25">
      <c r="D853" s="190"/>
    </row>
    <row r="854" spans="4:4" x14ac:dyDescent="0.25">
      <c r="D854" s="190"/>
    </row>
    <row r="855" spans="4:4" x14ac:dyDescent="0.25">
      <c r="D855" s="190"/>
    </row>
    <row r="856" spans="4:4" x14ac:dyDescent="0.25">
      <c r="D856" s="190"/>
    </row>
    <row r="857" spans="4:4" x14ac:dyDescent="0.25">
      <c r="D857" s="190"/>
    </row>
    <row r="858" spans="4:4" x14ac:dyDescent="0.25">
      <c r="D858" s="190"/>
    </row>
    <row r="859" spans="4:4" x14ac:dyDescent="0.25">
      <c r="D859" s="190"/>
    </row>
    <row r="860" spans="4:4" x14ac:dyDescent="0.25">
      <c r="D860" s="190"/>
    </row>
    <row r="861" spans="4:4" x14ac:dyDescent="0.25">
      <c r="D861" s="190"/>
    </row>
    <row r="862" spans="4:4" x14ac:dyDescent="0.25">
      <c r="D862" s="190"/>
    </row>
    <row r="863" spans="4:4" x14ac:dyDescent="0.25">
      <c r="D863" s="190"/>
    </row>
    <row r="864" spans="4:4" x14ac:dyDescent="0.25">
      <c r="D864" s="190"/>
    </row>
    <row r="865" spans="4:4" x14ac:dyDescent="0.25">
      <c r="D865" s="190"/>
    </row>
    <row r="866" spans="4:4" x14ac:dyDescent="0.25">
      <c r="D866" s="190"/>
    </row>
    <row r="867" spans="4:4" x14ac:dyDescent="0.25">
      <c r="D867" s="190"/>
    </row>
    <row r="868" spans="4:4" x14ac:dyDescent="0.25">
      <c r="D868" s="190"/>
    </row>
    <row r="869" spans="4:4" x14ac:dyDescent="0.25">
      <c r="D869" s="190"/>
    </row>
    <row r="870" spans="4:4" x14ac:dyDescent="0.25">
      <c r="D870" s="190"/>
    </row>
    <row r="871" spans="4:4" x14ac:dyDescent="0.25">
      <c r="D871" s="190"/>
    </row>
    <row r="872" spans="4:4" x14ac:dyDescent="0.25">
      <c r="D872" s="190"/>
    </row>
    <row r="873" spans="4:4" x14ac:dyDescent="0.25">
      <c r="D873" s="190"/>
    </row>
    <row r="874" spans="4:4" x14ac:dyDescent="0.25">
      <c r="D874" s="190"/>
    </row>
    <row r="875" spans="4:4" x14ac:dyDescent="0.25">
      <c r="D875" s="190"/>
    </row>
    <row r="876" spans="4:4" x14ac:dyDescent="0.25">
      <c r="D876" s="190"/>
    </row>
    <row r="877" spans="4:4" x14ac:dyDescent="0.25">
      <c r="D877" s="190"/>
    </row>
    <row r="878" spans="4:4" x14ac:dyDescent="0.25">
      <c r="D878" s="190"/>
    </row>
    <row r="879" spans="4:4" x14ac:dyDescent="0.25">
      <c r="D879" s="190"/>
    </row>
    <row r="880" spans="4:4" x14ac:dyDescent="0.25">
      <c r="D880" s="190"/>
    </row>
    <row r="881" spans="4:4" x14ac:dyDescent="0.25">
      <c r="D881" s="190"/>
    </row>
    <row r="882" spans="4:4" x14ac:dyDescent="0.25">
      <c r="D882" s="190"/>
    </row>
    <row r="883" spans="4:4" x14ac:dyDescent="0.25">
      <c r="D883" s="190"/>
    </row>
    <row r="884" spans="4:4" x14ac:dyDescent="0.25">
      <c r="D884" s="190"/>
    </row>
    <row r="885" spans="4:4" x14ac:dyDescent="0.25">
      <c r="D885" s="190"/>
    </row>
    <row r="886" spans="4:4" x14ac:dyDescent="0.25">
      <c r="D886" s="190"/>
    </row>
    <row r="887" spans="4:4" x14ac:dyDescent="0.25">
      <c r="D887" s="190"/>
    </row>
    <row r="888" spans="4:4" x14ac:dyDescent="0.25">
      <c r="D888" s="190"/>
    </row>
    <row r="889" spans="4:4" x14ac:dyDescent="0.25">
      <c r="D889" s="190"/>
    </row>
    <row r="890" spans="4:4" x14ac:dyDescent="0.25">
      <c r="D890" s="190"/>
    </row>
    <row r="891" spans="4:4" x14ac:dyDescent="0.25">
      <c r="D891" s="190"/>
    </row>
    <row r="892" spans="4:4" x14ac:dyDescent="0.25">
      <c r="D892" s="190"/>
    </row>
    <row r="893" spans="4:4" x14ac:dyDescent="0.25">
      <c r="D893" s="190"/>
    </row>
    <row r="894" spans="4:4" x14ac:dyDescent="0.25">
      <c r="D894" s="190"/>
    </row>
    <row r="895" spans="4:4" x14ac:dyDescent="0.25">
      <c r="D895" s="190"/>
    </row>
    <row r="896" spans="4:4" x14ac:dyDescent="0.25">
      <c r="D896" s="190"/>
    </row>
    <row r="897" spans="4:4" x14ac:dyDescent="0.25">
      <c r="D897" s="190"/>
    </row>
    <row r="898" spans="4:4" x14ac:dyDescent="0.25">
      <c r="D898" s="190"/>
    </row>
    <row r="899" spans="4:4" x14ac:dyDescent="0.25">
      <c r="D899" s="190"/>
    </row>
    <row r="900" spans="4:4" x14ac:dyDescent="0.25">
      <c r="D900" s="190"/>
    </row>
    <row r="901" spans="4:4" x14ac:dyDescent="0.25">
      <c r="D901" s="190"/>
    </row>
    <row r="902" spans="4:4" x14ac:dyDescent="0.25">
      <c r="D902" s="190"/>
    </row>
    <row r="903" spans="4:4" x14ac:dyDescent="0.25">
      <c r="D903" s="190"/>
    </row>
    <row r="904" spans="4:4" x14ac:dyDescent="0.25">
      <c r="D904" s="190"/>
    </row>
    <row r="905" spans="4:4" x14ac:dyDescent="0.25">
      <c r="D905" s="190"/>
    </row>
    <row r="906" spans="4:4" x14ac:dyDescent="0.25">
      <c r="D906" s="190"/>
    </row>
    <row r="907" spans="4:4" x14ac:dyDescent="0.25">
      <c r="D907" s="190"/>
    </row>
    <row r="908" spans="4:4" x14ac:dyDescent="0.25">
      <c r="D908" s="190"/>
    </row>
    <row r="909" spans="4:4" x14ac:dyDescent="0.25">
      <c r="D909" s="190"/>
    </row>
    <row r="910" spans="4:4" x14ac:dyDescent="0.25">
      <c r="D910" s="190"/>
    </row>
    <row r="911" spans="4:4" x14ac:dyDescent="0.25">
      <c r="D911" s="190"/>
    </row>
    <row r="912" spans="4:4" x14ac:dyDescent="0.25">
      <c r="D912" s="190"/>
    </row>
    <row r="913" spans="4:4" x14ac:dyDescent="0.25">
      <c r="D913" s="190"/>
    </row>
    <row r="914" spans="4:4" x14ac:dyDescent="0.25">
      <c r="D914" s="190"/>
    </row>
    <row r="915" spans="4:4" x14ac:dyDescent="0.25">
      <c r="D915" s="190"/>
    </row>
    <row r="916" spans="4:4" x14ac:dyDescent="0.25">
      <c r="D916" s="190"/>
    </row>
    <row r="917" spans="4:4" x14ac:dyDescent="0.25">
      <c r="D917" s="190"/>
    </row>
    <row r="918" spans="4:4" x14ac:dyDescent="0.25">
      <c r="D918" s="190"/>
    </row>
    <row r="919" spans="4:4" x14ac:dyDescent="0.25">
      <c r="D919" s="190"/>
    </row>
    <row r="920" spans="4:4" x14ac:dyDescent="0.25">
      <c r="D920" s="190"/>
    </row>
    <row r="921" spans="4:4" x14ac:dyDescent="0.25">
      <c r="D921" s="190"/>
    </row>
    <row r="922" spans="4:4" x14ac:dyDescent="0.25">
      <c r="D922" s="190"/>
    </row>
    <row r="923" spans="4:4" x14ac:dyDescent="0.25">
      <c r="D923" s="190"/>
    </row>
    <row r="924" spans="4:4" x14ac:dyDescent="0.25">
      <c r="D924" s="190"/>
    </row>
    <row r="925" spans="4:4" x14ac:dyDescent="0.25">
      <c r="D925" s="190"/>
    </row>
    <row r="926" spans="4:4" x14ac:dyDescent="0.25">
      <c r="D926" s="190"/>
    </row>
    <row r="927" spans="4:4" x14ac:dyDescent="0.25">
      <c r="D927" s="190"/>
    </row>
    <row r="928" spans="4:4" x14ac:dyDescent="0.25">
      <c r="D928" s="190"/>
    </row>
    <row r="929" spans="4:4" x14ac:dyDescent="0.25">
      <c r="D929" s="190"/>
    </row>
    <row r="930" spans="4:4" x14ac:dyDescent="0.25">
      <c r="D930" s="190"/>
    </row>
    <row r="931" spans="4:4" x14ac:dyDescent="0.25">
      <c r="D931" s="190"/>
    </row>
    <row r="932" spans="4:4" x14ac:dyDescent="0.25">
      <c r="D932" s="190"/>
    </row>
    <row r="933" spans="4:4" x14ac:dyDescent="0.25">
      <c r="D933" s="190"/>
    </row>
    <row r="934" spans="4:4" x14ac:dyDescent="0.25">
      <c r="D934" s="190"/>
    </row>
    <row r="935" spans="4:4" x14ac:dyDescent="0.25">
      <c r="D935" s="190"/>
    </row>
    <row r="936" spans="4:4" x14ac:dyDescent="0.25">
      <c r="D936" s="190"/>
    </row>
    <row r="937" spans="4:4" x14ac:dyDescent="0.25">
      <c r="D937" s="190"/>
    </row>
    <row r="938" spans="4:4" x14ac:dyDescent="0.25">
      <c r="D938" s="190"/>
    </row>
    <row r="939" spans="4:4" x14ac:dyDescent="0.25">
      <c r="D939" s="190"/>
    </row>
    <row r="940" spans="4:4" x14ac:dyDescent="0.25">
      <c r="D940" s="190"/>
    </row>
    <row r="941" spans="4:4" x14ac:dyDescent="0.25">
      <c r="D941" s="190"/>
    </row>
    <row r="942" spans="4:4" x14ac:dyDescent="0.25">
      <c r="D942" s="190"/>
    </row>
    <row r="943" spans="4:4" x14ac:dyDescent="0.25">
      <c r="D943" s="190"/>
    </row>
    <row r="944" spans="4:4" x14ac:dyDescent="0.25">
      <c r="D944" s="190"/>
    </row>
    <row r="945" spans="4:4" x14ac:dyDescent="0.25">
      <c r="D945" s="190"/>
    </row>
    <row r="946" spans="4:4" x14ac:dyDescent="0.25">
      <c r="D946" s="190"/>
    </row>
    <row r="947" spans="4:4" x14ac:dyDescent="0.25">
      <c r="D947" s="190"/>
    </row>
    <row r="948" spans="4:4" x14ac:dyDescent="0.25">
      <c r="D948" s="190"/>
    </row>
    <row r="949" spans="4:4" x14ac:dyDescent="0.25">
      <c r="D949" s="190"/>
    </row>
    <row r="950" spans="4:4" x14ac:dyDescent="0.25">
      <c r="D950" s="190"/>
    </row>
    <row r="951" spans="4:4" x14ac:dyDescent="0.25">
      <c r="D951" s="190"/>
    </row>
    <row r="952" spans="4:4" x14ac:dyDescent="0.25">
      <c r="D952" s="190"/>
    </row>
    <row r="953" spans="4:4" x14ac:dyDescent="0.25">
      <c r="D953" s="190"/>
    </row>
    <row r="954" spans="4:4" x14ac:dyDescent="0.25">
      <c r="D954" s="190"/>
    </row>
    <row r="955" spans="4:4" x14ac:dyDescent="0.25">
      <c r="D955" s="190"/>
    </row>
    <row r="956" spans="4:4" x14ac:dyDescent="0.25">
      <c r="D956" s="190"/>
    </row>
    <row r="957" spans="4:4" x14ac:dyDescent="0.25">
      <c r="D957" s="190"/>
    </row>
    <row r="958" spans="4:4" x14ac:dyDescent="0.25">
      <c r="D958" s="190"/>
    </row>
    <row r="959" spans="4:4" x14ac:dyDescent="0.25">
      <c r="D959" s="190"/>
    </row>
    <row r="960" spans="4:4" x14ac:dyDescent="0.25">
      <c r="D960" s="190"/>
    </row>
    <row r="961" spans="4:4" x14ac:dyDescent="0.25">
      <c r="D961" s="190"/>
    </row>
    <row r="962" spans="4:4" x14ac:dyDescent="0.25">
      <c r="D962" s="190"/>
    </row>
    <row r="963" spans="4:4" x14ac:dyDescent="0.25">
      <c r="D963" s="190"/>
    </row>
    <row r="964" spans="4:4" x14ac:dyDescent="0.25">
      <c r="D964" s="190"/>
    </row>
    <row r="965" spans="4:4" x14ac:dyDescent="0.25">
      <c r="D965" s="190"/>
    </row>
    <row r="966" spans="4:4" x14ac:dyDescent="0.25">
      <c r="D966" s="190"/>
    </row>
    <row r="967" spans="4:4" x14ac:dyDescent="0.25">
      <c r="D967" s="190"/>
    </row>
    <row r="968" spans="4:4" x14ac:dyDescent="0.25">
      <c r="D968" s="190"/>
    </row>
    <row r="969" spans="4:4" x14ac:dyDescent="0.25">
      <c r="D969" s="190"/>
    </row>
    <row r="970" spans="4:4" x14ac:dyDescent="0.25">
      <c r="D970" s="190"/>
    </row>
    <row r="971" spans="4:4" x14ac:dyDescent="0.25">
      <c r="D971" s="190"/>
    </row>
    <row r="972" spans="4:4" x14ac:dyDescent="0.25">
      <c r="D972" s="190"/>
    </row>
    <row r="973" spans="4:4" x14ac:dyDescent="0.25">
      <c r="D973" s="190"/>
    </row>
    <row r="974" spans="4:4" x14ac:dyDescent="0.25">
      <c r="D974" s="190"/>
    </row>
    <row r="975" spans="4:4" x14ac:dyDescent="0.25">
      <c r="D975" s="190"/>
    </row>
    <row r="976" spans="4:4" x14ac:dyDescent="0.25">
      <c r="D976" s="190"/>
    </row>
    <row r="977" spans="4:4" x14ac:dyDescent="0.25">
      <c r="D977" s="190"/>
    </row>
    <row r="978" spans="4:4" x14ac:dyDescent="0.25">
      <c r="D978" s="190"/>
    </row>
    <row r="979" spans="4:4" x14ac:dyDescent="0.25">
      <c r="D979" s="190"/>
    </row>
    <row r="980" spans="4:4" x14ac:dyDescent="0.25">
      <c r="D980" s="190"/>
    </row>
    <row r="981" spans="4:4" x14ac:dyDescent="0.25">
      <c r="D981" s="190"/>
    </row>
    <row r="982" spans="4:4" x14ac:dyDescent="0.25">
      <c r="D982" s="190"/>
    </row>
    <row r="983" spans="4:4" x14ac:dyDescent="0.25">
      <c r="D983" s="190"/>
    </row>
    <row r="984" spans="4:4" x14ac:dyDescent="0.25">
      <c r="D984" s="190"/>
    </row>
    <row r="985" spans="4:4" x14ac:dyDescent="0.25">
      <c r="D985" s="190"/>
    </row>
    <row r="986" spans="4:4" x14ac:dyDescent="0.25">
      <c r="D986" s="190"/>
    </row>
    <row r="987" spans="4:4" x14ac:dyDescent="0.25">
      <c r="D987" s="190"/>
    </row>
    <row r="988" spans="4:4" x14ac:dyDescent="0.25">
      <c r="D988" s="190"/>
    </row>
    <row r="989" spans="4:4" x14ac:dyDescent="0.25">
      <c r="D989" s="190"/>
    </row>
    <row r="990" spans="4:4" x14ac:dyDescent="0.25">
      <c r="D990" s="190"/>
    </row>
    <row r="991" spans="4:4" x14ac:dyDescent="0.25">
      <c r="D991" s="190"/>
    </row>
    <row r="992" spans="4:4" x14ac:dyDescent="0.25">
      <c r="D992" s="190"/>
    </row>
    <row r="993" spans="4:4" x14ac:dyDescent="0.25">
      <c r="D993" s="190"/>
    </row>
    <row r="994" spans="4:4" x14ac:dyDescent="0.25">
      <c r="D994" s="190"/>
    </row>
    <row r="995" spans="4:4" x14ac:dyDescent="0.25">
      <c r="D995" s="190"/>
    </row>
    <row r="996" spans="4:4" x14ac:dyDescent="0.25">
      <c r="D996" s="190"/>
    </row>
    <row r="997" spans="4:4" x14ac:dyDescent="0.25">
      <c r="D997" s="190"/>
    </row>
    <row r="998" spans="4:4" x14ac:dyDescent="0.25">
      <c r="D998" s="190"/>
    </row>
    <row r="999" spans="4:4" x14ac:dyDescent="0.25">
      <c r="D999" s="190"/>
    </row>
    <row r="1000" spans="4:4" x14ac:dyDescent="0.25">
      <c r="D1000" s="190"/>
    </row>
    <row r="1001" spans="4:4" x14ac:dyDescent="0.25">
      <c r="D1001" s="190"/>
    </row>
    <row r="1002" spans="4:4" x14ac:dyDescent="0.25">
      <c r="D1002" s="190"/>
    </row>
    <row r="1003" spans="4:4" x14ac:dyDescent="0.25">
      <c r="D1003" s="190"/>
    </row>
    <row r="1004" spans="4:4" x14ac:dyDescent="0.25">
      <c r="D1004" s="190"/>
    </row>
    <row r="1005" spans="4:4" x14ac:dyDescent="0.25">
      <c r="D1005" s="190"/>
    </row>
    <row r="1006" spans="4:4" x14ac:dyDescent="0.25">
      <c r="D1006" s="190"/>
    </row>
    <row r="1007" spans="4:4" x14ac:dyDescent="0.25">
      <c r="D1007" s="190"/>
    </row>
    <row r="1008" spans="4:4" x14ac:dyDescent="0.25">
      <c r="D1008" s="190"/>
    </row>
    <row r="1009" spans="4:4" x14ac:dyDescent="0.25">
      <c r="D1009" s="190"/>
    </row>
    <row r="1010" spans="4:4" x14ac:dyDescent="0.25">
      <c r="D1010" s="190"/>
    </row>
    <row r="1011" spans="4:4" x14ac:dyDescent="0.25">
      <c r="D1011" s="190"/>
    </row>
    <row r="1012" spans="4:4" x14ac:dyDescent="0.25">
      <c r="D1012" s="190"/>
    </row>
    <row r="1013" spans="4:4" x14ac:dyDescent="0.25">
      <c r="D1013" s="190"/>
    </row>
    <row r="1014" spans="4:4" x14ac:dyDescent="0.25">
      <c r="D1014" s="190"/>
    </row>
    <row r="1015" spans="4:4" x14ac:dyDescent="0.25">
      <c r="D1015" s="190"/>
    </row>
    <row r="1016" spans="4:4" x14ac:dyDescent="0.25">
      <c r="D1016" s="190"/>
    </row>
    <row r="1017" spans="4:4" x14ac:dyDescent="0.25">
      <c r="D1017" s="190"/>
    </row>
    <row r="1018" spans="4:4" x14ac:dyDescent="0.25">
      <c r="D1018" s="190"/>
    </row>
    <row r="1019" spans="4:4" x14ac:dyDescent="0.25">
      <c r="D1019" s="190"/>
    </row>
    <row r="1020" spans="4:4" x14ac:dyDescent="0.25">
      <c r="D1020" s="190"/>
    </row>
    <row r="1021" spans="4:4" x14ac:dyDescent="0.25">
      <c r="D1021" s="190"/>
    </row>
    <row r="1022" spans="4:4" x14ac:dyDescent="0.25">
      <c r="D1022" s="190"/>
    </row>
    <row r="1023" spans="4:4" x14ac:dyDescent="0.25">
      <c r="D1023" s="190"/>
    </row>
    <row r="1024" spans="4:4" x14ac:dyDescent="0.25">
      <c r="D1024" s="190"/>
    </row>
    <row r="1025" spans="4:4" x14ac:dyDescent="0.25">
      <c r="D1025" s="190"/>
    </row>
    <row r="1026" spans="4:4" x14ac:dyDescent="0.25">
      <c r="D1026" s="190"/>
    </row>
    <row r="1027" spans="4:4" x14ac:dyDescent="0.25">
      <c r="D1027" s="190"/>
    </row>
    <row r="1028" spans="4:4" x14ac:dyDescent="0.25">
      <c r="D1028" s="190"/>
    </row>
    <row r="1029" spans="4:4" x14ac:dyDescent="0.25">
      <c r="D1029" s="190"/>
    </row>
    <row r="1030" spans="4:4" x14ac:dyDescent="0.25">
      <c r="D1030" s="190"/>
    </row>
    <row r="1031" spans="4:4" x14ac:dyDescent="0.25">
      <c r="D1031" s="190"/>
    </row>
    <row r="1032" spans="4:4" x14ac:dyDescent="0.25">
      <c r="D1032" s="190"/>
    </row>
    <row r="1033" spans="4:4" x14ac:dyDescent="0.25">
      <c r="D1033" s="190"/>
    </row>
    <row r="1034" spans="4:4" x14ac:dyDescent="0.25">
      <c r="D1034" s="190"/>
    </row>
    <row r="1035" spans="4:4" x14ac:dyDescent="0.25">
      <c r="D1035" s="190"/>
    </row>
    <row r="1036" spans="4:4" x14ac:dyDescent="0.25">
      <c r="D1036" s="190"/>
    </row>
    <row r="1037" spans="4:4" x14ac:dyDescent="0.25">
      <c r="D1037" s="190"/>
    </row>
    <row r="1038" spans="4:4" x14ac:dyDescent="0.25">
      <c r="D1038" s="190"/>
    </row>
    <row r="1039" spans="4:4" x14ac:dyDescent="0.25">
      <c r="D1039" s="190"/>
    </row>
    <row r="1040" spans="4:4" x14ac:dyDescent="0.25">
      <c r="D1040" s="190"/>
    </row>
    <row r="1041" spans="4:4" x14ac:dyDescent="0.25">
      <c r="D1041" s="190"/>
    </row>
    <row r="1042" spans="4:4" x14ac:dyDescent="0.25">
      <c r="D1042" s="190"/>
    </row>
    <row r="1043" spans="4:4" x14ac:dyDescent="0.25">
      <c r="D1043" s="190"/>
    </row>
    <row r="1044" spans="4:4" x14ac:dyDescent="0.25">
      <c r="D1044" s="190"/>
    </row>
    <row r="1045" spans="4:4" x14ac:dyDescent="0.25">
      <c r="D1045" s="190"/>
    </row>
    <row r="1046" spans="4:4" x14ac:dyDescent="0.25">
      <c r="D1046" s="190"/>
    </row>
    <row r="1047" spans="4:4" x14ac:dyDescent="0.25">
      <c r="D1047" s="190"/>
    </row>
    <row r="1048" spans="4:4" x14ac:dyDescent="0.25">
      <c r="D1048" s="190"/>
    </row>
    <row r="1049" spans="4:4" x14ac:dyDescent="0.25">
      <c r="D1049" s="190"/>
    </row>
    <row r="1050" spans="4:4" x14ac:dyDescent="0.25">
      <c r="D1050" s="190"/>
    </row>
    <row r="1051" spans="4:4" x14ac:dyDescent="0.25">
      <c r="D1051" s="190"/>
    </row>
    <row r="1052" spans="4:4" x14ac:dyDescent="0.25">
      <c r="D1052" s="190"/>
    </row>
    <row r="1053" spans="4:4" x14ac:dyDescent="0.25">
      <c r="D1053" s="190"/>
    </row>
    <row r="1054" spans="4:4" x14ac:dyDescent="0.25">
      <c r="D1054" s="190"/>
    </row>
    <row r="1055" spans="4:4" x14ac:dyDescent="0.25">
      <c r="D1055" s="190"/>
    </row>
    <row r="1056" spans="4:4" x14ac:dyDescent="0.25">
      <c r="D1056" s="190"/>
    </row>
    <row r="1057" spans="4:4" x14ac:dyDescent="0.25">
      <c r="D1057" s="190"/>
    </row>
    <row r="1058" spans="4:4" x14ac:dyDescent="0.25">
      <c r="D1058" s="190"/>
    </row>
    <row r="1059" spans="4:4" x14ac:dyDescent="0.25">
      <c r="D1059" s="190"/>
    </row>
    <row r="1060" spans="4:4" x14ac:dyDescent="0.25">
      <c r="D1060" s="190"/>
    </row>
    <row r="1061" spans="4:4" x14ac:dyDescent="0.25">
      <c r="D1061" s="190"/>
    </row>
    <row r="1062" spans="4:4" x14ac:dyDescent="0.25">
      <c r="D1062" s="190"/>
    </row>
    <row r="1063" spans="4:4" x14ac:dyDescent="0.25">
      <c r="D1063" s="190"/>
    </row>
    <row r="1064" spans="4:4" x14ac:dyDescent="0.25">
      <c r="D1064" s="190"/>
    </row>
    <row r="1065" spans="4:4" x14ac:dyDescent="0.25">
      <c r="D1065" s="190"/>
    </row>
    <row r="1066" spans="4:4" x14ac:dyDescent="0.25">
      <c r="D1066" s="190"/>
    </row>
    <row r="1067" spans="4:4" x14ac:dyDescent="0.25">
      <c r="D1067" s="190"/>
    </row>
    <row r="1068" spans="4:4" x14ac:dyDescent="0.25">
      <c r="D1068" s="190"/>
    </row>
    <row r="1069" spans="4:4" x14ac:dyDescent="0.25">
      <c r="D1069" s="190"/>
    </row>
    <row r="1070" spans="4:4" x14ac:dyDescent="0.25">
      <c r="D1070" s="190"/>
    </row>
    <row r="1071" spans="4:4" x14ac:dyDescent="0.25">
      <c r="D1071" s="190"/>
    </row>
    <row r="1072" spans="4:4" x14ac:dyDescent="0.25">
      <c r="D1072" s="190"/>
    </row>
    <row r="1073" spans="4:4" x14ac:dyDescent="0.25">
      <c r="D1073" s="190"/>
    </row>
    <row r="1074" spans="4:4" x14ac:dyDescent="0.25">
      <c r="D1074" s="190"/>
    </row>
    <row r="1075" spans="4:4" x14ac:dyDescent="0.25">
      <c r="D1075" s="190"/>
    </row>
    <row r="1076" spans="4:4" x14ac:dyDescent="0.25">
      <c r="D1076" s="190"/>
    </row>
    <row r="1077" spans="4:4" x14ac:dyDescent="0.25">
      <c r="D1077" s="190"/>
    </row>
    <row r="1078" spans="4:4" x14ac:dyDescent="0.25">
      <c r="D1078" s="190"/>
    </row>
    <row r="1079" spans="4:4" x14ac:dyDescent="0.25">
      <c r="D1079" s="190"/>
    </row>
    <row r="1080" spans="4:4" x14ac:dyDescent="0.25">
      <c r="D1080" s="190"/>
    </row>
    <row r="1081" spans="4:4" x14ac:dyDescent="0.25">
      <c r="D1081" s="190"/>
    </row>
    <row r="1082" spans="4:4" x14ac:dyDescent="0.25">
      <c r="D1082" s="190"/>
    </row>
    <row r="1083" spans="4:4" x14ac:dyDescent="0.25">
      <c r="D1083" s="190"/>
    </row>
    <row r="1084" spans="4:4" x14ac:dyDescent="0.25">
      <c r="D1084" s="190"/>
    </row>
    <row r="1085" spans="4:4" x14ac:dyDescent="0.25">
      <c r="D1085" s="190"/>
    </row>
    <row r="1086" spans="4:4" x14ac:dyDescent="0.25">
      <c r="D1086" s="190"/>
    </row>
    <row r="1087" spans="4:4" x14ac:dyDescent="0.25">
      <c r="D1087" s="190"/>
    </row>
    <row r="1088" spans="4:4" x14ac:dyDescent="0.25">
      <c r="D1088" s="190"/>
    </row>
    <row r="1089" spans="4:4" x14ac:dyDescent="0.25">
      <c r="D1089" s="190"/>
    </row>
    <row r="1090" spans="4:4" x14ac:dyDescent="0.25">
      <c r="D1090" s="190"/>
    </row>
    <row r="1091" spans="4:4" x14ac:dyDescent="0.25">
      <c r="D1091" s="190"/>
    </row>
    <row r="1092" spans="4:4" x14ac:dyDescent="0.25">
      <c r="D1092" s="190"/>
    </row>
    <row r="1093" spans="4:4" x14ac:dyDescent="0.25">
      <c r="D1093" s="190"/>
    </row>
    <row r="1094" spans="4:4" x14ac:dyDescent="0.25">
      <c r="D1094" s="190"/>
    </row>
    <row r="1095" spans="4:4" x14ac:dyDescent="0.25">
      <c r="D1095" s="190"/>
    </row>
    <row r="1096" spans="4:4" x14ac:dyDescent="0.25">
      <c r="D1096" s="190"/>
    </row>
    <row r="1097" spans="4:4" x14ac:dyDescent="0.25">
      <c r="D1097" s="190"/>
    </row>
    <row r="1098" spans="4:4" x14ac:dyDescent="0.25">
      <c r="D1098" s="190"/>
    </row>
    <row r="1099" spans="4:4" x14ac:dyDescent="0.25">
      <c r="D1099" s="190"/>
    </row>
    <row r="1100" spans="4:4" x14ac:dyDescent="0.25">
      <c r="D1100" s="190"/>
    </row>
    <row r="1101" spans="4:4" x14ac:dyDescent="0.25">
      <c r="D1101" s="190"/>
    </row>
    <row r="1102" spans="4:4" x14ac:dyDescent="0.25">
      <c r="D1102" s="190"/>
    </row>
    <row r="1103" spans="4:4" x14ac:dyDescent="0.25">
      <c r="D1103" s="190"/>
    </row>
    <row r="1104" spans="4:4" x14ac:dyDescent="0.25">
      <c r="D1104" s="190"/>
    </row>
    <row r="1105" spans="4:4" x14ac:dyDescent="0.25">
      <c r="D1105" s="190"/>
    </row>
    <row r="1106" spans="4:4" x14ac:dyDescent="0.25">
      <c r="D1106" s="190"/>
    </row>
    <row r="1107" spans="4:4" x14ac:dyDescent="0.25">
      <c r="D1107" s="190"/>
    </row>
    <row r="1108" spans="4:4" x14ac:dyDescent="0.25">
      <c r="D1108" s="190"/>
    </row>
    <row r="1109" spans="4:4" x14ac:dyDescent="0.25">
      <c r="D1109" s="190"/>
    </row>
    <row r="1110" spans="4:4" x14ac:dyDescent="0.25">
      <c r="D1110" s="190"/>
    </row>
    <row r="1111" spans="4:4" x14ac:dyDescent="0.25">
      <c r="D1111" s="190"/>
    </row>
    <row r="1112" spans="4:4" x14ac:dyDescent="0.25">
      <c r="D1112" s="190"/>
    </row>
    <row r="1113" spans="4:4" x14ac:dyDescent="0.25">
      <c r="D1113" s="190"/>
    </row>
    <row r="1114" spans="4:4" x14ac:dyDescent="0.25">
      <c r="D1114" s="190"/>
    </row>
    <row r="1115" spans="4:4" x14ac:dyDescent="0.25">
      <c r="D1115" s="190"/>
    </row>
    <row r="1116" spans="4:4" x14ac:dyDescent="0.25">
      <c r="D1116" s="190"/>
    </row>
    <row r="1117" spans="4:4" x14ac:dyDescent="0.25">
      <c r="D1117" s="190"/>
    </row>
    <row r="1118" spans="4:4" x14ac:dyDescent="0.25">
      <c r="D1118" s="190"/>
    </row>
    <row r="1119" spans="4:4" x14ac:dyDescent="0.25">
      <c r="D1119" s="190"/>
    </row>
    <row r="1120" spans="4:4" x14ac:dyDescent="0.25">
      <c r="D1120" s="190"/>
    </row>
    <row r="1121" spans="4:4" x14ac:dyDescent="0.25">
      <c r="D1121" s="190"/>
    </row>
    <row r="1122" spans="4:4" x14ac:dyDescent="0.25">
      <c r="D1122" s="190"/>
    </row>
    <row r="1123" spans="4:4" x14ac:dyDescent="0.25">
      <c r="D1123" s="190"/>
    </row>
    <row r="1124" spans="4:4" x14ac:dyDescent="0.25">
      <c r="D1124" s="190"/>
    </row>
    <row r="1125" spans="4:4" x14ac:dyDescent="0.25">
      <c r="D1125" s="190"/>
    </row>
    <row r="1126" spans="4:4" x14ac:dyDescent="0.25">
      <c r="D1126" s="190"/>
    </row>
    <row r="1127" spans="4:4" x14ac:dyDescent="0.25">
      <c r="D1127" s="190"/>
    </row>
    <row r="1128" spans="4:4" x14ac:dyDescent="0.25">
      <c r="D1128" s="190"/>
    </row>
    <row r="1129" spans="4:4" x14ac:dyDescent="0.25">
      <c r="D1129" s="190"/>
    </row>
    <row r="1130" spans="4:4" x14ac:dyDescent="0.25">
      <c r="D1130" s="190"/>
    </row>
    <row r="1131" spans="4:4" x14ac:dyDescent="0.25">
      <c r="D1131" s="190"/>
    </row>
    <row r="1132" spans="4:4" x14ac:dyDescent="0.25">
      <c r="D1132" s="190"/>
    </row>
    <row r="1133" spans="4:4" x14ac:dyDescent="0.25">
      <c r="D1133" s="190"/>
    </row>
    <row r="1134" spans="4:4" x14ac:dyDescent="0.25">
      <c r="D1134" s="190"/>
    </row>
    <row r="1135" spans="4:4" x14ac:dyDescent="0.25">
      <c r="D1135" s="190"/>
    </row>
    <row r="1136" spans="4:4" x14ac:dyDescent="0.25">
      <c r="D1136" s="190"/>
    </row>
    <row r="1137" spans="4:4" x14ac:dyDescent="0.25">
      <c r="D1137" s="190"/>
    </row>
    <row r="1138" spans="4:4" x14ac:dyDescent="0.25">
      <c r="D1138" s="190"/>
    </row>
    <row r="1139" spans="4:4" x14ac:dyDescent="0.25">
      <c r="D1139" s="190"/>
    </row>
    <row r="1140" spans="4:4" x14ac:dyDescent="0.25">
      <c r="D1140" s="190"/>
    </row>
    <row r="1141" spans="4:4" x14ac:dyDescent="0.25">
      <c r="D1141" s="190"/>
    </row>
    <row r="1142" spans="4:4" x14ac:dyDescent="0.25">
      <c r="D1142" s="190"/>
    </row>
    <row r="1143" spans="4:4" x14ac:dyDescent="0.25">
      <c r="D1143" s="190"/>
    </row>
    <row r="1144" spans="4:4" x14ac:dyDescent="0.25">
      <c r="D1144" s="190"/>
    </row>
    <row r="1145" spans="4:4" x14ac:dyDescent="0.25">
      <c r="D1145" s="190"/>
    </row>
    <row r="1146" spans="4:4" x14ac:dyDescent="0.25">
      <c r="D1146" s="190"/>
    </row>
    <row r="1147" spans="4:4" x14ac:dyDescent="0.25">
      <c r="D1147" s="190"/>
    </row>
    <row r="1148" spans="4:4" x14ac:dyDescent="0.25">
      <c r="D1148" s="190"/>
    </row>
    <row r="1149" spans="4:4" x14ac:dyDescent="0.25">
      <c r="D1149" s="190"/>
    </row>
    <row r="1150" spans="4:4" x14ac:dyDescent="0.25">
      <c r="D1150" s="190"/>
    </row>
    <row r="1151" spans="4:4" x14ac:dyDescent="0.25">
      <c r="D1151" s="190"/>
    </row>
    <row r="1152" spans="4:4" x14ac:dyDescent="0.25">
      <c r="D1152" s="190"/>
    </row>
    <row r="1153" spans="4:4" x14ac:dyDescent="0.25">
      <c r="D1153" s="190"/>
    </row>
    <row r="1154" spans="4:4" x14ac:dyDescent="0.25">
      <c r="D1154" s="190"/>
    </row>
    <row r="1155" spans="4:4" x14ac:dyDescent="0.25">
      <c r="D1155" s="190"/>
    </row>
    <row r="1156" spans="4:4" x14ac:dyDescent="0.25">
      <c r="D1156" s="190"/>
    </row>
    <row r="1157" spans="4:4" x14ac:dyDescent="0.25">
      <c r="D1157" s="190"/>
    </row>
    <row r="1158" spans="4:4" x14ac:dyDescent="0.25">
      <c r="D1158" s="190"/>
    </row>
    <row r="1159" spans="4:4" x14ac:dyDescent="0.25">
      <c r="D1159" s="190"/>
    </row>
    <row r="1160" spans="4:4" x14ac:dyDescent="0.25">
      <c r="D1160" s="190"/>
    </row>
    <row r="1161" spans="4:4" x14ac:dyDescent="0.25">
      <c r="D1161" s="190"/>
    </row>
    <row r="1162" spans="4:4" x14ac:dyDescent="0.25">
      <c r="D1162" s="190"/>
    </row>
    <row r="1163" spans="4:4" x14ac:dyDescent="0.25">
      <c r="D1163" s="190"/>
    </row>
    <row r="1164" spans="4:4" x14ac:dyDescent="0.25">
      <c r="D1164" s="190"/>
    </row>
    <row r="1165" spans="4:4" x14ac:dyDescent="0.25">
      <c r="D1165" s="190"/>
    </row>
    <row r="1166" spans="4:4" x14ac:dyDescent="0.25">
      <c r="D1166" s="190"/>
    </row>
    <row r="1167" spans="4:4" x14ac:dyDescent="0.25">
      <c r="D1167" s="190"/>
    </row>
    <row r="1168" spans="4:4" x14ac:dyDescent="0.25">
      <c r="D1168" s="190"/>
    </row>
    <row r="1169" spans="4:4" x14ac:dyDescent="0.25">
      <c r="D1169" s="190"/>
    </row>
    <row r="1170" spans="4:4" x14ac:dyDescent="0.25">
      <c r="D1170" s="190"/>
    </row>
    <row r="1171" spans="4:4" x14ac:dyDescent="0.25">
      <c r="D1171" s="190"/>
    </row>
    <row r="1172" spans="4:4" x14ac:dyDescent="0.25">
      <c r="D1172" s="190"/>
    </row>
    <row r="1173" spans="4:4" x14ac:dyDescent="0.25">
      <c r="D1173" s="190"/>
    </row>
    <row r="1174" spans="4:4" x14ac:dyDescent="0.25">
      <c r="D1174" s="190"/>
    </row>
    <row r="1175" spans="4:4" x14ac:dyDescent="0.25">
      <c r="D1175" s="190"/>
    </row>
    <row r="1176" spans="4:4" x14ac:dyDescent="0.25">
      <c r="D1176" s="190"/>
    </row>
    <row r="1177" spans="4:4" x14ac:dyDescent="0.25">
      <c r="D1177" s="190"/>
    </row>
    <row r="1178" spans="4:4" x14ac:dyDescent="0.25">
      <c r="D1178" s="190"/>
    </row>
    <row r="1179" spans="4:4" x14ac:dyDescent="0.25">
      <c r="D1179" s="190"/>
    </row>
    <row r="1180" spans="4:4" x14ac:dyDescent="0.25">
      <c r="D1180" s="190"/>
    </row>
    <row r="1181" spans="4:4" x14ac:dyDescent="0.25">
      <c r="D1181" s="190"/>
    </row>
    <row r="1182" spans="4:4" x14ac:dyDescent="0.25">
      <c r="D1182" s="190"/>
    </row>
    <row r="1183" spans="4:4" x14ac:dyDescent="0.25">
      <c r="D1183" s="190"/>
    </row>
    <row r="1184" spans="4:4" x14ac:dyDescent="0.25">
      <c r="D1184" s="190"/>
    </row>
    <row r="1185" spans="4:4" x14ac:dyDescent="0.25">
      <c r="D1185" s="190"/>
    </row>
    <row r="1186" spans="4:4" x14ac:dyDescent="0.25">
      <c r="D1186" s="190"/>
    </row>
    <row r="1187" spans="4:4" x14ac:dyDescent="0.25">
      <c r="D1187" s="190"/>
    </row>
    <row r="1188" spans="4:4" x14ac:dyDescent="0.25">
      <c r="D1188" s="190"/>
    </row>
    <row r="1189" spans="4:4" x14ac:dyDescent="0.25">
      <c r="D1189" s="190"/>
    </row>
    <row r="1190" spans="4:4" x14ac:dyDescent="0.25">
      <c r="D1190" s="190"/>
    </row>
    <row r="1191" spans="4:4" x14ac:dyDescent="0.25">
      <c r="D1191" s="190"/>
    </row>
    <row r="1192" spans="4:4" x14ac:dyDescent="0.25">
      <c r="D1192" s="190"/>
    </row>
    <row r="1193" spans="4:4" x14ac:dyDescent="0.25">
      <c r="D1193" s="190"/>
    </row>
    <row r="1194" spans="4:4" x14ac:dyDescent="0.25">
      <c r="D1194" s="190"/>
    </row>
    <row r="1195" spans="4:4" x14ac:dyDescent="0.25">
      <c r="D1195" s="190"/>
    </row>
    <row r="1196" spans="4:4" x14ac:dyDescent="0.25">
      <c r="D1196" s="190"/>
    </row>
    <row r="1197" spans="4:4" x14ac:dyDescent="0.25">
      <c r="D1197" s="190"/>
    </row>
    <row r="1198" spans="4:4" x14ac:dyDescent="0.25">
      <c r="D1198" s="190"/>
    </row>
    <row r="1199" spans="4:4" x14ac:dyDescent="0.25">
      <c r="D1199" s="190"/>
    </row>
    <row r="1200" spans="4:4" x14ac:dyDescent="0.25">
      <c r="D1200" s="190"/>
    </row>
    <row r="1201" spans="4:4" x14ac:dyDescent="0.25">
      <c r="D1201" s="190"/>
    </row>
    <row r="1202" spans="4:4" x14ac:dyDescent="0.25">
      <c r="D1202" s="190"/>
    </row>
    <row r="1203" spans="4:4" x14ac:dyDescent="0.25">
      <c r="D1203" s="190"/>
    </row>
    <row r="1204" spans="4:4" x14ac:dyDescent="0.25">
      <c r="D1204" s="190"/>
    </row>
    <row r="1205" spans="4:4" x14ac:dyDescent="0.25">
      <c r="D1205" s="190"/>
    </row>
    <row r="1206" spans="4:4" x14ac:dyDescent="0.25">
      <c r="D1206" s="190"/>
    </row>
    <row r="1207" spans="4:4" x14ac:dyDescent="0.25">
      <c r="D1207" s="190"/>
    </row>
    <row r="1208" spans="4:4" x14ac:dyDescent="0.25">
      <c r="D1208" s="190"/>
    </row>
    <row r="1209" spans="4:4" x14ac:dyDescent="0.25">
      <c r="D1209" s="190"/>
    </row>
    <row r="1210" spans="4:4" x14ac:dyDescent="0.25">
      <c r="D1210" s="190"/>
    </row>
    <row r="1211" spans="4:4" x14ac:dyDescent="0.25">
      <c r="D1211" s="190"/>
    </row>
    <row r="1212" spans="4:4" x14ac:dyDescent="0.25">
      <c r="D1212" s="190"/>
    </row>
    <row r="1213" spans="4:4" x14ac:dyDescent="0.25">
      <c r="D1213" s="190"/>
    </row>
    <row r="1214" spans="4:4" x14ac:dyDescent="0.25">
      <c r="D1214" s="190"/>
    </row>
    <row r="1215" spans="4:4" x14ac:dyDescent="0.25">
      <c r="D1215" s="190"/>
    </row>
    <row r="1216" spans="4:4" x14ac:dyDescent="0.25">
      <c r="D1216" s="190"/>
    </row>
    <row r="1217" spans="4:4" x14ac:dyDescent="0.25">
      <c r="D1217" s="190"/>
    </row>
    <row r="1218" spans="4:4" x14ac:dyDescent="0.25">
      <c r="D1218" s="190"/>
    </row>
    <row r="1219" spans="4:4" x14ac:dyDescent="0.25">
      <c r="D1219" s="190"/>
    </row>
    <row r="1220" spans="4:4" x14ac:dyDescent="0.25">
      <c r="D1220" s="190"/>
    </row>
    <row r="1221" spans="4:4" x14ac:dyDescent="0.25">
      <c r="D1221" s="190"/>
    </row>
    <row r="1222" spans="4:4" x14ac:dyDescent="0.25">
      <c r="D1222" s="190"/>
    </row>
    <row r="1223" spans="4:4" x14ac:dyDescent="0.25">
      <c r="D1223" s="190"/>
    </row>
    <row r="1224" spans="4:4" x14ac:dyDescent="0.25">
      <c r="D1224" s="190"/>
    </row>
    <row r="1225" spans="4:4" x14ac:dyDescent="0.25">
      <c r="D1225" s="190"/>
    </row>
    <row r="1226" spans="4:4" x14ac:dyDescent="0.25">
      <c r="D1226" s="190"/>
    </row>
    <row r="1227" spans="4:4" x14ac:dyDescent="0.25">
      <c r="D1227" s="190"/>
    </row>
    <row r="1228" spans="4:4" x14ac:dyDescent="0.25">
      <c r="D1228" s="190"/>
    </row>
    <row r="1229" spans="4:4" x14ac:dyDescent="0.25">
      <c r="D1229" s="190"/>
    </row>
    <row r="1230" spans="4:4" x14ac:dyDescent="0.25">
      <c r="D1230" s="190"/>
    </row>
    <row r="1231" spans="4:4" x14ac:dyDescent="0.25">
      <c r="D1231" s="190"/>
    </row>
    <row r="1232" spans="4:4" x14ac:dyDescent="0.25">
      <c r="D1232" s="190"/>
    </row>
    <row r="1233" spans="4:4" x14ac:dyDescent="0.25">
      <c r="D1233" s="190"/>
    </row>
    <row r="1234" spans="4:4" x14ac:dyDescent="0.25">
      <c r="D1234" s="190"/>
    </row>
    <row r="1235" spans="4:4" x14ac:dyDescent="0.25">
      <c r="D1235" s="190"/>
    </row>
    <row r="1236" spans="4:4" x14ac:dyDescent="0.25">
      <c r="D1236" s="190"/>
    </row>
    <row r="1237" spans="4:4" x14ac:dyDescent="0.25">
      <c r="D1237" s="190"/>
    </row>
    <row r="1238" spans="4:4" x14ac:dyDescent="0.25">
      <c r="D1238" s="190"/>
    </row>
    <row r="1239" spans="4:4" x14ac:dyDescent="0.25">
      <c r="D1239" s="190"/>
    </row>
    <row r="1240" spans="4:4" x14ac:dyDescent="0.25">
      <c r="D1240" s="190"/>
    </row>
    <row r="1241" spans="4:4" x14ac:dyDescent="0.25">
      <c r="D1241" s="190"/>
    </row>
    <row r="1242" spans="4:4" x14ac:dyDescent="0.25">
      <c r="D1242" s="190"/>
    </row>
    <row r="1243" spans="4:4" x14ac:dyDescent="0.25">
      <c r="D1243" s="190"/>
    </row>
    <row r="1244" spans="4:4" x14ac:dyDescent="0.25">
      <c r="D1244" s="190"/>
    </row>
    <row r="1245" spans="4:4" x14ac:dyDescent="0.25">
      <c r="D1245" s="190"/>
    </row>
    <row r="1246" spans="4:4" x14ac:dyDescent="0.25">
      <c r="D1246" s="190"/>
    </row>
    <row r="1247" spans="4:4" x14ac:dyDescent="0.25">
      <c r="D1247" s="190"/>
    </row>
    <row r="1248" spans="4:4" x14ac:dyDescent="0.25">
      <c r="D1248" s="190"/>
    </row>
    <row r="1249" spans="4:4" x14ac:dyDescent="0.25">
      <c r="D1249" s="190"/>
    </row>
    <row r="1250" spans="4:4" x14ac:dyDescent="0.25">
      <c r="D1250" s="190"/>
    </row>
    <row r="1251" spans="4:4" x14ac:dyDescent="0.25">
      <c r="D1251" s="190"/>
    </row>
    <row r="1252" spans="4:4" x14ac:dyDescent="0.25">
      <c r="D1252" s="190"/>
    </row>
    <row r="1253" spans="4:4" x14ac:dyDescent="0.25">
      <c r="D1253" s="190"/>
    </row>
    <row r="1254" spans="4:4" x14ac:dyDescent="0.25">
      <c r="D1254" s="190"/>
    </row>
    <row r="1255" spans="4:4" x14ac:dyDescent="0.25">
      <c r="D1255" s="190"/>
    </row>
    <row r="1256" spans="4:4" x14ac:dyDescent="0.25">
      <c r="D1256" s="190"/>
    </row>
    <row r="1257" spans="4:4" x14ac:dyDescent="0.25">
      <c r="D1257" s="190"/>
    </row>
    <row r="1258" spans="4:4" x14ac:dyDescent="0.25">
      <c r="D1258" s="190"/>
    </row>
    <row r="1259" spans="4:4" x14ac:dyDescent="0.25">
      <c r="D1259" s="190"/>
    </row>
    <row r="1260" spans="4:4" x14ac:dyDescent="0.25">
      <c r="D1260" s="190"/>
    </row>
    <row r="1261" spans="4:4" x14ac:dyDescent="0.25">
      <c r="D1261" s="190"/>
    </row>
    <row r="1262" spans="4:4" x14ac:dyDescent="0.25">
      <c r="D1262" s="190"/>
    </row>
    <row r="1263" spans="4:4" x14ac:dyDescent="0.25">
      <c r="D1263" s="190"/>
    </row>
    <row r="1264" spans="4:4" x14ac:dyDescent="0.25">
      <c r="D1264" s="190"/>
    </row>
    <row r="1265" spans="4:4" x14ac:dyDescent="0.25">
      <c r="D1265" s="190"/>
    </row>
    <row r="1266" spans="4:4" x14ac:dyDescent="0.25">
      <c r="D1266" s="190"/>
    </row>
    <row r="1267" spans="4:4" x14ac:dyDescent="0.25">
      <c r="D1267" s="190"/>
    </row>
    <row r="1268" spans="4:4" x14ac:dyDescent="0.25">
      <c r="D1268" s="190"/>
    </row>
    <row r="1269" spans="4:4" x14ac:dyDescent="0.25">
      <c r="D1269" s="190"/>
    </row>
    <row r="1270" spans="4:4" x14ac:dyDescent="0.25">
      <c r="D1270" s="190"/>
    </row>
    <row r="1271" spans="4:4" x14ac:dyDescent="0.25">
      <c r="D1271" s="190"/>
    </row>
    <row r="1272" spans="4:4" x14ac:dyDescent="0.25">
      <c r="D1272" s="190"/>
    </row>
    <row r="1273" spans="4:4" x14ac:dyDescent="0.25">
      <c r="D1273" s="190"/>
    </row>
    <row r="1274" spans="4:4" x14ac:dyDescent="0.25">
      <c r="D1274" s="190"/>
    </row>
    <row r="1275" spans="4:4" x14ac:dyDescent="0.25">
      <c r="D1275" s="190"/>
    </row>
    <row r="1276" spans="4:4" x14ac:dyDescent="0.25">
      <c r="D1276" s="190"/>
    </row>
    <row r="1277" spans="4:4" x14ac:dyDescent="0.25">
      <c r="D1277" s="190"/>
    </row>
    <row r="1278" spans="4:4" x14ac:dyDescent="0.25">
      <c r="D1278" s="190"/>
    </row>
    <row r="1279" spans="4:4" x14ac:dyDescent="0.25">
      <c r="D1279" s="190"/>
    </row>
    <row r="1280" spans="4:4" x14ac:dyDescent="0.25">
      <c r="D1280" s="190"/>
    </row>
    <row r="1281" spans="4:4" x14ac:dyDescent="0.25">
      <c r="D1281" s="190"/>
    </row>
    <row r="1282" spans="4:4" x14ac:dyDescent="0.25">
      <c r="D1282" s="190"/>
    </row>
    <row r="1283" spans="4:4" x14ac:dyDescent="0.25">
      <c r="D1283" s="190"/>
    </row>
    <row r="1284" spans="4:4" x14ac:dyDescent="0.25">
      <c r="D1284" s="190"/>
    </row>
    <row r="1285" spans="4:4" x14ac:dyDescent="0.25">
      <c r="D1285" s="190"/>
    </row>
    <row r="1286" spans="4:4" x14ac:dyDescent="0.25">
      <c r="D1286" s="190"/>
    </row>
    <row r="1287" spans="4:4" x14ac:dyDescent="0.25">
      <c r="D1287" s="190"/>
    </row>
    <row r="1288" spans="4:4" x14ac:dyDescent="0.25">
      <c r="D1288" s="190"/>
    </row>
    <row r="1289" spans="4:4" x14ac:dyDescent="0.25">
      <c r="D1289" s="190"/>
    </row>
    <row r="1290" spans="4:4" x14ac:dyDescent="0.25">
      <c r="D1290" s="190"/>
    </row>
    <row r="1291" spans="4:4" x14ac:dyDescent="0.25">
      <c r="D1291" s="190"/>
    </row>
    <row r="1292" spans="4:4" x14ac:dyDescent="0.25">
      <c r="D1292" s="190"/>
    </row>
    <row r="1293" spans="4:4" x14ac:dyDescent="0.25">
      <c r="D1293" s="190"/>
    </row>
    <row r="1294" spans="4:4" x14ac:dyDescent="0.25">
      <c r="D1294" s="190"/>
    </row>
    <row r="1295" spans="4:4" x14ac:dyDescent="0.25">
      <c r="D1295" s="190"/>
    </row>
    <row r="1296" spans="4:4" x14ac:dyDescent="0.25">
      <c r="D1296" s="190"/>
    </row>
    <row r="1297" spans="4:4" x14ac:dyDescent="0.25">
      <c r="D1297" s="190"/>
    </row>
    <row r="1298" spans="4:4" x14ac:dyDescent="0.25">
      <c r="D1298" s="190"/>
    </row>
    <row r="1299" spans="4:4" x14ac:dyDescent="0.25">
      <c r="D1299" s="190"/>
    </row>
    <row r="1300" spans="4:4" x14ac:dyDescent="0.25">
      <c r="D1300" s="190"/>
    </row>
    <row r="1301" spans="4:4" x14ac:dyDescent="0.25">
      <c r="D1301" s="190"/>
    </row>
    <row r="1302" spans="4:4" x14ac:dyDescent="0.25">
      <c r="D1302" s="190"/>
    </row>
    <row r="1303" spans="4:4" x14ac:dyDescent="0.25">
      <c r="D1303" s="190"/>
    </row>
    <row r="1304" spans="4:4" x14ac:dyDescent="0.25">
      <c r="D1304" s="190"/>
    </row>
    <row r="1305" spans="4:4" x14ac:dyDescent="0.25">
      <c r="D1305" s="190"/>
    </row>
    <row r="1306" spans="4:4" x14ac:dyDescent="0.25">
      <c r="D1306" s="190"/>
    </row>
    <row r="1307" spans="4:4" x14ac:dyDescent="0.25">
      <c r="D1307" s="190"/>
    </row>
    <row r="1308" spans="4:4" x14ac:dyDescent="0.25">
      <c r="D1308" s="190"/>
    </row>
    <row r="1309" spans="4:4" x14ac:dyDescent="0.25">
      <c r="D1309" s="190"/>
    </row>
    <row r="1310" spans="4:4" x14ac:dyDescent="0.25">
      <c r="D1310" s="190"/>
    </row>
    <row r="1311" spans="4:4" x14ac:dyDescent="0.25">
      <c r="D1311" s="190"/>
    </row>
    <row r="1312" spans="4:4" x14ac:dyDescent="0.25">
      <c r="D1312" s="190"/>
    </row>
    <row r="1313" spans="4:4" x14ac:dyDescent="0.25">
      <c r="D1313" s="190"/>
    </row>
    <row r="1314" spans="4:4" x14ac:dyDescent="0.25">
      <c r="D1314" s="190"/>
    </row>
    <row r="1315" spans="4:4" x14ac:dyDescent="0.25">
      <c r="D1315" s="190"/>
    </row>
    <row r="1316" spans="4:4" x14ac:dyDescent="0.25">
      <c r="D1316" s="190"/>
    </row>
    <row r="1317" spans="4:4" x14ac:dyDescent="0.25">
      <c r="D1317" s="190"/>
    </row>
    <row r="1318" spans="4:4" x14ac:dyDescent="0.25">
      <c r="D1318" s="190"/>
    </row>
    <row r="1319" spans="4:4" x14ac:dyDescent="0.25">
      <c r="D1319" s="190"/>
    </row>
    <row r="1320" spans="4:4" x14ac:dyDescent="0.25">
      <c r="D1320" s="190"/>
    </row>
    <row r="1321" spans="4:4" x14ac:dyDescent="0.25">
      <c r="D1321" s="190"/>
    </row>
    <row r="1322" spans="4:4" x14ac:dyDescent="0.25">
      <c r="D1322" s="190"/>
    </row>
    <row r="1323" spans="4:4" x14ac:dyDescent="0.25">
      <c r="D1323" s="190"/>
    </row>
    <row r="1324" spans="4:4" x14ac:dyDescent="0.25">
      <c r="D1324" s="190"/>
    </row>
    <row r="1325" spans="4:4" x14ac:dyDescent="0.25">
      <c r="D1325" s="190"/>
    </row>
    <row r="1326" spans="4:4" x14ac:dyDescent="0.25">
      <c r="D1326" s="190"/>
    </row>
    <row r="1327" spans="4:4" x14ac:dyDescent="0.25">
      <c r="D1327" s="190"/>
    </row>
    <row r="1328" spans="4:4" x14ac:dyDescent="0.25">
      <c r="D1328" s="190"/>
    </row>
    <row r="1329" spans="4:4" x14ac:dyDescent="0.25">
      <c r="D1329" s="190"/>
    </row>
    <row r="1330" spans="4:4" x14ac:dyDescent="0.25">
      <c r="D1330" s="190"/>
    </row>
    <row r="1331" spans="4:4" x14ac:dyDescent="0.25">
      <c r="D1331" s="190"/>
    </row>
    <row r="1332" spans="4:4" x14ac:dyDescent="0.25">
      <c r="D1332" s="190"/>
    </row>
    <row r="1333" spans="4:4" x14ac:dyDescent="0.25">
      <c r="D1333" s="190"/>
    </row>
    <row r="1334" spans="4:4" x14ac:dyDescent="0.25">
      <c r="D1334" s="190"/>
    </row>
    <row r="1335" spans="4:4" x14ac:dyDescent="0.25">
      <c r="D1335" s="190"/>
    </row>
    <row r="1336" spans="4:4" x14ac:dyDescent="0.25">
      <c r="D1336" s="190"/>
    </row>
    <row r="1337" spans="4:4" x14ac:dyDescent="0.25">
      <c r="D1337" s="190"/>
    </row>
    <row r="1338" spans="4:4" x14ac:dyDescent="0.25">
      <c r="D1338" s="190"/>
    </row>
    <row r="1339" spans="4:4" x14ac:dyDescent="0.25">
      <c r="D1339" s="190"/>
    </row>
    <row r="1340" spans="4:4" x14ac:dyDescent="0.25">
      <c r="D1340" s="190"/>
    </row>
    <row r="1341" spans="4:4" x14ac:dyDescent="0.25">
      <c r="D1341" s="190"/>
    </row>
    <row r="1342" spans="4:4" x14ac:dyDescent="0.25">
      <c r="D1342" s="190"/>
    </row>
    <row r="1343" spans="4:4" x14ac:dyDescent="0.25">
      <c r="D1343" s="190"/>
    </row>
    <row r="1344" spans="4:4" x14ac:dyDescent="0.25">
      <c r="D1344" s="190"/>
    </row>
    <row r="1345" spans="4:4" x14ac:dyDescent="0.25">
      <c r="D1345" s="190"/>
    </row>
    <row r="1346" spans="4:4" x14ac:dyDescent="0.25">
      <c r="D1346" s="190"/>
    </row>
    <row r="1347" spans="4:4" x14ac:dyDescent="0.25">
      <c r="D1347" s="190"/>
    </row>
    <row r="1348" spans="4:4" x14ac:dyDescent="0.25">
      <c r="D1348" s="190"/>
    </row>
    <row r="1349" spans="4:4" x14ac:dyDescent="0.25">
      <c r="D1349" s="190"/>
    </row>
    <row r="1350" spans="4:4" x14ac:dyDescent="0.25">
      <c r="D1350" s="190"/>
    </row>
    <row r="1351" spans="4:4" x14ac:dyDescent="0.25">
      <c r="D1351" s="190"/>
    </row>
    <row r="1352" spans="4:4" x14ac:dyDescent="0.25">
      <c r="D1352" s="190"/>
    </row>
    <row r="1353" spans="4:4" x14ac:dyDescent="0.25">
      <c r="D1353" s="190"/>
    </row>
    <row r="1354" spans="4:4" x14ac:dyDescent="0.25">
      <c r="D1354" s="190"/>
    </row>
    <row r="1355" spans="4:4" x14ac:dyDescent="0.25">
      <c r="D1355" s="190"/>
    </row>
    <row r="1356" spans="4:4" x14ac:dyDescent="0.25">
      <c r="D1356" s="190"/>
    </row>
    <row r="1357" spans="4:4" x14ac:dyDescent="0.25">
      <c r="D1357" s="190"/>
    </row>
    <row r="1358" spans="4:4" x14ac:dyDescent="0.25">
      <c r="D1358" s="190"/>
    </row>
    <row r="1359" spans="4:4" x14ac:dyDescent="0.25">
      <c r="D1359" s="190"/>
    </row>
    <row r="1360" spans="4:4" x14ac:dyDescent="0.25">
      <c r="D1360" s="190"/>
    </row>
    <row r="1361" spans="4:4" x14ac:dyDescent="0.25">
      <c r="D1361" s="190"/>
    </row>
    <row r="1362" spans="4:4" x14ac:dyDescent="0.25">
      <c r="D1362" s="190"/>
    </row>
    <row r="1363" spans="4:4" x14ac:dyDescent="0.25">
      <c r="D1363" s="190"/>
    </row>
    <row r="1364" spans="4:4" x14ac:dyDescent="0.25">
      <c r="D1364" s="190"/>
    </row>
    <row r="1365" spans="4:4" x14ac:dyDescent="0.25">
      <c r="D1365" s="190"/>
    </row>
    <row r="1366" spans="4:4" x14ac:dyDescent="0.25">
      <c r="D1366" s="190"/>
    </row>
    <row r="1367" spans="4:4" x14ac:dyDescent="0.25">
      <c r="D1367" s="190"/>
    </row>
    <row r="1368" spans="4:4" x14ac:dyDescent="0.25">
      <c r="D1368" s="190"/>
    </row>
    <row r="1369" spans="4:4" x14ac:dyDescent="0.25">
      <c r="D1369" s="190"/>
    </row>
    <row r="1370" spans="4:4" x14ac:dyDescent="0.25">
      <c r="D1370" s="190"/>
    </row>
    <row r="1371" spans="4:4" x14ac:dyDescent="0.25">
      <c r="D1371" s="190"/>
    </row>
    <row r="1372" spans="4:4" x14ac:dyDescent="0.25">
      <c r="D1372" s="190"/>
    </row>
    <row r="1373" spans="4:4" x14ac:dyDescent="0.25">
      <c r="D1373" s="190"/>
    </row>
    <row r="1374" spans="4:4" x14ac:dyDescent="0.25">
      <c r="D1374" s="190"/>
    </row>
    <row r="1375" spans="4:4" x14ac:dyDescent="0.25">
      <c r="D1375" s="190"/>
    </row>
    <row r="1376" spans="4:4" x14ac:dyDescent="0.25">
      <c r="D1376" s="190"/>
    </row>
    <row r="1377" spans="4:4" x14ac:dyDescent="0.25">
      <c r="D1377" s="190"/>
    </row>
    <row r="1378" spans="4:4" x14ac:dyDescent="0.25">
      <c r="D1378" s="190"/>
    </row>
    <row r="1379" spans="4:4" x14ac:dyDescent="0.25">
      <c r="D1379" s="190"/>
    </row>
    <row r="1380" spans="4:4" x14ac:dyDescent="0.25">
      <c r="D1380" s="190"/>
    </row>
    <row r="1381" spans="4:4" x14ac:dyDescent="0.25">
      <c r="D1381" s="190"/>
    </row>
    <row r="1382" spans="4:4" x14ac:dyDescent="0.25">
      <c r="D1382" s="190"/>
    </row>
    <row r="1383" spans="4:4" x14ac:dyDescent="0.25">
      <c r="D1383" s="190"/>
    </row>
    <row r="1384" spans="4:4" x14ac:dyDescent="0.25">
      <c r="D1384" s="190"/>
    </row>
    <row r="1385" spans="4:4" x14ac:dyDescent="0.25">
      <c r="D1385" s="190"/>
    </row>
    <row r="1386" spans="4:4" x14ac:dyDescent="0.25">
      <c r="D1386" s="190"/>
    </row>
    <row r="1387" spans="4:4" x14ac:dyDescent="0.25">
      <c r="D1387" s="190"/>
    </row>
    <row r="1388" spans="4:4" x14ac:dyDescent="0.25">
      <c r="D1388" s="190"/>
    </row>
    <row r="1389" spans="4:4" x14ac:dyDescent="0.25">
      <c r="D1389" s="190"/>
    </row>
    <row r="1390" spans="4:4" x14ac:dyDescent="0.25">
      <c r="D1390" s="190"/>
    </row>
    <row r="1391" spans="4:4" x14ac:dyDescent="0.25">
      <c r="D1391" s="190"/>
    </row>
    <row r="1392" spans="4:4" x14ac:dyDescent="0.25">
      <c r="D1392" s="190"/>
    </row>
    <row r="1393" spans="4:4" x14ac:dyDescent="0.25">
      <c r="D1393" s="190"/>
    </row>
    <row r="1394" spans="4:4" x14ac:dyDescent="0.25">
      <c r="D1394" s="190"/>
    </row>
    <row r="1395" spans="4:4" x14ac:dyDescent="0.25">
      <c r="D1395" s="190"/>
    </row>
    <row r="1396" spans="4:4" x14ac:dyDescent="0.25">
      <c r="D1396" s="190"/>
    </row>
    <row r="1397" spans="4:4" x14ac:dyDescent="0.25">
      <c r="D1397" s="190"/>
    </row>
    <row r="1398" spans="4:4" x14ac:dyDescent="0.25">
      <c r="D1398" s="190"/>
    </row>
    <row r="1399" spans="4:4" x14ac:dyDescent="0.25">
      <c r="D1399" s="190"/>
    </row>
    <row r="1400" spans="4:4" x14ac:dyDescent="0.25">
      <c r="D1400" s="190"/>
    </row>
    <row r="1401" spans="4:4" x14ac:dyDescent="0.25">
      <c r="D1401" s="190"/>
    </row>
    <row r="1402" spans="4:4" x14ac:dyDescent="0.25">
      <c r="D1402" s="190"/>
    </row>
    <row r="1403" spans="4:4" x14ac:dyDescent="0.25">
      <c r="D1403" s="190"/>
    </row>
    <row r="1404" spans="4:4" x14ac:dyDescent="0.25">
      <c r="D1404" s="190"/>
    </row>
    <row r="1405" spans="4:4" x14ac:dyDescent="0.25">
      <c r="D1405" s="190"/>
    </row>
    <row r="1406" spans="4:4" x14ac:dyDescent="0.25">
      <c r="D1406" s="190"/>
    </row>
    <row r="1407" spans="4:4" x14ac:dyDescent="0.25">
      <c r="D1407" s="190"/>
    </row>
    <row r="1408" spans="4:4" x14ac:dyDescent="0.25">
      <c r="D1408" s="190"/>
    </row>
    <row r="1409" spans="4:4" x14ac:dyDescent="0.25">
      <c r="D1409" s="190"/>
    </row>
    <row r="1410" spans="4:4" x14ac:dyDescent="0.25">
      <c r="D1410" s="190"/>
    </row>
    <row r="1411" spans="4:4" x14ac:dyDescent="0.25">
      <c r="D1411" s="190"/>
    </row>
    <row r="1412" spans="4:4" x14ac:dyDescent="0.25">
      <c r="D1412" s="190"/>
    </row>
    <row r="1413" spans="4:4" x14ac:dyDescent="0.25">
      <c r="D1413" s="190"/>
    </row>
    <row r="1414" spans="4:4" x14ac:dyDescent="0.25">
      <c r="D1414" s="190"/>
    </row>
    <row r="1415" spans="4:4" x14ac:dyDescent="0.25">
      <c r="D1415" s="190"/>
    </row>
    <row r="1416" spans="4:4" x14ac:dyDescent="0.25">
      <c r="D1416" s="190"/>
    </row>
    <row r="1417" spans="4:4" x14ac:dyDescent="0.25">
      <c r="D1417" s="190"/>
    </row>
    <row r="1418" spans="4:4" x14ac:dyDescent="0.25">
      <c r="D1418" s="190"/>
    </row>
    <row r="1419" spans="4:4" x14ac:dyDescent="0.25">
      <c r="D1419" s="190"/>
    </row>
    <row r="1420" spans="4:4" x14ac:dyDescent="0.25">
      <c r="D1420" s="190"/>
    </row>
    <row r="1421" spans="4:4" x14ac:dyDescent="0.25">
      <c r="D1421" s="190"/>
    </row>
    <row r="1422" spans="4:4" x14ac:dyDescent="0.25">
      <c r="D1422" s="190"/>
    </row>
    <row r="1423" spans="4:4" x14ac:dyDescent="0.25">
      <c r="D1423" s="190"/>
    </row>
    <row r="1424" spans="4:4" x14ac:dyDescent="0.25">
      <c r="D1424" s="190"/>
    </row>
    <row r="1425" spans="4:4" x14ac:dyDescent="0.25">
      <c r="D1425" s="190"/>
    </row>
    <row r="1426" spans="4:4" x14ac:dyDescent="0.25">
      <c r="D1426" s="190"/>
    </row>
    <row r="1427" spans="4:4" x14ac:dyDescent="0.25">
      <c r="D1427" s="190"/>
    </row>
    <row r="1428" spans="4:4" x14ac:dyDescent="0.25">
      <c r="D1428" s="190"/>
    </row>
    <row r="1429" spans="4:4" x14ac:dyDescent="0.25">
      <c r="D1429" s="190"/>
    </row>
    <row r="1430" spans="4:4" x14ac:dyDescent="0.25">
      <c r="D1430" s="190"/>
    </row>
    <row r="1431" spans="4:4" x14ac:dyDescent="0.25">
      <c r="D1431" s="190"/>
    </row>
    <row r="1432" spans="4:4" x14ac:dyDescent="0.25">
      <c r="D1432" s="190"/>
    </row>
    <row r="1433" spans="4:4" x14ac:dyDescent="0.25">
      <c r="D1433" s="190"/>
    </row>
    <row r="1434" spans="4:4" x14ac:dyDescent="0.25">
      <c r="D1434" s="190"/>
    </row>
    <row r="1435" spans="4:4" x14ac:dyDescent="0.25">
      <c r="D1435" s="190"/>
    </row>
    <row r="1436" spans="4:4" x14ac:dyDescent="0.25">
      <c r="D1436" s="190"/>
    </row>
    <row r="1437" spans="4:4" x14ac:dyDescent="0.25">
      <c r="D1437" s="190"/>
    </row>
    <row r="1438" spans="4:4" x14ac:dyDescent="0.25">
      <c r="D1438" s="190"/>
    </row>
    <row r="1439" spans="4:4" x14ac:dyDescent="0.25">
      <c r="D1439" s="190"/>
    </row>
    <row r="1440" spans="4:4" x14ac:dyDescent="0.25">
      <c r="D1440" s="190"/>
    </row>
    <row r="1441" spans="4:4" x14ac:dyDescent="0.25">
      <c r="D1441" s="190"/>
    </row>
    <row r="1442" spans="4:4" x14ac:dyDescent="0.25">
      <c r="D1442" s="190"/>
    </row>
    <row r="1443" spans="4:4" x14ac:dyDescent="0.25">
      <c r="D1443" s="190"/>
    </row>
    <row r="1444" spans="4:4" x14ac:dyDescent="0.25">
      <c r="D1444" s="190"/>
    </row>
    <row r="1445" spans="4:4" x14ac:dyDescent="0.25">
      <c r="D1445" s="190"/>
    </row>
    <row r="1446" spans="4:4" x14ac:dyDescent="0.25">
      <c r="D1446" s="190"/>
    </row>
    <row r="1447" spans="4:4" x14ac:dyDescent="0.25">
      <c r="D1447" s="190"/>
    </row>
    <row r="1448" spans="4:4" x14ac:dyDescent="0.25">
      <c r="D1448" s="190"/>
    </row>
    <row r="1449" spans="4:4" x14ac:dyDescent="0.25">
      <c r="D1449" s="190"/>
    </row>
    <row r="1450" spans="4:4" x14ac:dyDescent="0.25">
      <c r="D1450" s="190"/>
    </row>
    <row r="1451" spans="4:4" x14ac:dyDescent="0.25">
      <c r="D1451" s="190"/>
    </row>
    <row r="1452" spans="4:4" x14ac:dyDescent="0.25">
      <c r="D1452" s="190"/>
    </row>
    <row r="1453" spans="4:4" x14ac:dyDescent="0.25">
      <c r="D1453" s="190"/>
    </row>
    <row r="1454" spans="4:4" x14ac:dyDescent="0.25">
      <c r="D1454" s="190"/>
    </row>
    <row r="1455" spans="4:4" x14ac:dyDescent="0.25">
      <c r="D1455" s="190"/>
    </row>
    <row r="1456" spans="4:4" x14ac:dyDescent="0.25">
      <c r="D1456" s="190"/>
    </row>
    <row r="1457" spans="4:4" x14ac:dyDescent="0.25">
      <c r="D1457" s="190"/>
    </row>
    <row r="1458" spans="4:4" x14ac:dyDescent="0.25">
      <c r="D1458" s="190"/>
    </row>
    <row r="1459" spans="4:4" x14ac:dyDescent="0.25">
      <c r="D1459" s="190"/>
    </row>
    <row r="1460" spans="4:4" x14ac:dyDescent="0.25">
      <c r="D1460" s="190"/>
    </row>
    <row r="1461" spans="4:4" x14ac:dyDescent="0.25">
      <c r="D1461" s="190"/>
    </row>
    <row r="1462" spans="4:4" x14ac:dyDescent="0.25">
      <c r="D1462" s="190"/>
    </row>
    <row r="1463" spans="4:4" x14ac:dyDescent="0.25">
      <c r="D1463" s="190"/>
    </row>
    <row r="1464" spans="4:4" x14ac:dyDescent="0.25">
      <c r="D1464" s="190"/>
    </row>
    <row r="1465" spans="4:4" x14ac:dyDescent="0.25">
      <c r="D1465" s="190"/>
    </row>
    <row r="1466" spans="4:4" x14ac:dyDescent="0.25">
      <c r="D1466" s="190"/>
    </row>
    <row r="1467" spans="4:4" x14ac:dyDescent="0.25">
      <c r="D1467" s="190"/>
    </row>
    <row r="1468" spans="4:4" x14ac:dyDescent="0.25">
      <c r="D1468" s="190"/>
    </row>
    <row r="1469" spans="4:4" x14ac:dyDescent="0.25">
      <c r="D1469" s="190"/>
    </row>
    <row r="1470" spans="4:4" x14ac:dyDescent="0.25">
      <c r="D1470" s="190"/>
    </row>
    <row r="1471" spans="4:4" x14ac:dyDescent="0.25">
      <c r="D1471" s="190"/>
    </row>
    <row r="1472" spans="4:4" x14ac:dyDescent="0.25">
      <c r="D1472" s="190"/>
    </row>
    <row r="1473" spans="4:4" x14ac:dyDescent="0.25">
      <c r="D1473" s="190"/>
    </row>
    <row r="1474" spans="4:4" x14ac:dyDescent="0.25">
      <c r="D1474" s="190"/>
    </row>
    <row r="1475" spans="4:4" x14ac:dyDescent="0.25">
      <c r="D1475" s="190"/>
    </row>
    <row r="1476" spans="4:4" x14ac:dyDescent="0.25">
      <c r="D1476" s="190"/>
    </row>
    <row r="1477" spans="4:4" x14ac:dyDescent="0.25">
      <c r="D1477" s="190"/>
    </row>
    <row r="1478" spans="4:4" x14ac:dyDescent="0.25">
      <c r="D1478" s="190"/>
    </row>
    <row r="1479" spans="4:4" x14ac:dyDescent="0.25">
      <c r="D1479" s="190"/>
    </row>
    <row r="1480" spans="4:4" x14ac:dyDescent="0.25">
      <c r="D1480" s="190"/>
    </row>
    <row r="1481" spans="4:4" x14ac:dyDescent="0.25">
      <c r="D1481" s="190"/>
    </row>
    <row r="1482" spans="4:4" x14ac:dyDescent="0.25">
      <c r="D1482" s="190"/>
    </row>
    <row r="1483" spans="4:4" x14ac:dyDescent="0.25">
      <c r="D1483" s="190"/>
    </row>
    <row r="1484" spans="4:4" x14ac:dyDescent="0.25">
      <c r="D1484" s="190"/>
    </row>
    <row r="1485" spans="4:4" x14ac:dyDescent="0.25">
      <c r="D1485" s="190"/>
    </row>
    <row r="1486" spans="4:4" x14ac:dyDescent="0.25">
      <c r="D1486" s="190"/>
    </row>
    <row r="1487" spans="4:4" x14ac:dyDescent="0.25">
      <c r="D1487" s="190"/>
    </row>
    <row r="1488" spans="4:4" x14ac:dyDescent="0.25">
      <c r="D1488" s="190"/>
    </row>
    <row r="1489" spans="4:4" x14ac:dyDescent="0.25">
      <c r="D1489" s="190"/>
    </row>
    <row r="1490" spans="4:4" x14ac:dyDescent="0.25">
      <c r="D1490" s="190"/>
    </row>
    <row r="1491" spans="4:4" x14ac:dyDescent="0.25">
      <c r="D1491" s="190"/>
    </row>
    <row r="1492" spans="4:4" x14ac:dyDescent="0.25">
      <c r="D1492" s="190"/>
    </row>
    <row r="1493" spans="4:4" x14ac:dyDescent="0.25">
      <c r="D1493" s="190"/>
    </row>
    <row r="1494" spans="4:4" x14ac:dyDescent="0.25">
      <c r="D1494" s="190"/>
    </row>
    <row r="1495" spans="4:4" x14ac:dyDescent="0.25">
      <c r="D1495" s="190"/>
    </row>
    <row r="1496" spans="4:4" x14ac:dyDescent="0.25">
      <c r="D1496" s="190"/>
    </row>
    <row r="1497" spans="4:4" x14ac:dyDescent="0.25">
      <c r="D1497" s="190"/>
    </row>
    <row r="1498" spans="4:4" x14ac:dyDescent="0.25">
      <c r="D1498" s="190"/>
    </row>
    <row r="1499" spans="4:4" x14ac:dyDescent="0.25">
      <c r="D1499" s="190"/>
    </row>
    <row r="1500" spans="4:4" x14ac:dyDescent="0.25">
      <c r="D1500" s="190"/>
    </row>
    <row r="1501" spans="4:4" x14ac:dyDescent="0.25">
      <c r="D1501" s="190"/>
    </row>
    <row r="1502" spans="4:4" x14ac:dyDescent="0.25">
      <c r="D1502" s="190"/>
    </row>
    <row r="1503" spans="4:4" x14ac:dyDescent="0.25">
      <c r="D1503" s="190"/>
    </row>
    <row r="1504" spans="4:4" x14ac:dyDescent="0.25">
      <c r="D1504" s="190"/>
    </row>
    <row r="1505" spans="4:4" x14ac:dyDescent="0.25">
      <c r="D1505" s="190"/>
    </row>
    <row r="1506" spans="4:4" x14ac:dyDescent="0.25">
      <c r="D1506" s="190"/>
    </row>
    <row r="1507" spans="4:4" x14ac:dyDescent="0.25">
      <c r="D1507" s="190"/>
    </row>
    <row r="1508" spans="4:4" x14ac:dyDescent="0.25">
      <c r="D1508" s="190"/>
    </row>
    <row r="1509" spans="4:4" x14ac:dyDescent="0.25">
      <c r="D1509" s="190"/>
    </row>
    <row r="1510" spans="4:4" x14ac:dyDescent="0.25">
      <c r="D1510" s="190"/>
    </row>
    <row r="1511" spans="4:4" x14ac:dyDescent="0.25">
      <c r="D1511" s="190"/>
    </row>
    <row r="1512" spans="4:4" x14ac:dyDescent="0.25">
      <c r="D1512" s="190"/>
    </row>
    <row r="1513" spans="4:4" x14ac:dyDescent="0.25">
      <c r="D1513" s="190"/>
    </row>
    <row r="1514" spans="4:4" x14ac:dyDescent="0.25">
      <c r="D1514" s="190"/>
    </row>
    <row r="1515" spans="4:4" x14ac:dyDescent="0.25">
      <c r="D1515" s="190"/>
    </row>
    <row r="1516" spans="4:4" x14ac:dyDescent="0.25">
      <c r="D1516" s="190"/>
    </row>
    <row r="1517" spans="4:4" x14ac:dyDescent="0.25">
      <c r="D1517" s="190"/>
    </row>
    <row r="1518" spans="4:4" x14ac:dyDescent="0.25">
      <c r="D1518" s="190"/>
    </row>
    <row r="1519" spans="4:4" x14ac:dyDescent="0.25">
      <c r="D1519" s="190"/>
    </row>
    <row r="1520" spans="4:4" x14ac:dyDescent="0.25">
      <c r="D1520" s="190"/>
    </row>
    <row r="1521" spans="4:4" x14ac:dyDescent="0.25">
      <c r="D1521" s="190"/>
    </row>
    <row r="1522" spans="4:4" x14ac:dyDescent="0.25">
      <c r="D1522" s="190"/>
    </row>
    <row r="1523" spans="4:4" x14ac:dyDescent="0.25">
      <c r="D1523" s="190"/>
    </row>
    <row r="1524" spans="4:4" x14ac:dyDescent="0.25">
      <c r="D1524" s="190"/>
    </row>
    <row r="1525" spans="4:4" x14ac:dyDescent="0.25">
      <c r="D1525" s="190"/>
    </row>
    <row r="1526" spans="4:4" x14ac:dyDescent="0.25">
      <c r="D1526" s="190"/>
    </row>
    <row r="1527" spans="4:4" x14ac:dyDescent="0.25">
      <c r="D1527" s="190"/>
    </row>
    <row r="1528" spans="4:4" x14ac:dyDescent="0.25">
      <c r="D1528" s="190"/>
    </row>
    <row r="1529" spans="4:4" x14ac:dyDescent="0.25">
      <c r="D1529" s="190"/>
    </row>
    <row r="1530" spans="4:4" x14ac:dyDescent="0.25">
      <c r="D1530" s="190"/>
    </row>
    <row r="1531" spans="4:4" x14ac:dyDescent="0.25">
      <c r="D1531" s="190"/>
    </row>
    <row r="1532" spans="4:4" x14ac:dyDescent="0.25">
      <c r="D1532" s="190"/>
    </row>
    <row r="1533" spans="4:4" x14ac:dyDescent="0.25">
      <c r="D1533" s="190"/>
    </row>
    <row r="1534" spans="4:4" x14ac:dyDescent="0.25">
      <c r="D1534" s="190"/>
    </row>
    <row r="1535" spans="4:4" x14ac:dyDescent="0.25">
      <c r="D1535" s="190"/>
    </row>
    <row r="1536" spans="4:4" x14ac:dyDescent="0.25">
      <c r="D1536" s="190"/>
    </row>
    <row r="1537" spans="4:4" x14ac:dyDescent="0.25">
      <c r="D1537" s="190"/>
    </row>
    <row r="1538" spans="4:4" x14ac:dyDescent="0.25">
      <c r="D1538" s="190"/>
    </row>
    <row r="1539" spans="4:4" x14ac:dyDescent="0.25">
      <c r="D1539" s="190"/>
    </row>
    <row r="1540" spans="4:4" x14ac:dyDescent="0.25">
      <c r="D1540" s="190"/>
    </row>
    <row r="1541" spans="4:4" x14ac:dyDescent="0.25">
      <c r="D1541" s="190"/>
    </row>
    <row r="1542" spans="4:4" x14ac:dyDescent="0.25">
      <c r="D1542" s="190"/>
    </row>
    <row r="1543" spans="4:4" x14ac:dyDescent="0.25">
      <c r="D1543" s="190"/>
    </row>
    <row r="1544" spans="4:4" x14ac:dyDescent="0.25">
      <c r="D1544" s="190"/>
    </row>
    <row r="1545" spans="4:4" x14ac:dyDescent="0.25">
      <c r="D1545" s="190"/>
    </row>
    <row r="1546" spans="4:4" x14ac:dyDescent="0.25">
      <c r="D1546" s="190"/>
    </row>
    <row r="1547" spans="4:4" x14ac:dyDescent="0.25">
      <c r="D1547" s="190"/>
    </row>
    <row r="1548" spans="4:4" x14ac:dyDescent="0.25">
      <c r="D1548" s="190"/>
    </row>
    <row r="1549" spans="4:4" x14ac:dyDescent="0.25">
      <c r="D1549" s="190"/>
    </row>
    <row r="1550" spans="4:4" x14ac:dyDescent="0.25">
      <c r="D1550" s="190"/>
    </row>
    <row r="1551" spans="4:4" x14ac:dyDescent="0.25">
      <c r="D1551" s="190"/>
    </row>
    <row r="1552" spans="4:4" x14ac:dyDescent="0.25">
      <c r="D1552" s="190"/>
    </row>
    <row r="1553" spans="4:4" x14ac:dyDescent="0.25">
      <c r="D1553" s="190"/>
    </row>
    <row r="1554" spans="4:4" x14ac:dyDescent="0.25">
      <c r="D1554" s="190"/>
    </row>
    <row r="1555" spans="4:4" x14ac:dyDescent="0.25">
      <c r="D1555" s="190"/>
    </row>
    <row r="1556" spans="4:4" x14ac:dyDescent="0.25">
      <c r="D1556" s="190"/>
    </row>
    <row r="1557" spans="4:4" x14ac:dyDescent="0.25">
      <c r="D1557" s="190"/>
    </row>
    <row r="1558" spans="4:4" x14ac:dyDescent="0.25">
      <c r="D1558" s="190"/>
    </row>
    <row r="1559" spans="4:4" x14ac:dyDescent="0.25">
      <c r="D1559" s="190"/>
    </row>
    <row r="1560" spans="4:4" x14ac:dyDescent="0.25">
      <c r="D1560" s="190"/>
    </row>
    <row r="1561" spans="4:4" x14ac:dyDescent="0.25">
      <c r="D1561" s="190"/>
    </row>
    <row r="1562" spans="4:4" x14ac:dyDescent="0.25">
      <c r="D1562" s="190"/>
    </row>
    <row r="1563" spans="4:4" x14ac:dyDescent="0.25">
      <c r="D1563" s="190"/>
    </row>
    <row r="1564" spans="4:4" x14ac:dyDescent="0.25">
      <c r="D1564" s="190"/>
    </row>
    <row r="1565" spans="4:4" x14ac:dyDescent="0.25">
      <c r="D1565" s="190"/>
    </row>
    <row r="1566" spans="4:4" x14ac:dyDescent="0.25">
      <c r="D1566" s="190"/>
    </row>
    <row r="1567" spans="4:4" x14ac:dyDescent="0.25">
      <c r="D1567" s="190"/>
    </row>
    <row r="1568" spans="4:4" x14ac:dyDescent="0.25">
      <c r="D1568" s="190"/>
    </row>
    <row r="1569" spans="4:4" x14ac:dyDescent="0.25">
      <c r="D1569" s="190"/>
    </row>
    <row r="1570" spans="4:4" x14ac:dyDescent="0.25">
      <c r="D1570" s="190"/>
    </row>
    <row r="1571" spans="4:4" x14ac:dyDescent="0.25">
      <c r="D1571" s="190"/>
    </row>
    <row r="1572" spans="4:4" x14ac:dyDescent="0.25">
      <c r="D1572" s="190"/>
    </row>
    <row r="1573" spans="4:4" x14ac:dyDescent="0.25">
      <c r="D1573" s="190"/>
    </row>
    <row r="1574" spans="4:4" x14ac:dyDescent="0.25">
      <c r="D1574" s="190"/>
    </row>
    <row r="1575" spans="4:4" x14ac:dyDescent="0.25">
      <c r="D1575" s="190"/>
    </row>
    <row r="1576" spans="4:4" x14ac:dyDescent="0.25">
      <c r="D1576" s="190"/>
    </row>
    <row r="1577" spans="4:4" x14ac:dyDescent="0.25">
      <c r="D1577" s="190"/>
    </row>
    <row r="1578" spans="4:4" x14ac:dyDescent="0.25">
      <c r="D1578" s="190"/>
    </row>
    <row r="1579" spans="4:4" x14ac:dyDescent="0.25">
      <c r="D1579" s="190"/>
    </row>
    <row r="1580" spans="4:4" x14ac:dyDescent="0.25">
      <c r="D1580" s="190"/>
    </row>
    <row r="1581" spans="4:4" x14ac:dyDescent="0.25">
      <c r="D1581" s="190"/>
    </row>
    <row r="1582" spans="4:4" x14ac:dyDescent="0.25">
      <c r="D1582" s="190"/>
    </row>
    <row r="1583" spans="4:4" x14ac:dyDescent="0.25">
      <c r="D1583" s="190"/>
    </row>
    <row r="1584" spans="4:4" x14ac:dyDescent="0.25">
      <c r="D1584" s="190"/>
    </row>
    <row r="1585" spans="4:4" x14ac:dyDescent="0.25">
      <c r="D1585" s="190"/>
    </row>
    <row r="1586" spans="4:4" x14ac:dyDescent="0.25">
      <c r="D1586" s="190"/>
    </row>
    <row r="1587" spans="4:4" x14ac:dyDescent="0.25">
      <c r="D1587" s="190"/>
    </row>
    <row r="1588" spans="4:4" x14ac:dyDescent="0.25">
      <c r="D1588" s="190"/>
    </row>
    <row r="1589" spans="4:4" x14ac:dyDescent="0.25">
      <c r="D1589" s="190"/>
    </row>
    <row r="1590" spans="4:4" x14ac:dyDescent="0.25">
      <c r="D1590" s="190"/>
    </row>
    <row r="1591" spans="4:4" x14ac:dyDescent="0.25">
      <c r="D1591" s="190"/>
    </row>
    <row r="1592" spans="4:4" x14ac:dyDescent="0.25">
      <c r="D1592" s="190"/>
    </row>
    <row r="1593" spans="4:4" x14ac:dyDescent="0.25">
      <c r="D1593" s="190"/>
    </row>
    <row r="1594" spans="4:4" x14ac:dyDescent="0.25">
      <c r="D1594" s="190"/>
    </row>
    <row r="1595" spans="4:4" x14ac:dyDescent="0.25">
      <c r="D1595" s="190"/>
    </row>
    <row r="1596" spans="4:4" x14ac:dyDescent="0.25">
      <c r="D1596" s="190"/>
    </row>
    <row r="1597" spans="4:4" x14ac:dyDescent="0.25">
      <c r="D1597" s="190"/>
    </row>
    <row r="1598" spans="4:4" x14ac:dyDescent="0.25">
      <c r="D1598" s="190"/>
    </row>
    <row r="1599" spans="4:4" x14ac:dyDescent="0.25">
      <c r="D1599" s="190"/>
    </row>
    <row r="1600" spans="4:4" x14ac:dyDescent="0.25">
      <c r="D1600" s="190"/>
    </row>
    <row r="1601" spans="4:4" x14ac:dyDescent="0.25">
      <c r="D1601" s="190"/>
    </row>
    <row r="1602" spans="4:4" x14ac:dyDescent="0.25">
      <c r="D1602" s="190"/>
    </row>
    <row r="1603" spans="4:4" x14ac:dyDescent="0.25">
      <c r="D1603" s="190"/>
    </row>
    <row r="1604" spans="4:4" x14ac:dyDescent="0.25">
      <c r="D1604" s="190"/>
    </row>
    <row r="1605" spans="4:4" x14ac:dyDescent="0.25">
      <c r="D1605" s="190"/>
    </row>
    <row r="1606" spans="4:4" x14ac:dyDescent="0.25">
      <c r="D1606" s="190"/>
    </row>
    <row r="1607" spans="4:4" x14ac:dyDescent="0.25">
      <c r="D1607" s="190"/>
    </row>
    <row r="1608" spans="4:4" x14ac:dyDescent="0.25">
      <c r="D1608" s="190"/>
    </row>
    <row r="1609" spans="4:4" x14ac:dyDescent="0.25">
      <c r="D1609" s="190"/>
    </row>
    <row r="1610" spans="4:4" x14ac:dyDescent="0.25">
      <c r="D1610" s="190"/>
    </row>
    <row r="1611" spans="4:4" x14ac:dyDescent="0.25">
      <c r="D1611" s="190"/>
    </row>
    <row r="1612" spans="4:4" x14ac:dyDescent="0.25">
      <c r="D1612" s="190"/>
    </row>
    <row r="1613" spans="4:4" x14ac:dyDescent="0.25">
      <c r="D1613" s="190"/>
    </row>
    <row r="1614" spans="4:4" x14ac:dyDescent="0.25">
      <c r="D1614" s="190"/>
    </row>
    <row r="1615" spans="4:4" x14ac:dyDescent="0.25">
      <c r="D1615" s="190"/>
    </row>
    <row r="1616" spans="4:4" x14ac:dyDescent="0.25">
      <c r="D1616" s="190"/>
    </row>
    <row r="1617" spans="4:4" x14ac:dyDescent="0.25">
      <c r="D1617" s="190"/>
    </row>
    <row r="1618" spans="4:4" x14ac:dyDescent="0.25">
      <c r="D1618" s="190"/>
    </row>
    <row r="1619" spans="4:4" x14ac:dyDescent="0.25">
      <c r="D1619" s="190"/>
    </row>
    <row r="1620" spans="4:4" x14ac:dyDescent="0.25">
      <c r="D1620" s="190"/>
    </row>
    <row r="1621" spans="4:4" x14ac:dyDescent="0.25">
      <c r="D1621" s="190"/>
    </row>
    <row r="1622" spans="4:4" x14ac:dyDescent="0.25">
      <c r="D1622" s="190"/>
    </row>
    <row r="1623" spans="4:4" x14ac:dyDescent="0.25">
      <c r="D1623" s="190"/>
    </row>
    <row r="1624" spans="4:4" x14ac:dyDescent="0.25">
      <c r="D1624" s="190"/>
    </row>
    <row r="1625" spans="4:4" x14ac:dyDescent="0.25">
      <c r="D1625" s="190"/>
    </row>
    <row r="1626" spans="4:4" x14ac:dyDescent="0.25">
      <c r="D1626" s="190"/>
    </row>
    <row r="1627" spans="4:4" x14ac:dyDescent="0.25">
      <c r="D1627" s="190"/>
    </row>
    <row r="1628" spans="4:4" x14ac:dyDescent="0.25">
      <c r="D1628" s="190"/>
    </row>
    <row r="1629" spans="4:4" x14ac:dyDescent="0.25">
      <c r="D1629" s="190"/>
    </row>
    <row r="1630" spans="4:4" x14ac:dyDescent="0.25">
      <c r="D1630" s="190"/>
    </row>
    <row r="1631" spans="4:4" x14ac:dyDescent="0.25">
      <c r="D1631" s="190"/>
    </row>
    <row r="1632" spans="4:4" x14ac:dyDescent="0.25">
      <c r="D1632" s="190"/>
    </row>
    <row r="1633" spans="4:4" x14ac:dyDescent="0.25">
      <c r="D1633" s="190"/>
    </row>
    <row r="1634" spans="4:4" x14ac:dyDescent="0.25">
      <c r="D1634" s="190"/>
    </row>
    <row r="1635" spans="4:4" x14ac:dyDescent="0.25">
      <c r="D1635" s="190"/>
    </row>
    <row r="1636" spans="4:4" x14ac:dyDescent="0.25">
      <c r="D1636" s="190"/>
    </row>
    <row r="1637" spans="4:4" x14ac:dyDescent="0.25">
      <c r="D1637" s="190"/>
    </row>
    <row r="1638" spans="4:4" x14ac:dyDescent="0.25">
      <c r="D1638" s="190"/>
    </row>
    <row r="1639" spans="4:4" x14ac:dyDescent="0.25">
      <c r="D1639" s="190"/>
    </row>
    <row r="1640" spans="4:4" x14ac:dyDescent="0.25">
      <c r="D1640" s="190"/>
    </row>
    <row r="1641" spans="4:4" x14ac:dyDescent="0.25">
      <c r="D1641" s="190"/>
    </row>
    <row r="1642" spans="4:4" x14ac:dyDescent="0.25">
      <c r="D1642" s="190"/>
    </row>
    <row r="1643" spans="4:4" x14ac:dyDescent="0.25">
      <c r="D1643" s="190"/>
    </row>
    <row r="1644" spans="4:4" x14ac:dyDescent="0.25">
      <c r="D1644" s="190"/>
    </row>
    <row r="1645" spans="4:4" x14ac:dyDescent="0.25">
      <c r="D1645" s="190"/>
    </row>
    <row r="1646" spans="4:4" x14ac:dyDescent="0.25">
      <c r="D1646" s="190"/>
    </row>
    <row r="1647" spans="4:4" x14ac:dyDescent="0.25">
      <c r="D1647" s="190"/>
    </row>
    <row r="1648" spans="4:4" x14ac:dyDescent="0.25">
      <c r="D1648" s="190"/>
    </row>
    <row r="1649" spans="4:4" x14ac:dyDescent="0.25">
      <c r="D1649" s="190"/>
    </row>
    <row r="1650" spans="4:4" x14ac:dyDescent="0.25">
      <c r="D1650" s="190"/>
    </row>
    <row r="1651" spans="4:4" x14ac:dyDescent="0.25">
      <c r="D1651" s="190"/>
    </row>
    <row r="1652" spans="4:4" x14ac:dyDescent="0.25">
      <c r="D1652" s="190"/>
    </row>
    <row r="1653" spans="4:4" x14ac:dyDescent="0.25">
      <c r="D1653" s="190"/>
    </row>
    <row r="1654" spans="4:4" x14ac:dyDescent="0.25">
      <c r="D1654" s="190"/>
    </row>
    <row r="1655" spans="4:4" x14ac:dyDescent="0.25">
      <c r="D1655" s="190"/>
    </row>
    <row r="1656" spans="4:4" x14ac:dyDescent="0.25">
      <c r="D1656" s="190"/>
    </row>
    <row r="1657" spans="4:4" x14ac:dyDescent="0.25">
      <c r="D1657" s="190"/>
    </row>
    <row r="1658" spans="4:4" x14ac:dyDescent="0.25">
      <c r="D1658" s="190"/>
    </row>
    <row r="1659" spans="4:4" x14ac:dyDescent="0.25">
      <c r="D1659" s="190"/>
    </row>
    <row r="1660" spans="4:4" x14ac:dyDescent="0.25">
      <c r="D1660" s="190"/>
    </row>
    <row r="1661" spans="4:4" x14ac:dyDescent="0.25">
      <c r="D1661" s="190"/>
    </row>
    <row r="1662" spans="4:4" x14ac:dyDescent="0.25">
      <c r="D1662" s="190"/>
    </row>
    <row r="1663" spans="4:4" x14ac:dyDescent="0.25">
      <c r="D1663" s="190"/>
    </row>
    <row r="1664" spans="4:4" x14ac:dyDescent="0.25">
      <c r="D1664" s="190"/>
    </row>
    <row r="1665" spans="4:4" x14ac:dyDescent="0.25">
      <c r="D1665" s="190"/>
    </row>
    <row r="1666" spans="4:4" x14ac:dyDescent="0.25">
      <c r="D1666" s="190"/>
    </row>
    <row r="1667" spans="4:4" x14ac:dyDescent="0.25">
      <c r="D1667" s="190"/>
    </row>
    <row r="1668" spans="4:4" x14ac:dyDescent="0.25">
      <c r="D1668" s="190"/>
    </row>
    <row r="1669" spans="4:4" x14ac:dyDescent="0.25">
      <c r="D1669" s="190"/>
    </row>
    <row r="1670" spans="4:4" x14ac:dyDescent="0.25">
      <c r="D1670" s="190"/>
    </row>
    <row r="1671" spans="4:4" x14ac:dyDescent="0.25">
      <c r="D1671" s="190"/>
    </row>
    <row r="1672" spans="4:4" x14ac:dyDescent="0.25">
      <c r="D1672" s="190"/>
    </row>
    <row r="1673" spans="4:4" x14ac:dyDescent="0.25">
      <c r="D1673" s="190"/>
    </row>
    <row r="1674" spans="4:4" x14ac:dyDescent="0.25">
      <c r="D1674" s="190"/>
    </row>
    <row r="1675" spans="4:4" x14ac:dyDescent="0.25">
      <c r="D1675" s="190"/>
    </row>
    <row r="1676" spans="4:4" x14ac:dyDescent="0.25">
      <c r="D1676" s="190"/>
    </row>
    <row r="1677" spans="4:4" x14ac:dyDescent="0.25">
      <c r="D1677" s="190"/>
    </row>
    <row r="1678" spans="4:4" x14ac:dyDescent="0.25">
      <c r="D1678" s="190"/>
    </row>
    <row r="1679" spans="4:4" x14ac:dyDescent="0.25">
      <c r="D1679" s="190"/>
    </row>
    <row r="1680" spans="4:4" x14ac:dyDescent="0.25">
      <c r="D1680" s="190"/>
    </row>
    <row r="1681" spans="4:4" x14ac:dyDescent="0.25">
      <c r="D1681" s="190"/>
    </row>
    <row r="1682" spans="4:4" x14ac:dyDescent="0.25">
      <c r="D1682" s="190"/>
    </row>
    <row r="1683" spans="4:4" x14ac:dyDescent="0.25">
      <c r="D1683" s="190"/>
    </row>
    <row r="1684" spans="4:4" x14ac:dyDescent="0.25">
      <c r="D1684" s="190"/>
    </row>
    <row r="1685" spans="4:4" x14ac:dyDescent="0.25">
      <c r="D1685" s="190"/>
    </row>
    <row r="1686" spans="4:4" x14ac:dyDescent="0.25">
      <c r="D1686" s="190"/>
    </row>
    <row r="1687" spans="4:4" x14ac:dyDescent="0.25">
      <c r="D1687" s="190"/>
    </row>
    <row r="1688" spans="4:4" x14ac:dyDescent="0.25">
      <c r="D1688" s="190"/>
    </row>
    <row r="1689" spans="4:4" x14ac:dyDescent="0.25">
      <c r="D1689" s="190"/>
    </row>
    <row r="1690" spans="4:4" x14ac:dyDescent="0.25">
      <c r="D1690" s="190"/>
    </row>
    <row r="1691" spans="4:4" x14ac:dyDescent="0.25">
      <c r="D1691" s="190"/>
    </row>
    <row r="1692" spans="4:4" x14ac:dyDescent="0.25">
      <c r="D1692" s="190"/>
    </row>
    <row r="1693" spans="4:4" x14ac:dyDescent="0.25">
      <c r="D1693" s="190"/>
    </row>
    <row r="1694" spans="4:4" x14ac:dyDescent="0.25">
      <c r="D1694" s="190"/>
    </row>
    <row r="1695" spans="4:4" x14ac:dyDescent="0.25">
      <c r="D1695" s="190"/>
    </row>
    <row r="1696" spans="4:4" x14ac:dyDescent="0.25">
      <c r="D1696" s="190"/>
    </row>
    <row r="1697" spans="4:4" x14ac:dyDescent="0.25">
      <c r="D1697" s="190"/>
    </row>
    <row r="1698" spans="4:4" x14ac:dyDescent="0.25">
      <c r="D1698" s="190"/>
    </row>
    <row r="1699" spans="4:4" x14ac:dyDescent="0.25">
      <c r="D1699" s="190"/>
    </row>
    <row r="1700" spans="4:4" x14ac:dyDescent="0.25">
      <c r="D1700" s="190"/>
    </row>
    <row r="1701" spans="4:4" x14ac:dyDescent="0.25">
      <c r="D1701" s="190"/>
    </row>
    <row r="1702" spans="4:4" x14ac:dyDescent="0.25">
      <c r="D1702" s="190"/>
    </row>
    <row r="1703" spans="4:4" x14ac:dyDescent="0.25">
      <c r="D1703" s="190"/>
    </row>
    <row r="1704" spans="4:4" x14ac:dyDescent="0.25">
      <c r="D1704" s="190"/>
    </row>
    <row r="1705" spans="4:4" x14ac:dyDescent="0.25">
      <c r="D1705" s="190"/>
    </row>
    <row r="1706" spans="4:4" x14ac:dyDescent="0.25">
      <c r="D1706" s="190"/>
    </row>
    <row r="1707" spans="4:4" x14ac:dyDescent="0.25">
      <c r="D1707" s="190"/>
    </row>
    <row r="1708" spans="4:4" x14ac:dyDescent="0.25">
      <c r="D1708" s="190"/>
    </row>
    <row r="1709" spans="4:4" x14ac:dyDescent="0.25">
      <c r="D1709" s="190"/>
    </row>
    <row r="1710" spans="4:4" x14ac:dyDescent="0.25">
      <c r="D1710" s="190"/>
    </row>
    <row r="1711" spans="4:4" x14ac:dyDescent="0.25">
      <c r="D1711" s="190"/>
    </row>
    <row r="1712" spans="4:4" x14ac:dyDescent="0.25">
      <c r="D1712" s="190"/>
    </row>
    <row r="1713" spans="4:4" x14ac:dyDescent="0.25">
      <c r="D1713" s="190"/>
    </row>
    <row r="1714" spans="4:4" x14ac:dyDescent="0.25">
      <c r="D1714" s="190"/>
    </row>
    <row r="1715" spans="4:4" x14ac:dyDescent="0.25">
      <c r="D1715" s="190"/>
    </row>
    <row r="1716" spans="4:4" x14ac:dyDescent="0.25">
      <c r="D1716" s="190"/>
    </row>
    <row r="1717" spans="4:4" x14ac:dyDescent="0.25">
      <c r="D1717" s="190"/>
    </row>
    <row r="1718" spans="4:4" x14ac:dyDescent="0.25">
      <c r="D1718" s="190"/>
    </row>
    <row r="1719" spans="4:4" x14ac:dyDescent="0.25">
      <c r="D1719" s="190"/>
    </row>
    <row r="1720" spans="4:4" x14ac:dyDescent="0.25">
      <c r="D1720" s="190"/>
    </row>
    <row r="1721" spans="4:4" x14ac:dyDescent="0.25">
      <c r="D1721" s="190"/>
    </row>
    <row r="1722" spans="4:4" x14ac:dyDescent="0.25">
      <c r="D1722" s="190"/>
    </row>
    <row r="1723" spans="4:4" x14ac:dyDescent="0.25">
      <c r="D1723" s="190"/>
    </row>
    <row r="1724" spans="4:4" x14ac:dyDescent="0.25">
      <c r="D1724" s="190"/>
    </row>
    <row r="1725" spans="4:4" x14ac:dyDescent="0.25">
      <c r="D1725" s="190"/>
    </row>
    <row r="1726" spans="4:4" x14ac:dyDescent="0.25">
      <c r="D1726" s="190"/>
    </row>
    <row r="1727" spans="4:4" x14ac:dyDescent="0.25">
      <c r="D1727" s="190"/>
    </row>
    <row r="1728" spans="4:4" x14ac:dyDescent="0.25">
      <c r="D1728" s="190"/>
    </row>
    <row r="1729" spans="4:4" x14ac:dyDescent="0.25">
      <c r="D1729" s="190"/>
    </row>
    <row r="1730" spans="4:4" x14ac:dyDescent="0.25">
      <c r="D1730" s="190"/>
    </row>
    <row r="1731" spans="4:4" x14ac:dyDescent="0.25">
      <c r="D1731" s="190"/>
    </row>
    <row r="1732" spans="4:4" x14ac:dyDescent="0.25">
      <c r="D1732" s="190"/>
    </row>
    <row r="1733" spans="4:4" x14ac:dyDescent="0.25">
      <c r="D1733" s="190"/>
    </row>
    <row r="1734" spans="4:4" x14ac:dyDescent="0.25">
      <c r="D1734" s="190"/>
    </row>
    <row r="1735" spans="4:4" x14ac:dyDescent="0.25">
      <c r="D1735" s="190"/>
    </row>
    <row r="1736" spans="4:4" x14ac:dyDescent="0.25">
      <c r="D1736" s="190"/>
    </row>
    <row r="1737" spans="4:4" x14ac:dyDescent="0.25">
      <c r="D1737" s="190"/>
    </row>
    <row r="1738" spans="4:4" x14ac:dyDescent="0.25">
      <c r="D1738" s="190"/>
    </row>
    <row r="1739" spans="4:4" x14ac:dyDescent="0.25">
      <c r="D1739" s="190"/>
    </row>
    <row r="1740" spans="4:4" x14ac:dyDescent="0.25">
      <c r="D1740" s="190"/>
    </row>
    <row r="1741" spans="4:4" x14ac:dyDescent="0.25">
      <c r="D1741" s="190"/>
    </row>
    <row r="1742" spans="4:4" x14ac:dyDescent="0.25">
      <c r="D1742" s="190"/>
    </row>
    <row r="1743" spans="4:4" x14ac:dyDescent="0.25">
      <c r="D1743" s="190"/>
    </row>
    <row r="1744" spans="4:4" x14ac:dyDescent="0.25">
      <c r="D1744" s="190"/>
    </row>
    <row r="1745" spans="4:4" x14ac:dyDescent="0.25">
      <c r="D1745" s="190"/>
    </row>
    <row r="1746" spans="4:4" x14ac:dyDescent="0.25">
      <c r="D1746" s="190"/>
    </row>
    <row r="1747" spans="4:4" x14ac:dyDescent="0.25">
      <c r="D1747" s="190"/>
    </row>
    <row r="1748" spans="4:4" x14ac:dyDescent="0.25">
      <c r="D1748" s="190"/>
    </row>
    <row r="1749" spans="4:4" x14ac:dyDescent="0.25">
      <c r="D1749" s="190"/>
    </row>
    <row r="1750" spans="4:4" x14ac:dyDescent="0.25">
      <c r="D1750" s="190"/>
    </row>
    <row r="1751" spans="4:4" x14ac:dyDescent="0.25">
      <c r="D1751" s="190"/>
    </row>
    <row r="1752" spans="4:4" x14ac:dyDescent="0.25">
      <c r="D1752" s="190"/>
    </row>
    <row r="1753" spans="4:4" x14ac:dyDescent="0.25">
      <c r="D1753" s="190"/>
    </row>
    <row r="1754" spans="4:4" x14ac:dyDescent="0.25">
      <c r="D1754" s="190"/>
    </row>
    <row r="1755" spans="4:4" x14ac:dyDescent="0.25">
      <c r="D1755" s="190"/>
    </row>
    <row r="1756" spans="4:4" x14ac:dyDescent="0.25">
      <c r="D1756" s="190"/>
    </row>
    <row r="1757" spans="4:4" x14ac:dyDescent="0.25">
      <c r="D1757" s="190"/>
    </row>
    <row r="1758" spans="4:4" x14ac:dyDescent="0.25">
      <c r="D1758" s="190"/>
    </row>
    <row r="1759" spans="4:4" x14ac:dyDescent="0.25">
      <c r="D1759" s="190"/>
    </row>
    <row r="1760" spans="4:4" x14ac:dyDescent="0.25">
      <c r="D1760" s="190"/>
    </row>
    <row r="1761" spans="4:4" x14ac:dyDescent="0.25">
      <c r="D1761" s="190"/>
    </row>
    <row r="1762" spans="4:4" x14ac:dyDescent="0.25">
      <c r="D1762" s="190"/>
    </row>
    <row r="1763" spans="4:4" x14ac:dyDescent="0.25">
      <c r="D1763" s="190"/>
    </row>
    <row r="1764" spans="4:4" x14ac:dyDescent="0.25">
      <c r="D1764" s="190"/>
    </row>
    <row r="1765" spans="4:4" x14ac:dyDescent="0.25">
      <c r="D1765" s="190"/>
    </row>
    <row r="1766" spans="4:4" x14ac:dyDescent="0.25">
      <c r="D1766" s="190"/>
    </row>
    <row r="1767" spans="4:4" x14ac:dyDescent="0.25">
      <c r="D1767" s="190"/>
    </row>
    <row r="1768" spans="4:4" x14ac:dyDescent="0.25">
      <c r="D1768" s="190"/>
    </row>
    <row r="1769" spans="4:4" x14ac:dyDescent="0.25">
      <c r="D1769" s="190"/>
    </row>
    <row r="1770" spans="4:4" x14ac:dyDescent="0.25">
      <c r="D1770" s="190"/>
    </row>
    <row r="1771" spans="4:4" x14ac:dyDescent="0.25">
      <c r="D1771" s="190"/>
    </row>
    <row r="1772" spans="4:4" x14ac:dyDescent="0.25">
      <c r="D1772" s="190"/>
    </row>
    <row r="1773" spans="4:4" x14ac:dyDescent="0.25">
      <c r="D1773" s="190"/>
    </row>
    <row r="1774" spans="4:4" x14ac:dyDescent="0.25">
      <c r="D1774" s="190"/>
    </row>
    <row r="1775" spans="4:4" x14ac:dyDescent="0.25">
      <c r="D1775" s="190"/>
    </row>
    <row r="1776" spans="4:4" x14ac:dyDescent="0.25">
      <c r="D1776" s="190"/>
    </row>
    <row r="1777" spans="4:4" x14ac:dyDescent="0.25">
      <c r="D1777" s="190"/>
    </row>
    <row r="1778" spans="4:4" x14ac:dyDescent="0.25">
      <c r="D1778" s="190"/>
    </row>
    <row r="1779" spans="4:4" x14ac:dyDescent="0.25">
      <c r="D1779" s="190"/>
    </row>
    <row r="1780" spans="4:4" x14ac:dyDescent="0.25">
      <c r="D1780" s="190"/>
    </row>
    <row r="1781" spans="4:4" x14ac:dyDescent="0.25">
      <c r="D1781" s="190"/>
    </row>
    <row r="1782" spans="4:4" x14ac:dyDescent="0.25">
      <c r="D1782" s="190"/>
    </row>
    <row r="1783" spans="4:4" x14ac:dyDescent="0.25">
      <c r="D1783" s="190"/>
    </row>
    <row r="1784" spans="4:4" x14ac:dyDescent="0.25">
      <c r="D1784" s="190"/>
    </row>
    <row r="1785" spans="4:4" x14ac:dyDescent="0.25">
      <c r="D1785" s="190"/>
    </row>
    <row r="1786" spans="4:4" x14ac:dyDescent="0.25">
      <c r="D1786" s="190"/>
    </row>
    <row r="1787" spans="4:4" x14ac:dyDescent="0.25">
      <c r="D1787" s="190"/>
    </row>
    <row r="1788" spans="4:4" x14ac:dyDescent="0.25">
      <c r="D1788" s="190"/>
    </row>
    <row r="1789" spans="4:4" x14ac:dyDescent="0.25">
      <c r="D1789" s="190"/>
    </row>
    <row r="1790" spans="4:4" x14ac:dyDescent="0.25">
      <c r="D1790" s="190"/>
    </row>
    <row r="1791" spans="4:4" x14ac:dyDescent="0.25">
      <c r="D1791" s="190"/>
    </row>
    <row r="1792" spans="4:4" x14ac:dyDescent="0.25">
      <c r="D1792" s="190"/>
    </row>
    <row r="1793" spans="4:4" x14ac:dyDescent="0.25">
      <c r="D1793" s="190"/>
    </row>
    <row r="1794" spans="4:4" x14ac:dyDescent="0.25">
      <c r="D1794" s="190"/>
    </row>
    <row r="1795" spans="4:4" x14ac:dyDescent="0.25">
      <c r="D1795" s="190"/>
    </row>
    <row r="1796" spans="4:4" x14ac:dyDescent="0.25">
      <c r="D1796" s="190"/>
    </row>
    <row r="1797" spans="4:4" x14ac:dyDescent="0.25">
      <c r="D1797" s="190"/>
    </row>
    <row r="1798" spans="4:4" x14ac:dyDescent="0.25">
      <c r="D1798" s="190"/>
    </row>
    <row r="1799" spans="4:4" x14ac:dyDescent="0.25">
      <c r="D1799" s="190"/>
    </row>
    <row r="1800" spans="4:4" x14ac:dyDescent="0.25">
      <c r="D1800" s="190"/>
    </row>
    <row r="1801" spans="4:4" x14ac:dyDescent="0.25">
      <c r="D1801" s="190"/>
    </row>
    <row r="1802" spans="4:4" x14ac:dyDescent="0.25">
      <c r="D1802" s="190"/>
    </row>
    <row r="1803" spans="4:4" x14ac:dyDescent="0.25">
      <c r="D1803" s="190"/>
    </row>
    <row r="1804" spans="4:4" x14ac:dyDescent="0.25">
      <c r="D1804" s="190"/>
    </row>
    <row r="1805" spans="4:4" x14ac:dyDescent="0.25">
      <c r="D1805" s="190"/>
    </row>
    <row r="1806" spans="4:4" x14ac:dyDescent="0.25">
      <c r="D1806" s="190"/>
    </row>
    <row r="1807" spans="4:4" x14ac:dyDescent="0.25">
      <c r="D1807" s="190"/>
    </row>
    <row r="1808" spans="4:4" x14ac:dyDescent="0.25">
      <c r="D1808" s="190"/>
    </row>
    <row r="1809" spans="4:4" x14ac:dyDescent="0.25">
      <c r="D1809" s="190"/>
    </row>
    <row r="1810" spans="4:4" x14ac:dyDescent="0.25">
      <c r="D1810" s="190"/>
    </row>
    <row r="1811" spans="4:4" x14ac:dyDescent="0.25">
      <c r="D1811" s="190"/>
    </row>
    <row r="1812" spans="4:4" x14ac:dyDescent="0.25">
      <c r="D1812" s="190"/>
    </row>
    <row r="1813" spans="4:4" x14ac:dyDescent="0.25">
      <c r="D1813" s="190"/>
    </row>
    <row r="1814" spans="4:4" x14ac:dyDescent="0.25">
      <c r="D1814" s="190"/>
    </row>
    <row r="1815" spans="4:4" x14ac:dyDescent="0.25">
      <c r="D1815" s="190"/>
    </row>
    <row r="1816" spans="4:4" x14ac:dyDescent="0.25">
      <c r="D1816" s="190"/>
    </row>
    <row r="1817" spans="4:4" x14ac:dyDescent="0.25">
      <c r="D1817" s="190"/>
    </row>
    <row r="1818" spans="4:4" x14ac:dyDescent="0.25">
      <c r="D1818" s="190"/>
    </row>
    <row r="1819" spans="4:4" x14ac:dyDescent="0.25">
      <c r="D1819" s="190"/>
    </row>
    <row r="1820" spans="4:4" x14ac:dyDescent="0.25">
      <c r="D1820" s="190"/>
    </row>
    <row r="1821" spans="4:4" x14ac:dyDescent="0.25">
      <c r="D1821" s="190"/>
    </row>
    <row r="1822" spans="4:4" x14ac:dyDescent="0.25">
      <c r="D1822" s="190"/>
    </row>
    <row r="1823" spans="4:4" x14ac:dyDescent="0.25">
      <c r="D1823" s="190"/>
    </row>
    <row r="1824" spans="4:4" x14ac:dyDescent="0.25">
      <c r="D1824" s="190"/>
    </row>
    <row r="1825" spans="4:4" x14ac:dyDescent="0.25">
      <c r="D1825" s="190"/>
    </row>
    <row r="1826" spans="4:4" x14ac:dyDescent="0.25">
      <c r="D1826" s="190"/>
    </row>
    <row r="1827" spans="4:4" x14ac:dyDescent="0.25">
      <c r="D1827" s="190"/>
    </row>
    <row r="1828" spans="4:4" x14ac:dyDescent="0.25">
      <c r="D1828" s="190"/>
    </row>
    <row r="1829" spans="4:4" x14ac:dyDescent="0.25">
      <c r="D1829" s="190"/>
    </row>
    <row r="1830" spans="4:4" x14ac:dyDescent="0.25">
      <c r="D1830" s="190"/>
    </row>
    <row r="1831" spans="4:4" x14ac:dyDescent="0.25">
      <c r="D1831" s="190"/>
    </row>
    <row r="1832" spans="4:4" x14ac:dyDescent="0.25">
      <c r="D1832" s="190"/>
    </row>
    <row r="1833" spans="4:4" x14ac:dyDescent="0.25">
      <c r="D1833" s="190"/>
    </row>
    <row r="1834" spans="4:4" x14ac:dyDescent="0.25">
      <c r="D1834" s="190"/>
    </row>
    <row r="1835" spans="4:4" x14ac:dyDescent="0.25">
      <c r="D1835" s="190"/>
    </row>
    <row r="1836" spans="4:4" x14ac:dyDescent="0.25">
      <c r="D1836" s="190"/>
    </row>
    <row r="1837" spans="4:4" x14ac:dyDescent="0.25">
      <c r="D1837" s="190"/>
    </row>
    <row r="1838" spans="4:4" x14ac:dyDescent="0.25">
      <c r="D1838" s="190"/>
    </row>
    <row r="1839" spans="4:4" x14ac:dyDescent="0.25">
      <c r="D1839" s="190"/>
    </row>
    <row r="1840" spans="4:4" x14ac:dyDescent="0.25">
      <c r="D1840" s="190"/>
    </row>
    <row r="1841" spans="4:4" x14ac:dyDescent="0.25">
      <c r="D1841" s="190"/>
    </row>
    <row r="1842" spans="4:4" x14ac:dyDescent="0.25">
      <c r="D1842" s="190"/>
    </row>
    <row r="1843" spans="4:4" x14ac:dyDescent="0.25">
      <c r="D1843" s="190"/>
    </row>
    <row r="1844" spans="4:4" x14ac:dyDescent="0.25">
      <c r="D1844" s="190"/>
    </row>
    <row r="1845" spans="4:4" x14ac:dyDescent="0.25">
      <c r="D1845" s="190"/>
    </row>
    <row r="1846" spans="4:4" x14ac:dyDescent="0.25">
      <c r="D1846" s="190"/>
    </row>
    <row r="1847" spans="4:4" x14ac:dyDescent="0.25">
      <c r="D1847" s="190"/>
    </row>
    <row r="1848" spans="4:4" x14ac:dyDescent="0.25">
      <c r="D1848" s="190"/>
    </row>
    <row r="1849" spans="4:4" x14ac:dyDescent="0.25">
      <c r="D1849" s="190"/>
    </row>
    <row r="1850" spans="4:4" x14ac:dyDescent="0.25">
      <c r="D1850" s="190"/>
    </row>
    <row r="1851" spans="4:4" x14ac:dyDescent="0.25">
      <c r="D1851" s="190"/>
    </row>
    <row r="1852" spans="4:4" x14ac:dyDescent="0.25">
      <c r="D1852" s="190"/>
    </row>
    <row r="1853" spans="4:4" x14ac:dyDescent="0.25">
      <c r="D1853" s="190"/>
    </row>
    <row r="1854" spans="4:4" x14ac:dyDescent="0.25">
      <c r="D1854" s="190"/>
    </row>
    <row r="1855" spans="4:4" x14ac:dyDescent="0.25">
      <c r="D1855" s="190"/>
    </row>
    <row r="1856" spans="4:4" x14ac:dyDescent="0.25">
      <c r="D1856" s="190"/>
    </row>
    <row r="1857" spans="4:4" x14ac:dyDescent="0.25">
      <c r="D1857" s="190"/>
    </row>
    <row r="1858" spans="4:4" x14ac:dyDescent="0.25">
      <c r="D1858" s="190"/>
    </row>
    <row r="1859" spans="4:4" x14ac:dyDescent="0.25">
      <c r="D1859" s="190"/>
    </row>
    <row r="1860" spans="4:4" x14ac:dyDescent="0.25">
      <c r="D1860" s="190"/>
    </row>
    <row r="1861" spans="4:4" x14ac:dyDescent="0.25">
      <c r="D1861" s="190"/>
    </row>
    <row r="1862" spans="4:4" x14ac:dyDescent="0.25">
      <c r="D1862" s="190"/>
    </row>
    <row r="1863" spans="4:4" x14ac:dyDescent="0.25">
      <c r="D1863" s="190"/>
    </row>
    <row r="1864" spans="4:4" x14ac:dyDescent="0.25">
      <c r="D1864" s="190"/>
    </row>
    <row r="1865" spans="4:4" x14ac:dyDescent="0.25">
      <c r="D1865" s="190"/>
    </row>
    <row r="1866" spans="4:4" x14ac:dyDescent="0.25">
      <c r="D1866" s="190"/>
    </row>
    <row r="1867" spans="4:4" x14ac:dyDescent="0.25">
      <c r="D1867" s="190"/>
    </row>
    <row r="1868" spans="4:4" x14ac:dyDescent="0.25">
      <c r="D1868" s="190"/>
    </row>
    <row r="1869" spans="4:4" x14ac:dyDescent="0.25">
      <c r="D1869" s="190"/>
    </row>
    <row r="1870" spans="4:4" x14ac:dyDescent="0.25">
      <c r="D1870" s="190"/>
    </row>
    <row r="1871" spans="4:4" x14ac:dyDescent="0.25">
      <c r="D1871" s="190"/>
    </row>
    <row r="1872" spans="4:4" x14ac:dyDescent="0.25">
      <c r="D1872" s="190"/>
    </row>
    <row r="1873" spans="4:4" x14ac:dyDescent="0.25">
      <c r="D1873" s="190"/>
    </row>
    <row r="1874" spans="4:4" x14ac:dyDescent="0.25">
      <c r="D1874" s="190"/>
    </row>
    <row r="1875" spans="4:4" x14ac:dyDescent="0.25">
      <c r="D1875" s="190"/>
    </row>
    <row r="1876" spans="4:4" x14ac:dyDescent="0.25">
      <c r="D1876" s="190"/>
    </row>
    <row r="1877" spans="4:4" x14ac:dyDescent="0.25">
      <c r="D1877" s="190"/>
    </row>
    <row r="1878" spans="4:4" x14ac:dyDescent="0.25">
      <c r="D1878" s="190"/>
    </row>
    <row r="1879" spans="4:4" x14ac:dyDescent="0.25">
      <c r="D1879" s="190"/>
    </row>
    <row r="1880" spans="4:4" x14ac:dyDescent="0.25">
      <c r="D1880" s="190"/>
    </row>
    <row r="1881" spans="4:4" x14ac:dyDescent="0.25">
      <c r="D1881" s="190"/>
    </row>
    <row r="1882" spans="4:4" x14ac:dyDescent="0.25">
      <c r="D1882" s="190"/>
    </row>
    <row r="1883" spans="4:4" x14ac:dyDescent="0.25">
      <c r="D1883" s="190"/>
    </row>
    <row r="1884" spans="4:4" x14ac:dyDescent="0.25">
      <c r="D1884" s="190"/>
    </row>
    <row r="1885" spans="4:4" x14ac:dyDescent="0.25">
      <c r="D1885" s="190"/>
    </row>
    <row r="1886" spans="4:4" x14ac:dyDescent="0.25">
      <c r="D1886" s="190"/>
    </row>
    <row r="1887" spans="4:4" x14ac:dyDescent="0.25">
      <c r="D1887" s="190"/>
    </row>
    <row r="1888" spans="4:4" x14ac:dyDescent="0.25">
      <c r="D1888" s="190"/>
    </row>
    <row r="1889" spans="4:4" x14ac:dyDescent="0.25">
      <c r="D1889" s="190"/>
    </row>
    <row r="1890" spans="4:4" x14ac:dyDescent="0.25">
      <c r="D1890" s="190"/>
    </row>
    <row r="1891" spans="4:4" x14ac:dyDescent="0.25">
      <c r="D1891" s="190"/>
    </row>
    <row r="1892" spans="4:4" x14ac:dyDescent="0.25">
      <c r="D1892" s="190"/>
    </row>
    <row r="1893" spans="4:4" x14ac:dyDescent="0.25">
      <c r="D1893" s="190"/>
    </row>
    <row r="1894" spans="4:4" x14ac:dyDescent="0.25">
      <c r="D1894" s="190"/>
    </row>
    <row r="1895" spans="4:4" x14ac:dyDescent="0.25">
      <c r="D1895" s="190"/>
    </row>
    <row r="1896" spans="4:4" x14ac:dyDescent="0.25">
      <c r="D1896" s="190"/>
    </row>
    <row r="1897" spans="4:4" x14ac:dyDescent="0.25">
      <c r="D1897" s="190"/>
    </row>
    <row r="1898" spans="4:4" x14ac:dyDescent="0.25">
      <c r="D1898" s="190"/>
    </row>
    <row r="1899" spans="4:4" x14ac:dyDescent="0.25">
      <c r="D1899" s="190"/>
    </row>
    <row r="1900" spans="4:4" x14ac:dyDescent="0.25">
      <c r="D1900" s="190"/>
    </row>
    <row r="1901" spans="4:4" x14ac:dyDescent="0.25">
      <c r="D1901" s="190"/>
    </row>
    <row r="1902" spans="4:4" x14ac:dyDescent="0.25">
      <c r="D1902" s="190"/>
    </row>
    <row r="1903" spans="4:4" x14ac:dyDescent="0.25">
      <c r="D1903" s="190"/>
    </row>
    <row r="1904" spans="4:4" x14ac:dyDescent="0.25">
      <c r="D1904" s="190"/>
    </row>
    <row r="1905" spans="4:4" x14ac:dyDescent="0.25">
      <c r="D1905" s="190"/>
    </row>
    <row r="1906" spans="4:4" x14ac:dyDescent="0.25">
      <c r="D1906" s="190"/>
    </row>
    <row r="1907" spans="4:4" x14ac:dyDescent="0.25">
      <c r="D1907" s="190"/>
    </row>
    <row r="1908" spans="4:4" x14ac:dyDescent="0.25">
      <c r="D1908" s="190"/>
    </row>
    <row r="1909" spans="4:4" x14ac:dyDescent="0.25">
      <c r="D1909" s="190"/>
    </row>
    <row r="1910" spans="4:4" x14ac:dyDescent="0.25">
      <c r="D1910" s="190"/>
    </row>
    <row r="1911" spans="4:4" x14ac:dyDescent="0.25">
      <c r="D1911" s="190"/>
    </row>
    <row r="1912" spans="4:4" x14ac:dyDescent="0.25">
      <c r="D1912" s="190"/>
    </row>
    <row r="1913" spans="4:4" x14ac:dyDescent="0.25">
      <c r="D1913" s="190"/>
    </row>
    <row r="1914" spans="4:4" x14ac:dyDescent="0.25">
      <c r="D1914" s="190"/>
    </row>
    <row r="1915" spans="4:4" x14ac:dyDescent="0.25">
      <c r="D1915" s="190"/>
    </row>
    <row r="1916" spans="4:4" x14ac:dyDescent="0.25">
      <c r="D1916" s="190"/>
    </row>
    <row r="1917" spans="4:4" x14ac:dyDescent="0.25">
      <c r="D1917" s="190"/>
    </row>
    <row r="1918" spans="4:4" x14ac:dyDescent="0.25">
      <c r="D1918" s="190"/>
    </row>
    <row r="1919" spans="4:4" x14ac:dyDescent="0.25">
      <c r="D1919" s="190"/>
    </row>
    <row r="1920" spans="4:4" x14ac:dyDescent="0.25">
      <c r="D1920" s="190"/>
    </row>
    <row r="1921" spans="4:4" x14ac:dyDescent="0.25">
      <c r="D1921" s="190"/>
    </row>
    <row r="1922" spans="4:4" x14ac:dyDescent="0.25">
      <c r="D1922" s="190"/>
    </row>
    <row r="1923" spans="4:4" x14ac:dyDescent="0.25">
      <c r="D1923" s="190"/>
    </row>
    <row r="1924" spans="4:4" x14ac:dyDescent="0.25">
      <c r="D1924" s="190"/>
    </row>
    <row r="1925" spans="4:4" x14ac:dyDescent="0.25">
      <c r="D1925" s="190"/>
    </row>
    <row r="1926" spans="4:4" x14ac:dyDescent="0.25">
      <c r="D1926" s="190"/>
    </row>
    <row r="1927" spans="4:4" x14ac:dyDescent="0.25">
      <c r="D1927" s="190"/>
    </row>
    <row r="1928" spans="4:4" x14ac:dyDescent="0.25">
      <c r="D1928" s="190"/>
    </row>
    <row r="1929" spans="4:4" x14ac:dyDescent="0.25">
      <c r="D1929" s="190"/>
    </row>
    <row r="1930" spans="4:4" x14ac:dyDescent="0.25">
      <c r="D1930" s="190"/>
    </row>
    <row r="1931" spans="4:4" x14ac:dyDescent="0.25">
      <c r="D1931" s="190"/>
    </row>
    <row r="1932" spans="4:4" x14ac:dyDescent="0.25">
      <c r="D1932" s="190"/>
    </row>
    <row r="1933" spans="4:4" x14ac:dyDescent="0.25">
      <c r="D1933" s="190"/>
    </row>
    <row r="1934" spans="4:4" x14ac:dyDescent="0.25">
      <c r="D1934" s="190"/>
    </row>
    <row r="1935" spans="4:4" x14ac:dyDescent="0.25">
      <c r="D1935" s="190"/>
    </row>
    <row r="1936" spans="4:4" x14ac:dyDescent="0.25">
      <c r="D1936" s="190"/>
    </row>
    <row r="1937" spans="4:4" x14ac:dyDescent="0.25">
      <c r="D1937" s="190"/>
    </row>
    <row r="1938" spans="4:4" x14ac:dyDescent="0.25">
      <c r="D1938" s="190"/>
    </row>
    <row r="1939" spans="4:4" x14ac:dyDescent="0.25">
      <c r="D1939" s="190"/>
    </row>
    <row r="1940" spans="4:4" x14ac:dyDescent="0.25">
      <c r="D1940" s="190"/>
    </row>
    <row r="1941" spans="4:4" x14ac:dyDescent="0.25">
      <c r="D1941" s="190"/>
    </row>
    <row r="1942" spans="4:4" x14ac:dyDescent="0.25">
      <c r="D1942" s="190"/>
    </row>
    <row r="1943" spans="4:4" x14ac:dyDescent="0.25">
      <c r="D1943" s="190"/>
    </row>
    <row r="1944" spans="4:4" x14ac:dyDescent="0.25">
      <c r="D1944" s="190"/>
    </row>
    <row r="1945" spans="4:4" x14ac:dyDescent="0.25">
      <c r="D1945" s="190"/>
    </row>
    <row r="1946" spans="4:4" x14ac:dyDescent="0.25">
      <c r="D1946" s="190"/>
    </row>
    <row r="1947" spans="4:4" x14ac:dyDescent="0.25">
      <c r="D1947" s="190"/>
    </row>
    <row r="1948" spans="4:4" x14ac:dyDescent="0.25">
      <c r="D1948" s="190"/>
    </row>
    <row r="1949" spans="4:4" x14ac:dyDescent="0.25">
      <c r="D1949" s="190"/>
    </row>
    <row r="1950" spans="4:4" x14ac:dyDescent="0.25">
      <c r="D1950" s="190"/>
    </row>
    <row r="1951" spans="4:4" x14ac:dyDescent="0.25">
      <c r="D1951" s="190"/>
    </row>
    <row r="1952" spans="4:4" x14ac:dyDescent="0.25">
      <c r="D1952" s="190"/>
    </row>
    <row r="1953" spans="4:4" x14ac:dyDescent="0.25">
      <c r="D1953" s="190"/>
    </row>
    <row r="1954" spans="4:4" x14ac:dyDescent="0.25">
      <c r="D1954" s="190"/>
    </row>
    <row r="1955" spans="4:4" x14ac:dyDescent="0.25">
      <c r="D1955" s="190"/>
    </row>
    <row r="1956" spans="4:4" x14ac:dyDescent="0.25">
      <c r="D1956" s="190"/>
    </row>
    <row r="1957" spans="4:4" x14ac:dyDescent="0.25">
      <c r="D1957" s="190"/>
    </row>
    <row r="1958" spans="4:4" x14ac:dyDescent="0.25">
      <c r="D1958" s="190"/>
    </row>
    <row r="1959" spans="4:4" x14ac:dyDescent="0.25">
      <c r="D1959" s="190"/>
    </row>
    <row r="1960" spans="4:4" x14ac:dyDescent="0.25">
      <c r="D1960" s="190"/>
    </row>
    <row r="1961" spans="4:4" x14ac:dyDescent="0.25">
      <c r="D1961" s="190"/>
    </row>
    <row r="1962" spans="4:4" x14ac:dyDescent="0.25">
      <c r="D1962" s="190"/>
    </row>
    <row r="1963" spans="4:4" x14ac:dyDescent="0.25">
      <c r="D1963" s="190"/>
    </row>
    <row r="1964" spans="4:4" x14ac:dyDescent="0.25">
      <c r="D1964" s="190"/>
    </row>
    <row r="1965" spans="4:4" x14ac:dyDescent="0.25">
      <c r="D1965" s="190"/>
    </row>
    <row r="1966" spans="4:4" x14ac:dyDescent="0.25">
      <c r="D1966" s="190"/>
    </row>
    <row r="1967" spans="4:4" x14ac:dyDescent="0.25">
      <c r="D1967" s="190"/>
    </row>
    <row r="1968" spans="4:4" x14ac:dyDescent="0.25">
      <c r="D1968" s="190"/>
    </row>
    <row r="1969" spans="4:4" x14ac:dyDescent="0.25">
      <c r="D1969" s="190"/>
    </row>
    <row r="1970" spans="4:4" x14ac:dyDescent="0.25">
      <c r="D1970" s="190"/>
    </row>
    <row r="1971" spans="4:4" x14ac:dyDescent="0.25">
      <c r="D1971" s="190"/>
    </row>
    <row r="1972" spans="4:4" x14ac:dyDescent="0.25">
      <c r="D1972" s="190"/>
    </row>
    <row r="1973" spans="4:4" x14ac:dyDescent="0.25">
      <c r="D1973" s="190"/>
    </row>
    <row r="1974" spans="4:4" x14ac:dyDescent="0.25">
      <c r="D1974" s="190"/>
    </row>
    <row r="1975" spans="4:4" x14ac:dyDescent="0.25">
      <c r="D1975" s="190"/>
    </row>
    <row r="1976" spans="4:4" x14ac:dyDescent="0.25">
      <c r="D1976" s="190"/>
    </row>
    <row r="1977" spans="4:4" x14ac:dyDescent="0.25">
      <c r="D1977" s="190"/>
    </row>
    <row r="1978" spans="4:4" x14ac:dyDescent="0.25">
      <c r="D1978" s="190"/>
    </row>
    <row r="1979" spans="4:4" x14ac:dyDescent="0.25">
      <c r="D1979" s="190"/>
    </row>
    <row r="1980" spans="4:4" x14ac:dyDescent="0.25">
      <c r="D1980" s="190"/>
    </row>
    <row r="1981" spans="4:4" x14ac:dyDescent="0.25">
      <c r="D1981" s="190"/>
    </row>
    <row r="1982" spans="4:4" x14ac:dyDescent="0.25">
      <c r="D1982" s="190"/>
    </row>
    <row r="1983" spans="4:4" x14ac:dyDescent="0.25">
      <c r="D1983" s="190"/>
    </row>
    <row r="1984" spans="4:4" x14ac:dyDescent="0.25">
      <c r="D1984" s="190"/>
    </row>
    <row r="1985" spans="4:4" x14ac:dyDescent="0.25">
      <c r="D1985" s="190"/>
    </row>
    <row r="1986" spans="4:4" x14ac:dyDescent="0.25">
      <c r="D1986" s="190"/>
    </row>
    <row r="1987" spans="4:4" x14ac:dyDescent="0.25">
      <c r="D1987" s="190"/>
    </row>
    <row r="1988" spans="4:4" x14ac:dyDescent="0.25">
      <c r="D1988" s="190"/>
    </row>
    <row r="1989" spans="4:4" x14ac:dyDescent="0.25">
      <c r="D1989" s="190"/>
    </row>
    <row r="1990" spans="4:4" x14ac:dyDescent="0.25">
      <c r="D1990" s="190"/>
    </row>
    <row r="1991" spans="4:4" x14ac:dyDescent="0.25">
      <c r="D1991" s="190"/>
    </row>
    <row r="1992" spans="4:4" x14ac:dyDescent="0.25">
      <c r="D1992" s="190"/>
    </row>
    <row r="1993" spans="4:4" x14ac:dyDescent="0.25">
      <c r="D1993" s="190"/>
    </row>
    <row r="1994" spans="4:4" x14ac:dyDescent="0.25">
      <c r="D1994" s="190"/>
    </row>
    <row r="1995" spans="4:4" x14ac:dyDescent="0.25">
      <c r="D1995" s="190"/>
    </row>
    <row r="1996" spans="4:4" x14ac:dyDescent="0.25">
      <c r="D1996" s="190"/>
    </row>
    <row r="1997" spans="4:4" x14ac:dyDescent="0.25">
      <c r="D1997" s="190"/>
    </row>
    <row r="1998" spans="4:4" x14ac:dyDescent="0.25">
      <c r="D1998" s="190"/>
    </row>
    <row r="1999" spans="4:4" x14ac:dyDescent="0.25">
      <c r="D1999" s="190"/>
    </row>
    <row r="2000" spans="4:4" x14ac:dyDescent="0.25">
      <c r="D2000" s="190"/>
    </row>
    <row r="2001" spans="4:4" x14ac:dyDescent="0.25">
      <c r="D2001" s="190"/>
    </row>
    <row r="2002" spans="4:4" x14ac:dyDescent="0.25">
      <c r="D2002" s="190"/>
    </row>
    <row r="2003" spans="4:4" x14ac:dyDescent="0.25">
      <c r="D2003" s="190"/>
    </row>
    <row r="2004" spans="4:4" x14ac:dyDescent="0.25">
      <c r="D2004" s="190"/>
    </row>
    <row r="2005" spans="4:4" x14ac:dyDescent="0.25">
      <c r="D2005" s="190"/>
    </row>
    <row r="2006" spans="4:4" x14ac:dyDescent="0.25">
      <c r="D2006" s="190"/>
    </row>
    <row r="2007" spans="4:4" x14ac:dyDescent="0.25">
      <c r="D2007" s="190"/>
    </row>
    <row r="2008" spans="4:4" x14ac:dyDescent="0.25">
      <c r="D2008" s="190"/>
    </row>
    <row r="2009" spans="4:4" x14ac:dyDescent="0.25">
      <c r="D2009" s="190"/>
    </row>
    <row r="2010" spans="4:4" x14ac:dyDescent="0.25">
      <c r="D2010" s="190"/>
    </row>
    <row r="2011" spans="4:4" x14ac:dyDescent="0.25">
      <c r="D2011" s="190"/>
    </row>
    <row r="2012" spans="4:4" x14ac:dyDescent="0.25">
      <c r="D2012" s="190"/>
    </row>
    <row r="2013" spans="4:4" x14ac:dyDescent="0.25">
      <c r="D2013" s="190"/>
    </row>
    <row r="2014" spans="4:4" x14ac:dyDescent="0.25">
      <c r="D2014" s="190"/>
    </row>
    <row r="2015" spans="4:4" x14ac:dyDescent="0.25">
      <c r="D2015" s="190"/>
    </row>
    <row r="2016" spans="4:4" x14ac:dyDescent="0.25">
      <c r="D2016" s="190"/>
    </row>
    <row r="2017" spans="4:4" x14ac:dyDescent="0.25">
      <c r="D2017" s="190"/>
    </row>
    <row r="2018" spans="4:4" x14ac:dyDescent="0.25">
      <c r="D2018" s="190"/>
    </row>
    <row r="2019" spans="4:4" x14ac:dyDescent="0.25">
      <c r="D2019" s="190"/>
    </row>
    <row r="2020" spans="4:4" x14ac:dyDescent="0.25">
      <c r="D2020" s="190"/>
    </row>
    <row r="2021" spans="4:4" x14ac:dyDescent="0.25">
      <c r="D2021" s="190"/>
    </row>
    <row r="2022" spans="4:4" x14ac:dyDescent="0.25">
      <c r="D2022" s="190"/>
    </row>
    <row r="2023" spans="4:4" x14ac:dyDescent="0.25">
      <c r="D2023" s="190"/>
    </row>
    <row r="2024" spans="4:4" x14ac:dyDescent="0.25">
      <c r="D2024" s="190"/>
    </row>
    <row r="2025" spans="4:4" x14ac:dyDescent="0.25">
      <c r="D2025" s="190"/>
    </row>
    <row r="2026" spans="4:4" x14ac:dyDescent="0.25">
      <c r="D2026" s="190"/>
    </row>
    <row r="2027" spans="4:4" x14ac:dyDescent="0.25">
      <c r="D2027" s="190"/>
    </row>
    <row r="2028" spans="4:4" x14ac:dyDescent="0.25">
      <c r="D2028" s="190"/>
    </row>
    <row r="2029" spans="4:4" x14ac:dyDescent="0.25">
      <c r="D2029" s="190"/>
    </row>
    <row r="2030" spans="4:4" x14ac:dyDescent="0.25">
      <c r="D2030" s="190"/>
    </row>
    <row r="2031" spans="4:4" x14ac:dyDescent="0.25">
      <c r="D2031" s="190"/>
    </row>
    <row r="2032" spans="4:4" x14ac:dyDescent="0.25">
      <c r="D2032" s="190"/>
    </row>
    <row r="2033" spans="4:4" x14ac:dyDescent="0.25">
      <c r="D2033" s="190"/>
    </row>
    <row r="2034" spans="4:4" x14ac:dyDescent="0.25">
      <c r="D2034" s="190"/>
    </row>
    <row r="2035" spans="4:4" x14ac:dyDescent="0.25">
      <c r="D2035" s="190"/>
    </row>
    <row r="2036" spans="4:4" x14ac:dyDescent="0.25">
      <c r="D2036" s="190"/>
    </row>
    <row r="2037" spans="4:4" x14ac:dyDescent="0.25">
      <c r="D2037" s="190"/>
    </row>
    <row r="2038" spans="4:4" x14ac:dyDescent="0.25">
      <c r="D2038" s="190"/>
    </row>
    <row r="2039" spans="4:4" x14ac:dyDescent="0.25">
      <c r="D2039" s="190"/>
    </row>
    <row r="2040" spans="4:4" x14ac:dyDescent="0.25">
      <c r="D2040" s="190"/>
    </row>
    <row r="2041" spans="4:4" x14ac:dyDescent="0.25">
      <c r="D2041" s="190"/>
    </row>
    <row r="2042" spans="4:4" x14ac:dyDescent="0.25">
      <c r="D2042" s="190"/>
    </row>
    <row r="2043" spans="4:4" x14ac:dyDescent="0.25">
      <c r="D2043" s="190"/>
    </row>
    <row r="2044" spans="4:4" x14ac:dyDescent="0.25">
      <c r="D2044" s="190"/>
    </row>
    <row r="2045" spans="4:4" x14ac:dyDescent="0.25">
      <c r="D2045" s="190"/>
    </row>
    <row r="2046" spans="4:4" x14ac:dyDescent="0.25">
      <c r="D2046" s="190"/>
    </row>
    <row r="2047" spans="4:4" x14ac:dyDescent="0.25">
      <c r="D2047" s="190"/>
    </row>
    <row r="2048" spans="4:4" x14ac:dyDescent="0.25">
      <c r="D2048" s="190"/>
    </row>
    <row r="2049" spans="4:4" x14ac:dyDescent="0.25">
      <c r="D2049" s="190"/>
    </row>
    <row r="2050" spans="4:4" x14ac:dyDescent="0.25">
      <c r="D2050" s="190"/>
    </row>
    <row r="2051" spans="4:4" x14ac:dyDescent="0.25">
      <c r="D2051" s="190"/>
    </row>
    <row r="2052" spans="4:4" x14ac:dyDescent="0.25">
      <c r="D2052" s="190"/>
    </row>
    <row r="2053" spans="4:4" x14ac:dyDescent="0.25">
      <c r="D2053" s="190"/>
    </row>
    <row r="2054" spans="4:4" x14ac:dyDescent="0.25">
      <c r="D2054" s="190"/>
    </row>
    <row r="2055" spans="4:4" x14ac:dyDescent="0.25">
      <c r="D2055" s="190"/>
    </row>
    <row r="2056" spans="4:4" x14ac:dyDescent="0.25">
      <c r="D2056" s="190"/>
    </row>
    <row r="2057" spans="4:4" x14ac:dyDescent="0.25">
      <c r="D2057" s="190"/>
    </row>
    <row r="2058" spans="4:4" x14ac:dyDescent="0.25">
      <c r="D2058" s="190"/>
    </row>
    <row r="2059" spans="4:4" x14ac:dyDescent="0.25">
      <c r="D2059" s="190"/>
    </row>
    <row r="2060" spans="4:4" x14ac:dyDescent="0.25">
      <c r="D2060" s="190"/>
    </row>
    <row r="2061" spans="4:4" x14ac:dyDescent="0.25">
      <c r="D2061" s="190"/>
    </row>
    <row r="2062" spans="4:4" x14ac:dyDescent="0.25">
      <c r="D2062" s="190"/>
    </row>
    <row r="2063" spans="4:4" x14ac:dyDescent="0.25">
      <c r="D2063" s="190"/>
    </row>
    <row r="2064" spans="4:4" x14ac:dyDescent="0.25">
      <c r="D2064" s="190"/>
    </row>
    <row r="2065" spans="4:4" x14ac:dyDescent="0.25">
      <c r="D2065" s="190"/>
    </row>
    <row r="2066" spans="4:4" x14ac:dyDescent="0.25">
      <c r="D2066" s="190"/>
    </row>
    <row r="2067" spans="4:4" x14ac:dyDescent="0.25">
      <c r="D2067" s="190"/>
    </row>
    <row r="2068" spans="4:4" x14ac:dyDescent="0.25">
      <c r="D2068" s="190"/>
    </row>
    <row r="2069" spans="4:4" x14ac:dyDescent="0.25">
      <c r="D2069" s="190"/>
    </row>
    <row r="2070" spans="4:4" x14ac:dyDescent="0.25">
      <c r="D2070" s="190"/>
    </row>
    <row r="2071" spans="4:4" x14ac:dyDescent="0.25">
      <c r="D2071" s="190"/>
    </row>
    <row r="2072" spans="4:4" x14ac:dyDescent="0.25">
      <c r="D2072" s="190"/>
    </row>
    <row r="2073" spans="4:4" x14ac:dyDescent="0.25">
      <c r="D2073" s="190"/>
    </row>
    <row r="2074" spans="4:4" x14ac:dyDescent="0.25">
      <c r="D2074" s="190"/>
    </row>
    <row r="2075" spans="4:4" x14ac:dyDescent="0.25">
      <c r="D2075" s="190"/>
    </row>
    <row r="2076" spans="4:4" x14ac:dyDescent="0.25">
      <c r="D2076" s="190"/>
    </row>
    <row r="2077" spans="4:4" x14ac:dyDescent="0.25">
      <c r="D2077" s="190"/>
    </row>
    <row r="2078" spans="4:4" x14ac:dyDescent="0.25">
      <c r="D2078" s="190"/>
    </row>
    <row r="2079" spans="4:4" x14ac:dyDescent="0.25">
      <c r="D2079" s="190"/>
    </row>
    <row r="2080" spans="4:4" x14ac:dyDescent="0.25">
      <c r="D2080" s="190"/>
    </row>
    <row r="2081" spans="4:4" x14ac:dyDescent="0.25">
      <c r="D2081" s="190"/>
    </row>
    <row r="2082" spans="4:4" x14ac:dyDescent="0.25">
      <c r="D2082" s="190"/>
    </row>
    <row r="2083" spans="4:4" x14ac:dyDescent="0.25">
      <c r="D2083" s="190"/>
    </row>
    <row r="2084" spans="4:4" x14ac:dyDescent="0.25">
      <c r="D2084" s="190"/>
    </row>
    <row r="2085" spans="4:4" x14ac:dyDescent="0.25">
      <c r="D2085" s="190"/>
    </row>
    <row r="2086" spans="4:4" x14ac:dyDescent="0.25">
      <c r="D2086" s="190"/>
    </row>
    <row r="2087" spans="4:4" x14ac:dyDescent="0.25">
      <c r="D2087" s="190"/>
    </row>
    <row r="2088" spans="4:4" x14ac:dyDescent="0.25">
      <c r="D2088" s="190"/>
    </row>
    <row r="2089" spans="4:4" x14ac:dyDescent="0.25">
      <c r="D2089" s="190"/>
    </row>
    <row r="2090" spans="4:4" x14ac:dyDescent="0.25">
      <c r="D2090" s="190"/>
    </row>
    <row r="2091" spans="4:4" x14ac:dyDescent="0.25">
      <c r="D2091" s="190"/>
    </row>
    <row r="2092" spans="4:4" x14ac:dyDescent="0.25">
      <c r="D2092" s="190"/>
    </row>
    <row r="2093" spans="4:4" x14ac:dyDescent="0.25">
      <c r="D2093" s="190"/>
    </row>
    <row r="2094" spans="4:4" x14ac:dyDescent="0.25">
      <c r="D2094" s="190"/>
    </row>
    <row r="2095" spans="4:4" x14ac:dyDescent="0.25">
      <c r="D2095" s="190"/>
    </row>
    <row r="2096" spans="4:4" x14ac:dyDescent="0.25">
      <c r="D2096" s="190"/>
    </row>
    <row r="2097" spans="4:4" x14ac:dyDescent="0.25">
      <c r="D2097" s="190"/>
    </row>
    <row r="2098" spans="4:4" x14ac:dyDescent="0.25">
      <c r="D2098" s="190"/>
    </row>
    <row r="2099" spans="4:4" x14ac:dyDescent="0.25">
      <c r="D2099" s="190"/>
    </row>
    <row r="2100" spans="4:4" x14ac:dyDescent="0.25">
      <c r="D2100" s="190"/>
    </row>
    <row r="2101" spans="4:4" x14ac:dyDescent="0.25">
      <c r="D2101" s="190"/>
    </row>
    <row r="2102" spans="4:4" x14ac:dyDescent="0.25">
      <c r="D2102" s="190"/>
    </row>
    <row r="2103" spans="4:4" x14ac:dyDescent="0.25">
      <c r="D2103" s="190"/>
    </row>
    <row r="2104" spans="4:4" x14ac:dyDescent="0.25">
      <c r="D2104" s="190"/>
    </row>
    <row r="2105" spans="4:4" x14ac:dyDescent="0.25">
      <c r="D2105" s="190"/>
    </row>
    <row r="2106" spans="4:4" x14ac:dyDescent="0.25">
      <c r="D2106" s="190"/>
    </row>
    <row r="2107" spans="4:4" x14ac:dyDescent="0.25">
      <c r="D2107" s="190"/>
    </row>
    <row r="2108" spans="4:4" x14ac:dyDescent="0.25">
      <c r="D2108" s="190"/>
    </row>
    <row r="2109" spans="4:4" x14ac:dyDescent="0.25">
      <c r="D2109" s="190"/>
    </row>
    <row r="2110" spans="4:4" x14ac:dyDescent="0.25">
      <c r="D2110" s="190"/>
    </row>
    <row r="2111" spans="4:4" x14ac:dyDescent="0.25">
      <c r="D2111" s="190"/>
    </row>
    <row r="2112" spans="4:4" x14ac:dyDescent="0.25">
      <c r="D2112" s="190"/>
    </row>
    <row r="2113" spans="4:4" x14ac:dyDescent="0.25">
      <c r="D2113" s="190"/>
    </row>
    <row r="2114" spans="4:4" x14ac:dyDescent="0.25">
      <c r="D2114" s="190"/>
    </row>
    <row r="2115" spans="4:4" x14ac:dyDescent="0.25">
      <c r="D2115" s="190"/>
    </row>
    <row r="2116" spans="4:4" x14ac:dyDescent="0.25">
      <c r="D2116" s="190"/>
    </row>
    <row r="2117" spans="4:4" x14ac:dyDescent="0.25">
      <c r="D2117" s="190"/>
    </row>
    <row r="2118" spans="4:4" x14ac:dyDescent="0.25">
      <c r="D2118" s="190"/>
    </row>
    <row r="2119" spans="4:4" x14ac:dyDescent="0.25">
      <c r="D2119" s="190"/>
    </row>
    <row r="2120" spans="4:4" x14ac:dyDescent="0.25">
      <c r="D2120" s="190"/>
    </row>
    <row r="2121" spans="4:4" x14ac:dyDescent="0.25">
      <c r="D2121" s="190"/>
    </row>
    <row r="2122" spans="4:4" x14ac:dyDescent="0.25">
      <c r="D2122" s="190"/>
    </row>
    <row r="2123" spans="4:4" x14ac:dyDescent="0.25">
      <c r="D2123" s="190"/>
    </row>
    <row r="2124" spans="4:4" x14ac:dyDescent="0.25">
      <c r="D2124" s="190"/>
    </row>
    <row r="2125" spans="4:4" x14ac:dyDescent="0.25">
      <c r="D2125" s="190"/>
    </row>
    <row r="2126" spans="4:4" x14ac:dyDescent="0.25">
      <c r="D2126" s="190"/>
    </row>
    <row r="2127" spans="4:4" x14ac:dyDescent="0.25">
      <c r="D2127" s="190"/>
    </row>
    <row r="2128" spans="4:4" x14ac:dyDescent="0.25">
      <c r="D2128" s="190"/>
    </row>
    <row r="2129" spans="4:4" x14ac:dyDescent="0.25">
      <c r="D2129" s="190"/>
    </row>
    <row r="2130" spans="4:4" x14ac:dyDescent="0.25">
      <c r="D2130" s="190"/>
    </row>
    <row r="2131" spans="4:4" x14ac:dyDescent="0.25">
      <c r="D2131" s="190"/>
    </row>
    <row r="2132" spans="4:4" x14ac:dyDescent="0.25">
      <c r="D2132" s="190"/>
    </row>
    <row r="2133" spans="4:4" x14ac:dyDescent="0.25">
      <c r="D2133" s="190"/>
    </row>
    <row r="2134" spans="4:4" x14ac:dyDescent="0.25">
      <c r="D2134" s="190"/>
    </row>
    <row r="2135" spans="4:4" x14ac:dyDescent="0.25">
      <c r="D2135" s="190"/>
    </row>
    <row r="2136" spans="4:4" x14ac:dyDescent="0.25">
      <c r="D2136" s="190"/>
    </row>
    <row r="2137" spans="4:4" x14ac:dyDescent="0.25">
      <c r="D2137" s="190"/>
    </row>
    <row r="2138" spans="4:4" x14ac:dyDescent="0.25">
      <c r="D2138" s="190"/>
    </row>
    <row r="2139" spans="4:4" x14ac:dyDescent="0.25">
      <c r="D2139" s="190"/>
    </row>
    <row r="2140" spans="4:4" x14ac:dyDescent="0.25">
      <c r="D2140" s="190"/>
    </row>
    <row r="2141" spans="4:4" x14ac:dyDescent="0.25">
      <c r="D2141" s="190"/>
    </row>
    <row r="2142" spans="4:4" x14ac:dyDescent="0.25">
      <c r="D2142" s="190"/>
    </row>
    <row r="2143" spans="4:4" x14ac:dyDescent="0.25">
      <c r="D2143" s="190"/>
    </row>
    <row r="2144" spans="4:4" x14ac:dyDescent="0.25">
      <c r="D2144" s="190"/>
    </row>
    <row r="2145" spans="4:4" x14ac:dyDescent="0.25">
      <c r="D2145" s="190"/>
    </row>
    <row r="2146" spans="4:4" x14ac:dyDescent="0.25">
      <c r="D2146" s="190"/>
    </row>
    <row r="2147" spans="4:4" x14ac:dyDescent="0.25">
      <c r="D2147" s="190"/>
    </row>
    <row r="2148" spans="4:4" x14ac:dyDescent="0.25">
      <c r="D2148" s="190"/>
    </row>
    <row r="2149" spans="4:4" x14ac:dyDescent="0.25">
      <c r="D2149" s="190"/>
    </row>
    <row r="2150" spans="4:4" x14ac:dyDescent="0.25">
      <c r="D2150" s="190"/>
    </row>
    <row r="2151" spans="4:4" x14ac:dyDescent="0.25">
      <c r="D2151" s="190"/>
    </row>
    <row r="2152" spans="4:4" x14ac:dyDescent="0.25">
      <c r="D2152" s="190"/>
    </row>
    <row r="2153" spans="4:4" x14ac:dyDescent="0.25">
      <c r="D2153" s="190"/>
    </row>
    <row r="2154" spans="4:4" x14ac:dyDescent="0.25">
      <c r="D2154" s="190"/>
    </row>
    <row r="2155" spans="4:4" x14ac:dyDescent="0.25">
      <c r="D2155" s="190"/>
    </row>
    <row r="2156" spans="4:4" x14ac:dyDescent="0.25">
      <c r="D2156" s="190"/>
    </row>
    <row r="2157" spans="4:4" x14ac:dyDescent="0.25">
      <c r="D2157" s="190"/>
    </row>
    <row r="2158" spans="4:4" x14ac:dyDescent="0.25">
      <c r="D2158" s="190"/>
    </row>
    <row r="2159" spans="4:4" x14ac:dyDescent="0.25">
      <c r="D2159" s="190"/>
    </row>
    <row r="2160" spans="4:4" x14ac:dyDescent="0.25">
      <c r="D2160" s="190"/>
    </row>
    <row r="2161" spans="4:4" x14ac:dyDescent="0.25">
      <c r="D2161" s="190"/>
    </row>
    <row r="2162" spans="4:4" x14ac:dyDescent="0.25">
      <c r="D2162" s="190"/>
    </row>
    <row r="2163" spans="4:4" x14ac:dyDescent="0.25">
      <c r="D2163" s="190"/>
    </row>
    <row r="2164" spans="4:4" x14ac:dyDescent="0.25">
      <c r="D2164" s="190"/>
    </row>
    <row r="2165" spans="4:4" x14ac:dyDescent="0.25">
      <c r="D2165" s="190"/>
    </row>
    <row r="2166" spans="4:4" x14ac:dyDescent="0.25">
      <c r="D2166" s="190"/>
    </row>
    <row r="2167" spans="4:4" x14ac:dyDescent="0.25">
      <c r="D2167" s="190"/>
    </row>
    <row r="2168" spans="4:4" x14ac:dyDescent="0.25">
      <c r="D2168" s="190"/>
    </row>
    <row r="2169" spans="4:4" x14ac:dyDescent="0.25">
      <c r="D2169" s="190"/>
    </row>
    <row r="2170" spans="4:4" x14ac:dyDescent="0.25">
      <c r="D2170" s="190"/>
    </row>
    <row r="2171" spans="4:4" x14ac:dyDescent="0.25">
      <c r="D2171" s="190"/>
    </row>
    <row r="2172" spans="4:4" x14ac:dyDescent="0.25">
      <c r="D2172" s="190"/>
    </row>
    <row r="2173" spans="4:4" x14ac:dyDescent="0.25">
      <c r="D2173" s="190"/>
    </row>
    <row r="2174" spans="4:4" x14ac:dyDescent="0.25">
      <c r="D2174" s="190"/>
    </row>
    <row r="2175" spans="4:4" x14ac:dyDescent="0.25">
      <c r="D2175" s="190"/>
    </row>
    <row r="2176" spans="4:4" x14ac:dyDescent="0.25">
      <c r="D2176" s="190"/>
    </row>
    <row r="2177" spans="4:4" x14ac:dyDescent="0.25">
      <c r="D2177" s="190"/>
    </row>
    <row r="2178" spans="4:4" x14ac:dyDescent="0.25">
      <c r="D2178" s="190"/>
    </row>
    <row r="2179" spans="4:4" x14ac:dyDescent="0.25">
      <c r="D2179" s="190"/>
    </row>
    <row r="2180" spans="4:4" x14ac:dyDescent="0.25">
      <c r="D2180" s="190"/>
    </row>
    <row r="2181" spans="4:4" x14ac:dyDescent="0.25">
      <c r="D2181" s="190"/>
    </row>
    <row r="2182" spans="4:4" x14ac:dyDescent="0.25">
      <c r="D2182" s="190"/>
    </row>
    <row r="2183" spans="4:4" x14ac:dyDescent="0.25">
      <c r="D2183" s="190"/>
    </row>
    <row r="2184" spans="4:4" x14ac:dyDescent="0.25">
      <c r="D2184" s="190"/>
    </row>
    <row r="2185" spans="4:4" x14ac:dyDescent="0.25">
      <c r="D2185" s="190"/>
    </row>
    <row r="2186" spans="4:4" x14ac:dyDescent="0.25">
      <c r="D2186" s="190"/>
    </row>
    <row r="2187" spans="4:4" x14ac:dyDescent="0.25">
      <c r="D2187" s="190"/>
    </row>
    <row r="2188" spans="4:4" x14ac:dyDescent="0.25">
      <c r="D2188" s="190"/>
    </row>
    <row r="2189" spans="4:4" x14ac:dyDescent="0.25">
      <c r="D2189" s="190"/>
    </row>
    <row r="2190" spans="4:4" x14ac:dyDescent="0.25">
      <c r="D2190" s="190"/>
    </row>
    <row r="2191" spans="4:4" x14ac:dyDescent="0.25">
      <c r="D2191" s="190"/>
    </row>
    <row r="2192" spans="4:4" x14ac:dyDescent="0.25">
      <c r="D2192" s="190"/>
    </row>
    <row r="2193" spans="4:4" x14ac:dyDescent="0.25">
      <c r="D2193" s="190"/>
    </row>
    <row r="2194" spans="4:4" x14ac:dyDescent="0.25">
      <c r="D2194" s="190"/>
    </row>
    <row r="2195" spans="4:4" x14ac:dyDescent="0.25">
      <c r="D2195" s="190"/>
    </row>
    <row r="2196" spans="4:4" x14ac:dyDescent="0.25">
      <c r="D2196" s="190"/>
    </row>
    <row r="2197" spans="4:4" x14ac:dyDescent="0.25">
      <c r="D2197" s="190"/>
    </row>
    <row r="2198" spans="4:4" x14ac:dyDescent="0.25">
      <c r="D2198" s="190"/>
    </row>
    <row r="2199" spans="4:4" x14ac:dyDescent="0.25">
      <c r="D2199" s="190"/>
    </row>
    <row r="2200" spans="4:4" x14ac:dyDescent="0.25">
      <c r="D2200" s="190"/>
    </row>
    <row r="2201" spans="4:4" x14ac:dyDescent="0.25">
      <c r="D2201" s="190"/>
    </row>
    <row r="2202" spans="4:4" x14ac:dyDescent="0.25">
      <c r="D2202" s="190"/>
    </row>
    <row r="2203" spans="4:4" x14ac:dyDescent="0.25">
      <c r="D2203" s="190"/>
    </row>
    <row r="2204" spans="4:4" x14ac:dyDescent="0.25">
      <c r="D2204" s="190"/>
    </row>
    <row r="2205" spans="4:4" x14ac:dyDescent="0.25">
      <c r="D2205" s="190"/>
    </row>
    <row r="2206" spans="4:4" x14ac:dyDescent="0.25">
      <c r="D2206" s="190"/>
    </row>
    <row r="2207" spans="4:4" x14ac:dyDescent="0.25">
      <c r="D2207" s="190"/>
    </row>
    <row r="2208" spans="4:4" x14ac:dyDescent="0.25">
      <c r="D2208" s="190"/>
    </row>
    <row r="2209" spans="4:4" x14ac:dyDescent="0.25">
      <c r="D2209" s="190"/>
    </row>
    <row r="2210" spans="4:4" x14ac:dyDescent="0.25">
      <c r="D2210" s="190"/>
    </row>
    <row r="2211" spans="4:4" x14ac:dyDescent="0.25">
      <c r="D2211" s="190"/>
    </row>
    <row r="2212" spans="4:4" x14ac:dyDescent="0.25">
      <c r="D2212" s="190"/>
    </row>
    <row r="2213" spans="4:4" x14ac:dyDescent="0.25">
      <c r="D2213" s="190"/>
    </row>
    <row r="2214" spans="4:4" x14ac:dyDescent="0.25">
      <c r="D2214" s="190"/>
    </row>
    <row r="2215" spans="4:4" x14ac:dyDescent="0.25">
      <c r="D2215" s="190"/>
    </row>
    <row r="2216" spans="4:4" x14ac:dyDescent="0.25">
      <c r="D2216" s="190"/>
    </row>
    <row r="2217" spans="4:4" x14ac:dyDescent="0.25">
      <c r="D2217" s="190"/>
    </row>
    <row r="2218" spans="4:4" x14ac:dyDescent="0.25">
      <c r="D2218" s="190"/>
    </row>
    <row r="2219" spans="4:4" x14ac:dyDescent="0.25">
      <c r="D2219" s="190"/>
    </row>
    <row r="2220" spans="4:4" x14ac:dyDescent="0.25">
      <c r="D2220" s="190"/>
    </row>
    <row r="2221" spans="4:4" x14ac:dyDescent="0.25">
      <c r="D2221" s="190"/>
    </row>
    <row r="2222" spans="4:4" x14ac:dyDescent="0.25">
      <c r="D2222" s="190"/>
    </row>
    <row r="2223" spans="4:4" x14ac:dyDescent="0.25">
      <c r="D2223" s="190"/>
    </row>
    <row r="2224" spans="4:4" x14ac:dyDescent="0.25">
      <c r="D2224" s="190"/>
    </row>
    <row r="2225" spans="4:4" x14ac:dyDescent="0.25">
      <c r="D2225" s="190"/>
    </row>
    <row r="2226" spans="4:4" x14ac:dyDescent="0.25">
      <c r="D2226" s="190"/>
    </row>
    <row r="2227" spans="4:4" x14ac:dyDescent="0.25">
      <c r="D2227" s="190"/>
    </row>
    <row r="2228" spans="4:4" x14ac:dyDescent="0.25">
      <c r="D2228" s="190"/>
    </row>
    <row r="2229" spans="4:4" x14ac:dyDescent="0.25">
      <c r="D2229" s="190"/>
    </row>
    <row r="2230" spans="4:4" x14ac:dyDescent="0.25">
      <c r="D2230" s="190"/>
    </row>
    <row r="2231" spans="4:4" x14ac:dyDescent="0.25">
      <c r="D2231" s="190"/>
    </row>
    <row r="2232" spans="4:4" x14ac:dyDescent="0.25">
      <c r="D2232" s="190"/>
    </row>
    <row r="2233" spans="4:4" x14ac:dyDescent="0.25">
      <c r="D2233" s="190"/>
    </row>
    <row r="2234" spans="4:4" x14ac:dyDescent="0.25">
      <c r="D2234" s="190"/>
    </row>
    <row r="2235" spans="4:4" x14ac:dyDescent="0.25">
      <c r="D2235" s="190"/>
    </row>
    <row r="2236" spans="4:4" x14ac:dyDescent="0.25">
      <c r="D2236" s="190"/>
    </row>
    <row r="2237" spans="4:4" x14ac:dyDescent="0.25">
      <c r="D2237" s="190"/>
    </row>
    <row r="2238" spans="4:4" x14ac:dyDescent="0.25">
      <c r="D2238" s="190"/>
    </row>
    <row r="2239" spans="4:4" x14ac:dyDescent="0.25">
      <c r="D2239" s="190"/>
    </row>
    <row r="2240" spans="4:4" x14ac:dyDescent="0.25">
      <c r="D2240" s="190"/>
    </row>
    <row r="2241" spans="4:4" x14ac:dyDescent="0.25">
      <c r="D2241" s="190"/>
    </row>
    <row r="2242" spans="4:4" x14ac:dyDescent="0.25">
      <c r="D2242" s="190"/>
    </row>
    <row r="2243" spans="4:4" x14ac:dyDescent="0.25">
      <c r="D2243" s="190"/>
    </row>
    <row r="2244" spans="4:4" x14ac:dyDescent="0.25">
      <c r="D2244" s="190"/>
    </row>
    <row r="2245" spans="4:4" x14ac:dyDescent="0.25">
      <c r="D2245" s="190"/>
    </row>
    <row r="2246" spans="4:4" x14ac:dyDescent="0.25">
      <c r="D2246" s="190"/>
    </row>
    <row r="2247" spans="4:4" x14ac:dyDescent="0.25">
      <c r="D2247" s="190"/>
    </row>
    <row r="2248" spans="4:4" x14ac:dyDescent="0.25">
      <c r="D2248" s="190"/>
    </row>
    <row r="2249" spans="4:4" x14ac:dyDescent="0.25">
      <c r="D2249" s="190"/>
    </row>
    <row r="2250" spans="4:4" x14ac:dyDescent="0.25">
      <c r="D2250" s="190"/>
    </row>
    <row r="2251" spans="4:4" x14ac:dyDescent="0.25">
      <c r="D2251" s="190"/>
    </row>
    <row r="2252" spans="4:4" x14ac:dyDescent="0.25">
      <c r="D2252" s="190"/>
    </row>
    <row r="2253" spans="4:4" x14ac:dyDescent="0.25">
      <c r="D2253" s="190"/>
    </row>
    <row r="2254" spans="4:4" x14ac:dyDescent="0.25">
      <c r="D2254" s="190"/>
    </row>
    <row r="2255" spans="4:4" x14ac:dyDescent="0.25">
      <c r="D2255" s="190"/>
    </row>
    <row r="2256" spans="4:4" x14ac:dyDescent="0.25">
      <c r="D2256" s="190"/>
    </row>
    <row r="2257" spans="4:4" x14ac:dyDescent="0.25">
      <c r="D2257" s="190"/>
    </row>
    <row r="2258" spans="4:4" x14ac:dyDescent="0.25">
      <c r="D2258" s="190"/>
    </row>
    <row r="2259" spans="4:4" x14ac:dyDescent="0.25">
      <c r="D2259" s="190"/>
    </row>
    <row r="2260" spans="4:4" x14ac:dyDescent="0.25">
      <c r="D2260" s="190"/>
    </row>
    <row r="2261" spans="4:4" x14ac:dyDescent="0.25">
      <c r="D2261" s="190"/>
    </row>
    <row r="2262" spans="4:4" x14ac:dyDescent="0.25">
      <c r="D2262" s="190"/>
    </row>
    <row r="2263" spans="4:4" x14ac:dyDescent="0.25">
      <c r="D2263" s="190"/>
    </row>
    <row r="2264" spans="4:4" x14ac:dyDescent="0.25">
      <c r="D2264" s="190"/>
    </row>
    <row r="2265" spans="4:4" x14ac:dyDescent="0.25">
      <c r="D2265" s="190"/>
    </row>
    <row r="2266" spans="4:4" x14ac:dyDescent="0.25">
      <c r="D2266" s="190"/>
    </row>
    <row r="2267" spans="4:4" x14ac:dyDescent="0.25">
      <c r="D2267" s="190"/>
    </row>
    <row r="2268" spans="4:4" x14ac:dyDescent="0.25">
      <c r="D2268" s="190"/>
    </row>
    <row r="2269" spans="4:4" x14ac:dyDescent="0.25">
      <c r="D2269" s="190"/>
    </row>
    <row r="2270" spans="4:4" x14ac:dyDescent="0.25">
      <c r="D2270" s="190"/>
    </row>
    <row r="2271" spans="4:4" x14ac:dyDescent="0.25">
      <c r="D2271" s="190"/>
    </row>
    <row r="2272" spans="4:4" x14ac:dyDescent="0.25">
      <c r="D2272" s="190"/>
    </row>
    <row r="2273" spans="4:4" x14ac:dyDescent="0.25">
      <c r="D2273" s="190"/>
    </row>
    <row r="2274" spans="4:4" x14ac:dyDescent="0.25">
      <c r="D2274" s="190"/>
    </row>
    <row r="2275" spans="4:4" x14ac:dyDescent="0.25">
      <c r="D2275" s="190"/>
    </row>
    <row r="2276" spans="4:4" x14ac:dyDescent="0.25">
      <c r="D2276" s="190"/>
    </row>
    <row r="2277" spans="4:4" x14ac:dyDescent="0.25">
      <c r="D2277" s="190"/>
    </row>
    <row r="2278" spans="4:4" x14ac:dyDescent="0.25">
      <c r="D2278" s="190"/>
    </row>
    <row r="2279" spans="4:4" x14ac:dyDescent="0.25">
      <c r="D2279" s="190"/>
    </row>
    <row r="2280" spans="4:4" x14ac:dyDescent="0.25">
      <c r="D2280" s="190"/>
    </row>
    <row r="2281" spans="4:4" x14ac:dyDescent="0.25">
      <c r="D2281" s="190"/>
    </row>
    <row r="2282" spans="4:4" x14ac:dyDescent="0.25">
      <c r="D2282" s="190"/>
    </row>
    <row r="2283" spans="4:4" x14ac:dyDescent="0.25">
      <c r="D2283" s="190"/>
    </row>
    <row r="2284" spans="4:4" x14ac:dyDescent="0.25">
      <c r="D2284" s="190"/>
    </row>
    <row r="2285" spans="4:4" x14ac:dyDescent="0.25">
      <c r="D2285" s="190"/>
    </row>
    <row r="2286" spans="4:4" x14ac:dyDescent="0.25">
      <c r="D2286" s="190"/>
    </row>
    <row r="2287" spans="4:4" x14ac:dyDescent="0.25">
      <c r="D2287" s="190"/>
    </row>
    <row r="2288" spans="4:4" x14ac:dyDescent="0.25">
      <c r="D2288" s="190"/>
    </row>
    <row r="2289" spans="4:4" x14ac:dyDescent="0.25">
      <c r="D2289" s="190"/>
    </row>
    <row r="2290" spans="4:4" x14ac:dyDescent="0.25">
      <c r="D2290" s="190"/>
    </row>
    <row r="2291" spans="4:4" x14ac:dyDescent="0.25">
      <c r="D2291" s="190"/>
    </row>
    <row r="2292" spans="4:4" x14ac:dyDescent="0.25">
      <c r="D2292" s="190"/>
    </row>
    <row r="2293" spans="4:4" x14ac:dyDescent="0.25">
      <c r="D2293" s="190"/>
    </row>
    <row r="2294" spans="4:4" x14ac:dyDescent="0.25">
      <c r="D2294" s="190"/>
    </row>
    <row r="2295" spans="4:4" x14ac:dyDescent="0.25">
      <c r="D2295" s="190"/>
    </row>
    <row r="2296" spans="4:4" x14ac:dyDescent="0.25">
      <c r="D2296" s="190"/>
    </row>
    <row r="2297" spans="4:4" x14ac:dyDescent="0.25">
      <c r="D2297" s="190"/>
    </row>
    <row r="2298" spans="4:4" x14ac:dyDescent="0.25">
      <c r="D2298" s="190"/>
    </row>
    <row r="2299" spans="4:4" x14ac:dyDescent="0.25">
      <c r="D2299" s="190"/>
    </row>
    <row r="2300" spans="4:4" x14ac:dyDescent="0.25">
      <c r="D2300" s="190"/>
    </row>
    <row r="2301" spans="4:4" x14ac:dyDescent="0.25">
      <c r="D2301" s="190"/>
    </row>
    <row r="2302" spans="4:4" x14ac:dyDescent="0.25">
      <c r="D2302" s="190"/>
    </row>
    <row r="2303" spans="4:4" x14ac:dyDescent="0.25">
      <c r="D2303" s="190"/>
    </row>
    <row r="2304" spans="4:4" x14ac:dyDescent="0.25">
      <c r="D2304" s="190"/>
    </row>
    <row r="2305" spans="4:4" x14ac:dyDescent="0.25">
      <c r="D2305" s="190"/>
    </row>
    <row r="2306" spans="4:4" x14ac:dyDescent="0.25">
      <c r="D2306" s="190"/>
    </row>
    <row r="2307" spans="4:4" x14ac:dyDescent="0.25">
      <c r="D2307" s="190"/>
    </row>
    <row r="2308" spans="4:4" x14ac:dyDescent="0.25">
      <c r="D2308" s="190"/>
    </row>
    <row r="2309" spans="4:4" x14ac:dyDescent="0.25">
      <c r="D2309" s="190"/>
    </row>
    <row r="2310" spans="4:4" x14ac:dyDescent="0.25">
      <c r="D2310" s="190"/>
    </row>
    <row r="2311" spans="4:4" x14ac:dyDescent="0.25">
      <c r="D2311" s="190"/>
    </row>
    <row r="2312" spans="4:4" x14ac:dyDescent="0.25">
      <c r="D2312" s="190"/>
    </row>
    <row r="2313" spans="4:4" x14ac:dyDescent="0.25">
      <c r="D2313" s="190"/>
    </row>
    <row r="2314" spans="4:4" x14ac:dyDescent="0.25">
      <c r="D2314" s="190"/>
    </row>
    <row r="2315" spans="4:4" x14ac:dyDescent="0.25">
      <c r="D2315" s="190"/>
    </row>
    <row r="2316" spans="4:4" x14ac:dyDescent="0.25">
      <c r="D2316" s="190"/>
    </row>
    <row r="2317" spans="4:4" x14ac:dyDescent="0.25">
      <c r="D2317" s="190"/>
    </row>
    <row r="2318" spans="4:4" x14ac:dyDescent="0.25">
      <c r="D2318" s="190"/>
    </row>
    <row r="2319" spans="4:4" x14ac:dyDescent="0.25">
      <c r="D2319" s="190"/>
    </row>
    <row r="2320" spans="4:4" x14ac:dyDescent="0.25">
      <c r="D2320" s="190"/>
    </row>
    <row r="2321" spans="4:4" x14ac:dyDescent="0.25">
      <c r="D2321" s="190"/>
    </row>
    <row r="2322" spans="4:4" x14ac:dyDescent="0.25">
      <c r="D2322" s="190"/>
    </row>
    <row r="2323" spans="4:4" x14ac:dyDescent="0.25">
      <c r="D2323" s="190"/>
    </row>
    <row r="2324" spans="4:4" x14ac:dyDescent="0.25">
      <c r="D2324" s="190"/>
    </row>
    <row r="2325" spans="4:4" x14ac:dyDescent="0.25">
      <c r="D2325" s="190"/>
    </row>
    <row r="2326" spans="4:4" x14ac:dyDescent="0.25">
      <c r="D2326" s="190"/>
    </row>
    <row r="2327" spans="4:4" x14ac:dyDescent="0.25">
      <c r="D2327" s="190"/>
    </row>
    <row r="2328" spans="4:4" x14ac:dyDescent="0.25">
      <c r="D2328" s="190"/>
    </row>
    <row r="2329" spans="4:4" x14ac:dyDescent="0.25">
      <c r="D2329" s="190"/>
    </row>
    <row r="2330" spans="4:4" x14ac:dyDescent="0.25">
      <c r="D2330" s="190"/>
    </row>
    <row r="2331" spans="4:4" x14ac:dyDescent="0.25">
      <c r="D2331" s="190"/>
    </row>
    <row r="2332" spans="4:4" x14ac:dyDescent="0.25">
      <c r="D2332" s="190"/>
    </row>
    <row r="2333" spans="4:4" x14ac:dyDescent="0.25">
      <c r="D2333" s="190"/>
    </row>
    <row r="2334" spans="4:4" x14ac:dyDescent="0.25">
      <c r="D2334" s="190"/>
    </row>
    <row r="2335" spans="4:4" x14ac:dyDescent="0.25">
      <c r="D2335" s="190"/>
    </row>
    <row r="2336" spans="4:4" x14ac:dyDescent="0.25">
      <c r="D2336" s="190"/>
    </row>
    <row r="2337" spans="4:4" x14ac:dyDescent="0.25">
      <c r="D2337" s="190"/>
    </row>
    <row r="2338" spans="4:4" x14ac:dyDescent="0.25">
      <c r="D2338" s="190"/>
    </row>
    <row r="2339" spans="4:4" x14ac:dyDescent="0.25">
      <c r="D2339" s="190"/>
    </row>
    <row r="2340" spans="4:4" x14ac:dyDescent="0.25">
      <c r="D2340" s="190"/>
    </row>
    <row r="2341" spans="4:4" x14ac:dyDescent="0.25">
      <c r="D2341" s="190"/>
    </row>
    <row r="2342" spans="4:4" x14ac:dyDescent="0.25">
      <c r="D2342" s="190"/>
    </row>
    <row r="2343" spans="4:4" x14ac:dyDescent="0.25">
      <c r="D2343" s="190"/>
    </row>
    <row r="2344" spans="4:4" x14ac:dyDescent="0.25">
      <c r="D2344" s="190"/>
    </row>
    <row r="2345" spans="4:4" x14ac:dyDescent="0.25">
      <c r="D2345" s="190"/>
    </row>
    <row r="2346" spans="4:4" x14ac:dyDescent="0.25">
      <c r="D2346" s="190"/>
    </row>
    <row r="2347" spans="4:4" x14ac:dyDescent="0.25">
      <c r="D2347" s="190"/>
    </row>
    <row r="2348" spans="4:4" x14ac:dyDescent="0.25">
      <c r="D2348" s="190"/>
    </row>
    <row r="2349" spans="4:4" x14ac:dyDescent="0.25">
      <c r="D2349" s="190"/>
    </row>
    <row r="2350" spans="4:4" x14ac:dyDescent="0.25">
      <c r="D2350" s="190"/>
    </row>
    <row r="2351" spans="4:4" x14ac:dyDescent="0.25">
      <c r="D2351" s="190"/>
    </row>
    <row r="2352" spans="4:4" x14ac:dyDescent="0.25">
      <c r="D2352" s="190"/>
    </row>
    <row r="2353" spans="4:4" x14ac:dyDescent="0.25">
      <c r="D2353" s="190"/>
    </row>
    <row r="2354" spans="4:4" x14ac:dyDescent="0.25">
      <c r="D2354" s="190"/>
    </row>
    <row r="2355" spans="4:4" x14ac:dyDescent="0.25">
      <c r="D2355" s="190"/>
    </row>
    <row r="2356" spans="4:4" x14ac:dyDescent="0.25">
      <c r="D2356" s="190"/>
    </row>
    <row r="2357" spans="4:4" x14ac:dyDescent="0.25">
      <c r="D2357" s="190"/>
    </row>
    <row r="2358" spans="4:4" x14ac:dyDescent="0.25">
      <c r="D2358" s="190"/>
    </row>
    <row r="2359" spans="4:4" x14ac:dyDescent="0.25">
      <c r="D2359" s="190"/>
    </row>
    <row r="2360" spans="4:4" x14ac:dyDescent="0.25">
      <c r="D2360" s="190"/>
    </row>
    <row r="2361" spans="4:4" x14ac:dyDescent="0.25">
      <c r="D2361" s="190"/>
    </row>
    <row r="2362" spans="4:4" x14ac:dyDescent="0.25">
      <c r="D2362" s="190"/>
    </row>
    <row r="2363" spans="4:4" x14ac:dyDescent="0.25">
      <c r="D2363" s="190"/>
    </row>
    <row r="2364" spans="4:4" x14ac:dyDescent="0.25">
      <c r="D2364" s="190"/>
    </row>
    <row r="2365" spans="4:4" x14ac:dyDescent="0.25">
      <c r="D2365" s="190"/>
    </row>
    <row r="2366" spans="4:4" x14ac:dyDescent="0.25">
      <c r="D2366" s="190"/>
    </row>
    <row r="2367" spans="4:4" x14ac:dyDescent="0.25">
      <c r="D2367" s="190"/>
    </row>
    <row r="2368" spans="4:4" x14ac:dyDescent="0.25">
      <c r="D2368" s="190"/>
    </row>
    <row r="2369" spans="4:4" x14ac:dyDescent="0.25">
      <c r="D2369" s="190"/>
    </row>
    <row r="2370" spans="4:4" x14ac:dyDescent="0.25">
      <c r="D2370" s="190"/>
    </row>
    <row r="2371" spans="4:4" x14ac:dyDescent="0.25">
      <c r="D2371" s="190"/>
    </row>
    <row r="2372" spans="4:4" x14ac:dyDescent="0.25">
      <c r="D2372" s="190"/>
    </row>
    <row r="2373" spans="4:4" x14ac:dyDescent="0.25">
      <c r="D2373" s="190"/>
    </row>
    <row r="2374" spans="4:4" x14ac:dyDescent="0.25">
      <c r="D2374" s="190"/>
    </row>
    <row r="2375" spans="4:4" x14ac:dyDescent="0.25">
      <c r="D2375" s="190"/>
    </row>
    <row r="2376" spans="4:4" x14ac:dyDescent="0.25">
      <c r="D2376" s="190"/>
    </row>
    <row r="2377" spans="4:4" x14ac:dyDescent="0.25">
      <c r="D2377" s="190"/>
    </row>
    <row r="2378" spans="4:4" x14ac:dyDescent="0.25">
      <c r="D2378" s="190"/>
    </row>
    <row r="2379" spans="4:4" x14ac:dyDescent="0.25">
      <c r="D2379" s="190"/>
    </row>
    <row r="2380" spans="4:4" x14ac:dyDescent="0.25">
      <c r="D2380" s="190"/>
    </row>
    <row r="2381" spans="4:4" x14ac:dyDescent="0.25">
      <c r="D2381" s="190"/>
    </row>
    <row r="2382" spans="4:4" x14ac:dyDescent="0.25">
      <c r="D2382" s="190"/>
    </row>
    <row r="2383" spans="4:4" x14ac:dyDescent="0.25">
      <c r="D2383" s="190"/>
    </row>
    <row r="2384" spans="4:4" x14ac:dyDescent="0.25">
      <c r="D2384" s="190"/>
    </row>
    <row r="2385" spans="4:4" x14ac:dyDescent="0.25">
      <c r="D2385" s="190"/>
    </row>
    <row r="2386" spans="4:4" x14ac:dyDescent="0.25">
      <c r="D2386" s="190"/>
    </row>
    <row r="2387" spans="4:4" x14ac:dyDescent="0.25">
      <c r="D2387" s="190"/>
    </row>
    <row r="2388" spans="4:4" x14ac:dyDescent="0.25">
      <c r="D2388" s="190"/>
    </row>
    <row r="2389" spans="4:4" x14ac:dyDescent="0.25">
      <c r="D2389" s="190"/>
    </row>
    <row r="2390" spans="4:4" x14ac:dyDescent="0.25">
      <c r="D2390" s="190"/>
    </row>
    <row r="2391" spans="4:4" x14ac:dyDescent="0.25">
      <c r="D2391" s="190"/>
    </row>
    <row r="2392" spans="4:4" x14ac:dyDescent="0.25">
      <c r="D2392" s="190"/>
    </row>
    <row r="2393" spans="4:4" x14ac:dyDescent="0.25">
      <c r="D2393" s="190"/>
    </row>
    <row r="2394" spans="4:4" x14ac:dyDescent="0.25">
      <c r="D2394" s="190"/>
    </row>
    <row r="2395" spans="4:4" x14ac:dyDescent="0.25">
      <c r="D2395" s="190"/>
    </row>
    <row r="2396" spans="4:4" x14ac:dyDescent="0.25">
      <c r="D2396" s="190"/>
    </row>
    <row r="2397" spans="4:4" x14ac:dyDescent="0.25">
      <c r="D2397" s="190"/>
    </row>
    <row r="2398" spans="4:4" x14ac:dyDescent="0.25">
      <c r="D2398" s="190"/>
    </row>
    <row r="2399" spans="4:4" x14ac:dyDescent="0.25">
      <c r="D2399" s="190"/>
    </row>
    <row r="2400" spans="4:4" x14ac:dyDescent="0.25">
      <c r="D2400" s="190"/>
    </row>
    <row r="2401" spans="4:4" x14ac:dyDescent="0.25">
      <c r="D2401" s="190"/>
    </row>
    <row r="2402" spans="4:4" x14ac:dyDescent="0.25">
      <c r="D2402" s="190"/>
    </row>
    <row r="2403" spans="4:4" x14ac:dyDescent="0.25">
      <c r="D2403" s="190"/>
    </row>
    <row r="2404" spans="4:4" x14ac:dyDescent="0.25">
      <c r="D2404" s="190"/>
    </row>
    <row r="2405" spans="4:4" x14ac:dyDescent="0.25">
      <c r="D2405" s="190"/>
    </row>
    <row r="2406" spans="4:4" x14ac:dyDescent="0.25">
      <c r="D2406" s="190"/>
    </row>
    <row r="2407" spans="4:4" x14ac:dyDescent="0.25">
      <c r="D2407" s="190"/>
    </row>
    <row r="2408" spans="4:4" x14ac:dyDescent="0.25">
      <c r="D2408" s="190"/>
    </row>
    <row r="2409" spans="4:4" x14ac:dyDescent="0.25">
      <c r="D2409" s="190"/>
    </row>
    <row r="2410" spans="4:4" x14ac:dyDescent="0.25">
      <c r="D2410" s="190"/>
    </row>
    <row r="2411" spans="4:4" x14ac:dyDescent="0.25">
      <c r="D2411" s="190"/>
    </row>
    <row r="2412" spans="4:4" x14ac:dyDescent="0.25">
      <c r="D2412" s="190"/>
    </row>
    <row r="2413" spans="4:4" x14ac:dyDescent="0.25">
      <c r="D2413" s="190"/>
    </row>
    <row r="2414" spans="4:4" x14ac:dyDescent="0.25">
      <c r="D2414" s="190"/>
    </row>
    <row r="2415" spans="4:4" x14ac:dyDescent="0.25">
      <c r="D2415" s="190"/>
    </row>
    <row r="2416" spans="4:4" x14ac:dyDescent="0.25">
      <c r="D2416" s="190"/>
    </row>
    <row r="2417" spans="4:4" x14ac:dyDescent="0.25">
      <c r="D2417" s="190"/>
    </row>
    <row r="2418" spans="4:4" x14ac:dyDescent="0.25">
      <c r="D2418" s="190"/>
    </row>
    <row r="2419" spans="4:4" x14ac:dyDescent="0.25">
      <c r="D2419" s="190"/>
    </row>
    <row r="2420" spans="4:4" x14ac:dyDescent="0.25">
      <c r="D2420" s="190"/>
    </row>
    <row r="2421" spans="4:4" x14ac:dyDescent="0.25">
      <c r="D2421" s="190"/>
    </row>
    <row r="2422" spans="4:4" x14ac:dyDescent="0.25">
      <c r="D2422" s="190"/>
    </row>
    <row r="2423" spans="4:4" x14ac:dyDescent="0.25">
      <c r="D2423" s="190"/>
    </row>
    <row r="2424" spans="4:4" x14ac:dyDescent="0.25">
      <c r="D2424" s="190"/>
    </row>
    <row r="2425" spans="4:4" x14ac:dyDescent="0.25">
      <c r="D2425" s="190"/>
    </row>
    <row r="2426" spans="4:4" x14ac:dyDescent="0.25">
      <c r="D2426" s="190"/>
    </row>
    <row r="2427" spans="4:4" x14ac:dyDescent="0.25">
      <c r="D2427" s="190"/>
    </row>
    <row r="2428" spans="4:4" x14ac:dyDescent="0.25">
      <c r="D2428" s="190"/>
    </row>
    <row r="2429" spans="4:4" x14ac:dyDescent="0.25">
      <c r="D2429" s="190"/>
    </row>
    <row r="2430" spans="4:4" x14ac:dyDescent="0.25">
      <c r="D2430" s="190"/>
    </row>
    <row r="2431" spans="4:4" x14ac:dyDescent="0.25">
      <c r="D2431" s="190"/>
    </row>
    <row r="2432" spans="4:4" x14ac:dyDescent="0.25">
      <c r="D2432" s="190"/>
    </row>
    <row r="2433" spans="4:4" x14ac:dyDescent="0.25">
      <c r="D2433" s="190"/>
    </row>
    <row r="2434" spans="4:4" x14ac:dyDescent="0.25">
      <c r="D2434" s="190"/>
    </row>
    <row r="2435" spans="4:4" x14ac:dyDescent="0.25">
      <c r="D2435" s="190"/>
    </row>
    <row r="2436" spans="4:4" x14ac:dyDescent="0.25">
      <c r="D2436" s="190"/>
    </row>
    <row r="2437" spans="4:4" x14ac:dyDescent="0.25">
      <c r="D2437" s="190"/>
    </row>
    <row r="2438" spans="4:4" x14ac:dyDescent="0.25">
      <c r="D2438" s="190"/>
    </row>
    <row r="2439" spans="4:4" x14ac:dyDescent="0.25">
      <c r="D2439" s="190"/>
    </row>
    <row r="2440" spans="4:4" x14ac:dyDescent="0.25">
      <c r="D2440" s="190"/>
    </row>
    <row r="2441" spans="4:4" x14ac:dyDescent="0.25">
      <c r="D2441" s="190"/>
    </row>
    <row r="2442" spans="4:4" x14ac:dyDescent="0.25">
      <c r="D2442" s="190"/>
    </row>
    <row r="2443" spans="4:4" x14ac:dyDescent="0.25">
      <c r="D2443" s="190"/>
    </row>
    <row r="2444" spans="4:4" x14ac:dyDescent="0.25">
      <c r="D2444" s="190"/>
    </row>
    <row r="2445" spans="4:4" x14ac:dyDescent="0.25">
      <c r="D2445" s="190"/>
    </row>
    <row r="2446" spans="4:4" x14ac:dyDescent="0.25">
      <c r="D2446" s="190"/>
    </row>
    <row r="2447" spans="4:4" x14ac:dyDescent="0.25">
      <c r="D2447" s="190"/>
    </row>
    <row r="2448" spans="4:4" x14ac:dyDescent="0.25">
      <c r="D2448" s="190"/>
    </row>
    <row r="2449" spans="4:4" x14ac:dyDescent="0.25">
      <c r="D2449" s="190"/>
    </row>
    <row r="2450" spans="4:4" x14ac:dyDescent="0.25">
      <c r="D2450" s="190"/>
    </row>
    <row r="2451" spans="4:4" x14ac:dyDescent="0.25">
      <c r="D2451" s="190"/>
    </row>
    <row r="2452" spans="4:4" x14ac:dyDescent="0.25">
      <c r="D2452" s="190"/>
    </row>
    <row r="2453" spans="4:4" x14ac:dyDescent="0.25">
      <c r="D2453" s="190"/>
    </row>
    <row r="2454" spans="4:4" x14ac:dyDescent="0.25">
      <c r="D2454" s="190"/>
    </row>
    <row r="2455" spans="4:4" x14ac:dyDescent="0.25">
      <c r="D2455" s="190"/>
    </row>
    <row r="2456" spans="4:4" x14ac:dyDescent="0.25">
      <c r="D2456" s="190"/>
    </row>
    <row r="2457" spans="4:4" x14ac:dyDescent="0.25">
      <c r="D2457" s="190"/>
    </row>
    <row r="2458" spans="4:4" x14ac:dyDescent="0.25">
      <c r="D2458" s="190"/>
    </row>
    <row r="2459" spans="4:4" x14ac:dyDescent="0.25">
      <c r="D2459" s="190"/>
    </row>
    <row r="2460" spans="4:4" x14ac:dyDescent="0.25">
      <c r="D2460" s="190"/>
    </row>
    <row r="2461" spans="4:4" x14ac:dyDescent="0.25">
      <c r="D2461" s="190"/>
    </row>
    <row r="2462" spans="4:4" x14ac:dyDescent="0.25">
      <c r="D2462" s="190"/>
    </row>
    <row r="2463" spans="4:4" x14ac:dyDescent="0.25">
      <c r="D2463" s="190"/>
    </row>
    <row r="2464" spans="4:4" x14ac:dyDescent="0.25">
      <c r="D2464" s="190"/>
    </row>
    <row r="2465" spans="4:4" x14ac:dyDescent="0.25">
      <c r="D2465" s="190"/>
    </row>
    <row r="2466" spans="4:4" x14ac:dyDescent="0.25">
      <c r="D2466" s="190"/>
    </row>
    <row r="2467" spans="4:4" x14ac:dyDescent="0.25">
      <c r="D2467" s="190"/>
    </row>
    <row r="2468" spans="4:4" x14ac:dyDescent="0.25">
      <c r="D2468" s="190"/>
    </row>
    <row r="2469" spans="4:4" x14ac:dyDescent="0.25">
      <c r="D2469" s="190"/>
    </row>
    <row r="2470" spans="4:4" x14ac:dyDescent="0.25">
      <c r="D2470" s="190"/>
    </row>
    <row r="2471" spans="4:4" x14ac:dyDescent="0.25">
      <c r="D2471" s="190"/>
    </row>
    <row r="2472" spans="4:4" x14ac:dyDescent="0.25">
      <c r="D2472" s="190"/>
    </row>
    <row r="2473" spans="4:4" x14ac:dyDescent="0.25">
      <c r="D2473" s="190"/>
    </row>
    <row r="2474" spans="4:4" x14ac:dyDescent="0.25">
      <c r="D2474" s="190"/>
    </row>
    <row r="2475" spans="4:4" x14ac:dyDescent="0.25">
      <c r="D2475" s="190"/>
    </row>
    <row r="2476" spans="4:4" x14ac:dyDescent="0.25">
      <c r="D2476" s="190"/>
    </row>
    <row r="2477" spans="4:4" x14ac:dyDescent="0.25">
      <c r="D2477" s="190"/>
    </row>
    <row r="2478" spans="4:4" x14ac:dyDescent="0.25">
      <c r="D2478" s="190"/>
    </row>
    <row r="2479" spans="4:4" x14ac:dyDescent="0.25">
      <c r="D2479" s="190"/>
    </row>
    <row r="2480" spans="4:4" x14ac:dyDescent="0.25">
      <c r="D2480" s="190"/>
    </row>
    <row r="2481" spans="4:4" x14ac:dyDescent="0.25">
      <c r="D2481" s="190"/>
    </row>
    <row r="2482" spans="4:4" x14ac:dyDescent="0.25">
      <c r="D2482" s="190"/>
    </row>
    <row r="2483" spans="4:4" x14ac:dyDescent="0.25">
      <c r="D2483" s="190"/>
    </row>
    <row r="2484" spans="4:4" x14ac:dyDescent="0.25">
      <c r="D2484" s="190"/>
    </row>
    <row r="2485" spans="4:4" x14ac:dyDescent="0.25">
      <c r="D2485" s="190"/>
    </row>
    <row r="2486" spans="4:4" x14ac:dyDescent="0.25">
      <c r="D2486" s="190"/>
    </row>
    <row r="2487" spans="4:4" x14ac:dyDescent="0.25">
      <c r="D2487" s="190"/>
    </row>
    <row r="2488" spans="4:4" x14ac:dyDescent="0.25">
      <c r="D2488" s="190"/>
    </row>
    <row r="2489" spans="4:4" x14ac:dyDescent="0.25">
      <c r="D2489" s="190"/>
    </row>
    <row r="2490" spans="4:4" x14ac:dyDescent="0.25">
      <c r="D2490" s="190"/>
    </row>
    <row r="2491" spans="4:4" x14ac:dyDescent="0.25">
      <c r="D2491" s="190"/>
    </row>
    <row r="2492" spans="4:4" x14ac:dyDescent="0.25">
      <c r="D2492" s="190"/>
    </row>
    <row r="2493" spans="4:4" x14ac:dyDescent="0.25">
      <c r="D2493" s="190"/>
    </row>
    <row r="2494" spans="4:4" x14ac:dyDescent="0.25">
      <c r="D2494" s="190"/>
    </row>
    <row r="2495" spans="4:4" x14ac:dyDescent="0.25">
      <c r="D2495" s="190"/>
    </row>
    <row r="2496" spans="4:4" x14ac:dyDescent="0.25">
      <c r="D2496" s="190"/>
    </row>
    <row r="2497" spans="4:4" x14ac:dyDescent="0.25">
      <c r="D2497" s="190"/>
    </row>
    <row r="2498" spans="4:4" x14ac:dyDescent="0.25">
      <c r="D2498" s="190"/>
    </row>
    <row r="2499" spans="4:4" x14ac:dyDescent="0.25">
      <c r="D2499" s="190"/>
    </row>
    <row r="2500" spans="4:4" x14ac:dyDescent="0.25">
      <c r="D2500" s="190"/>
    </row>
    <row r="2501" spans="4:4" x14ac:dyDescent="0.25">
      <c r="D2501" s="190"/>
    </row>
    <row r="2502" spans="4:4" x14ac:dyDescent="0.25">
      <c r="D2502" s="190"/>
    </row>
    <row r="2503" spans="4:4" x14ac:dyDescent="0.25">
      <c r="D2503" s="190"/>
    </row>
    <row r="2504" spans="4:4" x14ac:dyDescent="0.25">
      <c r="D2504" s="190"/>
    </row>
    <row r="2505" spans="4:4" x14ac:dyDescent="0.25">
      <c r="D2505" s="190"/>
    </row>
    <row r="2506" spans="4:4" x14ac:dyDescent="0.25">
      <c r="D2506" s="190"/>
    </row>
    <row r="2507" spans="4:4" x14ac:dyDescent="0.25">
      <c r="D2507" s="190"/>
    </row>
    <row r="2508" spans="4:4" x14ac:dyDescent="0.25">
      <c r="D2508" s="190"/>
    </row>
    <row r="2509" spans="4:4" x14ac:dyDescent="0.25">
      <c r="D2509" s="190"/>
    </row>
    <row r="2510" spans="4:4" x14ac:dyDescent="0.25">
      <c r="D2510" s="190"/>
    </row>
    <row r="2511" spans="4:4" x14ac:dyDescent="0.25">
      <c r="D2511" s="190"/>
    </row>
    <row r="2512" spans="4:4" x14ac:dyDescent="0.25">
      <c r="D2512" s="190"/>
    </row>
    <row r="2513" spans="4:4" x14ac:dyDescent="0.25">
      <c r="D2513" s="190"/>
    </row>
    <row r="2514" spans="4:4" x14ac:dyDescent="0.25">
      <c r="D2514" s="190"/>
    </row>
    <row r="2515" spans="4:4" x14ac:dyDescent="0.25">
      <c r="D2515" s="190"/>
    </row>
    <row r="2516" spans="4:4" x14ac:dyDescent="0.25">
      <c r="D2516" s="190"/>
    </row>
    <row r="2517" spans="4:4" x14ac:dyDescent="0.25">
      <c r="D2517" s="190"/>
    </row>
    <row r="2518" spans="4:4" x14ac:dyDescent="0.25">
      <c r="D2518" s="190"/>
    </row>
    <row r="2519" spans="4:4" x14ac:dyDescent="0.25">
      <c r="D2519" s="190"/>
    </row>
    <row r="2520" spans="4:4" x14ac:dyDescent="0.25">
      <c r="D2520" s="190"/>
    </row>
    <row r="2521" spans="4:4" x14ac:dyDescent="0.25">
      <c r="D2521" s="190"/>
    </row>
    <row r="2522" spans="4:4" x14ac:dyDescent="0.25">
      <c r="D2522" s="190"/>
    </row>
    <row r="2523" spans="4:4" x14ac:dyDescent="0.25">
      <c r="D2523" s="190"/>
    </row>
    <row r="2524" spans="4:4" x14ac:dyDescent="0.25">
      <c r="D2524" s="190"/>
    </row>
    <row r="2525" spans="4:4" x14ac:dyDescent="0.25">
      <c r="D2525" s="190"/>
    </row>
    <row r="2526" spans="4:4" x14ac:dyDescent="0.25">
      <c r="D2526" s="190"/>
    </row>
    <row r="2527" spans="4:4" x14ac:dyDescent="0.25">
      <c r="D2527" s="190"/>
    </row>
    <row r="2528" spans="4:4" x14ac:dyDescent="0.25">
      <c r="D2528" s="190"/>
    </row>
    <row r="2529" spans="4:4" x14ac:dyDescent="0.25">
      <c r="D2529" s="190"/>
    </row>
    <row r="2530" spans="4:4" x14ac:dyDescent="0.25">
      <c r="D2530" s="190"/>
    </row>
    <row r="2531" spans="4:4" x14ac:dyDescent="0.25">
      <c r="D2531" s="190"/>
    </row>
    <row r="2532" spans="4:4" x14ac:dyDescent="0.25">
      <c r="D2532" s="190"/>
    </row>
    <row r="2533" spans="4:4" x14ac:dyDescent="0.25">
      <c r="D2533" s="190"/>
    </row>
    <row r="2534" spans="4:4" x14ac:dyDescent="0.25">
      <c r="D2534" s="190"/>
    </row>
    <row r="2535" spans="4:4" x14ac:dyDescent="0.25">
      <c r="D2535" s="190"/>
    </row>
    <row r="2536" spans="4:4" x14ac:dyDescent="0.25">
      <c r="D2536" s="190"/>
    </row>
    <row r="2537" spans="4:4" x14ac:dyDescent="0.25">
      <c r="D2537" s="190"/>
    </row>
    <row r="2538" spans="4:4" x14ac:dyDescent="0.25">
      <c r="D2538" s="190"/>
    </row>
    <row r="2539" spans="4:4" x14ac:dyDescent="0.25">
      <c r="D2539" s="190"/>
    </row>
    <row r="2540" spans="4:4" x14ac:dyDescent="0.25">
      <c r="D2540" s="190"/>
    </row>
    <row r="2541" spans="4:4" x14ac:dyDescent="0.25">
      <c r="D2541" s="190"/>
    </row>
    <row r="2542" spans="4:4" x14ac:dyDescent="0.25">
      <c r="D2542" s="190"/>
    </row>
    <row r="2543" spans="4:4" x14ac:dyDescent="0.25">
      <c r="D2543" s="190"/>
    </row>
    <row r="2544" spans="4:4" x14ac:dyDescent="0.25">
      <c r="D2544" s="190"/>
    </row>
    <row r="2545" spans="4:4" x14ac:dyDescent="0.25">
      <c r="D2545" s="190"/>
    </row>
    <row r="2546" spans="4:4" x14ac:dyDescent="0.25">
      <c r="D2546" s="190"/>
    </row>
    <row r="2547" spans="4:4" x14ac:dyDescent="0.25">
      <c r="D2547" s="190"/>
    </row>
    <row r="2548" spans="4:4" x14ac:dyDescent="0.25">
      <c r="D2548" s="190"/>
    </row>
    <row r="2549" spans="4:4" x14ac:dyDescent="0.25">
      <c r="D2549" s="190"/>
    </row>
    <row r="2550" spans="4:4" x14ac:dyDescent="0.25">
      <c r="D2550" s="190"/>
    </row>
    <row r="2551" spans="4:4" x14ac:dyDescent="0.25">
      <c r="D2551" s="190"/>
    </row>
    <row r="2552" spans="4:4" x14ac:dyDescent="0.25">
      <c r="D2552" s="190"/>
    </row>
    <row r="2553" spans="4:4" x14ac:dyDescent="0.25">
      <c r="D2553" s="190"/>
    </row>
    <row r="2554" spans="4:4" x14ac:dyDescent="0.25">
      <c r="D2554" s="190"/>
    </row>
    <row r="2555" spans="4:4" x14ac:dyDescent="0.25">
      <c r="D2555" s="190"/>
    </row>
    <row r="2556" spans="4:4" x14ac:dyDescent="0.25">
      <c r="D2556" s="190"/>
    </row>
    <row r="2557" spans="4:4" x14ac:dyDescent="0.25">
      <c r="D2557" s="190"/>
    </row>
    <row r="2558" spans="4:4" x14ac:dyDescent="0.25">
      <c r="D2558" s="190"/>
    </row>
    <row r="2559" spans="4:4" x14ac:dyDescent="0.25">
      <c r="D2559" s="190"/>
    </row>
    <row r="2560" spans="4:4" x14ac:dyDescent="0.25">
      <c r="D2560" s="190"/>
    </row>
    <row r="2561" spans="4:4" x14ac:dyDescent="0.25">
      <c r="D2561" s="190"/>
    </row>
    <row r="2562" spans="4:4" x14ac:dyDescent="0.25">
      <c r="D2562" s="190"/>
    </row>
    <row r="2563" spans="4:4" x14ac:dyDescent="0.25">
      <c r="D2563" s="190"/>
    </row>
    <row r="2564" spans="4:4" x14ac:dyDescent="0.25">
      <c r="D2564" s="190"/>
    </row>
    <row r="2565" spans="4:4" x14ac:dyDescent="0.25">
      <c r="D2565" s="190"/>
    </row>
    <row r="2566" spans="4:4" x14ac:dyDescent="0.25">
      <c r="D2566" s="190"/>
    </row>
    <row r="2567" spans="4:4" x14ac:dyDescent="0.25">
      <c r="D2567" s="190"/>
    </row>
    <row r="2568" spans="4:4" x14ac:dyDescent="0.25">
      <c r="D2568" s="190"/>
    </row>
    <row r="2569" spans="4:4" x14ac:dyDescent="0.25">
      <c r="D2569" s="190"/>
    </row>
    <row r="2570" spans="4:4" x14ac:dyDescent="0.25">
      <c r="D2570" s="190"/>
    </row>
    <row r="2571" spans="4:4" x14ac:dyDescent="0.25">
      <c r="D2571" s="190"/>
    </row>
    <row r="2572" spans="4:4" x14ac:dyDescent="0.25">
      <c r="D2572" s="190"/>
    </row>
    <row r="2573" spans="4:4" x14ac:dyDescent="0.25">
      <c r="D2573" s="190"/>
    </row>
    <row r="2574" spans="4:4" x14ac:dyDescent="0.25">
      <c r="D2574" s="190"/>
    </row>
    <row r="2575" spans="4:4" x14ac:dyDescent="0.25">
      <c r="D2575" s="190"/>
    </row>
    <row r="2576" spans="4:4" x14ac:dyDescent="0.25">
      <c r="D2576" s="190"/>
    </row>
    <row r="2577" spans="4:4" x14ac:dyDescent="0.25">
      <c r="D2577" s="190"/>
    </row>
    <row r="2578" spans="4:4" x14ac:dyDescent="0.25">
      <c r="D2578" s="190"/>
    </row>
    <row r="2579" spans="4:4" x14ac:dyDescent="0.25">
      <c r="D2579" s="190"/>
    </row>
    <row r="2580" spans="4:4" x14ac:dyDescent="0.25">
      <c r="D2580" s="190"/>
    </row>
    <row r="2581" spans="4:4" x14ac:dyDescent="0.25">
      <c r="D2581" s="190"/>
    </row>
    <row r="2582" spans="4:4" x14ac:dyDescent="0.25">
      <c r="D2582" s="190"/>
    </row>
    <row r="2583" spans="4:4" x14ac:dyDescent="0.25">
      <c r="D2583" s="190"/>
    </row>
    <row r="2584" spans="4:4" x14ac:dyDescent="0.25">
      <c r="D2584" s="190"/>
    </row>
    <row r="2585" spans="4:4" x14ac:dyDescent="0.25">
      <c r="D2585" s="190"/>
    </row>
    <row r="2586" spans="4:4" x14ac:dyDescent="0.25">
      <c r="D2586" s="190"/>
    </row>
    <row r="2587" spans="4:4" x14ac:dyDescent="0.25">
      <c r="D2587" s="190"/>
    </row>
    <row r="2588" spans="4:4" x14ac:dyDescent="0.25">
      <c r="D2588" s="190"/>
    </row>
    <row r="2589" spans="4:4" x14ac:dyDescent="0.25">
      <c r="D2589" s="190"/>
    </row>
    <row r="2590" spans="4:4" x14ac:dyDescent="0.25">
      <c r="D2590" s="190"/>
    </row>
    <row r="2591" spans="4:4" x14ac:dyDescent="0.25">
      <c r="D2591" s="190"/>
    </row>
    <row r="2592" spans="4:4" x14ac:dyDescent="0.25">
      <c r="D2592" s="190"/>
    </row>
    <row r="2593" spans="4:4" x14ac:dyDescent="0.25">
      <c r="D2593" s="190"/>
    </row>
    <row r="2594" spans="4:4" x14ac:dyDescent="0.25">
      <c r="D2594" s="190"/>
    </row>
    <row r="2595" spans="4:4" x14ac:dyDescent="0.25">
      <c r="D2595" s="190"/>
    </row>
    <row r="2596" spans="4:4" x14ac:dyDescent="0.25">
      <c r="D2596" s="190"/>
    </row>
    <row r="2597" spans="4:4" x14ac:dyDescent="0.25">
      <c r="D2597" s="190"/>
    </row>
    <row r="2598" spans="4:4" x14ac:dyDescent="0.25">
      <c r="D2598" s="190"/>
    </row>
    <row r="2599" spans="4:4" x14ac:dyDescent="0.25">
      <c r="D2599" s="190"/>
    </row>
    <row r="2600" spans="4:4" x14ac:dyDescent="0.25">
      <c r="D2600" s="190"/>
    </row>
    <row r="2601" spans="4:4" x14ac:dyDescent="0.25">
      <c r="D2601" s="190"/>
    </row>
    <row r="2602" spans="4:4" x14ac:dyDescent="0.25">
      <c r="D2602" s="190"/>
    </row>
    <row r="2603" spans="4:4" x14ac:dyDescent="0.25">
      <c r="D2603" s="190"/>
    </row>
    <row r="2604" spans="4:4" x14ac:dyDescent="0.25">
      <c r="D2604" s="190"/>
    </row>
    <row r="2605" spans="4:4" x14ac:dyDescent="0.25">
      <c r="D2605" s="190"/>
    </row>
    <row r="2606" spans="4:4" x14ac:dyDescent="0.25">
      <c r="D2606" s="190"/>
    </row>
    <row r="2607" spans="4:4" x14ac:dyDescent="0.25">
      <c r="D2607" s="190"/>
    </row>
    <row r="2608" spans="4:4" x14ac:dyDescent="0.25">
      <c r="D2608" s="190"/>
    </row>
    <row r="2609" spans="4:4" x14ac:dyDescent="0.25">
      <c r="D2609" s="190"/>
    </row>
    <row r="2610" spans="4:4" x14ac:dyDescent="0.25">
      <c r="D2610" s="190"/>
    </row>
    <row r="2611" spans="4:4" x14ac:dyDescent="0.25">
      <c r="D2611" s="190"/>
    </row>
    <row r="2612" spans="4:4" x14ac:dyDescent="0.25">
      <c r="D2612" s="190"/>
    </row>
    <row r="2613" spans="4:4" x14ac:dyDescent="0.25">
      <c r="D2613" s="190"/>
    </row>
    <row r="2614" spans="4:4" x14ac:dyDescent="0.25">
      <c r="D2614" s="190"/>
    </row>
    <row r="2615" spans="4:4" x14ac:dyDescent="0.25">
      <c r="D2615" s="190"/>
    </row>
    <row r="2616" spans="4:4" x14ac:dyDescent="0.25">
      <c r="D2616" s="190"/>
    </row>
    <row r="2617" spans="4:4" x14ac:dyDescent="0.25">
      <c r="D2617" s="190"/>
    </row>
    <row r="2618" spans="4:4" x14ac:dyDescent="0.25">
      <c r="D2618" s="190"/>
    </row>
    <row r="2619" spans="4:4" x14ac:dyDescent="0.25">
      <c r="D2619" s="190"/>
    </row>
    <row r="2620" spans="4:4" x14ac:dyDescent="0.25">
      <c r="D2620" s="190"/>
    </row>
    <row r="2621" spans="4:4" x14ac:dyDescent="0.25">
      <c r="D2621" s="190"/>
    </row>
    <row r="2622" spans="4:4" x14ac:dyDescent="0.25">
      <c r="D2622" s="190"/>
    </row>
    <row r="2623" spans="4:4" x14ac:dyDescent="0.25">
      <c r="D2623" s="190"/>
    </row>
    <row r="2624" spans="4:4" x14ac:dyDescent="0.25">
      <c r="D2624" s="190"/>
    </row>
    <row r="2625" spans="4:4" x14ac:dyDescent="0.25">
      <c r="D2625" s="190"/>
    </row>
    <row r="2626" spans="4:4" x14ac:dyDescent="0.25">
      <c r="D2626" s="190"/>
    </row>
    <row r="2627" spans="4:4" x14ac:dyDescent="0.25">
      <c r="D2627" s="190"/>
    </row>
    <row r="2628" spans="4:4" x14ac:dyDescent="0.25">
      <c r="D2628" s="190"/>
    </row>
    <row r="2629" spans="4:4" x14ac:dyDescent="0.25">
      <c r="D2629" s="190"/>
    </row>
    <row r="2630" spans="4:4" x14ac:dyDescent="0.25">
      <c r="D2630" s="190"/>
    </row>
    <row r="2631" spans="4:4" x14ac:dyDescent="0.25">
      <c r="D2631" s="190"/>
    </row>
    <row r="2632" spans="4:4" x14ac:dyDescent="0.25">
      <c r="D2632" s="190"/>
    </row>
    <row r="2633" spans="4:4" x14ac:dyDescent="0.25">
      <c r="D2633" s="190"/>
    </row>
    <row r="2634" spans="4:4" x14ac:dyDescent="0.25">
      <c r="D2634" s="190"/>
    </row>
    <row r="2635" spans="4:4" x14ac:dyDescent="0.25">
      <c r="D2635" s="190"/>
    </row>
    <row r="2636" spans="4:4" x14ac:dyDescent="0.25">
      <c r="D2636" s="190"/>
    </row>
    <row r="2637" spans="4:4" x14ac:dyDescent="0.25">
      <c r="D2637" s="190"/>
    </row>
    <row r="2638" spans="4:4" x14ac:dyDescent="0.25">
      <c r="D2638" s="190"/>
    </row>
    <row r="2639" spans="4:4" x14ac:dyDescent="0.25">
      <c r="D2639" s="190"/>
    </row>
    <row r="2640" spans="4:4" x14ac:dyDescent="0.25">
      <c r="D2640" s="190"/>
    </row>
    <row r="2641" spans="4:4" x14ac:dyDescent="0.25">
      <c r="D2641" s="190"/>
    </row>
    <row r="2642" spans="4:4" x14ac:dyDescent="0.25">
      <c r="D2642" s="190"/>
    </row>
    <row r="2643" spans="4:4" x14ac:dyDescent="0.25">
      <c r="D2643" s="190"/>
    </row>
    <row r="2644" spans="4:4" x14ac:dyDescent="0.25">
      <c r="D2644" s="190"/>
    </row>
    <row r="2645" spans="4:4" x14ac:dyDescent="0.25">
      <c r="D2645" s="190"/>
    </row>
    <row r="2646" spans="4:4" x14ac:dyDescent="0.25">
      <c r="D2646" s="190"/>
    </row>
    <row r="2647" spans="4:4" x14ac:dyDescent="0.25">
      <c r="D2647" s="190"/>
    </row>
    <row r="2648" spans="4:4" x14ac:dyDescent="0.25">
      <c r="D2648" s="190"/>
    </row>
    <row r="2649" spans="4:4" x14ac:dyDescent="0.25">
      <c r="D2649" s="190"/>
    </row>
    <row r="2650" spans="4:4" x14ac:dyDescent="0.25">
      <c r="D2650" s="190"/>
    </row>
    <row r="2651" spans="4:4" x14ac:dyDescent="0.25">
      <c r="D2651" s="190"/>
    </row>
    <row r="2652" spans="4:4" x14ac:dyDescent="0.25">
      <c r="D2652" s="190"/>
    </row>
    <row r="2653" spans="4:4" x14ac:dyDescent="0.25">
      <c r="D2653" s="190"/>
    </row>
    <row r="2654" spans="4:4" x14ac:dyDescent="0.25">
      <c r="D2654" s="190"/>
    </row>
    <row r="2655" spans="4:4" x14ac:dyDescent="0.25">
      <c r="D2655" s="190"/>
    </row>
    <row r="2656" spans="4:4" x14ac:dyDescent="0.25">
      <c r="D2656" s="190"/>
    </row>
    <row r="2657" spans="4:4" x14ac:dyDescent="0.25">
      <c r="D2657" s="190"/>
    </row>
    <row r="2658" spans="4:4" x14ac:dyDescent="0.25">
      <c r="D2658" s="190"/>
    </row>
    <row r="2659" spans="4:4" x14ac:dyDescent="0.25">
      <c r="D2659" s="190"/>
    </row>
    <row r="2660" spans="4:4" x14ac:dyDescent="0.25">
      <c r="D2660" s="190"/>
    </row>
    <row r="2661" spans="4:4" x14ac:dyDescent="0.25">
      <c r="D2661" s="190"/>
    </row>
    <row r="2662" spans="4:4" x14ac:dyDescent="0.25">
      <c r="D2662" s="190"/>
    </row>
    <row r="2663" spans="4:4" x14ac:dyDescent="0.25">
      <c r="D2663" s="190"/>
    </row>
    <row r="2664" spans="4:4" x14ac:dyDescent="0.25">
      <c r="D2664" s="190"/>
    </row>
    <row r="2665" spans="4:4" x14ac:dyDescent="0.25">
      <c r="D2665" s="190"/>
    </row>
    <row r="2666" spans="4:4" x14ac:dyDescent="0.25">
      <c r="D2666" s="190"/>
    </row>
    <row r="2667" spans="4:4" x14ac:dyDescent="0.25">
      <c r="D2667" s="190"/>
    </row>
    <row r="2668" spans="4:4" x14ac:dyDescent="0.25">
      <c r="D2668" s="190"/>
    </row>
    <row r="2669" spans="4:4" x14ac:dyDescent="0.25">
      <c r="D2669" s="190"/>
    </row>
    <row r="2670" spans="4:4" x14ac:dyDescent="0.25">
      <c r="D2670" s="190"/>
    </row>
    <row r="2671" spans="4:4" x14ac:dyDescent="0.25">
      <c r="D2671" s="190"/>
    </row>
    <row r="2672" spans="4:4" x14ac:dyDescent="0.25">
      <c r="D2672" s="190"/>
    </row>
    <row r="2673" spans="4:4" x14ac:dyDescent="0.25">
      <c r="D2673" s="190"/>
    </row>
    <row r="2674" spans="4:4" x14ac:dyDescent="0.25">
      <c r="D2674" s="190"/>
    </row>
    <row r="2675" spans="4:4" x14ac:dyDescent="0.25">
      <c r="D2675" s="190"/>
    </row>
    <row r="2676" spans="4:4" x14ac:dyDescent="0.25">
      <c r="D2676" s="190"/>
    </row>
    <row r="2677" spans="4:4" x14ac:dyDescent="0.25">
      <c r="D2677" s="190"/>
    </row>
    <row r="2678" spans="4:4" x14ac:dyDescent="0.25">
      <c r="D2678" s="190"/>
    </row>
    <row r="2679" spans="4:4" x14ac:dyDescent="0.25">
      <c r="D2679" s="190"/>
    </row>
    <row r="2680" spans="4:4" x14ac:dyDescent="0.25">
      <c r="D2680" s="190"/>
    </row>
    <row r="2681" spans="4:4" x14ac:dyDescent="0.25">
      <c r="D2681" s="190"/>
    </row>
    <row r="2682" spans="4:4" x14ac:dyDescent="0.25">
      <c r="D2682" s="190"/>
    </row>
    <row r="2683" spans="4:4" x14ac:dyDescent="0.25">
      <c r="D2683" s="190"/>
    </row>
    <row r="2684" spans="4:4" x14ac:dyDescent="0.25">
      <c r="D2684" s="190"/>
    </row>
    <row r="2685" spans="4:4" x14ac:dyDescent="0.25">
      <c r="D2685" s="190"/>
    </row>
    <row r="2686" spans="4:4" x14ac:dyDescent="0.25">
      <c r="D2686" s="190"/>
    </row>
    <row r="2687" spans="4:4" x14ac:dyDescent="0.25">
      <c r="D2687" s="190"/>
    </row>
    <row r="2688" spans="4:4" x14ac:dyDescent="0.25">
      <c r="D2688" s="190"/>
    </row>
    <row r="2689" spans="4:4" x14ac:dyDescent="0.25">
      <c r="D2689" s="190"/>
    </row>
    <row r="2690" spans="4:4" x14ac:dyDescent="0.25">
      <c r="D2690" s="190"/>
    </row>
    <row r="2691" spans="4:4" x14ac:dyDescent="0.25">
      <c r="D2691" s="190"/>
    </row>
    <row r="2692" spans="4:4" x14ac:dyDescent="0.25">
      <c r="D2692" s="190"/>
    </row>
    <row r="2693" spans="4:4" x14ac:dyDescent="0.25">
      <c r="D2693" s="190"/>
    </row>
    <row r="2694" spans="4:4" x14ac:dyDescent="0.25">
      <c r="D2694" s="190"/>
    </row>
    <row r="2695" spans="4:4" x14ac:dyDescent="0.25">
      <c r="D2695" s="190"/>
    </row>
    <row r="2696" spans="4:4" x14ac:dyDescent="0.25">
      <c r="D2696" s="190"/>
    </row>
    <row r="2697" spans="4:4" x14ac:dyDescent="0.25">
      <c r="D2697" s="190"/>
    </row>
    <row r="2698" spans="4:4" x14ac:dyDescent="0.25">
      <c r="D2698" s="190"/>
    </row>
    <row r="2699" spans="4:4" x14ac:dyDescent="0.25">
      <c r="D2699" s="190"/>
    </row>
    <row r="2700" spans="4:4" x14ac:dyDescent="0.25">
      <c r="D2700" s="190"/>
    </row>
    <row r="2701" spans="4:4" x14ac:dyDescent="0.25">
      <c r="D2701" s="190"/>
    </row>
    <row r="2702" spans="4:4" x14ac:dyDescent="0.25">
      <c r="D2702" s="190"/>
    </row>
    <row r="2703" spans="4:4" x14ac:dyDescent="0.25">
      <c r="D2703" s="190"/>
    </row>
    <row r="2704" spans="4:4" x14ac:dyDescent="0.25">
      <c r="D2704" s="190"/>
    </row>
    <row r="2705" spans="4:4" x14ac:dyDescent="0.25">
      <c r="D2705" s="190"/>
    </row>
    <row r="2706" spans="4:4" x14ac:dyDescent="0.25">
      <c r="D2706" s="190"/>
    </row>
    <row r="2707" spans="4:4" x14ac:dyDescent="0.25">
      <c r="D2707" s="190"/>
    </row>
    <row r="2708" spans="4:4" x14ac:dyDescent="0.25">
      <c r="D2708" s="190"/>
    </row>
    <row r="2709" spans="4:4" x14ac:dyDescent="0.25">
      <c r="D2709" s="190"/>
    </row>
    <row r="2710" spans="4:4" x14ac:dyDescent="0.25">
      <c r="D2710" s="190"/>
    </row>
    <row r="2711" spans="4:4" x14ac:dyDescent="0.25">
      <c r="D2711" s="190"/>
    </row>
    <row r="2712" spans="4:4" x14ac:dyDescent="0.25">
      <c r="D2712" s="190"/>
    </row>
    <row r="2713" spans="4:4" x14ac:dyDescent="0.25">
      <c r="D2713" s="190"/>
    </row>
    <row r="2714" spans="4:4" x14ac:dyDescent="0.25">
      <c r="D2714" s="190"/>
    </row>
    <row r="2715" spans="4:4" x14ac:dyDescent="0.25">
      <c r="D2715" s="190"/>
    </row>
    <row r="2716" spans="4:4" x14ac:dyDescent="0.25">
      <c r="D2716" s="190"/>
    </row>
    <row r="2717" spans="4:4" x14ac:dyDescent="0.25">
      <c r="D2717" s="190"/>
    </row>
    <row r="2718" spans="4:4" x14ac:dyDescent="0.25">
      <c r="D2718" s="190"/>
    </row>
    <row r="2719" spans="4:4" x14ac:dyDescent="0.25">
      <c r="D2719" s="190"/>
    </row>
    <row r="2720" spans="4:4" x14ac:dyDescent="0.25">
      <c r="D2720" s="190"/>
    </row>
    <row r="2721" spans="4:4" x14ac:dyDescent="0.25">
      <c r="D2721" s="190"/>
    </row>
    <row r="2722" spans="4:4" x14ac:dyDescent="0.25">
      <c r="D2722" s="190"/>
    </row>
    <row r="2723" spans="4:4" x14ac:dyDescent="0.25">
      <c r="D2723" s="190"/>
    </row>
    <row r="2724" spans="4:4" x14ac:dyDescent="0.25">
      <c r="D2724" s="190"/>
    </row>
    <row r="2725" spans="4:4" x14ac:dyDescent="0.25">
      <c r="D2725" s="190"/>
    </row>
    <row r="2726" spans="4:4" x14ac:dyDescent="0.25">
      <c r="D2726" s="190"/>
    </row>
    <row r="2727" spans="4:4" x14ac:dyDescent="0.25">
      <c r="D2727" s="190"/>
    </row>
    <row r="2728" spans="4:4" x14ac:dyDescent="0.25">
      <c r="D2728" s="190"/>
    </row>
    <row r="2729" spans="4:4" x14ac:dyDescent="0.25">
      <c r="D2729" s="190"/>
    </row>
    <row r="2730" spans="4:4" x14ac:dyDescent="0.25">
      <c r="D2730" s="190"/>
    </row>
    <row r="2731" spans="4:4" x14ac:dyDescent="0.25">
      <c r="D2731" s="190"/>
    </row>
    <row r="2732" spans="4:4" x14ac:dyDescent="0.25">
      <c r="D2732" s="190"/>
    </row>
    <row r="2733" spans="4:4" x14ac:dyDescent="0.25">
      <c r="D2733" s="190"/>
    </row>
    <row r="2734" spans="4:4" x14ac:dyDescent="0.25">
      <c r="D2734" s="190"/>
    </row>
    <row r="2735" spans="4:4" x14ac:dyDescent="0.25">
      <c r="D2735" s="190"/>
    </row>
    <row r="2736" spans="4:4" x14ac:dyDescent="0.25">
      <c r="D2736" s="190"/>
    </row>
    <row r="2737" spans="4:4" x14ac:dyDescent="0.25">
      <c r="D2737" s="190"/>
    </row>
    <row r="2738" spans="4:4" x14ac:dyDescent="0.25">
      <c r="D2738" s="190"/>
    </row>
    <row r="2739" spans="4:4" x14ac:dyDescent="0.25">
      <c r="D2739" s="190"/>
    </row>
    <row r="2740" spans="4:4" x14ac:dyDescent="0.25">
      <c r="D2740" s="190"/>
    </row>
    <row r="2741" spans="4:4" x14ac:dyDescent="0.25">
      <c r="D2741" s="190"/>
    </row>
    <row r="2742" spans="4:4" x14ac:dyDescent="0.25">
      <c r="D2742" s="190"/>
    </row>
    <row r="2743" spans="4:4" x14ac:dyDescent="0.25">
      <c r="D2743" s="190"/>
    </row>
    <row r="2744" spans="4:4" x14ac:dyDescent="0.25">
      <c r="D2744" s="190"/>
    </row>
    <row r="2745" spans="4:4" x14ac:dyDescent="0.25">
      <c r="D2745" s="190"/>
    </row>
    <row r="2746" spans="4:4" x14ac:dyDescent="0.25">
      <c r="D2746" s="190"/>
    </row>
    <row r="2747" spans="4:4" x14ac:dyDescent="0.25">
      <c r="D2747" s="190"/>
    </row>
    <row r="2748" spans="4:4" x14ac:dyDescent="0.25">
      <c r="D2748" s="190"/>
    </row>
    <row r="2749" spans="4:4" x14ac:dyDescent="0.25">
      <c r="D2749" s="190"/>
    </row>
    <row r="2750" spans="4:4" x14ac:dyDescent="0.25">
      <c r="D2750" s="190"/>
    </row>
    <row r="2751" spans="4:4" x14ac:dyDescent="0.25">
      <c r="D2751" s="190"/>
    </row>
    <row r="2752" spans="4:4" x14ac:dyDescent="0.25">
      <c r="D2752" s="190"/>
    </row>
    <row r="2753" spans="4:4" x14ac:dyDescent="0.25">
      <c r="D2753" s="190"/>
    </row>
    <row r="2754" spans="4:4" x14ac:dyDescent="0.25">
      <c r="D2754" s="190"/>
    </row>
    <row r="2755" spans="4:4" x14ac:dyDescent="0.25">
      <c r="D2755" s="190"/>
    </row>
    <row r="2756" spans="4:4" x14ac:dyDescent="0.25">
      <c r="D2756" s="190"/>
    </row>
    <row r="2757" spans="4:4" x14ac:dyDescent="0.25">
      <c r="D2757" s="190"/>
    </row>
    <row r="2758" spans="4:4" x14ac:dyDescent="0.25">
      <c r="D2758" s="190"/>
    </row>
    <row r="2759" spans="4:4" x14ac:dyDescent="0.25">
      <c r="D2759" s="190"/>
    </row>
    <row r="2760" spans="4:4" x14ac:dyDescent="0.25">
      <c r="D2760" s="190"/>
    </row>
    <row r="2761" spans="4:4" x14ac:dyDescent="0.25">
      <c r="D2761" s="190"/>
    </row>
    <row r="2762" spans="4:4" x14ac:dyDescent="0.25">
      <c r="D2762" s="190"/>
    </row>
    <row r="2763" spans="4:4" x14ac:dyDescent="0.25">
      <c r="D2763" s="190"/>
    </row>
    <row r="2764" spans="4:4" x14ac:dyDescent="0.25">
      <c r="D2764" s="190"/>
    </row>
    <row r="2765" spans="4:4" x14ac:dyDescent="0.25">
      <c r="D2765" s="190"/>
    </row>
    <row r="2766" spans="4:4" x14ac:dyDescent="0.25">
      <c r="D2766" s="190"/>
    </row>
    <row r="2767" spans="4:4" x14ac:dyDescent="0.25">
      <c r="D2767" s="190"/>
    </row>
    <row r="2768" spans="4:4" x14ac:dyDescent="0.25">
      <c r="D2768" s="190"/>
    </row>
    <row r="2769" spans="4:4" x14ac:dyDescent="0.25">
      <c r="D2769" s="190"/>
    </row>
    <row r="2770" spans="4:4" x14ac:dyDescent="0.25">
      <c r="D2770" s="190"/>
    </row>
    <row r="2771" spans="4:4" x14ac:dyDescent="0.25">
      <c r="D2771" s="190"/>
    </row>
    <row r="2772" spans="4:4" x14ac:dyDescent="0.25">
      <c r="D2772" s="190"/>
    </row>
    <row r="2773" spans="4:4" x14ac:dyDescent="0.25">
      <c r="D2773" s="190"/>
    </row>
    <row r="2774" spans="4:4" x14ac:dyDescent="0.25">
      <c r="D2774" s="190"/>
    </row>
    <row r="2775" spans="4:4" x14ac:dyDescent="0.25">
      <c r="D2775" s="190"/>
    </row>
    <row r="2776" spans="4:4" x14ac:dyDescent="0.25">
      <c r="D2776" s="190"/>
    </row>
    <row r="2777" spans="4:4" x14ac:dyDescent="0.25">
      <c r="D2777" s="190"/>
    </row>
    <row r="2778" spans="4:4" x14ac:dyDescent="0.25">
      <c r="D2778" s="190"/>
    </row>
    <row r="2779" spans="4:4" x14ac:dyDescent="0.25">
      <c r="D2779" s="190"/>
    </row>
    <row r="2780" spans="4:4" x14ac:dyDescent="0.25">
      <c r="D2780" s="190"/>
    </row>
    <row r="2781" spans="4:4" x14ac:dyDescent="0.25">
      <c r="D2781" s="190"/>
    </row>
    <row r="2782" spans="4:4" x14ac:dyDescent="0.25">
      <c r="D2782" s="190"/>
    </row>
    <row r="2783" spans="4:4" x14ac:dyDescent="0.25">
      <c r="D2783" s="190"/>
    </row>
    <row r="2784" spans="4:4" x14ac:dyDescent="0.25">
      <c r="D2784" s="190"/>
    </row>
    <row r="2785" spans="4:4" x14ac:dyDescent="0.25">
      <c r="D2785" s="190"/>
    </row>
    <row r="2786" spans="4:4" x14ac:dyDescent="0.25">
      <c r="D2786" s="190"/>
    </row>
    <row r="2787" spans="4:4" x14ac:dyDescent="0.25">
      <c r="D2787" s="190"/>
    </row>
    <row r="2788" spans="4:4" x14ac:dyDescent="0.25">
      <c r="D2788" s="190"/>
    </row>
    <row r="2789" spans="4:4" x14ac:dyDescent="0.25">
      <c r="D2789" s="190"/>
    </row>
    <row r="2790" spans="4:4" x14ac:dyDescent="0.25">
      <c r="D2790" s="190"/>
    </row>
    <row r="2791" spans="4:4" x14ac:dyDescent="0.25">
      <c r="D2791" s="190"/>
    </row>
    <row r="2792" spans="4:4" x14ac:dyDescent="0.25">
      <c r="D2792" s="190"/>
    </row>
    <row r="2793" spans="4:4" x14ac:dyDescent="0.25">
      <c r="D2793" s="190"/>
    </row>
    <row r="2794" spans="4:4" x14ac:dyDescent="0.25">
      <c r="D2794" s="190"/>
    </row>
    <row r="2795" spans="4:4" x14ac:dyDescent="0.25">
      <c r="D2795" s="190"/>
    </row>
    <row r="2796" spans="4:4" x14ac:dyDescent="0.25">
      <c r="D2796" s="190"/>
    </row>
    <row r="2797" spans="4:4" x14ac:dyDescent="0.25">
      <c r="D2797" s="190"/>
    </row>
    <row r="2798" spans="4:4" x14ac:dyDescent="0.25">
      <c r="D2798" s="190"/>
    </row>
    <row r="2799" spans="4:4" x14ac:dyDescent="0.25">
      <c r="D2799" s="190"/>
    </row>
    <row r="2800" spans="4:4" x14ac:dyDescent="0.25">
      <c r="D2800" s="190"/>
    </row>
    <row r="2801" spans="4:4" x14ac:dyDescent="0.25">
      <c r="D2801" s="190"/>
    </row>
    <row r="2802" spans="4:4" x14ac:dyDescent="0.25">
      <c r="D2802" s="190"/>
    </row>
    <row r="2803" spans="4:4" x14ac:dyDescent="0.25">
      <c r="D2803" s="190"/>
    </row>
    <row r="2804" spans="4:4" x14ac:dyDescent="0.25">
      <c r="D2804" s="190"/>
    </row>
    <row r="2805" spans="4:4" x14ac:dyDescent="0.25">
      <c r="D2805" s="190"/>
    </row>
    <row r="2806" spans="4:4" x14ac:dyDescent="0.25">
      <c r="D2806" s="190"/>
    </row>
    <row r="2807" spans="4:4" x14ac:dyDescent="0.25">
      <c r="D2807" s="190"/>
    </row>
    <row r="2808" spans="4:4" x14ac:dyDescent="0.25">
      <c r="D2808" s="190"/>
    </row>
    <row r="2809" spans="4:4" x14ac:dyDescent="0.25">
      <c r="D2809" s="190"/>
    </row>
    <row r="2810" spans="4:4" x14ac:dyDescent="0.25">
      <c r="D2810" s="190"/>
    </row>
    <row r="2811" spans="4:4" x14ac:dyDescent="0.25">
      <c r="D2811" s="190"/>
    </row>
    <row r="2812" spans="4:4" x14ac:dyDescent="0.25">
      <c r="D2812" s="190"/>
    </row>
    <row r="2813" spans="4:4" x14ac:dyDescent="0.25">
      <c r="D2813" s="190"/>
    </row>
    <row r="2814" spans="4:4" x14ac:dyDescent="0.25">
      <c r="D2814" s="190"/>
    </row>
    <row r="2815" spans="4:4" x14ac:dyDescent="0.25">
      <c r="D2815" s="190"/>
    </row>
    <row r="2816" spans="4:4" x14ac:dyDescent="0.25">
      <c r="D2816" s="190"/>
    </row>
    <row r="2817" spans="4:4" x14ac:dyDescent="0.25">
      <c r="D2817" s="190"/>
    </row>
    <row r="2818" spans="4:4" x14ac:dyDescent="0.25">
      <c r="D2818" s="190"/>
    </row>
    <row r="2819" spans="4:4" x14ac:dyDescent="0.25">
      <c r="D2819" s="190"/>
    </row>
    <row r="2820" spans="4:4" x14ac:dyDescent="0.25">
      <c r="D2820" s="190"/>
    </row>
    <row r="2821" spans="4:4" x14ac:dyDescent="0.25">
      <c r="D2821" s="190"/>
    </row>
    <row r="2822" spans="4:4" x14ac:dyDescent="0.25">
      <c r="D2822" s="190"/>
    </row>
    <row r="2823" spans="4:4" x14ac:dyDescent="0.25">
      <c r="D2823" s="190"/>
    </row>
    <row r="2824" spans="4:4" x14ac:dyDescent="0.25">
      <c r="D2824" s="190"/>
    </row>
    <row r="2825" spans="4:4" x14ac:dyDescent="0.25">
      <c r="D2825" s="190"/>
    </row>
    <row r="2826" spans="4:4" x14ac:dyDescent="0.25">
      <c r="D2826" s="190"/>
    </row>
    <row r="2827" spans="4:4" x14ac:dyDescent="0.25">
      <c r="D2827" s="190"/>
    </row>
    <row r="2828" spans="4:4" x14ac:dyDescent="0.25">
      <c r="D2828" s="190"/>
    </row>
    <row r="2829" spans="4:4" x14ac:dyDescent="0.25">
      <c r="D2829" s="190"/>
    </row>
    <row r="2830" spans="4:4" x14ac:dyDescent="0.25">
      <c r="D2830" s="190"/>
    </row>
    <row r="2831" spans="4:4" x14ac:dyDescent="0.25">
      <c r="D2831" s="190"/>
    </row>
    <row r="2832" spans="4:4" x14ac:dyDescent="0.25">
      <c r="D2832" s="190"/>
    </row>
    <row r="2833" spans="4:4" x14ac:dyDescent="0.25">
      <c r="D2833" s="190"/>
    </row>
    <row r="2834" spans="4:4" x14ac:dyDescent="0.25">
      <c r="D2834" s="190"/>
    </row>
    <row r="2835" spans="4:4" x14ac:dyDescent="0.25">
      <c r="D2835" s="190"/>
    </row>
    <row r="2836" spans="4:4" x14ac:dyDescent="0.25">
      <c r="D2836" s="190"/>
    </row>
    <row r="2837" spans="4:4" x14ac:dyDescent="0.25">
      <c r="D2837" s="190"/>
    </row>
    <row r="2838" spans="4:4" x14ac:dyDescent="0.25">
      <c r="D2838" s="190"/>
    </row>
    <row r="2839" spans="4:4" x14ac:dyDescent="0.25">
      <c r="D2839" s="190"/>
    </row>
    <row r="2840" spans="4:4" x14ac:dyDescent="0.25">
      <c r="D2840" s="190"/>
    </row>
    <row r="2841" spans="4:4" x14ac:dyDescent="0.25">
      <c r="D2841" s="190"/>
    </row>
    <row r="2842" spans="4:4" x14ac:dyDescent="0.25">
      <c r="D2842" s="190"/>
    </row>
    <row r="2843" spans="4:4" x14ac:dyDescent="0.25">
      <c r="D2843" s="190"/>
    </row>
    <row r="2844" spans="4:4" x14ac:dyDescent="0.25">
      <c r="D2844" s="190"/>
    </row>
    <row r="2845" spans="4:4" x14ac:dyDescent="0.25">
      <c r="D2845" s="190"/>
    </row>
    <row r="2846" spans="4:4" x14ac:dyDescent="0.25">
      <c r="D2846" s="190"/>
    </row>
    <row r="2847" spans="4:4" x14ac:dyDescent="0.25">
      <c r="D2847" s="190"/>
    </row>
    <row r="2848" spans="4:4" x14ac:dyDescent="0.25">
      <c r="D2848" s="190"/>
    </row>
    <row r="2849" spans="4:4" x14ac:dyDescent="0.25">
      <c r="D2849" s="190"/>
    </row>
    <row r="2850" spans="4:4" x14ac:dyDescent="0.25">
      <c r="D2850" s="190"/>
    </row>
    <row r="2851" spans="4:4" x14ac:dyDescent="0.25">
      <c r="D2851" s="190"/>
    </row>
    <row r="2852" spans="4:4" x14ac:dyDescent="0.25">
      <c r="D2852" s="190"/>
    </row>
    <row r="2853" spans="4:4" x14ac:dyDescent="0.25">
      <c r="D2853" s="190"/>
    </row>
    <row r="2854" spans="4:4" x14ac:dyDescent="0.25">
      <c r="D2854" s="190"/>
    </row>
    <row r="2855" spans="4:4" x14ac:dyDescent="0.25">
      <c r="D2855" s="190"/>
    </row>
    <row r="2856" spans="4:4" x14ac:dyDescent="0.25">
      <c r="D2856" s="190"/>
    </row>
    <row r="2857" spans="4:4" x14ac:dyDescent="0.25">
      <c r="D2857" s="190"/>
    </row>
    <row r="2858" spans="4:4" x14ac:dyDescent="0.25">
      <c r="D2858" s="190"/>
    </row>
    <row r="2859" spans="4:4" x14ac:dyDescent="0.25">
      <c r="D2859" s="190"/>
    </row>
    <row r="2860" spans="4:4" x14ac:dyDescent="0.25">
      <c r="D2860" s="190"/>
    </row>
    <row r="2861" spans="4:4" x14ac:dyDescent="0.25">
      <c r="D2861" s="190"/>
    </row>
    <row r="2862" spans="4:4" x14ac:dyDescent="0.25">
      <c r="D2862" s="190"/>
    </row>
    <row r="2863" spans="4:4" x14ac:dyDescent="0.25">
      <c r="D2863" s="190"/>
    </row>
    <row r="2864" spans="4:4" x14ac:dyDescent="0.25">
      <c r="D2864" s="190"/>
    </row>
    <row r="2865" spans="4:4" x14ac:dyDescent="0.25">
      <c r="D2865" s="190"/>
    </row>
    <row r="2866" spans="4:4" x14ac:dyDescent="0.25">
      <c r="D2866" s="190"/>
    </row>
    <row r="2867" spans="4:4" x14ac:dyDescent="0.25">
      <c r="D2867" s="190"/>
    </row>
    <row r="2868" spans="4:4" x14ac:dyDescent="0.25">
      <c r="D2868" s="190"/>
    </row>
    <row r="2869" spans="4:4" x14ac:dyDescent="0.25">
      <c r="D2869" s="190"/>
    </row>
    <row r="2870" spans="4:4" x14ac:dyDescent="0.25">
      <c r="D2870" s="190"/>
    </row>
    <row r="2871" spans="4:4" x14ac:dyDescent="0.25">
      <c r="D2871" s="190"/>
    </row>
    <row r="2872" spans="4:4" x14ac:dyDescent="0.25">
      <c r="D2872" s="190"/>
    </row>
    <row r="2873" spans="4:4" x14ac:dyDescent="0.25">
      <c r="D2873" s="190"/>
    </row>
    <row r="2874" spans="4:4" x14ac:dyDescent="0.25">
      <c r="D2874" s="190"/>
    </row>
    <row r="2875" spans="4:4" x14ac:dyDescent="0.25">
      <c r="D2875" s="190"/>
    </row>
    <row r="2876" spans="4:4" x14ac:dyDescent="0.25">
      <c r="D2876" s="190"/>
    </row>
    <row r="2877" spans="4:4" x14ac:dyDescent="0.25">
      <c r="D2877" s="190"/>
    </row>
    <row r="2878" spans="4:4" x14ac:dyDescent="0.25">
      <c r="D2878" s="190"/>
    </row>
    <row r="2879" spans="4:4" x14ac:dyDescent="0.25">
      <c r="D2879" s="190"/>
    </row>
    <row r="2880" spans="4:4" x14ac:dyDescent="0.25">
      <c r="D2880" s="190"/>
    </row>
    <row r="2881" spans="4:4" x14ac:dyDescent="0.25">
      <c r="D2881" s="190"/>
    </row>
    <row r="2882" spans="4:4" x14ac:dyDescent="0.25">
      <c r="D2882" s="190"/>
    </row>
    <row r="2883" spans="4:4" x14ac:dyDescent="0.25">
      <c r="D2883" s="190"/>
    </row>
    <row r="2884" spans="4:4" x14ac:dyDescent="0.25">
      <c r="D2884" s="190"/>
    </row>
    <row r="2885" spans="4:4" x14ac:dyDescent="0.25">
      <c r="D2885" s="190"/>
    </row>
    <row r="2886" spans="4:4" x14ac:dyDescent="0.25">
      <c r="D2886" s="190"/>
    </row>
    <row r="2887" spans="4:4" x14ac:dyDescent="0.25">
      <c r="D2887" s="190"/>
    </row>
    <row r="2888" spans="4:4" x14ac:dyDescent="0.25">
      <c r="D2888" s="190"/>
    </row>
    <row r="2889" spans="4:4" x14ac:dyDescent="0.25">
      <c r="D2889" s="190"/>
    </row>
    <row r="2890" spans="4:4" x14ac:dyDescent="0.25">
      <c r="D2890" s="190"/>
    </row>
    <row r="2891" spans="4:4" x14ac:dyDescent="0.25">
      <c r="D2891" s="190"/>
    </row>
    <row r="2892" spans="4:4" x14ac:dyDescent="0.25">
      <c r="D2892" s="190"/>
    </row>
    <row r="2893" spans="4:4" x14ac:dyDescent="0.25">
      <c r="D2893" s="190"/>
    </row>
    <row r="2894" spans="4:4" x14ac:dyDescent="0.25">
      <c r="D2894" s="190"/>
    </row>
    <row r="2895" spans="4:4" x14ac:dyDescent="0.25">
      <c r="D2895" s="190"/>
    </row>
    <row r="2896" spans="4:4" x14ac:dyDescent="0.25">
      <c r="D2896" s="190"/>
    </row>
    <row r="2897" spans="4:4" x14ac:dyDescent="0.25">
      <c r="D2897" s="190"/>
    </row>
    <row r="2898" spans="4:4" x14ac:dyDescent="0.25">
      <c r="D2898" s="190"/>
    </row>
    <row r="2899" spans="4:4" x14ac:dyDescent="0.25">
      <c r="D2899" s="190"/>
    </row>
    <row r="2900" spans="4:4" x14ac:dyDescent="0.25">
      <c r="D2900" s="190"/>
    </row>
    <row r="2901" spans="4:4" x14ac:dyDescent="0.25">
      <c r="D2901" s="190"/>
    </row>
    <row r="2902" spans="4:4" x14ac:dyDescent="0.25">
      <c r="D2902" s="190"/>
    </row>
    <row r="2903" spans="4:4" x14ac:dyDescent="0.25">
      <c r="D2903" s="190"/>
    </row>
    <row r="2904" spans="4:4" x14ac:dyDescent="0.25">
      <c r="D2904" s="190"/>
    </row>
    <row r="2905" spans="4:4" x14ac:dyDescent="0.25">
      <c r="D2905" s="190"/>
    </row>
    <row r="2906" spans="4:4" x14ac:dyDescent="0.25">
      <c r="D2906" s="190"/>
    </row>
    <row r="2907" spans="4:4" x14ac:dyDescent="0.25">
      <c r="D2907" s="190"/>
    </row>
    <row r="2908" spans="4:4" x14ac:dyDescent="0.25">
      <c r="D2908" s="190"/>
    </row>
    <row r="2909" spans="4:4" x14ac:dyDescent="0.25">
      <c r="D2909" s="190"/>
    </row>
    <row r="2910" spans="4:4" x14ac:dyDescent="0.25">
      <c r="D2910" s="190"/>
    </row>
    <row r="2911" spans="4:4" x14ac:dyDescent="0.25">
      <c r="D2911" s="190"/>
    </row>
    <row r="2912" spans="4:4" x14ac:dyDescent="0.25">
      <c r="D2912" s="190"/>
    </row>
    <row r="2913" spans="4:4" x14ac:dyDescent="0.25">
      <c r="D2913" s="190"/>
    </row>
    <row r="2914" spans="4:4" x14ac:dyDescent="0.25">
      <c r="D2914" s="190"/>
    </row>
    <row r="2915" spans="4:4" x14ac:dyDescent="0.25">
      <c r="D2915" s="190"/>
    </row>
    <row r="2916" spans="4:4" x14ac:dyDescent="0.25">
      <c r="D2916" s="190"/>
    </row>
    <row r="2917" spans="4:4" x14ac:dyDescent="0.25">
      <c r="D2917" s="190"/>
    </row>
    <row r="2918" spans="4:4" x14ac:dyDescent="0.25">
      <c r="D2918" s="190"/>
    </row>
    <row r="2919" spans="4:4" x14ac:dyDescent="0.25">
      <c r="D2919" s="190"/>
    </row>
    <row r="2920" spans="4:4" x14ac:dyDescent="0.25">
      <c r="D2920" s="190"/>
    </row>
    <row r="2921" spans="4:4" x14ac:dyDescent="0.25">
      <c r="D2921" s="190"/>
    </row>
    <row r="2922" spans="4:4" x14ac:dyDescent="0.25">
      <c r="D2922" s="190"/>
    </row>
    <row r="2923" spans="4:4" x14ac:dyDescent="0.25">
      <c r="D2923" s="190"/>
    </row>
    <row r="2924" spans="4:4" x14ac:dyDescent="0.25">
      <c r="D2924" s="190"/>
    </row>
    <row r="2925" spans="4:4" x14ac:dyDescent="0.25">
      <c r="D2925" s="190"/>
    </row>
    <row r="2926" spans="4:4" x14ac:dyDescent="0.25">
      <c r="D2926" s="190"/>
    </row>
    <row r="2927" spans="4:4" x14ac:dyDescent="0.25">
      <c r="D2927" s="190"/>
    </row>
    <row r="2928" spans="4:4" x14ac:dyDescent="0.25">
      <c r="D2928" s="190"/>
    </row>
    <row r="2929" spans="4:4" x14ac:dyDescent="0.25">
      <c r="D2929" s="190"/>
    </row>
    <row r="2930" spans="4:4" x14ac:dyDescent="0.25">
      <c r="D2930" s="190"/>
    </row>
    <row r="2931" spans="4:4" x14ac:dyDescent="0.25">
      <c r="D2931" s="190"/>
    </row>
    <row r="2932" spans="4:4" x14ac:dyDescent="0.25">
      <c r="D2932" s="190"/>
    </row>
    <row r="2933" spans="4:4" x14ac:dyDescent="0.25">
      <c r="D2933" s="190"/>
    </row>
    <row r="2934" spans="4:4" x14ac:dyDescent="0.25">
      <c r="D2934" s="190"/>
    </row>
    <row r="2935" spans="4:4" x14ac:dyDescent="0.25">
      <c r="D2935" s="190"/>
    </row>
    <row r="2936" spans="4:4" x14ac:dyDescent="0.25">
      <c r="D2936" s="190"/>
    </row>
    <row r="2937" spans="4:4" x14ac:dyDescent="0.25">
      <c r="D2937" s="190"/>
    </row>
    <row r="2938" spans="4:4" x14ac:dyDescent="0.25">
      <c r="D2938" s="190"/>
    </row>
    <row r="2939" spans="4:4" x14ac:dyDescent="0.25">
      <c r="D2939" s="190"/>
    </row>
    <row r="2940" spans="4:4" x14ac:dyDescent="0.25">
      <c r="D2940" s="190"/>
    </row>
    <row r="2941" spans="4:4" x14ac:dyDescent="0.25">
      <c r="D2941" s="190"/>
    </row>
    <row r="2942" spans="4:4" x14ac:dyDescent="0.25">
      <c r="D2942" s="190"/>
    </row>
    <row r="2943" spans="4:4" x14ac:dyDescent="0.25">
      <c r="D2943" s="190"/>
    </row>
    <row r="2944" spans="4:4" x14ac:dyDescent="0.25">
      <c r="D2944" s="190"/>
    </row>
    <row r="2945" spans="4:4" x14ac:dyDescent="0.25">
      <c r="D2945" s="190"/>
    </row>
    <row r="2946" spans="4:4" x14ac:dyDescent="0.25">
      <c r="D2946" s="190"/>
    </row>
    <row r="2947" spans="4:4" x14ac:dyDescent="0.25">
      <c r="D2947" s="190"/>
    </row>
    <row r="2948" spans="4:4" x14ac:dyDescent="0.25">
      <c r="D2948" s="190"/>
    </row>
    <row r="2949" spans="4:4" x14ac:dyDescent="0.25">
      <c r="D2949" s="190"/>
    </row>
    <row r="2950" spans="4:4" x14ac:dyDescent="0.25">
      <c r="D2950" s="190"/>
    </row>
    <row r="2951" spans="4:4" x14ac:dyDescent="0.25">
      <c r="D2951" s="190"/>
    </row>
    <row r="2952" spans="4:4" x14ac:dyDescent="0.25">
      <c r="D2952" s="190"/>
    </row>
    <row r="2953" spans="4:4" x14ac:dyDescent="0.25">
      <c r="D2953" s="190"/>
    </row>
    <row r="2954" spans="4:4" x14ac:dyDescent="0.25">
      <c r="D2954" s="190"/>
    </row>
    <row r="2955" spans="4:4" x14ac:dyDescent="0.25">
      <c r="D2955" s="190"/>
    </row>
    <row r="2956" spans="4:4" x14ac:dyDescent="0.25">
      <c r="D2956" s="190"/>
    </row>
    <row r="2957" spans="4:4" x14ac:dyDescent="0.25">
      <c r="D2957" s="190"/>
    </row>
    <row r="2958" spans="4:4" x14ac:dyDescent="0.25">
      <c r="D2958" s="190"/>
    </row>
    <row r="2959" spans="4:4" x14ac:dyDescent="0.25">
      <c r="D2959" s="190"/>
    </row>
    <row r="2960" spans="4:4" x14ac:dyDescent="0.25">
      <c r="D2960" s="190"/>
    </row>
    <row r="2961" spans="4:4" x14ac:dyDescent="0.25">
      <c r="D2961" s="190"/>
    </row>
    <row r="2962" spans="4:4" x14ac:dyDescent="0.25">
      <c r="D2962" s="190"/>
    </row>
    <row r="2963" spans="4:4" x14ac:dyDescent="0.25">
      <c r="D2963" s="190"/>
    </row>
    <row r="2964" spans="4:4" x14ac:dyDescent="0.25">
      <c r="D2964" s="190"/>
    </row>
    <row r="2965" spans="4:4" x14ac:dyDescent="0.25">
      <c r="D2965" s="190"/>
    </row>
    <row r="2966" spans="4:4" x14ac:dyDescent="0.25">
      <c r="D2966" s="190"/>
    </row>
    <row r="2967" spans="4:4" x14ac:dyDescent="0.25">
      <c r="D2967" s="190"/>
    </row>
    <row r="2968" spans="4:4" x14ac:dyDescent="0.25">
      <c r="D2968" s="190"/>
    </row>
    <row r="2969" spans="4:4" x14ac:dyDescent="0.25">
      <c r="D2969" s="190"/>
    </row>
    <row r="2970" spans="4:4" x14ac:dyDescent="0.25">
      <c r="D2970" s="190"/>
    </row>
    <row r="2971" spans="4:4" x14ac:dyDescent="0.25">
      <c r="D2971" s="190"/>
    </row>
    <row r="2972" spans="4:4" x14ac:dyDescent="0.25">
      <c r="D2972" s="190"/>
    </row>
    <row r="2973" spans="4:4" x14ac:dyDescent="0.25">
      <c r="D2973" s="190"/>
    </row>
    <row r="2974" spans="4:4" x14ac:dyDescent="0.25">
      <c r="D2974" s="190"/>
    </row>
    <row r="2975" spans="4:4" x14ac:dyDescent="0.25">
      <c r="D2975" s="190"/>
    </row>
    <row r="2976" spans="4:4" x14ac:dyDescent="0.25">
      <c r="D2976" s="190"/>
    </row>
    <row r="2977" spans="4:4" x14ac:dyDescent="0.25">
      <c r="D2977" s="190"/>
    </row>
    <row r="2978" spans="4:4" x14ac:dyDescent="0.25">
      <c r="D2978" s="190"/>
    </row>
    <row r="2979" spans="4:4" x14ac:dyDescent="0.25">
      <c r="D2979" s="190"/>
    </row>
    <row r="2980" spans="4:4" x14ac:dyDescent="0.25">
      <c r="D2980" s="190"/>
    </row>
    <row r="2981" spans="4:4" x14ac:dyDescent="0.25">
      <c r="D2981" s="190"/>
    </row>
    <row r="2982" spans="4:4" x14ac:dyDescent="0.25">
      <c r="D2982" s="190"/>
    </row>
    <row r="2983" spans="4:4" x14ac:dyDescent="0.25">
      <c r="D2983" s="190"/>
    </row>
    <row r="2984" spans="4:4" x14ac:dyDescent="0.25">
      <c r="D2984" s="190"/>
    </row>
    <row r="2985" spans="4:4" x14ac:dyDescent="0.25">
      <c r="D2985" s="190"/>
    </row>
    <row r="2986" spans="4:4" x14ac:dyDescent="0.25">
      <c r="D2986" s="190"/>
    </row>
    <row r="2987" spans="4:4" x14ac:dyDescent="0.25">
      <c r="D2987" s="190"/>
    </row>
    <row r="2988" spans="4:4" x14ac:dyDescent="0.25">
      <c r="D2988" s="190"/>
    </row>
    <row r="2989" spans="4:4" x14ac:dyDescent="0.25">
      <c r="D2989" s="190"/>
    </row>
    <row r="2990" spans="4:4" x14ac:dyDescent="0.25">
      <c r="D2990" s="190"/>
    </row>
    <row r="2991" spans="4:4" x14ac:dyDescent="0.25">
      <c r="D2991" s="190"/>
    </row>
    <row r="2992" spans="4:4" x14ac:dyDescent="0.25">
      <c r="D2992" s="190"/>
    </row>
    <row r="2993" spans="4:4" x14ac:dyDescent="0.25">
      <c r="D2993" s="190"/>
    </row>
    <row r="2994" spans="4:4" x14ac:dyDescent="0.25">
      <c r="D2994" s="190"/>
    </row>
    <row r="2995" spans="4:4" x14ac:dyDescent="0.25">
      <c r="D2995" s="190"/>
    </row>
    <row r="2996" spans="4:4" x14ac:dyDescent="0.25">
      <c r="D2996" s="190"/>
    </row>
    <row r="2997" spans="4:4" x14ac:dyDescent="0.25">
      <c r="D2997" s="190"/>
    </row>
    <row r="2998" spans="4:4" x14ac:dyDescent="0.25">
      <c r="D2998" s="190"/>
    </row>
    <row r="2999" spans="4:4" x14ac:dyDescent="0.25">
      <c r="D2999" s="190"/>
    </row>
    <row r="3000" spans="4:4" x14ac:dyDescent="0.25">
      <c r="D3000" s="190"/>
    </row>
    <row r="3001" spans="4:4" x14ac:dyDescent="0.25">
      <c r="D3001" s="190"/>
    </row>
    <row r="3002" spans="4:4" x14ac:dyDescent="0.25">
      <c r="D3002" s="190"/>
    </row>
    <row r="3003" spans="4:4" x14ac:dyDescent="0.25">
      <c r="D3003" s="190"/>
    </row>
    <row r="3004" spans="4:4" x14ac:dyDescent="0.25">
      <c r="D3004" s="190"/>
    </row>
    <row r="3005" spans="4:4" x14ac:dyDescent="0.25">
      <c r="D3005" s="190"/>
    </row>
    <row r="3006" spans="4:4" x14ac:dyDescent="0.25">
      <c r="D3006" s="190"/>
    </row>
    <row r="3007" spans="4:4" x14ac:dyDescent="0.25">
      <c r="D3007" s="190"/>
    </row>
    <row r="3008" spans="4:4" x14ac:dyDescent="0.25">
      <c r="D3008" s="190"/>
    </row>
    <row r="3009" spans="4:4" x14ac:dyDescent="0.25">
      <c r="D3009" s="190"/>
    </row>
    <row r="3010" spans="4:4" x14ac:dyDescent="0.25">
      <c r="D3010" s="190"/>
    </row>
    <row r="3011" spans="4:4" x14ac:dyDescent="0.25">
      <c r="D3011" s="190"/>
    </row>
    <row r="3012" spans="4:4" x14ac:dyDescent="0.25">
      <c r="D3012" s="190"/>
    </row>
    <row r="3013" spans="4:4" x14ac:dyDescent="0.25">
      <c r="D3013" s="190"/>
    </row>
    <row r="3014" spans="4:4" x14ac:dyDescent="0.25">
      <c r="D3014" s="190"/>
    </row>
    <row r="3015" spans="4:4" x14ac:dyDescent="0.25">
      <c r="D3015" s="190"/>
    </row>
    <row r="3016" spans="4:4" x14ac:dyDescent="0.25">
      <c r="D3016" s="190"/>
    </row>
    <row r="3017" spans="4:4" x14ac:dyDescent="0.25">
      <c r="D3017" s="190"/>
    </row>
    <row r="3018" spans="4:4" x14ac:dyDescent="0.25">
      <c r="D3018" s="190"/>
    </row>
    <row r="3019" spans="4:4" x14ac:dyDescent="0.25">
      <c r="D3019" s="190"/>
    </row>
    <row r="3020" spans="4:4" x14ac:dyDescent="0.25">
      <c r="D3020" s="190"/>
    </row>
    <row r="3021" spans="4:4" x14ac:dyDescent="0.25">
      <c r="D3021" s="190"/>
    </row>
    <row r="3022" spans="4:4" x14ac:dyDescent="0.25">
      <c r="D3022" s="190"/>
    </row>
    <row r="3023" spans="4:4" x14ac:dyDescent="0.25">
      <c r="D3023" s="190"/>
    </row>
    <row r="3024" spans="4:4" x14ac:dyDescent="0.25">
      <c r="D3024" s="190"/>
    </row>
    <row r="3025" spans="4:4" x14ac:dyDescent="0.25">
      <c r="D3025" s="190"/>
    </row>
    <row r="3026" spans="4:4" x14ac:dyDescent="0.25">
      <c r="D3026" s="190"/>
    </row>
    <row r="3027" spans="4:4" x14ac:dyDescent="0.25">
      <c r="D3027" s="190"/>
    </row>
    <row r="3028" spans="4:4" x14ac:dyDescent="0.25">
      <c r="D3028" s="190"/>
    </row>
    <row r="3029" spans="4:4" x14ac:dyDescent="0.25">
      <c r="D3029" s="190"/>
    </row>
    <row r="3030" spans="4:4" x14ac:dyDescent="0.25">
      <c r="D3030" s="190"/>
    </row>
    <row r="3031" spans="4:4" x14ac:dyDescent="0.25">
      <c r="D3031" s="190"/>
    </row>
    <row r="3032" spans="4:4" x14ac:dyDescent="0.25">
      <c r="D3032" s="190"/>
    </row>
    <row r="3033" spans="4:4" x14ac:dyDescent="0.25">
      <c r="D3033" s="190"/>
    </row>
    <row r="3034" spans="4:4" x14ac:dyDescent="0.25">
      <c r="D3034" s="190"/>
    </row>
    <row r="3035" spans="4:4" x14ac:dyDescent="0.25">
      <c r="D3035" s="190"/>
    </row>
    <row r="3036" spans="4:4" x14ac:dyDescent="0.25">
      <c r="D3036" s="190"/>
    </row>
    <row r="3037" spans="4:4" x14ac:dyDescent="0.25">
      <c r="D3037" s="190"/>
    </row>
    <row r="3038" spans="4:4" x14ac:dyDescent="0.25">
      <c r="D3038" s="190"/>
    </row>
    <row r="3039" spans="4:4" x14ac:dyDescent="0.25">
      <c r="D3039" s="190"/>
    </row>
    <row r="3040" spans="4:4" x14ac:dyDescent="0.25">
      <c r="D3040" s="190"/>
    </row>
    <row r="3041" spans="4:4" x14ac:dyDescent="0.25">
      <c r="D3041" s="190"/>
    </row>
    <row r="3042" spans="4:4" x14ac:dyDescent="0.25">
      <c r="D3042" s="190"/>
    </row>
    <row r="3043" spans="4:4" x14ac:dyDescent="0.25">
      <c r="D3043" s="190"/>
    </row>
    <row r="3044" spans="4:4" x14ac:dyDescent="0.25">
      <c r="D3044" s="190"/>
    </row>
    <row r="3045" spans="4:4" x14ac:dyDescent="0.25">
      <c r="D3045" s="190"/>
    </row>
    <row r="3046" spans="4:4" x14ac:dyDescent="0.25">
      <c r="D3046" s="190"/>
    </row>
    <row r="3047" spans="4:4" x14ac:dyDescent="0.25">
      <c r="D3047" s="190"/>
    </row>
    <row r="3048" spans="4:4" x14ac:dyDescent="0.25">
      <c r="D3048" s="190"/>
    </row>
    <row r="3049" spans="4:4" x14ac:dyDescent="0.25">
      <c r="D3049" s="190"/>
    </row>
    <row r="3050" spans="4:4" x14ac:dyDescent="0.25">
      <c r="D3050" s="190"/>
    </row>
    <row r="3051" spans="4:4" x14ac:dyDescent="0.25">
      <c r="D3051" s="190"/>
    </row>
    <row r="3052" spans="4:4" x14ac:dyDescent="0.25">
      <c r="D3052" s="190"/>
    </row>
    <row r="3053" spans="4:4" x14ac:dyDescent="0.25">
      <c r="D3053" s="190"/>
    </row>
    <row r="3054" spans="4:4" x14ac:dyDescent="0.25">
      <c r="D3054" s="190"/>
    </row>
    <row r="3055" spans="4:4" x14ac:dyDescent="0.25">
      <c r="D3055" s="190"/>
    </row>
    <row r="3056" spans="4:4" x14ac:dyDescent="0.25">
      <c r="D3056" s="190"/>
    </row>
    <row r="3057" spans="4:4" x14ac:dyDescent="0.25">
      <c r="D3057" s="190"/>
    </row>
    <row r="3058" spans="4:4" x14ac:dyDescent="0.25">
      <c r="D3058" s="190"/>
    </row>
    <row r="3059" spans="4:4" x14ac:dyDescent="0.25">
      <c r="D3059" s="190"/>
    </row>
    <row r="3060" spans="4:4" x14ac:dyDescent="0.25">
      <c r="D3060" s="190"/>
    </row>
    <row r="3061" spans="4:4" x14ac:dyDescent="0.25">
      <c r="D3061" s="190"/>
    </row>
    <row r="3062" spans="4:4" x14ac:dyDescent="0.25">
      <c r="D3062" s="190"/>
    </row>
    <row r="3063" spans="4:4" x14ac:dyDescent="0.25">
      <c r="D3063" s="190"/>
    </row>
    <row r="3064" spans="4:4" x14ac:dyDescent="0.25">
      <c r="D3064" s="190"/>
    </row>
    <row r="3065" spans="4:4" x14ac:dyDescent="0.25">
      <c r="D3065" s="190"/>
    </row>
    <row r="3066" spans="4:4" x14ac:dyDescent="0.25">
      <c r="D3066" s="190"/>
    </row>
    <row r="3067" spans="4:4" x14ac:dyDescent="0.25">
      <c r="D3067" s="190"/>
    </row>
    <row r="3068" spans="4:4" x14ac:dyDescent="0.25">
      <c r="D3068" s="190"/>
    </row>
    <row r="3069" spans="4:4" x14ac:dyDescent="0.25">
      <c r="D3069" s="190"/>
    </row>
    <row r="3070" spans="4:4" x14ac:dyDescent="0.25">
      <c r="D3070" s="190"/>
    </row>
    <row r="3071" spans="4:4" x14ac:dyDescent="0.25">
      <c r="D3071" s="190"/>
    </row>
    <row r="3072" spans="4:4" x14ac:dyDescent="0.25">
      <c r="D3072" s="190"/>
    </row>
    <row r="3073" spans="4:4" x14ac:dyDescent="0.25">
      <c r="D3073" s="190"/>
    </row>
    <row r="3074" spans="4:4" x14ac:dyDescent="0.25">
      <c r="D3074" s="190"/>
    </row>
    <row r="3075" spans="4:4" x14ac:dyDescent="0.25">
      <c r="D3075" s="190"/>
    </row>
    <row r="3076" spans="4:4" x14ac:dyDescent="0.25">
      <c r="D3076" s="190"/>
    </row>
    <row r="3077" spans="4:4" x14ac:dyDescent="0.25">
      <c r="D3077" s="190"/>
    </row>
    <row r="3078" spans="4:4" x14ac:dyDescent="0.25">
      <c r="D3078" s="190"/>
    </row>
    <row r="3079" spans="4:4" x14ac:dyDescent="0.25">
      <c r="D3079" s="190"/>
    </row>
    <row r="3080" spans="4:4" x14ac:dyDescent="0.25">
      <c r="D3080" s="190"/>
    </row>
    <row r="3081" spans="4:4" x14ac:dyDescent="0.25">
      <c r="D3081" s="190"/>
    </row>
    <row r="3082" spans="4:4" x14ac:dyDescent="0.25">
      <c r="D3082" s="190"/>
    </row>
    <row r="3083" spans="4:4" x14ac:dyDescent="0.25">
      <c r="D3083" s="190"/>
    </row>
    <row r="3084" spans="4:4" x14ac:dyDescent="0.25">
      <c r="D3084" s="190"/>
    </row>
    <row r="3085" spans="4:4" x14ac:dyDescent="0.25">
      <c r="D3085" s="190"/>
    </row>
    <row r="3086" spans="4:4" x14ac:dyDescent="0.25">
      <c r="D3086" s="190"/>
    </row>
    <row r="3087" spans="4:4" x14ac:dyDescent="0.25">
      <c r="D3087" s="190"/>
    </row>
    <row r="3088" spans="4:4" x14ac:dyDescent="0.25">
      <c r="D3088" s="190"/>
    </row>
    <row r="3089" spans="4:4" x14ac:dyDescent="0.25">
      <c r="D3089" s="190"/>
    </row>
    <row r="3090" spans="4:4" x14ac:dyDescent="0.25">
      <c r="D3090" s="190"/>
    </row>
    <row r="3091" spans="4:4" x14ac:dyDescent="0.25">
      <c r="D3091" s="190"/>
    </row>
    <row r="3092" spans="4:4" x14ac:dyDescent="0.25">
      <c r="D3092" s="190"/>
    </row>
    <row r="3093" spans="4:4" x14ac:dyDescent="0.25">
      <c r="D3093" s="190"/>
    </row>
    <row r="3094" spans="4:4" x14ac:dyDescent="0.25">
      <c r="D3094" s="190"/>
    </row>
    <row r="3095" spans="4:4" x14ac:dyDescent="0.25">
      <c r="D3095" s="190"/>
    </row>
    <row r="3096" spans="4:4" x14ac:dyDescent="0.25">
      <c r="D3096" s="190"/>
    </row>
    <row r="3097" spans="4:4" x14ac:dyDescent="0.25">
      <c r="D3097" s="190"/>
    </row>
    <row r="3098" spans="4:4" x14ac:dyDescent="0.25">
      <c r="D3098" s="190"/>
    </row>
    <row r="3099" spans="4:4" x14ac:dyDescent="0.25">
      <c r="D3099" s="190"/>
    </row>
    <row r="3100" spans="4:4" x14ac:dyDescent="0.25">
      <c r="D3100" s="190"/>
    </row>
    <row r="3101" spans="4:4" x14ac:dyDescent="0.25">
      <c r="D3101" s="190"/>
    </row>
    <row r="3102" spans="4:4" x14ac:dyDescent="0.25">
      <c r="D3102" s="190"/>
    </row>
    <row r="3103" spans="4:4" x14ac:dyDescent="0.25">
      <c r="D3103" s="190"/>
    </row>
    <row r="3104" spans="4:4" x14ac:dyDescent="0.25">
      <c r="D3104" s="190"/>
    </row>
    <row r="3105" spans="4:4" x14ac:dyDescent="0.25">
      <c r="D3105" s="190"/>
    </row>
    <row r="3106" spans="4:4" x14ac:dyDescent="0.25">
      <c r="D3106" s="190"/>
    </row>
    <row r="3107" spans="4:4" x14ac:dyDescent="0.25">
      <c r="D3107" s="190"/>
    </row>
    <row r="3108" spans="4:4" x14ac:dyDescent="0.25">
      <c r="D3108" s="190"/>
    </row>
    <row r="3109" spans="4:4" x14ac:dyDescent="0.25">
      <c r="D3109" s="190"/>
    </row>
    <row r="3110" spans="4:4" x14ac:dyDescent="0.25">
      <c r="D3110" s="190"/>
    </row>
    <row r="3111" spans="4:4" x14ac:dyDescent="0.25">
      <c r="D3111" s="190"/>
    </row>
    <row r="3112" spans="4:4" x14ac:dyDescent="0.25">
      <c r="D3112" s="190"/>
    </row>
    <row r="3113" spans="4:4" x14ac:dyDescent="0.25">
      <c r="D3113" s="190"/>
    </row>
    <row r="3114" spans="4:4" x14ac:dyDescent="0.25">
      <c r="D3114" s="190"/>
    </row>
    <row r="3115" spans="4:4" x14ac:dyDescent="0.25">
      <c r="D3115" s="190"/>
    </row>
    <row r="3116" spans="4:4" x14ac:dyDescent="0.25">
      <c r="D3116" s="190"/>
    </row>
    <row r="3117" spans="4:4" x14ac:dyDescent="0.25">
      <c r="D3117" s="190"/>
    </row>
    <row r="3118" spans="4:4" x14ac:dyDescent="0.25">
      <c r="D3118" s="190"/>
    </row>
    <row r="3119" spans="4:4" x14ac:dyDescent="0.25">
      <c r="D3119" s="190"/>
    </row>
    <row r="3120" spans="4:4" x14ac:dyDescent="0.25">
      <c r="D3120" s="190"/>
    </row>
    <row r="3121" spans="4:4" x14ac:dyDescent="0.25">
      <c r="D3121" s="190"/>
    </row>
    <row r="3122" spans="4:4" x14ac:dyDescent="0.25">
      <c r="D3122" s="190"/>
    </row>
    <row r="3123" spans="4:4" x14ac:dyDescent="0.25">
      <c r="D3123" s="190"/>
    </row>
    <row r="3124" spans="4:4" x14ac:dyDescent="0.25">
      <c r="D3124" s="190"/>
    </row>
    <row r="3125" spans="4:4" x14ac:dyDescent="0.25">
      <c r="D3125" s="190"/>
    </row>
    <row r="3126" spans="4:4" x14ac:dyDescent="0.25">
      <c r="D3126" s="190"/>
    </row>
    <row r="3127" spans="4:4" x14ac:dyDescent="0.25">
      <c r="D3127" s="190"/>
    </row>
    <row r="3128" spans="4:4" x14ac:dyDescent="0.25">
      <c r="D3128" s="190"/>
    </row>
    <row r="3129" spans="4:4" x14ac:dyDescent="0.25">
      <c r="D3129" s="190"/>
    </row>
    <row r="3130" spans="4:4" x14ac:dyDescent="0.25">
      <c r="D3130" s="190"/>
    </row>
    <row r="3131" spans="4:4" x14ac:dyDescent="0.25">
      <c r="D3131" s="190"/>
    </row>
    <row r="3132" spans="4:4" x14ac:dyDescent="0.25">
      <c r="D3132" s="190"/>
    </row>
    <row r="3133" spans="4:4" x14ac:dyDescent="0.25">
      <c r="D3133" s="190"/>
    </row>
    <row r="3134" spans="4:4" x14ac:dyDescent="0.25">
      <c r="D3134" s="190"/>
    </row>
    <row r="3135" spans="4:4" x14ac:dyDescent="0.25">
      <c r="D3135" s="190"/>
    </row>
    <row r="3136" spans="4:4" x14ac:dyDescent="0.25">
      <c r="D3136" s="190"/>
    </row>
    <row r="3137" spans="4:4" x14ac:dyDescent="0.25">
      <c r="D3137" s="190"/>
    </row>
    <row r="3138" spans="4:4" x14ac:dyDescent="0.25">
      <c r="D3138" s="190"/>
    </row>
    <row r="3139" spans="4:4" x14ac:dyDescent="0.25">
      <c r="D3139" s="190"/>
    </row>
    <row r="3140" spans="4:4" x14ac:dyDescent="0.25">
      <c r="D3140" s="190"/>
    </row>
    <row r="3141" spans="4:4" x14ac:dyDescent="0.25">
      <c r="D3141" s="190"/>
    </row>
    <row r="3142" spans="4:4" x14ac:dyDescent="0.25">
      <c r="D3142" s="190"/>
    </row>
    <row r="3143" spans="4:4" x14ac:dyDescent="0.25">
      <c r="D3143" s="190"/>
    </row>
    <row r="3144" spans="4:4" x14ac:dyDescent="0.25">
      <c r="D3144" s="190"/>
    </row>
    <row r="3145" spans="4:4" x14ac:dyDescent="0.25">
      <c r="D3145" s="190"/>
    </row>
    <row r="3146" spans="4:4" x14ac:dyDescent="0.25">
      <c r="D3146" s="190"/>
    </row>
    <row r="3147" spans="4:4" x14ac:dyDescent="0.25">
      <c r="D3147" s="190"/>
    </row>
    <row r="3148" spans="4:4" x14ac:dyDescent="0.25">
      <c r="D3148" s="190"/>
    </row>
    <row r="3149" spans="4:4" x14ac:dyDescent="0.25">
      <c r="D3149" s="190"/>
    </row>
    <row r="3150" spans="4:4" x14ac:dyDescent="0.25">
      <c r="D3150" s="190"/>
    </row>
    <row r="3151" spans="4:4" x14ac:dyDescent="0.25">
      <c r="D3151" s="190"/>
    </row>
    <row r="3152" spans="4:4" x14ac:dyDescent="0.25">
      <c r="D3152" s="190"/>
    </row>
    <row r="3153" spans="4:4" x14ac:dyDescent="0.25">
      <c r="D3153" s="190"/>
    </row>
    <row r="3154" spans="4:4" x14ac:dyDescent="0.25">
      <c r="D3154" s="190"/>
    </row>
    <row r="3155" spans="4:4" x14ac:dyDescent="0.25">
      <c r="D3155" s="190"/>
    </row>
    <row r="3156" spans="4:4" x14ac:dyDescent="0.25">
      <c r="D3156" s="190"/>
    </row>
    <row r="3157" spans="4:4" x14ac:dyDescent="0.25">
      <c r="D3157" s="190"/>
    </row>
    <row r="3158" spans="4:4" x14ac:dyDescent="0.25">
      <c r="D3158" s="190"/>
    </row>
    <row r="3159" spans="4:4" x14ac:dyDescent="0.25">
      <c r="D3159" s="190"/>
    </row>
    <row r="3160" spans="4:4" x14ac:dyDescent="0.25">
      <c r="D3160" s="190"/>
    </row>
    <row r="3161" spans="4:4" x14ac:dyDescent="0.25">
      <c r="D3161" s="190"/>
    </row>
    <row r="3162" spans="4:4" x14ac:dyDescent="0.25">
      <c r="D3162" s="190"/>
    </row>
    <row r="3163" spans="4:4" x14ac:dyDescent="0.25">
      <c r="D3163" s="190"/>
    </row>
    <row r="3164" spans="4:4" x14ac:dyDescent="0.25">
      <c r="D3164" s="190"/>
    </row>
    <row r="3165" spans="4:4" x14ac:dyDescent="0.25">
      <c r="D3165" s="190"/>
    </row>
    <row r="3166" spans="4:4" x14ac:dyDescent="0.25">
      <c r="D3166" s="190"/>
    </row>
    <row r="3167" spans="4:4" x14ac:dyDescent="0.25">
      <c r="D3167" s="190"/>
    </row>
    <row r="3168" spans="4:4" x14ac:dyDescent="0.25">
      <c r="D3168" s="190"/>
    </row>
    <row r="3169" spans="4:4" x14ac:dyDescent="0.25">
      <c r="D3169" s="190"/>
    </row>
    <row r="3170" spans="4:4" x14ac:dyDescent="0.25">
      <c r="D3170" s="190"/>
    </row>
    <row r="3171" spans="4:4" x14ac:dyDescent="0.25">
      <c r="D3171" s="190"/>
    </row>
    <row r="3172" spans="4:4" x14ac:dyDescent="0.25">
      <c r="D3172" s="190"/>
    </row>
    <row r="3173" spans="4:4" x14ac:dyDescent="0.25">
      <c r="D3173" s="190"/>
    </row>
    <row r="3174" spans="4:4" x14ac:dyDescent="0.25">
      <c r="D3174" s="190"/>
    </row>
    <row r="3175" spans="4:4" x14ac:dyDescent="0.25">
      <c r="D3175" s="190"/>
    </row>
    <row r="3176" spans="4:4" x14ac:dyDescent="0.25">
      <c r="D3176" s="190"/>
    </row>
    <row r="3177" spans="4:4" x14ac:dyDescent="0.25">
      <c r="D3177" s="190"/>
    </row>
    <row r="3178" spans="4:4" x14ac:dyDescent="0.25">
      <c r="D3178" s="190"/>
    </row>
    <row r="3179" spans="4:4" x14ac:dyDescent="0.25">
      <c r="D3179" s="190"/>
    </row>
    <row r="3180" spans="4:4" x14ac:dyDescent="0.25">
      <c r="D3180" s="190"/>
    </row>
    <row r="3181" spans="4:4" x14ac:dyDescent="0.25">
      <c r="D3181" s="190"/>
    </row>
    <row r="3182" spans="4:4" x14ac:dyDescent="0.25">
      <c r="D3182" s="190"/>
    </row>
    <row r="3183" spans="4:4" x14ac:dyDescent="0.25">
      <c r="D3183" s="190"/>
    </row>
    <row r="3184" spans="4:4" x14ac:dyDescent="0.25">
      <c r="D3184" s="190"/>
    </row>
    <row r="3185" spans="4:4" x14ac:dyDescent="0.25">
      <c r="D3185" s="190"/>
    </row>
    <row r="3186" spans="4:4" x14ac:dyDescent="0.25">
      <c r="D3186" s="190"/>
    </row>
    <row r="3187" spans="4:4" x14ac:dyDescent="0.25">
      <c r="D3187" s="190"/>
    </row>
    <row r="3188" spans="4:4" x14ac:dyDescent="0.25">
      <c r="D3188" s="190"/>
    </row>
    <row r="3189" spans="4:4" x14ac:dyDescent="0.25">
      <c r="D3189" s="190"/>
    </row>
    <row r="3190" spans="4:4" x14ac:dyDescent="0.25">
      <c r="D3190" s="190"/>
    </row>
    <row r="3191" spans="4:4" x14ac:dyDescent="0.25">
      <c r="D3191" s="190"/>
    </row>
    <row r="3192" spans="4:4" x14ac:dyDescent="0.25">
      <c r="D3192" s="190"/>
    </row>
    <row r="3193" spans="4:4" x14ac:dyDescent="0.25">
      <c r="D3193" s="190"/>
    </row>
    <row r="3194" spans="4:4" x14ac:dyDescent="0.25">
      <c r="D3194" s="190"/>
    </row>
    <row r="3195" spans="4:4" x14ac:dyDescent="0.25">
      <c r="D3195" s="190"/>
    </row>
    <row r="3196" spans="4:4" x14ac:dyDescent="0.25">
      <c r="D3196" s="190"/>
    </row>
    <row r="3197" spans="4:4" x14ac:dyDescent="0.25">
      <c r="D3197" s="190"/>
    </row>
    <row r="3198" spans="4:4" x14ac:dyDescent="0.25">
      <c r="D3198" s="190"/>
    </row>
    <row r="3199" spans="4:4" x14ac:dyDescent="0.25">
      <c r="D3199" s="190"/>
    </row>
    <row r="3200" spans="4:4" x14ac:dyDescent="0.25">
      <c r="D3200" s="190"/>
    </row>
    <row r="3201" spans="4:4" x14ac:dyDescent="0.25">
      <c r="D3201" s="190"/>
    </row>
    <row r="3202" spans="4:4" x14ac:dyDescent="0.25">
      <c r="D3202" s="190"/>
    </row>
    <row r="3203" spans="4:4" x14ac:dyDescent="0.25">
      <c r="D3203" s="190"/>
    </row>
    <row r="3204" spans="4:4" x14ac:dyDescent="0.25">
      <c r="D3204" s="190"/>
    </row>
    <row r="3205" spans="4:4" x14ac:dyDescent="0.25">
      <c r="D3205" s="190"/>
    </row>
    <row r="3206" spans="4:4" x14ac:dyDescent="0.25">
      <c r="D3206" s="190"/>
    </row>
    <row r="3207" spans="4:4" x14ac:dyDescent="0.25">
      <c r="D3207" s="190"/>
    </row>
    <row r="3208" spans="4:4" x14ac:dyDescent="0.25">
      <c r="D3208" s="190"/>
    </row>
    <row r="3209" spans="4:4" x14ac:dyDescent="0.25">
      <c r="D3209" s="190"/>
    </row>
    <row r="3210" spans="4:4" x14ac:dyDescent="0.25">
      <c r="D3210" s="190"/>
    </row>
    <row r="3211" spans="4:4" x14ac:dyDescent="0.25">
      <c r="D3211" s="190"/>
    </row>
    <row r="3212" spans="4:4" x14ac:dyDescent="0.25">
      <c r="D3212" s="190"/>
    </row>
    <row r="3213" spans="4:4" x14ac:dyDescent="0.25">
      <c r="D3213" s="190"/>
    </row>
    <row r="3214" spans="4:4" x14ac:dyDescent="0.25">
      <c r="D3214" s="190"/>
    </row>
    <row r="3215" spans="4:4" x14ac:dyDescent="0.25">
      <c r="D3215" s="190"/>
    </row>
    <row r="3216" spans="4:4" x14ac:dyDescent="0.25">
      <c r="D3216" s="190"/>
    </row>
    <row r="3217" spans="4:4" x14ac:dyDescent="0.25">
      <c r="D3217" s="190"/>
    </row>
    <row r="3218" spans="4:4" x14ac:dyDescent="0.25">
      <c r="D3218" s="190"/>
    </row>
    <row r="3219" spans="4:4" x14ac:dyDescent="0.25">
      <c r="D3219" s="190"/>
    </row>
    <row r="3220" spans="4:4" x14ac:dyDescent="0.25">
      <c r="D3220" s="190"/>
    </row>
    <row r="3221" spans="4:4" x14ac:dyDescent="0.25">
      <c r="D3221" s="190"/>
    </row>
    <row r="3222" spans="4:4" x14ac:dyDescent="0.25">
      <c r="D3222" s="190"/>
    </row>
    <row r="3223" spans="4:4" x14ac:dyDescent="0.25">
      <c r="D3223" s="190"/>
    </row>
    <row r="3224" spans="4:4" x14ac:dyDescent="0.25">
      <c r="D3224" s="190"/>
    </row>
    <row r="3225" spans="4:4" x14ac:dyDescent="0.25">
      <c r="D3225" s="190"/>
    </row>
    <row r="3226" spans="4:4" x14ac:dyDescent="0.25">
      <c r="D3226" s="190"/>
    </row>
    <row r="3227" spans="4:4" x14ac:dyDescent="0.25">
      <c r="D3227" s="190"/>
    </row>
    <row r="3228" spans="4:4" x14ac:dyDescent="0.25">
      <c r="D3228" s="190"/>
    </row>
    <row r="3229" spans="4:4" x14ac:dyDescent="0.25">
      <c r="D3229" s="190"/>
    </row>
    <row r="3230" spans="4:4" x14ac:dyDescent="0.25">
      <c r="D3230" s="190"/>
    </row>
    <row r="3231" spans="4:4" x14ac:dyDescent="0.25">
      <c r="D3231" s="190"/>
    </row>
    <row r="3232" spans="4:4" x14ac:dyDescent="0.25">
      <c r="D3232" s="190"/>
    </row>
    <row r="3233" spans="4:4" x14ac:dyDescent="0.25">
      <c r="D3233" s="190"/>
    </row>
    <row r="3234" spans="4:4" x14ac:dyDescent="0.25">
      <c r="D3234" s="190"/>
    </row>
    <row r="3235" spans="4:4" x14ac:dyDescent="0.25">
      <c r="D3235" s="190"/>
    </row>
    <row r="3236" spans="4:4" x14ac:dyDescent="0.25">
      <c r="D3236" s="190"/>
    </row>
    <row r="3237" spans="4:4" x14ac:dyDescent="0.25">
      <c r="D3237" s="190"/>
    </row>
    <row r="3238" spans="4:4" x14ac:dyDescent="0.25">
      <c r="D3238" s="190"/>
    </row>
    <row r="3239" spans="4:4" x14ac:dyDescent="0.25">
      <c r="D3239" s="190"/>
    </row>
    <row r="3240" spans="4:4" x14ac:dyDescent="0.25">
      <c r="D3240" s="190"/>
    </row>
    <row r="3241" spans="4:4" x14ac:dyDescent="0.25">
      <c r="D3241" s="190"/>
    </row>
    <row r="3242" spans="4:4" x14ac:dyDescent="0.25">
      <c r="D3242" s="190"/>
    </row>
    <row r="3243" spans="4:4" x14ac:dyDescent="0.25">
      <c r="D3243" s="190"/>
    </row>
    <row r="3244" spans="4:4" x14ac:dyDescent="0.25">
      <c r="D3244" s="190"/>
    </row>
    <row r="3245" spans="4:4" x14ac:dyDescent="0.25">
      <c r="D3245" s="190"/>
    </row>
    <row r="3246" spans="4:4" x14ac:dyDescent="0.25">
      <c r="D3246" s="190"/>
    </row>
    <row r="3247" spans="4:4" x14ac:dyDescent="0.25">
      <c r="D3247" s="190"/>
    </row>
    <row r="3248" spans="4:4" x14ac:dyDescent="0.25">
      <c r="D3248" s="190"/>
    </row>
    <row r="3249" spans="4:4" x14ac:dyDescent="0.25">
      <c r="D3249" s="190"/>
    </row>
    <row r="3250" spans="4:4" x14ac:dyDescent="0.25">
      <c r="D3250" s="190"/>
    </row>
    <row r="3251" spans="4:4" x14ac:dyDescent="0.25">
      <c r="D3251" s="190"/>
    </row>
    <row r="3252" spans="4:4" x14ac:dyDescent="0.25">
      <c r="D3252" s="190"/>
    </row>
    <row r="3253" spans="4:4" x14ac:dyDescent="0.25">
      <c r="D3253" s="190"/>
    </row>
    <row r="3254" spans="4:4" x14ac:dyDescent="0.25">
      <c r="D3254" s="190"/>
    </row>
    <row r="3255" spans="4:4" x14ac:dyDescent="0.25">
      <c r="D3255" s="190"/>
    </row>
    <row r="3256" spans="4:4" x14ac:dyDescent="0.25">
      <c r="D3256" s="190"/>
    </row>
    <row r="3257" spans="4:4" x14ac:dyDescent="0.25">
      <c r="D3257" s="190"/>
    </row>
    <row r="3258" spans="4:4" x14ac:dyDescent="0.25">
      <c r="D3258" s="190"/>
    </row>
    <row r="3259" spans="4:4" x14ac:dyDescent="0.25">
      <c r="D3259" s="190"/>
    </row>
    <row r="3260" spans="4:4" x14ac:dyDescent="0.25">
      <c r="D3260" s="190"/>
    </row>
    <row r="3261" spans="4:4" x14ac:dyDescent="0.25">
      <c r="D3261" s="190"/>
    </row>
    <row r="3262" spans="4:4" x14ac:dyDescent="0.25">
      <c r="D3262" s="190"/>
    </row>
    <row r="3263" spans="4:4" x14ac:dyDescent="0.25">
      <c r="D3263" s="190"/>
    </row>
    <row r="3264" spans="4:4" x14ac:dyDescent="0.25">
      <c r="D3264" s="190"/>
    </row>
    <row r="3265" spans="4:4" x14ac:dyDescent="0.25">
      <c r="D3265" s="190"/>
    </row>
    <row r="3266" spans="4:4" x14ac:dyDescent="0.25">
      <c r="D3266" s="190"/>
    </row>
    <row r="3267" spans="4:4" x14ac:dyDescent="0.25">
      <c r="D3267" s="190"/>
    </row>
    <row r="3268" spans="4:4" x14ac:dyDescent="0.25">
      <c r="D3268" s="190"/>
    </row>
    <row r="3269" spans="4:4" x14ac:dyDescent="0.25">
      <c r="D3269" s="190"/>
    </row>
    <row r="3270" spans="4:4" x14ac:dyDescent="0.25">
      <c r="D3270" s="190"/>
    </row>
    <row r="3271" spans="4:4" x14ac:dyDescent="0.25">
      <c r="D3271" s="190"/>
    </row>
    <row r="3272" spans="4:4" x14ac:dyDescent="0.25">
      <c r="D3272" s="190"/>
    </row>
    <row r="3273" spans="4:4" x14ac:dyDescent="0.25">
      <c r="D3273" s="190"/>
    </row>
    <row r="3274" spans="4:4" x14ac:dyDescent="0.25">
      <c r="D3274" s="190"/>
    </row>
    <row r="3275" spans="4:4" x14ac:dyDescent="0.25">
      <c r="D3275" s="190"/>
    </row>
    <row r="3276" spans="4:4" x14ac:dyDescent="0.25">
      <c r="D3276" s="190"/>
    </row>
    <row r="3277" spans="4:4" x14ac:dyDescent="0.25">
      <c r="D3277" s="190"/>
    </row>
    <row r="3278" spans="4:4" x14ac:dyDescent="0.25">
      <c r="D3278" s="190"/>
    </row>
    <row r="3279" spans="4:4" x14ac:dyDescent="0.25">
      <c r="D3279" s="190"/>
    </row>
    <row r="3280" spans="4:4" x14ac:dyDescent="0.25">
      <c r="D3280" s="190"/>
    </row>
    <row r="3281" spans="4:4" x14ac:dyDescent="0.25">
      <c r="D3281" s="190"/>
    </row>
    <row r="3282" spans="4:4" x14ac:dyDescent="0.25">
      <c r="D3282" s="190"/>
    </row>
    <row r="3283" spans="4:4" x14ac:dyDescent="0.25">
      <c r="D3283" s="190"/>
    </row>
    <row r="3284" spans="4:4" x14ac:dyDescent="0.25">
      <c r="D3284" s="190"/>
    </row>
    <row r="3285" spans="4:4" x14ac:dyDescent="0.25">
      <c r="D3285" s="190"/>
    </row>
    <row r="3286" spans="4:4" x14ac:dyDescent="0.25">
      <c r="D3286" s="190"/>
    </row>
    <row r="3287" spans="4:4" x14ac:dyDescent="0.25">
      <c r="D3287" s="190"/>
    </row>
    <row r="3288" spans="4:4" x14ac:dyDescent="0.25">
      <c r="D3288" s="190"/>
    </row>
    <row r="3289" spans="4:4" x14ac:dyDescent="0.25">
      <c r="D3289" s="190"/>
    </row>
    <row r="3290" spans="4:4" x14ac:dyDescent="0.25">
      <c r="D3290" s="190"/>
    </row>
    <row r="3291" spans="4:4" x14ac:dyDescent="0.25">
      <c r="D3291" s="190"/>
    </row>
    <row r="3292" spans="4:4" x14ac:dyDescent="0.25">
      <c r="D3292" s="190"/>
    </row>
    <row r="3293" spans="4:4" x14ac:dyDescent="0.25">
      <c r="D3293" s="190"/>
    </row>
    <row r="3294" spans="4:4" x14ac:dyDescent="0.25">
      <c r="D3294" s="190"/>
    </row>
    <row r="3295" spans="4:4" x14ac:dyDescent="0.25">
      <c r="D3295" s="190"/>
    </row>
    <row r="3296" spans="4:4" x14ac:dyDescent="0.25">
      <c r="D3296" s="190"/>
    </row>
    <row r="3297" spans="4:4" x14ac:dyDescent="0.25">
      <c r="D3297" s="190"/>
    </row>
    <row r="3298" spans="4:4" x14ac:dyDescent="0.25">
      <c r="D3298" s="190"/>
    </row>
    <row r="3299" spans="4:4" x14ac:dyDescent="0.25">
      <c r="D3299" s="190"/>
    </row>
    <row r="3300" spans="4:4" x14ac:dyDescent="0.25">
      <c r="D3300" s="190"/>
    </row>
    <row r="3301" spans="4:4" x14ac:dyDescent="0.25">
      <c r="D3301" s="190"/>
    </row>
    <row r="3302" spans="4:4" x14ac:dyDescent="0.25">
      <c r="D3302" s="190"/>
    </row>
    <row r="3303" spans="4:4" x14ac:dyDescent="0.25">
      <c r="D3303" s="190"/>
    </row>
    <row r="3304" spans="4:4" x14ac:dyDescent="0.25">
      <c r="D3304" s="190"/>
    </row>
    <row r="3305" spans="4:4" x14ac:dyDescent="0.25">
      <c r="D3305" s="190"/>
    </row>
    <row r="3306" spans="4:4" x14ac:dyDescent="0.25">
      <c r="D3306" s="190"/>
    </row>
    <row r="3307" spans="4:4" x14ac:dyDescent="0.25">
      <c r="D3307" s="190"/>
    </row>
    <row r="3308" spans="4:4" x14ac:dyDescent="0.25">
      <c r="D3308" s="190"/>
    </row>
    <row r="3309" spans="4:4" x14ac:dyDescent="0.25">
      <c r="D3309" s="190"/>
    </row>
    <row r="3310" spans="4:4" x14ac:dyDescent="0.25">
      <c r="D3310" s="190"/>
    </row>
    <row r="3311" spans="4:4" x14ac:dyDescent="0.25">
      <c r="D3311" s="190"/>
    </row>
    <row r="3312" spans="4:4" x14ac:dyDescent="0.25">
      <c r="D3312" s="190"/>
    </row>
    <row r="3313" spans="4:4" x14ac:dyDescent="0.25">
      <c r="D3313" s="190"/>
    </row>
    <row r="3314" spans="4:4" x14ac:dyDescent="0.25">
      <c r="D3314" s="190"/>
    </row>
    <row r="3315" spans="4:4" x14ac:dyDescent="0.25">
      <c r="D3315" s="190"/>
    </row>
    <row r="3316" spans="4:4" x14ac:dyDescent="0.25">
      <c r="D3316" s="190"/>
    </row>
    <row r="3317" spans="4:4" x14ac:dyDescent="0.25">
      <c r="D3317" s="190"/>
    </row>
    <row r="3318" spans="4:4" x14ac:dyDescent="0.25">
      <c r="D3318" s="190"/>
    </row>
    <row r="3319" spans="4:4" x14ac:dyDescent="0.25">
      <c r="D3319" s="190"/>
    </row>
    <row r="3320" spans="4:4" x14ac:dyDescent="0.25">
      <c r="D3320" s="190"/>
    </row>
    <row r="3321" spans="4:4" x14ac:dyDescent="0.25">
      <c r="D3321" s="190"/>
    </row>
    <row r="3322" spans="4:4" x14ac:dyDescent="0.25">
      <c r="D3322" s="190"/>
    </row>
    <row r="3323" spans="4:4" x14ac:dyDescent="0.25">
      <c r="D3323" s="190"/>
    </row>
    <row r="3324" spans="4:4" x14ac:dyDescent="0.25">
      <c r="D3324" s="190"/>
    </row>
    <row r="3325" spans="4:4" x14ac:dyDescent="0.25">
      <c r="D3325" s="190"/>
    </row>
    <row r="3326" spans="4:4" x14ac:dyDescent="0.25">
      <c r="D3326" s="190"/>
    </row>
    <row r="3327" spans="4:4" x14ac:dyDescent="0.25">
      <c r="D3327" s="190"/>
    </row>
    <row r="3328" spans="4:4" x14ac:dyDescent="0.25">
      <c r="D3328" s="190"/>
    </row>
    <row r="3329" spans="4:4" x14ac:dyDescent="0.25">
      <c r="D3329" s="190"/>
    </row>
    <row r="3330" spans="4:4" x14ac:dyDescent="0.25">
      <c r="D3330" s="190"/>
    </row>
    <row r="3331" spans="4:4" x14ac:dyDescent="0.25">
      <c r="D3331" s="190"/>
    </row>
    <row r="3332" spans="4:4" x14ac:dyDescent="0.25">
      <c r="D3332" s="190"/>
    </row>
    <row r="3333" spans="4:4" x14ac:dyDescent="0.25">
      <c r="D3333" s="190"/>
    </row>
    <row r="3334" spans="4:4" x14ac:dyDescent="0.25">
      <c r="D3334" s="190"/>
    </row>
    <row r="3335" spans="4:4" x14ac:dyDescent="0.25">
      <c r="D3335" s="190"/>
    </row>
    <row r="3336" spans="4:4" x14ac:dyDescent="0.25">
      <c r="D3336" s="190"/>
    </row>
    <row r="3337" spans="4:4" x14ac:dyDescent="0.25">
      <c r="D3337" s="190"/>
    </row>
    <row r="3338" spans="4:4" x14ac:dyDescent="0.25">
      <c r="D3338" s="190"/>
    </row>
    <row r="3339" spans="4:4" x14ac:dyDescent="0.25">
      <c r="D3339" s="190"/>
    </row>
    <row r="3340" spans="4:4" x14ac:dyDescent="0.25">
      <c r="D3340" s="190"/>
    </row>
    <row r="3341" spans="4:4" x14ac:dyDescent="0.25">
      <c r="D3341" s="190"/>
    </row>
    <row r="3342" spans="4:4" x14ac:dyDescent="0.25">
      <c r="D3342" s="190"/>
    </row>
    <row r="3343" spans="4:4" x14ac:dyDescent="0.25">
      <c r="D3343" s="190"/>
    </row>
    <row r="3344" spans="4:4" x14ac:dyDescent="0.25">
      <c r="D3344" s="190"/>
    </row>
    <row r="3345" spans="4:4" x14ac:dyDescent="0.25">
      <c r="D3345" s="190"/>
    </row>
    <row r="3346" spans="4:4" x14ac:dyDescent="0.25">
      <c r="D3346" s="190"/>
    </row>
    <row r="3347" spans="4:4" x14ac:dyDescent="0.25">
      <c r="D3347" s="190"/>
    </row>
    <row r="3348" spans="4:4" x14ac:dyDescent="0.25">
      <c r="D3348" s="190"/>
    </row>
    <row r="3349" spans="4:4" x14ac:dyDescent="0.25">
      <c r="D3349" s="190"/>
    </row>
    <row r="3350" spans="4:4" x14ac:dyDescent="0.25">
      <c r="D3350" s="190"/>
    </row>
    <row r="3351" spans="4:4" x14ac:dyDescent="0.25">
      <c r="D3351" s="190"/>
    </row>
    <row r="3352" spans="4:4" x14ac:dyDescent="0.25">
      <c r="D3352" s="190"/>
    </row>
    <row r="3353" spans="4:4" x14ac:dyDescent="0.25">
      <c r="D3353" s="190"/>
    </row>
    <row r="3354" spans="4:4" x14ac:dyDescent="0.25">
      <c r="D3354" s="190"/>
    </row>
    <row r="3355" spans="4:4" x14ac:dyDescent="0.25">
      <c r="D3355" s="190"/>
    </row>
    <row r="3356" spans="4:4" x14ac:dyDescent="0.25">
      <c r="D3356" s="190"/>
    </row>
    <row r="3357" spans="4:4" x14ac:dyDescent="0.25">
      <c r="D3357" s="190"/>
    </row>
    <row r="3358" spans="4:4" x14ac:dyDescent="0.25">
      <c r="D3358" s="190"/>
    </row>
    <row r="3359" spans="4:4" x14ac:dyDescent="0.25">
      <c r="D3359" s="190"/>
    </row>
    <row r="3360" spans="4:4" x14ac:dyDescent="0.25">
      <c r="D3360" s="190"/>
    </row>
    <row r="3361" spans="4:4" x14ac:dyDescent="0.25">
      <c r="D3361" s="190"/>
    </row>
    <row r="3362" spans="4:4" x14ac:dyDescent="0.25">
      <c r="D3362" s="190"/>
    </row>
    <row r="3363" spans="4:4" x14ac:dyDescent="0.25">
      <c r="D3363" s="190"/>
    </row>
    <row r="3364" spans="4:4" x14ac:dyDescent="0.25">
      <c r="D3364" s="190"/>
    </row>
    <row r="3365" spans="4:4" x14ac:dyDescent="0.25">
      <c r="D3365" s="190"/>
    </row>
    <row r="3366" spans="4:4" x14ac:dyDescent="0.25">
      <c r="D3366" s="190"/>
    </row>
    <row r="3367" spans="4:4" x14ac:dyDescent="0.25">
      <c r="D3367" s="190"/>
    </row>
    <row r="3368" spans="4:4" x14ac:dyDescent="0.25">
      <c r="D3368" s="190"/>
    </row>
    <row r="3369" spans="4:4" x14ac:dyDescent="0.25">
      <c r="D3369" s="190"/>
    </row>
    <row r="3370" spans="4:4" x14ac:dyDescent="0.25">
      <c r="D3370" s="190"/>
    </row>
    <row r="3371" spans="4:4" x14ac:dyDescent="0.25">
      <c r="D3371" s="190"/>
    </row>
    <row r="3372" spans="4:4" x14ac:dyDescent="0.25">
      <c r="D3372" s="190"/>
    </row>
    <row r="3373" spans="4:4" x14ac:dyDescent="0.25">
      <c r="D3373" s="190"/>
    </row>
    <row r="3374" spans="4:4" x14ac:dyDescent="0.25">
      <c r="D3374" s="190"/>
    </row>
    <row r="3375" spans="4:4" x14ac:dyDescent="0.25">
      <c r="D3375" s="190"/>
    </row>
    <row r="3376" spans="4:4" x14ac:dyDescent="0.25">
      <c r="D3376" s="190"/>
    </row>
    <row r="3377" spans="4:4" x14ac:dyDescent="0.25">
      <c r="D3377" s="190"/>
    </row>
    <row r="3378" spans="4:4" x14ac:dyDescent="0.25">
      <c r="D3378" s="190"/>
    </row>
    <row r="3379" spans="4:4" x14ac:dyDescent="0.25">
      <c r="D3379" s="190"/>
    </row>
    <row r="3380" spans="4:4" x14ac:dyDescent="0.25">
      <c r="D3380" s="190"/>
    </row>
    <row r="3381" spans="4:4" x14ac:dyDescent="0.25">
      <c r="D3381" s="190"/>
    </row>
    <row r="3382" spans="4:4" x14ac:dyDescent="0.25">
      <c r="D3382" s="190"/>
    </row>
    <row r="3383" spans="4:4" x14ac:dyDescent="0.25">
      <c r="D3383" s="190"/>
    </row>
    <row r="3384" spans="4:4" x14ac:dyDescent="0.25">
      <c r="D3384" s="190"/>
    </row>
    <row r="3385" spans="4:4" x14ac:dyDescent="0.25">
      <c r="D3385" s="190"/>
    </row>
    <row r="3386" spans="4:4" x14ac:dyDescent="0.25">
      <c r="D3386" s="190"/>
    </row>
    <row r="3387" spans="4:4" x14ac:dyDescent="0.25">
      <c r="D3387" s="190"/>
    </row>
    <row r="3388" spans="4:4" x14ac:dyDescent="0.25">
      <c r="D3388" s="190"/>
    </row>
    <row r="3389" spans="4:4" x14ac:dyDescent="0.25">
      <c r="D3389" s="190"/>
    </row>
    <row r="3390" spans="4:4" x14ac:dyDescent="0.25">
      <c r="D3390" s="190"/>
    </row>
    <row r="3391" spans="4:4" x14ac:dyDescent="0.25">
      <c r="D3391" s="190"/>
    </row>
    <row r="3392" spans="4:4" x14ac:dyDescent="0.25">
      <c r="D3392" s="190"/>
    </row>
    <row r="3393" spans="4:4" x14ac:dyDescent="0.25">
      <c r="D3393" s="190"/>
    </row>
    <row r="3394" spans="4:4" x14ac:dyDescent="0.25">
      <c r="D3394" s="190"/>
    </row>
    <row r="3395" spans="4:4" x14ac:dyDescent="0.25">
      <c r="D3395" s="190"/>
    </row>
    <row r="3396" spans="4:4" x14ac:dyDescent="0.25">
      <c r="D3396" s="190"/>
    </row>
    <row r="3397" spans="4:4" x14ac:dyDescent="0.25">
      <c r="D3397" s="190"/>
    </row>
    <row r="3398" spans="4:4" x14ac:dyDescent="0.25">
      <c r="D3398" s="190"/>
    </row>
    <row r="3399" spans="4:4" x14ac:dyDescent="0.25">
      <c r="D3399" s="190"/>
    </row>
    <row r="3400" spans="4:4" x14ac:dyDescent="0.25">
      <c r="D3400" s="190"/>
    </row>
    <row r="3401" spans="4:4" x14ac:dyDescent="0.25">
      <c r="D3401" s="190"/>
    </row>
    <row r="3402" spans="4:4" x14ac:dyDescent="0.25">
      <c r="D3402" s="190"/>
    </row>
    <row r="3403" spans="4:4" x14ac:dyDescent="0.25">
      <c r="D3403" s="190"/>
    </row>
    <row r="3404" spans="4:4" x14ac:dyDescent="0.25">
      <c r="D3404" s="190"/>
    </row>
    <row r="3405" spans="4:4" x14ac:dyDescent="0.25">
      <c r="D3405" s="190"/>
    </row>
    <row r="3406" spans="4:4" x14ac:dyDescent="0.25">
      <c r="D3406" s="190"/>
    </row>
    <row r="3407" spans="4:4" x14ac:dyDescent="0.25">
      <c r="D3407" s="190"/>
    </row>
    <row r="3408" spans="4:4" x14ac:dyDescent="0.25">
      <c r="D3408" s="190"/>
    </row>
    <row r="3409" spans="4:4" x14ac:dyDescent="0.25">
      <c r="D3409" s="190"/>
    </row>
    <row r="3410" spans="4:4" x14ac:dyDescent="0.25">
      <c r="D3410" s="190"/>
    </row>
    <row r="3411" spans="4:4" x14ac:dyDescent="0.25">
      <c r="D3411" s="190"/>
    </row>
    <row r="3412" spans="4:4" x14ac:dyDescent="0.25">
      <c r="D3412" s="190"/>
    </row>
    <row r="3413" spans="4:4" x14ac:dyDescent="0.25">
      <c r="D3413" s="190"/>
    </row>
    <row r="3414" spans="4:4" x14ac:dyDescent="0.25">
      <c r="D3414" s="190"/>
    </row>
    <row r="3415" spans="4:4" x14ac:dyDescent="0.25">
      <c r="D3415" s="190"/>
    </row>
    <row r="3416" spans="4:4" x14ac:dyDescent="0.25">
      <c r="D3416" s="190"/>
    </row>
    <row r="3417" spans="4:4" x14ac:dyDescent="0.25">
      <c r="D3417" s="190"/>
    </row>
    <row r="3418" spans="4:4" x14ac:dyDescent="0.25">
      <c r="D3418" s="190"/>
    </row>
    <row r="3419" spans="4:4" x14ac:dyDescent="0.25">
      <c r="D3419" s="190"/>
    </row>
    <row r="3420" spans="4:4" x14ac:dyDescent="0.25">
      <c r="D3420" s="190"/>
    </row>
    <row r="3421" spans="4:4" x14ac:dyDescent="0.25">
      <c r="D3421" s="190"/>
    </row>
    <row r="3422" spans="4:4" x14ac:dyDescent="0.25">
      <c r="D3422" s="190"/>
    </row>
    <row r="3423" spans="4:4" x14ac:dyDescent="0.25">
      <c r="D3423" s="190"/>
    </row>
    <row r="3424" spans="4:4" x14ac:dyDescent="0.25">
      <c r="D3424" s="190"/>
    </row>
    <row r="3425" spans="4:4" x14ac:dyDescent="0.25">
      <c r="D3425" s="190"/>
    </row>
    <row r="3426" spans="4:4" x14ac:dyDescent="0.25">
      <c r="D3426" s="190"/>
    </row>
    <row r="3427" spans="4:4" x14ac:dyDescent="0.25">
      <c r="D3427" s="190"/>
    </row>
    <row r="3428" spans="4:4" x14ac:dyDescent="0.25">
      <c r="D3428" s="190"/>
    </row>
    <row r="3429" spans="4:4" x14ac:dyDescent="0.25">
      <c r="D3429" s="190"/>
    </row>
    <row r="3430" spans="4:4" x14ac:dyDescent="0.25">
      <c r="D3430" s="190"/>
    </row>
    <row r="3431" spans="4:4" x14ac:dyDescent="0.25">
      <c r="D3431" s="190"/>
    </row>
    <row r="3432" spans="4:4" x14ac:dyDescent="0.25">
      <c r="D3432" s="190"/>
    </row>
    <row r="3433" spans="4:4" x14ac:dyDescent="0.25">
      <c r="D3433" s="190"/>
    </row>
    <row r="3434" spans="4:4" x14ac:dyDescent="0.25">
      <c r="D3434" s="190"/>
    </row>
    <row r="3435" spans="4:4" x14ac:dyDescent="0.25">
      <c r="D3435" s="190"/>
    </row>
    <row r="3436" spans="4:4" x14ac:dyDescent="0.25">
      <c r="D3436" s="190"/>
    </row>
    <row r="3437" spans="4:4" x14ac:dyDescent="0.25">
      <c r="D3437" s="190"/>
    </row>
    <row r="3438" spans="4:4" x14ac:dyDescent="0.25">
      <c r="D3438" s="190"/>
    </row>
    <row r="3439" spans="4:4" x14ac:dyDescent="0.25">
      <c r="D3439" s="190"/>
    </row>
    <row r="3440" spans="4:4" x14ac:dyDescent="0.25">
      <c r="D3440" s="190"/>
    </row>
    <row r="3441" spans="4:4" x14ac:dyDescent="0.25">
      <c r="D3441" s="190"/>
    </row>
    <row r="3442" spans="4:4" x14ac:dyDescent="0.25">
      <c r="D3442" s="190"/>
    </row>
    <row r="3443" spans="4:4" x14ac:dyDescent="0.25">
      <c r="D3443" s="190"/>
    </row>
    <row r="3444" spans="4:4" x14ac:dyDescent="0.25">
      <c r="D3444" s="190"/>
    </row>
    <row r="3445" spans="4:4" x14ac:dyDescent="0.25">
      <c r="D3445" s="190"/>
    </row>
    <row r="3446" spans="4:4" x14ac:dyDescent="0.25">
      <c r="D3446" s="190"/>
    </row>
    <row r="3447" spans="4:4" x14ac:dyDescent="0.25">
      <c r="D3447" s="190"/>
    </row>
    <row r="3448" spans="4:4" x14ac:dyDescent="0.25">
      <c r="D3448" s="190"/>
    </row>
    <row r="3449" spans="4:4" x14ac:dyDescent="0.25">
      <c r="D3449" s="190"/>
    </row>
    <row r="3450" spans="4:4" x14ac:dyDescent="0.25">
      <c r="D3450" s="190"/>
    </row>
    <row r="3451" spans="4:4" x14ac:dyDescent="0.25">
      <c r="D3451" s="190"/>
    </row>
    <row r="3452" spans="4:4" x14ac:dyDescent="0.25">
      <c r="D3452" s="190"/>
    </row>
    <row r="3453" spans="4:4" x14ac:dyDescent="0.25">
      <c r="D3453" s="190"/>
    </row>
    <row r="3454" spans="4:4" x14ac:dyDescent="0.25">
      <c r="D3454" s="190"/>
    </row>
    <row r="3455" spans="4:4" x14ac:dyDescent="0.25">
      <c r="D3455" s="190"/>
    </row>
    <row r="3456" spans="4:4" x14ac:dyDescent="0.25">
      <c r="D3456" s="190"/>
    </row>
    <row r="3457" spans="4:4" x14ac:dyDescent="0.25">
      <c r="D3457" s="190"/>
    </row>
    <row r="3458" spans="4:4" x14ac:dyDescent="0.25">
      <c r="D3458" s="190"/>
    </row>
    <row r="3459" spans="4:4" x14ac:dyDescent="0.25">
      <c r="D3459" s="190"/>
    </row>
    <row r="3460" spans="4:4" x14ac:dyDescent="0.25">
      <c r="D3460" s="190"/>
    </row>
    <row r="3461" spans="4:4" x14ac:dyDescent="0.25">
      <c r="D3461" s="190"/>
    </row>
    <row r="3462" spans="4:4" x14ac:dyDescent="0.25">
      <c r="D3462" s="190"/>
    </row>
    <row r="3463" spans="4:4" x14ac:dyDescent="0.25">
      <c r="D3463" s="190"/>
    </row>
    <row r="3464" spans="4:4" x14ac:dyDescent="0.25">
      <c r="D3464" s="190"/>
    </row>
    <row r="3465" spans="4:4" x14ac:dyDescent="0.25">
      <c r="D3465" s="190"/>
    </row>
    <row r="3466" spans="4:4" x14ac:dyDescent="0.25">
      <c r="D3466" s="190"/>
    </row>
    <row r="3467" spans="4:4" x14ac:dyDescent="0.25">
      <c r="D3467" s="190"/>
    </row>
    <row r="3468" spans="4:4" x14ac:dyDescent="0.25">
      <c r="D3468" s="190"/>
    </row>
    <row r="3469" spans="4:4" x14ac:dyDescent="0.25">
      <c r="D3469" s="190"/>
    </row>
    <row r="3470" spans="4:4" x14ac:dyDescent="0.25">
      <c r="D3470" s="190"/>
    </row>
    <row r="3471" spans="4:4" x14ac:dyDescent="0.25">
      <c r="D3471" s="190"/>
    </row>
    <row r="3472" spans="4:4" x14ac:dyDescent="0.25">
      <c r="D3472" s="190"/>
    </row>
    <row r="3473" spans="4:4" x14ac:dyDescent="0.25">
      <c r="D3473" s="190"/>
    </row>
    <row r="3474" spans="4:4" x14ac:dyDescent="0.25">
      <c r="D3474" s="190"/>
    </row>
    <row r="3475" spans="4:4" x14ac:dyDescent="0.25">
      <c r="D3475" s="190"/>
    </row>
    <row r="3476" spans="4:4" x14ac:dyDescent="0.25">
      <c r="D3476" s="190"/>
    </row>
    <row r="3477" spans="4:4" x14ac:dyDescent="0.25">
      <c r="D3477" s="190"/>
    </row>
    <row r="3478" spans="4:4" x14ac:dyDescent="0.25">
      <c r="D3478" s="190"/>
    </row>
    <row r="3479" spans="4:4" x14ac:dyDescent="0.25">
      <c r="D3479" s="190"/>
    </row>
    <row r="3480" spans="4:4" x14ac:dyDescent="0.25">
      <c r="D3480" s="190"/>
    </row>
    <row r="3481" spans="4:4" x14ac:dyDescent="0.25">
      <c r="D3481" s="190"/>
    </row>
    <row r="3482" spans="4:4" x14ac:dyDescent="0.25">
      <c r="D3482" s="190"/>
    </row>
    <row r="3483" spans="4:4" x14ac:dyDescent="0.25">
      <c r="D3483" s="190"/>
    </row>
    <row r="3484" spans="4:4" x14ac:dyDescent="0.25">
      <c r="D3484" s="190"/>
    </row>
    <row r="3485" spans="4:4" x14ac:dyDescent="0.25">
      <c r="D3485" s="190"/>
    </row>
    <row r="3486" spans="4:4" x14ac:dyDescent="0.25">
      <c r="D3486" s="190"/>
    </row>
    <row r="3487" spans="4:4" x14ac:dyDescent="0.25">
      <c r="D3487" s="190"/>
    </row>
    <row r="3488" spans="4:4" x14ac:dyDescent="0.25">
      <c r="D3488" s="190"/>
    </row>
    <row r="3489" spans="4:4" x14ac:dyDescent="0.25">
      <c r="D3489" s="190"/>
    </row>
    <row r="3490" spans="4:4" x14ac:dyDescent="0.25">
      <c r="D3490" s="190"/>
    </row>
    <row r="3491" spans="4:4" x14ac:dyDescent="0.25">
      <c r="D3491" s="190"/>
    </row>
    <row r="3492" spans="4:4" x14ac:dyDescent="0.25">
      <c r="D3492" s="190"/>
    </row>
    <row r="3493" spans="4:4" x14ac:dyDescent="0.25">
      <c r="D3493" s="190"/>
    </row>
    <row r="3494" spans="4:4" x14ac:dyDescent="0.25">
      <c r="D3494" s="190"/>
    </row>
    <row r="3495" spans="4:4" x14ac:dyDescent="0.25">
      <c r="D3495" s="190"/>
    </row>
    <row r="3496" spans="4:4" x14ac:dyDescent="0.25">
      <c r="D3496" s="190"/>
    </row>
    <row r="3497" spans="4:4" x14ac:dyDescent="0.25">
      <c r="D3497" s="190"/>
    </row>
    <row r="3498" spans="4:4" x14ac:dyDescent="0.25">
      <c r="D3498" s="190"/>
    </row>
    <row r="3499" spans="4:4" x14ac:dyDescent="0.25">
      <c r="D3499" s="190"/>
    </row>
    <row r="3500" spans="4:4" x14ac:dyDescent="0.25">
      <c r="D3500" s="190"/>
    </row>
    <row r="3501" spans="4:4" x14ac:dyDescent="0.25">
      <c r="D3501" s="190"/>
    </row>
    <row r="3502" spans="4:4" x14ac:dyDescent="0.25">
      <c r="D3502" s="190"/>
    </row>
    <row r="3503" spans="4:4" x14ac:dyDescent="0.25">
      <c r="D3503" s="190"/>
    </row>
    <row r="3504" spans="4:4" x14ac:dyDescent="0.25">
      <c r="D3504" s="190"/>
    </row>
    <row r="3505" spans="4:4" x14ac:dyDescent="0.25">
      <c r="D3505" s="190"/>
    </row>
    <row r="3506" spans="4:4" x14ac:dyDescent="0.25">
      <c r="D3506" s="190"/>
    </row>
    <row r="3507" spans="4:4" x14ac:dyDescent="0.25">
      <c r="D3507" s="190"/>
    </row>
    <row r="3508" spans="4:4" x14ac:dyDescent="0.25">
      <c r="D3508" s="190"/>
    </row>
    <row r="3509" spans="4:4" x14ac:dyDescent="0.25">
      <c r="D3509" s="190"/>
    </row>
    <row r="3510" spans="4:4" x14ac:dyDescent="0.25">
      <c r="D3510" s="190"/>
    </row>
    <row r="3511" spans="4:4" x14ac:dyDescent="0.25">
      <c r="D3511" s="190"/>
    </row>
    <row r="3512" spans="4:4" x14ac:dyDescent="0.25">
      <c r="D3512" s="190"/>
    </row>
    <row r="3513" spans="4:4" x14ac:dyDescent="0.25">
      <c r="D3513" s="190"/>
    </row>
    <row r="3514" spans="4:4" x14ac:dyDescent="0.25">
      <c r="D3514" s="190"/>
    </row>
    <row r="3515" spans="4:4" x14ac:dyDescent="0.25">
      <c r="D3515" s="190"/>
    </row>
    <row r="3516" spans="4:4" x14ac:dyDescent="0.25">
      <c r="D3516" s="190"/>
    </row>
    <row r="3517" spans="4:4" x14ac:dyDescent="0.25">
      <c r="D3517" s="190"/>
    </row>
    <row r="3518" spans="4:4" x14ac:dyDescent="0.25">
      <c r="D3518" s="190"/>
    </row>
    <row r="3519" spans="4:4" x14ac:dyDescent="0.25">
      <c r="D3519" s="190"/>
    </row>
    <row r="3520" spans="4:4" x14ac:dyDescent="0.25">
      <c r="D3520" s="190"/>
    </row>
    <row r="3521" spans="4:4" x14ac:dyDescent="0.25">
      <c r="D3521" s="190"/>
    </row>
    <row r="3522" spans="4:4" x14ac:dyDescent="0.25">
      <c r="D3522" s="190"/>
    </row>
    <row r="3523" spans="4:4" x14ac:dyDescent="0.25">
      <c r="D3523" s="190"/>
    </row>
    <row r="3524" spans="4:4" x14ac:dyDescent="0.25">
      <c r="D3524" s="190"/>
    </row>
    <row r="3525" spans="4:4" x14ac:dyDescent="0.25">
      <c r="D3525" s="190"/>
    </row>
    <row r="3526" spans="4:4" x14ac:dyDescent="0.25">
      <c r="D3526" s="190"/>
    </row>
    <row r="3527" spans="4:4" x14ac:dyDescent="0.25">
      <c r="D3527" s="190"/>
    </row>
    <row r="3528" spans="4:4" x14ac:dyDescent="0.25">
      <c r="D3528" s="190"/>
    </row>
    <row r="3529" spans="4:4" x14ac:dyDescent="0.25">
      <c r="D3529" s="190"/>
    </row>
    <row r="3530" spans="4:4" x14ac:dyDescent="0.25">
      <c r="D3530" s="190"/>
    </row>
    <row r="3531" spans="4:4" x14ac:dyDescent="0.25">
      <c r="D3531" s="190"/>
    </row>
    <row r="3532" spans="4:4" x14ac:dyDescent="0.25">
      <c r="D3532" s="190"/>
    </row>
    <row r="3533" spans="4:4" x14ac:dyDescent="0.25">
      <c r="D3533" s="190"/>
    </row>
    <row r="3534" spans="4:4" x14ac:dyDescent="0.25">
      <c r="D3534" s="190"/>
    </row>
    <row r="3535" spans="4:4" x14ac:dyDescent="0.25">
      <c r="D3535" s="190"/>
    </row>
    <row r="3536" spans="4:4" x14ac:dyDescent="0.25">
      <c r="D3536" s="190"/>
    </row>
    <row r="3537" spans="4:4" x14ac:dyDescent="0.25">
      <c r="D3537" s="190"/>
    </row>
    <row r="3538" spans="4:4" x14ac:dyDescent="0.25">
      <c r="D3538" s="190"/>
    </row>
    <row r="3539" spans="4:4" x14ac:dyDescent="0.25">
      <c r="D3539" s="190"/>
    </row>
    <row r="3540" spans="4:4" x14ac:dyDescent="0.25">
      <c r="D3540" s="190"/>
    </row>
    <row r="3541" spans="4:4" x14ac:dyDescent="0.25">
      <c r="D3541" s="190"/>
    </row>
    <row r="3542" spans="4:4" x14ac:dyDescent="0.25">
      <c r="D3542" s="190"/>
    </row>
    <row r="3543" spans="4:4" x14ac:dyDescent="0.25">
      <c r="D3543" s="190"/>
    </row>
    <row r="3544" spans="4:4" x14ac:dyDescent="0.25">
      <c r="D3544" s="190"/>
    </row>
    <row r="3545" spans="4:4" x14ac:dyDescent="0.25">
      <c r="D3545" s="190"/>
    </row>
    <row r="3546" spans="4:4" x14ac:dyDescent="0.25">
      <c r="D3546" s="190"/>
    </row>
    <row r="3547" spans="4:4" x14ac:dyDescent="0.25">
      <c r="D3547" s="190"/>
    </row>
    <row r="3548" spans="4:4" x14ac:dyDescent="0.25">
      <c r="D3548" s="190"/>
    </row>
    <row r="3549" spans="4:4" x14ac:dyDescent="0.25">
      <c r="D3549" s="190"/>
    </row>
    <row r="3550" spans="4:4" x14ac:dyDescent="0.25">
      <c r="D3550" s="190"/>
    </row>
    <row r="3551" spans="4:4" x14ac:dyDescent="0.25">
      <c r="D3551" s="190"/>
    </row>
    <row r="3552" spans="4:4" x14ac:dyDescent="0.25">
      <c r="D3552" s="190"/>
    </row>
    <row r="3553" spans="4:4" x14ac:dyDescent="0.25">
      <c r="D3553" s="190"/>
    </row>
    <row r="3554" spans="4:4" x14ac:dyDescent="0.25">
      <c r="D3554" s="190"/>
    </row>
    <row r="3555" spans="4:4" x14ac:dyDescent="0.25">
      <c r="D3555" s="190"/>
    </row>
    <row r="3556" spans="4:4" x14ac:dyDescent="0.25">
      <c r="D3556" s="190"/>
    </row>
    <row r="3557" spans="4:4" x14ac:dyDescent="0.25">
      <c r="D3557" s="190"/>
    </row>
    <row r="3558" spans="4:4" x14ac:dyDescent="0.25">
      <c r="D3558" s="190"/>
    </row>
    <row r="3559" spans="4:4" x14ac:dyDescent="0.25">
      <c r="D3559" s="190"/>
    </row>
    <row r="3560" spans="4:4" x14ac:dyDescent="0.25">
      <c r="D3560" s="190"/>
    </row>
    <row r="3561" spans="4:4" x14ac:dyDescent="0.25">
      <c r="D3561" s="190"/>
    </row>
    <row r="3562" spans="4:4" x14ac:dyDescent="0.25">
      <c r="D3562" s="190"/>
    </row>
    <row r="3563" spans="4:4" x14ac:dyDescent="0.25">
      <c r="D3563" s="190"/>
    </row>
    <row r="3564" spans="4:4" x14ac:dyDescent="0.25">
      <c r="D3564" s="190"/>
    </row>
    <row r="3565" spans="4:4" x14ac:dyDescent="0.25">
      <c r="D3565" s="190"/>
    </row>
    <row r="3566" spans="4:4" x14ac:dyDescent="0.25">
      <c r="D3566" s="190"/>
    </row>
    <row r="3567" spans="4:4" x14ac:dyDescent="0.25">
      <c r="D3567" s="190"/>
    </row>
    <row r="3568" spans="4:4" x14ac:dyDescent="0.25">
      <c r="D3568" s="190"/>
    </row>
    <row r="3569" spans="4:4" x14ac:dyDescent="0.25">
      <c r="D3569" s="190"/>
    </row>
    <row r="3570" spans="4:4" x14ac:dyDescent="0.25">
      <c r="D3570" s="190"/>
    </row>
    <row r="3571" spans="4:4" x14ac:dyDescent="0.25">
      <c r="D3571" s="190"/>
    </row>
    <row r="3572" spans="4:4" x14ac:dyDescent="0.25">
      <c r="D3572" s="190"/>
    </row>
    <row r="3573" spans="4:4" x14ac:dyDescent="0.25">
      <c r="D3573" s="190"/>
    </row>
    <row r="3574" spans="4:4" x14ac:dyDescent="0.25">
      <c r="D3574" s="190"/>
    </row>
    <row r="3575" spans="4:4" x14ac:dyDescent="0.25">
      <c r="D3575" s="190"/>
    </row>
    <row r="3576" spans="4:4" x14ac:dyDescent="0.25">
      <c r="D3576" s="190"/>
    </row>
    <row r="3577" spans="4:4" x14ac:dyDescent="0.25">
      <c r="D3577" s="190"/>
    </row>
    <row r="3578" spans="4:4" x14ac:dyDescent="0.25">
      <c r="D3578" s="190"/>
    </row>
    <row r="3579" spans="4:4" x14ac:dyDescent="0.25">
      <c r="D3579" s="190"/>
    </row>
    <row r="3580" spans="4:4" x14ac:dyDescent="0.25">
      <c r="D3580" s="190"/>
    </row>
    <row r="3581" spans="4:4" x14ac:dyDescent="0.25">
      <c r="D3581" s="190"/>
    </row>
    <row r="3582" spans="4:4" x14ac:dyDescent="0.25">
      <c r="D3582" s="190"/>
    </row>
    <row r="3583" spans="4:4" x14ac:dyDescent="0.25">
      <c r="D3583" s="190"/>
    </row>
    <row r="3584" spans="4:4" x14ac:dyDescent="0.25">
      <c r="D3584" s="190"/>
    </row>
    <row r="3585" spans="4:4" x14ac:dyDescent="0.25">
      <c r="D3585" s="190"/>
    </row>
    <row r="3586" spans="4:4" x14ac:dyDescent="0.25">
      <c r="D3586" s="190"/>
    </row>
    <row r="3587" spans="4:4" x14ac:dyDescent="0.25">
      <c r="D3587" s="190"/>
    </row>
    <row r="3588" spans="4:4" x14ac:dyDescent="0.25">
      <c r="D3588" s="190"/>
    </row>
    <row r="3589" spans="4:4" x14ac:dyDescent="0.25">
      <c r="D3589" s="190"/>
    </row>
    <row r="3590" spans="4:4" x14ac:dyDescent="0.25">
      <c r="D3590" s="190"/>
    </row>
    <row r="3591" spans="4:4" x14ac:dyDescent="0.25">
      <c r="D3591" s="190"/>
    </row>
    <row r="3592" spans="4:4" x14ac:dyDescent="0.25">
      <c r="D3592" s="190"/>
    </row>
    <row r="3593" spans="4:4" x14ac:dyDescent="0.25">
      <c r="D3593" s="190"/>
    </row>
    <row r="3594" spans="4:4" x14ac:dyDescent="0.25">
      <c r="D3594" s="190"/>
    </row>
    <row r="3595" spans="4:4" x14ac:dyDescent="0.25">
      <c r="D3595" s="190"/>
    </row>
    <row r="3596" spans="4:4" x14ac:dyDescent="0.25">
      <c r="D3596" s="190"/>
    </row>
    <row r="3597" spans="4:4" x14ac:dyDescent="0.25">
      <c r="D3597" s="190"/>
    </row>
    <row r="3598" spans="4:4" x14ac:dyDescent="0.25">
      <c r="D3598" s="190"/>
    </row>
    <row r="3599" spans="4:4" x14ac:dyDescent="0.25">
      <c r="D3599" s="190"/>
    </row>
    <row r="3600" spans="4:4" x14ac:dyDescent="0.25">
      <c r="D3600" s="190"/>
    </row>
    <row r="3601" spans="4:4" x14ac:dyDescent="0.25">
      <c r="D3601" s="190"/>
    </row>
    <row r="3602" spans="4:4" x14ac:dyDescent="0.25">
      <c r="D3602" s="190"/>
    </row>
    <row r="3603" spans="4:4" x14ac:dyDescent="0.25">
      <c r="D3603" s="190"/>
    </row>
    <row r="3604" spans="4:4" x14ac:dyDescent="0.25">
      <c r="D3604" s="190"/>
    </row>
    <row r="3605" spans="4:4" x14ac:dyDescent="0.25">
      <c r="D3605" s="190"/>
    </row>
    <row r="3606" spans="4:4" x14ac:dyDescent="0.25">
      <c r="D3606" s="190"/>
    </row>
    <row r="3607" spans="4:4" x14ac:dyDescent="0.25">
      <c r="D3607" s="190"/>
    </row>
    <row r="3608" spans="4:4" x14ac:dyDescent="0.25">
      <c r="D3608" s="190"/>
    </row>
    <row r="3609" spans="4:4" x14ac:dyDescent="0.25">
      <c r="D3609" s="190"/>
    </row>
    <row r="3610" spans="4:4" x14ac:dyDescent="0.25">
      <c r="D3610" s="190"/>
    </row>
    <row r="3611" spans="4:4" x14ac:dyDescent="0.25">
      <c r="D3611" s="190"/>
    </row>
    <row r="3612" spans="4:4" x14ac:dyDescent="0.25">
      <c r="D3612" s="190"/>
    </row>
    <row r="3613" spans="4:4" x14ac:dyDescent="0.25">
      <c r="D3613" s="190"/>
    </row>
    <row r="3614" spans="4:4" x14ac:dyDescent="0.25">
      <c r="D3614" s="190"/>
    </row>
    <row r="3615" spans="4:4" x14ac:dyDescent="0.25">
      <c r="D3615" s="190"/>
    </row>
    <row r="3616" spans="4:4" x14ac:dyDescent="0.25">
      <c r="D3616" s="190"/>
    </row>
    <row r="3617" spans="4:4" x14ac:dyDescent="0.25">
      <c r="D3617" s="190"/>
    </row>
    <row r="3618" spans="4:4" x14ac:dyDescent="0.25">
      <c r="D3618" s="190"/>
    </row>
    <row r="3619" spans="4:4" x14ac:dyDescent="0.25">
      <c r="D3619" s="190"/>
    </row>
    <row r="3620" spans="4:4" x14ac:dyDescent="0.25">
      <c r="D3620" s="190"/>
    </row>
    <row r="3621" spans="4:4" x14ac:dyDescent="0.25">
      <c r="D3621" s="190"/>
    </row>
    <row r="3622" spans="4:4" x14ac:dyDescent="0.25">
      <c r="D3622" s="190"/>
    </row>
    <row r="3623" spans="4:4" x14ac:dyDescent="0.25">
      <c r="D3623" s="190"/>
    </row>
    <row r="3624" spans="4:4" x14ac:dyDescent="0.25">
      <c r="D3624" s="190"/>
    </row>
    <row r="3625" spans="4:4" x14ac:dyDescent="0.25">
      <c r="D3625" s="190"/>
    </row>
    <row r="3626" spans="4:4" x14ac:dyDescent="0.25">
      <c r="D3626" s="190"/>
    </row>
    <row r="3627" spans="4:4" x14ac:dyDescent="0.25">
      <c r="D3627" s="190"/>
    </row>
    <row r="3628" spans="4:4" x14ac:dyDescent="0.25">
      <c r="D3628" s="190"/>
    </row>
    <row r="3629" spans="4:4" x14ac:dyDescent="0.25">
      <c r="D3629" s="190"/>
    </row>
    <row r="3630" spans="4:4" x14ac:dyDescent="0.25">
      <c r="D3630" s="190"/>
    </row>
    <row r="3631" spans="4:4" x14ac:dyDescent="0.25">
      <c r="D3631" s="190"/>
    </row>
    <row r="3632" spans="4:4" x14ac:dyDescent="0.25">
      <c r="D3632" s="190"/>
    </row>
    <row r="3633" spans="4:4" x14ac:dyDescent="0.25">
      <c r="D3633" s="190"/>
    </row>
    <row r="3634" spans="4:4" x14ac:dyDescent="0.25">
      <c r="D3634" s="190"/>
    </row>
    <row r="3635" spans="4:4" x14ac:dyDescent="0.25">
      <c r="D3635" s="190"/>
    </row>
    <row r="3636" spans="4:4" x14ac:dyDescent="0.25">
      <c r="D3636" s="190"/>
    </row>
    <row r="3637" spans="4:4" x14ac:dyDescent="0.25">
      <c r="D3637" s="190"/>
    </row>
    <row r="3638" spans="4:4" x14ac:dyDescent="0.25">
      <c r="D3638" s="190"/>
    </row>
    <row r="3639" spans="4:4" x14ac:dyDescent="0.25">
      <c r="D3639" s="190"/>
    </row>
    <row r="3640" spans="4:4" x14ac:dyDescent="0.25">
      <c r="D3640" s="190"/>
    </row>
    <row r="3641" spans="4:4" x14ac:dyDescent="0.25">
      <c r="D3641" s="190"/>
    </row>
    <row r="3642" spans="4:4" x14ac:dyDescent="0.25">
      <c r="D3642" s="190"/>
    </row>
    <row r="3643" spans="4:4" x14ac:dyDescent="0.25">
      <c r="D3643" s="190"/>
    </row>
    <row r="3644" spans="4:4" x14ac:dyDescent="0.25">
      <c r="D3644" s="190"/>
    </row>
    <row r="3645" spans="4:4" x14ac:dyDescent="0.25">
      <c r="D3645" s="190"/>
    </row>
    <row r="3646" spans="4:4" x14ac:dyDescent="0.25">
      <c r="D3646" s="190"/>
    </row>
    <row r="3647" spans="4:4" x14ac:dyDescent="0.25">
      <c r="D3647" s="190"/>
    </row>
    <row r="3648" spans="4:4" x14ac:dyDescent="0.25">
      <c r="D3648" s="190"/>
    </row>
    <row r="3649" spans="4:4" x14ac:dyDescent="0.25">
      <c r="D3649" s="190"/>
    </row>
    <row r="3650" spans="4:4" x14ac:dyDescent="0.25">
      <c r="D3650" s="190"/>
    </row>
    <row r="3651" spans="4:4" x14ac:dyDescent="0.25">
      <c r="D3651" s="190"/>
    </row>
    <row r="3652" spans="4:4" x14ac:dyDescent="0.25">
      <c r="D3652" s="190"/>
    </row>
    <row r="3653" spans="4:4" x14ac:dyDescent="0.25">
      <c r="D3653" s="190"/>
    </row>
    <row r="3654" spans="4:4" x14ac:dyDescent="0.25">
      <c r="D3654" s="190"/>
    </row>
    <row r="3655" spans="4:4" x14ac:dyDescent="0.25">
      <c r="D3655" s="190"/>
    </row>
    <row r="3656" spans="4:4" x14ac:dyDescent="0.25">
      <c r="D3656" s="190"/>
    </row>
    <row r="3657" spans="4:4" x14ac:dyDescent="0.25">
      <c r="D3657" s="190"/>
    </row>
    <row r="3658" spans="4:4" x14ac:dyDescent="0.25">
      <c r="D3658" s="190"/>
    </row>
    <row r="3659" spans="4:4" x14ac:dyDescent="0.25">
      <c r="D3659" s="190"/>
    </row>
    <row r="3660" spans="4:4" x14ac:dyDescent="0.25">
      <c r="D3660" s="190"/>
    </row>
    <row r="3661" spans="4:4" x14ac:dyDescent="0.25">
      <c r="D3661" s="190"/>
    </row>
    <row r="3662" spans="4:4" x14ac:dyDescent="0.25">
      <c r="D3662" s="190"/>
    </row>
    <row r="3663" spans="4:4" x14ac:dyDescent="0.25">
      <c r="D3663" s="190"/>
    </row>
    <row r="3664" spans="4:4" x14ac:dyDescent="0.25">
      <c r="D3664" s="190"/>
    </row>
    <row r="3665" spans="4:4" x14ac:dyDescent="0.25">
      <c r="D3665" s="190"/>
    </row>
    <row r="3666" spans="4:4" x14ac:dyDescent="0.25">
      <c r="D3666" s="190"/>
    </row>
    <row r="3667" spans="4:4" x14ac:dyDescent="0.25">
      <c r="D3667" s="190"/>
    </row>
    <row r="3668" spans="4:4" x14ac:dyDescent="0.25">
      <c r="D3668" s="190"/>
    </row>
    <row r="3669" spans="4:4" x14ac:dyDescent="0.25">
      <c r="D3669" s="190"/>
    </row>
    <row r="3670" spans="4:4" x14ac:dyDescent="0.25">
      <c r="D3670" s="190"/>
    </row>
    <row r="3671" spans="4:4" x14ac:dyDescent="0.25">
      <c r="D3671" s="190"/>
    </row>
    <row r="3672" spans="4:4" x14ac:dyDescent="0.25">
      <c r="D3672" s="190"/>
    </row>
    <row r="3673" spans="4:4" x14ac:dyDescent="0.25">
      <c r="D3673" s="190"/>
    </row>
    <row r="3674" spans="4:4" x14ac:dyDescent="0.25">
      <c r="D3674" s="190"/>
    </row>
    <row r="3675" spans="4:4" x14ac:dyDescent="0.25">
      <c r="D3675" s="190"/>
    </row>
    <row r="3676" spans="4:4" x14ac:dyDescent="0.25">
      <c r="D3676" s="190"/>
    </row>
    <row r="3677" spans="4:4" x14ac:dyDescent="0.25">
      <c r="D3677" s="190"/>
    </row>
    <row r="3678" spans="4:4" x14ac:dyDescent="0.25">
      <c r="D3678" s="190"/>
    </row>
    <row r="3679" spans="4:4" x14ac:dyDescent="0.25">
      <c r="D3679" s="190"/>
    </row>
    <row r="3680" spans="4:4" x14ac:dyDescent="0.25">
      <c r="D3680" s="190"/>
    </row>
    <row r="3681" spans="4:4" x14ac:dyDescent="0.25">
      <c r="D3681" s="190"/>
    </row>
    <row r="3682" spans="4:4" x14ac:dyDescent="0.25">
      <c r="D3682" s="190"/>
    </row>
    <row r="3683" spans="4:4" x14ac:dyDescent="0.25">
      <c r="D3683" s="190"/>
    </row>
    <row r="3684" spans="4:4" x14ac:dyDescent="0.25">
      <c r="D3684" s="190"/>
    </row>
    <row r="3685" spans="4:4" x14ac:dyDescent="0.25">
      <c r="D3685" s="190"/>
    </row>
    <row r="3686" spans="4:4" x14ac:dyDescent="0.25">
      <c r="D3686" s="190"/>
    </row>
    <row r="3687" spans="4:4" x14ac:dyDescent="0.25">
      <c r="D3687" s="190"/>
    </row>
    <row r="3688" spans="4:4" x14ac:dyDescent="0.25">
      <c r="D3688" s="190"/>
    </row>
    <row r="3689" spans="4:4" x14ac:dyDescent="0.25">
      <c r="D3689" s="190"/>
    </row>
    <row r="3690" spans="4:4" x14ac:dyDescent="0.25">
      <c r="D3690" s="190"/>
    </row>
    <row r="3691" spans="4:4" x14ac:dyDescent="0.25">
      <c r="D3691" s="190"/>
    </row>
    <row r="3692" spans="4:4" x14ac:dyDescent="0.25">
      <c r="D3692" s="190"/>
    </row>
    <row r="3693" spans="4:4" x14ac:dyDescent="0.25">
      <c r="D3693" s="190"/>
    </row>
    <row r="3694" spans="4:4" x14ac:dyDescent="0.25">
      <c r="D3694" s="190"/>
    </row>
    <row r="3695" spans="4:4" x14ac:dyDescent="0.25">
      <c r="D3695" s="190"/>
    </row>
    <row r="3696" spans="4:4" x14ac:dyDescent="0.25">
      <c r="D3696" s="190"/>
    </row>
    <row r="3697" spans="4:4" x14ac:dyDescent="0.25">
      <c r="D3697" s="190"/>
    </row>
    <row r="3698" spans="4:4" x14ac:dyDescent="0.25">
      <c r="D3698" s="190"/>
    </row>
    <row r="3699" spans="4:4" x14ac:dyDescent="0.25">
      <c r="D3699" s="190"/>
    </row>
    <row r="3700" spans="4:4" x14ac:dyDescent="0.25">
      <c r="D3700" s="190"/>
    </row>
    <row r="3701" spans="4:4" x14ac:dyDescent="0.25">
      <c r="D3701" s="190"/>
    </row>
    <row r="3702" spans="4:4" x14ac:dyDescent="0.25">
      <c r="D3702" s="190"/>
    </row>
    <row r="3703" spans="4:4" x14ac:dyDescent="0.25">
      <c r="D3703" s="190"/>
    </row>
    <row r="3704" spans="4:4" x14ac:dyDescent="0.25">
      <c r="D3704" s="190"/>
    </row>
    <row r="3705" spans="4:4" x14ac:dyDescent="0.25">
      <c r="D3705" s="190"/>
    </row>
    <row r="3706" spans="4:4" x14ac:dyDescent="0.25">
      <c r="D3706" s="190"/>
    </row>
    <row r="3707" spans="4:4" x14ac:dyDescent="0.25">
      <c r="D3707" s="190"/>
    </row>
    <row r="3708" spans="4:4" x14ac:dyDescent="0.25">
      <c r="D3708" s="190"/>
    </row>
    <row r="3709" spans="4:4" x14ac:dyDescent="0.25">
      <c r="D3709" s="190"/>
    </row>
    <row r="3710" spans="4:4" x14ac:dyDescent="0.25">
      <c r="D3710" s="190"/>
    </row>
    <row r="3711" spans="4:4" x14ac:dyDescent="0.25">
      <c r="D3711" s="190"/>
    </row>
    <row r="3712" spans="4:4" x14ac:dyDescent="0.25">
      <c r="D3712" s="190"/>
    </row>
    <row r="3713" spans="4:4" x14ac:dyDescent="0.25">
      <c r="D3713" s="190"/>
    </row>
    <row r="3714" spans="4:4" x14ac:dyDescent="0.25">
      <c r="D3714" s="190"/>
    </row>
    <row r="3715" spans="4:4" x14ac:dyDescent="0.25">
      <c r="D3715" s="190"/>
    </row>
    <row r="3716" spans="4:4" x14ac:dyDescent="0.25">
      <c r="D3716" s="190"/>
    </row>
    <row r="3717" spans="4:4" x14ac:dyDescent="0.25">
      <c r="D3717" s="190"/>
    </row>
    <row r="3718" spans="4:4" x14ac:dyDescent="0.25">
      <c r="D3718" s="190"/>
    </row>
    <row r="3719" spans="4:4" x14ac:dyDescent="0.25">
      <c r="D3719" s="190"/>
    </row>
    <row r="3720" spans="4:4" x14ac:dyDescent="0.25">
      <c r="D3720" s="190"/>
    </row>
    <row r="3721" spans="4:4" x14ac:dyDescent="0.25">
      <c r="D3721" s="190"/>
    </row>
    <row r="3722" spans="4:4" x14ac:dyDescent="0.25">
      <c r="D3722" s="190"/>
    </row>
    <row r="3723" spans="4:4" x14ac:dyDescent="0.25">
      <c r="D3723" s="190"/>
    </row>
    <row r="3724" spans="4:4" x14ac:dyDescent="0.25">
      <c r="D3724" s="190"/>
    </row>
    <row r="3725" spans="4:4" x14ac:dyDescent="0.25">
      <c r="D3725" s="190"/>
    </row>
    <row r="3726" spans="4:4" x14ac:dyDescent="0.25">
      <c r="D3726" s="190"/>
    </row>
    <row r="3727" spans="4:4" x14ac:dyDescent="0.25">
      <c r="D3727" s="190"/>
    </row>
    <row r="3728" spans="4:4" x14ac:dyDescent="0.25">
      <c r="D3728" s="190"/>
    </row>
    <row r="3729" spans="4:4" x14ac:dyDescent="0.25">
      <c r="D3729" s="190"/>
    </row>
    <row r="3730" spans="4:4" x14ac:dyDescent="0.25">
      <c r="D3730" s="190"/>
    </row>
    <row r="3731" spans="4:4" x14ac:dyDescent="0.25">
      <c r="D3731" s="190"/>
    </row>
    <row r="3732" spans="4:4" x14ac:dyDescent="0.25">
      <c r="D3732" s="190"/>
    </row>
    <row r="3733" spans="4:4" x14ac:dyDescent="0.25">
      <c r="D3733" s="190"/>
    </row>
    <row r="3734" spans="4:4" x14ac:dyDescent="0.25">
      <c r="D3734" s="190"/>
    </row>
    <row r="3735" spans="4:4" x14ac:dyDescent="0.25">
      <c r="D3735" s="190"/>
    </row>
    <row r="3736" spans="4:4" x14ac:dyDescent="0.25">
      <c r="D3736" s="190"/>
    </row>
    <row r="3737" spans="4:4" x14ac:dyDescent="0.25">
      <c r="D3737" s="190"/>
    </row>
    <row r="3738" spans="4:4" x14ac:dyDescent="0.25">
      <c r="D3738" s="190"/>
    </row>
    <row r="3739" spans="4:4" x14ac:dyDescent="0.25">
      <c r="D3739" s="190"/>
    </row>
    <row r="3740" spans="4:4" x14ac:dyDescent="0.25">
      <c r="D3740" s="190"/>
    </row>
    <row r="3741" spans="4:4" x14ac:dyDescent="0.25">
      <c r="D3741" s="190"/>
    </row>
    <row r="3742" spans="4:4" x14ac:dyDescent="0.25">
      <c r="D3742" s="190"/>
    </row>
    <row r="3743" spans="4:4" x14ac:dyDescent="0.25">
      <c r="D3743" s="190"/>
    </row>
    <row r="3744" spans="4:4" x14ac:dyDescent="0.25">
      <c r="D3744" s="190"/>
    </row>
    <row r="3745" spans="4:4" x14ac:dyDescent="0.25">
      <c r="D3745" s="190"/>
    </row>
    <row r="3746" spans="4:4" x14ac:dyDescent="0.25">
      <c r="D3746" s="190"/>
    </row>
    <row r="3747" spans="4:4" x14ac:dyDescent="0.25">
      <c r="D3747" s="190"/>
    </row>
    <row r="3748" spans="4:4" x14ac:dyDescent="0.25">
      <c r="D3748" s="190"/>
    </row>
    <row r="3749" spans="4:4" x14ac:dyDescent="0.25">
      <c r="D3749" s="190"/>
    </row>
    <row r="3750" spans="4:4" x14ac:dyDescent="0.25">
      <c r="D3750" s="190"/>
    </row>
    <row r="3751" spans="4:4" x14ac:dyDescent="0.25">
      <c r="D3751" s="190"/>
    </row>
    <row r="3752" spans="4:4" x14ac:dyDescent="0.25">
      <c r="D3752" s="190"/>
    </row>
    <row r="3753" spans="4:4" x14ac:dyDescent="0.25">
      <c r="D3753" s="190"/>
    </row>
    <row r="3754" spans="4:4" x14ac:dyDescent="0.25">
      <c r="D3754" s="190"/>
    </row>
    <row r="3755" spans="4:4" x14ac:dyDescent="0.25">
      <c r="D3755" s="190"/>
    </row>
    <row r="3756" spans="4:4" x14ac:dyDescent="0.25">
      <c r="D3756" s="190"/>
    </row>
    <row r="3757" spans="4:4" x14ac:dyDescent="0.25">
      <c r="D3757" s="190"/>
    </row>
    <row r="3758" spans="4:4" x14ac:dyDescent="0.25">
      <c r="D3758" s="190"/>
    </row>
    <row r="3759" spans="4:4" x14ac:dyDescent="0.25">
      <c r="D3759" s="190"/>
    </row>
    <row r="3760" spans="4:4" x14ac:dyDescent="0.25">
      <c r="D3760" s="190"/>
    </row>
    <row r="3761" spans="4:4" x14ac:dyDescent="0.25">
      <c r="D3761" s="190"/>
    </row>
    <row r="3762" spans="4:4" x14ac:dyDescent="0.25">
      <c r="D3762" s="190"/>
    </row>
    <row r="3763" spans="4:4" x14ac:dyDescent="0.25">
      <c r="D3763" s="190"/>
    </row>
    <row r="3764" spans="4:4" x14ac:dyDescent="0.25">
      <c r="D3764" s="190"/>
    </row>
    <row r="3765" spans="4:4" x14ac:dyDescent="0.25">
      <c r="D3765" s="190"/>
    </row>
    <row r="3766" spans="4:4" x14ac:dyDescent="0.25">
      <c r="D3766" s="190"/>
    </row>
    <row r="3767" spans="4:4" x14ac:dyDescent="0.25">
      <c r="D3767" s="190"/>
    </row>
    <row r="3768" spans="4:4" x14ac:dyDescent="0.25">
      <c r="D3768" s="190"/>
    </row>
    <row r="3769" spans="4:4" x14ac:dyDescent="0.25">
      <c r="D3769" s="190"/>
    </row>
    <row r="3770" spans="4:4" x14ac:dyDescent="0.25">
      <c r="D3770" s="190"/>
    </row>
    <row r="3771" spans="4:4" x14ac:dyDescent="0.25">
      <c r="D3771" s="190"/>
    </row>
    <row r="3772" spans="4:4" x14ac:dyDescent="0.25">
      <c r="D3772" s="190"/>
    </row>
    <row r="3773" spans="4:4" x14ac:dyDescent="0.25">
      <c r="D3773" s="190"/>
    </row>
    <row r="3774" spans="4:4" x14ac:dyDescent="0.25">
      <c r="D3774" s="190"/>
    </row>
    <row r="3775" spans="4:4" x14ac:dyDescent="0.25">
      <c r="D3775" s="190"/>
    </row>
    <row r="3776" spans="4:4" x14ac:dyDescent="0.25">
      <c r="D3776" s="190"/>
    </row>
    <row r="3777" spans="4:4" x14ac:dyDescent="0.25">
      <c r="D3777" s="190"/>
    </row>
    <row r="3778" spans="4:4" x14ac:dyDescent="0.25">
      <c r="D3778" s="190"/>
    </row>
    <row r="3779" spans="4:4" x14ac:dyDescent="0.25">
      <c r="D3779" s="190"/>
    </row>
    <row r="3780" spans="4:4" x14ac:dyDescent="0.25">
      <c r="D3780" s="190"/>
    </row>
    <row r="3781" spans="4:4" x14ac:dyDescent="0.25">
      <c r="D3781" s="190"/>
    </row>
    <row r="3782" spans="4:4" x14ac:dyDescent="0.25">
      <c r="D3782" s="190"/>
    </row>
    <row r="3783" spans="4:4" x14ac:dyDescent="0.25">
      <c r="D3783" s="190"/>
    </row>
    <row r="3784" spans="4:4" x14ac:dyDescent="0.25">
      <c r="D3784" s="190"/>
    </row>
    <row r="3785" spans="4:4" x14ac:dyDescent="0.25">
      <c r="D3785" s="190"/>
    </row>
    <row r="3786" spans="4:4" x14ac:dyDescent="0.25">
      <c r="D3786" s="190"/>
    </row>
    <row r="3787" spans="4:4" x14ac:dyDescent="0.25">
      <c r="D3787" s="190"/>
    </row>
    <row r="3788" spans="4:4" x14ac:dyDescent="0.25">
      <c r="D3788" s="190"/>
    </row>
    <row r="3789" spans="4:4" x14ac:dyDescent="0.25">
      <c r="D3789" s="190"/>
    </row>
    <row r="3790" spans="4:4" x14ac:dyDescent="0.25">
      <c r="D3790" s="190"/>
    </row>
    <row r="3791" spans="4:4" x14ac:dyDescent="0.25">
      <c r="D3791" s="190"/>
    </row>
    <row r="3792" spans="4:4" x14ac:dyDescent="0.25">
      <c r="D3792" s="190"/>
    </row>
    <row r="3793" spans="4:4" x14ac:dyDescent="0.25">
      <c r="D3793" s="190"/>
    </row>
    <row r="3794" spans="4:4" x14ac:dyDescent="0.25">
      <c r="D3794" s="190"/>
    </row>
    <row r="3795" spans="4:4" x14ac:dyDescent="0.25">
      <c r="D3795" s="190"/>
    </row>
    <row r="3796" spans="4:4" x14ac:dyDescent="0.25">
      <c r="D3796" s="190"/>
    </row>
    <row r="3797" spans="4:4" x14ac:dyDescent="0.25">
      <c r="D3797" s="190"/>
    </row>
    <row r="3798" spans="4:4" x14ac:dyDescent="0.25">
      <c r="D3798" s="190"/>
    </row>
    <row r="3799" spans="4:4" x14ac:dyDescent="0.25">
      <c r="D3799" s="190"/>
    </row>
    <row r="3800" spans="4:4" x14ac:dyDescent="0.25">
      <c r="D3800" s="190"/>
    </row>
    <row r="3801" spans="4:4" x14ac:dyDescent="0.25">
      <c r="D3801" s="190"/>
    </row>
    <row r="3802" spans="4:4" x14ac:dyDescent="0.25">
      <c r="D3802" s="190"/>
    </row>
    <row r="3803" spans="4:4" x14ac:dyDescent="0.25">
      <c r="D3803" s="190"/>
    </row>
    <row r="3804" spans="4:4" x14ac:dyDescent="0.25">
      <c r="D3804" s="190"/>
    </row>
    <row r="3805" spans="4:4" x14ac:dyDescent="0.25">
      <c r="D3805" s="190"/>
    </row>
    <row r="3806" spans="4:4" x14ac:dyDescent="0.25">
      <c r="D3806" s="190"/>
    </row>
    <row r="3807" spans="4:4" x14ac:dyDescent="0.25">
      <c r="D3807" s="190"/>
    </row>
    <row r="3808" spans="4:4" x14ac:dyDescent="0.25">
      <c r="D3808" s="190"/>
    </row>
    <row r="3809" spans="4:4" x14ac:dyDescent="0.25">
      <c r="D3809" s="190"/>
    </row>
    <row r="3810" spans="4:4" x14ac:dyDescent="0.25">
      <c r="D3810" s="190"/>
    </row>
    <row r="3811" spans="4:4" x14ac:dyDescent="0.25">
      <c r="D3811" s="190"/>
    </row>
    <row r="3812" spans="4:4" x14ac:dyDescent="0.25">
      <c r="D3812" s="190"/>
    </row>
    <row r="3813" spans="4:4" x14ac:dyDescent="0.25">
      <c r="D3813" s="190"/>
    </row>
    <row r="3814" spans="4:4" x14ac:dyDescent="0.25">
      <c r="D3814" s="190"/>
    </row>
    <row r="3815" spans="4:4" x14ac:dyDescent="0.25">
      <c r="D3815" s="190"/>
    </row>
    <row r="3816" spans="4:4" x14ac:dyDescent="0.25">
      <c r="D3816" s="190"/>
    </row>
    <row r="3817" spans="4:4" x14ac:dyDescent="0.25">
      <c r="D3817" s="190"/>
    </row>
    <row r="3818" spans="4:4" x14ac:dyDescent="0.25">
      <c r="D3818" s="190"/>
    </row>
    <row r="3819" spans="4:4" x14ac:dyDescent="0.25">
      <c r="D3819" s="190"/>
    </row>
    <row r="3820" spans="4:4" x14ac:dyDescent="0.25">
      <c r="D3820" s="190"/>
    </row>
    <row r="3821" spans="4:4" x14ac:dyDescent="0.25">
      <c r="D3821" s="190"/>
    </row>
    <row r="3822" spans="4:4" x14ac:dyDescent="0.25">
      <c r="D3822" s="190"/>
    </row>
    <row r="3823" spans="4:4" x14ac:dyDescent="0.25">
      <c r="D3823" s="190"/>
    </row>
    <row r="3824" spans="4:4" x14ac:dyDescent="0.25">
      <c r="D3824" s="190"/>
    </row>
    <row r="3825" spans="4:4" x14ac:dyDescent="0.25">
      <c r="D3825" s="190"/>
    </row>
    <row r="3826" spans="4:4" x14ac:dyDescent="0.25">
      <c r="D3826" s="190"/>
    </row>
    <row r="3827" spans="4:4" x14ac:dyDescent="0.25">
      <c r="D3827" s="190"/>
    </row>
    <row r="3828" spans="4:4" x14ac:dyDescent="0.25">
      <c r="D3828" s="190"/>
    </row>
    <row r="3829" spans="4:4" x14ac:dyDescent="0.25">
      <c r="D3829" s="190"/>
    </row>
    <row r="3830" spans="4:4" x14ac:dyDescent="0.25">
      <c r="D3830" s="190"/>
    </row>
    <row r="3831" spans="4:4" x14ac:dyDescent="0.25">
      <c r="D3831" s="190"/>
    </row>
    <row r="3832" spans="4:4" x14ac:dyDescent="0.25">
      <c r="D3832" s="190"/>
    </row>
    <row r="3833" spans="4:4" x14ac:dyDescent="0.25">
      <c r="D3833" s="190"/>
    </row>
    <row r="3834" spans="4:4" x14ac:dyDescent="0.25">
      <c r="D3834" s="190"/>
    </row>
    <row r="3835" spans="4:4" x14ac:dyDescent="0.25">
      <c r="D3835" s="190"/>
    </row>
    <row r="3836" spans="4:4" x14ac:dyDescent="0.25">
      <c r="D3836" s="190"/>
    </row>
    <row r="3837" spans="4:4" x14ac:dyDescent="0.25">
      <c r="D3837" s="190"/>
    </row>
    <row r="3838" spans="4:4" x14ac:dyDescent="0.25">
      <c r="D3838" s="190"/>
    </row>
    <row r="3839" spans="4:4" x14ac:dyDescent="0.25">
      <c r="D3839" s="190"/>
    </row>
    <row r="3840" spans="4:4" x14ac:dyDescent="0.25">
      <c r="D3840" s="190"/>
    </row>
    <row r="3841" spans="4:4" x14ac:dyDescent="0.25">
      <c r="D3841" s="190"/>
    </row>
    <row r="3842" spans="4:4" x14ac:dyDescent="0.25">
      <c r="D3842" s="190"/>
    </row>
    <row r="3843" spans="4:4" x14ac:dyDescent="0.25">
      <c r="D3843" s="190"/>
    </row>
    <row r="3844" spans="4:4" x14ac:dyDescent="0.25">
      <c r="D3844" s="190"/>
    </row>
    <row r="3845" spans="4:4" x14ac:dyDescent="0.25">
      <c r="D3845" s="190"/>
    </row>
    <row r="3846" spans="4:4" x14ac:dyDescent="0.25">
      <c r="D3846" s="190"/>
    </row>
    <row r="3847" spans="4:4" x14ac:dyDescent="0.25">
      <c r="D3847" s="190"/>
    </row>
    <row r="3848" spans="4:4" x14ac:dyDescent="0.25">
      <c r="D3848" s="190"/>
    </row>
    <row r="3849" spans="4:4" x14ac:dyDescent="0.25">
      <c r="D3849" s="190"/>
    </row>
    <row r="3850" spans="4:4" x14ac:dyDescent="0.25">
      <c r="D3850" s="190"/>
    </row>
    <row r="3851" spans="4:4" x14ac:dyDescent="0.25">
      <c r="D3851" s="190"/>
    </row>
    <row r="3852" spans="4:4" x14ac:dyDescent="0.25">
      <c r="D3852" s="190"/>
    </row>
    <row r="3853" spans="4:4" x14ac:dyDescent="0.25">
      <c r="D3853" s="190"/>
    </row>
    <row r="3854" spans="4:4" x14ac:dyDescent="0.25">
      <c r="D3854" s="190"/>
    </row>
    <row r="3855" spans="4:4" x14ac:dyDescent="0.25">
      <c r="D3855" s="190"/>
    </row>
    <row r="3856" spans="4:4" x14ac:dyDescent="0.25">
      <c r="D3856" s="190"/>
    </row>
    <row r="3857" spans="4:4" x14ac:dyDescent="0.25">
      <c r="D3857" s="190"/>
    </row>
    <row r="3858" spans="4:4" x14ac:dyDescent="0.25">
      <c r="D3858" s="190"/>
    </row>
    <row r="3859" spans="4:4" x14ac:dyDescent="0.25">
      <c r="D3859" s="190"/>
    </row>
    <row r="3860" spans="4:4" x14ac:dyDescent="0.25">
      <c r="D3860" s="190"/>
    </row>
    <row r="3861" spans="4:4" x14ac:dyDescent="0.25">
      <c r="D3861" s="190"/>
    </row>
    <row r="3862" spans="4:4" x14ac:dyDescent="0.25">
      <c r="D3862" s="190"/>
    </row>
    <row r="3863" spans="4:4" x14ac:dyDescent="0.25">
      <c r="D3863" s="190"/>
    </row>
    <row r="3864" spans="4:4" x14ac:dyDescent="0.25">
      <c r="D3864" s="190"/>
    </row>
    <row r="3865" spans="4:4" x14ac:dyDescent="0.25">
      <c r="D3865" s="190"/>
    </row>
    <row r="3866" spans="4:4" x14ac:dyDescent="0.25">
      <c r="D3866" s="190"/>
    </row>
    <row r="3867" spans="4:4" x14ac:dyDescent="0.25">
      <c r="D3867" s="190"/>
    </row>
    <row r="3868" spans="4:4" x14ac:dyDescent="0.25">
      <c r="D3868" s="190"/>
    </row>
    <row r="3869" spans="4:4" x14ac:dyDescent="0.25">
      <c r="D3869" s="190"/>
    </row>
    <row r="3870" spans="4:4" x14ac:dyDescent="0.25">
      <c r="D3870" s="190"/>
    </row>
    <row r="3871" spans="4:4" x14ac:dyDescent="0.25">
      <c r="D3871" s="190"/>
    </row>
    <row r="3872" spans="4:4" x14ac:dyDescent="0.25">
      <c r="D3872" s="190"/>
    </row>
    <row r="3873" spans="4:4" x14ac:dyDescent="0.25">
      <c r="D3873" s="190"/>
    </row>
    <row r="3874" spans="4:4" x14ac:dyDescent="0.25">
      <c r="D3874" s="190"/>
    </row>
    <row r="3875" spans="4:4" x14ac:dyDescent="0.25">
      <c r="D3875" s="190"/>
    </row>
    <row r="3876" spans="4:4" x14ac:dyDescent="0.25">
      <c r="D3876" s="190"/>
    </row>
    <row r="3877" spans="4:4" x14ac:dyDescent="0.25">
      <c r="D3877" s="190"/>
    </row>
    <row r="3878" spans="4:4" x14ac:dyDescent="0.25">
      <c r="D3878" s="190"/>
    </row>
    <row r="3879" spans="4:4" x14ac:dyDescent="0.25">
      <c r="D3879" s="190"/>
    </row>
    <row r="3880" spans="4:4" x14ac:dyDescent="0.25">
      <c r="D3880" s="190"/>
    </row>
    <row r="3881" spans="4:4" x14ac:dyDescent="0.25">
      <c r="D3881" s="190"/>
    </row>
    <row r="3882" spans="4:4" x14ac:dyDescent="0.25">
      <c r="D3882" s="190"/>
    </row>
    <row r="3883" spans="4:4" x14ac:dyDescent="0.25">
      <c r="D3883" s="190"/>
    </row>
    <row r="3884" spans="4:4" x14ac:dyDescent="0.25">
      <c r="D3884" s="190"/>
    </row>
    <row r="3885" spans="4:4" x14ac:dyDescent="0.25">
      <c r="D3885" s="190"/>
    </row>
    <row r="3886" spans="4:4" x14ac:dyDescent="0.25">
      <c r="D3886" s="190"/>
    </row>
    <row r="3887" spans="4:4" x14ac:dyDescent="0.25">
      <c r="D3887" s="190"/>
    </row>
    <row r="3888" spans="4:4" x14ac:dyDescent="0.25">
      <c r="D3888" s="190"/>
    </row>
    <row r="3889" spans="4:4" x14ac:dyDescent="0.25">
      <c r="D3889" s="190"/>
    </row>
    <row r="3890" spans="4:4" x14ac:dyDescent="0.25">
      <c r="D3890" s="190"/>
    </row>
    <row r="3891" spans="4:4" x14ac:dyDescent="0.25">
      <c r="D3891" s="190"/>
    </row>
    <row r="3892" spans="4:4" x14ac:dyDescent="0.25">
      <c r="D3892" s="190"/>
    </row>
    <row r="3893" spans="4:4" x14ac:dyDescent="0.25">
      <c r="D3893" s="190"/>
    </row>
    <row r="3894" spans="4:4" x14ac:dyDescent="0.25">
      <c r="D3894" s="190"/>
    </row>
    <row r="3895" spans="4:4" x14ac:dyDescent="0.25">
      <c r="D3895" s="190"/>
    </row>
    <row r="3896" spans="4:4" x14ac:dyDescent="0.25">
      <c r="D3896" s="190"/>
    </row>
    <row r="3897" spans="4:4" x14ac:dyDescent="0.25">
      <c r="D3897" s="190"/>
    </row>
    <row r="3898" spans="4:4" x14ac:dyDescent="0.25">
      <c r="D3898" s="190"/>
    </row>
    <row r="3899" spans="4:4" x14ac:dyDescent="0.25">
      <c r="D3899" s="190"/>
    </row>
    <row r="3900" spans="4:4" x14ac:dyDescent="0.25">
      <c r="D3900" s="190"/>
    </row>
    <row r="3901" spans="4:4" x14ac:dyDescent="0.25">
      <c r="D3901" s="190"/>
    </row>
    <row r="3902" spans="4:4" x14ac:dyDescent="0.25">
      <c r="D3902" s="190"/>
    </row>
    <row r="3903" spans="4:4" x14ac:dyDescent="0.25">
      <c r="D3903" s="190"/>
    </row>
    <row r="3904" spans="4:4" x14ac:dyDescent="0.25">
      <c r="D3904" s="190"/>
    </row>
    <row r="3905" spans="4:4" x14ac:dyDescent="0.25">
      <c r="D3905" s="190"/>
    </row>
    <row r="3906" spans="4:4" x14ac:dyDescent="0.25">
      <c r="D3906" s="190"/>
    </row>
    <row r="3907" spans="4:4" x14ac:dyDescent="0.25">
      <c r="D3907" s="190"/>
    </row>
    <row r="3908" spans="4:4" x14ac:dyDescent="0.25">
      <c r="D3908" s="190"/>
    </row>
    <row r="3909" spans="4:4" x14ac:dyDescent="0.25">
      <c r="D3909" s="190"/>
    </row>
    <row r="3910" spans="4:4" x14ac:dyDescent="0.25">
      <c r="D3910" s="190"/>
    </row>
    <row r="3911" spans="4:4" x14ac:dyDescent="0.25">
      <c r="D3911" s="190"/>
    </row>
    <row r="3912" spans="4:4" x14ac:dyDescent="0.25">
      <c r="D3912" s="190"/>
    </row>
    <row r="3913" spans="4:4" x14ac:dyDescent="0.25">
      <c r="D3913" s="190"/>
    </row>
    <row r="3914" spans="4:4" x14ac:dyDescent="0.25">
      <c r="D3914" s="190"/>
    </row>
    <row r="3915" spans="4:4" x14ac:dyDescent="0.25">
      <c r="D3915" s="190"/>
    </row>
    <row r="3916" spans="4:4" x14ac:dyDescent="0.25">
      <c r="D3916" s="190"/>
    </row>
    <row r="3917" spans="4:4" x14ac:dyDescent="0.25">
      <c r="D3917" s="190"/>
    </row>
    <row r="3918" spans="4:4" x14ac:dyDescent="0.25">
      <c r="D3918" s="190"/>
    </row>
    <row r="3919" spans="4:4" x14ac:dyDescent="0.25">
      <c r="D3919" s="190"/>
    </row>
    <row r="3920" spans="4:4" x14ac:dyDescent="0.25">
      <c r="D3920" s="190"/>
    </row>
    <row r="3921" spans="4:4" x14ac:dyDescent="0.25">
      <c r="D3921" s="190"/>
    </row>
    <row r="3922" spans="4:4" x14ac:dyDescent="0.25">
      <c r="D3922" s="190"/>
    </row>
    <row r="3923" spans="4:4" x14ac:dyDescent="0.25">
      <c r="D3923" s="190"/>
    </row>
    <row r="3924" spans="4:4" x14ac:dyDescent="0.25">
      <c r="D3924" s="190"/>
    </row>
    <row r="3925" spans="4:4" x14ac:dyDescent="0.25">
      <c r="D3925" s="190"/>
    </row>
    <row r="3926" spans="4:4" x14ac:dyDescent="0.25">
      <c r="D3926" s="190"/>
    </row>
    <row r="3927" spans="4:4" x14ac:dyDescent="0.25">
      <c r="D3927" s="190"/>
    </row>
    <row r="3928" spans="4:4" x14ac:dyDescent="0.25">
      <c r="D3928" s="190"/>
    </row>
    <row r="3929" spans="4:4" x14ac:dyDescent="0.25">
      <c r="D3929" s="190"/>
    </row>
    <row r="3930" spans="4:4" x14ac:dyDescent="0.25">
      <c r="D3930" s="190"/>
    </row>
    <row r="3931" spans="4:4" x14ac:dyDescent="0.25">
      <c r="D3931" s="190"/>
    </row>
    <row r="3932" spans="4:4" x14ac:dyDescent="0.25">
      <c r="D3932" s="190"/>
    </row>
    <row r="3933" spans="4:4" x14ac:dyDescent="0.25">
      <c r="D3933" s="190"/>
    </row>
    <row r="3934" spans="4:4" x14ac:dyDescent="0.25">
      <c r="D3934" s="190"/>
    </row>
    <row r="3935" spans="4:4" x14ac:dyDescent="0.25">
      <c r="D3935" s="190"/>
    </row>
    <row r="3936" spans="4:4" x14ac:dyDescent="0.25">
      <c r="D3936" s="190"/>
    </row>
    <row r="3937" spans="4:4" x14ac:dyDescent="0.25">
      <c r="D3937" s="190"/>
    </row>
    <row r="3938" spans="4:4" x14ac:dyDescent="0.25">
      <c r="D3938" s="190"/>
    </row>
    <row r="3939" spans="4:4" x14ac:dyDescent="0.25">
      <c r="D3939" s="190"/>
    </row>
    <row r="3940" spans="4:4" x14ac:dyDescent="0.25">
      <c r="D3940" s="190"/>
    </row>
    <row r="3941" spans="4:4" x14ac:dyDescent="0.25">
      <c r="D3941" s="190"/>
    </row>
    <row r="3942" spans="4:4" x14ac:dyDescent="0.25">
      <c r="D3942" s="190"/>
    </row>
    <row r="3943" spans="4:4" x14ac:dyDescent="0.25">
      <c r="D3943" s="190"/>
    </row>
    <row r="3944" spans="4:4" x14ac:dyDescent="0.25">
      <c r="D3944" s="190"/>
    </row>
    <row r="3945" spans="4:4" x14ac:dyDescent="0.25">
      <c r="D3945" s="190"/>
    </row>
    <row r="3946" spans="4:4" x14ac:dyDescent="0.25">
      <c r="D3946" s="190"/>
    </row>
    <row r="3947" spans="4:4" x14ac:dyDescent="0.25">
      <c r="D3947" s="190"/>
    </row>
    <row r="3948" spans="4:4" x14ac:dyDescent="0.25">
      <c r="D3948" s="190"/>
    </row>
    <row r="3949" spans="4:4" x14ac:dyDescent="0.25">
      <c r="D3949" s="190"/>
    </row>
    <row r="3950" spans="4:4" x14ac:dyDescent="0.25">
      <c r="D3950" s="190"/>
    </row>
    <row r="3951" spans="4:4" x14ac:dyDescent="0.25">
      <c r="D3951" s="190"/>
    </row>
    <row r="3952" spans="4:4" x14ac:dyDescent="0.25">
      <c r="D3952" s="190"/>
    </row>
    <row r="3953" spans="4:4" x14ac:dyDescent="0.25">
      <c r="D3953" s="190"/>
    </row>
    <row r="3954" spans="4:4" x14ac:dyDescent="0.25">
      <c r="D3954" s="190"/>
    </row>
    <row r="3955" spans="4:4" x14ac:dyDescent="0.25">
      <c r="D3955" s="190"/>
    </row>
    <row r="3956" spans="4:4" x14ac:dyDescent="0.25">
      <c r="D3956" s="190"/>
    </row>
    <row r="3957" spans="4:4" x14ac:dyDescent="0.25">
      <c r="D3957" s="190"/>
    </row>
    <row r="3958" spans="4:4" x14ac:dyDescent="0.25">
      <c r="D3958" s="190"/>
    </row>
    <row r="3959" spans="4:4" x14ac:dyDescent="0.25">
      <c r="D3959" s="190"/>
    </row>
    <row r="3960" spans="4:4" x14ac:dyDescent="0.25">
      <c r="D3960" s="190"/>
    </row>
    <row r="3961" spans="4:4" x14ac:dyDescent="0.25">
      <c r="D3961" s="190"/>
    </row>
    <row r="3962" spans="4:4" x14ac:dyDescent="0.25">
      <c r="D3962" s="190"/>
    </row>
    <row r="3963" spans="4:4" x14ac:dyDescent="0.25">
      <c r="D3963" s="190"/>
    </row>
    <row r="3964" spans="4:4" x14ac:dyDescent="0.25">
      <c r="D3964" s="190"/>
    </row>
    <row r="3965" spans="4:4" x14ac:dyDescent="0.25">
      <c r="D3965" s="190"/>
    </row>
    <row r="3966" spans="4:4" x14ac:dyDescent="0.25">
      <c r="D3966" s="190"/>
    </row>
    <row r="3967" spans="4:4" x14ac:dyDescent="0.25">
      <c r="D3967" s="190"/>
    </row>
    <row r="3968" spans="4:4" x14ac:dyDescent="0.25">
      <c r="D3968" s="190"/>
    </row>
    <row r="3969" spans="4:4" x14ac:dyDescent="0.25">
      <c r="D3969" s="190"/>
    </row>
    <row r="3970" spans="4:4" x14ac:dyDescent="0.25">
      <c r="D3970" s="190"/>
    </row>
    <row r="3971" spans="4:4" x14ac:dyDescent="0.25">
      <c r="D3971" s="190"/>
    </row>
    <row r="3972" spans="4:4" x14ac:dyDescent="0.25">
      <c r="D3972" s="190"/>
    </row>
    <row r="3973" spans="4:4" x14ac:dyDescent="0.25">
      <c r="D3973" s="190"/>
    </row>
    <row r="3974" spans="4:4" x14ac:dyDescent="0.25">
      <c r="D3974" s="190"/>
    </row>
    <row r="3975" spans="4:4" x14ac:dyDescent="0.25">
      <c r="D3975" s="190"/>
    </row>
    <row r="3976" spans="4:4" x14ac:dyDescent="0.25">
      <c r="D3976" s="190"/>
    </row>
    <row r="3977" spans="4:4" x14ac:dyDescent="0.25">
      <c r="D3977" s="190"/>
    </row>
    <row r="3978" spans="4:4" x14ac:dyDescent="0.25">
      <c r="D3978" s="190"/>
    </row>
    <row r="3979" spans="4:4" x14ac:dyDescent="0.25">
      <c r="D3979" s="190"/>
    </row>
    <row r="3980" spans="4:4" x14ac:dyDescent="0.25">
      <c r="D3980" s="190"/>
    </row>
    <row r="3981" spans="4:4" x14ac:dyDescent="0.25">
      <c r="D3981" s="190"/>
    </row>
    <row r="3982" spans="4:4" x14ac:dyDescent="0.25">
      <c r="D3982" s="190"/>
    </row>
    <row r="3983" spans="4:4" x14ac:dyDescent="0.25">
      <c r="D3983" s="190"/>
    </row>
    <row r="3984" spans="4:4" x14ac:dyDescent="0.25">
      <c r="D3984" s="190"/>
    </row>
    <row r="3985" spans="4:4" x14ac:dyDescent="0.25">
      <c r="D3985" s="190"/>
    </row>
    <row r="3986" spans="4:4" x14ac:dyDescent="0.25">
      <c r="D3986" s="190"/>
    </row>
    <row r="3987" spans="4:4" x14ac:dyDescent="0.25">
      <c r="D3987" s="190"/>
    </row>
    <row r="3988" spans="4:4" x14ac:dyDescent="0.25">
      <c r="D3988" s="190"/>
    </row>
    <row r="3989" spans="4:4" x14ac:dyDescent="0.25">
      <c r="D3989" s="190"/>
    </row>
    <row r="3990" spans="4:4" x14ac:dyDescent="0.25">
      <c r="D3990" s="190"/>
    </row>
    <row r="3991" spans="4:4" x14ac:dyDescent="0.25">
      <c r="D3991" s="190"/>
    </row>
    <row r="3992" spans="4:4" x14ac:dyDescent="0.25">
      <c r="D3992" s="190"/>
    </row>
    <row r="3993" spans="4:4" x14ac:dyDescent="0.25">
      <c r="D3993" s="190"/>
    </row>
    <row r="3994" spans="4:4" x14ac:dyDescent="0.25">
      <c r="D3994" s="190"/>
    </row>
    <row r="3995" spans="4:4" x14ac:dyDescent="0.25">
      <c r="D3995" s="190"/>
    </row>
    <row r="3996" spans="4:4" x14ac:dyDescent="0.25">
      <c r="D3996" s="190"/>
    </row>
    <row r="3997" spans="4:4" x14ac:dyDescent="0.25">
      <c r="D3997" s="190"/>
    </row>
    <row r="3998" spans="4:4" x14ac:dyDescent="0.25">
      <c r="D3998" s="190"/>
    </row>
    <row r="3999" spans="4:4" x14ac:dyDescent="0.25">
      <c r="D3999" s="190"/>
    </row>
    <row r="4000" spans="4:4" x14ac:dyDescent="0.25">
      <c r="D4000" s="190"/>
    </row>
    <row r="4001" spans="4:4" x14ac:dyDescent="0.25">
      <c r="D4001" s="190"/>
    </row>
    <row r="4002" spans="4:4" x14ac:dyDescent="0.25">
      <c r="D4002" s="190"/>
    </row>
    <row r="4003" spans="4:4" x14ac:dyDescent="0.25">
      <c r="D4003" s="190"/>
    </row>
    <row r="4004" spans="4:4" x14ac:dyDescent="0.25">
      <c r="D4004" s="190"/>
    </row>
    <row r="4005" spans="4:4" x14ac:dyDescent="0.25">
      <c r="D4005" s="190"/>
    </row>
    <row r="4006" spans="4:4" x14ac:dyDescent="0.25">
      <c r="D4006" s="190"/>
    </row>
    <row r="4007" spans="4:4" x14ac:dyDescent="0.25">
      <c r="D4007" s="190"/>
    </row>
    <row r="4008" spans="4:4" x14ac:dyDescent="0.25">
      <c r="D4008" s="190"/>
    </row>
    <row r="4009" spans="4:4" x14ac:dyDescent="0.25">
      <c r="D4009" s="190"/>
    </row>
    <row r="4010" spans="4:4" x14ac:dyDescent="0.25">
      <c r="D4010" s="190"/>
    </row>
    <row r="4011" spans="4:4" x14ac:dyDescent="0.25">
      <c r="D4011" s="190"/>
    </row>
    <row r="4012" spans="4:4" x14ac:dyDescent="0.25">
      <c r="D4012" s="190"/>
    </row>
    <row r="4013" spans="4:4" x14ac:dyDescent="0.25">
      <c r="D4013" s="190"/>
    </row>
    <row r="4014" spans="4:4" x14ac:dyDescent="0.25">
      <c r="D4014" s="190"/>
    </row>
    <row r="4015" spans="4:4" x14ac:dyDescent="0.25">
      <c r="D4015" s="190"/>
    </row>
    <row r="4016" spans="4:4" x14ac:dyDescent="0.25">
      <c r="D4016" s="190"/>
    </row>
    <row r="4017" spans="4:4" x14ac:dyDescent="0.25">
      <c r="D4017" s="190"/>
    </row>
    <row r="4018" spans="4:4" x14ac:dyDescent="0.25">
      <c r="D4018" s="190"/>
    </row>
    <row r="4019" spans="4:4" x14ac:dyDescent="0.25">
      <c r="D4019" s="190"/>
    </row>
    <row r="4020" spans="4:4" x14ac:dyDescent="0.25">
      <c r="D4020" s="190"/>
    </row>
    <row r="4021" spans="4:4" x14ac:dyDescent="0.25">
      <c r="D4021" s="190"/>
    </row>
    <row r="4022" spans="4:4" x14ac:dyDescent="0.25">
      <c r="D4022" s="190"/>
    </row>
    <row r="4023" spans="4:4" x14ac:dyDescent="0.25">
      <c r="D4023" s="190"/>
    </row>
    <row r="4024" spans="4:4" x14ac:dyDescent="0.25">
      <c r="D4024" s="190"/>
    </row>
    <row r="4025" spans="4:4" x14ac:dyDescent="0.25">
      <c r="D4025" s="190"/>
    </row>
    <row r="4026" spans="4:4" x14ac:dyDescent="0.25">
      <c r="D4026" s="190"/>
    </row>
    <row r="4027" spans="4:4" x14ac:dyDescent="0.25">
      <c r="D4027" s="190"/>
    </row>
    <row r="4028" spans="4:4" x14ac:dyDescent="0.25">
      <c r="D4028" s="190"/>
    </row>
    <row r="4029" spans="4:4" x14ac:dyDescent="0.25">
      <c r="D4029" s="190"/>
    </row>
    <row r="4030" spans="4:4" x14ac:dyDescent="0.25">
      <c r="D4030" s="190"/>
    </row>
    <row r="4031" spans="4:4" x14ac:dyDescent="0.25">
      <c r="D4031" s="190"/>
    </row>
    <row r="4032" spans="4:4" x14ac:dyDescent="0.25">
      <c r="D4032" s="190"/>
    </row>
    <row r="4033" spans="4:4" x14ac:dyDescent="0.25">
      <c r="D4033" s="190"/>
    </row>
    <row r="4034" spans="4:4" x14ac:dyDescent="0.25">
      <c r="D4034" s="190"/>
    </row>
    <row r="4035" spans="4:4" x14ac:dyDescent="0.25">
      <c r="D4035" s="190"/>
    </row>
    <row r="4036" spans="4:4" x14ac:dyDescent="0.25">
      <c r="D4036" s="190"/>
    </row>
    <row r="4037" spans="4:4" x14ac:dyDescent="0.25">
      <c r="D4037" s="190"/>
    </row>
    <row r="4038" spans="4:4" x14ac:dyDescent="0.25">
      <c r="D4038" s="190"/>
    </row>
    <row r="4039" spans="4:4" x14ac:dyDescent="0.25">
      <c r="D4039" s="190"/>
    </row>
    <row r="4040" spans="4:4" x14ac:dyDescent="0.25">
      <c r="D4040" s="190"/>
    </row>
    <row r="4041" spans="4:4" x14ac:dyDescent="0.25">
      <c r="D4041" s="190"/>
    </row>
    <row r="4042" spans="4:4" x14ac:dyDescent="0.25">
      <c r="D4042" s="190"/>
    </row>
    <row r="4043" spans="4:4" x14ac:dyDescent="0.25">
      <c r="D4043" s="190"/>
    </row>
    <row r="4044" spans="4:4" x14ac:dyDescent="0.25">
      <c r="D4044" s="190"/>
    </row>
    <row r="4045" spans="4:4" x14ac:dyDescent="0.25">
      <c r="D4045" s="190"/>
    </row>
    <row r="4046" spans="4:4" x14ac:dyDescent="0.25">
      <c r="D4046" s="190"/>
    </row>
    <row r="4047" spans="4:4" x14ac:dyDescent="0.25">
      <c r="D4047" s="190"/>
    </row>
    <row r="4048" spans="4:4" x14ac:dyDescent="0.25">
      <c r="D4048" s="190"/>
    </row>
    <row r="4049" spans="4:4" x14ac:dyDescent="0.25">
      <c r="D4049" s="190"/>
    </row>
    <row r="4050" spans="4:4" x14ac:dyDescent="0.25">
      <c r="D4050" s="190"/>
    </row>
    <row r="4051" spans="4:4" x14ac:dyDescent="0.25">
      <c r="D4051" s="190"/>
    </row>
    <row r="4052" spans="4:4" x14ac:dyDescent="0.25">
      <c r="D4052" s="190"/>
    </row>
    <row r="4053" spans="4:4" x14ac:dyDescent="0.25">
      <c r="D4053" s="190"/>
    </row>
    <row r="4054" spans="4:4" x14ac:dyDescent="0.25">
      <c r="D4054" s="190"/>
    </row>
    <row r="4055" spans="4:4" x14ac:dyDescent="0.25">
      <c r="D4055" s="190"/>
    </row>
    <row r="4056" spans="4:4" x14ac:dyDescent="0.25">
      <c r="D4056" s="190"/>
    </row>
    <row r="4057" spans="4:4" x14ac:dyDescent="0.25">
      <c r="D4057" s="190"/>
    </row>
    <row r="4058" spans="4:4" x14ac:dyDescent="0.25">
      <c r="D4058" s="190"/>
    </row>
    <row r="4059" spans="4:4" x14ac:dyDescent="0.25">
      <c r="D4059" s="190"/>
    </row>
    <row r="4060" spans="4:4" x14ac:dyDescent="0.25">
      <c r="D4060" s="190"/>
    </row>
    <row r="4061" spans="4:4" x14ac:dyDescent="0.25">
      <c r="D4061" s="190"/>
    </row>
    <row r="4062" spans="4:4" x14ac:dyDescent="0.25">
      <c r="D4062" s="190"/>
    </row>
    <row r="4063" spans="4:4" x14ac:dyDescent="0.25">
      <c r="D4063" s="190"/>
    </row>
    <row r="4064" spans="4:4" x14ac:dyDescent="0.25">
      <c r="D4064" s="190"/>
    </row>
    <row r="4065" spans="4:4" x14ac:dyDescent="0.25">
      <c r="D4065" s="190"/>
    </row>
    <row r="4066" spans="4:4" x14ac:dyDescent="0.25">
      <c r="D4066" s="190"/>
    </row>
    <row r="4067" spans="4:4" x14ac:dyDescent="0.25">
      <c r="D4067" s="190"/>
    </row>
    <row r="4068" spans="4:4" x14ac:dyDescent="0.25">
      <c r="D4068" s="190"/>
    </row>
    <row r="4069" spans="4:4" x14ac:dyDescent="0.25">
      <c r="D4069" s="190"/>
    </row>
    <row r="4070" spans="4:4" x14ac:dyDescent="0.25">
      <c r="D4070" s="190"/>
    </row>
    <row r="4071" spans="4:4" x14ac:dyDescent="0.25">
      <c r="D4071" s="190"/>
    </row>
    <row r="4072" spans="4:4" x14ac:dyDescent="0.25">
      <c r="D4072" s="190"/>
    </row>
    <row r="4073" spans="4:4" x14ac:dyDescent="0.25">
      <c r="D4073" s="190"/>
    </row>
    <row r="4074" spans="4:4" x14ac:dyDescent="0.25">
      <c r="D4074" s="190"/>
    </row>
    <row r="4075" spans="4:4" x14ac:dyDescent="0.25">
      <c r="D4075" s="190"/>
    </row>
    <row r="4076" spans="4:4" x14ac:dyDescent="0.25">
      <c r="D4076" s="190"/>
    </row>
    <row r="4077" spans="4:4" x14ac:dyDescent="0.25">
      <c r="D4077" s="190"/>
    </row>
    <row r="4078" spans="4:4" x14ac:dyDescent="0.25">
      <c r="D4078" s="190"/>
    </row>
    <row r="4079" spans="4:4" x14ac:dyDescent="0.25">
      <c r="D4079" s="190"/>
    </row>
    <row r="4080" spans="4:4" x14ac:dyDescent="0.25">
      <c r="D4080" s="190"/>
    </row>
    <row r="4081" spans="4:4" x14ac:dyDescent="0.25">
      <c r="D4081" s="190"/>
    </row>
    <row r="4082" spans="4:4" x14ac:dyDescent="0.25">
      <c r="D4082" s="190"/>
    </row>
    <row r="4083" spans="4:4" x14ac:dyDescent="0.25">
      <c r="D4083" s="190"/>
    </row>
    <row r="4084" spans="4:4" x14ac:dyDescent="0.25">
      <c r="D4084" s="190"/>
    </row>
    <row r="4085" spans="4:4" x14ac:dyDescent="0.25">
      <c r="D4085" s="190"/>
    </row>
    <row r="4086" spans="4:4" x14ac:dyDescent="0.25">
      <c r="D4086" s="190"/>
    </row>
    <row r="4087" spans="4:4" x14ac:dyDescent="0.25">
      <c r="D4087" s="190"/>
    </row>
    <row r="4088" spans="4:4" x14ac:dyDescent="0.25">
      <c r="D4088" s="190"/>
    </row>
    <row r="4089" spans="4:4" x14ac:dyDescent="0.25">
      <c r="D4089" s="190"/>
    </row>
    <row r="4090" spans="4:4" x14ac:dyDescent="0.25">
      <c r="D4090" s="190"/>
    </row>
    <row r="4091" spans="4:4" x14ac:dyDescent="0.25">
      <c r="D4091" s="190"/>
    </row>
    <row r="4092" spans="4:4" x14ac:dyDescent="0.25">
      <c r="D4092" s="190"/>
    </row>
    <row r="4093" spans="4:4" x14ac:dyDescent="0.25">
      <c r="D4093" s="190"/>
    </row>
    <row r="4094" spans="4:4" x14ac:dyDescent="0.25">
      <c r="D4094" s="190"/>
    </row>
    <row r="4095" spans="4:4" x14ac:dyDescent="0.25">
      <c r="D4095" s="190"/>
    </row>
    <row r="4096" spans="4:4" x14ac:dyDescent="0.25">
      <c r="D4096" s="190"/>
    </row>
    <row r="4097" spans="4:4" x14ac:dyDescent="0.25">
      <c r="D4097" s="190"/>
    </row>
    <row r="4098" spans="4:4" x14ac:dyDescent="0.25">
      <c r="D4098" s="190"/>
    </row>
    <row r="4099" spans="4:4" x14ac:dyDescent="0.25">
      <c r="D4099" s="190"/>
    </row>
    <row r="4100" spans="4:4" x14ac:dyDescent="0.25">
      <c r="D4100" s="190"/>
    </row>
    <row r="4101" spans="4:4" x14ac:dyDescent="0.25">
      <c r="D4101" s="190"/>
    </row>
    <row r="4102" spans="4:4" x14ac:dyDescent="0.25">
      <c r="D4102" s="190"/>
    </row>
    <row r="4103" spans="4:4" x14ac:dyDescent="0.25">
      <c r="D4103" s="190"/>
    </row>
    <row r="4104" spans="4:4" x14ac:dyDescent="0.25">
      <c r="D4104" s="190"/>
    </row>
    <row r="4105" spans="4:4" x14ac:dyDescent="0.25">
      <c r="D4105" s="190"/>
    </row>
    <row r="4106" spans="4:4" x14ac:dyDescent="0.25">
      <c r="D4106" s="190"/>
    </row>
    <row r="4107" spans="4:4" x14ac:dyDescent="0.25">
      <c r="D4107" s="190"/>
    </row>
    <row r="4108" spans="4:4" x14ac:dyDescent="0.25">
      <c r="D4108" s="190"/>
    </row>
    <row r="4109" spans="4:4" x14ac:dyDescent="0.25">
      <c r="D4109" s="190"/>
    </row>
    <row r="4110" spans="4:4" x14ac:dyDescent="0.25">
      <c r="D4110" s="190"/>
    </row>
    <row r="4111" spans="4:4" x14ac:dyDescent="0.25">
      <c r="D4111" s="190"/>
    </row>
    <row r="4112" spans="4:4" x14ac:dyDescent="0.25">
      <c r="D4112" s="190"/>
    </row>
    <row r="4113" spans="4:4" x14ac:dyDescent="0.25">
      <c r="D4113" s="190"/>
    </row>
    <row r="4114" spans="4:4" x14ac:dyDescent="0.25">
      <c r="D4114" s="190"/>
    </row>
    <row r="4115" spans="4:4" x14ac:dyDescent="0.25">
      <c r="D4115" s="190"/>
    </row>
    <row r="4116" spans="4:4" x14ac:dyDescent="0.25">
      <c r="D4116" s="190"/>
    </row>
    <row r="4117" spans="4:4" x14ac:dyDescent="0.25">
      <c r="D4117" s="190"/>
    </row>
    <row r="4118" spans="4:4" x14ac:dyDescent="0.25">
      <c r="D4118" s="190"/>
    </row>
    <row r="4119" spans="4:4" x14ac:dyDescent="0.25">
      <c r="D4119" s="190"/>
    </row>
    <row r="4120" spans="4:4" x14ac:dyDescent="0.25">
      <c r="D4120" s="190"/>
    </row>
    <row r="4121" spans="4:4" x14ac:dyDescent="0.25">
      <c r="D4121" s="190"/>
    </row>
    <row r="4122" spans="4:4" x14ac:dyDescent="0.25">
      <c r="D4122" s="190"/>
    </row>
    <row r="4123" spans="4:4" x14ac:dyDescent="0.25">
      <c r="D4123" s="190"/>
    </row>
    <row r="4124" spans="4:4" x14ac:dyDescent="0.25">
      <c r="D4124" s="190"/>
    </row>
    <row r="4125" spans="4:4" x14ac:dyDescent="0.25">
      <c r="D4125" s="190"/>
    </row>
    <row r="4126" spans="4:4" x14ac:dyDescent="0.25">
      <c r="D4126" s="190"/>
    </row>
    <row r="4127" spans="4:4" x14ac:dyDescent="0.25">
      <c r="D4127" s="190"/>
    </row>
    <row r="4128" spans="4:4" x14ac:dyDescent="0.25">
      <c r="D4128" s="190"/>
    </row>
    <row r="4129" spans="4:4" x14ac:dyDescent="0.25">
      <c r="D4129" s="190"/>
    </row>
    <row r="4130" spans="4:4" x14ac:dyDescent="0.25">
      <c r="D4130" s="190"/>
    </row>
    <row r="4131" spans="4:4" x14ac:dyDescent="0.25">
      <c r="D4131" s="190"/>
    </row>
    <row r="4132" spans="4:4" x14ac:dyDescent="0.25">
      <c r="D4132" s="190"/>
    </row>
    <row r="4133" spans="4:4" x14ac:dyDescent="0.25">
      <c r="D4133" s="190"/>
    </row>
    <row r="4134" spans="4:4" x14ac:dyDescent="0.25">
      <c r="D4134" s="190"/>
    </row>
    <row r="4135" spans="4:4" x14ac:dyDescent="0.25">
      <c r="D4135" s="190"/>
    </row>
    <row r="4136" spans="4:4" x14ac:dyDescent="0.25">
      <c r="D4136" s="190"/>
    </row>
    <row r="4137" spans="4:4" x14ac:dyDescent="0.25">
      <c r="D4137" s="190"/>
    </row>
    <row r="4138" spans="4:4" x14ac:dyDescent="0.25">
      <c r="D4138" s="190"/>
    </row>
    <row r="4139" spans="4:4" x14ac:dyDescent="0.25">
      <c r="D4139" s="190"/>
    </row>
    <row r="4140" spans="4:4" x14ac:dyDescent="0.25">
      <c r="D4140" s="190"/>
    </row>
    <row r="4141" spans="4:4" x14ac:dyDescent="0.25">
      <c r="D4141" s="190"/>
    </row>
    <row r="4142" spans="4:4" x14ac:dyDescent="0.25">
      <c r="D4142" s="190"/>
    </row>
    <row r="4143" spans="4:4" x14ac:dyDescent="0.25">
      <c r="D4143" s="190"/>
    </row>
    <row r="4144" spans="4:4" x14ac:dyDescent="0.25">
      <c r="D4144" s="190"/>
    </row>
    <row r="4145" spans="4:4" x14ac:dyDescent="0.25">
      <c r="D4145" s="190"/>
    </row>
    <row r="4146" spans="4:4" x14ac:dyDescent="0.25">
      <c r="D4146" s="190"/>
    </row>
    <row r="4147" spans="4:4" x14ac:dyDescent="0.25">
      <c r="D4147" s="190"/>
    </row>
    <row r="4148" spans="4:4" x14ac:dyDescent="0.25">
      <c r="D4148" s="190"/>
    </row>
    <row r="4149" spans="4:4" x14ac:dyDescent="0.25">
      <c r="D4149" s="190"/>
    </row>
    <row r="4150" spans="4:4" x14ac:dyDescent="0.25">
      <c r="D4150" s="190"/>
    </row>
    <row r="4151" spans="4:4" x14ac:dyDescent="0.25">
      <c r="D4151" s="190"/>
    </row>
    <row r="4152" spans="4:4" x14ac:dyDescent="0.25">
      <c r="D4152" s="190"/>
    </row>
    <row r="4153" spans="4:4" x14ac:dyDescent="0.25">
      <c r="D4153" s="190"/>
    </row>
    <row r="4154" spans="4:4" x14ac:dyDescent="0.25">
      <c r="D4154" s="190"/>
    </row>
    <row r="4155" spans="4:4" x14ac:dyDescent="0.25">
      <c r="D4155" s="190"/>
    </row>
    <row r="4156" spans="4:4" x14ac:dyDescent="0.25">
      <c r="D4156" s="190"/>
    </row>
    <row r="4157" spans="4:4" x14ac:dyDescent="0.25">
      <c r="D4157" s="190"/>
    </row>
    <row r="4158" spans="4:4" x14ac:dyDescent="0.25">
      <c r="D4158" s="190"/>
    </row>
    <row r="4159" spans="4:4" x14ac:dyDescent="0.25">
      <c r="D4159" s="190"/>
    </row>
    <row r="4160" spans="4:4" x14ac:dyDescent="0.25">
      <c r="D4160" s="190"/>
    </row>
    <row r="4161" spans="4:4" x14ac:dyDescent="0.25">
      <c r="D4161" s="190"/>
    </row>
    <row r="4162" spans="4:4" x14ac:dyDescent="0.25">
      <c r="D4162" s="190"/>
    </row>
    <row r="4163" spans="4:4" x14ac:dyDescent="0.25">
      <c r="D4163" s="190"/>
    </row>
    <row r="4164" spans="4:4" x14ac:dyDescent="0.25">
      <c r="D4164" s="190"/>
    </row>
    <row r="4165" spans="4:4" x14ac:dyDescent="0.25">
      <c r="D4165" s="190"/>
    </row>
    <row r="4166" spans="4:4" x14ac:dyDescent="0.25">
      <c r="D4166" s="190"/>
    </row>
    <row r="4167" spans="4:4" x14ac:dyDescent="0.25">
      <c r="D4167" s="190"/>
    </row>
    <row r="4168" spans="4:4" x14ac:dyDescent="0.25">
      <c r="D4168" s="190"/>
    </row>
    <row r="4169" spans="4:4" x14ac:dyDescent="0.25">
      <c r="D4169" s="190"/>
    </row>
    <row r="4170" spans="4:4" x14ac:dyDescent="0.25">
      <c r="D4170" s="190"/>
    </row>
    <row r="4171" spans="4:4" x14ac:dyDescent="0.25">
      <c r="D4171" s="190"/>
    </row>
    <row r="4172" spans="4:4" x14ac:dyDescent="0.25">
      <c r="D4172" s="190"/>
    </row>
    <row r="4173" spans="4:4" x14ac:dyDescent="0.25">
      <c r="D4173" s="190"/>
    </row>
    <row r="4174" spans="4:4" x14ac:dyDescent="0.25">
      <c r="D4174" s="190"/>
    </row>
    <row r="4175" spans="4:4" x14ac:dyDescent="0.25">
      <c r="D4175" s="190"/>
    </row>
    <row r="4176" spans="4:4" x14ac:dyDescent="0.25">
      <c r="D4176" s="190"/>
    </row>
    <row r="4177" spans="4:4" x14ac:dyDescent="0.25">
      <c r="D4177" s="190"/>
    </row>
    <row r="4178" spans="4:4" x14ac:dyDescent="0.25">
      <c r="D4178" s="190"/>
    </row>
    <row r="4179" spans="4:4" x14ac:dyDescent="0.25">
      <c r="D4179" s="190"/>
    </row>
    <row r="4180" spans="4:4" x14ac:dyDescent="0.25">
      <c r="D4180" s="190"/>
    </row>
    <row r="4181" spans="4:4" x14ac:dyDescent="0.25">
      <c r="D4181" s="190"/>
    </row>
    <row r="4182" spans="4:4" x14ac:dyDescent="0.25">
      <c r="D4182" s="190"/>
    </row>
    <row r="4183" spans="4:4" x14ac:dyDescent="0.25">
      <c r="D4183" s="190"/>
    </row>
    <row r="4184" spans="4:4" x14ac:dyDescent="0.25">
      <c r="D4184" s="190"/>
    </row>
    <row r="4185" spans="4:4" x14ac:dyDescent="0.25">
      <c r="D4185" s="190"/>
    </row>
    <row r="4186" spans="4:4" x14ac:dyDescent="0.25">
      <c r="D4186" s="190"/>
    </row>
    <row r="4187" spans="4:4" x14ac:dyDescent="0.25">
      <c r="D4187" s="190"/>
    </row>
    <row r="4188" spans="4:4" x14ac:dyDescent="0.25">
      <c r="D4188" s="190"/>
    </row>
    <row r="4189" spans="4:4" x14ac:dyDescent="0.25">
      <c r="D4189" s="190"/>
    </row>
    <row r="4190" spans="4:4" x14ac:dyDescent="0.25">
      <c r="D4190" s="190"/>
    </row>
    <row r="4191" spans="4:4" x14ac:dyDescent="0.25">
      <c r="D4191" s="190"/>
    </row>
    <row r="4192" spans="4:4" x14ac:dyDescent="0.25">
      <c r="D4192" s="190"/>
    </row>
    <row r="4193" spans="4:4" x14ac:dyDescent="0.25">
      <c r="D4193" s="190"/>
    </row>
    <row r="4194" spans="4:4" x14ac:dyDescent="0.25">
      <c r="D4194" s="190"/>
    </row>
    <row r="4195" spans="4:4" x14ac:dyDescent="0.25">
      <c r="D4195" s="190"/>
    </row>
    <row r="4196" spans="4:4" x14ac:dyDescent="0.25">
      <c r="D4196" s="190"/>
    </row>
    <row r="4197" spans="4:4" x14ac:dyDescent="0.25">
      <c r="D4197" s="190"/>
    </row>
    <row r="4198" spans="4:4" x14ac:dyDescent="0.25">
      <c r="D4198" s="190"/>
    </row>
    <row r="4199" spans="4:4" x14ac:dyDescent="0.25">
      <c r="D4199" s="190"/>
    </row>
    <row r="4200" spans="4:4" x14ac:dyDescent="0.25">
      <c r="D4200" s="190"/>
    </row>
    <row r="4201" spans="4:4" x14ac:dyDescent="0.25">
      <c r="D4201" s="190"/>
    </row>
    <row r="4202" spans="4:4" x14ac:dyDescent="0.25">
      <c r="D4202" s="190"/>
    </row>
    <row r="4203" spans="4:4" x14ac:dyDescent="0.25">
      <c r="D4203" s="190"/>
    </row>
    <row r="4204" spans="4:4" x14ac:dyDescent="0.25">
      <c r="D4204" s="190"/>
    </row>
    <row r="4205" spans="4:4" x14ac:dyDescent="0.25">
      <c r="D4205" s="190"/>
    </row>
    <row r="4206" spans="4:4" x14ac:dyDescent="0.25">
      <c r="D4206" s="190"/>
    </row>
    <row r="4207" spans="4:4" x14ac:dyDescent="0.25">
      <c r="D4207" s="190"/>
    </row>
    <row r="4208" spans="4:4" x14ac:dyDescent="0.25">
      <c r="D4208" s="190"/>
    </row>
    <row r="4209" spans="4:4" x14ac:dyDescent="0.25">
      <c r="D4209" s="190"/>
    </row>
    <row r="4210" spans="4:4" x14ac:dyDescent="0.25">
      <c r="D4210" s="190"/>
    </row>
    <row r="4211" spans="4:4" x14ac:dyDescent="0.25">
      <c r="D4211" s="190"/>
    </row>
    <row r="4212" spans="4:4" x14ac:dyDescent="0.25">
      <c r="D4212" s="190"/>
    </row>
    <row r="4213" spans="4:4" x14ac:dyDescent="0.25">
      <c r="D4213" s="190"/>
    </row>
    <row r="4214" spans="4:4" x14ac:dyDescent="0.25">
      <c r="D4214" s="190"/>
    </row>
    <row r="4215" spans="4:4" x14ac:dyDescent="0.25">
      <c r="D4215" s="190"/>
    </row>
    <row r="4216" spans="4:4" x14ac:dyDescent="0.25">
      <c r="D4216" s="190"/>
    </row>
    <row r="4217" spans="4:4" x14ac:dyDescent="0.25">
      <c r="D4217" s="190"/>
    </row>
    <row r="4218" spans="4:4" x14ac:dyDescent="0.25">
      <c r="D4218" s="190"/>
    </row>
    <row r="4219" spans="4:4" x14ac:dyDescent="0.25">
      <c r="D4219" s="190"/>
    </row>
    <row r="4220" spans="4:4" x14ac:dyDescent="0.25">
      <c r="D4220" s="190"/>
    </row>
    <row r="4221" spans="4:4" x14ac:dyDescent="0.25">
      <c r="D4221" s="190"/>
    </row>
    <row r="4222" spans="4:4" x14ac:dyDescent="0.25">
      <c r="D4222" s="190"/>
    </row>
    <row r="4223" spans="4:4" x14ac:dyDescent="0.25">
      <c r="D4223" s="190"/>
    </row>
    <row r="4224" spans="4:4" x14ac:dyDescent="0.25">
      <c r="D4224" s="190"/>
    </row>
    <row r="4225" spans="4:4" x14ac:dyDescent="0.25">
      <c r="D4225" s="190"/>
    </row>
    <row r="4226" spans="4:4" x14ac:dyDescent="0.25">
      <c r="D4226" s="190"/>
    </row>
    <row r="4227" spans="4:4" x14ac:dyDescent="0.25">
      <c r="D4227" s="190"/>
    </row>
    <row r="4228" spans="4:4" x14ac:dyDescent="0.25">
      <c r="D4228" s="190"/>
    </row>
    <row r="4229" spans="4:4" x14ac:dyDescent="0.25">
      <c r="D4229" s="190"/>
    </row>
    <row r="4230" spans="4:4" x14ac:dyDescent="0.25">
      <c r="D4230" s="190"/>
    </row>
    <row r="4231" spans="4:4" x14ac:dyDescent="0.25">
      <c r="D4231" s="190"/>
    </row>
    <row r="4232" spans="4:4" x14ac:dyDescent="0.25">
      <c r="D4232" s="190"/>
    </row>
    <row r="4233" spans="4:4" x14ac:dyDescent="0.25">
      <c r="D4233" s="190"/>
    </row>
    <row r="4234" spans="4:4" x14ac:dyDescent="0.25">
      <c r="D4234" s="190"/>
    </row>
    <row r="4235" spans="4:4" x14ac:dyDescent="0.25">
      <c r="D4235" s="190"/>
    </row>
    <row r="4236" spans="4:4" x14ac:dyDescent="0.25">
      <c r="D4236" s="190"/>
    </row>
    <row r="4237" spans="4:4" x14ac:dyDescent="0.25">
      <c r="D4237" s="190"/>
    </row>
    <row r="4238" spans="4:4" x14ac:dyDescent="0.25">
      <c r="D4238" s="190"/>
    </row>
    <row r="4239" spans="4:4" x14ac:dyDescent="0.25">
      <c r="D4239" s="190"/>
    </row>
    <row r="4240" spans="4:4" x14ac:dyDescent="0.25">
      <c r="D4240" s="190"/>
    </row>
    <row r="4241" spans="4:4" x14ac:dyDescent="0.25">
      <c r="D4241" s="190"/>
    </row>
    <row r="4242" spans="4:4" x14ac:dyDescent="0.25">
      <c r="D4242" s="190"/>
    </row>
    <row r="4243" spans="4:4" x14ac:dyDescent="0.25">
      <c r="D4243" s="190"/>
    </row>
    <row r="4244" spans="4:4" x14ac:dyDescent="0.25">
      <c r="D4244" s="190"/>
    </row>
    <row r="4245" spans="4:4" x14ac:dyDescent="0.25">
      <c r="D4245" s="190"/>
    </row>
    <row r="4246" spans="4:4" x14ac:dyDescent="0.25">
      <c r="D4246" s="190"/>
    </row>
    <row r="4247" spans="4:4" x14ac:dyDescent="0.25">
      <c r="D4247" s="190"/>
    </row>
    <row r="4248" spans="4:4" x14ac:dyDescent="0.25">
      <c r="D4248" s="190"/>
    </row>
    <row r="4249" spans="4:4" x14ac:dyDescent="0.25">
      <c r="D4249" s="190"/>
    </row>
    <row r="4250" spans="4:4" x14ac:dyDescent="0.25">
      <c r="D4250" s="190"/>
    </row>
    <row r="4251" spans="4:4" x14ac:dyDescent="0.25">
      <c r="D4251" s="190"/>
    </row>
    <row r="4252" spans="4:4" x14ac:dyDescent="0.25">
      <c r="D4252" s="190"/>
    </row>
    <row r="4253" spans="4:4" x14ac:dyDescent="0.25">
      <c r="D4253" s="190"/>
    </row>
    <row r="4254" spans="4:4" x14ac:dyDescent="0.25">
      <c r="D4254" s="190"/>
    </row>
    <row r="4255" spans="4:4" x14ac:dyDescent="0.25">
      <c r="D4255" s="190"/>
    </row>
    <row r="4256" spans="4:4" x14ac:dyDescent="0.25">
      <c r="D4256" s="190"/>
    </row>
    <row r="4257" spans="4:4" x14ac:dyDescent="0.25">
      <c r="D4257" s="190"/>
    </row>
    <row r="4258" spans="4:4" x14ac:dyDescent="0.25">
      <c r="D4258" s="190"/>
    </row>
    <row r="4259" spans="4:4" x14ac:dyDescent="0.25">
      <c r="D4259" s="190"/>
    </row>
    <row r="4260" spans="4:4" x14ac:dyDescent="0.25">
      <c r="D4260" s="190"/>
    </row>
    <row r="4261" spans="4:4" x14ac:dyDescent="0.25">
      <c r="D4261" s="190"/>
    </row>
    <row r="4262" spans="4:4" x14ac:dyDescent="0.25">
      <c r="D4262" s="190"/>
    </row>
    <row r="4263" spans="4:4" x14ac:dyDescent="0.25">
      <c r="D4263" s="190"/>
    </row>
    <row r="4264" spans="4:4" x14ac:dyDescent="0.25">
      <c r="D4264" s="190"/>
    </row>
    <row r="4265" spans="4:4" x14ac:dyDescent="0.25">
      <c r="D4265" s="190"/>
    </row>
    <row r="4266" spans="4:4" x14ac:dyDescent="0.25">
      <c r="D4266" s="190"/>
    </row>
    <row r="4267" spans="4:4" x14ac:dyDescent="0.25">
      <c r="D4267" s="190"/>
    </row>
    <row r="4268" spans="4:4" x14ac:dyDescent="0.25">
      <c r="D4268" s="190"/>
    </row>
    <row r="4269" spans="4:4" x14ac:dyDescent="0.25">
      <c r="D4269" s="190"/>
    </row>
    <row r="4270" spans="4:4" x14ac:dyDescent="0.25">
      <c r="D4270" s="190"/>
    </row>
    <row r="4271" spans="4:4" x14ac:dyDescent="0.25">
      <c r="D4271" s="190"/>
    </row>
    <row r="4272" spans="4:4" x14ac:dyDescent="0.25">
      <c r="D4272" s="190"/>
    </row>
    <row r="4273" spans="4:4" x14ac:dyDescent="0.25">
      <c r="D4273" s="190"/>
    </row>
    <row r="4274" spans="4:4" x14ac:dyDescent="0.25">
      <c r="D4274" s="190"/>
    </row>
    <row r="4275" spans="4:4" x14ac:dyDescent="0.25">
      <c r="D4275" s="190"/>
    </row>
    <row r="4276" spans="4:4" x14ac:dyDescent="0.25">
      <c r="D4276" s="190"/>
    </row>
    <row r="4277" spans="4:4" x14ac:dyDescent="0.25">
      <c r="D4277" s="190"/>
    </row>
    <row r="4278" spans="4:4" x14ac:dyDescent="0.25">
      <c r="D4278" s="190"/>
    </row>
    <row r="4279" spans="4:4" x14ac:dyDescent="0.25">
      <c r="D4279" s="190"/>
    </row>
    <row r="4280" spans="4:4" x14ac:dyDescent="0.25">
      <c r="D4280" s="190"/>
    </row>
    <row r="4281" spans="4:4" x14ac:dyDescent="0.25">
      <c r="D4281" s="190"/>
    </row>
    <row r="4282" spans="4:4" x14ac:dyDescent="0.25">
      <c r="D4282" s="190"/>
    </row>
    <row r="4283" spans="4:4" x14ac:dyDescent="0.25">
      <c r="D4283" s="190"/>
    </row>
    <row r="4284" spans="4:4" x14ac:dyDescent="0.25">
      <c r="D4284" s="190"/>
    </row>
    <row r="4285" spans="4:4" x14ac:dyDescent="0.25">
      <c r="D4285" s="190"/>
    </row>
    <row r="4286" spans="4:4" x14ac:dyDescent="0.25">
      <c r="D4286" s="190"/>
    </row>
    <row r="4287" spans="4:4" x14ac:dyDescent="0.25">
      <c r="D4287" s="190"/>
    </row>
    <row r="4288" spans="4:4" x14ac:dyDescent="0.25">
      <c r="D4288" s="190"/>
    </row>
    <row r="4289" spans="4:4" x14ac:dyDescent="0.25">
      <c r="D4289" s="190"/>
    </row>
    <row r="4290" spans="4:4" x14ac:dyDescent="0.25">
      <c r="D4290" s="190"/>
    </row>
    <row r="4291" spans="4:4" x14ac:dyDescent="0.25">
      <c r="D4291" s="190"/>
    </row>
    <row r="4292" spans="4:4" x14ac:dyDescent="0.25">
      <c r="D4292" s="190"/>
    </row>
    <row r="4293" spans="4:4" x14ac:dyDescent="0.25">
      <c r="D4293" s="190"/>
    </row>
    <row r="4294" spans="4:4" x14ac:dyDescent="0.25">
      <c r="D4294" s="190"/>
    </row>
    <row r="4295" spans="4:4" x14ac:dyDescent="0.25">
      <c r="D4295" s="190"/>
    </row>
    <row r="4296" spans="4:4" x14ac:dyDescent="0.25">
      <c r="D4296" s="190"/>
    </row>
    <row r="4297" spans="4:4" x14ac:dyDescent="0.25">
      <c r="D4297" s="190"/>
    </row>
    <row r="4298" spans="4:4" x14ac:dyDescent="0.25">
      <c r="D4298" s="190"/>
    </row>
    <row r="4299" spans="4:4" x14ac:dyDescent="0.25">
      <c r="D4299" s="190"/>
    </row>
    <row r="4300" spans="4:4" x14ac:dyDescent="0.25">
      <c r="D4300" s="190"/>
    </row>
    <row r="4301" spans="4:4" x14ac:dyDescent="0.25">
      <c r="D4301" s="190"/>
    </row>
    <row r="4302" spans="4:4" x14ac:dyDescent="0.25">
      <c r="D4302" s="190"/>
    </row>
    <row r="4303" spans="4:4" x14ac:dyDescent="0.25">
      <c r="D4303" s="190"/>
    </row>
    <row r="4304" spans="4:4" x14ac:dyDescent="0.25">
      <c r="D4304" s="190"/>
    </row>
    <row r="4305" spans="4:4" x14ac:dyDescent="0.25">
      <c r="D4305" s="190"/>
    </row>
    <row r="4306" spans="4:4" x14ac:dyDescent="0.25">
      <c r="D4306" s="190"/>
    </row>
    <row r="4307" spans="4:4" x14ac:dyDescent="0.25">
      <c r="D4307" s="190"/>
    </row>
    <row r="4308" spans="4:4" x14ac:dyDescent="0.25">
      <c r="D4308" s="190"/>
    </row>
    <row r="4309" spans="4:4" x14ac:dyDescent="0.25">
      <c r="D4309" s="190"/>
    </row>
    <row r="4310" spans="4:4" x14ac:dyDescent="0.25">
      <c r="D4310" s="190"/>
    </row>
    <row r="4311" spans="4:4" x14ac:dyDescent="0.25">
      <c r="D4311" s="190"/>
    </row>
    <row r="4312" spans="4:4" x14ac:dyDescent="0.25">
      <c r="D4312" s="190"/>
    </row>
    <row r="4313" spans="4:4" x14ac:dyDescent="0.25">
      <c r="D4313" s="190"/>
    </row>
    <row r="4314" spans="4:4" x14ac:dyDescent="0.25">
      <c r="D4314" s="190"/>
    </row>
    <row r="4315" spans="4:4" x14ac:dyDescent="0.25">
      <c r="D4315" s="190"/>
    </row>
    <row r="4316" spans="4:4" x14ac:dyDescent="0.25">
      <c r="D4316" s="190"/>
    </row>
    <row r="4317" spans="4:4" x14ac:dyDescent="0.25">
      <c r="D4317" s="190"/>
    </row>
    <row r="4318" spans="4:4" x14ac:dyDescent="0.25">
      <c r="D4318" s="190"/>
    </row>
    <row r="4319" spans="4:4" x14ac:dyDescent="0.25">
      <c r="D4319" s="190"/>
    </row>
    <row r="4320" spans="4:4" x14ac:dyDescent="0.25">
      <c r="D4320" s="190"/>
    </row>
    <row r="4321" spans="4:4" x14ac:dyDescent="0.25">
      <c r="D4321" s="190"/>
    </row>
    <row r="4322" spans="4:4" x14ac:dyDescent="0.25">
      <c r="D4322" s="190"/>
    </row>
    <row r="4323" spans="4:4" x14ac:dyDescent="0.25">
      <c r="D4323" s="190"/>
    </row>
    <row r="4324" spans="4:4" x14ac:dyDescent="0.25">
      <c r="D4324" s="190"/>
    </row>
    <row r="4325" spans="4:4" x14ac:dyDescent="0.25">
      <c r="D4325" s="190"/>
    </row>
    <row r="4326" spans="4:4" x14ac:dyDescent="0.25">
      <c r="D4326" s="190"/>
    </row>
    <row r="4327" spans="4:4" x14ac:dyDescent="0.25">
      <c r="D4327" s="190"/>
    </row>
    <row r="4328" spans="4:4" x14ac:dyDescent="0.25">
      <c r="D4328" s="190"/>
    </row>
    <row r="4329" spans="4:4" x14ac:dyDescent="0.25">
      <c r="D4329" s="190"/>
    </row>
    <row r="4330" spans="4:4" x14ac:dyDescent="0.25">
      <c r="D4330" s="190"/>
    </row>
    <row r="4331" spans="4:4" x14ac:dyDescent="0.25">
      <c r="D4331" s="190"/>
    </row>
    <row r="4332" spans="4:4" x14ac:dyDescent="0.25">
      <c r="D4332" s="190"/>
    </row>
    <row r="4333" spans="4:4" x14ac:dyDescent="0.25">
      <c r="D4333" s="190"/>
    </row>
    <row r="4334" spans="4:4" x14ac:dyDescent="0.25">
      <c r="D4334" s="190"/>
    </row>
    <row r="4335" spans="4:4" x14ac:dyDescent="0.25">
      <c r="D4335" s="190"/>
    </row>
    <row r="4336" spans="4:4" x14ac:dyDescent="0.25">
      <c r="D4336" s="190"/>
    </row>
    <row r="4337" spans="4:4" x14ac:dyDescent="0.25">
      <c r="D4337" s="190"/>
    </row>
    <row r="4338" spans="4:4" x14ac:dyDescent="0.25">
      <c r="D4338" s="190"/>
    </row>
    <row r="4339" spans="4:4" x14ac:dyDescent="0.25">
      <c r="D4339" s="190"/>
    </row>
    <row r="4340" spans="4:4" x14ac:dyDescent="0.25">
      <c r="D4340" s="190"/>
    </row>
    <row r="4341" spans="4:4" x14ac:dyDescent="0.25">
      <c r="D4341" s="190"/>
    </row>
    <row r="4342" spans="4:4" x14ac:dyDescent="0.25">
      <c r="D4342" s="190"/>
    </row>
    <row r="4343" spans="4:4" x14ac:dyDescent="0.25">
      <c r="D4343" s="190"/>
    </row>
    <row r="4344" spans="4:4" x14ac:dyDescent="0.25">
      <c r="D4344" s="190"/>
    </row>
    <row r="4345" spans="4:4" x14ac:dyDescent="0.25">
      <c r="D4345" s="190"/>
    </row>
    <row r="4346" spans="4:4" x14ac:dyDescent="0.25">
      <c r="D4346" s="190"/>
    </row>
    <row r="4347" spans="4:4" x14ac:dyDescent="0.25">
      <c r="D4347" s="190"/>
    </row>
    <row r="4348" spans="4:4" x14ac:dyDescent="0.25">
      <c r="D4348" s="190"/>
    </row>
    <row r="4349" spans="4:4" x14ac:dyDescent="0.25">
      <c r="D4349" s="190"/>
    </row>
    <row r="4350" spans="4:4" x14ac:dyDescent="0.25">
      <c r="D4350" s="190"/>
    </row>
    <row r="4351" spans="4:4" x14ac:dyDescent="0.25">
      <c r="D4351" s="190"/>
    </row>
    <row r="4352" spans="4:4" x14ac:dyDescent="0.25">
      <c r="D4352" s="190"/>
    </row>
    <row r="4353" spans="4:4" x14ac:dyDescent="0.25">
      <c r="D4353" s="190"/>
    </row>
    <row r="4354" spans="4:4" x14ac:dyDescent="0.25">
      <c r="D4354" s="190"/>
    </row>
    <row r="4355" spans="4:4" x14ac:dyDescent="0.25">
      <c r="D4355" s="190"/>
    </row>
    <row r="4356" spans="4:4" x14ac:dyDescent="0.25">
      <c r="D4356" s="190"/>
    </row>
    <row r="4357" spans="4:4" x14ac:dyDescent="0.25">
      <c r="D4357" s="190"/>
    </row>
    <row r="4358" spans="4:4" x14ac:dyDescent="0.25">
      <c r="D4358" s="190"/>
    </row>
    <row r="4359" spans="4:4" x14ac:dyDescent="0.25">
      <c r="D4359" s="190"/>
    </row>
    <row r="4360" spans="4:4" x14ac:dyDescent="0.25">
      <c r="D4360" s="190"/>
    </row>
    <row r="4361" spans="4:4" x14ac:dyDescent="0.25">
      <c r="D4361" s="190"/>
    </row>
    <row r="4362" spans="4:4" x14ac:dyDescent="0.25">
      <c r="D4362" s="190"/>
    </row>
    <row r="4363" spans="4:4" x14ac:dyDescent="0.25">
      <c r="D4363" s="190"/>
    </row>
    <row r="4364" spans="4:4" x14ac:dyDescent="0.25">
      <c r="D4364" s="190"/>
    </row>
    <row r="4365" spans="4:4" x14ac:dyDescent="0.25">
      <c r="D4365" s="190"/>
    </row>
    <row r="4366" spans="4:4" x14ac:dyDescent="0.25">
      <c r="D4366" s="190"/>
    </row>
    <row r="4367" spans="4:4" x14ac:dyDescent="0.25">
      <c r="D4367" s="190"/>
    </row>
    <row r="4368" spans="4:4" x14ac:dyDescent="0.25">
      <c r="D4368" s="190"/>
    </row>
    <row r="4369" spans="4:4" x14ac:dyDescent="0.25">
      <c r="D4369" s="190"/>
    </row>
    <row r="4370" spans="4:4" x14ac:dyDescent="0.25">
      <c r="D4370" s="190"/>
    </row>
    <row r="4371" spans="4:4" x14ac:dyDescent="0.25">
      <c r="D4371" s="190"/>
    </row>
    <row r="4372" spans="4:4" x14ac:dyDescent="0.25">
      <c r="D4372" s="190"/>
    </row>
    <row r="4373" spans="4:4" x14ac:dyDescent="0.25">
      <c r="D4373" s="190"/>
    </row>
    <row r="4374" spans="4:4" x14ac:dyDescent="0.25">
      <c r="D4374" s="190"/>
    </row>
    <row r="4375" spans="4:4" x14ac:dyDescent="0.25">
      <c r="D4375" s="190"/>
    </row>
    <row r="4376" spans="4:4" x14ac:dyDescent="0.25">
      <c r="D4376" s="190"/>
    </row>
    <row r="4377" spans="4:4" x14ac:dyDescent="0.25">
      <c r="D4377" s="190"/>
    </row>
    <row r="4378" spans="4:4" x14ac:dyDescent="0.25">
      <c r="D4378" s="190"/>
    </row>
    <row r="4379" spans="4:4" x14ac:dyDescent="0.25">
      <c r="D4379" s="190"/>
    </row>
    <row r="4380" spans="4:4" x14ac:dyDescent="0.25">
      <c r="D4380" s="190"/>
    </row>
    <row r="4381" spans="4:4" x14ac:dyDescent="0.25">
      <c r="D4381" s="190"/>
    </row>
    <row r="4382" spans="4:4" x14ac:dyDescent="0.25">
      <c r="D4382" s="190"/>
    </row>
    <row r="4383" spans="4:4" x14ac:dyDescent="0.25">
      <c r="D4383" s="190"/>
    </row>
    <row r="4384" spans="4:4" x14ac:dyDescent="0.25">
      <c r="D4384" s="190"/>
    </row>
    <row r="4385" spans="4:4" x14ac:dyDescent="0.25">
      <c r="D4385" s="190"/>
    </row>
    <row r="4386" spans="4:4" x14ac:dyDescent="0.25">
      <c r="D4386" s="190"/>
    </row>
    <row r="4387" spans="4:4" x14ac:dyDescent="0.25">
      <c r="D4387" s="190"/>
    </row>
    <row r="4388" spans="4:4" x14ac:dyDescent="0.25">
      <c r="D4388" s="190"/>
    </row>
    <row r="4389" spans="4:4" x14ac:dyDescent="0.25">
      <c r="D4389" s="190"/>
    </row>
    <row r="4390" spans="4:4" x14ac:dyDescent="0.25">
      <c r="D4390" s="190"/>
    </row>
    <row r="4391" spans="4:4" x14ac:dyDescent="0.25">
      <c r="D4391" s="190"/>
    </row>
    <row r="4392" spans="4:4" x14ac:dyDescent="0.25">
      <c r="D4392" s="190"/>
    </row>
    <row r="4393" spans="4:4" x14ac:dyDescent="0.25">
      <c r="D4393" s="190"/>
    </row>
    <row r="4394" spans="4:4" x14ac:dyDescent="0.25">
      <c r="D4394" s="190"/>
    </row>
    <row r="4395" spans="4:4" x14ac:dyDescent="0.25">
      <c r="D4395" s="190"/>
    </row>
    <row r="4396" spans="4:4" x14ac:dyDescent="0.25">
      <c r="D4396" s="190"/>
    </row>
    <row r="4397" spans="4:4" x14ac:dyDescent="0.25">
      <c r="D4397" s="190"/>
    </row>
    <row r="4398" spans="4:4" x14ac:dyDescent="0.25">
      <c r="D4398" s="190"/>
    </row>
    <row r="4399" spans="4:4" x14ac:dyDescent="0.25">
      <c r="D4399" s="190"/>
    </row>
    <row r="4400" spans="4:4" x14ac:dyDescent="0.25">
      <c r="D4400" s="190"/>
    </row>
    <row r="4401" spans="4:4" x14ac:dyDescent="0.25">
      <c r="D4401" s="190"/>
    </row>
    <row r="4402" spans="4:4" x14ac:dyDescent="0.25">
      <c r="D4402" s="190"/>
    </row>
    <row r="4403" spans="4:4" x14ac:dyDescent="0.25">
      <c r="D4403" s="190"/>
    </row>
    <row r="4404" spans="4:4" x14ac:dyDescent="0.25">
      <c r="D4404" s="190"/>
    </row>
    <row r="4405" spans="4:4" x14ac:dyDescent="0.25">
      <c r="D4405" s="190"/>
    </row>
    <row r="4406" spans="4:4" x14ac:dyDescent="0.25">
      <c r="D4406" s="190"/>
    </row>
    <row r="4407" spans="4:4" x14ac:dyDescent="0.25">
      <c r="D4407" s="190"/>
    </row>
    <row r="4408" spans="4:4" x14ac:dyDescent="0.25">
      <c r="D4408" s="190"/>
    </row>
    <row r="4409" spans="4:4" x14ac:dyDescent="0.25">
      <c r="D4409" s="190"/>
    </row>
    <row r="4410" spans="4:4" x14ac:dyDescent="0.25">
      <c r="D4410" s="190"/>
    </row>
    <row r="4411" spans="4:4" x14ac:dyDescent="0.25">
      <c r="D4411" s="190"/>
    </row>
    <row r="4412" spans="4:4" x14ac:dyDescent="0.25">
      <c r="D4412" s="190"/>
    </row>
    <row r="4413" spans="4:4" x14ac:dyDescent="0.25">
      <c r="D4413" s="190"/>
    </row>
    <row r="4414" spans="4:4" x14ac:dyDescent="0.25">
      <c r="D4414" s="190"/>
    </row>
    <row r="4415" spans="4:4" x14ac:dyDescent="0.25">
      <c r="D4415" s="190"/>
    </row>
    <row r="4416" spans="4:4" x14ac:dyDescent="0.25">
      <c r="D4416" s="190"/>
    </row>
    <row r="4417" spans="4:4" x14ac:dyDescent="0.25">
      <c r="D4417" s="190"/>
    </row>
    <row r="4418" spans="4:4" x14ac:dyDescent="0.25">
      <c r="D4418" s="190"/>
    </row>
    <row r="4419" spans="4:4" x14ac:dyDescent="0.25">
      <c r="D4419" s="190"/>
    </row>
    <row r="4420" spans="4:4" x14ac:dyDescent="0.25">
      <c r="D4420" s="190"/>
    </row>
    <row r="4421" spans="4:4" x14ac:dyDescent="0.25">
      <c r="D4421" s="190"/>
    </row>
    <row r="4422" spans="4:4" x14ac:dyDescent="0.25">
      <c r="D4422" s="190"/>
    </row>
    <row r="4423" spans="4:4" x14ac:dyDescent="0.25">
      <c r="D4423" s="190"/>
    </row>
    <row r="4424" spans="4:4" x14ac:dyDescent="0.25">
      <c r="D4424" s="190"/>
    </row>
    <row r="4425" spans="4:4" x14ac:dyDescent="0.25">
      <c r="D4425" s="190"/>
    </row>
    <row r="4426" spans="4:4" x14ac:dyDescent="0.25">
      <c r="D4426" s="190"/>
    </row>
    <row r="4427" spans="4:4" x14ac:dyDescent="0.25">
      <c r="D4427" s="190"/>
    </row>
    <row r="4428" spans="4:4" x14ac:dyDescent="0.25">
      <c r="D4428" s="190"/>
    </row>
    <row r="4429" spans="4:4" x14ac:dyDescent="0.25">
      <c r="D4429" s="190"/>
    </row>
    <row r="4430" spans="4:4" x14ac:dyDescent="0.25">
      <c r="D4430" s="190"/>
    </row>
    <row r="4431" spans="4:4" x14ac:dyDescent="0.25">
      <c r="D4431" s="190"/>
    </row>
    <row r="4432" spans="4:4" x14ac:dyDescent="0.25">
      <c r="D4432" s="190"/>
    </row>
    <row r="4433" spans="4:4" x14ac:dyDescent="0.25">
      <c r="D4433" s="190"/>
    </row>
    <row r="4434" spans="4:4" x14ac:dyDescent="0.25">
      <c r="D4434" s="190"/>
    </row>
    <row r="4435" spans="4:4" x14ac:dyDescent="0.25">
      <c r="D4435" s="190"/>
    </row>
    <row r="4436" spans="4:4" x14ac:dyDescent="0.25">
      <c r="D4436" s="190"/>
    </row>
    <row r="4437" spans="4:4" x14ac:dyDescent="0.25">
      <c r="D4437" s="190"/>
    </row>
    <row r="4438" spans="4:4" x14ac:dyDescent="0.25">
      <c r="D4438" s="190"/>
    </row>
    <row r="4439" spans="4:4" x14ac:dyDescent="0.25">
      <c r="D4439" s="190"/>
    </row>
    <row r="4440" spans="4:4" x14ac:dyDescent="0.25">
      <c r="D4440" s="190"/>
    </row>
    <row r="4441" spans="4:4" x14ac:dyDescent="0.25">
      <c r="D4441" s="190"/>
    </row>
    <row r="4442" spans="4:4" x14ac:dyDescent="0.25">
      <c r="D4442" s="190"/>
    </row>
    <row r="4443" spans="4:4" x14ac:dyDescent="0.25">
      <c r="D4443" s="190"/>
    </row>
    <row r="4444" spans="4:4" x14ac:dyDescent="0.25">
      <c r="D4444" s="190"/>
    </row>
    <row r="4445" spans="4:4" x14ac:dyDescent="0.25">
      <c r="D4445" s="190"/>
    </row>
    <row r="4446" spans="4:4" x14ac:dyDescent="0.25">
      <c r="D4446" s="190"/>
    </row>
    <row r="4447" spans="4:4" x14ac:dyDescent="0.25">
      <c r="D4447" s="190"/>
    </row>
    <row r="4448" spans="4:4" x14ac:dyDescent="0.25">
      <c r="D4448" s="190"/>
    </row>
    <row r="4449" spans="4:4" x14ac:dyDescent="0.25">
      <c r="D4449" s="190"/>
    </row>
    <row r="4450" spans="4:4" x14ac:dyDescent="0.25">
      <c r="D4450" s="190"/>
    </row>
    <row r="4451" spans="4:4" x14ac:dyDescent="0.25">
      <c r="D4451" s="190"/>
    </row>
    <row r="4452" spans="4:4" x14ac:dyDescent="0.25">
      <c r="D4452" s="190"/>
    </row>
    <row r="4453" spans="4:4" x14ac:dyDescent="0.25">
      <c r="D4453" s="190"/>
    </row>
    <row r="4454" spans="4:4" x14ac:dyDescent="0.25">
      <c r="D4454" s="190"/>
    </row>
    <row r="4455" spans="4:4" x14ac:dyDescent="0.25">
      <c r="D4455" s="190"/>
    </row>
    <row r="4456" spans="4:4" x14ac:dyDescent="0.25">
      <c r="D4456" s="190"/>
    </row>
    <row r="4457" spans="4:4" x14ac:dyDescent="0.25">
      <c r="D4457" s="190"/>
    </row>
    <row r="4458" spans="4:4" x14ac:dyDescent="0.25">
      <c r="D4458" s="190"/>
    </row>
    <row r="4459" spans="4:4" x14ac:dyDescent="0.25">
      <c r="D4459" s="190"/>
    </row>
    <row r="4460" spans="4:4" x14ac:dyDescent="0.25">
      <c r="D4460" s="190"/>
    </row>
    <row r="4461" spans="4:4" x14ac:dyDescent="0.25">
      <c r="D4461" s="190"/>
    </row>
    <row r="4462" spans="4:4" x14ac:dyDescent="0.25">
      <c r="D4462" s="190"/>
    </row>
    <row r="4463" spans="4:4" x14ac:dyDescent="0.25">
      <c r="D4463" s="190"/>
    </row>
    <row r="4464" spans="4:4" x14ac:dyDescent="0.25">
      <c r="D4464" s="190"/>
    </row>
    <row r="4465" spans="4:4" x14ac:dyDescent="0.25">
      <c r="D4465" s="190"/>
    </row>
    <row r="4466" spans="4:4" x14ac:dyDescent="0.25">
      <c r="D4466" s="190"/>
    </row>
    <row r="4467" spans="4:4" x14ac:dyDescent="0.25">
      <c r="D4467" s="190"/>
    </row>
    <row r="4468" spans="4:4" x14ac:dyDescent="0.25">
      <c r="D4468" s="190"/>
    </row>
    <row r="4469" spans="4:4" x14ac:dyDescent="0.25">
      <c r="D4469" s="190"/>
    </row>
    <row r="4470" spans="4:4" x14ac:dyDescent="0.25">
      <c r="D4470" s="190"/>
    </row>
    <row r="4471" spans="4:4" x14ac:dyDescent="0.25">
      <c r="D4471" s="190"/>
    </row>
    <row r="4472" spans="4:4" x14ac:dyDescent="0.25">
      <c r="D4472" s="190"/>
    </row>
    <row r="4473" spans="4:4" x14ac:dyDescent="0.25">
      <c r="D4473" s="190"/>
    </row>
    <row r="4474" spans="4:4" x14ac:dyDescent="0.25">
      <c r="D4474" s="190"/>
    </row>
    <row r="4475" spans="4:4" x14ac:dyDescent="0.25">
      <c r="D4475" s="190"/>
    </row>
    <row r="4476" spans="4:4" x14ac:dyDescent="0.25">
      <c r="D4476" s="190"/>
    </row>
    <row r="4477" spans="4:4" x14ac:dyDescent="0.25">
      <c r="D4477" s="190"/>
    </row>
    <row r="4478" spans="4:4" x14ac:dyDescent="0.25">
      <c r="D4478" s="190"/>
    </row>
    <row r="4479" spans="4:4" x14ac:dyDescent="0.25">
      <c r="D4479" s="190"/>
    </row>
    <row r="4480" spans="4:4" x14ac:dyDescent="0.25">
      <c r="D4480" s="190"/>
    </row>
    <row r="4481" spans="4:4" x14ac:dyDescent="0.25">
      <c r="D4481" s="190"/>
    </row>
    <row r="4482" spans="4:4" x14ac:dyDescent="0.25">
      <c r="D4482" s="190"/>
    </row>
    <row r="4483" spans="4:4" x14ac:dyDescent="0.25">
      <c r="D4483" s="190"/>
    </row>
    <row r="4484" spans="4:4" x14ac:dyDescent="0.25">
      <c r="D4484" s="190"/>
    </row>
    <row r="4485" spans="4:4" x14ac:dyDescent="0.25">
      <c r="D4485" s="190"/>
    </row>
    <row r="4486" spans="4:4" x14ac:dyDescent="0.25">
      <c r="D4486" s="190"/>
    </row>
    <row r="4487" spans="4:4" x14ac:dyDescent="0.25">
      <c r="D4487" s="190"/>
    </row>
    <row r="4488" spans="4:4" x14ac:dyDescent="0.25">
      <c r="D4488" s="190"/>
    </row>
    <row r="4489" spans="4:4" x14ac:dyDescent="0.25">
      <c r="D4489" s="190"/>
    </row>
    <row r="4490" spans="4:4" x14ac:dyDescent="0.25">
      <c r="D4490" s="190"/>
    </row>
    <row r="4491" spans="4:4" x14ac:dyDescent="0.25">
      <c r="D4491" s="190"/>
    </row>
    <row r="4492" spans="4:4" x14ac:dyDescent="0.25">
      <c r="D4492" s="190"/>
    </row>
    <row r="4493" spans="4:4" x14ac:dyDescent="0.25">
      <c r="D4493" s="190"/>
    </row>
    <row r="4494" spans="4:4" x14ac:dyDescent="0.25">
      <c r="D4494" s="190"/>
    </row>
    <row r="4495" spans="4:4" x14ac:dyDescent="0.25">
      <c r="D4495" s="190"/>
    </row>
    <row r="4496" spans="4:4" x14ac:dyDescent="0.25">
      <c r="D4496" s="190"/>
    </row>
    <row r="4497" spans="4:4" x14ac:dyDescent="0.25">
      <c r="D4497" s="190"/>
    </row>
    <row r="4498" spans="4:4" x14ac:dyDescent="0.25">
      <c r="D4498" s="190"/>
    </row>
    <row r="4499" spans="4:4" x14ac:dyDescent="0.25">
      <c r="D4499" s="190"/>
    </row>
    <row r="4500" spans="4:4" x14ac:dyDescent="0.25">
      <c r="D4500" s="190"/>
    </row>
    <row r="4501" spans="4:4" x14ac:dyDescent="0.25">
      <c r="D4501" s="190"/>
    </row>
    <row r="4502" spans="4:4" x14ac:dyDescent="0.25">
      <c r="D4502" s="190"/>
    </row>
    <row r="4503" spans="4:4" x14ac:dyDescent="0.25">
      <c r="D4503" s="190"/>
    </row>
    <row r="4504" spans="4:4" x14ac:dyDescent="0.25">
      <c r="D4504" s="190"/>
    </row>
    <row r="4505" spans="4:4" x14ac:dyDescent="0.25">
      <c r="D4505" s="190"/>
    </row>
    <row r="4506" spans="4:4" x14ac:dyDescent="0.25">
      <c r="D4506" s="190"/>
    </row>
    <row r="4507" spans="4:4" x14ac:dyDescent="0.25">
      <c r="D4507" s="190"/>
    </row>
    <row r="4508" spans="4:4" x14ac:dyDescent="0.25">
      <c r="D4508" s="190"/>
    </row>
    <row r="4509" spans="4:4" x14ac:dyDescent="0.25">
      <c r="D4509" s="190"/>
    </row>
    <row r="4510" spans="4:4" x14ac:dyDescent="0.25">
      <c r="D4510" s="190"/>
    </row>
    <row r="4511" spans="4:4" x14ac:dyDescent="0.25">
      <c r="D4511" s="190"/>
    </row>
    <row r="4512" spans="4:4" x14ac:dyDescent="0.25">
      <c r="D4512" s="190"/>
    </row>
    <row r="4513" spans="4:4" x14ac:dyDescent="0.25">
      <c r="D4513" s="190"/>
    </row>
    <row r="4514" spans="4:4" x14ac:dyDescent="0.25">
      <c r="D4514" s="190"/>
    </row>
    <row r="4515" spans="4:4" x14ac:dyDescent="0.25">
      <c r="D4515" s="190"/>
    </row>
    <row r="4516" spans="4:4" x14ac:dyDescent="0.25">
      <c r="D4516" s="190"/>
    </row>
    <row r="4517" spans="4:4" x14ac:dyDescent="0.25">
      <c r="D4517" s="190"/>
    </row>
    <row r="4518" spans="4:4" x14ac:dyDescent="0.25">
      <c r="D4518" s="190"/>
    </row>
    <row r="4519" spans="4:4" x14ac:dyDescent="0.25">
      <c r="D4519" s="190"/>
    </row>
    <row r="4520" spans="4:4" x14ac:dyDescent="0.25">
      <c r="D4520" s="190"/>
    </row>
    <row r="4521" spans="4:4" x14ac:dyDescent="0.25">
      <c r="D4521" s="190"/>
    </row>
    <row r="4522" spans="4:4" x14ac:dyDescent="0.25">
      <c r="D4522" s="190"/>
    </row>
    <row r="4523" spans="4:4" x14ac:dyDescent="0.25">
      <c r="D4523" s="190"/>
    </row>
    <row r="4524" spans="4:4" x14ac:dyDescent="0.25">
      <c r="D4524" s="190"/>
    </row>
    <row r="4525" spans="4:4" x14ac:dyDescent="0.25">
      <c r="D4525" s="190"/>
    </row>
    <row r="4526" spans="4:4" x14ac:dyDescent="0.25">
      <c r="D4526" s="190"/>
    </row>
    <row r="4527" spans="4:4" x14ac:dyDescent="0.25">
      <c r="D4527" s="190"/>
    </row>
    <row r="4528" spans="4:4" x14ac:dyDescent="0.25">
      <c r="D4528" s="190"/>
    </row>
    <row r="4529" spans="4:4" x14ac:dyDescent="0.25">
      <c r="D4529" s="190"/>
    </row>
    <row r="4530" spans="4:4" x14ac:dyDescent="0.25">
      <c r="D4530" s="190"/>
    </row>
    <row r="4531" spans="4:4" x14ac:dyDescent="0.25">
      <c r="D4531" s="190"/>
    </row>
    <row r="4532" spans="4:4" x14ac:dyDescent="0.25">
      <c r="D4532" s="190"/>
    </row>
    <row r="4533" spans="4:4" x14ac:dyDescent="0.25">
      <c r="D4533" s="190"/>
    </row>
    <row r="4534" spans="4:4" x14ac:dyDescent="0.25">
      <c r="D4534" s="190"/>
    </row>
    <row r="4535" spans="4:4" x14ac:dyDescent="0.25">
      <c r="D4535" s="190"/>
    </row>
    <row r="4536" spans="4:4" x14ac:dyDescent="0.25">
      <c r="D4536" s="190"/>
    </row>
    <row r="4537" spans="4:4" x14ac:dyDescent="0.25">
      <c r="D4537" s="190"/>
    </row>
    <row r="4538" spans="4:4" x14ac:dyDescent="0.25">
      <c r="D4538" s="190"/>
    </row>
    <row r="4539" spans="4:4" x14ac:dyDescent="0.25">
      <c r="D4539" s="190"/>
    </row>
    <row r="4540" spans="4:4" x14ac:dyDescent="0.25">
      <c r="D4540" s="190"/>
    </row>
    <row r="4541" spans="4:4" x14ac:dyDescent="0.25">
      <c r="D4541" s="190"/>
    </row>
    <row r="4542" spans="4:4" x14ac:dyDescent="0.25">
      <c r="D4542" s="190"/>
    </row>
    <row r="4543" spans="4:4" x14ac:dyDescent="0.25">
      <c r="D4543" s="190"/>
    </row>
    <row r="4544" spans="4:4" x14ac:dyDescent="0.25">
      <c r="D4544" s="190"/>
    </row>
    <row r="4545" spans="4:4" x14ac:dyDescent="0.25">
      <c r="D4545" s="190"/>
    </row>
    <row r="4546" spans="4:4" x14ac:dyDescent="0.25">
      <c r="D4546" s="190"/>
    </row>
    <row r="4547" spans="4:4" x14ac:dyDescent="0.25">
      <c r="D4547" s="190"/>
    </row>
    <row r="4548" spans="4:4" x14ac:dyDescent="0.25">
      <c r="D4548" s="190"/>
    </row>
    <row r="4549" spans="4:4" x14ac:dyDescent="0.25">
      <c r="D4549" s="190"/>
    </row>
    <row r="4550" spans="4:4" x14ac:dyDescent="0.25">
      <c r="D4550" s="190"/>
    </row>
    <row r="4551" spans="4:4" x14ac:dyDescent="0.25">
      <c r="D4551" s="190"/>
    </row>
    <row r="4552" spans="4:4" x14ac:dyDescent="0.25">
      <c r="D4552" s="190"/>
    </row>
    <row r="4553" spans="4:4" x14ac:dyDescent="0.25">
      <c r="D4553" s="190"/>
    </row>
    <row r="4554" spans="4:4" x14ac:dyDescent="0.25">
      <c r="D4554" s="190"/>
    </row>
    <row r="4555" spans="4:4" x14ac:dyDescent="0.25">
      <c r="D4555" s="190"/>
    </row>
    <row r="4556" spans="4:4" x14ac:dyDescent="0.25">
      <c r="D4556" s="190"/>
    </row>
    <row r="4557" spans="4:4" x14ac:dyDescent="0.25">
      <c r="D4557" s="190"/>
    </row>
    <row r="4558" spans="4:4" x14ac:dyDescent="0.25">
      <c r="D4558" s="190"/>
    </row>
    <row r="4559" spans="4:4" x14ac:dyDescent="0.25">
      <c r="D4559" s="190"/>
    </row>
    <row r="4560" spans="4:4" x14ac:dyDescent="0.25">
      <c r="D4560" s="190"/>
    </row>
    <row r="4561" spans="4:4" x14ac:dyDescent="0.25">
      <c r="D4561" s="190"/>
    </row>
    <row r="4562" spans="4:4" x14ac:dyDescent="0.25">
      <c r="D4562" s="190"/>
    </row>
    <row r="4563" spans="4:4" x14ac:dyDescent="0.25">
      <c r="D4563" s="190"/>
    </row>
    <row r="4564" spans="4:4" x14ac:dyDescent="0.25">
      <c r="D4564" s="190"/>
    </row>
    <row r="4565" spans="4:4" x14ac:dyDescent="0.25">
      <c r="D4565" s="190"/>
    </row>
    <row r="4566" spans="4:4" x14ac:dyDescent="0.25">
      <c r="D4566" s="190"/>
    </row>
    <row r="4567" spans="4:4" x14ac:dyDescent="0.25">
      <c r="D4567" s="190"/>
    </row>
    <row r="4568" spans="4:4" x14ac:dyDescent="0.25">
      <c r="D4568" s="190"/>
    </row>
    <row r="4569" spans="4:4" x14ac:dyDescent="0.25">
      <c r="D4569" s="190"/>
    </row>
    <row r="4570" spans="4:4" x14ac:dyDescent="0.25">
      <c r="D4570" s="190"/>
    </row>
    <row r="4571" spans="4:4" x14ac:dyDescent="0.25">
      <c r="D4571" s="190"/>
    </row>
    <row r="4572" spans="4:4" x14ac:dyDescent="0.25">
      <c r="D4572" s="190"/>
    </row>
    <row r="4573" spans="4:4" x14ac:dyDescent="0.25">
      <c r="D4573" s="190"/>
    </row>
    <row r="4574" spans="4:4" x14ac:dyDescent="0.25">
      <c r="D4574" s="190"/>
    </row>
    <row r="4575" spans="4:4" x14ac:dyDescent="0.25">
      <c r="D4575" s="190"/>
    </row>
    <row r="4576" spans="4:4" x14ac:dyDescent="0.25">
      <c r="D4576" s="190"/>
    </row>
    <row r="4577" spans="4:4" x14ac:dyDescent="0.25">
      <c r="D4577" s="190"/>
    </row>
    <row r="4578" spans="4:4" x14ac:dyDescent="0.25">
      <c r="D4578" s="190"/>
    </row>
    <row r="4579" spans="4:4" x14ac:dyDescent="0.25">
      <c r="D4579" s="190"/>
    </row>
    <row r="4580" spans="4:4" x14ac:dyDescent="0.25">
      <c r="D4580" s="190"/>
    </row>
    <row r="4581" spans="4:4" x14ac:dyDescent="0.25">
      <c r="D4581" s="190"/>
    </row>
    <row r="4582" spans="4:4" x14ac:dyDescent="0.25">
      <c r="D4582" s="190"/>
    </row>
    <row r="4583" spans="4:4" x14ac:dyDescent="0.25">
      <c r="D4583" s="190"/>
    </row>
    <row r="4584" spans="4:4" x14ac:dyDescent="0.25">
      <c r="D4584" s="190"/>
    </row>
    <row r="4585" spans="4:4" x14ac:dyDescent="0.25">
      <c r="D4585" s="190"/>
    </row>
    <row r="4586" spans="4:4" x14ac:dyDescent="0.25">
      <c r="D4586" s="190"/>
    </row>
    <row r="4587" spans="4:4" x14ac:dyDescent="0.25">
      <c r="D4587" s="190"/>
    </row>
    <row r="4588" spans="4:4" x14ac:dyDescent="0.25">
      <c r="D4588" s="190"/>
    </row>
    <row r="4589" spans="4:4" x14ac:dyDescent="0.25">
      <c r="D4589" s="190"/>
    </row>
    <row r="4590" spans="4:4" x14ac:dyDescent="0.25">
      <c r="D4590" s="190"/>
    </row>
    <row r="4591" spans="4:4" x14ac:dyDescent="0.25">
      <c r="D4591" s="190"/>
    </row>
    <row r="4592" spans="4:4" x14ac:dyDescent="0.25">
      <c r="D4592" s="190"/>
    </row>
    <row r="4593" spans="4:4" x14ac:dyDescent="0.25">
      <c r="D4593" s="190"/>
    </row>
    <row r="4594" spans="4:4" x14ac:dyDescent="0.25">
      <c r="D4594" s="190"/>
    </row>
    <row r="4595" spans="4:4" x14ac:dyDescent="0.25">
      <c r="D4595" s="190"/>
    </row>
    <row r="4596" spans="4:4" x14ac:dyDescent="0.25">
      <c r="D4596" s="190"/>
    </row>
    <row r="4597" spans="4:4" x14ac:dyDescent="0.25">
      <c r="D4597" s="190"/>
    </row>
    <row r="4598" spans="4:4" x14ac:dyDescent="0.25">
      <c r="D4598" s="190"/>
    </row>
    <row r="4599" spans="4:4" x14ac:dyDescent="0.25">
      <c r="D4599" s="190"/>
    </row>
    <row r="4600" spans="4:4" x14ac:dyDescent="0.25">
      <c r="D4600" s="190"/>
    </row>
    <row r="4601" spans="4:4" x14ac:dyDescent="0.25">
      <c r="D4601" s="190"/>
    </row>
    <row r="4602" spans="4:4" x14ac:dyDescent="0.25">
      <c r="D4602" s="190"/>
    </row>
    <row r="4603" spans="4:4" x14ac:dyDescent="0.25">
      <c r="D4603" s="190"/>
    </row>
    <row r="4604" spans="4:4" x14ac:dyDescent="0.25">
      <c r="D4604" s="190"/>
    </row>
    <row r="4605" spans="4:4" x14ac:dyDescent="0.25">
      <c r="D4605" s="190"/>
    </row>
    <row r="4606" spans="4:4" x14ac:dyDescent="0.25">
      <c r="D4606" s="190"/>
    </row>
    <row r="4607" spans="4:4" x14ac:dyDescent="0.25">
      <c r="D4607" s="190"/>
    </row>
    <row r="4608" spans="4:4" x14ac:dyDescent="0.25">
      <c r="D4608" s="190"/>
    </row>
    <row r="4609" spans="4:4" x14ac:dyDescent="0.25">
      <c r="D4609" s="190"/>
    </row>
    <row r="4610" spans="4:4" x14ac:dyDescent="0.25">
      <c r="D4610" s="190"/>
    </row>
    <row r="4611" spans="4:4" x14ac:dyDescent="0.25">
      <c r="D4611" s="190"/>
    </row>
    <row r="4612" spans="4:4" x14ac:dyDescent="0.25">
      <c r="D4612" s="190"/>
    </row>
    <row r="4613" spans="4:4" x14ac:dyDescent="0.25">
      <c r="D4613" s="190"/>
    </row>
    <row r="4614" spans="4:4" x14ac:dyDescent="0.25">
      <c r="D4614" s="190"/>
    </row>
    <row r="4615" spans="4:4" x14ac:dyDescent="0.25">
      <c r="D4615" s="190"/>
    </row>
    <row r="4616" spans="4:4" x14ac:dyDescent="0.25">
      <c r="D4616" s="190"/>
    </row>
    <row r="4617" spans="4:4" x14ac:dyDescent="0.25">
      <c r="D4617" s="190"/>
    </row>
    <row r="4618" spans="4:4" x14ac:dyDescent="0.25">
      <c r="D4618" s="190"/>
    </row>
    <row r="4619" spans="4:4" x14ac:dyDescent="0.25">
      <c r="D4619" s="190"/>
    </row>
    <row r="4620" spans="4:4" x14ac:dyDescent="0.25">
      <c r="D4620" s="190"/>
    </row>
    <row r="4621" spans="4:4" x14ac:dyDescent="0.25">
      <c r="D4621" s="190"/>
    </row>
    <row r="4622" spans="4:4" x14ac:dyDescent="0.25">
      <c r="D4622" s="190"/>
    </row>
    <row r="4623" spans="4:4" x14ac:dyDescent="0.25">
      <c r="D4623" s="190"/>
    </row>
    <row r="4624" spans="4:4" x14ac:dyDescent="0.25">
      <c r="D4624" s="190"/>
    </row>
    <row r="4625" spans="4:4" x14ac:dyDescent="0.25">
      <c r="D4625" s="190"/>
    </row>
    <row r="4626" spans="4:4" x14ac:dyDescent="0.25">
      <c r="D4626" s="190"/>
    </row>
    <row r="4627" spans="4:4" x14ac:dyDescent="0.25">
      <c r="D4627" s="190"/>
    </row>
    <row r="4628" spans="4:4" x14ac:dyDescent="0.25">
      <c r="D4628" s="190"/>
    </row>
    <row r="4629" spans="4:4" x14ac:dyDescent="0.25">
      <c r="D4629" s="190"/>
    </row>
    <row r="4630" spans="4:4" x14ac:dyDescent="0.25">
      <c r="D4630" s="190"/>
    </row>
    <row r="4631" spans="4:4" x14ac:dyDescent="0.25">
      <c r="D4631" s="190"/>
    </row>
    <row r="4632" spans="4:4" x14ac:dyDescent="0.25">
      <c r="D4632" s="190"/>
    </row>
    <row r="4633" spans="4:4" x14ac:dyDescent="0.25">
      <c r="D4633" s="190"/>
    </row>
    <row r="4634" spans="4:4" x14ac:dyDescent="0.25">
      <c r="D4634" s="190"/>
    </row>
    <row r="4635" spans="4:4" x14ac:dyDescent="0.25">
      <c r="D4635" s="190"/>
    </row>
    <row r="4636" spans="4:4" x14ac:dyDescent="0.25">
      <c r="D4636" s="190"/>
    </row>
    <row r="4637" spans="4:4" x14ac:dyDescent="0.25">
      <c r="D4637" s="190"/>
    </row>
    <row r="4638" spans="4:4" x14ac:dyDescent="0.25">
      <c r="D4638" s="190"/>
    </row>
    <row r="4639" spans="4:4" x14ac:dyDescent="0.25">
      <c r="D4639" s="190"/>
    </row>
    <row r="4640" spans="4:4" x14ac:dyDescent="0.25">
      <c r="D4640" s="190"/>
    </row>
    <row r="4641" spans="4:4" x14ac:dyDescent="0.25">
      <c r="D4641" s="190"/>
    </row>
    <row r="4642" spans="4:4" x14ac:dyDescent="0.25">
      <c r="D4642" s="190"/>
    </row>
    <row r="4643" spans="4:4" x14ac:dyDescent="0.25">
      <c r="D4643" s="190"/>
    </row>
    <row r="4644" spans="4:4" x14ac:dyDescent="0.25">
      <c r="D4644" s="190"/>
    </row>
    <row r="4645" spans="4:4" x14ac:dyDescent="0.25">
      <c r="D4645" s="190"/>
    </row>
    <row r="4646" spans="4:4" x14ac:dyDescent="0.25">
      <c r="D4646" s="190"/>
    </row>
    <row r="4647" spans="4:4" x14ac:dyDescent="0.25">
      <c r="D4647" s="190"/>
    </row>
    <row r="4648" spans="4:4" x14ac:dyDescent="0.25">
      <c r="D4648" s="190"/>
    </row>
    <row r="4649" spans="4:4" x14ac:dyDescent="0.25">
      <c r="D4649" s="190"/>
    </row>
    <row r="4650" spans="4:4" x14ac:dyDescent="0.25">
      <c r="D4650" s="190"/>
    </row>
    <row r="4651" spans="4:4" x14ac:dyDescent="0.25">
      <c r="D4651" s="190"/>
    </row>
    <row r="4652" spans="4:4" x14ac:dyDescent="0.25">
      <c r="D4652" s="190"/>
    </row>
    <row r="4653" spans="4:4" x14ac:dyDescent="0.25">
      <c r="D4653" s="190"/>
    </row>
    <row r="4654" spans="4:4" x14ac:dyDescent="0.25">
      <c r="D4654" s="190"/>
    </row>
    <row r="4655" spans="4:4" x14ac:dyDescent="0.25">
      <c r="D4655" s="190"/>
    </row>
    <row r="4656" spans="4:4" x14ac:dyDescent="0.25">
      <c r="D4656" s="190"/>
    </row>
    <row r="4657" spans="4:4" x14ac:dyDescent="0.25">
      <c r="D4657" s="190"/>
    </row>
    <row r="4658" spans="4:4" x14ac:dyDescent="0.25">
      <c r="D4658" s="190"/>
    </row>
    <row r="4659" spans="4:4" x14ac:dyDescent="0.25">
      <c r="D4659" s="190"/>
    </row>
    <row r="4660" spans="4:4" x14ac:dyDescent="0.25">
      <c r="D4660" s="190"/>
    </row>
    <row r="4661" spans="4:4" x14ac:dyDescent="0.25">
      <c r="D4661" s="190"/>
    </row>
    <row r="4662" spans="4:4" x14ac:dyDescent="0.25">
      <c r="D4662" s="190"/>
    </row>
    <row r="4663" spans="4:4" x14ac:dyDescent="0.25">
      <c r="D4663" s="190"/>
    </row>
    <row r="4664" spans="4:4" x14ac:dyDescent="0.25">
      <c r="D4664" s="190"/>
    </row>
    <row r="4665" spans="4:4" x14ac:dyDescent="0.25">
      <c r="D4665" s="190"/>
    </row>
    <row r="4666" spans="4:4" x14ac:dyDescent="0.25">
      <c r="D4666" s="190"/>
    </row>
    <row r="4667" spans="4:4" x14ac:dyDescent="0.25">
      <c r="D4667" s="190"/>
    </row>
    <row r="4668" spans="4:4" x14ac:dyDescent="0.25">
      <c r="D4668" s="190"/>
    </row>
    <row r="4669" spans="4:4" x14ac:dyDescent="0.25">
      <c r="D4669" s="190"/>
    </row>
    <row r="4670" spans="4:4" x14ac:dyDescent="0.25">
      <c r="D4670" s="190"/>
    </row>
    <row r="4671" spans="4:4" x14ac:dyDescent="0.25">
      <c r="D4671" s="190"/>
    </row>
    <row r="4672" spans="4:4" x14ac:dyDescent="0.25">
      <c r="D4672" s="190"/>
    </row>
    <row r="4673" spans="4:4" x14ac:dyDescent="0.25">
      <c r="D4673" s="190"/>
    </row>
    <row r="4674" spans="4:4" x14ac:dyDescent="0.25">
      <c r="D4674" s="190"/>
    </row>
    <row r="4675" spans="4:4" x14ac:dyDescent="0.25">
      <c r="D4675" s="190"/>
    </row>
    <row r="4676" spans="4:4" x14ac:dyDescent="0.25">
      <c r="D4676" s="190"/>
    </row>
    <row r="4677" spans="4:4" x14ac:dyDescent="0.25">
      <c r="D4677" s="190"/>
    </row>
    <row r="4678" spans="4:4" x14ac:dyDescent="0.25">
      <c r="D4678" s="190"/>
    </row>
    <row r="4679" spans="4:4" x14ac:dyDescent="0.25">
      <c r="D4679" s="190"/>
    </row>
    <row r="4680" spans="4:4" x14ac:dyDescent="0.25">
      <c r="D4680" s="190"/>
    </row>
    <row r="4681" spans="4:4" x14ac:dyDescent="0.25">
      <c r="D4681" s="190"/>
    </row>
    <row r="4682" spans="4:4" x14ac:dyDescent="0.25">
      <c r="D4682" s="190"/>
    </row>
    <row r="4683" spans="4:4" x14ac:dyDescent="0.25">
      <c r="D4683" s="190"/>
    </row>
    <row r="4684" spans="4:4" x14ac:dyDescent="0.25">
      <c r="D4684" s="190"/>
    </row>
    <row r="4685" spans="4:4" x14ac:dyDescent="0.25">
      <c r="D4685" s="190"/>
    </row>
    <row r="4686" spans="4:4" x14ac:dyDescent="0.25">
      <c r="D4686" s="190"/>
    </row>
    <row r="4687" spans="4:4" x14ac:dyDescent="0.25">
      <c r="D4687" s="190"/>
    </row>
    <row r="4688" spans="4:4" x14ac:dyDescent="0.25">
      <c r="D4688" s="190"/>
    </row>
    <row r="4689" spans="4:4" x14ac:dyDescent="0.25">
      <c r="D4689" s="190"/>
    </row>
    <row r="4690" spans="4:4" x14ac:dyDescent="0.25">
      <c r="D4690" s="190"/>
    </row>
    <row r="4691" spans="4:4" x14ac:dyDescent="0.25">
      <c r="D4691" s="190"/>
    </row>
    <row r="4692" spans="4:4" x14ac:dyDescent="0.25">
      <c r="D4692" s="190"/>
    </row>
    <row r="4693" spans="4:4" x14ac:dyDescent="0.25">
      <c r="D4693" s="190"/>
    </row>
    <row r="4694" spans="4:4" x14ac:dyDescent="0.25">
      <c r="D4694" s="190"/>
    </row>
    <row r="4695" spans="4:4" x14ac:dyDescent="0.25">
      <c r="D4695" s="190"/>
    </row>
    <row r="4696" spans="4:4" x14ac:dyDescent="0.25">
      <c r="D4696" s="190"/>
    </row>
    <row r="4697" spans="4:4" x14ac:dyDescent="0.25">
      <c r="D4697" s="190"/>
    </row>
    <row r="4698" spans="4:4" x14ac:dyDescent="0.25">
      <c r="D4698" s="190"/>
    </row>
    <row r="4699" spans="4:4" x14ac:dyDescent="0.25">
      <c r="D4699" s="190"/>
    </row>
    <row r="4700" spans="4:4" x14ac:dyDescent="0.25">
      <c r="D4700" s="190"/>
    </row>
    <row r="4701" spans="4:4" x14ac:dyDescent="0.25">
      <c r="D4701" s="190"/>
    </row>
    <row r="4702" spans="4:4" x14ac:dyDescent="0.25">
      <c r="D4702" s="190"/>
    </row>
    <row r="4703" spans="4:4" x14ac:dyDescent="0.25">
      <c r="D4703" s="190"/>
    </row>
    <row r="4704" spans="4:4" x14ac:dyDescent="0.25">
      <c r="D4704" s="190"/>
    </row>
    <row r="4705" spans="4:4" x14ac:dyDescent="0.25">
      <c r="D4705" s="190"/>
    </row>
    <row r="4706" spans="4:4" x14ac:dyDescent="0.25">
      <c r="D4706" s="190"/>
    </row>
    <row r="4707" spans="4:4" x14ac:dyDescent="0.25">
      <c r="D4707" s="190"/>
    </row>
    <row r="4708" spans="4:4" x14ac:dyDescent="0.25">
      <c r="D4708" s="190"/>
    </row>
    <row r="4709" spans="4:4" x14ac:dyDescent="0.25">
      <c r="D4709" s="190"/>
    </row>
    <row r="4710" spans="4:4" x14ac:dyDescent="0.25">
      <c r="D4710" s="190"/>
    </row>
    <row r="4711" spans="4:4" x14ac:dyDescent="0.25">
      <c r="D4711" s="190"/>
    </row>
    <row r="4712" spans="4:4" x14ac:dyDescent="0.25">
      <c r="D4712" s="190"/>
    </row>
    <row r="4713" spans="4:4" x14ac:dyDescent="0.25">
      <c r="D4713" s="190"/>
    </row>
    <row r="4714" spans="4:4" x14ac:dyDescent="0.25">
      <c r="D4714" s="190"/>
    </row>
    <row r="4715" spans="4:4" x14ac:dyDescent="0.25">
      <c r="D4715" s="190"/>
    </row>
    <row r="4716" spans="4:4" x14ac:dyDescent="0.25">
      <c r="D4716" s="190"/>
    </row>
    <row r="4717" spans="4:4" x14ac:dyDescent="0.25">
      <c r="D4717" s="190"/>
    </row>
    <row r="4718" spans="4:4" x14ac:dyDescent="0.25">
      <c r="D4718" s="190"/>
    </row>
    <row r="4719" spans="4:4" x14ac:dyDescent="0.25">
      <c r="D4719" s="190"/>
    </row>
    <row r="4720" spans="4:4" x14ac:dyDescent="0.25">
      <c r="D4720" s="190"/>
    </row>
    <row r="4721" spans="4:4" x14ac:dyDescent="0.25">
      <c r="D4721" s="190"/>
    </row>
    <row r="4722" spans="4:4" x14ac:dyDescent="0.25">
      <c r="D4722" s="190"/>
    </row>
    <row r="4723" spans="4:4" x14ac:dyDescent="0.25">
      <c r="D4723" s="190"/>
    </row>
    <row r="4724" spans="4:4" x14ac:dyDescent="0.25">
      <c r="D4724" s="190"/>
    </row>
    <row r="4725" spans="4:4" x14ac:dyDescent="0.25">
      <c r="D4725" s="190"/>
    </row>
    <row r="4726" spans="4:4" x14ac:dyDescent="0.25">
      <c r="D4726" s="190"/>
    </row>
    <row r="4727" spans="4:4" x14ac:dyDescent="0.25">
      <c r="D4727" s="190"/>
    </row>
    <row r="4728" spans="4:4" x14ac:dyDescent="0.25">
      <c r="D4728" s="190"/>
    </row>
    <row r="4729" spans="4:4" x14ac:dyDescent="0.25">
      <c r="D4729" s="190"/>
    </row>
    <row r="4730" spans="4:4" x14ac:dyDescent="0.25">
      <c r="D4730" s="190"/>
    </row>
    <row r="4731" spans="4:4" x14ac:dyDescent="0.25">
      <c r="D4731" s="190"/>
    </row>
    <row r="4732" spans="4:4" x14ac:dyDescent="0.25">
      <c r="D4732" s="190"/>
    </row>
    <row r="4733" spans="4:4" x14ac:dyDescent="0.25">
      <c r="D4733" s="190"/>
    </row>
    <row r="4734" spans="4:4" x14ac:dyDescent="0.25">
      <c r="D4734" s="190"/>
    </row>
    <row r="4735" spans="4:4" x14ac:dyDescent="0.25">
      <c r="D4735" s="190"/>
    </row>
    <row r="4736" spans="4:4" x14ac:dyDescent="0.25">
      <c r="D4736" s="190"/>
    </row>
    <row r="4737" spans="4:4" x14ac:dyDescent="0.25">
      <c r="D4737" s="190"/>
    </row>
    <row r="4738" spans="4:4" x14ac:dyDescent="0.25">
      <c r="D4738" s="190"/>
    </row>
    <row r="4739" spans="4:4" x14ac:dyDescent="0.25">
      <c r="D4739" s="190"/>
    </row>
    <row r="4740" spans="4:4" x14ac:dyDescent="0.25">
      <c r="D4740" s="190"/>
    </row>
    <row r="4741" spans="4:4" x14ac:dyDescent="0.25">
      <c r="D4741" s="190"/>
    </row>
    <row r="4742" spans="4:4" x14ac:dyDescent="0.25">
      <c r="D4742" s="190"/>
    </row>
    <row r="4743" spans="4:4" x14ac:dyDescent="0.25">
      <c r="D4743" s="190"/>
    </row>
    <row r="4744" spans="4:4" x14ac:dyDescent="0.25">
      <c r="D4744" s="190"/>
    </row>
    <row r="4745" spans="4:4" x14ac:dyDescent="0.25">
      <c r="D4745" s="190"/>
    </row>
    <row r="4746" spans="4:4" x14ac:dyDescent="0.25">
      <c r="D4746" s="190"/>
    </row>
    <row r="4747" spans="4:4" x14ac:dyDescent="0.25">
      <c r="D4747" s="190"/>
    </row>
    <row r="4748" spans="4:4" x14ac:dyDescent="0.25">
      <c r="D4748" s="190"/>
    </row>
    <row r="4749" spans="4:4" x14ac:dyDescent="0.25">
      <c r="D4749" s="190"/>
    </row>
    <row r="4750" spans="4:4" x14ac:dyDescent="0.25">
      <c r="D4750" s="190"/>
    </row>
    <row r="4751" spans="4:4" x14ac:dyDescent="0.25">
      <c r="D4751" s="190"/>
    </row>
    <row r="4752" spans="4:4" x14ac:dyDescent="0.25">
      <c r="D4752" s="190"/>
    </row>
    <row r="4753" spans="4:4" x14ac:dyDescent="0.25">
      <c r="D4753" s="190"/>
    </row>
    <row r="4754" spans="4:4" x14ac:dyDescent="0.25">
      <c r="D4754" s="190"/>
    </row>
    <row r="4755" spans="4:4" x14ac:dyDescent="0.25">
      <c r="D4755" s="190"/>
    </row>
    <row r="4756" spans="4:4" x14ac:dyDescent="0.25">
      <c r="D4756" s="190"/>
    </row>
    <row r="4757" spans="4:4" x14ac:dyDescent="0.25">
      <c r="D4757" s="190"/>
    </row>
    <row r="4758" spans="4:4" x14ac:dyDescent="0.25">
      <c r="D4758" s="190"/>
    </row>
    <row r="4759" spans="4:4" x14ac:dyDescent="0.25">
      <c r="D4759" s="190"/>
    </row>
    <row r="4760" spans="4:4" x14ac:dyDescent="0.25">
      <c r="D4760" s="190"/>
    </row>
    <row r="4761" spans="4:4" x14ac:dyDescent="0.25">
      <c r="D4761" s="190"/>
    </row>
    <row r="4762" spans="4:4" x14ac:dyDescent="0.25">
      <c r="D4762" s="190"/>
    </row>
    <row r="4763" spans="4:4" x14ac:dyDescent="0.25">
      <c r="D4763" s="190"/>
    </row>
    <row r="4764" spans="4:4" x14ac:dyDescent="0.25">
      <c r="D4764" s="190"/>
    </row>
    <row r="4765" spans="4:4" x14ac:dyDescent="0.25">
      <c r="D4765" s="190"/>
    </row>
    <row r="4766" spans="4:4" x14ac:dyDescent="0.25">
      <c r="D4766" s="190"/>
    </row>
    <row r="4767" spans="4:4" x14ac:dyDescent="0.25">
      <c r="D4767" s="190"/>
    </row>
    <row r="4768" spans="4:4" x14ac:dyDescent="0.25">
      <c r="D4768" s="190"/>
    </row>
    <row r="4769" spans="4:4" x14ac:dyDescent="0.25">
      <c r="D4769" s="190"/>
    </row>
    <row r="4770" spans="4:4" x14ac:dyDescent="0.25">
      <c r="D4770" s="190"/>
    </row>
    <row r="4771" spans="4:4" x14ac:dyDescent="0.25">
      <c r="D4771" s="190"/>
    </row>
    <row r="4772" spans="4:4" x14ac:dyDescent="0.25">
      <c r="D4772" s="190"/>
    </row>
    <row r="4773" spans="4:4" x14ac:dyDescent="0.25">
      <c r="D4773" s="190"/>
    </row>
    <row r="4774" spans="4:4" x14ac:dyDescent="0.25">
      <c r="D4774" s="190"/>
    </row>
    <row r="4775" spans="4:4" x14ac:dyDescent="0.25">
      <c r="D4775" s="190"/>
    </row>
    <row r="4776" spans="4:4" x14ac:dyDescent="0.25">
      <c r="D4776" s="190"/>
    </row>
    <row r="4777" spans="4:4" x14ac:dyDescent="0.25">
      <c r="D4777" s="190"/>
    </row>
    <row r="4778" spans="4:4" x14ac:dyDescent="0.25">
      <c r="D4778" s="190"/>
    </row>
    <row r="4779" spans="4:4" x14ac:dyDescent="0.25">
      <c r="D4779" s="190"/>
    </row>
    <row r="4780" spans="4:4" x14ac:dyDescent="0.25">
      <c r="D4780" s="190"/>
    </row>
    <row r="4781" spans="4:4" x14ac:dyDescent="0.25">
      <c r="D4781" s="190"/>
    </row>
    <row r="4782" spans="4:4" x14ac:dyDescent="0.25">
      <c r="D4782" s="190"/>
    </row>
    <row r="4783" spans="4:4" x14ac:dyDescent="0.25">
      <c r="D4783" s="190"/>
    </row>
    <row r="4784" spans="4:4" x14ac:dyDescent="0.25">
      <c r="D4784" s="190"/>
    </row>
    <row r="4785" spans="4:4" x14ac:dyDescent="0.25">
      <c r="D4785" s="190"/>
    </row>
    <row r="4786" spans="4:4" x14ac:dyDescent="0.25">
      <c r="D4786" s="190"/>
    </row>
    <row r="4787" spans="4:4" x14ac:dyDescent="0.25">
      <c r="D4787" s="190"/>
    </row>
    <row r="4788" spans="4:4" x14ac:dyDescent="0.25">
      <c r="D4788" s="190"/>
    </row>
    <row r="4789" spans="4:4" x14ac:dyDescent="0.25">
      <c r="D4789" s="190"/>
    </row>
    <row r="4790" spans="4:4" x14ac:dyDescent="0.25">
      <c r="D4790" s="190"/>
    </row>
    <row r="4791" spans="4:4" x14ac:dyDescent="0.25">
      <c r="D4791" s="190"/>
    </row>
    <row r="4792" spans="4:4" x14ac:dyDescent="0.25">
      <c r="D4792" s="190"/>
    </row>
    <row r="4793" spans="4:4" x14ac:dyDescent="0.25">
      <c r="D4793" s="190"/>
    </row>
    <row r="4794" spans="4:4" x14ac:dyDescent="0.25">
      <c r="D4794" s="190"/>
    </row>
    <row r="4795" spans="4:4" x14ac:dyDescent="0.25">
      <c r="D4795" s="190"/>
    </row>
    <row r="4796" spans="4:4" x14ac:dyDescent="0.25">
      <c r="D4796" s="190"/>
    </row>
    <row r="4797" spans="4:4" x14ac:dyDescent="0.25">
      <c r="D4797" s="190"/>
    </row>
    <row r="4798" spans="4:4" x14ac:dyDescent="0.25">
      <c r="D4798" s="190"/>
    </row>
    <row r="4799" spans="4:4" x14ac:dyDescent="0.25">
      <c r="D4799" s="190"/>
    </row>
    <row r="4800" spans="4:4" x14ac:dyDescent="0.25">
      <c r="D4800" s="190"/>
    </row>
    <row r="4801" spans="4:4" x14ac:dyDescent="0.25">
      <c r="D4801" s="190"/>
    </row>
    <row r="4802" spans="4:4" x14ac:dyDescent="0.25">
      <c r="D4802" s="190"/>
    </row>
    <row r="4803" spans="4:4" x14ac:dyDescent="0.25">
      <c r="D4803" s="190"/>
    </row>
    <row r="4804" spans="4:4" x14ac:dyDescent="0.25">
      <c r="D4804" s="190"/>
    </row>
    <row r="4805" spans="4:4" x14ac:dyDescent="0.25">
      <c r="D4805" s="190"/>
    </row>
    <row r="4806" spans="4:4" x14ac:dyDescent="0.25">
      <c r="D4806" s="190"/>
    </row>
    <row r="4807" spans="4:4" x14ac:dyDescent="0.25">
      <c r="D4807" s="190"/>
    </row>
    <row r="4808" spans="4:4" x14ac:dyDescent="0.25">
      <c r="D4808" s="190"/>
    </row>
    <row r="4809" spans="4:4" x14ac:dyDescent="0.25">
      <c r="D4809" s="190"/>
    </row>
    <row r="4810" spans="4:4" x14ac:dyDescent="0.25">
      <c r="D4810" s="190"/>
    </row>
    <row r="4811" spans="4:4" x14ac:dyDescent="0.25">
      <c r="D4811" s="190"/>
    </row>
    <row r="4812" spans="4:4" x14ac:dyDescent="0.25">
      <c r="D4812" s="190"/>
    </row>
    <row r="4813" spans="4:4" x14ac:dyDescent="0.25">
      <c r="D4813" s="190"/>
    </row>
    <row r="4814" spans="4:4" x14ac:dyDescent="0.25">
      <c r="D4814" s="190"/>
    </row>
    <row r="4815" spans="4:4" x14ac:dyDescent="0.25">
      <c r="D4815" s="190"/>
    </row>
    <row r="4816" spans="4:4" x14ac:dyDescent="0.25">
      <c r="D4816" s="190"/>
    </row>
    <row r="4817" spans="4:4" x14ac:dyDescent="0.25">
      <c r="D4817" s="190"/>
    </row>
    <row r="4818" spans="4:4" x14ac:dyDescent="0.25">
      <c r="D4818" s="190"/>
    </row>
    <row r="4819" spans="4:4" x14ac:dyDescent="0.25">
      <c r="D4819" s="190"/>
    </row>
    <row r="4820" spans="4:4" x14ac:dyDescent="0.25">
      <c r="D4820" s="190"/>
    </row>
    <row r="4821" spans="4:4" x14ac:dyDescent="0.25">
      <c r="D4821" s="190"/>
    </row>
    <row r="4822" spans="4:4" x14ac:dyDescent="0.25">
      <c r="D4822" s="190"/>
    </row>
    <row r="4823" spans="4:4" x14ac:dyDescent="0.25">
      <c r="D4823" s="190"/>
    </row>
    <row r="4824" spans="4:4" x14ac:dyDescent="0.25">
      <c r="D4824" s="190"/>
    </row>
    <row r="4825" spans="4:4" x14ac:dyDescent="0.25">
      <c r="D4825" s="190"/>
    </row>
    <row r="4826" spans="4:4" x14ac:dyDescent="0.25">
      <c r="D4826" s="190"/>
    </row>
    <row r="4827" spans="4:4" x14ac:dyDescent="0.25">
      <c r="D4827" s="190"/>
    </row>
    <row r="4828" spans="4:4" x14ac:dyDescent="0.25">
      <c r="D4828" s="190"/>
    </row>
    <row r="4829" spans="4:4" x14ac:dyDescent="0.25">
      <c r="D4829" s="190"/>
    </row>
    <row r="4830" spans="4:4" x14ac:dyDescent="0.25">
      <c r="D4830" s="190"/>
    </row>
    <row r="4831" spans="4:4" x14ac:dyDescent="0.25">
      <c r="D4831" s="190"/>
    </row>
    <row r="4832" spans="4:4" x14ac:dyDescent="0.25">
      <c r="D4832" s="190"/>
    </row>
    <row r="4833" spans="4:4" x14ac:dyDescent="0.25">
      <c r="D4833" s="190"/>
    </row>
    <row r="4834" spans="4:4" x14ac:dyDescent="0.25">
      <c r="D4834" s="190"/>
    </row>
    <row r="4835" spans="4:4" x14ac:dyDescent="0.25">
      <c r="D4835" s="190"/>
    </row>
    <row r="4836" spans="4:4" x14ac:dyDescent="0.25">
      <c r="D4836" s="190"/>
    </row>
    <row r="4837" spans="4:4" x14ac:dyDescent="0.25">
      <c r="D4837" s="190"/>
    </row>
    <row r="4838" spans="4:4" x14ac:dyDescent="0.25">
      <c r="D4838" s="190"/>
    </row>
    <row r="4839" spans="4:4" x14ac:dyDescent="0.25">
      <c r="D4839" s="190"/>
    </row>
    <row r="4840" spans="4:4" x14ac:dyDescent="0.25">
      <c r="D4840" s="190"/>
    </row>
    <row r="4841" spans="4:4" x14ac:dyDescent="0.25">
      <c r="D4841" s="190"/>
    </row>
    <row r="4842" spans="4:4" x14ac:dyDescent="0.25">
      <c r="D4842" s="190"/>
    </row>
    <row r="4843" spans="4:4" x14ac:dyDescent="0.25">
      <c r="D4843" s="190"/>
    </row>
    <row r="4844" spans="4:4" x14ac:dyDescent="0.25">
      <c r="D4844" s="190"/>
    </row>
    <row r="4845" spans="4:4" x14ac:dyDescent="0.25">
      <c r="D4845" s="190"/>
    </row>
    <row r="4846" spans="4:4" x14ac:dyDescent="0.25">
      <c r="D4846" s="190"/>
    </row>
    <row r="4847" spans="4:4" x14ac:dyDescent="0.25">
      <c r="D4847" s="190"/>
    </row>
    <row r="4848" spans="4:4" x14ac:dyDescent="0.25">
      <c r="D4848" s="190"/>
    </row>
    <row r="4849" spans="4:4" x14ac:dyDescent="0.25">
      <c r="D4849" s="190"/>
    </row>
    <row r="4850" spans="4:4" x14ac:dyDescent="0.25">
      <c r="D4850" s="190"/>
    </row>
    <row r="4851" spans="4:4" x14ac:dyDescent="0.25">
      <c r="D4851" s="190"/>
    </row>
    <row r="4852" spans="4:4" x14ac:dyDescent="0.25">
      <c r="D4852" s="190"/>
    </row>
    <row r="4853" spans="4:4" x14ac:dyDescent="0.25">
      <c r="D4853" s="190"/>
    </row>
    <row r="4854" spans="4:4" x14ac:dyDescent="0.25">
      <c r="D4854" s="190"/>
    </row>
    <row r="4855" spans="4:4" x14ac:dyDescent="0.25">
      <c r="D4855" s="190"/>
    </row>
    <row r="4856" spans="4:4" x14ac:dyDescent="0.25">
      <c r="D4856" s="190"/>
    </row>
    <row r="4857" spans="4:4" x14ac:dyDescent="0.25">
      <c r="D4857" s="190"/>
    </row>
    <row r="4858" spans="4:4" x14ac:dyDescent="0.25">
      <c r="D4858" s="190"/>
    </row>
    <row r="4859" spans="4:4" x14ac:dyDescent="0.25">
      <c r="D4859" s="190"/>
    </row>
    <row r="4860" spans="4:4" x14ac:dyDescent="0.25">
      <c r="D4860" s="190"/>
    </row>
    <row r="4861" spans="4:4" x14ac:dyDescent="0.25">
      <c r="D4861" s="190"/>
    </row>
    <row r="4862" spans="4:4" x14ac:dyDescent="0.25">
      <c r="D4862" s="190"/>
    </row>
    <row r="4863" spans="4:4" x14ac:dyDescent="0.25">
      <c r="D4863" s="190"/>
    </row>
    <row r="4864" spans="4:4" x14ac:dyDescent="0.25">
      <c r="D4864" s="190"/>
    </row>
    <row r="4865" spans="4:4" x14ac:dyDescent="0.25">
      <c r="D4865" s="190"/>
    </row>
    <row r="4866" spans="4:4" x14ac:dyDescent="0.25">
      <c r="D4866" s="190"/>
    </row>
    <row r="4867" spans="4:4" x14ac:dyDescent="0.25">
      <c r="D4867" s="190"/>
    </row>
    <row r="4868" spans="4:4" x14ac:dyDescent="0.25">
      <c r="D4868" s="190"/>
    </row>
    <row r="4869" spans="4:4" x14ac:dyDescent="0.25">
      <c r="D4869" s="190"/>
    </row>
    <row r="4870" spans="4:4" x14ac:dyDescent="0.25">
      <c r="D4870" s="190"/>
    </row>
    <row r="4871" spans="4:4" x14ac:dyDescent="0.25">
      <c r="D4871" s="190"/>
    </row>
    <row r="4872" spans="4:4" x14ac:dyDescent="0.25">
      <c r="D4872" s="190"/>
    </row>
    <row r="4873" spans="4:4" x14ac:dyDescent="0.25">
      <c r="D4873" s="190"/>
    </row>
    <row r="4874" spans="4:4" x14ac:dyDescent="0.25">
      <c r="D4874" s="190"/>
    </row>
    <row r="4875" spans="4:4" x14ac:dyDescent="0.25">
      <c r="D4875" s="190"/>
    </row>
    <row r="4876" spans="4:4" x14ac:dyDescent="0.25">
      <c r="D4876" s="190"/>
    </row>
    <row r="4877" spans="4:4" x14ac:dyDescent="0.25">
      <c r="D4877" s="190"/>
    </row>
    <row r="4878" spans="4:4" x14ac:dyDescent="0.25">
      <c r="D4878" s="190"/>
    </row>
    <row r="4879" spans="4:4" x14ac:dyDescent="0.25">
      <c r="D4879" s="190"/>
    </row>
    <row r="4880" spans="4:4" x14ac:dyDescent="0.25">
      <c r="D4880" s="190"/>
    </row>
    <row r="4881" spans="4:4" x14ac:dyDescent="0.25">
      <c r="D4881" s="190"/>
    </row>
    <row r="4882" spans="4:4" x14ac:dyDescent="0.25">
      <c r="D4882" s="190"/>
    </row>
    <row r="4883" spans="4:4" x14ac:dyDescent="0.25">
      <c r="D4883" s="190"/>
    </row>
    <row r="4884" spans="4:4" x14ac:dyDescent="0.25">
      <c r="D4884" s="190"/>
    </row>
    <row r="4885" spans="4:4" x14ac:dyDescent="0.25">
      <c r="D4885" s="190"/>
    </row>
    <row r="4886" spans="4:4" x14ac:dyDescent="0.25">
      <c r="D4886" s="190"/>
    </row>
    <row r="4887" spans="4:4" x14ac:dyDescent="0.25">
      <c r="D4887" s="190"/>
    </row>
    <row r="4888" spans="4:4" x14ac:dyDescent="0.25">
      <c r="D4888" s="190"/>
    </row>
    <row r="4889" spans="4:4" x14ac:dyDescent="0.25">
      <c r="D4889" s="190"/>
    </row>
    <row r="4890" spans="4:4" x14ac:dyDescent="0.25">
      <c r="D4890" s="190"/>
    </row>
    <row r="4891" spans="4:4" x14ac:dyDescent="0.25">
      <c r="D4891" s="190"/>
    </row>
    <row r="4892" spans="4:4" x14ac:dyDescent="0.25">
      <c r="D4892" s="190"/>
    </row>
    <row r="4893" spans="4:4" x14ac:dyDescent="0.25">
      <c r="D4893" s="190"/>
    </row>
    <row r="4894" spans="4:4" x14ac:dyDescent="0.25">
      <c r="D4894" s="190"/>
    </row>
    <row r="4895" spans="4:4" x14ac:dyDescent="0.25">
      <c r="D4895" s="190"/>
    </row>
    <row r="4896" spans="4:4" x14ac:dyDescent="0.25">
      <c r="D4896" s="190"/>
    </row>
    <row r="4897" spans="4:4" x14ac:dyDescent="0.25">
      <c r="D4897" s="190"/>
    </row>
    <row r="4898" spans="4:4" x14ac:dyDescent="0.25">
      <c r="D4898" s="190"/>
    </row>
    <row r="4899" spans="4:4" x14ac:dyDescent="0.25">
      <c r="D4899" s="190"/>
    </row>
    <row r="4900" spans="4:4" x14ac:dyDescent="0.25">
      <c r="D4900" s="190"/>
    </row>
    <row r="4901" spans="4:4" x14ac:dyDescent="0.25">
      <c r="D4901" s="190"/>
    </row>
    <row r="4902" spans="4:4" x14ac:dyDescent="0.25">
      <c r="D4902" s="190"/>
    </row>
    <row r="4903" spans="4:4" x14ac:dyDescent="0.25">
      <c r="D4903" s="190"/>
    </row>
    <row r="4904" spans="4:4" x14ac:dyDescent="0.25">
      <c r="D4904" s="190"/>
    </row>
    <row r="4905" spans="4:4" x14ac:dyDescent="0.25">
      <c r="D4905" s="190"/>
    </row>
    <row r="4906" spans="4:4" x14ac:dyDescent="0.25">
      <c r="D4906" s="190"/>
    </row>
    <row r="4907" spans="4:4" x14ac:dyDescent="0.25">
      <c r="D4907" s="190"/>
    </row>
    <row r="4908" spans="4:4" x14ac:dyDescent="0.25">
      <c r="D4908" s="190"/>
    </row>
    <row r="4909" spans="4:4" x14ac:dyDescent="0.25">
      <c r="D4909" s="190"/>
    </row>
    <row r="4910" spans="4:4" x14ac:dyDescent="0.25">
      <c r="D4910" s="190"/>
    </row>
    <row r="4911" spans="4:4" x14ac:dyDescent="0.25">
      <c r="D4911" s="190"/>
    </row>
    <row r="4912" spans="4:4" x14ac:dyDescent="0.25">
      <c r="D4912" s="190"/>
    </row>
    <row r="4913" spans="4:4" x14ac:dyDescent="0.25">
      <c r="D4913" s="190"/>
    </row>
    <row r="4914" spans="4:4" x14ac:dyDescent="0.25">
      <c r="D4914" s="190"/>
    </row>
    <row r="4915" spans="4:4" x14ac:dyDescent="0.25">
      <c r="D4915" s="190"/>
    </row>
    <row r="4916" spans="4:4" x14ac:dyDescent="0.25">
      <c r="D4916" s="190"/>
    </row>
    <row r="4917" spans="4:4" x14ac:dyDescent="0.25">
      <c r="D4917" s="190"/>
    </row>
    <row r="4918" spans="4:4" x14ac:dyDescent="0.25">
      <c r="D4918" s="190"/>
    </row>
    <row r="4919" spans="4:4" x14ac:dyDescent="0.25">
      <c r="D4919" s="190"/>
    </row>
    <row r="4920" spans="4:4" x14ac:dyDescent="0.25">
      <c r="D4920" s="190"/>
    </row>
    <row r="4921" spans="4:4" x14ac:dyDescent="0.25">
      <c r="D4921" s="190"/>
    </row>
    <row r="4922" spans="4:4" x14ac:dyDescent="0.25">
      <c r="D4922" s="190"/>
    </row>
    <row r="4923" spans="4:4" x14ac:dyDescent="0.25">
      <c r="D4923" s="190"/>
    </row>
    <row r="4924" spans="4:4" x14ac:dyDescent="0.25">
      <c r="D4924" s="190"/>
    </row>
    <row r="4925" spans="4:4" x14ac:dyDescent="0.25">
      <c r="D4925" s="190"/>
    </row>
    <row r="4926" spans="4:4" x14ac:dyDescent="0.25">
      <c r="D4926" s="190"/>
    </row>
    <row r="4927" spans="4:4" x14ac:dyDescent="0.25">
      <c r="D4927" s="190"/>
    </row>
    <row r="4928" spans="4:4" x14ac:dyDescent="0.25">
      <c r="D4928" s="190"/>
    </row>
    <row r="4929" spans="4:4" x14ac:dyDescent="0.25">
      <c r="D4929" s="190"/>
    </row>
    <row r="4930" spans="4:4" x14ac:dyDescent="0.25">
      <c r="D4930" s="190"/>
    </row>
    <row r="4931" spans="4:4" x14ac:dyDescent="0.25">
      <c r="D4931" s="190"/>
    </row>
    <row r="4932" spans="4:4" x14ac:dyDescent="0.25">
      <c r="D4932" s="190"/>
    </row>
    <row r="4933" spans="4:4" x14ac:dyDescent="0.25">
      <c r="D4933" s="190"/>
    </row>
    <row r="4934" spans="4:4" x14ac:dyDescent="0.25">
      <c r="D4934" s="190"/>
    </row>
    <row r="4935" spans="4:4" x14ac:dyDescent="0.25">
      <c r="D4935" s="190"/>
    </row>
    <row r="4936" spans="4:4" x14ac:dyDescent="0.25">
      <c r="D4936" s="190"/>
    </row>
    <row r="4937" spans="4:4" x14ac:dyDescent="0.25">
      <c r="D4937" s="190"/>
    </row>
    <row r="4938" spans="4:4" x14ac:dyDescent="0.25">
      <c r="D4938" s="190"/>
    </row>
    <row r="4939" spans="4:4" x14ac:dyDescent="0.25">
      <c r="D4939" s="190"/>
    </row>
    <row r="4940" spans="4:4" x14ac:dyDescent="0.25">
      <c r="D4940" s="190"/>
    </row>
    <row r="4941" spans="4:4" x14ac:dyDescent="0.25">
      <c r="D4941" s="190"/>
    </row>
    <row r="4942" spans="4:4" x14ac:dyDescent="0.25">
      <c r="D4942" s="190"/>
    </row>
    <row r="4943" spans="4:4" x14ac:dyDescent="0.25">
      <c r="D4943" s="190"/>
    </row>
    <row r="4944" spans="4:4" x14ac:dyDescent="0.25">
      <c r="D4944" s="190"/>
    </row>
    <row r="4945" spans="4:4" x14ac:dyDescent="0.25">
      <c r="D4945" s="190"/>
    </row>
    <row r="4946" spans="4:4" x14ac:dyDescent="0.25">
      <c r="D4946" s="190"/>
    </row>
    <row r="4947" spans="4:4" x14ac:dyDescent="0.25">
      <c r="D4947" s="190"/>
    </row>
    <row r="4948" spans="4:4" x14ac:dyDescent="0.25">
      <c r="D4948" s="190"/>
    </row>
    <row r="4949" spans="4:4" x14ac:dyDescent="0.25">
      <c r="D4949" s="190"/>
    </row>
    <row r="4950" spans="4:4" x14ac:dyDescent="0.25">
      <c r="D4950" s="190"/>
    </row>
    <row r="4951" spans="4:4" x14ac:dyDescent="0.25">
      <c r="D4951" s="190"/>
    </row>
    <row r="4952" spans="4:4" x14ac:dyDescent="0.25">
      <c r="D4952" s="190"/>
    </row>
    <row r="4953" spans="4:4" x14ac:dyDescent="0.25">
      <c r="D4953" s="190"/>
    </row>
    <row r="4954" spans="4:4" x14ac:dyDescent="0.25">
      <c r="D4954" s="190"/>
    </row>
    <row r="4955" spans="4:4" x14ac:dyDescent="0.25">
      <c r="D4955" s="190"/>
    </row>
    <row r="4956" spans="4:4" x14ac:dyDescent="0.25">
      <c r="D4956" s="190"/>
    </row>
    <row r="4957" spans="4:4" x14ac:dyDescent="0.25">
      <c r="D4957" s="190"/>
    </row>
    <row r="4958" spans="4:4" x14ac:dyDescent="0.25">
      <c r="D4958" s="190"/>
    </row>
    <row r="4959" spans="4:4" x14ac:dyDescent="0.25">
      <c r="D4959" s="190"/>
    </row>
    <row r="4960" spans="4:4" x14ac:dyDescent="0.25">
      <c r="D4960" s="190"/>
    </row>
    <row r="4961" spans="4:4" x14ac:dyDescent="0.25">
      <c r="D4961" s="190"/>
    </row>
    <row r="4962" spans="4:4" x14ac:dyDescent="0.25">
      <c r="D4962" s="190"/>
    </row>
    <row r="4963" spans="4:4" x14ac:dyDescent="0.25">
      <c r="D4963" s="190"/>
    </row>
    <row r="4964" spans="4:4" x14ac:dyDescent="0.25">
      <c r="D4964" s="190"/>
    </row>
    <row r="4965" spans="4:4" x14ac:dyDescent="0.25">
      <c r="D4965" s="190"/>
    </row>
    <row r="4966" spans="4:4" x14ac:dyDescent="0.25">
      <c r="D4966" s="190"/>
    </row>
    <row r="4967" spans="4:4" x14ac:dyDescent="0.25">
      <c r="D4967" s="190"/>
    </row>
    <row r="4968" spans="4:4" x14ac:dyDescent="0.25">
      <c r="D4968" s="190"/>
    </row>
    <row r="4969" spans="4:4" x14ac:dyDescent="0.25">
      <c r="D4969" s="190"/>
    </row>
    <row r="4970" spans="4:4" x14ac:dyDescent="0.25">
      <c r="D4970" s="190"/>
    </row>
    <row r="4971" spans="4:4" x14ac:dyDescent="0.25">
      <c r="D4971" s="190"/>
    </row>
    <row r="4972" spans="4:4" x14ac:dyDescent="0.25">
      <c r="D4972" s="190"/>
    </row>
    <row r="4973" spans="4:4" x14ac:dyDescent="0.25">
      <c r="D4973" s="190"/>
    </row>
    <row r="4974" spans="4:4" x14ac:dyDescent="0.25">
      <c r="D4974" s="190"/>
    </row>
    <row r="4975" spans="4:4" x14ac:dyDescent="0.25">
      <c r="D4975" s="190"/>
    </row>
    <row r="4976" spans="4:4" x14ac:dyDescent="0.25">
      <c r="D4976" s="190"/>
    </row>
    <row r="4977" spans="4:4" x14ac:dyDescent="0.25">
      <c r="D4977" s="190"/>
    </row>
    <row r="4978" spans="4:4" x14ac:dyDescent="0.25">
      <c r="D4978" s="190"/>
    </row>
    <row r="4979" spans="4:4" x14ac:dyDescent="0.25">
      <c r="D4979" s="190"/>
    </row>
    <row r="4980" spans="4:4" x14ac:dyDescent="0.25">
      <c r="D4980" s="190"/>
    </row>
    <row r="4981" spans="4:4" x14ac:dyDescent="0.25">
      <c r="D4981" s="190"/>
    </row>
    <row r="4982" spans="4:4" x14ac:dyDescent="0.25">
      <c r="D4982" s="190"/>
    </row>
    <row r="4983" spans="4:4" x14ac:dyDescent="0.25">
      <c r="D4983" s="190"/>
    </row>
    <row r="4984" spans="4:4" x14ac:dyDescent="0.25">
      <c r="D4984" s="190"/>
    </row>
    <row r="4985" spans="4:4" x14ac:dyDescent="0.25">
      <c r="D4985" s="190"/>
    </row>
    <row r="4986" spans="4:4" x14ac:dyDescent="0.25">
      <c r="D4986" s="190"/>
    </row>
    <row r="4987" spans="4:4" x14ac:dyDescent="0.25">
      <c r="D4987" s="190"/>
    </row>
    <row r="4988" spans="4:4" x14ac:dyDescent="0.25">
      <c r="D4988" s="190"/>
    </row>
    <row r="4989" spans="4:4" x14ac:dyDescent="0.25">
      <c r="D4989" s="190"/>
    </row>
    <row r="4990" spans="4:4" x14ac:dyDescent="0.25">
      <c r="D4990" s="190"/>
    </row>
    <row r="4991" spans="4:4" x14ac:dyDescent="0.25">
      <c r="D4991" s="190"/>
    </row>
    <row r="4992" spans="4:4" x14ac:dyDescent="0.25">
      <c r="D4992" s="190"/>
    </row>
    <row r="4993" spans="4:4" x14ac:dyDescent="0.25">
      <c r="D4993" s="190"/>
    </row>
    <row r="4994" spans="4:4" x14ac:dyDescent="0.25">
      <c r="D4994" s="190"/>
    </row>
    <row r="4995" spans="4:4" x14ac:dyDescent="0.25">
      <c r="D4995" s="190"/>
    </row>
    <row r="4996" spans="4:4" x14ac:dyDescent="0.25">
      <c r="D4996" s="190"/>
    </row>
    <row r="4997" spans="4:4" x14ac:dyDescent="0.25">
      <c r="D4997" s="190"/>
    </row>
    <row r="4998" spans="4:4" x14ac:dyDescent="0.25">
      <c r="D4998" s="190"/>
    </row>
    <row r="4999" spans="4:4" x14ac:dyDescent="0.25">
      <c r="D4999" s="190"/>
    </row>
    <row r="5000" spans="4:4" x14ac:dyDescent="0.25">
      <c r="D5000" s="190"/>
    </row>
  </sheetData>
  <sheetProtection algorithmName="SHA-512" hashValue="0xP3ilzQ9mLBZM0Pt4vyzZ/K8lr4IfMrjhGDMm4MJq6GDRjSSEUS4Ixmrmq8KX9w6xKcFuqjZErrn+HD4aNJ5w==" saltValue="1mWsG/uRd20PfqmNnJGH2Q==" spinCount="100000" sheet="1"/>
  <mergeCells count="6">
    <mergeCell ref="A1:G1"/>
    <mergeCell ref="C2:G2"/>
    <mergeCell ref="C3:G3"/>
    <mergeCell ref="C4:G4"/>
    <mergeCell ref="A133:C133"/>
    <mergeCell ref="A134:G138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tabSelected="1" workbookViewId="0">
      <pane ySplit="7" topLeftCell="A8" activePane="bottomLeft" state="frozen"/>
      <selection pane="bottomLeft" sqref="A1:G1"/>
    </sheetView>
  </sheetViews>
  <sheetFormatPr defaultRowHeight="13.2" outlineLevelRow="1" x14ac:dyDescent="0.25"/>
  <cols>
    <col min="1" max="1" width="3.44140625" customWidth="1"/>
    <col min="2" max="2" width="12.6640625" style="125" customWidth="1"/>
    <col min="3" max="3" width="38.33203125" style="125" customWidth="1"/>
    <col min="4" max="4" width="4.88671875" customWidth="1"/>
    <col min="5" max="5" width="10.6640625" customWidth="1"/>
    <col min="6" max="6" width="9.88671875" customWidth="1"/>
    <col min="7" max="7" width="12.77734375" customWidth="1"/>
    <col min="12" max="13" width="0" hidden="1" customWidth="1"/>
    <col min="18" max="23" width="0" hidden="1" customWidth="1"/>
    <col min="29" max="29" width="0" hidden="1" customWidth="1"/>
    <col min="31" max="41" width="0" hidden="1" customWidth="1"/>
  </cols>
  <sheetData>
    <row r="1" spans="1:60" ht="15.75" customHeight="1" x14ac:dyDescent="0.3">
      <c r="A1" s="191" t="s">
        <v>7</v>
      </c>
      <c r="B1" s="191"/>
      <c r="C1" s="191"/>
      <c r="D1" s="191"/>
      <c r="E1" s="191"/>
      <c r="F1" s="191"/>
      <c r="G1" s="191"/>
      <c r="AG1" t="s">
        <v>247</v>
      </c>
    </row>
    <row r="2" spans="1:60" ht="25.05" customHeight="1" x14ac:dyDescent="0.25">
      <c r="A2" s="192" t="s">
        <v>8</v>
      </c>
      <c r="B2" s="77" t="s">
        <v>43</v>
      </c>
      <c r="C2" s="195" t="s">
        <v>44</v>
      </c>
      <c r="D2" s="193"/>
      <c r="E2" s="193"/>
      <c r="F2" s="193"/>
      <c r="G2" s="194"/>
      <c r="AG2" t="s">
        <v>248</v>
      </c>
    </row>
    <row r="3" spans="1:60" ht="25.05" customHeight="1" x14ac:dyDescent="0.25">
      <c r="A3" s="192" t="s">
        <v>9</v>
      </c>
      <c r="B3" s="77" t="s">
        <v>74</v>
      </c>
      <c r="C3" s="195" t="s">
        <v>75</v>
      </c>
      <c r="D3" s="193"/>
      <c r="E3" s="193"/>
      <c r="F3" s="193"/>
      <c r="G3" s="194"/>
      <c r="AC3" s="125" t="s">
        <v>248</v>
      </c>
      <c r="AG3" t="s">
        <v>249</v>
      </c>
    </row>
    <row r="4" spans="1:60" ht="25.05" customHeight="1" x14ac:dyDescent="0.25">
      <c r="A4" s="196" t="s">
        <v>10</v>
      </c>
      <c r="B4" s="197" t="s">
        <v>76</v>
      </c>
      <c r="C4" s="198" t="s">
        <v>77</v>
      </c>
      <c r="D4" s="199"/>
      <c r="E4" s="199"/>
      <c r="F4" s="199"/>
      <c r="G4" s="200"/>
      <c r="AG4" t="s">
        <v>250</v>
      </c>
    </row>
    <row r="5" spans="1:60" x14ac:dyDescent="0.25">
      <c r="D5" s="190"/>
    </row>
    <row r="6" spans="1:60" ht="39.6" x14ac:dyDescent="0.25">
      <c r="A6" s="202" t="s">
        <v>251</v>
      </c>
      <c r="B6" s="204" t="s">
        <v>252</v>
      </c>
      <c r="C6" s="204" t="s">
        <v>253</v>
      </c>
      <c r="D6" s="203" t="s">
        <v>254</v>
      </c>
      <c r="E6" s="202" t="s">
        <v>255</v>
      </c>
      <c r="F6" s="201" t="s">
        <v>256</v>
      </c>
      <c r="G6" s="202" t="s">
        <v>31</v>
      </c>
      <c r="H6" s="205" t="s">
        <v>32</v>
      </c>
      <c r="I6" s="205" t="s">
        <v>257</v>
      </c>
      <c r="J6" s="205" t="s">
        <v>33</v>
      </c>
      <c r="K6" s="205" t="s">
        <v>258</v>
      </c>
      <c r="L6" s="205" t="s">
        <v>259</v>
      </c>
      <c r="M6" s="205" t="s">
        <v>260</v>
      </c>
      <c r="N6" s="205" t="s">
        <v>261</v>
      </c>
      <c r="O6" s="205" t="s">
        <v>262</v>
      </c>
      <c r="P6" s="205" t="s">
        <v>263</v>
      </c>
      <c r="Q6" s="205" t="s">
        <v>264</v>
      </c>
      <c r="R6" s="205" t="s">
        <v>265</v>
      </c>
      <c r="S6" s="205" t="s">
        <v>266</v>
      </c>
      <c r="T6" s="205" t="s">
        <v>267</v>
      </c>
      <c r="U6" s="205" t="s">
        <v>268</v>
      </c>
      <c r="V6" s="205" t="s">
        <v>269</v>
      </c>
      <c r="W6" s="205" t="s">
        <v>270</v>
      </c>
    </row>
    <row r="7" spans="1:60" hidden="1" x14ac:dyDescent="0.25">
      <c r="A7" s="5"/>
      <c r="B7" s="6"/>
      <c r="C7" s="6"/>
      <c r="D7" s="8"/>
      <c r="E7" s="207"/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8"/>
      <c r="R7" s="208"/>
      <c r="S7" s="208"/>
      <c r="T7" s="208"/>
      <c r="U7" s="208"/>
      <c r="V7" s="208"/>
      <c r="W7" s="208"/>
    </row>
    <row r="8" spans="1:60" x14ac:dyDescent="0.25">
      <c r="A8" s="231" t="s">
        <v>271</v>
      </c>
      <c r="B8" s="232" t="s">
        <v>106</v>
      </c>
      <c r="C8" s="252" t="s">
        <v>107</v>
      </c>
      <c r="D8" s="233"/>
      <c r="E8" s="234"/>
      <c r="F8" s="235"/>
      <c r="G8" s="235">
        <f>SUMIF(AG9:AG31,"&lt;&gt;NOR",G9:G31)</f>
        <v>0</v>
      </c>
      <c r="H8" s="235"/>
      <c r="I8" s="235">
        <f>SUM(I9:I31)</f>
        <v>0</v>
      </c>
      <c r="J8" s="235"/>
      <c r="K8" s="235">
        <f>SUM(K9:K31)</f>
        <v>0</v>
      </c>
      <c r="L8" s="235"/>
      <c r="M8" s="235">
        <f>SUM(M9:M31)</f>
        <v>0</v>
      </c>
      <c r="N8" s="235"/>
      <c r="O8" s="235">
        <f>SUM(O9:O31)</f>
        <v>0</v>
      </c>
      <c r="P8" s="235"/>
      <c r="Q8" s="236">
        <f>SUM(Q9:Q31)</f>
        <v>0</v>
      </c>
      <c r="R8" s="230"/>
      <c r="S8" s="230"/>
      <c r="T8" s="230"/>
      <c r="U8" s="230"/>
      <c r="V8" s="230">
        <f>SUM(V9:V31)</f>
        <v>0.64</v>
      </c>
      <c r="W8" s="230"/>
      <c r="AG8" t="s">
        <v>272</v>
      </c>
    </row>
    <row r="9" spans="1:60" outlineLevel="1" x14ac:dyDescent="0.25">
      <c r="A9" s="237">
        <v>1</v>
      </c>
      <c r="B9" s="238" t="s">
        <v>2378</v>
      </c>
      <c r="C9" s="253" t="s">
        <v>2379</v>
      </c>
      <c r="D9" s="239" t="s">
        <v>275</v>
      </c>
      <c r="E9" s="240">
        <v>3.18</v>
      </c>
      <c r="F9" s="241"/>
      <c r="G9" s="242">
        <f>ROUND(E9*F9,2)</f>
        <v>0</v>
      </c>
      <c r="H9" s="241"/>
      <c r="I9" s="242">
        <f>ROUND(E9*H9,2)</f>
        <v>0</v>
      </c>
      <c r="J9" s="241"/>
      <c r="K9" s="242">
        <f>ROUND(E9*J9,2)</f>
        <v>0</v>
      </c>
      <c r="L9" s="242">
        <v>21</v>
      </c>
      <c r="M9" s="242">
        <f>G9*(1+L9/100)</f>
        <v>0</v>
      </c>
      <c r="N9" s="242">
        <v>0</v>
      </c>
      <c r="O9" s="242">
        <f>ROUND(E9*N9,2)</f>
        <v>0</v>
      </c>
      <c r="P9" s="242">
        <v>0</v>
      </c>
      <c r="Q9" s="243">
        <f>ROUND(E9*P9,2)</f>
        <v>0</v>
      </c>
      <c r="R9" s="225"/>
      <c r="S9" s="225" t="s">
        <v>276</v>
      </c>
      <c r="T9" s="225" t="s">
        <v>277</v>
      </c>
      <c r="U9" s="225">
        <v>0.2</v>
      </c>
      <c r="V9" s="225">
        <f>ROUND(E9*U9,2)</f>
        <v>0.64</v>
      </c>
      <c r="W9" s="225"/>
      <c r="X9" s="206"/>
      <c r="Y9" s="206"/>
      <c r="Z9" s="206"/>
      <c r="AA9" s="206"/>
      <c r="AB9" s="206"/>
      <c r="AC9" s="206"/>
      <c r="AD9" s="206"/>
      <c r="AE9" s="206"/>
      <c r="AF9" s="206"/>
      <c r="AG9" s="206" t="s">
        <v>346</v>
      </c>
      <c r="AH9" s="206"/>
      <c r="AI9" s="206"/>
      <c r="AJ9" s="206"/>
      <c r="AK9" s="206"/>
      <c r="AL9" s="206"/>
      <c r="AM9" s="206"/>
      <c r="AN9" s="206"/>
      <c r="AO9" s="206"/>
      <c r="AP9" s="206"/>
      <c r="AQ9" s="206"/>
      <c r="AR9" s="206"/>
      <c r="AS9" s="206"/>
      <c r="AT9" s="206"/>
      <c r="AU9" s="206"/>
      <c r="AV9" s="206"/>
      <c r="AW9" s="206"/>
      <c r="AX9" s="206"/>
      <c r="AY9" s="206"/>
      <c r="AZ9" s="206"/>
      <c r="BA9" s="206"/>
      <c r="BB9" s="206"/>
      <c r="BC9" s="206"/>
      <c r="BD9" s="206"/>
      <c r="BE9" s="206"/>
      <c r="BF9" s="206"/>
      <c r="BG9" s="206"/>
      <c r="BH9" s="206"/>
    </row>
    <row r="10" spans="1:60" outlineLevel="1" x14ac:dyDescent="0.25">
      <c r="A10" s="223"/>
      <c r="B10" s="224"/>
      <c r="C10" s="254" t="s">
        <v>2380</v>
      </c>
      <c r="D10" s="226"/>
      <c r="E10" s="227">
        <v>3.18</v>
      </c>
      <c r="F10" s="225"/>
      <c r="G10" s="225"/>
      <c r="H10" s="225"/>
      <c r="I10" s="225"/>
      <c r="J10" s="225"/>
      <c r="K10" s="225"/>
      <c r="L10" s="225"/>
      <c r="M10" s="225"/>
      <c r="N10" s="225"/>
      <c r="O10" s="225"/>
      <c r="P10" s="225"/>
      <c r="Q10" s="225"/>
      <c r="R10" s="225"/>
      <c r="S10" s="225"/>
      <c r="T10" s="225"/>
      <c r="U10" s="225"/>
      <c r="V10" s="225"/>
      <c r="W10" s="225"/>
      <c r="X10" s="206"/>
      <c r="Y10" s="206"/>
      <c r="Z10" s="206"/>
      <c r="AA10" s="206"/>
      <c r="AB10" s="206"/>
      <c r="AC10" s="206"/>
      <c r="AD10" s="206"/>
      <c r="AE10" s="206"/>
      <c r="AF10" s="206"/>
      <c r="AG10" s="206" t="s">
        <v>280</v>
      </c>
      <c r="AH10" s="206">
        <v>0</v>
      </c>
      <c r="AI10" s="206"/>
      <c r="AJ10" s="206"/>
      <c r="AK10" s="206"/>
      <c r="AL10" s="206"/>
      <c r="AM10" s="206"/>
      <c r="AN10" s="206"/>
      <c r="AO10" s="206"/>
      <c r="AP10" s="206"/>
      <c r="AQ10" s="206"/>
      <c r="AR10" s="206"/>
      <c r="AS10" s="206"/>
      <c r="AT10" s="206"/>
      <c r="AU10" s="206"/>
      <c r="AV10" s="206"/>
      <c r="AW10" s="206"/>
      <c r="AX10" s="206"/>
      <c r="AY10" s="206"/>
      <c r="AZ10" s="206"/>
      <c r="BA10" s="206"/>
      <c r="BB10" s="206"/>
      <c r="BC10" s="206"/>
      <c r="BD10" s="206"/>
      <c r="BE10" s="206"/>
      <c r="BF10" s="206"/>
      <c r="BG10" s="206"/>
      <c r="BH10" s="206"/>
    </row>
    <row r="11" spans="1:60" outlineLevel="1" x14ac:dyDescent="0.25">
      <c r="A11" s="237">
        <v>2</v>
      </c>
      <c r="B11" s="238" t="s">
        <v>2381</v>
      </c>
      <c r="C11" s="253" t="s">
        <v>2382</v>
      </c>
      <c r="D11" s="239" t="s">
        <v>314</v>
      </c>
      <c r="E11" s="240">
        <v>102.9</v>
      </c>
      <c r="F11" s="241"/>
      <c r="G11" s="242">
        <f>ROUND(E11*F11,2)</f>
        <v>0</v>
      </c>
      <c r="H11" s="241"/>
      <c r="I11" s="242">
        <f>ROUND(E11*H11,2)</f>
        <v>0</v>
      </c>
      <c r="J11" s="241"/>
      <c r="K11" s="242">
        <f>ROUND(E11*J11,2)</f>
        <v>0</v>
      </c>
      <c r="L11" s="242">
        <v>21</v>
      </c>
      <c r="M11" s="242">
        <f>G11*(1+L11/100)</f>
        <v>0</v>
      </c>
      <c r="N11" s="242">
        <v>0</v>
      </c>
      <c r="O11" s="242">
        <f>ROUND(E11*N11,2)</f>
        <v>0</v>
      </c>
      <c r="P11" s="242">
        <v>0</v>
      </c>
      <c r="Q11" s="243">
        <f>ROUND(E11*P11,2)</f>
        <v>0</v>
      </c>
      <c r="R11" s="225"/>
      <c r="S11" s="225" t="s">
        <v>289</v>
      </c>
      <c r="T11" s="225" t="s">
        <v>277</v>
      </c>
      <c r="U11" s="225">
        <v>0</v>
      </c>
      <c r="V11" s="225">
        <f>ROUND(E11*U11,2)</f>
        <v>0</v>
      </c>
      <c r="W11" s="225"/>
      <c r="X11" s="206"/>
      <c r="Y11" s="206"/>
      <c r="Z11" s="206"/>
      <c r="AA11" s="206"/>
      <c r="AB11" s="206"/>
      <c r="AC11" s="206"/>
      <c r="AD11" s="206"/>
      <c r="AE11" s="206"/>
      <c r="AF11" s="206"/>
      <c r="AG11" s="206" t="s">
        <v>346</v>
      </c>
      <c r="AH11" s="206"/>
      <c r="AI11" s="206"/>
      <c r="AJ11" s="206"/>
      <c r="AK11" s="206"/>
      <c r="AL11" s="206"/>
      <c r="AM11" s="206"/>
      <c r="AN11" s="206"/>
      <c r="AO11" s="206"/>
      <c r="AP11" s="206"/>
      <c r="AQ11" s="206"/>
      <c r="AR11" s="206"/>
      <c r="AS11" s="206"/>
      <c r="AT11" s="206"/>
      <c r="AU11" s="206"/>
      <c r="AV11" s="206"/>
      <c r="AW11" s="206"/>
      <c r="AX11" s="206"/>
      <c r="AY11" s="206"/>
      <c r="AZ11" s="206"/>
      <c r="BA11" s="206"/>
      <c r="BB11" s="206"/>
      <c r="BC11" s="206"/>
      <c r="BD11" s="206"/>
      <c r="BE11" s="206"/>
      <c r="BF11" s="206"/>
      <c r="BG11" s="206"/>
      <c r="BH11" s="206"/>
    </row>
    <row r="12" spans="1:60" outlineLevel="1" x14ac:dyDescent="0.25">
      <c r="A12" s="223"/>
      <c r="B12" s="224"/>
      <c r="C12" s="254" t="s">
        <v>2383</v>
      </c>
      <c r="D12" s="226"/>
      <c r="E12" s="227">
        <v>102.9</v>
      </c>
      <c r="F12" s="225"/>
      <c r="G12" s="225"/>
      <c r="H12" s="225"/>
      <c r="I12" s="225"/>
      <c r="J12" s="225"/>
      <c r="K12" s="225"/>
      <c r="L12" s="225"/>
      <c r="M12" s="225"/>
      <c r="N12" s="225"/>
      <c r="O12" s="225"/>
      <c r="P12" s="225"/>
      <c r="Q12" s="225"/>
      <c r="R12" s="225"/>
      <c r="S12" s="225"/>
      <c r="T12" s="225"/>
      <c r="U12" s="225"/>
      <c r="V12" s="225"/>
      <c r="W12" s="225"/>
      <c r="X12" s="206"/>
      <c r="Y12" s="206"/>
      <c r="Z12" s="206"/>
      <c r="AA12" s="206"/>
      <c r="AB12" s="206"/>
      <c r="AC12" s="206"/>
      <c r="AD12" s="206"/>
      <c r="AE12" s="206"/>
      <c r="AF12" s="206"/>
      <c r="AG12" s="206" t="s">
        <v>280</v>
      </c>
      <c r="AH12" s="206">
        <v>0</v>
      </c>
      <c r="AI12" s="206"/>
      <c r="AJ12" s="206"/>
      <c r="AK12" s="206"/>
      <c r="AL12" s="206"/>
      <c r="AM12" s="206"/>
      <c r="AN12" s="206"/>
      <c r="AO12" s="206"/>
      <c r="AP12" s="206"/>
      <c r="AQ12" s="206"/>
      <c r="AR12" s="206"/>
      <c r="AS12" s="206"/>
      <c r="AT12" s="206"/>
      <c r="AU12" s="206"/>
      <c r="AV12" s="206"/>
      <c r="AW12" s="206"/>
      <c r="AX12" s="206"/>
      <c r="AY12" s="206"/>
      <c r="AZ12" s="206"/>
      <c r="BA12" s="206"/>
      <c r="BB12" s="206"/>
      <c r="BC12" s="206"/>
      <c r="BD12" s="206"/>
      <c r="BE12" s="206"/>
      <c r="BF12" s="206"/>
      <c r="BG12" s="206"/>
      <c r="BH12" s="206"/>
    </row>
    <row r="13" spans="1:60" outlineLevel="1" x14ac:dyDescent="0.25">
      <c r="A13" s="237">
        <v>3</v>
      </c>
      <c r="B13" s="238" t="s">
        <v>2384</v>
      </c>
      <c r="C13" s="253" t="s">
        <v>2385</v>
      </c>
      <c r="D13" s="239" t="s">
        <v>275</v>
      </c>
      <c r="E13" s="240">
        <v>37.043999999999997</v>
      </c>
      <c r="F13" s="241"/>
      <c r="G13" s="242">
        <f>ROUND(E13*F13,2)</f>
        <v>0</v>
      </c>
      <c r="H13" s="241"/>
      <c r="I13" s="242">
        <f>ROUND(E13*H13,2)</f>
        <v>0</v>
      </c>
      <c r="J13" s="241"/>
      <c r="K13" s="242">
        <f>ROUND(E13*J13,2)</f>
        <v>0</v>
      </c>
      <c r="L13" s="242">
        <v>21</v>
      </c>
      <c r="M13" s="242">
        <f>G13*(1+L13/100)</f>
        <v>0</v>
      </c>
      <c r="N13" s="242">
        <v>0</v>
      </c>
      <c r="O13" s="242">
        <f>ROUND(E13*N13,2)</f>
        <v>0</v>
      </c>
      <c r="P13" s="242">
        <v>0</v>
      </c>
      <c r="Q13" s="243">
        <f>ROUND(E13*P13,2)</f>
        <v>0</v>
      </c>
      <c r="R13" s="225"/>
      <c r="S13" s="225" t="s">
        <v>289</v>
      </c>
      <c r="T13" s="225" t="s">
        <v>277</v>
      </c>
      <c r="U13" s="225">
        <v>0</v>
      </c>
      <c r="V13" s="225">
        <f>ROUND(E13*U13,2)</f>
        <v>0</v>
      </c>
      <c r="W13" s="225"/>
      <c r="X13" s="206"/>
      <c r="Y13" s="206"/>
      <c r="Z13" s="206"/>
      <c r="AA13" s="206"/>
      <c r="AB13" s="206"/>
      <c r="AC13" s="206"/>
      <c r="AD13" s="206"/>
      <c r="AE13" s="206"/>
      <c r="AF13" s="206"/>
      <c r="AG13" s="206" t="s">
        <v>346</v>
      </c>
      <c r="AH13" s="206"/>
      <c r="AI13" s="206"/>
      <c r="AJ13" s="206"/>
      <c r="AK13" s="206"/>
      <c r="AL13" s="206"/>
      <c r="AM13" s="206"/>
      <c r="AN13" s="206"/>
      <c r="AO13" s="206"/>
      <c r="AP13" s="206"/>
      <c r="AQ13" s="206"/>
      <c r="AR13" s="206"/>
      <c r="AS13" s="206"/>
      <c r="AT13" s="206"/>
      <c r="AU13" s="206"/>
      <c r="AV13" s="206"/>
      <c r="AW13" s="206"/>
      <c r="AX13" s="206"/>
      <c r="AY13" s="206"/>
      <c r="AZ13" s="206"/>
      <c r="BA13" s="206"/>
      <c r="BB13" s="206"/>
      <c r="BC13" s="206"/>
      <c r="BD13" s="206"/>
      <c r="BE13" s="206"/>
      <c r="BF13" s="206"/>
      <c r="BG13" s="206"/>
      <c r="BH13" s="206"/>
    </row>
    <row r="14" spans="1:60" outlineLevel="1" x14ac:dyDescent="0.25">
      <c r="A14" s="223"/>
      <c r="B14" s="224"/>
      <c r="C14" s="254" t="s">
        <v>2386</v>
      </c>
      <c r="D14" s="226"/>
      <c r="E14" s="227">
        <v>37.043999999999997</v>
      </c>
      <c r="F14" s="225"/>
      <c r="G14" s="225"/>
      <c r="H14" s="225"/>
      <c r="I14" s="225"/>
      <c r="J14" s="225"/>
      <c r="K14" s="225"/>
      <c r="L14" s="225"/>
      <c r="M14" s="225"/>
      <c r="N14" s="225"/>
      <c r="O14" s="225"/>
      <c r="P14" s="225"/>
      <c r="Q14" s="225"/>
      <c r="R14" s="225"/>
      <c r="S14" s="225"/>
      <c r="T14" s="225"/>
      <c r="U14" s="225"/>
      <c r="V14" s="225"/>
      <c r="W14" s="225"/>
      <c r="X14" s="206"/>
      <c r="Y14" s="206"/>
      <c r="Z14" s="206"/>
      <c r="AA14" s="206"/>
      <c r="AB14" s="206"/>
      <c r="AC14" s="206"/>
      <c r="AD14" s="206"/>
      <c r="AE14" s="206"/>
      <c r="AF14" s="206"/>
      <c r="AG14" s="206" t="s">
        <v>280</v>
      </c>
      <c r="AH14" s="206">
        <v>0</v>
      </c>
      <c r="AI14" s="206"/>
      <c r="AJ14" s="206"/>
      <c r="AK14" s="206"/>
      <c r="AL14" s="206"/>
      <c r="AM14" s="206"/>
      <c r="AN14" s="206"/>
      <c r="AO14" s="206"/>
      <c r="AP14" s="206"/>
      <c r="AQ14" s="206"/>
      <c r="AR14" s="206"/>
      <c r="AS14" s="206"/>
      <c r="AT14" s="206"/>
      <c r="AU14" s="206"/>
      <c r="AV14" s="206"/>
      <c r="AW14" s="206"/>
      <c r="AX14" s="206"/>
      <c r="AY14" s="206"/>
      <c r="AZ14" s="206"/>
      <c r="BA14" s="206"/>
      <c r="BB14" s="206"/>
      <c r="BC14" s="206"/>
      <c r="BD14" s="206"/>
      <c r="BE14" s="206"/>
      <c r="BF14" s="206"/>
      <c r="BG14" s="206"/>
      <c r="BH14" s="206"/>
    </row>
    <row r="15" spans="1:60" outlineLevel="1" x14ac:dyDescent="0.25">
      <c r="A15" s="237">
        <v>4</v>
      </c>
      <c r="B15" s="238" t="s">
        <v>2387</v>
      </c>
      <c r="C15" s="253" t="s">
        <v>2388</v>
      </c>
      <c r="D15" s="239" t="s">
        <v>275</v>
      </c>
      <c r="E15" s="240">
        <v>37.043999999999997</v>
      </c>
      <c r="F15" s="241"/>
      <c r="G15" s="242">
        <f>ROUND(E15*F15,2)</f>
        <v>0</v>
      </c>
      <c r="H15" s="241"/>
      <c r="I15" s="242">
        <f>ROUND(E15*H15,2)</f>
        <v>0</v>
      </c>
      <c r="J15" s="241"/>
      <c r="K15" s="242">
        <f>ROUND(E15*J15,2)</f>
        <v>0</v>
      </c>
      <c r="L15" s="242">
        <v>21</v>
      </c>
      <c r="M15" s="242">
        <f>G15*(1+L15/100)</f>
        <v>0</v>
      </c>
      <c r="N15" s="242">
        <v>0</v>
      </c>
      <c r="O15" s="242">
        <f>ROUND(E15*N15,2)</f>
        <v>0</v>
      </c>
      <c r="P15" s="242">
        <v>0</v>
      </c>
      <c r="Q15" s="243">
        <f>ROUND(E15*P15,2)</f>
        <v>0</v>
      </c>
      <c r="R15" s="225"/>
      <c r="S15" s="225" t="s">
        <v>289</v>
      </c>
      <c r="T15" s="225" t="s">
        <v>277</v>
      </c>
      <c r="U15" s="225">
        <v>0</v>
      </c>
      <c r="V15" s="225">
        <f>ROUND(E15*U15,2)</f>
        <v>0</v>
      </c>
      <c r="W15" s="225"/>
      <c r="X15" s="206"/>
      <c r="Y15" s="206"/>
      <c r="Z15" s="206"/>
      <c r="AA15" s="206"/>
      <c r="AB15" s="206"/>
      <c r="AC15" s="206"/>
      <c r="AD15" s="206"/>
      <c r="AE15" s="206"/>
      <c r="AF15" s="206"/>
      <c r="AG15" s="206" t="s">
        <v>346</v>
      </c>
      <c r="AH15" s="206"/>
      <c r="AI15" s="206"/>
      <c r="AJ15" s="206"/>
      <c r="AK15" s="206"/>
      <c r="AL15" s="206"/>
      <c r="AM15" s="206"/>
      <c r="AN15" s="206"/>
      <c r="AO15" s="206"/>
      <c r="AP15" s="206"/>
      <c r="AQ15" s="206"/>
      <c r="AR15" s="206"/>
      <c r="AS15" s="206"/>
      <c r="AT15" s="206"/>
      <c r="AU15" s="206"/>
      <c r="AV15" s="206"/>
      <c r="AW15" s="206"/>
      <c r="AX15" s="206"/>
      <c r="AY15" s="206"/>
      <c r="AZ15" s="206"/>
      <c r="BA15" s="206"/>
      <c r="BB15" s="206"/>
      <c r="BC15" s="206"/>
      <c r="BD15" s="206"/>
      <c r="BE15" s="206"/>
      <c r="BF15" s="206"/>
      <c r="BG15" s="206"/>
      <c r="BH15" s="206"/>
    </row>
    <row r="16" spans="1:60" outlineLevel="1" x14ac:dyDescent="0.25">
      <c r="A16" s="223"/>
      <c r="B16" s="224"/>
      <c r="C16" s="254" t="s">
        <v>2386</v>
      </c>
      <c r="D16" s="226"/>
      <c r="E16" s="227">
        <v>37.043999999999997</v>
      </c>
      <c r="F16" s="225"/>
      <c r="G16" s="225"/>
      <c r="H16" s="225"/>
      <c r="I16" s="225"/>
      <c r="J16" s="225"/>
      <c r="K16" s="225"/>
      <c r="L16" s="225"/>
      <c r="M16" s="225"/>
      <c r="N16" s="225"/>
      <c r="O16" s="225"/>
      <c r="P16" s="225"/>
      <c r="Q16" s="225"/>
      <c r="R16" s="225"/>
      <c r="S16" s="225"/>
      <c r="T16" s="225"/>
      <c r="U16" s="225"/>
      <c r="V16" s="225"/>
      <c r="W16" s="225"/>
      <c r="X16" s="206"/>
      <c r="Y16" s="206"/>
      <c r="Z16" s="206"/>
      <c r="AA16" s="206"/>
      <c r="AB16" s="206"/>
      <c r="AC16" s="206"/>
      <c r="AD16" s="206"/>
      <c r="AE16" s="206"/>
      <c r="AF16" s="206"/>
      <c r="AG16" s="206" t="s">
        <v>280</v>
      </c>
      <c r="AH16" s="206">
        <v>0</v>
      </c>
      <c r="AI16" s="206"/>
      <c r="AJ16" s="206"/>
      <c r="AK16" s="206"/>
      <c r="AL16" s="206"/>
      <c r="AM16" s="206"/>
      <c r="AN16" s="206"/>
      <c r="AO16" s="206"/>
      <c r="AP16" s="206"/>
      <c r="AQ16" s="206"/>
      <c r="AR16" s="206"/>
      <c r="AS16" s="206"/>
      <c r="AT16" s="206"/>
      <c r="AU16" s="206"/>
      <c r="AV16" s="206"/>
      <c r="AW16" s="206"/>
      <c r="AX16" s="206"/>
      <c r="AY16" s="206"/>
      <c r="AZ16" s="206"/>
      <c r="BA16" s="206"/>
      <c r="BB16" s="206"/>
      <c r="BC16" s="206"/>
      <c r="BD16" s="206"/>
      <c r="BE16" s="206"/>
      <c r="BF16" s="206"/>
      <c r="BG16" s="206"/>
      <c r="BH16" s="206"/>
    </row>
    <row r="17" spans="1:60" outlineLevel="1" x14ac:dyDescent="0.25">
      <c r="A17" s="237">
        <v>5</v>
      </c>
      <c r="B17" s="238" t="s">
        <v>2389</v>
      </c>
      <c r="C17" s="253" t="s">
        <v>2390</v>
      </c>
      <c r="D17" s="239" t="s">
        <v>275</v>
      </c>
      <c r="E17" s="240">
        <v>3.18</v>
      </c>
      <c r="F17" s="241"/>
      <c r="G17" s="242">
        <f>ROUND(E17*F17,2)</f>
        <v>0</v>
      </c>
      <c r="H17" s="241"/>
      <c r="I17" s="242">
        <f>ROUND(E17*H17,2)</f>
        <v>0</v>
      </c>
      <c r="J17" s="241"/>
      <c r="K17" s="242">
        <f>ROUND(E17*J17,2)</f>
        <v>0</v>
      </c>
      <c r="L17" s="242">
        <v>21</v>
      </c>
      <c r="M17" s="242">
        <f>G17*(1+L17/100)</f>
        <v>0</v>
      </c>
      <c r="N17" s="242">
        <v>0</v>
      </c>
      <c r="O17" s="242">
        <f>ROUND(E17*N17,2)</f>
        <v>0</v>
      </c>
      <c r="P17" s="242">
        <v>0</v>
      </c>
      <c r="Q17" s="243">
        <f>ROUND(E17*P17,2)</f>
        <v>0</v>
      </c>
      <c r="R17" s="225"/>
      <c r="S17" s="225" t="s">
        <v>289</v>
      </c>
      <c r="T17" s="225" t="s">
        <v>277</v>
      </c>
      <c r="U17" s="225">
        <v>0</v>
      </c>
      <c r="V17" s="225">
        <f>ROUND(E17*U17,2)</f>
        <v>0</v>
      </c>
      <c r="W17" s="225"/>
      <c r="X17" s="206"/>
      <c r="Y17" s="206"/>
      <c r="Z17" s="206"/>
      <c r="AA17" s="206"/>
      <c r="AB17" s="206"/>
      <c r="AC17" s="206"/>
      <c r="AD17" s="206"/>
      <c r="AE17" s="206"/>
      <c r="AF17" s="206"/>
      <c r="AG17" s="206" t="s">
        <v>346</v>
      </c>
      <c r="AH17" s="206"/>
      <c r="AI17" s="206"/>
      <c r="AJ17" s="206"/>
      <c r="AK17" s="206"/>
      <c r="AL17" s="206"/>
      <c r="AM17" s="206"/>
      <c r="AN17" s="206"/>
      <c r="AO17" s="206"/>
      <c r="AP17" s="206"/>
      <c r="AQ17" s="206"/>
      <c r="AR17" s="206"/>
      <c r="AS17" s="206"/>
      <c r="AT17" s="206"/>
      <c r="AU17" s="206"/>
      <c r="AV17" s="206"/>
      <c r="AW17" s="206"/>
      <c r="AX17" s="206"/>
      <c r="AY17" s="206"/>
      <c r="AZ17" s="206"/>
      <c r="BA17" s="206"/>
      <c r="BB17" s="206"/>
      <c r="BC17" s="206"/>
      <c r="BD17" s="206"/>
      <c r="BE17" s="206"/>
      <c r="BF17" s="206"/>
      <c r="BG17" s="206"/>
      <c r="BH17" s="206"/>
    </row>
    <row r="18" spans="1:60" outlineLevel="1" x14ac:dyDescent="0.25">
      <c r="A18" s="223"/>
      <c r="B18" s="224"/>
      <c r="C18" s="254" t="s">
        <v>2380</v>
      </c>
      <c r="D18" s="226"/>
      <c r="E18" s="227">
        <v>3.18</v>
      </c>
      <c r="F18" s="225"/>
      <c r="G18" s="225"/>
      <c r="H18" s="225"/>
      <c r="I18" s="225"/>
      <c r="J18" s="225"/>
      <c r="K18" s="225"/>
      <c r="L18" s="225"/>
      <c r="M18" s="225"/>
      <c r="N18" s="225"/>
      <c r="O18" s="225"/>
      <c r="P18" s="225"/>
      <c r="Q18" s="225"/>
      <c r="R18" s="225"/>
      <c r="S18" s="225"/>
      <c r="T18" s="225"/>
      <c r="U18" s="225"/>
      <c r="V18" s="225"/>
      <c r="W18" s="225"/>
      <c r="X18" s="206"/>
      <c r="Y18" s="206"/>
      <c r="Z18" s="206"/>
      <c r="AA18" s="206"/>
      <c r="AB18" s="206"/>
      <c r="AC18" s="206"/>
      <c r="AD18" s="206"/>
      <c r="AE18" s="206"/>
      <c r="AF18" s="206"/>
      <c r="AG18" s="206" t="s">
        <v>280</v>
      </c>
      <c r="AH18" s="206">
        <v>0</v>
      </c>
      <c r="AI18" s="206"/>
      <c r="AJ18" s="206"/>
      <c r="AK18" s="206"/>
      <c r="AL18" s="206"/>
      <c r="AM18" s="206"/>
      <c r="AN18" s="206"/>
      <c r="AO18" s="206"/>
      <c r="AP18" s="206"/>
      <c r="AQ18" s="206"/>
      <c r="AR18" s="206"/>
      <c r="AS18" s="206"/>
      <c r="AT18" s="206"/>
      <c r="AU18" s="206"/>
      <c r="AV18" s="206"/>
      <c r="AW18" s="206"/>
      <c r="AX18" s="206"/>
      <c r="AY18" s="206"/>
      <c r="AZ18" s="206"/>
      <c r="BA18" s="206"/>
      <c r="BB18" s="206"/>
      <c r="BC18" s="206"/>
      <c r="BD18" s="206"/>
      <c r="BE18" s="206"/>
      <c r="BF18" s="206"/>
      <c r="BG18" s="206"/>
      <c r="BH18" s="206"/>
    </row>
    <row r="19" spans="1:60" ht="20.399999999999999" outlineLevel="1" x14ac:dyDescent="0.25">
      <c r="A19" s="237">
        <v>6</v>
      </c>
      <c r="B19" s="238" t="s">
        <v>2391</v>
      </c>
      <c r="C19" s="253" t="s">
        <v>2392</v>
      </c>
      <c r="D19" s="239" t="s">
        <v>275</v>
      </c>
      <c r="E19" s="240">
        <v>40.223999999999997</v>
      </c>
      <c r="F19" s="241"/>
      <c r="G19" s="242">
        <f>ROUND(E19*F19,2)</f>
        <v>0</v>
      </c>
      <c r="H19" s="241"/>
      <c r="I19" s="242">
        <f>ROUND(E19*H19,2)</f>
        <v>0</v>
      </c>
      <c r="J19" s="241"/>
      <c r="K19" s="242">
        <f>ROUND(E19*J19,2)</f>
        <v>0</v>
      </c>
      <c r="L19" s="242">
        <v>21</v>
      </c>
      <c r="M19" s="242">
        <f>G19*(1+L19/100)</f>
        <v>0</v>
      </c>
      <c r="N19" s="242">
        <v>0</v>
      </c>
      <c r="O19" s="242">
        <f>ROUND(E19*N19,2)</f>
        <v>0</v>
      </c>
      <c r="P19" s="242">
        <v>0</v>
      </c>
      <c r="Q19" s="243">
        <f>ROUND(E19*P19,2)</f>
        <v>0</v>
      </c>
      <c r="R19" s="225"/>
      <c r="S19" s="225" t="s">
        <v>289</v>
      </c>
      <c r="T19" s="225" t="s">
        <v>277</v>
      </c>
      <c r="U19" s="225">
        <v>0</v>
      </c>
      <c r="V19" s="225">
        <f>ROUND(E19*U19,2)</f>
        <v>0</v>
      </c>
      <c r="W19" s="225"/>
      <c r="X19" s="206"/>
      <c r="Y19" s="206"/>
      <c r="Z19" s="206"/>
      <c r="AA19" s="206"/>
      <c r="AB19" s="206"/>
      <c r="AC19" s="206"/>
      <c r="AD19" s="206"/>
      <c r="AE19" s="206"/>
      <c r="AF19" s="206"/>
      <c r="AG19" s="206" t="s">
        <v>346</v>
      </c>
      <c r="AH19" s="206"/>
      <c r="AI19" s="206"/>
      <c r="AJ19" s="206"/>
      <c r="AK19" s="206"/>
      <c r="AL19" s="206"/>
      <c r="AM19" s="206"/>
      <c r="AN19" s="206"/>
      <c r="AO19" s="206"/>
      <c r="AP19" s="206"/>
      <c r="AQ19" s="206"/>
      <c r="AR19" s="206"/>
      <c r="AS19" s="206"/>
      <c r="AT19" s="206"/>
      <c r="AU19" s="206"/>
      <c r="AV19" s="206"/>
      <c r="AW19" s="206"/>
      <c r="AX19" s="206"/>
      <c r="AY19" s="206"/>
      <c r="AZ19" s="206"/>
      <c r="BA19" s="206"/>
      <c r="BB19" s="206"/>
      <c r="BC19" s="206"/>
      <c r="BD19" s="206"/>
      <c r="BE19" s="206"/>
      <c r="BF19" s="206"/>
      <c r="BG19" s="206"/>
      <c r="BH19" s="206"/>
    </row>
    <row r="20" spans="1:60" outlineLevel="1" x14ac:dyDescent="0.25">
      <c r="A20" s="223"/>
      <c r="B20" s="224"/>
      <c r="C20" s="254" t="s">
        <v>2393</v>
      </c>
      <c r="D20" s="226"/>
      <c r="E20" s="227">
        <v>40.223999999999997</v>
      </c>
      <c r="F20" s="225"/>
      <c r="G20" s="225"/>
      <c r="H20" s="225"/>
      <c r="I20" s="225"/>
      <c r="J20" s="225"/>
      <c r="K20" s="225"/>
      <c r="L20" s="225"/>
      <c r="M20" s="225"/>
      <c r="N20" s="225"/>
      <c r="O20" s="225"/>
      <c r="P20" s="225"/>
      <c r="Q20" s="225"/>
      <c r="R20" s="225"/>
      <c r="S20" s="225"/>
      <c r="T20" s="225"/>
      <c r="U20" s="225"/>
      <c r="V20" s="225"/>
      <c r="W20" s="225"/>
      <c r="X20" s="206"/>
      <c r="Y20" s="206"/>
      <c r="Z20" s="206"/>
      <c r="AA20" s="206"/>
      <c r="AB20" s="206"/>
      <c r="AC20" s="206"/>
      <c r="AD20" s="206"/>
      <c r="AE20" s="206"/>
      <c r="AF20" s="206"/>
      <c r="AG20" s="206" t="s">
        <v>280</v>
      </c>
      <c r="AH20" s="206">
        <v>0</v>
      </c>
      <c r="AI20" s="206"/>
      <c r="AJ20" s="206"/>
      <c r="AK20" s="206"/>
      <c r="AL20" s="206"/>
      <c r="AM20" s="206"/>
      <c r="AN20" s="206"/>
      <c r="AO20" s="206"/>
      <c r="AP20" s="206"/>
      <c r="AQ20" s="206"/>
      <c r="AR20" s="206"/>
      <c r="AS20" s="206"/>
      <c r="AT20" s="206"/>
      <c r="AU20" s="206"/>
      <c r="AV20" s="206"/>
      <c r="AW20" s="206"/>
      <c r="AX20" s="206"/>
      <c r="AY20" s="206"/>
      <c r="AZ20" s="206"/>
      <c r="BA20" s="206"/>
      <c r="BB20" s="206"/>
      <c r="BC20" s="206"/>
      <c r="BD20" s="206"/>
      <c r="BE20" s="206"/>
      <c r="BF20" s="206"/>
      <c r="BG20" s="206"/>
      <c r="BH20" s="206"/>
    </row>
    <row r="21" spans="1:60" outlineLevel="1" x14ac:dyDescent="0.25">
      <c r="A21" s="237">
        <v>7</v>
      </c>
      <c r="B21" s="238" t="s">
        <v>302</v>
      </c>
      <c r="C21" s="253" t="s">
        <v>2394</v>
      </c>
      <c r="D21" s="239" t="s">
        <v>275</v>
      </c>
      <c r="E21" s="240">
        <v>40.223999999999997</v>
      </c>
      <c r="F21" s="241"/>
      <c r="G21" s="242">
        <f>ROUND(E21*F21,2)</f>
        <v>0</v>
      </c>
      <c r="H21" s="241"/>
      <c r="I21" s="242">
        <f>ROUND(E21*H21,2)</f>
        <v>0</v>
      </c>
      <c r="J21" s="241"/>
      <c r="K21" s="242">
        <f>ROUND(E21*J21,2)</f>
        <v>0</v>
      </c>
      <c r="L21" s="242">
        <v>21</v>
      </c>
      <c r="M21" s="242">
        <f>G21*(1+L21/100)</f>
        <v>0</v>
      </c>
      <c r="N21" s="242">
        <v>0</v>
      </c>
      <c r="O21" s="242">
        <f>ROUND(E21*N21,2)</f>
        <v>0</v>
      </c>
      <c r="P21" s="242">
        <v>0</v>
      </c>
      <c r="Q21" s="243">
        <f>ROUND(E21*P21,2)</f>
        <v>0</v>
      </c>
      <c r="R21" s="225"/>
      <c r="S21" s="225" t="s">
        <v>289</v>
      </c>
      <c r="T21" s="225" t="s">
        <v>277</v>
      </c>
      <c r="U21" s="225">
        <v>0</v>
      </c>
      <c r="V21" s="225">
        <f>ROUND(E21*U21,2)</f>
        <v>0</v>
      </c>
      <c r="W21" s="225"/>
      <c r="X21" s="206"/>
      <c r="Y21" s="206"/>
      <c r="Z21" s="206"/>
      <c r="AA21" s="206"/>
      <c r="AB21" s="206"/>
      <c r="AC21" s="206"/>
      <c r="AD21" s="206"/>
      <c r="AE21" s="206"/>
      <c r="AF21" s="206"/>
      <c r="AG21" s="206" t="s">
        <v>346</v>
      </c>
      <c r="AH21" s="206"/>
      <c r="AI21" s="206"/>
      <c r="AJ21" s="206"/>
      <c r="AK21" s="206"/>
      <c r="AL21" s="206"/>
      <c r="AM21" s="206"/>
      <c r="AN21" s="206"/>
      <c r="AO21" s="206"/>
      <c r="AP21" s="206"/>
      <c r="AQ21" s="206"/>
      <c r="AR21" s="206"/>
      <c r="AS21" s="206"/>
      <c r="AT21" s="206"/>
      <c r="AU21" s="206"/>
      <c r="AV21" s="206"/>
      <c r="AW21" s="206"/>
      <c r="AX21" s="206"/>
      <c r="AY21" s="206"/>
      <c r="AZ21" s="206"/>
      <c r="BA21" s="206"/>
      <c r="BB21" s="206"/>
      <c r="BC21" s="206"/>
      <c r="BD21" s="206"/>
      <c r="BE21" s="206"/>
      <c r="BF21" s="206"/>
      <c r="BG21" s="206"/>
      <c r="BH21" s="206"/>
    </row>
    <row r="22" spans="1:60" outlineLevel="1" x14ac:dyDescent="0.25">
      <c r="A22" s="223"/>
      <c r="B22" s="224"/>
      <c r="C22" s="254" t="s">
        <v>2393</v>
      </c>
      <c r="D22" s="226"/>
      <c r="E22" s="227">
        <v>40.223999999999997</v>
      </c>
      <c r="F22" s="225"/>
      <c r="G22" s="225"/>
      <c r="H22" s="225"/>
      <c r="I22" s="225"/>
      <c r="J22" s="225"/>
      <c r="K22" s="225"/>
      <c r="L22" s="225"/>
      <c r="M22" s="225"/>
      <c r="N22" s="225"/>
      <c r="O22" s="225"/>
      <c r="P22" s="225"/>
      <c r="Q22" s="225"/>
      <c r="R22" s="225"/>
      <c r="S22" s="225"/>
      <c r="T22" s="225"/>
      <c r="U22" s="225"/>
      <c r="V22" s="225"/>
      <c r="W22" s="225"/>
      <c r="X22" s="206"/>
      <c r="Y22" s="206"/>
      <c r="Z22" s="206"/>
      <c r="AA22" s="206"/>
      <c r="AB22" s="206"/>
      <c r="AC22" s="206"/>
      <c r="AD22" s="206"/>
      <c r="AE22" s="206"/>
      <c r="AF22" s="206"/>
      <c r="AG22" s="206" t="s">
        <v>280</v>
      </c>
      <c r="AH22" s="206">
        <v>0</v>
      </c>
      <c r="AI22" s="206"/>
      <c r="AJ22" s="206"/>
      <c r="AK22" s="206"/>
      <c r="AL22" s="206"/>
      <c r="AM22" s="206"/>
      <c r="AN22" s="206"/>
      <c r="AO22" s="206"/>
      <c r="AP22" s="206"/>
      <c r="AQ22" s="206"/>
      <c r="AR22" s="206"/>
      <c r="AS22" s="206"/>
      <c r="AT22" s="206"/>
      <c r="AU22" s="206"/>
      <c r="AV22" s="206"/>
      <c r="AW22" s="206"/>
      <c r="AX22" s="206"/>
      <c r="AY22" s="206"/>
      <c r="AZ22" s="206"/>
      <c r="BA22" s="206"/>
      <c r="BB22" s="206"/>
      <c r="BC22" s="206"/>
      <c r="BD22" s="206"/>
      <c r="BE22" s="206"/>
      <c r="BF22" s="206"/>
      <c r="BG22" s="206"/>
      <c r="BH22" s="206"/>
    </row>
    <row r="23" spans="1:60" outlineLevel="1" x14ac:dyDescent="0.25">
      <c r="A23" s="237">
        <v>8</v>
      </c>
      <c r="B23" s="238" t="s">
        <v>2395</v>
      </c>
      <c r="C23" s="253" t="s">
        <v>2396</v>
      </c>
      <c r="D23" s="239" t="s">
        <v>314</v>
      </c>
      <c r="E23" s="240">
        <v>130.9</v>
      </c>
      <c r="F23" s="241"/>
      <c r="G23" s="242">
        <f>ROUND(E23*F23,2)</f>
        <v>0</v>
      </c>
      <c r="H23" s="241"/>
      <c r="I23" s="242">
        <f>ROUND(E23*H23,2)</f>
        <v>0</v>
      </c>
      <c r="J23" s="241"/>
      <c r="K23" s="242">
        <f>ROUND(E23*J23,2)</f>
        <v>0</v>
      </c>
      <c r="L23" s="242">
        <v>21</v>
      </c>
      <c r="M23" s="242">
        <f>G23*(1+L23/100)</f>
        <v>0</v>
      </c>
      <c r="N23" s="242">
        <v>0</v>
      </c>
      <c r="O23" s="242">
        <f>ROUND(E23*N23,2)</f>
        <v>0</v>
      </c>
      <c r="P23" s="242">
        <v>0</v>
      </c>
      <c r="Q23" s="243">
        <f>ROUND(E23*P23,2)</f>
        <v>0</v>
      </c>
      <c r="R23" s="225"/>
      <c r="S23" s="225" t="s">
        <v>289</v>
      </c>
      <c r="T23" s="225" t="s">
        <v>277</v>
      </c>
      <c r="U23" s="225">
        <v>0</v>
      </c>
      <c r="V23" s="225">
        <f>ROUND(E23*U23,2)</f>
        <v>0</v>
      </c>
      <c r="W23" s="225"/>
      <c r="X23" s="206"/>
      <c r="Y23" s="206"/>
      <c r="Z23" s="206"/>
      <c r="AA23" s="206"/>
      <c r="AB23" s="206"/>
      <c r="AC23" s="206"/>
      <c r="AD23" s="206"/>
      <c r="AE23" s="206"/>
      <c r="AF23" s="206"/>
      <c r="AG23" s="206" t="s">
        <v>346</v>
      </c>
      <c r="AH23" s="206"/>
      <c r="AI23" s="206"/>
      <c r="AJ23" s="206"/>
      <c r="AK23" s="206"/>
      <c r="AL23" s="206"/>
      <c r="AM23" s="206"/>
      <c r="AN23" s="206"/>
      <c r="AO23" s="206"/>
      <c r="AP23" s="206"/>
      <c r="AQ23" s="206"/>
      <c r="AR23" s="206"/>
      <c r="AS23" s="206"/>
      <c r="AT23" s="206"/>
      <c r="AU23" s="206"/>
      <c r="AV23" s="206"/>
      <c r="AW23" s="206"/>
      <c r="AX23" s="206"/>
      <c r="AY23" s="206"/>
      <c r="AZ23" s="206"/>
      <c r="BA23" s="206"/>
      <c r="BB23" s="206"/>
      <c r="BC23" s="206"/>
      <c r="BD23" s="206"/>
      <c r="BE23" s="206"/>
      <c r="BF23" s="206"/>
      <c r="BG23" s="206"/>
      <c r="BH23" s="206"/>
    </row>
    <row r="24" spans="1:60" outlineLevel="1" x14ac:dyDescent="0.25">
      <c r="A24" s="223"/>
      <c r="B24" s="224"/>
      <c r="C24" s="254" t="s">
        <v>2383</v>
      </c>
      <c r="D24" s="226"/>
      <c r="E24" s="227">
        <v>102.9</v>
      </c>
      <c r="F24" s="225"/>
      <c r="G24" s="225"/>
      <c r="H24" s="225"/>
      <c r="I24" s="225"/>
      <c r="J24" s="225"/>
      <c r="K24" s="225"/>
      <c r="L24" s="225"/>
      <c r="M24" s="225"/>
      <c r="N24" s="225"/>
      <c r="O24" s="225"/>
      <c r="P24" s="225"/>
      <c r="Q24" s="225"/>
      <c r="R24" s="225"/>
      <c r="S24" s="225"/>
      <c r="T24" s="225"/>
      <c r="U24" s="225"/>
      <c r="V24" s="225"/>
      <c r="W24" s="225"/>
      <c r="X24" s="206"/>
      <c r="Y24" s="206"/>
      <c r="Z24" s="206"/>
      <c r="AA24" s="206"/>
      <c r="AB24" s="206"/>
      <c r="AC24" s="206"/>
      <c r="AD24" s="206"/>
      <c r="AE24" s="206"/>
      <c r="AF24" s="206"/>
      <c r="AG24" s="206" t="s">
        <v>280</v>
      </c>
      <c r="AH24" s="206">
        <v>0</v>
      </c>
      <c r="AI24" s="206"/>
      <c r="AJ24" s="206"/>
      <c r="AK24" s="206"/>
      <c r="AL24" s="206"/>
      <c r="AM24" s="206"/>
      <c r="AN24" s="206"/>
      <c r="AO24" s="206"/>
      <c r="AP24" s="206"/>
      <c r="AQ24" s="206"/>
      <c r="AR24" s="206"/>
      <c r="AS24" s="206"/>
      <c r="AT24" s="206"/>
      <c r="AU24" s="206"/>
      <c r="AV24" s="206"/>
      <c r="AW24" s="206"/>
      <c r="AX24" s="206"/>
      <c r="AY24" s="206"/>
      <c r="AZ24" s="206"/>
      <c r="BA24" s="206"/>
      <c r="BB24" s="206"/>
      <c r="BC24" s="206"/>
      <c r="BD24" s="206"/>
      <c r="BE24" s="206"/>
      <c r="BF24" s="206"/>
      <c r="BG24" s="206"/>
      <c r="BH24" s="206"/>
    </row>
    <row r="25" spans="1:60" outlineLevel="1" x14ac:dyDescent="0.25">
      <c r="A25" s="223"/>
      <c r="B25" s="224"/>
      <c r="C25" s="254" t="s">
        <v>2397</v>
      </c>
      <c r="D25" s="226"/>
      <c r="E25" s="227">
        <v>28</v>
      </c>
      <c r="F25" s="225"/>
      <c r="G25" s="225"/>
      <c r="H25" s="225"/>
      <c r="I25" s="225"/>
      <c r="J25" s="225"/>
      <c r="K25" s="225"/>
      <c r="L25" s="225"/>
      <c r="M25" s="225"/>
      <c r="N25" s="225"/>
      <c r="O25" s="225"/>
      <c r="P25" s="225"/>
      <c r="Q25" s="225"/>
      <c r="R25" s="225"/>
      <c r="S25" s="225"/>
      <c r="T25" s="225"/>
      <c r="U25" s="225"/>
      <c r="V25" s="225"/>
      <c r="W25" s="225"/>
      <c r="X25" s="206"/>
      <c r="Y25" s="206"/>
      <c r="Z25" s="206"/>
      <c r="AA25" s="206"/>
      <c r="AB25" s="206"/>
      <c r="AC25" s="206"/>
      <c r="AD25" s="206"/>
      <c r="AE25" s="206"/>
      <c r="AF25" s="206"/>
      <c r="AG25" s="206" t="s">
        <v>280</v>
      </c>
      <c r="AH25" s="206">
        <v>0</v>
      </c>
      <c r="AI25" s="206"/>
      <c r="AJ25" s="206"/>
      <c r="AK25" s="206"/>
      <c r="AL25" s="206"/>
      <c r="AM25" s="206"/>
      <c r="AN25" s="206"/>
      <c r="AO25" s="206"/>
      <c r="AP25" s="206"/>
      <c r="AQ25" s="206"/>
      <c r="AR25" s="206"/>
      <c r="AS25" s="206"/>
      <c r="AT25" s="206"/>
      <c r="AU25" s="206"/>
      <c r="AV25" s="206"/>
      <c r="AW25" s="206"/>
      <c r="AX25" s="206"/>
      <c r="AY25" s="206"/>
      <c r="AZ25" s="206"/>
      <c r="BA25" s="206"/>
      <c r="BB25" s="206"/>
      <c r="BC25" s="206"/>
      <c r="BD25" s="206"/>
      <c r="BE25" s="206"/>
      <c r="BF25" s="206"/>
      <c r="BG25" s="206"/>
      <c r="BH25" s="206"/>
    </row>
    <row r="26" spans="1:60" outlineLevel="1" x14ac:dyDescent="0.25">
      <c r="A26" s="237">
        <v>9</v>
      </c>
      <c r="B26" s="238" t="s">
        <v>2398</v>
      </c>
      <c r="C26" s="253" t="s">
        <v>2399</v>
      </c>
      <c r="D26" s="239" t="s">
        <v>314</v>
      </c>
      <c r="E26" s="240">
        <v>130.9</v>
      </c>
      <c r="F26" s="241"/>
      <c r="G26" s="242">
        <f>ROUND(E26*F26,2)</f>
        <v>0</v>
      </c>
      <c r="H26" s="241"/>
      <c r="I26" s="242">
        <f>ROUND(E26*H26,2)</f>
        <v>0</v>
      </c>
      <c r="J26" s="241"/>
      <c r="K26" s="242">
        <f>ROUND(E26*J26,2)</f>
        <v>0</v>
      </c>
      <c r="L26" s="242">
        <v>21</v>
      </c>
      <c r="M26" s="242">
        <f>G26*(1+L26/100)</f>
        <v>0</v>
      </c>
      <c r="N26" s="242">
        <v>0</v>
      </c>
      <c r="O26" s="242">
        <f>ROUND(E26*N26,2)</f>
        <v>0</v>
      </c>
      <c r="P26" s="242">
        <v>0</v>
      </c>
      <c r="Q26" s="243">
        <f>ROUND(E26*P26,2)</f>
        <v>0</v>
      </c>
      <c r="R26" s="225"/>
      <c r="S26" s="225" t="s">
        <v>289</v>
      </c>
      <c r="T26" s="225" t="s">
        <v>277</v>
      </c>
      <c r="U26" s="225">
        <v>0</v>
      </c>
      <c r="V26" s="225">
        <f>ROUND(E26*U26,2)</f>
        <v>0</v>
      </c>
      <c r="W26" s="225"/>
      <c r="X26" s="206"/>
      <c r="Y26" s="206"/>
      <c r="Z26" s="206"/>
      <c r="AA26" s="206"/>
      <c r="AB26" s="206"/>
      <c r="AC26" s="206"/>
      <c r="AD26" s="206"/>
      <c r="AE26" s="206"/>
      <c r="AF26" s="206"/>
      <c r="AG26" s="206" t="s">
        <v>346</v>
      </c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</row>
    <row r="27" spans="1:60" outlineLevel="1" x14ac:dyDescent="0.25">
      <c r="A27" s="223"/>
      <c r="B27" s="224"/>
      <c r="C27" s="254" t="s">
        <v>2383</v>
      </c>
      <c r="D27" s="226"/>
      <c r="E27" s="227">
        <v>102.9</v>
      </c>
      <c r="F27" s="225"/>
      <c r="G27" s="225"/>
      <c r="H27" s="225"/>
      <c r="I27" s="225"/>
      <c r="J27" s="225"/>
      <c r="K27" s="225"/>
      <c r="L27" s="225"/>
      <c r="M27" s="225"/>
      <c r="N27" s="225"/>
      <c r="O27" s="225"/>
      <c r="P27" s="225"/>
      <c r="Q27" s="225"/>
      <c r="R27" s="225"/>
      <c r="S27" s="225"/>
      <c r="T27" s="225"/>
      <c r="U27" s="225"/>
      <c r="V27" s="225"/>
      <c r="W27" s="225"/>
      <c r="X27" s="206"/>
      <c r="Y27" s="206"/>
      <c r="Z27" s="206"/>
      <c r="AA27" s="206"/>
      <c r="AB27" s="206"/>
      <c r="AC27" s="206"/>
      <c r="AD27" s="206"/>
      <c r="AE27" s="206"/>
      <c r="AF27" s="206"/>
      <c r="AG27" s="206" t="s">
        <v>280</v>
      </c>
      <c r="AH27" s="206">
        <v>0</v>
      </c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</row>
    <row r="28" spans="1:60" outlineLevel="1" x14ac:dyDescent="0.25">
      <c r="A28" s="223"/>
      <c r="B28" s="224"/>
      <c r="C28" s="254" t="s">
        <v>2397</v>
      </c>
      <c r="D28" s="226"/>
      <c r="E28" s="227">
        <v>28</v>
      </c>
      <c r="F28" s="225"/>
      <c r="G28" s="225"/>
      <c r="H28" s="225"/>
      <c r="I28" s="225"/>
      <c r="J28" s="225"/>
      <c r="K28" s="225"/>
      <c r="L28" s="225"/>
      <c r="M28" s="225"/>
      <c r="N28" s="225"/>
      <c r="O28" s="225"/>
      <c r="P28" s="225"/>
      <c r="Q28" s="225"/>
      <c r="R28" s="225"/>
      <c r="S28" s="225"/>
      <c r="T28" s="225"/>
      <c r="U28" s="225"/>
      <c r="V28" s="225"/>
      <c r="W28" s="225"/>
      <c r="X28" s="206"/>
      <c r="Y28" s="206"/>
      <c r="Z28" s="206"/>
      <c r="AA28" s="206"/>
      <c r="AB28" s="206"/>
      <c r="AC28" s="206"/>
      <c r="AD28" s="206"/>
      <c r="AE28" s="206"/>
      <c r="AF28" s="206"/>
      <c r="AG28" s="206" t="s">
        <v>280</v>
      </c>
      <c r="AH28" s="206">
        <v>0</v>
      </c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</row>
    <row r="29" spans="1:60" outlineLevel="1" x14ac:dyDescent="0.25">
      <c r="A29" s="237">
        <v>10</v>
      </c>
      <c r="B29" s="238" t="s">
        <v>2400</v>
      </c>
      <c r="C29" s="253" t="s">
        <v>2401</v>
      </c>
      <c r="D29" s="239" t="s">
        <v>1936</v>
      </c>
      <c r="E29" s="240">
        <v>3.2725</v>
      </c>
      <c r="F29" s="241"/>
      <c r="G29" s="242">
        <f>ROUND(E29*F29,2)</f>
        <v>0</v>
      </c>
      <c r="H29" s="241"/>
      <c r="I29" s="242">
        <f>ROUND(E29*H29,2)</f>
        <v>0</v>
      </c>
      <c r="J29" s="241"/>
      <c r="K29" s="242">
        <f>ROUND(E29*J29,2)</f>
        <v>0</v>
      </c>
      <c r="L29" s="242">
        <v>21</v>
      </c>
      <c r="M29" s="242">
        <f>G29*(1+L29/100)</f>
        <v>0</v>
      </c>
      <c r="N29" s="242">
        <v>1E-3</v>
      </c>
      <c r="O29" s="242">
        <f>ROUND(E29*N29,2)</f>
        <v>0</v>
      </c>
      <c r="P29" s="242">
        <v>0</v>
      </c>
      <c r="Q29" s="243">
        <f>ROUND(E29*P29,2)</f>
        <v>0</v>
      </c>
      <c r="R29" s="225"/>
      <c r="S29" s="225" t="s">
        <v>289</v>
      </c>
      <c r="T29" s="225" t="s">
        <v>277</v>
      </c>
      <c r="U29" s="225">
        <v>0</v>
      </c>
      <c r="V29" s="225">
        <f>ROUND(E29*U29,2)</f>
        <v>0</v>
      </c>
      <c r="W29" s="225"/>
      <c r="X29" s="206"/>
      <c r="Y29" s="206"/>
      <c r="Z29" s="206"/>
      <c r="AA29" s="206"/>
      <c r="AB29" s="206"/>
      <c r="AC29" s="206"/>
      <c r="AD29" s="206"/>
      <c r="AE29" s="206"/>
      <c r="AF29" s="206"/>
      <c r="AG29" s="206" t="s">
        <v>695</v>
      </c>
      <c r="AH29" s="206"/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6"/>
      <c r="AZ29" s="206"/>
      <c r="BA29" s="206"/>
      <c r="BB29" s="206"/>
      <c r="BC29" s="206"/>
      <c r="BD29" s="206"/>
      <c r="BE29" s="206"/>
      <c r="BF29" s="206"/>
      <c r="BG29" s="206"/>
      <c r="BH29" s="206"/>
    </row>
    <row r="30" spans="1:60" outlineLevel="1" x14ac:dyDescent="0.25">
      <c r="A30" s="223"/>
      <c r="B30" s="224"/>
      <c r="C30" s="254" t="s">
        <v>2402</v>
      </c>
      <c r="D30" s="226"/>
      <c r="E30" s="227">
        <v>2.5724999999999998</v>
      </c>
      <c r="F30" s="225"/>
      <c r="G30" s="225"/>
      <c r="H30" s="225"/>
      <c r="I30" s="225"/>
      <c r="J30" s="225"/>
      <c r="K30" s="225"/>
      <c r="L30" s="225"/>
      <c r="M30" s="225"/>
      <c r="N30" s="225"/>
      <c r="O30" s="225"/>
      <c r="P30" s="225"/>
      <c r="Q30" s="225"/>
      <c r="R30" s="225"/>
      <c r="S30" s="225"/>
      <c r="T30" s="225"/>
      <c r="U30" s="225"/>
      <c r="V30" s="225"/>
      <c r="W30" s="225"/>
      <c r="X30" s="206"/>
      <c r="Y30" s="206"/>
      <c r="Z30" s="206"/>
      <c r="AA30" s="206"/>
      <c r="AB30" s="206"/>
      <c r="AC30" s="206"/>
      <c r="AD30" s="206"/>
      <c r="AE30" s="206"/>
      <c r="AF30" s="206"/>
      <c r="AG30" s="206" t="s">
        <v>280</v>
      </c>
      <c r="AH30" s="206">
        <v>0</v>
      </c>
      <c r="AI30" s="206"/>
      <c r="AJ30" s="206"/>
      <c r="AK30" s="206"/>
      <c r="AL30" s="206"/>
      <c r="AM30" s="206"/>
      <c r="AN30" s="206"/>
      <c r="AO30" s="206"/>
      <c r="AP30" s="206"/>
      <c r="AQ30" s="206"/>
      <c r="AR30" s="206"/>
      <c r="AS30" s="206"/>
      <c r="AT30" s="206"/>
      <c r="AU30" s="206"/>
      <c r="AV30" s="206"/>
      <c r="AW30" s="206"/>
      <c r="AX30" s="206"/>
      <c r="AY30" s="206"/>
      <c r="AZ30" s="206"/>
      <c r="BA30" s="206"/>
      <c r="BB30" s="206"/>
      <c r="BC30" s="206"/>
      <c r="BD30" s="206"/>
      <c r="BE30" s="206"/>
      <c r="BF30" s="206"/>
      <c r="BG30" s="206"/>
      <c r="BH30" s="206"/>
    </row>
    <row r="31" spans="1:60" outlineLevel="1" x14ac:dyDescent="0.25">
      <c r="A31" s="223"/>
      <c r="B31" s="224"/>
      <c r="C31" s="254" t="s">
        <v>2403</v>
      </c>
      <c r="D31" s="226"/>
      <c r="E31" s="227">
        <v>0.7</v>
      </c>
      <c r="F31" s="225"/>
      <c r="G31" s="225"/>
      <c r="H31" s="225"/>
      <c r="I31" s="225"/>
      <c r="J31" s="225"/>
      <c r="K31" s="225"/>
      <c r="L31" s="225"/>
      <c r="M31" s="225"/>
      <c r="N31" s="225"/>
      <c r="O31" s="225"/>
      <c r="P31" s="225"/>
      <c r="Q31" s="225"/>
      <c r="R31" s="225"/>
      <c r="S31" s="225"/>
      <c r="T31" s="225"/>
      <c r="U31" s="225"/>
      <c r="V31" s="225"/>
      <c r="W31" s="225"/>
      <c r="X31" s="206"/>
      <c r="Y31" s="206"/>
      <c r="Z31" s="206"/>
      <c r="AA31" s="206"/>
      <c r="AB31" s="206"/>
      <c r="AC31" s="206"/>
      <c r="AD31" s="206"/>
      <c r="AE31" s="206"/>
      <c r="AF31" s="206"/>
      <c r="AG31" s="206" t="s">
        <v>280</v>
      </c>
      <c r="AH31" s="206">
        <v>0</v>
      </c>
      <c r="AI31" s="206"/>
      <c r="AJ31" s="206"/>
      <c r="AK31" s="206"/>
      <c r="AL31" s="206"/>
      <c r="AM31" s="206"/>
      <c r="AN31" s="206"/>
      <c r="AO31" s="206"/>
      <c r="AP31" s="206"/>
      <c r="AQ31" s="206"/>
      <c r="AR31" s="206"/>
      <c r="AS31" s="206"/>
      <c r="AT31" s="206"/>
      <c r="AU31" s="206"/>
      <c r="AV31" s="206"/>
      <c r="AW31" s="206"/>
      <c r="AX31" s="206"/>
      <c r="AY31" s="206"/>
      <c r="AZ31" s="206"/>
      <c r="BA31" s="206"/>
      <c r="BB31" s="206"/>
      <c r="BC31" s="206"/>
      <c r="BD31" s="206"/>
      <c r="BE31" s="206"/>
      <c r="BF31" s="206"/>
      <c r="BG31" s="206"/>
      <c r="BH31" s="206"/>
    </row>
    <row r="32" spans="1:60" x14ac:dyDescent="0.25">
      <c r="A32" s="231" t="s">
        <v>271</v>
      </c>
      <c r="B32" s="232" t="s">
        <v>116</v>
      </c>
      <c r="C32" s="252" t="s">
        <v>117</v>
      </c>
      <c r="D32" s="233"/>
      <c r="E32" s="234"/>
      <c r="F32" s="235"/>
      <c r="G32" s="235">
        <f>SUMIF(AG33:AG37,"&lt;&gt;NOR",G33:G37)</f>
        <v>0</v>
      </c>
      <c r="H32" s="235"/>
      <c r="I32" s="235">
        <f>SUM(I33:I37)</f>
        <v>0</v>
      </c>
      <c r="J32" s="235"/>
      <c r="K32" s="235">
        <f>SUM(K33:K37)</f>
        <v>0</v>
      </c>
      <c r="L32" s="235"/>
      <c r="M32" s="235">
        <f>SUM(M33:M37)</f>
        <v>0</v>
      </c>
      <c r="N32" s="235"/>
      <c r="O32" s="235">
        <f>SUM(O33:O37)</f>
        <v>5.35</v>
      </c>
      <c r="P32" s="235"/>
      <c r="Q32" s="236">
        <f>SUM(Q33:Q37)</f>
        <v>0</v>
      </c>
      <c r="R32" s="230"/>
      <c r="S32" s="230"/>
      <c r="T32" s="230"/>
      <c r="U32" s="230"/>
      <c r="V32" s="230">
        <f>SUM(V33:V37)</f>
        <v>1.92</v>
      </c>
      <c r="W32" s="230"/>
      <c r="AG32" t="s">
        <v>272</v>
      </c>
    </row>
    <row r="33" spans="1:60" outlineLevel="1" x14ac:dyDescent="0.25">
      <c r="A33" s="237">
        <v>11</v>
      </c>
      <c r="B33" s="238" t="s">
        <v>2404</v>
      </c>
      <c r="C33" s="253" t="s">
        <v>2405</v>
      </c>
      <c r="D33" s="239" t="s">
        <v>275</v>
      </c>
      <c r="E33" s="240">
        <v>0.48</v>
      </c>
      <c r="F33" s="241"/>
      <c r="G33" s="242">
        <f>ROUND(E33*F33,2)</f>
        <v>0</v>
      </c>
      <c r="H33" s="241"/>
      <c r="I33" s="242">
        <f>ROUND(E33*H33,2)</f>
        <v>0</v>
      </c>
      <c r="J33" s="241"/>
      <c r="K33" s="242">
        <f>ROUND(E33*J33,2)</f>
        <v>0</v>
      </c>
      <c r="L33" s="242">
        <v>21</v>
      </c>
      <c r="M33" s="242">
        <f>G33*(1+L33/100)</f>
        <v>0</v>
      </c>
      <c r="N33" s="242">
        <v>2.5589200000000001</v>
      </c>
      <c r="O33" s="242">
        <f>ROUND(E33*N33,2)</f>
        <v>1.23</v>
      </c>
      <c r="P33" s="242">
        <v>0</v>
      </c>
      <c r="Q33" s="243">
        <f>ROUND(E33*P33,2)</f>
        <v>0</v>
      </c>
      <c r="R33" s="225"/>
      <c r="S33" s="225" t="s">
        <v>276</v>
      </c>
      <c r="T33" s="225" t="s">
        <v>277</v>
      </c>
      <c r="U33" s="225">
        <v>4</v>
      </c>
      <c r="V33" s="225">
        <f>ROUND(E33*U33,2)</f>
        <v>1.92</v>
      </c>
      <c r="W33" s="225"/>
      <c r="X33" s="206"/>
      <c r="Y33" s="206"/>
      <c r="Z33" s="206"/>
      <c r="AA33" s="206"/>
      <c r="AB33" s="206"/>
      <c r="AC33" s="206"/>
      <c r="AD33" s="206"/>
      <c r="AE33" s="206"/>
      <c r="AF33" s="206"/>
      <c r="AG33" s="206" t="s">
        <v>346</v>
      </c>
      <c r="AH33" s="206"/>
      <c r="AI33" s="206"/>
      <c r="AJ33" s="206"/>
      <c r="AK33" s="206"/>
      <c r="AL33" s="206"/>
      <c r="AM33" s="206"/>
      <c r="AN33" s="206"/>
      <c r="AO33" s="206"/>
      <c r="AP33" s="206"/>
      <c r="AQ33" s="206"/>
      <c r="AR33" s="206"/>
      <c r="AS33" s="206"/>
      <c r="AT33" s="206"/>
      <c r="AU33" s="206"/>
      <c r="AV33" s="206"/>
      <c r="AW33" s="206"/>
      <c r="AX33" s="206"/>
      <c r="AY33" s="206"/>
      <c r="AZ33" s="206"/>
      <c r="BA33" s="206"/>
      <c r="BB33" s="206"/>
      <c r="BC33" s="206"/>
      <c r="BD33" s="206"/>
      <c r="BE33" s="206"/>
      <c r="BF33" s="206"/>
      <c r="BG33" s="206"/>
      <c r="BH33" s="206"/>
    </row>
    <row r="34" spans="1:60" outlineLevel="1" x14ac:dyDescent="0.25">
      <c r="A34" s="223"/>
      <c r="B34" s="224"/>
      <c r="C34" s="254" t="s">
        <v>2406</v>
      </c>
      <c r="D34" s="226"/>
      <c r="E34" s="227">
        <v>0.48</v>
      </c>
      <c r="F34" s="225"/>
      <c r="G34" s="225"/>
      <c r="H34" s="225"/>
      <c r="I34" s="225"/>
      <c r="J34" s="225"/>
      <c r="K34" s="225"/>
      <c r="L34" s="225"/>
      <c r="M34" s="225"/>
      <c r="N34" s="225"/>
      <c r="O34" s="225"/>
      <c r="P34" s="225"/>
      <c r="Q34" s="225"/>
      <c r="R34" s="225"/>
      <c r="S34" s="225"/>
      <c r="T34" s="225"/>
      <c r="U34" s="225"/>
      <c r="V34" s="225"/>
      <c r="W34" s="225"/>
      <c r="X34" s="206"/>
      <c r="Y34" s="206"/>
      <c r="Z34" s="206"/>
      <c r="AA34" s="206"/>
      <c r="AB34" s="206"/>
      <c r="AC34" s="206"/>
      <c r="AD34" s="206"/>
      <c r="AE34" s="206"/>
      <c r="AF34" s="206"/>
      <c r="AG34" s="206" t="s">
        <v>280</v>
      </c>
      <c r="AH34" s="206">
        <v>0</v>
      </c>
      <c r="AI34" s="206"/>
      <c r="AJ34" s="206"/>
      <c r="AK34" s="206"/>
      <c r="AL34" s="206"/>
      <c r="AM34" s="206"/>
      <c r="AN34" s="206"/>
      <c r="AO34" s="206"/>
      <c r="AP34" s="206"/>
      <c r="AQ34" s="206"/>
      <c r="AR34" s="206"/>
      <c r="AS34" s="206"/>
      <c r="AT34" s="206"/>
      <c r="AU34" s="206"/>
      <c r="AV34" s="206"/>
      <c r="AW34" s="206"/>
      <c r="AX34" s="206"/>
      <c r="AY34" s="206"/>
      <c r="AZ34" s="206"/>
      <c r="BA34" s="206"/>
      <c r="BB34" s="206"/>
      <c r="BC34" s="206"/>
      <c r="BD34" s="206"/>
      <c r="BE34" s="206"/>
      <c r="BF34" s="206"/>
      <c r="BG34" s="206"/>
      <c r="BH34" s="206"/>
    </row>
    <row r="35" spans="1:60" outlineLevel="1" x14ac:dyDescent="0.25">
      <c r="A35" s="237">
        <v>12</v>
      </c>
      <c r="B35" s="238" t="s">
        <v>2407</v>
      </c>
      <c r="C35" s="253" t="s">
        <v>2408</v>
      </c>
      <c r="D35" s="239" t="s">
        <v>275</v>
      </c>
      <c r="E35" s="240">
        <v>2.5125000000000002</v>
      </c>
      <c r="F35" s="241"/>
      <c r="G35" s="242">
        <f>ROUND(E35*F35,2)</f>
        <v>0</v>
      </c>
      <c r="H35" s="241"/>
      <c r="I35" s="242">
        <f>ROUND(E35*H35,2)</f>
        <v>0</v>
      </c>
      <c r="J35" s="241"/>
      <c r="K35" s="242">
        <f>ROUND(E35*J35,2)</f>
        <v>0</v>
      </c>
      <c r="L35" s="242">
        <v>21</v>
      </c>
      <c r="M35" s="242">
        <f>G35*(1+L35/100)</f>
        <v>0</v>
      </c>
      <c r="N35" s="242">
        <v>1.63</v>
      </c>
      <c r="O35" s="242">
        <f>ROUND(E35*N35,2)</f>
        <v>4.0999999999999996</v>
      </c>
      <c r="P35" s="242">
        <v>0</v>
      </c>
      <c r="Q35" s="243">
        <f>ROUND(E35*P35,2)</f>
        <v>0</v>
      </c>
      <c r="R35" s="225"/>
      <c r="S35" s="225" t="s">
        <v>289</v>
      </c>
      <c r="T35" s="225" t="s">
        <v>277</v>
      </c>
      <c r="U35" s="225">
        <v>0</v>
      </c>
      <c r="V35" s="225">
        <f>ROUND(E35*U35,2)</f>
        <v>0</v>
      </c>
      <c r="W35" s="225"/>
      <c r="X35" s="206"/>
      <c r="Y35" s="206"/>
      <c r="Z35" s="206"/>
      <c r="AA35" s="206"/>
      <c r="AB35" s="206"/>
      <c r="AC35" s="206"/>
      <c r="AD35" s="206"/>
      <c r="AE35" s="206"/>
      <c r="AF35" s="206"/>
      <c r="AG35" s="206" t="s">
        <v>346</v>
      </c>
      <c r="AH35" s="206"/>
      <c r="AI35" s="206"/>
      <c r="AJ35" s="206"/>
      <c r="AK35" s="206"/>
      <c r="AL35" s="206"/>
      <c r="AM35" s="206"/>
      <c r="AN35" s="206"/>
      <c r="AO35" s="206"/>
      <c r="AP35" s="206"/>
      <c r="AQ35" s="206"/>
      <c r="AR35" s="206"/>
      <c r="AS35" s="206"/>
      <c r="AT35" s="206"/>
      <c r="AU35" s="206"/>
      <c r="AV35" s="206"/>
      <c r="AW35" s="206"/>
      <c r="AX35" s="206"/>
      <c r="AY35" s="206"/>
      <c r="AZ35" s="206"/>
      <c r="BA35" s="206"/>
      <c r="BB35" s="206"/>
      <c r="BC35" s="206"/>
      <c r="BD35" s="206"/>
      <c r="BE35" s="206"/>
      <c r="BF35" s="206"/>
      <c r="BG35" s="206"/>
      <c r="BH35" s="206"/>
    </row>
    <row r="36" spans="1:60" outlineLevel="1" x14ac:dyDescent="0.25">
      <c r="A36" s="223"/>
      <c r="B36" s="224"/>
      <c r="C36" s="254" t="s">
        <v>2409</v>
      </c>
      <c r="D36" s="226"/>
      <c r="E36" s="227">
        <v>2.5125000000000002</v>
      </c>
      <c r="F36" s="225"/>
      <c r="G36" s="225"/>
      <c r="H36" s="225"/>
      <c r="I36" s="225"/>
      <c r="J36" s="225"/>
      <c r="K36" s="225"/>
      <c r="L36" s="225"/>
      <c r="M36" s="225"/>
      <c r="N36" s="225"/>
      <c r="O36" s="225"/>
      <c r="P36" s="225"/>
      <c r="Q36" s="225"/>
      <c r="R36" s="225"/>
      <c r="S36" s="225"/>
      <c r="T36" s="225"/>
      <c r="U36" s="225"/>
      <c r="V36" s="225"/>
      <c r="W36" s="225"/>
      <c r="X36" s="206"/>
      <c r="Y36" s="206"/>
      <c r="Z36" s="206"/>
      <c r="AA36" s="206"/>
      <c r="AB36" s="206"/>
      <c r="AC36" s="206"/>
      <c r="AD36" s="206"/>
      <c r="AE36" s="206"/>
      <c r="AF36" s="206"/>
      <c r="AG36" s="206" t="s">
        <v>280</v>
      </c>
      <c r="AH36" s="206">
        <v>0</v>
      </c>
      <c r="AI36" s="206"/>
      <c r="AJ36" s="206"/>
      <c r="AK36" s="206"/>
      <c r="AL36" s="206"/>
      <c r="AM36" s="206"/>
      <c r="AN36" s="206"/>
      <c r="AO36" s="206"/>
      <c r="AP36" s="206"/>
      <c r="AQ36" s="206"/>
      <c r="AR36" s="206"/>
      <c r="AS36" s="206"/>
      <c r="AT36" s="206"/>
      <c r="AU36" s="206"/>
      <c r="AV36" s="206"/>
      <c r="AW36" s="206"/>
      <c r="AX36" s="206"/>
      <c r="AY36" s="206"/>
      <c r="AZ36" s="206"/>
      <c r="BA36" s="206"/>
      <c r="BB36" s="206"/>
      <c r="BC36" s="206"/>
      <c r="BD36" s="206"/>
      <c r="BE36" s="206"/>
      <c r="BF36" s="206"/>
      <c r="BG36" s="206"/>
      <c r="BH36" s="206"/>
    </row>
    <row r="37" spans="1:60" outlineLevel="1" x14ac:dyDescent="0.25">
      <c r="A37" s="244">
        <v>13</v>
      </c>
      <c r="B37" s="245" t="s">
        <v>2410</v>
      </c>
      <c r="C37" s="255" t="s">
        <v>2411</v>
      </c>
      <c r="D37" s="246" t="s">
        <v>370</v>
      </c>
      <c r="E37" s="247">
        <v>40.200000000000003</v>
      </c>
      <c r="F37" s="248"/>
      <c r="G37" s="249">
        <f>ROUND(E37*F37,2)</f>
        <v>0</v>
      </c>
      <c r="H37" s="248"/>
      <c r="I37" s="249">
        <f>ROUND(E37*H37,2)</f>
        <v>0</v>
      </c>
      <c r="J37" s="248"/>
      <c r="K37" s="249">
        <f>ROUND(E37*J37,2)</f>
        <v>0</v>
      </c>
      <c r="L37" s="249">
        <v>21</v>
      </c>
      <c r="M37" s="249">
        <f>G37*(1+L37/100)</f>
        <v>0</v>
      </c>
      <c r="N37" s="249">
        <v>4.8999999999999998E-4</v>
      </c>
      <c r="O37" s="249">
        <f>ROUND(E37*N37,2)</f>
        <v>0.02</v>
      </c>
      <c r="P37" s="249">
        <v>0</v>
      </c>
      <c r="Q37" s="250">
        <f>ROUND(E37*P37,2)</f>
        <v>0</v>
      </c>
      <c r="R37" s="225"/>
      <c r="S37" s="225" t="s">
        <v>289</v>
      </c>
      <c r="T37" s="225" t="s">
        <v>277</v>
      </c>
      <c r="U37" s="225">
        <v>0</v>
      </c>
      <c r="V37" s="225">
        <f>ROUND(E37*U37,2)</f>
        <v>0</v>
      </c>
      <c r="W37" s="225"/>
      <c r="X37" s="206"/>
      <c r="Y37" s="206"/>
      <c r="Z37" s="206"/>
      <c r="AA37" s="206"/>
      <c r="AB37" s="206"/>
      <c r="AC37" s="206"/>
      <c r="AD37" s="206"/>
      <c r="AE37" s="206"/>
      <c r="AF37" s="206"/>
      <c r="AG37" s="206" t="s">
        <v>346</v>
      </c>
      <c r="AH37" s="206"/>
      <c r="AI37" s="206"/>
      <c r="AJ37" s="206"/>
      <c r="AK37" s="206"/>
      <c r="AL37" s="206"/>
      <c r="AM37" s="206"/>
      <c r="AN37" s="206"/>
      <c r="AO37" s="206"/>
      <c r="AP37" s="206"/>
      <c r="AQ37" s="206"/>
      <c r="AR37" s="206"/>
      <c r="AS37" s="206"/>
      <c r="AT37" s="206"/>
      <c r="AU37" s="206"/>
      <c r="AV37" s="206"/>
      <c r="AW37" s="206"/>
      <c r="AX37" s="206"/>
      <c r="AY37" s="206"/>
      <c r="AZ37" s="206"/>
      <c r="BA37" s="206"/>
      <c r="BB37" s="206"/>
      <c r="BC37" s="206"/>
      <c r="BD37" s="206"/>
      <c r="BE37" s="206"/>
      <c r="BF37" s="206"/>
      <c r="BG37" s="206"/>
      <c r="BH37" s="206"/>
    </row>
    <row r="38" spans="1:60" x14ac:dyDescent="0.25">
      <c r="A38" s="231" t="s">
        <v>271</v>
      </c>
      <c r="B38" s="232" t="s">
        <v>132</v>
      </c>
      <c r="C38" s="252" t="s">
        <v>133</v>
      </c>
      <c r="D38" s="233"/>
      <c r="E38" s="234"/>
      <c r="F38" s="235"/>
      <c r="G38" s="235">
        <f>SUMIF(AG39:AG48,"&lt;&gt;NOR",G39:G48)</f>
        <v>0</v>
      </c>
      <c r="H38" s="235"/>
      <c r="I38" s="235">
        <f>SUM(I39:I48)</f>
        <v>0</v>
      </c>
      <c r="J38" s="235"/>
      <c r="K38" s="235">
        <f>SUM(K39:K48)</f>
        <v>0</v>
      </c>
      <c r="L38" s="235"/>
      <c r="M38" s="235">
        <f>SUM(M39:M48)</f>
        <v>0</v>
      </c>
      <c r="N38" s="235"/>
      <c r="O38" s="235">
        <f>SUM(O39:O48)</f>
        <v>76.309999999999988</v>
      </c>
      <c r="P38" s="235"/>
      <c r="Q38" s="236">
        <f>SUM(Q39:Q48)</f>
        <v>0</v>
      </c>
      <c r="R38" s="230"/>
      <c r="S38" s="230"/>
      <c r="T38" s="230"/>
      <c r="U38" s="230"/>
      <c r="V38" s="230">
        <f>SUM(V39:V48)</f>
        <v>0</v>
      </c>
      <c r="W38" s="230"/>
      <c r="AG38" t="s">
        <v>272</v>
      </c>
    </row>
    <row r="39" spans="1:60" outlineLevel="1" x14ac:dyDescent="0.25">
      <c r="A39" s="244">
        <v>14</v>
      </c>
      <c r="B39" s="245" t="s">
        <v>2412</v>
      </c>
      <c r="C39" s="255" t="s">
        <v>2413</v>
      </c>
      <c r="D39" s="246" t="s">
        <v>333</v>
      </c>
      <c r="E39" s="247">
        <v>5</v>
      </c>
      <c r="F39" s="248"/>
      <c r="G39" s="249">
        <f>ROUND(E39*F39,2)</f>
        <v>0</v>
      </c>
      <c r="H39" s="248"/>
      <c r="I39" s="249">
        <f>ROUND(E39*H39,2)</f>
        <v>0</v>
      </c>
      <c r="J39" s="248"/>
      <c r="K39" s="249">
        <f>ROUND(E39*J39,2)</f>
        <v>0</v>
      </c>
      <c r="L39" s="249">
        <v>21</v>
      </c>
      <c r="M39" s="249">
        <f>G39*(1+L39/100)</f>
        <v>0</v>
      </c>
      <c r="N39" s="249">
        <v>1.465E-2</v>
      </c>
      <c r="O39" s="249">
        <f>ROUND(E39*N39,2)</f>
        <v>7.0000000000000007E-2</v>
      </c>
      <c r="P39" s="249">
        <v>0</v>
      </c>
      <c r="Q39" s="250">
        <f>ROUND(E39*P39,2)</f>
        <v>0</v>
      </c>
      <c r="R39" s="225"/>
      <c r="S39" s="225" t="s">
        <v>289</v>
      </c>
      <c r="T39" s="225" t="s">
        <v>277</v>
      </c>
      <c r="U39" s="225">
        <v>0</v>
      </c>
      <c r="V39" s="225">
        <f>ROUND(E39*U39,2)</f>
        <v>0</v>
      </c>
      <c r="W39" s="225"/>
      <c r="X39" s="206"/>
      <c r="Y39" s="206"/>
      <c r="Z39" s="206"/>
      <c r="AA39" s="206"/>
      <c r="AB39" s="206"/>
      <c r="AC39" s="206"/>
      <c r="AD39" s="206"/>
      <c r="AE39" s="206"/>
      <c r="AF39" s="206"/>
      <c r="AG39" s="206" t="s">
        <v>346</v>
      </c>
      <c r="AH39" s="206"/>
      <c r="AI39" s="206"/>
      <c r="AJ39" s="206"/>
      <c r="AK39" s="206"/>
      <c r="AL39" s="206"/>
      <c r="AM39" s="206"/>
      <c r="AN39" s="206"/>
      <c r="AO39" s="206"/>
      <c r="AP39" s="206"/>
      <c r="AQ39" s="206"/>
      <c r="AR39" s="206"/>
      <c r="AS39" s="206"/>
      <c r="AT39" s="206"/>
      <c r="AU39" s="206"/>
      <c r="AV39" s="206"/>
      <c r="AW39" s="206"/>
      <c r="AX39" s="206"/>
      <c r="AY39" s="206"/>
      <c r="AZ39" s="206"/>
      <c r="BA39" s="206"/>
      <c r="BB39" s="206"/>
      <c r="BC39" s="206"/>
      <c r="BD39" s="206"/>
      <c r="BE39" s="206"/>
      <c r="BF39" s="206"/>
      <c r="BG39" s="206"/>
      <c r="BH39" s="206"/>
    </row>
    <row r="40" spans="1:60" outlineLevel="1" x14ac:dyDescent="0.25">
      <c r="A40" s="244">
        <v>15</v>
      </c>
      <c r="B40" s="245" t="s">
        <v>2414</v>
      </c>
      <c r="C40" s="255" t="s">
        <v>2415</v>
      </c>
      <c r="D40" s="246" t="s">
        <v>314</v>
      </c>
      <c r="E40" s="247">
        <v>98</v>
      </c>
      <c r="F40" s="248"/>
      <c r="G40" s="249">
        <f>ROUND(E40*F40,2)</f>
        <v>0</v>
      </c>
      <c r="H40" s="248"/>
      <c r="I40" s="249">
        <f>ROUND(E40*H40,2)</f>
        <v>0</v>
      </c>
      <c r="J40" s="248"/>
      <c r="K40" s="249">
        <f>ROUND(E40*J40,2)</f>
        <v>0</v>
      </c>
      <c r="L40" s="249">
        <v>21</v>
      </c>
      <c r="M40" s="249">
        <f>G40*(1+L40/100)</f>
        <v>0</v>
      </c>
      <c r="N40" s="249">
        <v>0.50600999999999996</v>
      </c>
      <c r="O40" s="249">
        <f>ROUND(E40*N40,2)</f>
        <v>49.59</v>
      </c>
      <c r="P40" s="249">
        <v>0</v>
      </c>
      <c r="Q40" s="250">
        <f>ROUND(E40*P40,2)</f>
        <v>0</v>
      </c>
      <c r="R40" s="225"/>
      <c r="S40" s="225" t="s">
        <v>289</v>
      </c>
      <c r="T40" s="225" t="s">
        <v>277</v>
      </c>
      <c r="U40" s="225">
        <v>0</v>
      </c>
      <c r="V40" s="225">
        <f>ROUND(E40*U40,2)</f>
        <v>0</v>
      </c>
      <c r="W40" s="225"/>
      <c r="X40" s="206"/>
      <c r="Y40" s="206"/>
      <c r="Z40" s="206"/>
      <c r="AA40" s="206"/>
      <c r="AB40" s="206"/>
      <c r="AC40" s="206"/>
      <c r="AD40" s="206"/>
      <c r="AE40" s="206"/>
      <c r="AF40" s="206"/>
      <c r="AG40" s="206" t="s">
        <v>346</v>
      </c>
      <c r="AH40" s="206"/>
      <c r="AI40" s="206"/>
      <c r="AJ40" s="206"/>
      <c r="AK40" s="206"/>
      <c r="AL40" s="206"/>
      <c r="AM40" s="206"/>
      <c r="AN40" s="206"/>
      <c r="AO40" s="206"/>
      <c r="AP40" s="206"/>
      <c r="AQ40" s="206"/>
      <c r="AR40" s="206"/>
      <c r="AS40" s="206"/>
      <c r="AT40" s="206"/>
      <c r="AU40" s="206"/>
      <c r="AV40" s="206"/>
      <c r="AW40" s="206"/>
      <c r="AX40" s="206"/>
      <c r="AY40" s="206"/>
      <c r="AZ40" s="206"/>
      <c r="BA40" s="206"/>
      <c r="BB40" s="206"/>
      <c r="BC40" s="206"/>
      <c r="BD40" s="206"/>
      <c r="BE40" s="206"/>
      <c r="BF40" s="206"/>
      <c r="BG40" s="206"/>
      <c r="BH40" s="206"/>
    </row>
    <row r="41" spans="1:60" outlineLevel="1" x14ac:dyDescent="0.25">
      <c r="A41" s="244">
        <v>16</v>
      </c>
      <c r="B41" s="245" t="s">
        <v>2416</v>
      </c>
      <c r="C41" s="255" t="s">
        <v>2417</v>
      </c>
      <c r="D41" s="246" t="s">
        <v>314</v>
      </c>
      <c r="E41" s="247">
        <v>98</v>
      </c>
      <c r="F41" s="248"/>
      <c r="G41" s="249">
        <f>ROUND(E41*F41,2)</f>
        <v>0</v>
      </c>
      <c r="H41" s="248"/>
      <c r="I41" s="249">
        <f>ROUND(E41*H41,2)</f>
        <v>0</v>
      </c>
      <c r="J41" s="248"/>
      <c r="K41" s="249">
        <f>ROUND(E41*J41,2)</f>
        <v>0</v>
      </c>
      <c r="L41" s="249">
        <v>21</v>
      </c>
      <c r="M41" s="249">
        <f>G41*(1+L41/100)</f>
        <v>0</v>
      </c>
      <c r="N41" s="249">
        <v>5.5449999999999999E-2</v>
      </c>
      <c r="O41" s="249">
        <f>ROUND(E41*N41,2)</f>
        <v>5.43</v>
      </c>
      <c r="P41" s="249">
        <v>0</v>
      </c>
      <c r="Q41" s="250">
        <f>ROUND(E41*P41,2)</f>
        <v>0</v>
      </c>
      <c r="R41" s="225"/>
      <c r="S41" s="225" t="s">
        <v>289</v>
      </c>
      <c r="T41" s="225" t="s">
        <v>277</v>
      </c>
      <c r="U41" s="225">
        <v>0</v>
      </c>
      <c r="V41" s="225">
        <f>ROUND(E41*U41,2)</f>
        <v>0</v>
      </c>
      <c r="W41" s="225"/>
      <c r="X41" s="206"/>
      <c r="Y41" s="206"/>
      <c r="Z41" s="206"/>
      <c r="AA41" s="206"/>
      <c r="AB41" s="206"/>
      <c r="AC41" s="206"/>
      <c r="AD41" s="206"/>
      <c r="AE41" s="206"/>
      <c r="AF41" s="206"/>
      <c r="AG41" s="206" t="s">
        <v>346</v>
      </c>
      <c r="AH41" s="206"/>
      <c r="AI41" s="206"/>
      <c r="AJ41" s="206"/>
      <c r="AK41" s="206"/>
      <c r="AL41" s="206"/>
      <c r="AM41" s="206"/>
      <c r="AN41" s="206"/>
      <c r="AO41" s="206"/>
      <c r="AP41" s="206"/>
      <c r="AQ41" s="206"/>
      <c r="AR41" s="206"/>
      <c r="AS41" s="206"/>
      <c r="AT41" s="206"/>
      <c r="AU41" s="206"/>
      <c r="AV41" s="206"/>
      <c r="AW41" s="206"/>
      <c r="AX41" s="206"/>
      <c r="AY41" s="206"/>
      <c r="AZ41" s="206"/>
      <c r="BA41" s="206"/>
      <c r="BB41" s="206"/>
      <c r="BC41" s="206"/>
      <c r="BD41" s="206"/>
      <c r="BE41" s="206"/>
      <c r="BF41" s="206"/>
      <c r="BG41" s="206"/>
      <c r="BH41" s="206"/>
    </row>
    <row r="42" spans="1:60" outlineLevel="1" x14ac:dyDescent="0.25">
      <c r="A42" s="244">
        <v>17</v>
      </c>
      <c r="B42" s="245" t="s">
        <v>2418</v>
      </c>
      <c r="C42" s="255" t="s">
        <v>2419</v>
      </c>
      <c r="D42" s="246" t="s">
        <v>333</v>
      </c>
      <c r="E42" s="247">
        <v>40</v>
      </c>
      <c r="F42" s="248"/>
      <c r="G42" s="249">
        <f>ROUND(E42*F42,2)</f>
        <v>0</v>
      </c>
      <c r="H42" s="248"/>
      <c r="I42" s="249">
        <f>ROUND(E42*H42,2)</f>
        <v>0</v>
      </c>
      <c r="J42" s="248"/>
      <c r="K42" s="249">
        <f>ROUND(E42*J42,2)</f>
        <v>0</v>
      </c>
      <c r="L42" s="249">
        <v>21</v>
      </c>
      <c r="M42" s="249">
        <f>G42*(1+L42/100)</f>
        <v>0</v>
      </c>
      <c r="N42" s="249">
        <v>8.8200000000000001E-2</v>
      </c>
      <c r="O42" s="249">
        <f>ROUND(E42*N42,2)</f>
        <v>3.53</v>
      </c>
      <c r="P42" s="249">
        <v>0</v>
      </c>
      <c r="Q42" s="250">
        <f>ROUND(E42*P42,2)</f>
        <v>0</v>
      </c>
      <c r="R42" s="225"/>
      <c r="S42" s="225" t="s">
        <v>289</v>
      </c>
      <c r="T42" s="225" t="s">
        <v>277</v>
      </c>
      <c r="U42" s="225">
        <v>0</v>
      </c>
      <c r="V42" s="225">
        <f>ROUND(E42*U42,2)</f>
        <v>0</v>
      </c>
      <c r="W42" s="225"/>
      <c r="X42" s="206"/>
      <c r="Y42" s="206"/>
      <c r="Z42" s="206"/>
      <c r="AA42" s="206"/>
      <c r="AB42" s="206"/>
      <c r="AC42" s="206"/>
      <c r="AD42" s="206"/>
      <c r="AE42" s="206"/>
      <c r="AF42" s="206"/>
      <c r="AG42" s="206" t="s">
        <v>346</v>
      </c>
      <c r="AH42" s="206"/>
      <c r="AI42" s="206"/>
      <c r="AJ42" s="206"/>
      <c r="AK42" s="206"/>
      <c r="AL42" s="206"/>
      <c r="AM42" s="206"/>
      <c r="AN42" s="206"/>
      <c r="AO42" s="206"/>
      <c r="AP42" s="206"/>
      <c r="AQ42" s="206"/>
      <c r="AR42" s="206"/>
      <c r="AS42" s="206"/>
      <c r="AT42" s="206"/>
      <c r="AU42" s="206"/>
      <c r="AV42" s="206"/>
      <c r="AW42" s="206"/>
      <c r="AX42" s="206"/>
      <c r="AY42" s="206"/>
      <c r="AZ42" s="206"/>
      <c r="BA42" s="206"/>
      <c r="BB42" s="206"/>
      <c r="BC42" s="206"/>
      <c r="BD42" s="206"/>
      <c r="BE42" s="206"/>
      <c r="BF42" s="206"/>
      <c r="BG42" s="206"/>
      <c r="BH42" s="206"/>
    </row>
    <row r="43" spans="1:60" outlineLevel="1" x14ac:dyDescent="0.25">
      <c r="A43" s="244">
        <v>18</v>
      </c>
      <c r="B43" s="245" t="s">
        <v>2420</v>
      </c>
      <c r="C43" s="255" t="s">
        <v>2421</v>
      </c>
      <c r="D43" s="246" t="s">
        <v>333</v>
      </c>
      <c r="E43" s="247">
        <v>2</v>
      </c>
      <c r="F43" s="248"/>
      <c r="G43" s="249">
        <f>ROUND(E43*F43,2)</f>
        <v>0</v>
      </c>
      <c r="H43" s="248"/>
      <c r="I43" s="249">
        <f>ROUND(E43*H43,2)</f>
        <v>0</v>
      </c>
      <c r="J43" s="248"/>
      <c r="K43" s="249">
        <f>ROUND(E43*J43,2)</f>
        <v>0</v>
      </c>
      <c r="L43" s="249">
        <v>21</v>
      </c>
      <c r="M43" s="249">
        <f>G43*(1+L43/100)</f>
        <v>0</v>
      </c>
      <c r="N43" s="249">
        <v>5.9270000000000003E-2</v>
      </c>
      <c r="O43" s="249">
        <f>ROUND(E43*N43,2)</f>
        <v>0.12</v>
      </c>
      <c r="P43" s="249">
        <v>0</v>
      </c>
      <c r="Q43" s="250">
        <f>ROUND(E43*P43,2)</f>
        <v>0</v>
      </c>
      <c r="R43" s="225"/>
      <c r="S43" s="225" t="s">
        <v>289</v>
      </c>
      <c r="T43" s="225" t="s">
        <v>277</v>
      </c>
      <c r="U43" s="225">
        <v>0</v>
      </c>
      <c r="V43" s="225">
        <f>ROUND(E43*U43,2)</f>
        <v>0</v>
      </c>
      <c r="W43" s="225"/>
      <c r="X43" s="206"/>
      <c r="Y43" s="206"/>
      <c r="Z43" s="206"/>
      <c r="AA43" s="206"/>
      <c r="AB43" s="206"/>
      <c r="AC43" s="206"/>
      <c r="AD43" s="206"/>
      <c r="AE43" s="206"/>
      <c r="AF43" s="206"/>
      <c r="AG43" s="206" t="s">
        <v>346</v>
      </c>
      <c r="AH43" s="206"/>
      <c r="AI43" s="206"/>
      <c r="AJ43" s="206"/>
      <c r="AK43" s="206"/>
      <c r="AL43" s="206"/>
      <c r="AM43" s="206"/>
      <c r="AN43" s="206"/>
      <c r="AO43" s="206"/>
      <c r="AP43" s="206"/>
      <c r="AQ43" s="206"/>
      <c r="AR43" s="206"/>
      <c r="AS43" s="206"/>
      <c r="AT43" s="206"/>
      <c r="AU43" s="206"/>
      <c r="AV43" s="206"/>
      <c r="AW43" s="206"/>
      <c r="AX43" s="206"/>
      <c r="AY43" s="206"/>
      <c r="AZ43" s="206"/>
      <c r="BA43" s="206"/>
      <c r="BB43" s="206"/>
      <c r="BC43" s="206"/>
      <c r="BD43" s="206"/>
      <c r="BE43" s="206"/>
      <c r="BF43" s="206"/>
      <c r="BG43" s="206"/>
      <c r="BH43" s="206"/>
    </row>
    <row r="44" spans="1:60" outlineLevel="1" x14ac:dyDescent="0.25">
      <c r="A44" s="244">
        <v>19</v>
      </c>
      <c r="B44" s="245" t="s">
        <v>2422</v>
      </c>
      <c r="C44" s="255" t="s">
        <v>2423</v>
      </c>
      <c r="D44" s="246" t="s">
        <v>333</v>
      </c>
      <c r="E44" s="247">
        <v>2</v>
      </c>
      <c r="F44" s="248"/>
      <c r="G44" s="249">
        <f>ROUND(E44*F44,2)</f>
        <v>0</v>
      </c>
      <c r="H44" s="248"/>
      <c r="I44" s="249">
        <f>ROUND(E44*H44,2)</f>
        <v>0</v>
      </c>
      <c r="J44" s="248"/>
      <c r="K44" s="249">
        <f>ROUND(E44*J44,2)</f>
        <v>0</v>
      </c>
      <c r="L44" s="249">
        <v>21</v>
      </c>
      <c r="M44" s="249">
        <f>G44*(1+L44/100)</f>
        <v>0</v>
      </c>
      <c r="N44" s="249">
        <v>1.1E-4</v>
      </c>
      <c r="O44" s="249">
        <f>ROUND(E44*N44,2)</f>
        <v>0</v>
      </c>
      <c r="P44" s="249">
        <v>0</v>
      </c>
      <c r="Q44" s="250">
        <f>ROUND(E44*P44,2)</f>
        <v>0</v>
      </c>
      <c r="R44" s="225"/>
      <c r="S44" s="225" t="s">
        <v>289</v>
      </c>
      <c r="T44" s="225" t="s">
        <v>277</v>
      </c>
      <c r="U44" s="225">
        <v>0</v>
      </c>
      <c r="V44" s="225">
        <f>ROUND(E44*U44,2)</f>
        <v>0</v>
      </c>
      <c r="W44" s="225"/>
      <c r="X44" s="206"/>
      <c r="Y44" s="206"/>
      <c r="Z44" s="206"/>
      <c r="AA44" s="206"/>
      <c r="AB44" s="206"/>
      <c r="AC44" s="206"/>
      <c r="AD44" s="206"/>
      <c r="AE44" s="206"/>
      <c r="AF44" s="206"/>
      <c r="AG44" s="206" t="s">
        <v>346</v>
      </c>
      <c r="AH44" s="206"/>
      <c r="AI44" s="206"/>
      <c r="AJ44" s="206"/>
      <c r="AK44" s="206"/>
      <c r="AL44" s="206"/>
      <c r="AM44" s="206"/>
      <c r="AN44" s="206"/>
      <c r="AO44" s="206"/>
      <c r="AP44" s="206"/>
      <c r="AQ44" s="206"/>
      <c r="AR44" s="206"/>
      <c r="AS44" s="206"/>
      <c r="AT44" s="206"/>
      <c r="AU44" s="206"/>
      <c r="AV44" s="206"/>
      <c r="AW44" s="206"/>
      <c r="AX44" s="206"/>
      <c r="AY44" s="206"/>
      <c r="AZ44" s="206"/>
      <c r="BA44" s="206"/>
      <c r="BB44" s="206"/>
      <c r="BC44" s="206"/>
      <c r="BD44" s="206"/>
      <c r="BE44" s="206"/>
      <c r="BF44" s="206"/>
      <c r="BG44" s="206"/>
      <c r="BH44" s="206"/>
    </row>
    <row r="45" spans="1:60" outlineLevel="1" x14ac:dyDescent="0.25">
      <c r="A45" s="244">
        <v>20</v>
      </c>
      <c r="B45" s="245" t="s">
        <v>2424</v>
      </c>
      <c r="C45" s="255" t="s">
        <v>2425</v>
      </c>
      <c r="D45" s="246" t="s">
        <v>370</v>
      </c>
      <c r="E45" s="247">
        <v>41</v>
      </c>
      <c r="F45" s="248"/>
      <c r="G45" s="249">
        <f>ROUND(E45*F45,2)</f>
        <v>0</v>
      </c>
      <c r="H45" s="248"/>
      <c r="I45" s="249">
        <f>ROUND(E45*H45,2)</f>
        <v>0</v>
      </c>
      <c r="J45" s="248"/>
      <c r="K45" s="249">
        <f>ROUND(E45*J45,2)</f>
        <v>0</v>
      </c>
      <c r="L45" s="249">
        <v>21</v>
      </c>
      <c r="M45" s="249">
        <f>G45*(1+L45/100)</f>
        <v>0</v>
      </c>
      <c r="N45" s="249">
        <v>9.01E-2</v>
      </c>
      <c r="O45" s="249">
        <f>ROUND(E45*N45,2)</f>
        <v>3.69</v>
      </c>
      <c r="P45" s="249">
        <v>0</v>
      </c>
      <c r="Q45" s="250">
        <f>ROUND(E45*P45,2)</f>
        <v>0</v>
      </c>
      <c r="R45" s="225"/>
      <c r="S45" s="225" t="s">
        <v>289</v>
      </c>
      <c r="T45" s="225" t="s">
        <v>277</v>
      </c>
      <c r="U45" s="225">
        <v>0</v>
      </c>
      <c r="V45" s="225">
        <f>ROUND(E45*U45,2)</f>
        <v>0</v>
      </c>
      <c r="W45" s="225"/>
      <c r="X45" s="206"/>
      <c r="Y45" s="206"/>
      <c r="Z45" s="206"/>
      <c r="AA45" s="206"/>
      <c r="AB45" s="206"/>
      <c r="AC45" s="206"/>
      <c r="AD45" s="206"/>
      <c r="AE45" s="206"/>
      <c r="AF45" s="206"/>
      <c r="AG45" s="206" t="s">
        <v>346</v>
      </c>
      <c r="AH45" s="206"/>
      <c r="AI45" s="206"/>
      <c r="AJ45" s="206"/>
      <c r="AK45" s="206"/>
      <c r="AL45" s="206"/>
      <c r="AM45" s="206"/>
      <c r="AN45" s="206"/>
      <c r="AO45" s="206"/>
      <c r="AP45" s="206"/>
      <c r="AQ45" s="206"/>
      <c r="AR45" s="206"/>
      <c r="AS45" s="206"/>
      <c r="AT45" s="206"/>
      <c r="AU45" s="206"/>
      <c r="AV45" s="206"/>
      <c r="AW45" s="206"/>
      <c r="AX45" s="206"/>
      <c r="AY45" s="206"/>
      <c r="AZ45" s="206"/>
      <c r="BA45" s="206"/>
      <c r="BB45" s="206"/>
      <c r="BC45" s="206"/>
      <c r="BD45" s="206"/>
      <c r="BE45" s="206"/>
      <c r="BF45" s="206"/>
      <c r="BG45" s="206"/>
      <c r="BH45" s="206"/>
    </row>
    <row r="46" spans="1:60" outlineLevel="1" x14ac:dyDescent="0.25">
      <c r="A46" s="237">
        <v>21</v>
      </c>
      <c r="B46" s="238" t="s">
        <v>2426</v>
      </c>
      <c r="C46" s="253" t="s">
        <v>2427</v>
      </c>
      <c r="D46" s="239" t="s">
        <v>314</v>
      </c>
      <c r="E46" s="240">
        <v>106</v>
      </c>
      <c r="F46" s="241"/>
      <c r="G46" s="242">
        <f>ROUND(E46*F46,2)</f>
        <v>0</v>
      </c>
      <c r="H46" s="241"/>
      <c r="I46" s="242">
        <f>ROUND(E46*H46,2)</f>
        <v>0</v>
      </c>
      <c r="J46" s="241"/>
      <c r="K46" s="242">
        <f>ROUND(E46*J46,2)</f>
        <v>0</v>
      </c>
      <c r="L46" s="242">
        <v>21</v>
      </c>
      <c r="M46" s="242">
        <f>G46*(1+L46/100)</f>
        <v>0</v>
      </c>
      <c r="N46" s="242">
        <v>0.129</v>
      </c>
      <c r="O46" s="242">
        <f>ROUND(E46*N46,2)</f>
        <v>13.67</v>
      </c>
      <c r="P46" s="242">
        <v>0</v>
      </c>
      <c r="Q46" s="243">
        <f>ROUND(E46*P46,2)</f>
        <v>0</v>
      </c>
      <c r="R46" s="225"/>
      <c r="S46" s="225" t="s">
        <v>289</v>
      </c>
      <c r="T46" s="225" t="s">
        <v>277</v>
      </c>
      <c r="U46" s="225">
        <v>0</v>
      </c>
      <c r="V46" s="225">
        <f>ROUND(E46*U46,2)</f>
        <v>0</v>
      </c>
      <c r="W46" s="225"/>
      <c r="X46" s="206"/>
      <c r="Y46" s="206"/>
      <c r="Z46" s="206"/>
      <c r="AA46" s="206"/>
      <c r="AB46" s="206"/>
      <c r="AC46" s="206"/>
      <c r="AD46" s="206"/>
      <c r="AE46" s="206"/>
      <c r="AF46" s="206"/>
      <c r="AG46" s="206" t="s">
        <v>695</v>
      </c>
      <c r="AH46" s="206"/>
      <c r="AI46" s="206"/>
      <c r="AJ46" s="206"/>
      <c r="AK46" s="206"/>
      <c r="AL46" s="206"/>
      <c r="AM46" s="206"/>
      <c r="AN46" s="206"/>
      <c r="AO46" s="206"/>
      <c r="AP46" s="206"/>
      <c r="AQ46" s="206"/>
      <c r="AR46" s="206"/>
      <c r="AS46" s="206"/>
      <c r="AT46" s="206"/>
      <c r="AU46" s="206"/>
      <c r="AV46" s="206"/>
      <c r="AW46" s="206"/>
      <c r="AX46" s="206"/>
      <c r="AY46" s="206"/>
      <c r="AZ46" s="206"/>
      <c r="BA46" s="206"/>
      <c r="BB46" s="206"/>
      <c r="BC46" s="206"/>
      <c r="BD46" s="206"/>
      <c r="BE46" s="206"/>
      <c r="BF46" s="206"/>
      <c r="BG46" s="206"/>
      <c r="BH46" s="206"/>
    </row>
    <row r="47" spans="1:60" outlineLevel="1" x14ac:dyDescent="0.25">
      <c r="A47" s="223"/>
      <c r="B47" s="224"/>
      <c r="C47" s="254" t="s">
        <v>2428</v>
      </c>
      <c r="D47" s="226"/>
      <c r="E47" s="227">
        <v>106</v>
      </c>
      <c r="F47" s="225"/>
      <c r="G47" s="225"/>
      <c r="H47" s="225"/>
      <c r="I47" s="225"/>
      <c r="J47" s="225"/>
      <c r="K47" s="225"/>
      <c r="L47" s="225"/>
      <c r="M47" s="225"/>
      <c r="N47" s="225"/>
      <c r="O47" s="225"/>
      <c r="P47" s="225"/>
      <c r="Q47" s="225"/>
      <c r="R47" s="225"/>
      <c r="S47" s="225"/>
      <c r="T47" s="225"/>
      <c r="U47" s="225"/>
      <c r="V47" s="225"/>
      <c r="W47" s="225"/>
      <c r="X47" s="206"/>
      <c r="Y47" s="206"/>
      <c r="Z47" s="206"/>
      <c r="AA47" s="206"/>
      <c r="AB47" s="206"/>
      <c r="AC47" s="206"/>
      <c r="AD47" s="206"/>
      <c r="AE47" s="206"/>
      <c r="AF47" s="206"/>
      <c r="AG47" s="206" t="s">
        <v>280</v>
      </c>
      <c r="AH47" s="206">
        <v>0</v>
      </c>
      <c r="AI47" s="206"/>
      <c r="AJ47" s="206"/>
      <c r="AK47" s="206"/>
      <c r="AL47" s="206"/>
      <c r="AM47" s="206"/>
      <c r="AN47" s="206"/>
      <c r="AO47" s="206"/>
      <c r="AP47" s="206"/>
      <c r="AQ47" s="206"/>
      <c r="AR47" s="206"/>
      <c r="AS47" s="206"/>
      <c r="AT47" s="206"/>
      <c r="AU47" s="206"/>
      <c r="AV47" s="206"/>
      <c r="AW47" s="206"/>
      <c r="AX47" s="206"/>
      <c r="AY47" s="206"/>
      <c r="AZ47" s="206"/>
      <c r="BA47" s="206"/>
      <c r="BB47" s="206"/>
      <c r="BC47" s="206"/>
      <c r="BD47" s="206"/>
      <c r="BE47" s="206"/>
      <c r="BF47" s="206"/>
      <c r="BG47" s="206"/>
      <c r="BH47" s="206"/>
    </row>
    <row r="48" spans="1:60" ht="20.399999999999999" outlineLevel="1" x14ac:dyDescent="0.25">
      <c r="A48" s="244">
        <v>22</v>
      </c>
      <c r="B48" s="245" t="s">
        <v>2429</v>
      </c>
      <c r="C48" s="255" t="s">
        <v>2430</v>
      </c>
      <c r="D48" s="246" t="s">
        <v>333</v>
      </c>
      <c r="E48" s="247">
        <v>5</v>
      </c>
      <c r="F48" s="248"/>
      <c r="G48" s="249">
        <f>ROUND(E48*F48,2)</f>
        <v>0</v>
      </c>
      <c r="H48" s="248"/>
      <c r="I48" s="249">
        <f>ROUND(E48*H48,2)</f>
        <v>0</v>
      </c>
      <c r="J48" s="248"/>
      <c r="K48" s="249">
        <f>ROUND(E48*J48,2)</f>
        <v>0</v>
      </c>
      <c r="L48" s="249">
        <v>21</v>
      </c>
      <c r="M48" s="249">
        <f>G48*(1+L48/100)</f>
        <v>0</v>
      </c>
      <c r="N48" s="249">
        <v>4.1200000000000001E-2</v>
      </c>
      <c r="O48" s="249">
        <f>ROUND(E48*N48,2)</f>
        <v>0.21</v>
      </c>
      <c r="P48" s="249">
        <v>0</v>
      </c>
      <c r="Q48" s="250">
        <f>ROUND(E48*P48,2)</f>
        <v>0</v>
      </c>
      <c r="R48" s="225" t="s">
        <v>672</v>
      </c>
      <c r="S48" s="225" t="s">
        <v>276</v>
      </c>
      <c r="T48" s="225" t="s">
        <v>277</v>
      </c>
      <c r="U48" s="225">
        <v>0</v>
      </c>
      <c r="V48" s="225">
        <f>ROUND(E48*U48,2)</f>
        <v>0</v>
      </c>
      <c r="W48" s="225"/>
      <c r="X48" s="206"/>
      <c r="Y48" s="206"/>
      <c r="Z48" s="206"/>
      <c r="AA48" s="206"/>
      <c r="AB48" s="206"/>
      <c r="AC48" s="206"/>
      <c r="AD48" s="206"/>
      <c r="AE48" s="206"/>
      <c r="AF48" s="206"/>
      <c r="AG48" s="206" t="s">
        <v>695</v>
      </c>
      <c r="AH48" s="206"/>
      <c r="AI48" s="206"/>
      <c r="AJ48" s="206"/>
      <c r="AK48" s="206"/>
      <c r="AL48" s="206"/>
      <c r="AM48" s="206"/>
      <c r="AN48" s="206"/>
      <c r="AO48" s="206"/>
      <c r="AP48" s="206"/>
      <c r="AQ48" s="206"/>
      <c r="AR48" s="206"/>
      <c r="AS48" s="206"/>
      <c r="AT48" s="206"/>
      <c r="AU48" s="206"/>
      <c r="AV48" s="206"/>
      <c r="AW48" s="206"/>
      <c r="AX48" s="206"/>
      <c r="AY48" s="206"/>
      <c r="AZ48" s="206"/>
      <c r="BA48" s="206"/>
      <c r="BB48" s="206"/>
      <c r="BC48" s="206"/>
      <c r="BD48" s="206"/>
      <c r="BE48" s="206"/>
      <c r="BF48" s="206"/>
      <c r="BG48" s="206"/>
      <c r="BH48" s="206"/>
    </row>
    <row r="49" spans="1:60" x14ac:dyDescent="0.25">
      <c r="A49" s="231" t="s">
        <v>271</v>
      </c>
      <c r="B49" s="232" t="s">
        <v>150</v>
      </c>
      <c r="C49" s="252" t="s">
        <v>151</v>
      </c>
      <c r="D49" s="233"/>
      <c r="E49" s="234"/>
      <c r="F49" s="235"/>
      <c r="G49" s="235">
        <f>SUMIF(AG50:AG51,"&lt;&gt;NOR",G50:G51)</f>
        <v>0</v>
      </c>
      <c r="H49" s="235"/>
      <c r="I49" s="235">
        <f>SUM(I50:I51)</f>
        <v>0</v>
      </c>
      <c r="J49" s="235"/>
      <c r="K49" s="235">
        <f>SUM(K50:K51)</f>
        <v>0</v>
      </c>
      <c r="L49" s="235"/>
      <c r="M49" s="235">
        <f>SUM(M50:M51)</f>
        <v>0</v>
      </c>
      <c r="N49" s="235"/>
      <c r="O49" s="235">
        <f>SUM(O50:O51)</f>
        <v>24.68</v>
      </c>
      <c r="P49" s="235"/>
      <c r="Q49" s="236">
        <f>SUM(Q50:Q51)</f>
        <v>0</v>
      </c>
      <c r="R49" s="230"/>
      <c r="S49" s="230"/>
      <c r="T49" s="230"/>
      <c r="U49" s="230"/>
      <c r="V49" s="230">
        <f>SUM(V50:V51)</f>
        <v>0</v>
      </c>
      <c r="W49" s="230"/>
      <c r="AG49" t="s">
        <v>272</v>
      </c>
    </row>
    <row r="50" spans="1:60" outlineLevel="1" x14ac:dyDescent="0.25">
      <c r="A50" s="244">
        <v>23</v>
      </c>
      <c r="B50" s="245" t="s">
        <v>2431</v>
      </c>
      <c r="C50" s="255" t="s">
        <v>2432</v>
      </c>
      <c r="D50" s="246" t="s">
        <v>370</v>
      </c>
      <c r="E50" s="247">
        <v>106</v>
      </c>
      <c r="F50" s="248"/>
      <c r="G50" s="249">
        <f>ROUND(E50*F50,2)</f>
        <v>0</v>
      </c>
      <c r="H50" s="248"/>
      <c r="I50" s="249">
        <f>ROUND(E50*H50,2)</f>
        <v>0</v>
      </c>
      <c r="J50" s="248"/>
      <c r="K50" s="249">
        <f>ROUND(E50*J50,2)</f>
        <v>0</v>
      </c>
      <c r="L50" s="249">
        <v>21</v>
      </c>
      <c r="M50" s="249">
        <f>G50*(1+L50/100)</f>
        <v>0</v>
      </c>
      <c r="N50" s="249">
        <v>0.188</v>
      </c>
      <c r="O50" s="249">
        <f>ROUND(E50*N50,2)</f>
        <v>19.93</v>
      </c>
      <c r="P50" s="249">
        <v>0</v>
      </c>
      <c r="Q50" s="250">
        <f>ROUND(E50*P50,2)</f>
        <v>0</v>
      </c>
      <c r="R50" s="225"/>
      <c r="S50" s="225" t="s">
        <v>289</v>
      </c>
      <c r="T50" s="225" t="s">
        <v>277</v>
      </c>
      <c r="U50" s="225">
        <v>0</v>
      </c>
      <c r="V50" s="225">
        <f>ROUND(E50*U50,2)</f>
        <v>0</v>
      </c>
      <c r="W50" s="225"/>
      <c r="X50" s="206"/>
      <c r="Y50" s="206"/>
      <c r="Z50" s="206"/>
      <c r="AA50" s="206"/>
      <c r="AB50" s="206"/>
      <c r="AC50" s="206"/>
      <c r="AD50" s="206"/>
      <c r="AE50" s="206"/>
      <c r="AF50" s="206"/>
      <c r="AG50" s="206" t="s">
        <v>346</v>
      </c>
      <c r="AH50" s="206"/>
      <c r="AI50" s="206"/>
      <c r="AJ50" s="206"/>
      <c r="AK50" s="206"/>
      <c r="AL50" s="206"/>
      <c r="AM50" s="206"/>
      <c r="AN50" s="206"/>
      <c r="AO50" s="206"/>
      <c r="AP50" s="206"/>
      <c r="AQ50" s="206"/>
      <c r="AR50" s="206"/>
      <c r="AS50" s="206"/>
      <c r="AT50" s="206"/>
      <c r="AU50" s="206"/>
      <c r="AV50" s="206"/>
      <c r="AW50" s="206"/>
      <c r="AX50" s="206"/>
      <c r="AY50" s="206"/>
      <c r="AZ50" s="206"/>
      <c r="BA50" s="206"/>
      <c r="BB50" s="206"/>
      <c r="BC50" s="206"/>
      <c r="BD50" s="206"/>
      <c r="BE50" s="206"/>
      <c r="BF50" s="206"/>
      <c r="BG50" s="206"/>
      <c r="BH50" s="206"/>
    </row>
    <row r="51" spans="1:60" outlineLevel="1" x14ac:dyDescent="0.25">
      <c r="A51" s="237">
        <v>24</v>
      </c>
      <c r="B51" s="238" t="s">
        <v>2433</v>
      </c>
      <c r="C51" s="253" t="s">
        <v>2434</v>
      </c>
      <c r="D51" s="239" t="s">
        <v>333</v>
      </c>
      <c r="E51" s="240">
        <v>106</v>
      </c>
      <c r="F51" s="241"/>
      <c r="G51" s="242">
        <f>ROUND(E51*F51,2)</f>
        <v>0</v>
      </c>
      <c r="H51" s="241"/>
      <c r="I51" s="242">
        <f>ROUND(E51*H51,2)</f>
        <v>0</v>
      </c>
      <c r="J51" s="241"/>
      <c r="K51" s="242">
        <f>ROUND(E51*J51,2)</f>
        <v>0</v>
      </c>
      <c r="L51" s="242">
        <v>21</v>
      </c>
      <c r="M51" s="242">
        <f>G51*(1+L51/100)</f>
        <v>0</v>
      </c>
      <c r="N51" s="242">
        <v>4.4769999999999997E-2</v>
      </c>
      <c r="O51" s="242">
        <f>ROUND(E51*N51,2)</f>
        <v>4.75</v>
      </c>
      <c r="P51" s="242">
        <v>0</v>
      </c>
      <c r="Q51" s="243">
        <f>ROUND(E51*P51,2)</f>
        <v>0</v>
      </c>
      <c r="R51" s="225"/>
      <c r="S51" s="225" t="s">
        <v>289</v>
      </c>
      <c r="T51" s="225" t="s">
        <v>277</v>
      </c>
      <c r="U51" s="225">
        <v>0</v>
      </c>
      <c r="V51" s="225">
        <f>ROUND(E51*U51,2)</f>
        <v>0</v>
      </c>
      <c r="W51" s="225"/>
      <c r="X51" s="206"/>
      <c r="Y51" s="206"/>
      <c r="Z51" s="206"/>
      <c r="AA51" s="206"/>
      <c r="AB51" s="206"/>
      <c r="AC51" s="206"/>
      <c r="AD51" s="206"/>
      <c r="AE51" s="206"/>
      <c r="AF51" s="206"/>
      <c r="AG51" s="206" t="s">
        <v>695</v>
      </c>
      <c r="AH51" s="206"/>
      <c r="AI51" s="206"/>
      <c r="AJ51" s="206"/>
      <c r="AK51" s="206"/>
      <c r="AL51" s="206"/>
      <c r="AM51" s="206"/>
      <c r="AN51" s="206"/>
      <c r="AO51" s="206"/>
      <c r="AP51" s="206"/>
      <c r="AQ51" s="206"/>
      <c r="AR51" s="206"/>
      <c r="AS51" s="206"/>
      <c r="AT51" s="206"/>
      <c r="AU51" s="206"/>
      <c r="AV51" s="206"/>
      <c r="AW51" s="206"/>
      <c r="AX51" s="206"/>
      <c r="AY51" s="206"/>
      <c r="AZ51" s="206"/>
      <c r="BA51" s="206"/>
      <c r="BB51" s="206"/>
      <c r="BC51" s="206"/>
      <c r="BD51" s="206"/>
      <c r="BE51" s="206"/>
      <c r="BF51" s="206"/>
      <c r="BG51" s="206"/>
      <c r="BH51" s="206"/>
    </row>
    <row r="52" spans="1:60" x14ac:dyDescent="0.25">
      <c r="A52" s="5"/>
      <c r="B52" s="6"/>
      <c r="C52" s="258"/>
      <c r="D52" s="8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AE52">
        <v>15</v>
      </c>
      <c r="AF52">
        <v>21</v>
      </c>
    </row>
    <row r="53" spans="1:60" x14ac:dyDescent="0.25">
      <c r="A53" s="209"/>
      <c r="B53" s="210" t="s">
        <v>31</v>
      </c>
      <c r="C53" s="259"/>
      <c r="D53" s="211"/>
      <c r="E53" s="212"/>
      <c r="F53" s="212"/>
      <c r="G53" s="251">
        <f>G8+G32+G38+G49</f>
        <v>0</v>
      </c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AE53">
        <f>SUMIF(L7:L51,AE52,G7:G51)</f>
        <v>0</v>
      </c>
      <c r="AF53">
        <f>SUMIF(L7:L51,AF52,G7:G51)</f>
        <v>0</v>
      </c>
      <c r="AG53" t="s">
        <v>916</v>
      </c>
    </row>
    <row r="54" spans="1:60" x14ac:dyDescent="0.25">
      <c r="A54" s="5"/>
      <c r="B54" s="6"/>
      <c r="C54" s="258"/>
      <c r="D54" s="8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</row>
    <row r="55" spans="1:60" x14ac:dyDescent="0.25">
      <c r="A55" s="5"/>
      <c r="B55" s="6"/>
      <c r="C55" s="258"/>
      <c r="D55" s="8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</row>
    <row r="56" spans="1:60" x14ac:dyDescent="0.25">
      <c r="A56" s="213" t="s">
        <v>917</v>
      </c>
      <c r="B56" s="213"/>
      <c r="C56" s="260"/>
      <c r="D56" s="8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</row>
    <row r="57" spans="1:60" x14ac:dyDescent="0.25">
      <c r="A57" s="214"/>
      <c r="B57" s="215"/>
      <c r="C57" s="261"/>
      <c r="D57" s="215"/>
      <c r="E57" s="215"/>
      <c r="F57" s="215"/>
      <c r="G57" s="216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AG57" t="s">
        <v>918</v>
      </c>
    </row>
    <row r="58" spans="1:60" x14ac:dyDescent="0.25">
      <c r="A58" s="217"/>
      <c r="B58" s="218"/>
      <c r="C58" s="262"/>
      <c r="D58" s="218"/>
      <c r="E58" s="218"/>
      <c r="F58" s="218"/>
      <c r="G58" s="219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</row>
    <row r="59" spans="1:60" x14ac:dyDescent="0.25">
      <c r="A59" s="217"/>
      <c r="B59" s="218"/>
      <c r="C59" s="262"/>
      <c r="D59" s="218"/>
      <c r="E59" s="218"/>
      <c r="F59" s="218"/>
      <c r="G59" s="219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</row>
    <row r="60" spans="1:60" x14ac:dyDescent="0.25">
      <c r="A60" s="217"/>
      <c r="B60" s="218"/>
      <c r="C60" s="262"/>
      <c r="D60" s="218"/>
      <c r="E60" s="218"/>
      <c r="F60" s="218"/>
      <c r="G60" s="219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</row>
    <row r="61" spans="1:60" x14ac:dyDescent="0.25">
      <c r="A61" s="220"/>
      <c r="B61" s="221"/>
      <c r="C61" s="263"/>
      <c r="D61" s="221"/>
      <c r="E61" s="221"/>
      <c r="F61" s="221"/>
      <c r="G61" s="222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</row>
    <row r="62" spans="1:60" x14ac:dyDescent="0.25">
      <c r="A62" s="5"/>
      <c r="B62" s="6"/>
      <c r="C62" s="258"/>
      <c r="D62" s="8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</row>
    <row r="63" spans="1:60" x14ac:dyDescent="0.25">
      <c r="C63" s="264"/>
      <c r="D63" s="190"/>
      <c r="AG63" t="s">
        <v>919</v>
      </c>
    </row>
    <row r="64" spans="1:60" x14ac:dyDescent="0.25">
      <c r="D64" s="190"/>
    </row>
    <row r="65" spans="4:4" x14ac:dyDescent="0.25">
      <c r="D65" s="190"/>
    </row>
    <row r="66" spans="4:4" x14ac:dyDescent="0.25">
      <c r="D66" s="190"/>
    </row>
    <row r="67" spans="4:4" x14ac:dyDescent="0.25">
      <c r="D67" s="190"/>
    </row>
    <row r="68" spans="4:4" x14ac:dyDescent="0.25">
      <c r="D68" s="190"/>
    </row>
    <row r="69" spans="4:4" x14ac:dyDescent="0.25">
      <c r="D69" s="190"/>
    </row>
    <row r="70" spans="4:4" x14ac:dyDescent="0.25">
      <c r="D70" s="190"/>
    </row>
    <row r="71" spans="4:4" x14ac:dyDescent="0.25">
      <c r="D71" s="190"/>
    </row>
    <row r="72" spans="4:4" x14ac:dyDescent="0.25">
      <c r="D72" s="190"/>
    </row>
    <row r="73" spans="4:4" x14ac:dyDescent="0.25">
      <c r="D73" s="190"/>
    </row>
    <row r="74" spans="4:4" x14ac:dyDescent="0.25">
      <c r="D74" s="190"/>
    </row>
    <row r="75" spans="4:4" x14ac:dyDescent="0.25">
      <c r="D75" s="190"/>
    </row>
    <row r="76" spans="4:4" x14ac:dyDescent="0.25">
      <c r="D76" s="190"/>
    </row>
    <row r="77" spans="4:4" x14ac:dyDescent="0.25">
      <c r="D77" s="190"/>
    </row>
    <row r="78" spans="4:4" x14ac:dyDescent="0.25">
      <c r="D78" s="190"/>
    </row>
    <row r="79" spans="4:4" x14ac:dyDescent="0.25">
      <c r="D79" s="190"/>
    </row>
    <row r="80" spans="4:4" x14ac:dyDescent="0.25">
      <c r="D80" s="190"/>
    </row>
    <row r="81" spans="4:4" x14ac:dyDescent="0.25">
      <c r="D81" s="190"/>
    </row>
    <row r="82" spans="4:4" x14ac:dyDescent="0.25">
      <c r="D82" s="190"/>
    </row>
    <row r="83" spans="4:4" x14ac:dyDescent="0.25">
      <c r="D83" s="190"/>
    </row>
    <row r="84" spans="4:4" x14ac:dyDescent="0.25">
      <c r="D84" s="190"/>
    </row>
    <row r="85" spans="4:4" x14ac:dyDescent="0.25">
      <c r="D85" s="190"/>
    </row>
    <row r="86" spans="4:4" x14ac:dyDescent="0.25">
      <c r="D86" s="190"/>
    </row>
    <row r="87" spans="4:4" x14ac:dyDescent="0.25">
      <c r="D87" s="190"/>
    </row>
    <row r="88" spans="4:4" x14ac:dyDescent="0.25">
      <c r="D88" s="190"/>
    </row>
    <row r="89" spans="4:4" x14ac:dyDescent="0.25">
      <c r="D89" s="190"/>
    </row>
    <row r="90" spans="4:4" x14ac:dyDescent="0.25">
      <c r="D90" s="190"/>
    </row>
    <row r="91" spans="4:4" x14ac:dyDescent="0.25">
      <c r="D91" s="190"/>
    </row>
    <row r="92" spans="4:4" x14ac:dyDescent="0.25">
      <c r="D92" s="190"/>
    </row>
    <row r="93" spans="4:4" x14ac:dyDescent="0.25">
      <c r="D93" s="190"/>
    </row>
    <row r="94" spans="4:4" x14ac:dyDescent="0.25">
      <c r="D94" s="190"/>
    </row>
    <row r="95" spans="4:4" x14ac:dyDescent="0.25">
      <c r="D95" s="190"/>
    </row>
    <row r="96" spans="4:4" x14ac:dyDescent="0.25">
      <c r="D96" s="190"/>
    </row>
    <row r="97" spans="4:4" x14ac:dyDescent="0.25">
      <c r="D97" s="190"/>
    </row>
    <row r="98" spans="4:4" x14ac:dyDescent="0.25">
      <c r="D98" s="190"/>
    </row>
    <row r="99" spans="4:4" x14ac:dyDescent="0.25">
      <c r="D99" s="190"/>
    </row>
    <row r="100" spans="4:4" x14ac:dyDescent="0.25">
      <c r="D100" s="190"/>
    </row>
    <row r="101" spans="4:4" x14ac:dyDescent="0.25">
      <c r="D101" s="190"/>
    </row>
    <row r="102" spans="4:4" x14ac:dyDescent="0.25">
      <c r="D102" s="190"/>
    </row>
    <row r="103" spans="4:4" x14ac:dyDescent="0.25">
      <c r="D103" s="190"/>
    </row>
    <row r="104" spans="4:4" x14ac:dyDescent="0.25">
      <c r="D104" s="190"/>
    </row>
    <row r="105" spans="4:4" x14ac:dyDescent="0.25">
      <c r="D105" s="190"/>
    </row>
    <row r="106" spans="4:4" x14ac:dyDescent="0.25">
      <c r="D106" s="190"/>
    </row>
    <row r="107" spans="4:4" x14ac:dyDescent="0.25">
      <c r="D107" s="190"/>
    </row>
    <row r="108" spans="4:4" x14ac:dyDescent="0.25">
      <c r="D108" s="190"/>
    </row>
    <row r="109" spans="4:4" x14ac:dyDescent="0.25">
      <c r="D109" s="190"/>
    </row>
    <row r="110" spans="4:4" x14ac:dyDescent="0.25">
      <c r="D110" s="190"/>
    </row>
    <row r="111" spans="4:4" x14ac:dyDescent="0.25">
      <c r="D111" s="190"/>
    </row>
    <row r="112" spans="4:4" x14ac:dyDescent="0.25">
      <c r="D112" s="190"/>
    </row>
    <row r="113" spans="4:4" x14ac:dyDescent="0.25">
      <c r="D113" s="190"/>
    </row>
    <row r="114" spans="4:4" x14ac:dyDescent="0.25">
      <c r="D114" s="190"/>
    </row>
    <row r="115" spans="4:4" x14ac:dyDescent="0.25">
      <c r="D115" s="190"/>
    </row>
    <row r="116" spans="4:4" x14ac:dyDescent="0.25">
      <c r="D116" s="190"/>
    </row>
    <row r="117" spans="4:4" x14ac:dyDescent="0.25">
      <c r="D117" s="190"/>
    </row>
    <row r="118" spans="4:4" x14ac:dyDescent="0.25">
      <c r="D118" s="190"/>
    </row>
    <row r="119" spans="4:4" x14ac:dyDescent="0.25">
      <c r="D119" s="190"/>
    </row>
    <row r="120" spans="4:4" x14ac:dyDescent="0.25">
      <c r="D120" s="190"/>
    </row>
    <row r="121" spans="4:4" x14ac:dyDescent="0.25">
      <c r="D121" s="190"/>
    </row>
    <row r="122" spans="4:4" x14ac:dyDescent="0.25">
      <c r="D122" s="190"/>
    </row>
    <row r="123" spans="4:4" x14ac:dyDescent="0.25">
      <c r="D123" s="190"/>
    </row>
    <row r="124" spans="4:4" x14ac:dyDescent="0.25">
      <c r="D124" s="190"/>
    </row>
    <row r="125" spans="4:4" x14ac:dyDescent="0.25">
      <c r="D125" s="190"/>
    </row>
    <row r="126" spans="4:4" x14ac:dyDescent="0.25">
      <c r="D126" s="190"/>
    </row>
    <row r="127" spans="4:4" x14ac:dyDescent="0.25">
      <c r="D127" s="190"/>
    </row>
    <row r="128" spans="4:4" x14ac:dyDescent="0.25">
      <c r="D128" s="190"/>
    </row>
    <row r="129" spans="4:4" x14ac:dyDescent="0.25">
      <c r="D129" s="190"/>
    </row>
    <row r="130" spans="4:4" x14ac:dyDescent="0.25">
      <c r="D130" s="190"/>
    </row>
    <row r="131" spans="4:4" x14ac:dyDescent="0.25">
      <c r="D131" s="190"/>
    </row>
    <row r="132" spans="4:4" x14ac:dyDescent="0.25">
      <c r="D132" s="190"/>
    </row>
    <row r="133" spans="4:4" x14ac:dyDescent="0.25">
      <c r="D133" s="190"/>
    </row>
    <row r="134" spans="4:4" x14ac:dyDescent="0.25">
      <c r="D134" s="190"/>
    </row>
    <row r="135" spans="4:4" x14ac:dyDescent="0.25">
      <c r="D135" s="190"/>
    </row>
    <row r="136" spans="4:4" x14ac:dyDescent="0.25">
      <c r="D136" s="190"/>
    </row>
    <row r="137" spans="4:4" x14ac:dyDescent="0.25">
      <c r="D137" s="190"/>
    </row>
    <row r="138" spans="4:4" x14ac:dyDescent="0.25">
      <c r="D138" s="190"/>
    </row>
    <row r="139" spans="4:4" x14ac:dyDescent="0.25">
      <c r="D139" s="190"/>
    </row>
    <row r="140" spans="4:4" x14ac:dyDescent="0.25">
      <c r="D140" s="190"/>
    </row>
    <row r="141" spans="4:4" x14ac:dyDescent="0.25">
      <c r="D141" s="190"/>
    </row>
    <row r="142" spans="4:4" x14ac:dyDescent="0.25">
      <c r="D142" s="190"/>
    </row>
    <row r="143" spans="4:4" x14ac:dyDescent="0.25">
      <c r="D143" s="190"/>
    </row>
    <row r="144" spans="4:4" x14ac:dyDescent="0.25">
      <c r="D144" s="190"/>
    </row>
    <row r="145" spans="4:4" x14ac:dyDescent="0.25">
      <c r="D145" s="190"/>
    </row>
    <row r="146" spans="4:4" x14ac:dyDescent="0.25">
      <c r="D146" s="190"/>
    </row>
    <row r="147" spans="4:4" x14ac:dyDescent="0.25">
      <c r="D147" s="190"/>
    </row>
    <row r="148" spans="4:4" x14ac:dyDescent="0.25">
      <c r="D148" s="190"/>
    </row>
    <row r="149" spans="4:4" x14ac:dyDescent="0.25">
      <c r="D149" s="190"/>
    </row>
    <row r="150" spans="4:4" x14ac:dyDescent="0.25">
      <c r="D150" s="190"/>
    </row>
    <row r="151" spans="4:4" x14ac:dyDescent="0.25">
      <c r="D151" s="190"/>
    </row>
    <row r="152" spans="4:4" x14ac:dyDescent="0.25">
      <c r="D152" s="190"/>
    </row>
    <row r="153" spans="4:4" x14ac:dyDescent="0.25">
      <c r="D153" s="190"/>
    </row>
    <row r="154" spans="4:4" x14ac:dyDescent="0.25">
      <c r="D154" s="190"/>
    </row>
    <row r="155" spans="4:4" x14ac:dyDescent="0.25">
      <c r="D155" s="190"/>
    </row>
    <row r="156" spans="4:4" x14ac:dyDescent="0.25">
      <c r="D156" s="190"/>
    </row>
    <row r="157" spans="4:4" x14ac:dyDescent="0.25">
      <c r="D157" s="190"/>
    </row>
    <row r="158" spans="4:4" x14ac:dyDescent="0.25">
      <c r="D158" s="190"/>
    </row>
    <row r="159" spans="4:4" x14ac:dyDescent="0.25">
      <c r="D159" s="190"/>
    </row>
    <row r="160" spans="4:4" x14ac:dyDescent="0.25">
      <c r="D160" s="190"/>
    </row>
    <row r="161" spans="4:4" x14ac:dyDescent="0.25">
      <c r="D161" s="190"/>
    </row>
    <row r="162" spans="4:4" x14ac:dyDescent="0.25">
      <c r="D162" s="190"/>
    </row>
    <row r="163" spans="4:4" x14ac:dyDescent="0.25">
      <c r="D163" s="190"/>
    </row>
    <row r="164" spans="4:4" x14ac:dyDescent="0.25">
      <c r="D164" s="190"/>
    </row>
    <row r="165" spans="4:4" x14ac:dyDescent="0.25">
      <c r="D165" s="190"/>
    </row>
    <row r="166" spans="4:4" x14ac:dyDescent="0.25">
      <c r="D166" s="190"/>
    </row>
    <row r="167" spans="4:4" x14ac:dyDescent="0.25">
      <c r="D167" s="190"/>
    </row>
    <row r="168" spans="4:4" x14ac:dyDescent="0.25">
      <c r="D168" s="190"/>
    </row>
    <row r="169" spans="4:4" x14ac:dyDescent="0.25">
      <c r="D169" s="190"/>
    </row>
    <row r="170" spans="4:4" x14ac:dyDescent="0.25">
      <c r="D170" s="190"/>
    </row>
    <row r="171" spans="4:4" x14ac:dyDescent="0.25">
      <c r="D171" s="190"/>
    </row>
    <row r="172" spans="4:4" x14ac:dyDescent="0.25">
      <c r="D172" s="190"/>
    </row>
    <row r="173" spans="4:4" x14ac:dyDescent="0.25">
      <c r="D173" s="190"/>
    </row>
    <row r="174" spans="4:4" x14ac:dyDescent="0.25">
      <c r="D174" s="190"/>
    </row>
    <row r="175" spans="4:4" x14ac:dyDescent="0.25">
      <c r="D175" s="190"/>
    </row>
    <row r="176" spans="4:4" x14ac:dyDescent="0.25">
      <c r="D176" s="190"/>
    </row>
    <row r="177" spans="4:4" x14ac:dyDescent="0.25">
      <c r="D177" s="190"/>
    </row>
    <row r="178" spans="4:4" x14ac:dyDescent="0.25">
      <c r="D178" s="190"/>
    </row>
    <row r="179" spans="4:4" x14ac:dyDescent="0.25">
      <c r="D179" s="190"/>
    </row>
    <row r="180" spans="4:4" x14ac:dyDescent="0.25">
      <c r="D180" s="190"/>
    </row>
    <row r="181" spans="4:4" x14ac:dyDescent="0.25">
      <c r="D181" s="190"/>
    </row>
    <row r="182" spans="4:4" x14ac:dyDescent="0.25">
      <c r="D182" s="190"/>
    </row>
    <row r="183" spans="4:4" x14ac:dyDescent="0.25">
      <c r="D183" s="190"/>
    </row>
    <row r="184" spans="4:4" x14ac:dyDescent="0.25">
      <c r="D184" s="190"/>
    </row>
    <row r="185" spans="4:4" x14ac:dyDescent="0.25">
      <c r="D185" s="190"/>
    </row>
    <row r="186" spans="4:4" x14ac:dyDescent="0.25">
      <c r="D186" s="190"/>
    </row>
    <row r="187" spans="4:4" x14ac:dyDescent="0.25">
      <c r="D187" s="190"/>
    </row>
    <row r="188" spans="4:4" x14ac:dyDescent="0.25">
      <c r="D188" s="190"/>
    </row>
    <row r="189" spans="4:4" x14ac:dyDescent="0.25">
      <c r="D189" s="190"/>
    </row>
    <row r="190" spans="4:4" x14ac:dyDescent="0.25">
      <c r="D190" s="190"/>
    </row>
    <row r="191" spans="4:4" x14ac:dyDescent="0.25">
      <c r="D191" s="190"/>
    </row>
    <row r="192" spans="4:4" x14ac:dyDescent="0.25">
      <c r="D192" s="190"/>
    </row>
    <row r="193" spans="4:4" x14ac:dyDescent="0.25">
      <c r="D193" s="190"/>
    </row>
    <row r="194" spans="4:4" x14ac:dyDescent="0.25">
      <c r="D194" s="190"/>
    </row>
    <row r="195" spans="4:4" x14ac:dyDescent="0.25">
      <c r="D195" s="190"/>
    </row>
    <row r="196" spans="4:4" x14ac:dyDescent="0.25">
      <c r="D196" s="190"/>
    </row>
    <row r="197" spans="4:4" x14ac:dyDescent="0.25">
      <c r="D197" s="190"/>
    </row>
    <row r="198" spans="4:4" x14ac:dyDescent="0.25">
      <c r="D198" s="190"/>
    </row>
    <row r="199" spans="4:4" x14ac:dyDescent="0.25">
      <c r="D199" s="190"/>
    </row>
    <row r="200" spans="4:4" x14ac:dyDescent="0.25">
      <c r="D200" s="190"/>
    </row>
    <row r="201" spans="4:4" x14ac:dyDescent="0.25">
      <c r="D201" s="190"/>
    </row>
    <row r="202" spans="4:4" x14ac:dyDescent="0.25">
      <c r="D202" s="190"/>
    </row>
    <row r="203" spans="4:4" x14ac:dyDescent="0.25">
      <c r="D203" s="190"/>
    </row>
    <row r="204" spans="4:4" x14ac:dyDescent="0.25">
      <c r="D204" s="190"/>
    </row>
    <row r="205" spans="4:4" x14ac:dyDescent="0.25">
      <c r="D205" s="190"/>
    </row>
    <row r="206" spans="4:4" x14ac:dyDescent="0.25">
      <c r="D206" s="190"/>
    </row>
    <row r="207" spans="4:4" x14ac:dyDescent="0.25">
      <c r="D207" s="190"/>
    </row>
    <row r="208" spans="4:4" x14ac:dyDescent="0.25">
      <c r="D208" s="190"/>
    </row>
    <row r="209" spans="4:4" x14ac:dyDescent="0.25">
      <c r="D209" s="190"/>
    </row>
    <row r="210" spans="4:4" x14ac:dyDescent="0.25">
      <c r="D210" s="190"/>
    </row>
    <row r="211" spans="4:4" x14ac:dyDescent="0.25">
      <c r="D211" s="190"/>
    </row>
    <row r="212" spans="4:4" x14ac:dyDescent="0.25">
      <c r="D212" s="190"/>
    </row>
    <row r="213" spans="4:4" x14ac:dyDescent="0.25">
      <c r="D213" s="190"/>
    </row>
    <row r="214" spans="4:4" x14ac:dyDescent="0.25">
      <c r="D214" s="190"/>
    </row>
    <row r="215" spans="4:4" x14ac:dyDescent="0.25">
      <c r="D215" s="190"/>
    </row>
    <row r="216" spans="4:4" x14ac:dyDescent="0.25">
      <c r="D216" s="190"/>
    </row>
    <row r="217" spans="4:4" x14ac:dyDescent="0.25">
      <c r="D217" s="190"/>
    </row>
    <row r="218" spans="4:4" x14ac:dyDescent="0.25">
      <c r="D218" s="190"/>
    </row>
    <row r="219" spans="4:4" x14ac:dyDescent="0.25">
      <c r="D219" s="190"/>
    </row>
    <row r="220" spans="4:4" x14ac:dyDescent="0.25">
      <c r="D220" s="190"/>
    </row>
    <row r="221" spans="4:4" x14ac:dyDescent="0.25">
      <c r="D221" s="190"/>
    </row>
    <row r="222" spans="4:4" x14ac:dyDescent="0.25">
      <c r="D222" s="190"/>
    </row>
    <row r="223" spans="4:4" x14ac:dyDescent="0.25">
      <c r="D223" s="190"/>
    </row>
    <row r="224" spans="4:4" x14ac:dyDescent="0.25">
      <c r="D224" s="190"/>
    </row>
    <row r="225" spans="4:4" x14ac:dyDescent="0.25">
      <c r="D225" s="190"/>
    </row>
    <row r="226" spans="4:4" x14ac:dyDescent="0.25">
      <c r="D226" s="190"/>
    </row>
    <row r="227" spans="4:4" x14ac:dyDescent="0.25">
      <c r="D227" s="190"/>
    </row>
    <row r="228" spans="4:4" x14ac:dyDescent="0.25">
      <c r="D228" s="190"/>
    </row>
    <row r="229" spans="4:4" x14ac:dyDescent="0.25">
      <c r="D229" s="190"/>
    </row>
    <row r="230" spans="4:4" x14ac:dyDescent="0.25">
      <c r="D230" s="190"/>
    </row>
    <row r="231" spans="4:4" x14ac:dyDescent="0.25">
      <c r="D231" s="190"/>
    </row>
    <row r="232" spans="4:4" x14ac:dyDescent="0.25">
      <c r="D232" s="190"/>
    </row>
    <row r="233" spans="4:4" x14ac:dyDescent="0.25">
      <c r="D233" s="190"/>
    </row>
    <row r="234" spans="4:4" x14ac:dyDescent="0.25">
      <c r="D234" s="190"/>
    </row>
    <row r="235" spans="4:4" x14ac:dyDescent="0.25">
      <c r="D235" s="190"/>
    </row>
    <row r="236" spans="4:4" x14ac:dyDescent="0.25">
      <c r="D236" s="190"/>
    </row>
    <row r="237" spans="4:4" x14ac:dyDescent="0.25">
      <c r="D237" s="190"/>
    </row>
    <row r="238" spans="4:4" x14ac:dyDescent="0.25">
      <c r="D238" s="190"/>
    </row>
    <row r="239" spans="4:4" x14ac:dyDescent="0.25">
      <c r="D239" s="190"/>
    </row>
    <row r="240" spans="4:4" x14ac:dyDescent="0.25">
      <c r="D240" s="190"/>
    </row>
    <row r="241" spans="4:4" x14ac:dyDescent="0.25">
      <c r="D241" s="190"/>
    </row>
    <row r="242" spans="4:4" x14ac:dyDescent="0.25">
      <c r="D242" s="190"/>
    </row>
    <row r="243" spans="4:4" x14ac:dyDescent="0.25">
      <c r="D243" s="190"/>
    </row>
    <row r="244" spans="4:4" x14ac:dyDescent="0.25">
      <c r="D244" s="190"/>
    </row>
    <row r="245" spans="4:4" x14ac:dyDescent="0.25">
      <c r="D245" s="190"/>
    </row>
    <row r="246" spans="4:4" x14ac:dyDescent="0.25">
      <c r="D246" s="190"/>
    </row>
    <row r="247" spans="4:4" x14ac:dyDescent="0.25">
      <c r="D247" s="190"/>
    </row>
    <row r="248" spans="4:4" x14ac:dyDescent="0.25">
      <c r="D248" s="190"/>
    </row>
    <row r="249" spans="4:4" x14ac:dyDescent="0.25">
      <c r="D249" s="190"/>
    </row>
    <row r="250" spans="4:4" x14ac:dyDescent="0.25">
      <c r="D250" s="190"/>
    </row>
    <row r="251" spans="4:4" x14ac:dyDescent="0.25">
      <c r="D251" s="190"/>
    </row>
    <row r="252" spans="4:4" x14ac:dyDescent="0.25">
      <c r="D252" s="190"/>
    </row>
    <row r="253" spans="4:4" x14ac:dyDescent="0.25">
      <c r="D253" s="190"/>
    </row>
    <row r="254" spans="4:4" x14ac:dyDescent="0.25">
      <c r="D254" s="190"/>
    </row>
    <row r="255" spans="4:4" x14ac:dyDescent="0.25">
      <c r="D255" s="190"/>
    </row>
    <row r="256" spans="4:4" x14ac:dyDescent="0.25">
      <c r="D256" s="190"/>
    </row>
    <row r="257" spans="4:4" x14ac:dyDescent="0.25">
      <c r="D257" s="190"/>
    </row>
    <row r="258" spans="4:4" x14ac:dyDescent="0.25">
      <c r="D258" s="190"/>
    </row>
    <row r="259" spans="4:4" x14ac:dyDescent="0.25">
      <c r="D259" s="190"/>
    </row>
    <row r="260" spans="4:4" x14ac:dyDescent="0.25">
      <c r="D260" s="190"/>
    </row>
    <row r="261" spans="4:4" x14ac:dyDescent="0.25">
      <c r="D261" s="190"/>
    </row>
    <row r="262" spans="4:4" x14ac:dyDescent="0.25">
      <c r="D262" s="190"/>
    </row>
    <row r="263" spans="4:4" x14ac:dyDescent="0.25">
      <c r="D263" s="190"/>
    </row>
    <row r="264" spans="4:4" x14ac:dyDescent="0.25">
      <c r="D264" s="190"/>
    </row>
    <row r="265" spans="4:4" x14ac:dyDescent="0.25">
      <c r="D265" s="190"/>
    </row>
    <row r="266" spans="4:4" x14ac:dyDescent="0.25">
      <c r="D266" s="190"/>
    </row>
    <row r="267" spans="4:4" x14ac:dyDescent="0.25">
      <c r="D267" s="190"/>
    </row>
    <row r="268" spans="4:4" x14ac:dyDescent="0.25">
      <c r="D268" s="190"/>
    </row>
    <row r="269" spans="4:4" x14ac:dyDescent="0.25">
      <c r="D269" s="190"/>
    </row>
    <row r="270" spans="4:4" x14ac:dyDescent="0.25">
      <c r="D270" s="190"/>
    </row>
    <row r="271" spans="4:4" x14ac:dyDescent="0.25">
      <c r="D271" s="190"/>
    </row>
    <row r="272" spans="4:4" x14ac:dyDescent="0.25">
      <c r="D272" s="190"/>
    </row>
    <row r="273" spans="4:4" x14ac:dyDescent="0.25">
      <c r="D273" s="190"/>
    </row>
    <row r="274" spans="4:4" x14ac:dyDescent="0.25">
      <c r="D274" s="190"/>
    </row>
    <row r="275" spans="4:4" x14ac:dyDescent="0.25">
      <c r="D275" s="190"/>
    </row>
    <row r="276" spans="4:4" x14ac:dyDescent="0.25">
      <c r="D276" s="190"/>
    </row>
    <row r="277" spans="4:4" x14ac:dyDescent="0.25">
      <c r="D277" s="190"/>
    </row>
    <row r="278" spans="4:4" x14ac:dyDescent="0.25">
      <c r="D278" s="190"/>
    </row>
    <row r="279" spans="4:4" x14ac:dyDescent="0.25">
      <c r="D279" s="190"/>
    </row>
    <row r="280" spans="4:4" x14ac:dyDescent="0.25">
      <c r="D280" s="190"/>
    </row>
    <row r="281" spans="4:4" x14ac:dyDescent="0.25">
      <c r="D281" s="190"/>
    </row>
    <row r="282" spans="4:4" x14ac:dyDescent="0.25">
      <c r="D282" s="190"/>
    </row>
    <row r="283" spans="4:4" x14ac:dyDescent="0.25">
      <c r="D283" s="190"/>
    </row>
    <row r="284" spans="4:4" x14ac:dyDescent="0.25">
      <c r="D284" s="190"/>
    </row>
    <row r="285" spans="4:4" x14ac:dyDescent="0.25">
      <c r="D285" s="190"/>
    </row>
    <row r="286" spans="4:4" x14ac:dyDescent="0.25">
      <c r="D286" s="190"/>
    </row>
    <row r="287" spans="4:4" x14ac:dyDescent="0.25">
      <c r="D287" s="190"/>
    </row>
    <row r="288" spans="4:4" x14ac:dyDescent="0.25">
      <c r="D288" s="190"/>
    </row>
    <row r="289" spans="4:4" x14ac:dyDescent="0.25">
      <c r="D289" s="190"/>
    </row>
    <row r="290" spans="4:4" x14ac:dyDescent="0.25">
      <c r="D290" s="190"/>
    </row>
    <row r="291" spans="4:4" x14ac:dyDescent="0.25">
      <c r="D291" s="190"/>
    </row>
    <row r="292" spans="4:4" x14ac:dyDescent="0.25">
      <c r="D292" s="190"/>
    </row>
    <row r="293" spans="4:4" x14ac:dyDescent="0.25">
      <c r="D293" s="190"/>
    </row>
    <row r="294" spans="4:4" x14ac:dyDescent="0.25">
      <c r="D294" s="190"/>
    </row>
    <row r="295" spans="4:4" x14ac:dyDescent="0.25">
      <c r="D295" s="190"/>
    </row>
    <row r="296" spans="4:4" x14ac:dyDescent="0.25">
      <c r="D296" s="190"/>
    </row>
    <row r="297" spans="4:4" x14ac:dyDescent="0.25">
      <c r="D297" s="190"/>
    </row>
    <row r="298" spans="4:4" x14ac:dyDescent="0.25">
      <c r="D298" s="190"/>
    </row>
    <row r="299" spans="4:4" x14ac:dyDescent="0.25">
      <c r="D299" s="190"/>
    </row>
    <row r="300" spans="4:4" x14ac:dyDescent="0.25">
      <c r="D300" s="190"/>
    </row>
    <row r="301" spans="4:4" x14ac:dyDescent="0.25">
      <c r="D301" s="190"/>
    </row>
    <row r="302" spans="4:4" x14ac:dyDescent="0.25">
      <c r="D302" s="190"/>
    </row>
    <row r="303" spans="4:4" x14ac:dyDescent="0.25">
      <c r="D303" s="190"/>
    </row>
    <row r="304" spans="4:4" x14ac:dyDescent="0.25">
      <c r="D304" s="190"/>
    </row>
    <row r="305" spans="4:4" x14ac:dyDescent="0.25">
      <c r="D305" s="190"/>
    </row>
    <row r="306" spans="4:4" x14ac:dyDescent="0.25">
      <c r="D306" s="190"/>
    </row>
    <row r="307" spans="4:4" x14ac:dyDescent="0.25">
      <c r="D307" s="190"/>
    </row>
    <row r="308" spans="4:4" x14ac:dyDescent="0.25">
      <c r="D308" s="190"/>
    </row>
    <row r="309" spans="4:4" x14ac:dyDescent="0.25">
      <c r="D309" s="190"/>
    </row>
    <row r="310" spans="4:4" x14ac:dyDescent="0.25">
      <c r="D310" s="190"/>
    </row>
    <row r="311" spans="4:4" x14ac:dyDescent="0.25">
      <c r="D311" s="190"/>
    </row>
    <row r="312" spans="4:4" x14ac:dyDescent="0.25">
      <c r="D312" s="190"/>
    </row>
    <row r="313" spans="4:4" x14ac:dyDescent="0.25">
      <c r="D313" s="190"/>
    </row>
    <row r="314" spans="4:4" x14ac:dyDescent="0.25">
      <c r="D314" s="190"/>
    </row>
    <row r="315" spans="4:4" x14ac:dyDescent="0.25">
      <c r="D315" s="190"/>
    </row>
    <row r="316" spans="4:4" x14ac:dyDescent="0.25">
      <c r="D316" s="190"/>
    </row>
    <row r="317" spans="4:4" x14ac:dyDescent="0.25">
      <c r="D317" s="190"/>
    </row>
    <row r="318" spans="4:4" x14ac:dyDescent="0.25">
      <c r="D318" s="190"/>
    </row>
    <row r="319" spans="4:4" x14ac:dyDescent="0.25">
      <c r="D319" s="190"/>
    </row>
    <row r="320" spans="4:4" x14ac:dyDescent="0.25">
      <c r="D320" s="190"/>
    </row>
    <row r="321" spans="4:4" x14ac:dyDescent="0.25">
      <c r="D321" s="190"/>
    </row>
    <row r="322" spans="4:4" x14ac:dyDescent="0.25">
      <c r="D322" s="190"/>
    </row>
    <row r="323" spans="4:4" x14ac:dyDescent="0.25">
      <c r="D323" s="190"/>
    </row>
    <row r="324" spans="4:4" x14ac:dyDescent="0.25">
      <c r="D324" s="190"/>
    </row>
    <row r="325" spans="4:4" x14ac:dyDescent="0.25">
      <c r="D325" s="190"/>
    </row>
    <row r="326" spans="4:4" x14ac:dyDescent="0.25">
      <c r="D326" s="190"/>
    </row>
    <row r="327" spans="4:4" x14ac:dyDescent="0.25">
      <c r="D327" s="190"/>
    </row>
    <row r="328" spans="4:4" x14ac:dyDescent="0.25">
      <c r="D328" s="190"/>
    </row>
    <row r="329" spans="4:4" x14ac:dyDescent="0.25">
      <c r="D329" s="190"/>
    </row>
    <row r="330" spans="4:4" x14ac:dyDescent="0.25">
      <c r="D330" s="190"/>
    </row>
    <row r="331" spans="4:4" x14ac:dyDescent="0.25">
      <c r="D331" s="190"/>
    </row>
    <row r="332" spans="4:4" x14ac:dyDescent="0.25">
      <c r="D332" s="190"/>
    </row>
    <row r="333" spans="4:4" x14ac:dyDescent="0.25">
      <c r="D333" s="190"/>
    </row>
    <row r="334" spans="4:4" x14ac:dyDescent="0.25">
      <c r="D334" s="190"/>
    </row>
    <row r="335" spans="4:4" x14ac:dyDescent="0.25">
      <c r="D335" s="190"/>
    </row>
    <row r="336" spans="4:4" x14ac:dyDescent="0.25">
      <c r="D336" s="190"/>
    </row>
    <row r="337" spans="4:4" x14ac:dyDescent="0.25">
      <c r="D337" s="190"/>
    </row>
    <row r="338" spans="4:4" x14ac:dyDescent="0.25">
      <c r="D338" s="190"/>
    </row>
    <row r="339" spans="4:4" x14ac:dyDescent="0.25">
      <c r="D339" s="190"/>
    </row>
    <row r="340" spans="4:4" x14ac:dyDescent="0.25">
      <c r="D340" s="190"/>
    </row>
    <row r="341" spans="4:4" x14ac:dyDescent="0.25">
      <c r="D341" s="190"/>
    </row>
    <row r="342" spans="4:4" x14ac:dyDescent="0.25">
      <c r="D342" s="190"/>
    </row>
    <row r="343" spans="4:4" x14ac:dyDescent="0.25">
      <c r="D343" s="190"/>
    </row>
    <row r="344" spans="4:4" x14ac:dyDescent="0.25">
      <c r="D344" s="190"/>
    </row>
    <row r="345" spans="4:4" x14ac:dyDescent="0.25">
      <c r="D345" s="190"/>
    </row>
    <row r="346" spans="4:4" x14ac:dyDescent="0.25">
      <c r="D346" s="190"/>
    </row>
    <row r="347" spans="4:4" x14ac:dyDescent="0.25">
      <c r="D347" s="190"/>
    </row>
    <row r="348" spans="4:4" x14ac:dyDescent="0.25">
      <c r="D348" s="190"/>
    </row>
    <row r="349" spans="4:4" x14ac:dyDescent="0.25">
      <c r="D349" s="190"/>
    </row>
    <row r="350" spans="4:4" x14ac:dyDescent="0.25">
      <c r="D350" s="190"/>
    </row>
    <row r="351" spans="4:4" x14ac:dyDescent="0.25">
      <c r="D351" s="190"/>
    </row>
    <row r="352" spans="4:4" x14ac:dyDescent="0.25">
      <c r="D352" s="190"/>
    </row>
    <row r="353" spans="4:4" x14ac:dyDescent="0.25">
      <c r="D353" s="190"/>
    </row>
    <row r="354" spans="4:4" x14ac:dyDescent="0.25">
      <c r="D354" s="190"/>
    </row>
    <row r="355" spans="4:4" x14ac:dyDescent="0.25">
      <c r="D355" s="190"/>
    </row>
    <row r="356" spans="4:4" x14ac:dyDescent="0.25">
      <c r="D356" s="190"/>
    </row>
    <row r="357" spans="4:4" x14ac:dyDescent="0.25">
      <c r="D357" s="190"/>
    </row>
    <row r="358" spans="4:4" x14ac:dyDescent="0.25">
      <c r="D358" s="190"/>
    </row>
    <row r="359" spans="4:4" x14ac:dyDescent="0.25">
      <c r="D359" s="190"/>
    </row>
    <row r="360" spans="4:4" x14ac:dyDescent="0.25">
      <c r="D360" s="190"/>
    </row>
    <row r="361" spans="4:4" x14ac:dyDescent="0.25">
      <c r="D361" s="190"/>
    </row>
    <row r="362" spans="4:4" x14ac:dyDescent="0.25">
      <c r="D362" s="190"/>
    </row>
    <row r="363" spans="4:4" x14ac:dyDescent="0.25">
      <c r="D363" s="190"/>
    </row>
    <row r="364" spans="4:4" x14ac:dyDescent="0.25">
      <c r="D364" s="190"/>
    </row>
    <row r="365" spans="4:4" x14ac:dyDescent="0.25">
      <c r="D365" s="190"/>
    </row>
    <row r="366" spans="4:4" x14ac:dyDescent="0.25">
      <c r="D366" s="190"/>
    </row>
    <row r="367" spans="4:4" x14ac:dyDescent="0.25">
      <c r="D367" s="190"/>
    </row>
    <row r="368" spans="4:4" x14ac:dyDescent="0.25">
      <c r="D368" s="190"/>
    </row>
    <row r="369" spans="4:4" x14ac:dyDescent="0.25">
      <c r="D369" s="190"/>
    </row>
    <row r="370" spans="4:4" x14ac:dyDescent="0.25">
      <c r="D370" s="190"/>
    </row>
    <row r="371" spans="4:4" x14ac:dyDescent="0.25">
      <c r="D371" s="190"/>
    </row>
    <row r="372" spans="4:4" x14ac:dyDescent="0.25">
      <c r="D372" s="190"/>
    </row>
    <row r="373" spans="4:4" x14ac:dyDescent="0.25">
      <c r="D373" s="190"/>
    </row>
    <row r="374" spans="4:4" x14ac:dyDescent="0.25">
      <c r="D374" s="190"/>
    </row>
    <row r="375" spans="4:4" x14ac:dyDescent="0.25">
      <c r="D375" s="190"/>
    </row>
    <row r="376" spans="4:4" x14ac:dyDescent="0.25">
      <c r="D376" s="190"/>
    </row>
    <row r="377" spans="4:4" x14ac:dyDescent="0.25">
      <c r="D377" s="190"/>
    </row>
    <row r="378" spans="4:4" x14ac:dyDescent="0.25">
      <c r="D378" s="190"/>
    </row>
    <row r="379" spans="4:4" x14ac:dyDescent="0.25">
      <c r="D379" s="190"/>
    </row>
    <row r="380" spans="4:4" x14ac:dyDescent="0.25">
      <c r="D380" s="190"/>
    </row>
    <row r="381" spans="4:4" x14ac:dyDescent="0.25">
      <c r="D381" s="190"/>
    </row>
    <row r="382" spans="4:4" x14ac:dyDescent="0.25">
      <c r="D382" s="190"/>
    </row>
    <row r="383" spans="4:4" x14ac:dyDescent="0.25">
      <c r="D383" s="190"/>
    </row>
    <row r="384" spans="4:4" x14ac:dyDescent="0.25">
      <c r="D384" s="190"/>
    </row>
    <row r="385" spans="4:4" x14ac:dyDescent="0.25">
      <c r="D385" s="190"/>
    </row>
    <row r="386" spans="4:4" x14ac:dyDescent="0.25">
      <c r="D386" s="190"/>
    </row>
    <row r="387" spans="4:4" x14ac:dyDescent="0.25">
      <c r="D387" s="190"/>
    </row>
    <row r="388" spans="4:4" x14ac:dyDescent="0.25">
      <c r="D388" s="190"/>
    </row>
    <row r="389" spans="4:4" x14ac:dyDescent="0.25">
      <c r="D389" s="190"/>
    </row>
    <row r="390" spans="4:4" x14ac:dyDescent="0.25">
      <c r="D390" s="190"/>
    </row>
    <row r="391" spans="4:4" x14ac:dyDescent="0.25">
      <c r="D391" s="190"/>
    </row>
    <row r="392" spans="4:4" x14ac:dyDescent="0.25">
      <c r="D392" s="190"/>
    </row>
    <row r="393" spans="4:4" x14ac:dyDescent="0.25">
      <c r="D393" s="190"/>
    </row>
    <row r="394" spans="4:4" x14ac:dyDescent="0.25">
      <c r="D394" s="190"/>
    </row>
    <row r="395" spans="4:4" x14ac:dyDescent="0.25">
      <c r="D395" s="190"/>
    </row>
    <row r="396" spans="4:4" x14ac:dyDescent="0.25">
      <c r="D396" s="190"/>
    </row>
    <row r="397" spans="4:4" x14ac:dyDescent="0.25">
      <c r="D397" s="190"/>
    </row>
    <row r="398" spans="4:4" x14ac:dyDescent="0.25">
      <c r="D398" s="190"/>
    </row>
    <row r="399" spans="4:4" x14ac:dyDescent="0.25">
      <c r="D399" s="190"/>
    </row>
    <row r="400" spans="4:4" x14ac:dyDescent="0.25">
      <c r="D400" s="190"/>
    </row>
    <row r="401" spans="4:4" x14ac:dyDescent="0.25">
      <c r="D401" s="190"/>
    </row>
    <row r="402" spans="4:4" x14ac:dyDescent="0.25">
      <c r="D402" s="190"/>
    </row>
    <row r="403" spans="4:4" x14ac:dyDescent="0.25">
      <c r="D403" s="190"/>
    </row>
    <row r="404" spans="4:4" x14ac:dyDescent="0.25">
      <c r="D404" s="190"/>
    </row>
    <row r="405" spans="4:4" x14ac:dyDescent="0.25">
      <c r="D405" s="190"/>
    </row>
    <row r="406" spans="4:4" x14ac:dyDescent="0.25">
      <c r="D406" s="190"/>
    </row>
    <row r="407" spans="4:4" x14ac:dyDescent="0.25">
      <c r="D407" s="190"/>
    </row>
    <row r="408" spans="4:4" x14ac:dyDescent="0.25">
      <c r="D408" s="190"/>
    </row>
    <row r="409" spans="4:4" x14ac:dyDescent="0.25">
      <c r="D409" s="190"/>
    </row>
    <row r="410" spans="4:4" x14ac:dyDescent="0.25">
      <c r="D410" s="190"/>
    </row>
    <row r="411" spans="4:4" x14ac:dyDescent="0.25">
      <c r="D411" s="190"/>
    </row>
    <row r="412" spans="4:4" x14ac:dyDescent="0.25">
      <c r="D412" s="190"/>
    </row>
    <row r="413" spans="4:4" x14ac:dyDescent="0.25">
      <c r="D413" s="190"/>
    </row>
    <row r="414" spans="4:4" x14ac:dyDescent="0.25">
      <c r="D414" s="190"/>
    </row>
    <row r="415" spans="4:4" x14ac:dyDescent="0.25">
      <c r="D415" s="190"/>
    </row>
    <row r="416" spans="4:4" x14ac:dyDescent="0.25">
      <c r="D416" s="190"/>
    </row>
    <row r="417" spans="4:4" x14ac:dyDescent="0.25">
      <c r="D417" s="190"/>
    </row>
    <row r="418" spans="4:4" x14ac:dyDescent="0.25">
      <c r="D418" s="190"/>
    </row>
    <row r="419" spans="4:4" x14ac:dyDescent="0.25">
      <c r="D419" s="190"/>
    </row>
    <row r="420" spans="4:4" x14ac:dyDescent="0.25">
      <c r="D420" s="190"/>
    </row>
    <row r="421" spans="4:4" x14ac:dyDescent="0.25">
      <c r="D421" s="190"/>
    </row>
    <row r="422" spans="4:4" x14ac:dyDescent="0.25">
      <c r="D422" s="190"/>
    </row>
    <row r="423" spans="4:4" x14ac:dyDescent="0.25">
      <c r="D423" s="190"/>
    </row>
    <row r="424" spans="4:4" x14ac:dyDescent="0.25">
      <c r="D424" s="190"/>
    </row>
    <row r="425" spans="4:4" x14ac:dyDescent="0.25">
      <c r="D425" s="190"/>
    </row>
    <row r="426" spans="4:4" x14ac:dyDescent="0.25">
      <c r="D426" s="190"/>
    </row>
    <row r="427" spans="4:4" x14ac:dyDescent="0.25">
      <c r="D427" s="190"/>
    </row>
    <row r="428" spans="4:4" x14ac:dyDescent="0.25">
      <c r="D428" s="190"/>
    </row>
    <row r="429" spans="4:4" x14ac:dyDescent="0.25">
      <c r="D429" s="190"/>
    </row>
    <row r="430" spans="4:4" x14ac:dyDescent="0.25">
      <c r="D430" s="190"/>
    </row>
    <row r="431" spans="4:4" x14ac:dyDescent="0.25">
      <c r="D431" s="190"/>
    </row>
    <row r="432" spans="4:4" x14ac:dyDescent="0.25">
      <c r="D432" s="190"/>
    </row>
    <row r="433" spans="4:4" x14ac:dyDescent="0.25">
      <c r="D433" s="190"/>
    </row>
    <row r="434" spans="4:4" x14ac:dyDescent="0.25">
      <c r="D434" s="190"/>
    </row>
    <row r="435" spans="4:4" x14ac:dyDescent="0.25">
      <c r="D435" s="190"/>
    </row>
    <row r="436" spans="4:4" x14ac:dyDescent="0.25">
      <c r="D436" s="190"/>
    </row>
    <row r="437" spans="4:4" x14ac:dyDescent="0.25">
      <c r="D437" s="190"/>
    </row>
    <row r="438" spans="4:4" x14ac:dyDescent="0.25">
      <c r="D438" s="190"/>
    </row>
    <row r="439" spans="4:4" x14ac:dyDescent="0.25">
      <c r="D439" s="190"/>
    </row>
    <row r="440" spans="4:4" x14ac:dyDescent="0.25">
      <c r="D440" s="190"/>
    </row>
    <row r="441" spans="4:4" x14ac:dyDescent="0.25">
      <c r="D441" s="190"/>
    </row>
    <row r="442" spans="4:4" x14ac:dyDescent="0.25">
      <c r="D442" s="190"/>
    </row>
    <row r="443" spans="4:4" x14ac:dyDescent="0.25">
      <c r="D443" s="190"/>
    </row>
    <row r="444" spans="4:4" x14ac:dyDescent="0.25">
      <c r="D444" s="190"/>
    </row>
    <row r="445" spans="4:4" x14ac:dyDescent="0.25">
      <c r="D445" s="190"/>
    </row>
    <row r="446" spans="4:4" x14ac:dyDescent="0.25">
      <c r="D446" s="190"/>
    </row>
    <row r="447" spans="4:4" x14ac:dyDescent="0.25">
      <c r="D447" s="190"/>
    </row>
    <row r="448" spans="4:4" x14ac:dyDescent="0.25">
      <c r="D448" s="190"/>
    </row>
    <row r="449" spans="4:4" x14ac:dyDescent="0.25">
      <c r="D449" s="190"/>
    </row>
    <row r="450" spans="4:4" x14ac:dyDescent="0.25">
      <c r="D450" s="190"/>
    </row>
    <row r="451" spans="4:4" x14ac:dyDescent="0.25">
      <c r="D451" s="190"/>
    </row>
    <row r="452" spans="4:4" x14ac:dyDescent="0.25">
      <c r="D452" s="190"/>
    </row>
    <row r="453" spans="4:4" x14ac:dyDescent="0.25">
      <c r="D453" s="190"/>
    </row>
    <row r="454" spans="4:4" x14ac:dyDescent="0.25">
      <c r="D454" s="190"/>
    </row>
    <row r="455" spans="4:4" x14ac:dyDescent="0.25">
      <c r="D455" s="190"/>
    </row>
    <row r="456" spans="4:4" x14ac:dyDescent="0.25">
      <c r="D456" s="190"/>
    </row>
    <row r="457" spans="4:4" x14ac:dyDescent="0.25">
      <c r="D457" s="190"/>
    </row>
    <row r="458" spans="4:4" x14ac:dyDescent="0.25">
      <c r="D458" s="190"/>
    </row>
    <row r="459" spans="4:4" x14ac:dyDescent="0.25">
      <c r="D459" s="190"/>
    </row>
    <row r="460" spans="4:4" x14ac:dyDescent="0.25">
      <c r="D460" s="190"/>
    </row>
    <row r="461" spans="4:4" x14ac:dyDescent="0.25">
      <c r="D461" s="190"/>
    </row>
    <row r="462" spans="4:4" x14ac:dyDescent="0.25">
      <c r="D462" s="190"/>
    </row>
    <row r="463" spans="4:4" x14ac:dyDescent="0.25">
      <c r="D463" s="190"/>
    </row>
    <row r="464" spans="4:4" x14ac:dyDescent="0.25">
      <c r="D464" s="190"/>
    </row>
    <row r="465" spans="4:4" x14ac:dyDescent="0.25">
      <c r="D465" s="190"/>
    </row>
    <row r="466" spans="4:4" x14ac:dyDescent="0.25">
      <c r="D466" s="190"/>
    </row>
    <row r="467" spans="4:4" x14ac:dyDescent="0.25">
      <c r="D467" s="190"/>
    </row>
    <row r="468" spans="4:4" x14ac:dyDescent="0.25">
      <c r="D468" s="190"/>
    </row>
    <row r="469" spans="4:4" x14ac:dyDescent="0.25">
      <c r="D469" s="190"/>
    </row>
    <row r="470" spans="4:4" x14ac:dyDescent="0.25">
      <c r="D470" s="190"/>
    </row>
    <row r="471" spans="4:4" x14ac:dyDescent="0.25">
      <c r="D471" s="190"/>
    </row>
    <row r="472" spans="4:4" x14ac:dyDescent="0.25">
      <c r="D472" s="190"/>
    </row>
    <row r="473" spans="4:4" x14ac:dyDescent="0.25">
      <c r="D473" s="190"/>
    </row>
    <row r="474" spans="4:4" x14ac:dyDescent="0.25">
      <c r="D474" s="190"/>
    </row>
    <row r="475" spans="4:4" x14ac:dyDescent="0.25">
      <c r="D475" s="190"/>
    </row>
    <row r="476" spans="4:4" x14ac:dyDescent="0.25">
      <c r="D476" s="190"/>
    </row>
    <row r="477" spans="4:4" x14ac:dyDescent="0.25">
      <c r="D477" s="190"/>
    </row>
    <row r="478" spans="4:4" x14ac:dyDescent="0.25">
      <c r="D478" s="190"/>
    </row>
    <row r="479" spans="4:4" x14ac:dyDescent="0.25">
      <c r="D479" s="190"/>
    </row>
    <row r="480" spans="4:4" x14ac:dyDescent="0.25">
      <c r="D480" s="190"/>
    </row>
    <row r="481" spans="4:4" x14ac:dyDescent="0.25">
      <c r="D481" s="190"/>
    </row>
    <row r="482" spans="4:4" x14ac:dyDescent="0.25">
      <c r="D482" s="190"/>
    </row>
    <row r="483" spans="4:4" x14ac:dyDescent="0.25">
      <c r="D483" s="190"/>
    </row>
    <row r="484" spans="4:4" x14ac:dyDescent="0.25">
      <c r="D484" s="190"/>
    </row>
    <row r="485" spans="4:4" x14ac:dyDescent="0.25">
      <c r="D485" s="190"/>
    </row>
    <row r="486" spans="4:4" x14ac:dyDescent="0.25">
      <c r="D486" s="190"/>
    </row>
    <row r="487" spans="4:4" x14ac:dyDescent="0.25">
      <c r="D487" s="190"/>
    </row>
    <row r="488" spans="4:4" x14ac:dyDescent="0.25">
      <c r="D488" s="190"/>
    </row>
    <row r="489" spans="4:4" x14ac:dyDescent="0.25">
      <c r="D489" s="190"/>
    </row>
    <row r="490" spans="4:4" x14ac:dyDescent="0.25">
      <c r="D490" s="190"/>
    </row>
    <row r="491" spans="4:4" x14ac:dyDescent="0.25">
      <c r="D491" s="190"/>
    </row>
    <row r="492" spans="4:4" x14ac:dyDescent="0.25">
      <c r="D492" s="190"/>
    </row>
    <row r="493" spans="4:4" x14ac:dyDescent="0.25">
      <c r="D493" s="190"/>
    </row>
    <row r="494" spans="4:4" x14ac:dyDescent="0.25">
      <c r="D494" s="190"/>
    </row>
    <row r="495" spans="4:4" x14ac:dyDescent="0.25">
      <c r="D495" s="190"/>
    </row>
    <row r="496" spans="4:4" x14ac:dyDescent="0.25">
      <c r="D496" s="190"/>
    </row>
    <row r="497" spans="4:4" x14ac:dyDescent="0.25">
      <c r="D497" s="190"/>
    </row>
    <row r="498" spans="4:4" x14ac:dyDescent="0.25">
      <c r="D498" s="190"/>
    </row>
    <row r="499" spans="4:4" x14ac:dyDescent="0.25">
      <c r="D499" s="190"/>
    </row>
    <row r="500" spans="4:4" x14ac:dyDescent="0.25">
      <c r="D500" s="190"/>
    </row>
    <row r="501" spans="4:4" x14ac:dyDescent="0.25">
      <c r="D501" s="190"/>
    </row>
    <row r="502" spans="4:4" x14ac:dyDescent="0.25">
      <c r="D502" s="190"/>
    </row>
    <row r="503" spans="4:4" x14ac:dyDescent="0.25">
      <c r="D503" s="190"/>
    </row>
    <row r="504" spans="4:4" x14ac:dyDescent="0.25">
      <c r="D504" s="190"/>
    </row>
    <row r="505" spans="4:4" x14ac:dyDescent="0.25">
      <c r="D505" s="190"/>
    </row>
    <row r="506" spans="4:4" x14ac:dyDescent="0.25">
      <c r="D506" s="190"/>
    </row>
    <row r="507" spans="4:4" x14ac:dyDescent="0.25">
      <c r="D507" s="190"/>
    </row>
    <row r="508" spans="4:4" x14ac:dyDescent="0.25">
      <c r="D508" s="190"/>
    </row>
    <row r="509" spans="4:4" x14ac:dyDescent="0.25">
      <c r="D509" s="190"/>
    </row>
    <row r="510" spans="4:4" x14ac:dyDescent="0.25">
      <c r="D510" s="190"/>
    </row>
    <row r="511" spans="4:4" x14ac:dyDescent="0.25">
      <c r="D511" s="190"/>
    </row>
    <row r="512" spans="4:4" x14ac:dyDescent="0.25">
      <c r="D512" s="190"/>
    </row>
    <row r="513" spans="4:4" x14ac:dyDescent="0.25">
      <c r="D513" s="190"/>
    </row>
    <row r="514" spans="4:4" x14ac:dyDescent="0.25">
      <c r="D514" s="190"/>
    </row>
    <row r="515" spans="4:4" x14ac:dyDescent="0.25">
      <c r="D515" s="190"/>
    </row>
    <row r="516" spans="4:4" x14ac:dyDescent="0.25">
      <c r="D516" s="190"/>
    </row>
    <row r="517" spans="4:4" x14ac:dyDescent="0.25">
      <c r="D517" s="190"/>
    </row>
    <row r="518" spans="4:4" x14ac:dyDescent="0.25">
      <c r="D518" s="190"/>
    </row>
    <row r="519" spans="4:4" x14ac:dyDescent="0.25">
      <c r="D519" s="190"/>
    </row>
    <row r="520" spans="4:4" x14ac:dyDescent="0.25">
      <c r="D520" s="190"/>
    </row>
    <row r="521" spans="4:4" x14ac:dyDescent="0.25">
      <c r="D521" s="190"/>
    </row>
    <row r="522" spans="4:4" x14ac:dyDescent="0.25">
      <c r="D522" s="190"/>
    </row>
    <row r="523" spans="4:4" x14ac:dyDescent="0.25">
      <c r="D523" s="190"/>
    </row>
    <row r="524" spans="4:4" x14ac:dyDescent="0.25">
      <c r="D524" s="190"/>
    </row>
    <row r="525" spans="4:4" x14ac:dyDescent="0.25">
      <c r="D525" s="190"/>
    </row>
    <row r="526" spans="4:4" x14ac:dyDescent="0.25">
      <c r="D526" s="190"/>
    </row>
    <row r="527" spans="4:4" x14ac:dyDescent="0.25">
      <c r="D527" s="190"/>
    </row>
    <row r="528" spans="4:4" x14ac:dyDescent="0.25">
      <c r="D528" s="190"/>
    </row>
    <row r="529" spans="4:4" x14ac:dyDescent="0.25">
      <c r="D529" s="190"/>
    </row>
    <row r="530" spans="4:4" x14ac:dyDescent="0.25">
      <c r="D530" s="190"/>
    </row>
    <row r="531" spans="4:4" x14ac:dyDescent="0.25">
      <c r="D531" s="190"/>
    </row>
    <row r="532" spans="4:4" x14ac:dyDescent="0.25">
      <c r="D532" s="190"/>
    </row>
    <row r="533" spans="4:4" x14ac:dyDescent="0.25">
      <c r="D533" s="190"/>
    </row>
    <row r="534" spans="4:4" x14ac:dyDescent="0.25">
      <c r="D534" s="190"/>
    </row>
    <row r="535" spans="4:4" x14ac:dyDescent="0.25">
      <c r="D535" s="190"/>
    </row>
    <row r="536" spans="4:4" x14ac:dyDescent="0.25">
      <c r="D536" s="190"/>
    </row>
    <row r="537" spans="4:4" x14ac:dyDescent="0.25">
      <c r="D537" s="190"/>
    </row>
    <row r="538" spans="4:4" x14ac:dyDescent="0.25">
      <c r="D538" s="190"/>
    </row>
    <row r="539" spans="4:4" x14ac:dyDescent="0.25">
      <c r="D539" s="190"/>
    </row>
    <row r="540" spans="4:4" x14ac:dyDescent="0.25">
      <c r="D540" s="190"/>
    </row>
    <row r="541" spans="4:4" x14ac:dyDescent="0.25">
      <c r="D541" s="190"/>
    </row>
    <row r="542" spans="4:4" x14ac:dyDescent="0.25">
      <c r="D542" s="190"/>
    </row>
    <row r="543" spans="4:4" x14ac:dyDescent="0.25">
      <c r="D543" s="190"/>
    </row>
    <row r="544" spans="4:4" x14ac:dyDescent="0.25">
      <c r="D544" s="190"/>
    </row>
    <row r="545" spans="4:4" x14ac:dyDescent="0.25">
      <c r="D545" s="190"/>
    </row>
    <row r="546" spans="4:4" x14ac:dyDescent="0.25">
      <c r="D546" s="190"/>
    </row>
    <row r="547" spans="4:4" x14ac:dyDescent="0.25">
      <c r="D547" s="190"/>
    </row>
    <row r="548" spans="4:4" x14ac:dyDescent="0.25">
      <c r="D548" s="190"/>
    </row>
    <row r="549" spans="4:4" x14ac:dyDescent="0.25">
      <c r="D549" s="190"/>
    </row>
    <row r="550" spans="4:4" x14ac:dyDescent="0.25">
      <c r="D550" s="190"/>
    </row>
    <row r="551" spans="4:4" x14ac:dyDescent="0.25">
      <c r="D551" s="190"/>
    </row>
    <row r="552" spans="4:4" x14ac:dyDescent="0.25">
      <c r="D552" s="190"/>
    </row>
    <row r="553" spans="4:4" x14ac:dyDescent="0.25">
      <c r="D553" s="190"/>
    </row>
    <row r="554" spans="4:4" x14ac:dyDescent="0.25">
      <c r="D554" s="190"/>
    </row>
    <row r="555" spans="4:4" x14ac:dyDescent="0.25">
      <c r="D555" s="190"/>
    </row>
    <row r="556" spans="4:4" x14ac:dyDescent="0.25">
      <c r="D556" s="190"/>
    </row>
    <row r="557" spans="4:4" x14ac:dyDescent="0.25">
      <c r="D557" s="190"/>
    </row>
    <row r="558" spans="4:4" x14ac:dyDescent="0.25">
      <c r="D558" s="190"/>
    </row>
    <row r="559" spans="4:4" x14ac:dyDescent="0.25">
      <c r="D559" s="190"/>
    </row>
    <row r="560" spans="4:4" x14ac:dyDescent="0.25">
      <c r="D560" s="190"/>
    </row>
    <row r="561" spans="4:4" x14ac:dyDescent="0.25">
      <c r="D561" s="190"/>
    </row>
    <row r="562" spans="4:4" x14ac:dyDescent="0.25">
      <c r="D562" s="190"/>
    </row>
    <row r="563" spans="4:4" x14ac:dyDescent="0.25">
      <c r="D563" s="190"/>
    </row>
    <row r="564" spans="4:4" x14ac:dyDescent="0.25">
      <c r="D564" s="190"/>
    </row>
    <row r="565" spans="4:4" x14ac:dyDescent="0.25">
      <c r="D565" s="190"/>
    </row>
    <row r="566" spans="4:4" x14ac:dyDescent="0.25">
      <c r="D566" s="190"/>
    </row>
    <row r="567" spans="4:4" x14ac:dyDescent="0.25">
      <c r="D567" s="190"/>
    </row>
    <row r="568" spans="4:4" x14ac:dyDescent="0.25">
      <c r="D568" s="190"/>
    </row>
    <row r="569" spans="4:4" x14ac:dyDescent="0.25">
      <c r="D569" s="190"/>
    </row>
    <row r="570" spans="4:4" x14ac:dyDescent="0.25">
      <c r="D570" s="190"/>
    </row>
    <row r="571" spans="4:4" x14ac:dyDescent="0.25">
      <c r="D571" s="190"/>
    </row>
    <row r="572" spans="4:4" x14ac:dyDescent="0.25">
      <c r="D572" s="190"/>
    </row>
    <row r="573" spans="4:4" x14ac:dyDescent="0.25">
      <c r="D573" s="190"/>
    </row>
    <row r="574" spans="4:4" x14ac:dyDescent="0.25">
      <c r="D574" s="190"/>
    </row>
    <row r="575" spans="4:4" x14ac:dyDescent="0.25">
      <c r="D575" s="190"/>
    </row>
    <row r="576" spans="4:4" x14ac:dyDescent="0.25">
      <c r="D576" s="190"/>
    </row>
    <row r="577" spans="4:4" x14ac:dyDescent="0.25">
      <c r="D577" s="190"/>
    </row>
    <row r="578" spans="4:4" x14ac:dyDescent="0.25">
      <c r="D578" s="190"/>
    </row>
    <row r="579" spans="4:4" x14ac:dyDescent="0.25">
      <c r="D579" s="190"/>
    </row>
    <row r="580" spans="4:4" x14ac:dyDescent="0.25">
      <c r="D580" s="190"/>
    </row>
    <row r="581" spans="4:4" x14ac:dyDescent="0.25">
      <c r="D581" s="190"/>
    </row>
    <row r="582" spans="4:4" x14ac:dyDescent="0.25">
      <c r="D582" s="190"/>
    </row>
    <row r="583" spans="4:4" x14ac:dyDescent="0.25">
      <c r="D583" s="190"/>
    </row>
    <row r="584" spans="4:4" x14ac:dyDescent="0.25">
      <c r="D584" s="190"/>
    </row>
    <row r="585" spans="4:4" x14ac:dyDescent="0.25">
      <c r="D585" s="190"/>
    </row>
    <row r="586" spans="4:4" x14ac:dyDescent="0.25">
      <c r="D586" s="190"/>
    </row>
    <row r="587" spans="4:4" x14ac:dyDescent="0.25">
      <c r="D587" s="190"/>
    </row>
    <row r="588" spans="4:4" x14ac:dyDescent="0.25">
      <c r="D588" s="190"/>
    </row>
    <row r="589" spans="4:4" x14ac:dyDescent="0.25">
      <c r="D589" s="190"/>
    </row>
    <row r="590" spans="4:4" x14ac:dyDescent="0.25">
      <c r="D590" s="190"/>
    </row>
    <row r="591" spans="4:4" x14ac:dyDescent="0.25">
      <c r="D591" s="190"/>
    </row>
    <row r="592" spans="4:4" x14ac:dyDescent="0.25">
      <c r="D592" s="190"/>
    </row>
    <row r="593" spans="4:4" x14ac:dyDescent="0.25">
      <c r="D593" s="190"/>
    </row>
    <row r="594" spans="4:4" x14ac:dyDescent="0.25">
      <c r="D594" s="190"/>
    </row>
    <row r="595" spans="4:4" x14ac:dyDescent="0.25">
      <c r="D595" s="190"/>
    </row>
    <row r="596" spans="4:4" x14ac:dyDescent="0.25">
      <c r="D596" s="190"/>
    </row>
    <row r="597" spans="4:4" x14ac:dyDescent="0.25">
      <c r="D597" s="190"/>
    </row>
    <row r="598" spans="4:4" x14ac:dyDescent="0.25">
      <c r="D598" s="190"/>
    </row>
    <row r="599" spans="4:4" x14ac:dyDescent="0.25">
      <c r="D599" s="190"/>
    </row>
    <row r="600" spans="4:4" x14ac:dyDescent="0.25">
      <c r="D600" s="190"/>
    </row>
    <row r="601" spans="4:4" x14ac:dyDescent="0.25">
      <c r="D601" s="190"/>
    </row>
    <row r="602" spans="4:4" x14ac:dyDescent="0.25">
      <c r="D602" s="190"/>
    </row>
    <row r="603" spans="4:4" x14ac:dyDescent="0.25">
      <c r="D603" s="190"/>
    </row>
    <row r="604" spans="4:4" x14ac:dyDescent="0.25">
      <c r="D604" s="190"/>
    </row>
    <row r="605" spans="4:4" x14ac:dyDescent="0.25">
      <c r="D605" s="190"/>
    </row>
    <row r="606" spans="4:4" x14ac:dyDescent="0.25">
      <c r="D606" s="190"/>
    </row>
    <row r="607" spans="4:4" x14ac:dyDescent="0.25">
      <c r="D607" s="190"/>
    </row>
    <row r="608" spans="4:4" x14ac:dyDescent="0.25">
      <c r="D608" s="190"/>
    </row>
    <row r="609" spans="4:4" x14ac:dyDescent="0.25">
      <c r="D609" s="190"/>
    </row>
    <row r="610" spans="4:4" x14ac:dyDescent="0.25">
      <c r="D610" s="190"/>
    </row>
    <row r="611" spans="4:4" x14ac:dyDescent="0.25">
      <c r="D611" s="190"/>
    </row>
    <row r="612" spans="4:4" x14ac:dyDescent="0.25">
      <c r="D612" s="190"/>
    </row>
    <row r="613" spans="4:4" x14ac:dyDescent="0.25">
      <c r="D613" s="190"/>
    </row>
    <row r="614" spans="4:4" x14ac:dyDescent="0.25">
      <c r="D614" s="190"/>
    </row>
    <row r="615" spans="4:4" x14ac:dyDescent="0.25">
      <c r="D615" s="190"/>
    </row>
    <row r="616" spans="4:4" x14ac:dyDescent="0.25">
      <c r="D616" s="190"/>
    </row>
    <row r="617" spans="4:4" x14ac:dyDescent="0.25">
      <c r="D617" s="190"/>
    </row>
    <row r="618" spans="4:4" x14ac:dyDescent="0.25">
      <c r="D618" s="190"/>
    </row>
    <row r="619" spans="4:4" x14ac:dyDescent="0.25">
      <c r="D619" s="190"/>
    </row>
    <row r="620" spans="4:4" x14ac:dyDescent="0.25">
      <c r="D620" s="190"/>
    </row>
    <row r="621" spans="4:4" x14ac:dyDescent="0.25">
      <c r="D621" s="190"/>
    </row>
    <row r="622" spans="4:4" x14ac:dyDescent="0.25">
      <c r="D622" s="190"/>
    </row>
    <row r="623" spans="4:4" x14ac:dyDescent="0.25">
      <c r="D623" s="190"/>
    </row>
    <row r="624" spans="4:4" x14ac:dyDescent="0.25">
      <c r="D624" s="190"/>
    </row>
    <row r="625" spans="4:4" x14ac:dyDescent="0.25">
      <c r="D625" s="190"/>
    </row>
    <row r="626" spans="4:4" x14ac:dyDescent="0.25">
      <c r="D626" s="190"/>
    </row>
    <row r="627" spans="4:4" x14ac:dyDescent="0.25">
      <c r="D627" s="190"/>
    </row>
    <row r="628" spans="4:4" x14ac:dyDescent="0.25">
      <c r="D628" s="190"/>
    </row>
    <row r="629" spans="4:4" x14ac:dyDescent="0.25">
      <c r="D629" s="190"/>
    </row>
    <row r="630" spans="4:4" x14ac:dyDescent="0.25">
      <c r="D630" s="190"/>
    </row>
    <row r="631" spans="4:4" x14ac:dyDescent="0.25">
      <c r="D631" s="190"/>
    </row>
    <row r="632" spans="4:4" x14ac:dyDescent="0.25">
      <c r="D632" s="190"/>
    </row>
    <row r="633" spans="4:4" x14ac:dyDescent="0.25">
      <c r="D633" s="190"/>
    </row>
    <row r="634" spans="4:4" x14ac:dyDescent="0.25">
      <c r="D634" s="190"/>
    </row>
    <row r="635" spans="4:4" x14ac:dyDescent="0.25">
      <c r="D635" s="190"/>
    </row>
    <row r="636" spans="4:4" x14ac:dyDescent="0.25">
      <c r="D636" s="190"/>
    </row>
    <row r="637" spans="4:4" x14ac:dyDescent="0.25">
      <c r="D637" s="190"/>
    </row>
    <row r="638" spans="4:4" x14ac:dyDescent="0.25">
      <c r="D638" s="190"/>
    </row>
    <row r="639" spans="4:4" x14ac:dyDescent="0.25">
      <c r="D639" s="190"/>
    </row>
    <row r="640" spans="4:4" x14ac:dyDescent="0.25">
      <c r="D640" s="190"/>
    </row>
    <row r="641" spans="4:4" x14ac:dyDescent="0.25">
      <c r="D641" s="190"/>
    </row>
    <row r="642" spans="4:4" x14ac:dyDescent="0.25">
      <c r="D642" s="190"/>
    </row>
    <row r="643" spans="4:4" x14ac:dyDescent="0.25">
      <c r="D643" s="190"/>
    </row>
    <row r="644" spans="4:4" x14ac:dyDescent="0.25">
      <c r="D644" s="190"/>
    </row>
    <row r="645" spans="4:4" x14ac:dyDescent="0.25">
      <c r="D645" s="190"/>
    </row>
    <row r="646" spans="4:4" x14ac:dyDescent="0.25">
      <c r="D646" s="190"/>
    </row>
    <row r="647" spans="4:4" x14ac:dyDescent="0.25">
      <c r="D647" s="190"/>
    </row>
    <row r="648" spans="4:4" x14ac:dyDescent="0.25">
      <c r="D648" s="190"/>
    </row>
    <row r="649" spans="4:4" x14ac:dyDescent="0.25">
      <c r="D649" s="190"/>
    </row>
    <row r="650" spans="4:4" x14ac:dyDescent="0.25">
      <c r="D650" s="190"/>
    </row>
    <row r="651" spans="4:4" x14ac:dyDescent="0.25">
      <c r="D651" s="190"/>
    </row>
    <row r="652" spans="4:4" x14ac:dyDescent="0.25">
      <c r="D652" s="190"/>
    </row>
    <row r="653" spans="4:4" x14ac:dyDescent="0.25">
      <c r="D653" s="190"/>
    </row>
    <row r="654" spans="4:4" x14ac:dyDescent="0.25">
      <c r="D654" s="190"/>
    </row>
    <row r="655" spans="4:4" x14ac:dyDescent="0.25">
      <c r="D655" s="190"/>
    </row>
    <row r="656" spans="4:4" x14ac:dyDescent="0.25">
      <c r="D656" s="190"/>
    </row>
    <row r="657" spans="4:4" x14ac:dyDescent="0.25">
      <c r="D657" s="190"/>
    </row>
    <row r="658" spans="4:4" x14ac:dyDescent="0.25">
      <c r="D658" s="190"/>
    </row>
    <row r="659" spans="4:4" x14ac:dyDescent="0.25">
      <c r="D659" s="190"/>
    </row>
    <row r="660" spans="4:4" x14ac:dyDescent="0.25">
      <c r="D660" s="190"/>
    </row>
    <row r="661" spans="4:4" x14ac:dyDescent="0.25">
      <c r="D661" s="190"/>
    </row>
    <row r="662" spans="4:4" x14ac:dyDescent="0.25">
      <c r="D662" s="190"/>
    </row>
    <row r="663" spans="4:4" x14ac:dyDescent="0.25">
      <c r="D663" s="190"/>
    </row>
    <row r="664" spans="4:4" x14ac:dyDescent="0.25">
      <c r="D664" s="190"/>
    </row>
    <row r="665" spans="4:4" x14ac:dyDescent="0.25">
      <c r="D665" s="190"/>
    </row>
    <row r="666" spans="4:4" x14ac:dyDescent="0.25">
      <c r="D666" s="190"/>
    </row>
    <row r="667" spans="4:4" x14ac:dyDescent="0.25">
      <c r="D667" s="190"/>
    </row>
    <row r="668" spans="4:4" x14ac:dyDescent="0.25">
      <c r="D668" s="190"/>
    </row>
    <row r="669" spans="4:4" x14ac:dyDescent="0.25">
      <c r="D669" s="190"/>
    </row>
    <row r="670" spans="4:4" x14ac:dyDescent="0.25">
      <c r="D670" s="190"/>
    </row>
    <row r="671" spans="4:4" x14ac:dyDescent="0.25">
      <c r="D671" s="190"/>
    </row>
    <row r="672" spans="4:4" x14ac:dyDescent="0.25">
      <c r="D672" s="190"/>
    </row>
    <row r="673" spans="4:4" x14ac:dyDescent="0.25">
      <c r="D673" s="190"/>
    </row>
    <row r="674" spans="4:4" x14ac:dyDescent="0.25">
      <c r="D674" s="190"/>
    </row>
    <row r="675" spans="4:4" x14ac:dyDescent="0.25">
      <c r="D675" s="190"/>
    </row>
    <row r="676" spans="4:4" x14ac:dyDescent="0.25">
      <c r="D676" s="190"/>
    </row>
    <row r="677" spans="4:4" x14ac:dyDescent="0.25">
      <c r="D677" s="190"/>
    </row>
    <row r="678" spans="4:4" x14ac:dyDescent="0.25">
      <c r="D678" s="190"/>
    </row>
    <row r="679" spans="4:4" x14ac:dyDescent="0.25">
      <c r="D679" s="190"/>
    </row>
    <row r="680" spans="4:4" x14ac:dyDescent="0.25">
      <c r="D680" s="190"/>
    </row>
    <row r="681" spans="4:4" x14ac:dyDescent="0.25">
      <c r="D681" s="190"/>
    </row>
    <row r="682" spans="4:4" x14ac:dyDescent="0.25">
      <c r="D682" s="190"/>
    </row>
    <row r="683" spans="4:4" x14ac:dyDescent="0.25">
      <c r="D683" s="190"/>
    </row>
    <row r="684" spans="4:4" x14ac:dyDescent="0.25">
      <c r="D684" s="190"/>
    </row>
    <row r="685" spans="4:4" x14ac:dyDescent="0.25">
      <c r="D685" s="190"/>
    </row>
    <row r="686" spans="4:4" x14ac:dyDescent="0.25">
      <c r="D686" s="190"/>
    </row>
    <row r="687" spans="4:4" x14ac:dyDescent="0.25">
      <c r="D687" s="190"/>
    </row>
    <row r="688" spans="4:4" x14ac:dyDescent="0.25">
      <c r="D688" s="190"/>
    </row>
    <row r="689" spans="4:4" x14ac:dyDescent="0.25">
      <c r="D689" s="190"/>
    </row>
    <row r="690" spans="4:4" x14ac:dyDescent="0.25">
      <c r="D690" s="190"/>
    </row>
    <row r="691" spans="4:4" x14ac:dyDescent="0.25">
      <c r="D691" s="190"/>
    </row>
    <row r="692" spans="4:4" x14ac:dyDescent="0.25">
      <c r="D692" s="190"/>
    </row>
    <row r="693" spans="4:4" x14ac:dyDescent="0.25">
      <c r="D693" s="190"/>
    </row>
    <row r="694" spans="4:4" x14ac:dyDescent="0.25">
      <c r="D694" s="190"/>
    </row>
    <row r="695" spans="4:4" x14ac:dyDescent="0.25">
      <c r="D695" s="190"/>
    </row>
    <row r="696" spans="4:4" x14ac:dyDescent="0.25">
      <c r="D696" s="190"/>
    </row>
    <row r="697" spans="4:4" x14ac:dyDescent="0.25">
      <c r="D697" s="190"/>
    </row>
    <row r="698" spans="4:4" x14ac:dyDescent="0.25">
      <c r="D698" s="190"/>
    </row>
    <row r="699" spans="4:4" x14ac:dyDescent="0.25">
      <c r="D699" s="190"/>
    </row>
    <row r="700" spans="4:4" x14ac:dyDescent="0.25">
      <c r="D700" s="190"/>
    </row>
    <row r="701" spans="4:4" x14ac:dyDescent="0.25">
      <c r="D701" s="190"/>
    </row>
    <row r="702" spans="4:4" x14ac:dyDescent="0.25">
      <c r="D702" s="190"/>
    </row>
    <row r="703" spans="4:4" x14ac:dyDescent="0.25">
      <c r="D703" s="190"/>
    </row>
    <row r="704" spans="4:4" x14ac:dyDescent="0.25">
      <c r="D704" s="190"/>
    </row>
    <row r="705" spans="4:4" x14ac:dyDescent="0.25">
      <c r="D705" s="190"/>
    </row>
    <row r="706" spans="4:4" x14ac:dyDescent="0.25">
      <c r="D706" s="190"/>
    </row>
    <row r="707" spans="4:4" x14ac:dyDescent="0.25">
      <c r="D707" s="190"/>
    </row>
    <row r="708" spans="4:4" x14ac:dyDescent="0.25">
      <c r="D708" s="190"/>
    </row>
    <row r="709" spans="4:4" x14ac:dyDescent="0.25">
      <c r="D709" s="190"/>
    </row>
    <row r="710" spans="4:4" x14ac:dyDescent="0.25">
      <c r="D710" s="190"/>
    </row>
    <row r="711" spans="4:4" x14ac:dyDescent="0.25">
      <c r="D711" s="190"/>
    </row>
    <row r="712" spans="4:4" x14ac:dyDescent="0.25">
      <c r="D712" s="190"/>
    </row>
    <row r="713" spans="4:4" x14ac:dyDescent="0.25">
      <c r="D713" s="190"/>
    </row>
    <row r="714" spans="4:4" x14ac:dyDescent="0.25">
      <c r="D714" s="190"/>
    </row>
    <row r="715" spans="4:4" x14ac:dyDescent="0.25">
      <c r="D715" s="190"/>
    </row>
    <row r="716" spans="4:4" x14ac:dyDescent="0.25">
      <c r="D716" s="190"/>
    </row>
    <row r="717" spans="4:4" x14ac:dyDescent="0.25">
      <c r="D717" s="190"/>
    </row>
    <row r="718" spans="4:4" x14ac:dyDescent="0.25">
      <c r="D718" s="190"/>
    </row>
    <row r="719" spans="4:4" x14ac:dyDescent="0.25">
      <c r="D719" s="190"/>
    </row>
    <row r="720" spans="4:4" x14ac:dyDescent="0.25">
      <c r="D720" s="190"/>
    </row>
    <row r="721" spans="4:4" x14ac:dyDescent="0.25">
      <c r="D721" s="190"/>
    </row>
    <row r="722" spans="4:4" x14ac:dyDescent="0.25">
      <c r="D722" s="190"/>
    </row>
    <row r="723" spans="4:4" x14ac:dyDescent="0.25">
      <c r="D723" s="190"/>
    </row>
    <row r="724" spans="4:4" x14ac:dyDescent="0.25">
      <c r="D724" s="190"/>
    </row>
    <row r="725" spans="4:4" x14ac:dyDescent="0.25">
      <c r="D725" s="190"/>
    </row>
    <row r="726" spans="4:4" x14ac:dyDescent="0.25">
      <c r="D726" s="190"/>
    </row>
    <row r="727" spans="4:4" x14ac:dyDescent="0.25">
      <c r="D727" s="190"/>
    </row>
    <row r="728" spans="4:4" x14ac:dyDescent="0.25">
      <c r="D728" s="190"/>
    </row>
    <row r="729" spans="4:4" x14ac:dyDescent="0.25">
      <c r="D729" s="190"/>
    </row>
    <row r="730" spans="4:4" x14ac:dyDescent="0.25">
      <c r="D730" s="190"/>
    </row>
    <row r="731" spans="4:4" x14ac:dyDescent="0.25">
      <c r="D731" s="190"/>
    </row>
    <row r="732" spans="4:4" x14ac:dyDescent="0.25">
      <c r="D732" s="190"/>
    </row>
    <row r="733" spans="4:4" x14ac:dyDescent="0.25">
      <c r="D733" s="190"/>
    </row>
    <row r="734" spans="4:4" x14ac:dyDescent="0.25">
      <c r="D734" s="190"/>
    </row>
    <row r="735" spans="4:4" x14ac:dyDescent="0.25">
      <c r="D735" s="190"/>
    </row>
    <row r="736" spans="4:4" x14ac:dyDescent="0.25">
      <c r="D736" s="190"/>
    </row>
    <row r="737" spans="4:4" x14ac:dyDescent="0.25">
      <c r="D737" s="190"/>
    </row>
    <row r="738" spans="4:4" x14ac:dyDescent="0.25">
      <c r="D738" s="190"/>
    </row>
    <row r="739" spans="4:4" x14ac:dyDescent="0.25">
      <c r="D739" s="190"/>
    </row>
    <row r="740" spans="4:4" x14ac:dyDescent="0.25">
      <c r="D740" s="190"/>
    </row>
    <row r="741" spans="4:4" x14ac:dyDescent="0.25">
      <c r="D741" s="190"/>
    </row>
    <row r="742" spans="4:4" x14ac:dyDescent="0.25">
      <c r="D742" s="190"/>
    </row>
    <row r="743" spans="4:4" x14ac:dyDescent="0.25">
      <c r="D743" s="190"/>
    </row>
    <row r="744" spans="4:4" x14ac:dyDescent="0.25">
      <c r="D744" s="190"/>
    </row>
    <row r="745" spans="4:4" x14ac:dyDescent="0.25">
      <c r="D745" s="190"/>
    </row>
    <row r="746" spans="4:4" x14ac:dyDescent="0.25">
      <c r="D746" s="190"/>
    </row>
    <row r="747" spans="4:4" x14ac:dyDescent="0.25">
      <c r="D747" s="190"/>
    </row>
    <row r="748" spans="4:4" x14ac:dyDescent="0.25">
      <c r="D748" s="190"/>
    </row>
    <row r="749" spans="4:4" x14ac:dyDescent="0.25">
      <c r="D749" s="190"/>
    </row>
    <row r="750" spans="4:4" x14ac:dyDescent="0.25">
      <c r="D750" s="190"/>
    </row>
    <row r="751" spans="4:4" x14ac:dyDescent="0.25">
      <c r="D751" s="190"/>
    </row>
    <row r="752" spans="4:4" x14ac:dyDescent="0.25">
      <c r="D752" s="190"/>
    </row>
    <row r="753" spans="4:4" x14ac:dyDescent="0.25">
      <c r="D753" s="190"/>
    </row>
    <row r="754" spans="4:4" x14ac:dyDescent="0.25">
      <c r="D754" s="190"/>
    </row>
    <row r="755" spans="4:4" x14ac:dyDescent="0.25">
      <c r="D755" s="190"/>
    </row>
    <row r="756" spans="4:4" x14ac:dyDescent="0.25">
      <c r="D756" s="190"/>
    </row>
    <row r="757" spans="4:4" x14ac:dyDescent="0.25">
      <c r="D757" s="190"/>
    </row>
    <row r="758" spans="4:4" x14ac:dyDescent="0.25">
      <c r="D758" s="190"/>
    </row>
    <row r="759" spans="4:4" x14ac:dyDescent="0.25">
      <c r="D759" s="190"/>
    </row>
    <row r="760" spans="4:4" x14ac:dyDescent="0.25">
      <c r="D760" s="190"/>
    </row>
    <row r="761" spans="4:4" x14ac:dyDescent="0.25">
      <c r="D761" s="190"/>
    </row>
    <row r="762" spans="4:4" x14ac:dyDescent="0.25">
      <c r="D762" s="190"/>
    </row>
    <row r="763" spans="4:4" x14ac:dyDescent="0.25">
      <c r="D763" s="190"/>
    </row>
    <row r="764" spans="4:4" x14ac:dyDescent="0.25">
      <c r="D764" s="190"/>
    </row>
    <row r="765" spans="4:4" x14ac:dyDescent="0.25">
      <c r="D765" s="190"/>
    </row>
    <row r="766" spans="4:4" x14ac:dyDescent="0.25">
      <c r="D766" s="190"/>
    </row>
    <row r="767" spans="4:4" x14ac:dyDescent="0.25">
      <c r="D767" s="190"/>
    </row>
    <row r="768" spans="4:4" x14ac:dyDescent="0.25">
      <c r="D768" s="190"/>
    </row>
    <row r="769" spans="4:4" x14ac:dyDescent="0.25">
      <c r="D769" s="190"/>
    </row>
    <row r="770" spans="4:4" x14ac:dyDescent="0.25">
      <c r="D770" s="190"/>
    </row>
    <row r="771" spans="4:4" x14ac:dyDescent="0.25">
      <c r="D771" s="190"/>
    </row>
    <row r="772" spans="4:4" x14ac:dyDescent="0.25">
      <c r="D772" s="190"/>
    </row>
    <row r="773" spans="4:4" x14ac:dyDescent="0.25">
      <c r="D773" s="190"/>
    </row>
    <row r="774" spans="4:4" x14ac:dyDescent="0.25">
      <c r="D774" s="190"/>
    </row>
    <row r="775" spans="4:4" x14ac:dyDescent="0.25">
      <c r="D775" s="190"/>
    </row>
    <row r="776" spans="4:4" x14ac:dyDescent="0.25">
      <c r="D776" s="190"/>
    </row>
    <row r="777" spans="4:4" x14ac:dyDescent="0.25">
      <c r="D777" s="190"/>
    </row>
    <row r="778" spans="4:4" x14ac:dyDescent="0.25">
      <c r="D778" s="190"/>
    </row>
    <row r="779" spans="4:4" x14ac:dyDescent="0.25">
      <c r="D779" s="190"/>
    </row>
    <row r="780" spans="4:4" x14ac:dyDescent="0.25">
      <c r="D780" s="190"/>
    </row>
    <row r="781" spans="4:4" x14ac:dyDescent="0.25">
      <c r="D781" s="190"/>
    </row>
    <row r="782" spans="4:4" x14ac:dyDescent="0.25">
      <c r="D782" s="190"/>
    </row>
    <row r="783" spans="4:4" x14ac:dyDescent="0.25">
      <c r="D783" s="190"/>
    </row>
    <row r="784" spans="4:4" x14ac:dyDescent="0.25">
      <c r="D784" s="190"/>
    </row>
    <row r="785" spans="4:4" x14ac:dyDescent="0.25">
      <c r="D785" s="190"/>
    </row>
    <row r="786" spans="4:4" x14ac:dyDescent="0.25">
      <c r="D786" s="190"/>
    </row>
    <row r="787" spans="4:4" x14ac:dyDescent="0.25">
      <c r="D787" s="190"/>
    </row>
    <row r="788" spans="4:4" x14ac:dyDescent="0.25">
      <c r="D788" s="190"/>
    </row>
    <row r="789" spans="4:4" x14ac:dyDescent="0.25">
      <c r="D789" s="190"/>
    </row>
    <row r="790" spans="4:4" x14ac:dyDescent="0.25">
      <c r="D790" s="190"/>
    </row>
    <row r="791" spans="4:4" x14ac:dyDescent="0.25">
      <c r="D791" s="190"/>
    </row>
    <row r="792" spans="4:4" x14ac:dyDescent="0.25">
      <c r="D792" s="190"/>
    </row>
    <row r="793" spans="4:4" x14ac:dyDescent="0.25">
      <c r="D793" s="190"/>
    </row>
    <row r="794" spans="4:4" x14ac:dyDescent="0.25">
      <c r="D794" s="190"/>
    </row>
    <row r="795" spans="4:4" x14ac:dyDescent="0.25">
      <c r="D795" s="190"/>
    </row>
    <row r="796" spans="4:4" x14ac:dyDescent="0.25">
      <c r="D796" s="190"/>
    </row>
    <row r="797" spans="4:4" x14ac:dyDescent="0.25">
      <c r="D797" s="190"/>
    </row>
    <row r="798" spans="4:4" x14ac:dyDescent="0.25">
      <c r="D798" s="190"/>
    </row>
    <row r="799" spans="4:4" x14ac:dyDescent="0.25">
      <c r="D799" s="190"/>
    </row>
    <row r="800" spans="4:4" x14ac:dyDescent="0.25">
      <c r="D800" s="190"/>
    </row>
    <row r="801" spans="4:4" x14ac:dyDescent="0.25">
      <c r="D801" s="190"/>
    </row>
    <row r="802" spans="4:4" x14ac:dyDescent="0.25">
      <c r="D802" s="190"/>
    </row>
    <row r="803" spans="4:4" x14ac:dyDescent="0.25">
      <c r="D803" s="190"/>
    </row>
    <row r="804" spans="4:4" x14ac:dyDescent="0.25">
      <c r="D804" s="190"/>
    </row>
    <row r="805" spans="4:4" x14ac:dyDescent="0.25">
      <c r="D805" s="190"/>
    </row>
    <row r="806" spans="4:4" x14ac:dyDescent="0.25">
      <c r="D806" s="190"/>
    </row>
    <row r="807" spans="4:4" x14ac:dyDescent="0.25">
      <c r="D807" s="190"/>
    </row>
    <row r="808" spans="4:4" x14ac:dyDescent="0.25">
      <c r="D808" s="190"/>
    </row>
    <row r="809" spans="4:4" x14ac:dyDescent="0.25">
      <c r="D809" s="190"/>
    </row>
    <row r="810" spans="4:4" x14ac:dyDescent="0.25">
      <c r="D810" s="190"/>
    </row>
    <row r="811" spans="4:4" x14ac:dyDescent="0.25">
      <c r="D811" s="190"/>
    </row>
    <row r="812" spans="4:4" x14ac:dyDescent="0.25">
      <c r="D812" s="190"/>
    </row>
    <row r="813" spans="4:4" x14ac:dyDescent="0.25">
      <c r="D813" s="190"/>
    </row>
    <row r="814" spans="4:4" x14ac:dyDescent="0.25">
      <c r="D814" s="190"/>
    </row>
    <row r="815" spans="4:4" x14ac:dyDescent="0.25">
      <c r="D815" s="190"/>
    </row>
    <row r="816" spans="4:4" x14ac:dyDescent="0.25">
      <c r="D816" s="190"/>
    </row>
    <row r="817" spans="4:4" x14ac:dyDescent="0.25">
      <c r="D817" s="190"/>
    </row>
    <row r="818" spans="4:4" x14ac:dyDescent="0.25">
      <c r="D818" s="190"/>
    </row>
    <row r="819" spans="4:4" x14ac:dyDescent="0.25">
      <c r="D819" s="190"/>
    </row>
    <row r="820" spans="4:4" x14ac:dyDescent="0.25">
      <c r="D820" s="190"/>
    </row>
    <row r="821" spans="4:4" x14ac:dyDescent="0.25">
      <c r="D821" s="190"/>
    </row>
    <row r="822" spans="4:4" x14ac:dyDescent="0.25">
      <c r="D822" s="190"/>
    </row>
    <row r="823" spans="4:4" x14ac:dyDescent="0.25">
      <c r="D823" s="190"/>
    </row>
    <row r="824" spans="4:4" x14ac:dyDescent="0.25">
      <c r="D824" s="190"/>
    </row>
    <row r="825" spans="4:4" x14ac:dyDescent="0.25">
      <c r="D825" s="190"/>
    </row>
    <row r="826" spans="4:4" x14ac:dyDescent="0.25">
      <c r="D826" s="190"/>
    </row>
    <row r="827" spans="4:4" x14ac:dyDescent="0.25">
      <c r="D827" s="190"/>
    </row>
    <row r="828" spans="4:4" x14ac:dyDescent="0.25">
      <c r="D828" s="190"/>
    </row>
    <row r="829" spans="4:4" x14ac:dyDescent="0.25">
      <c r="D829" s="190"/>
    </row>
    <row r="830" spans="4:4" x14ac:dyDescent="0.25">
      <c r="D830" s="190"/>
    </row>
    <row r="831" spans="4:4" x14ac:dyDescent="0.25">
      <c r="D831" s="190"/>
    </row>
    <row r="832" spans="4:4" x14ac:dyDescent="0.25">
      <c r="D832" s="190"/>
    </row>
    <row r="833" spans="4:4" x14ac:dyDescent="0.25">
      <c r="D833" s="190"/>
    </row>
    <row r="834" spans="4:4" x14ac:dyDescent="0.25">
      <c r="D834" s="190"/>
    </row>
    <row r="835" spans="4:4" x14ac:dyDescent="0.25">
      <c r="D835" s="190"/>
    </row>
    <row r="836" spans="4:4" x14ac:dyDescent="0.25">
      <c r="D836" s="190"/>
    </row>
    <row r="837" spans="4:4" x14ac:dyDescent="0.25">
      <c r="D837" s="190"/>
    </row>
    <row r="838" spans="4:4" x14ac:dyDescent="0.25">
      <c r="D838" s="190"/>
    </row>
    <row r="839" spans="4:4" x14ac:dyDescent="0.25">
      <c r="D839" s="190"/>
    </row>
    <row r="840" spans="4:4" x14ac:dyDescent="0.25">
      <c r="D840" s="190"/>
    </row>
    <row r="841" spans="4:4" x14ac:dyDescent="0.25">
      <c r="D841" s="190"/>
    </row>
    <row r="842" spans="4:4" x14ac:dyDescent="0.25">
      <c r="D842" s="190"/>
    </row>
    <row r="843" spans="4:4" x14ac:dyDescent="0.25">
      <c r="D843" s="190"/>
    </row>
    <row r="844" spans="4:4" x14ac:dyDescent="0.25">
      <c r="D844" s="190"/>
    </row>
    <row r="845" spans="4:4" x14ac:dyDescent="0.25">
      <c r="D845" s="190"/>
    </row>
    <row r="846" spans="4:4" x14ac:dyDescent="0.25">
      <c r="D846" s="190"/>
    </row>
    <row r="847" spans="4:4" x14ac:dyDescent="0.25">
      <c r="D847" s="190"/>
    </row>
    <row r="848" spans="4:4" x14ac:dyDescent="0.25">
      <c r="D848" s="190"/>
    </row>
    <row r="849" spans="4:4" x14ac:dyDescent="0.25">
      <c r="D849" s="190"/>
    </row>
    <row r="850" spans="4:4" x14ac:dyDescent="0.25">
      <c r="D850" s="190"/>
    </row>
    <row r="851" spans="4:4" x14ac:dyDescent="0.25">
      <c r="D851" s="190"/>
    </row>
    <row r="852" spans="4:4" x14ac:dyDescent="0.25">
      <c r="D852" s="190"/>
    </row>
    <row r="853" spans="4:4" x14ac:dyDescent="0.25">
      <c r="D853" s="190"/>
    </row>
    <row r="854" spans="4:4" x14ac:dyDescent="0.25">
      <c r="D854" s="190"/>
    </row>
    <row r="855" spans="4:4" x14ac:dyDescent="0.25">
      <c r="D855" s="190"/>
    </row>
    <row r="856" spans="4:4" x14ac:dyDescent="0.25">
      <c r="D856" s="190"/>
    </row>
    <row r="857" spans="4:4" x14ac:dyDescent="0.25">
      <c r="D857" s="190"/>
    </row>
    <row r="858" spans="4:4" x14ac:dyDescent="0.25">
      <c r="D858" s="190"/>
    </row>
    <row r="859" spans="4:4" x14ac:dyDescent="0.25">
      <c r="D859" s="190"/>
    </row>
    <row r="860" spans="4:4" x14ac:dyDescent="0.25">
      <c r="D860" s="190"/>
    </row>
    <row r="861" spans="4:4" x14ac:dyDescent="0.25">
      <c r="D861" s="190"/>
    </row>
    <row r="862" spans="4:4" x14ac:dyDescent="0.25">
      <c r="D862" s="190"/>
    </row>
    <row r="863" spans="4:4" x14ac:dyDescent="0.25">
      <c r="D863" s="190"/>
    </row>
    <row r="864" spans="4:4" x14ac:dyDescent="0.25">
      <c r="D864" s="190"/>
    </row>
    <row r="865" spans="4:4" x14ac:dyDescent="0.25">
      <c r="D865" s="190"/>
    </row>
    <row r="866" spans="4:4" x14ac:dyDescent="0.25">
      <c r="D866" s="190"/>
    </row>
    <row r="867" spans="4:4" x14ac:dyDescent="0.25">
      <c r="D867" s="190"/>
    </row>
    <row r="868" spans="4:4" x14ac:dyDescent="0.25">
      <c r="D868" s="190"/>
    </row>
    <row r="869" spans="4:4" x14ac:dyDescent="0.25">
      <c r="D869" s="190"/>
    </row>
    <row r="870" spans="4:4" x14ac:dyDescent="0.25">
      <c r="D870" s="190"/>
    </row>
    <row r="871" spans="4:4" x14ac:dyDescent="0.25">
      <c r="D871" s="190"/>
    </row>
    <row r="872" spans="4:4" x14ac:dyDescent="0.25">
      <c r="D872" s="190"/>
    </row>
    <row r="873" spans="4:4" x14ac:dyDescent="0.25">
      <c r="D873" s="190"/>
    </row>
    <row r="874" spans="4:4" x14ac:dyDescent="0.25">
      <c r="D874" s="190"/>
    </row>
    <row r="875" spans="4:4" x14ac:dyDescent="0.25">
      <c r="D875" s="190"/>
    </row>
    <row r="876" spans="4:4" x14ac:dyDescent="0.25">
      <c r="D876" s="190"/>
    </row>
    <row r="877" spans="4:4" x14ac:dyDescent="0.25">
      <c r="D877" s="190"/>
    </row>
    <row r="878" spans="4:4" x14ac:dyDescent="0.25">
      <c r="D878" s="190"/>
    </row>
    <row r="879" spans="4:4" x14ac:dyDescent="0.25">
      <c r="D879" s="190"/>
    </row>
    <row r="880" spans="4:4" x14ac:dyDescent="0.25">
      <c r="D880" s="190"/>
    </row>
    <row r="881" spans="4:4" x14ac:dyDescent="0.25">
      <c r="D881" s="190"/>
    </row>
    <row r="882" spans="4:4" x14ac:dyDescent="0.25">
      <c r="D882" s="190"/>
    </row>
    <row r="883" spans="4:4" x14ac:dyDescent="0.25">
      <c r="D883" s="190"/>
    </row>
    <row r="884" spans="4:4" x14ac:dyDescent="0.25">
      <c r="D884" s="190"/>
    </row>
    <row r="885" spans="4:4" x14ac:dyDescent="0.25">
      <c r="D885" s="190"/>
    </row>
    <row r="886" spans="4:4" x14ac:dyDescent="0.25">
      <c r="D886" s="190"/>
    </row>
    <row r="887" spans="4:4" x14ac:dyDescent="0.25">
      <c r="D887" s="190"/>
    </row>
    <row r="888" spans="4:4" x14ac:dyDescent="0.25">
      <c r="D888" s="190"/>
    </row>
    <row r="889" spans="4:4" x14ac:dyDescent="0.25">
      <c r="D889" s="190"/>
    </row>
    <row r="890" spans="4:4" x14ac:dyDescent="0.25">
      <c r="D890" s="190"/>
    </row>
    <row r="891" spans="4:4" x14ac:dyDescent="0.25">
      <c r="D891" s="190"/>
    </row>
    <row r="892" spans="4:4" x14ac:dyDescent="0.25">
      <c r="D892" s="190"/>
    </row>
    <row r="893" spans="4:4" x14ac:dyDescent="0.25">
      <c r="D893" s="190"/>
    </row>
    <row r="894" spans="4:4" x14ac:dyDescent="0.25">
      <c r="D894" s="190"/>
    </row>
    <row r="895" spans="4:4" x14ac:dyDescent="0.25">
      <c r="D895" s="190"/>
    </row>
    <row r="896" spans="4:4" x14ac:dyDescent="0.25">
      <c r="D896" s="190"/>
    </row>
    <row r="897" spans="4:4" x14ac:dyDescent="0.25">
      <c r="D897" s="190"/>
    </row>
    <row r="898" spans="4:4" x14ac:dyDescent="0.25">
      <c r="D898" s="190"/>
    </row>
    <row r="899" spans="4:4" x14ac:dyDescent="0.25">
      <c r="D899" s="190"/>
    </row>
    <row r="900" spans="4:4" x14ac:dyDescent="0.25">
      <c r="D900" s="190"/>
    </row>
    <row r="901" spans="4:4" x14ac:dyDescent="0.25">
      <c r="D901" s="190"/>
    </row>
    <row r="902" spans="4:4" x14ac:dyDescent="0.25">
      <c r="D902" s="190"/>
    </row>
    <row r="903" spans="4:4" x14ac:dyDescent="0.25">
      <c r="D903" s="190"/>
    </row>
    <row r="904" spans="4:4" x14ac:dyDescent="0.25">
      <c r="D904" s="190"/>
    </row>
    <row r="905" spans="4:4" x14ac:dyDescent="0.25">
      <c r="D905" s="190"/>
    </row>
    <row r="906" spans="4:4" x14ac:dyDescent="0.25">
      <c r="D906" s="190"/>
    </row>
    <row r="907" spans="4:4" x14ac:dyDescent="0.25">
      <c r="D907" s="190"/>
    </row>
    <row r="908" spans="4:4" x14ac:dyDescent="0.25">
      <c r="D908" s="190"/>
    </row>
    <row r="909" spans="4:4" x14ac:dyDescent="0.25">
      <c r="D909" s="190"/>
    </row>
    <row r="910" spans="4:4" x14ac:dyDescent="0.25">
      <c r="D910" s="190"/>
    </row>
    <row r="911" spans="4:4" x14ac:dyDescent="0.25">
      <c r="D911" s="190"/>
    </row>
    <row r="912" spans="4:4" x14ac:dyDescent="0.25">
      <c r="D912" s="190"/>
    </row>
    <row r="913" spans="4:4" x14ac:dyDescent="0.25">
      <c r="D913" s="190"/>
    </row>
    <row r="914" spans="4:4" x14ac:dyDescent="0.25">
      <c r="D914" s="190"/>
    </row>
    <row r="915" spans="4:4" x14ac:dyDescent="0.25">
      <c r="D915" s="190"/>
    </row>
    <row r="916" spans="4:4" x14ac:dyDescent="0.25">
      <c r="D916" s="190"/>
    </row>
    <row r="917" spans="4:4" x14ac:dyDescent="0.25">
      <c r="D917" s="190"/>
    </row>
    <row r="918" spans="4:4" x14ac:dyDescent="0.25">
      <c r="D918" s="190"/>
    </row>
    <row r="919" spans="4:4" x14ac:dyDescent="0.25">
      <c r="D919" s="190"/>
    </row>
    <row r="920" spans="4:4" x14ac:dyDescent="0.25">
      <c r="D920" s="190"/>
    </row>
    <row r="921" spans="4:4" x14ac:dyDescent="0.25">
      <c r="D921" s="190"/>
    </row>
    <row r="922" spans="4:4" x14ac:dyDescent="0.25">
      <c r="D922" s="190"/>
    </row>
    <row r="923" spans="4:4" x14ac:dyDescent="0.25">
      <c r="D923" s="190"/>
    </row>
    <row r="924" spans="4:4" x14ac:dyDescent="0.25">
      <c r="D924" s="190"/>
    </row>
    <row r="925" spans="4:4" x14ac:dyDescent="0.25">
      <c r="D925" s="190"/>
    </row>
    <row r="926" spans="4:4" x14ac:dyDescent="0.25">
      <c r="D926" s="190"/>
    </row>
    <row r="927" spans="4:4" x14ac:dyDescent="0.25">
      <c r="D927" s="190"/>
    </row>
    <row r="928" spans="4:4" x14ac:dyDescent="0.25">
      <c r="D928" s="190"/>
    </row>
    <row r="929" spans="4:4" x14ac:dyDescent="0.25">
      <c r="D929" s="190"/>
    </row>
    <row r="930" spans="4:4" x14ac:dyDescent="0.25">
      <c r="D930" s="190"/>
    </row>
    <row r="931" spans="4:4" x14ac:dyDescent="0.25">
      <c r="D931" s="190"/>
    </row>
    <row r="932" spans="4:4" x14ac:dyDescent="0.25">
      <c r="D932" s="190"/>
    </row>
    <row r="933" spans="4:4" x14ac:dyDescent="0.25">
      <c r="D933" s="190"/>
    </row>
    <row r="934" spans="4:4" x14ac:dyDescent="0.25">
      <c r="D934" s="190"/>
    </row>
    <row r="935" spans="4:4" x14ac:dyDescent="0.25">
      <c r="D935" s="190"/>
    </row>
    <row r="936" spans="4:4" x14ac:dyDescent="0.25">
      <c r="D936" s="190"/>
    </row>
    <row r="937" spans="4:4" x14ac:dyDescent="0.25">
      <c r="D937" s="190"/>
    </row>
    <row r="938" spans="4:4" x14ac:dyDescent="0.25">
      <c r="D938" s="190"/>
    </row>
    <row r="939" spans="4:4" x14ac:dyDescent="0.25">
      <c r="D939" s="190"/>
    </row>
    <row r="940" spans="4:4" x14ac:dyDescent="0.25">
      <c r="D940" s="190"/>
    </row>
    <row r="941" spans="4:4" x14ac:dyDescent="0.25">
      <c r="D941" s="190"/>
    </row>
    <row r="942" spans="4:4" x14ac:dyDescent="0.25">
      <c r="D942" s="190"/>
    </row>
    <row r="943" spans="4:4" x14ac:dyDescent="0.25">
      <c r="D943" s="190"/>
    </row>
    <row r="944" spans="4:4" x14ac:dyDescent="0.25">
      <c r="D944" s="190"/>
    </row>
    <row r="945" spans="4:4" x14ac:dyDescent="0.25">
      <c r="D945" s="190"/>
    </row>
    <row r="946" spans="4:4" x14ac:dyDescent="0.25">
      <c r="D946" s="190"/>
    </row>
    <row r="947" spans="4:4" x14ac:dyDescent="0.25">
      <c r="D947" s="190"/>
    </row>
    <row r="948" spans="4:4" x14ac:dyDescent="0.25">
      <c r="D948" s="190"/>
    </row>
    <row r="949" spans="4:4" x14ac:dyDescent="0.25">
      <c r="D949" s="190"/>
    </row>
    <row r="950" spans="4:4" x14ac:dyDescent="0.25">
      <c r="D950" s="190"/>
    </row>
    <row r="951" spans="4:4" x14ac:dyDescent="0.25">
      <c r="D951" s="190"/>
    </row>
    <row r="952" spans="4:4" x14ac:dyDescent="0.25">
      <c r="D952" s="190"/>
    </row>
    <row r="953" spans="4:4" x14ac:dyDescent="0.25">
      <c r="D953" s="190"/>
    </row>
    <row r="954" spans="4:4" x14ac:dyDescent="0.25">
      <c r="D954" s="190"/>
    </row>
    <row r="955" spans="4:4" x14ac:dyDescent="0.25">
      <c r="D955" s="190"/>
    </row>
    <row r="956" spans="4:4" x14ac:dyDescent="0.25">
      <c r="D956" s="190"/>
    </row>
    <row r="957" spans="4:4" x14ac:dyDescent="0.25">
      <c r="D957" s="190"/>
    </row>
    <row r="958" spans="4:4" x14ac:dyDescent="0.25">
      <c r="D958" s="190"/>
    </row>
    <row r="959" spans="4:4" x14ac:dyDescent="0.25">
      <c r="D959" s="190"/>
    </row>
    <row r="960" spans="4:4" x14ac:dyDescent="0.25">
      <c r="D960" s="190"/>
    </row>
    <row r="961" spans="4:4" x14ac:dyDescent="0.25">
      <c r="D961" s="190"/>
    </row>
    <row r="962" spans="4:4" x14ac:dyDescent="0.25">
      <c r="D962" s="190"/>
    </row>
    <row r="963" spans="4:4" x14ac:dyDescent="0.25">
      <c r="D963" s="190"/>
    </row>
    <row r="964" spans="4:4" x14ac:dyDescent="0.25">
      <c r="D964" s="190"/>
    </row>
    <row r="965" spans="4:4" x14ac:dyDescent="0.25">
      <c r="D965" s="190"/>
    </row>
    <row r="966" spans="4:4" x14ac:dyDescent="0.25">
      <c r="D966" s="190"/>
    </row>
    <row r="967" spans="4:4" x14ac:dyDescent="0.25">
      <c r="D967" s="190"/>
    </row>
    <row r="968" spans="4:4" x14ac:dyDescent="0.25">
      <c r="D968" s="190"/>
    </row>
    <row r="969" spans="4:4" x14ac:dyDescent="0.25">
      <c r="D969" s="190"/>
    </row>
    <row r="970" spans="4:4" x14ac:dyDescent="0.25">
      <c r="D970" s="190"/>
    </row>
    <row r="971" spans="4:4" x14ac:dyDescent="0.25">
      <c r="D971" s="190"/>
    </row>
    <row r="972" spans="4:4" x14ac:dyDescent="0.25">
      <c r="D972" s="190"/>
    </row>
    <row r="973" spans="4:4" x14ac:dyDescent="0.25">
      <c r="D973" s="190"/>
    </row>
    <row r="974" spans="4:4" x14ac:dyDescent="0.25">
      <c r="D974" s="190"/>
    </row>
    <row r="975" spans="4:4" x14ac:dyDescent="0.25">
      <c r="D975" s="190"/>
    </row>
    <row r="976" spans="4:4" x14ac:dyDescent="0.25">
      <c r="D976" s="190"/>
    </row>
    <row r="977" spans="4:4" x14ac:dyDescent="0.25">
      <c r="D977" s="190"/>
    </row>
    <row r="978" spans="4:4" x14ac:dyDescent="0.25">
      <c r="D978" s="190"/>
    </row>
    <row r="979" spans="4:4" x14ac:dyDescent="0.25">
      <c r="D979" s="190"/>
    </row>
    <row r="980" spans="4:4" x14ac:dyDescent="0.25">
      <c r="D980" s="190"/>
    </row>
    <row r="981" spans="4:4" x14ac:dyDescent="0.25">
      <c r="D981" s="190"/>
    </row>
    <row r="982" spans="4:4" x14ac:dyDescent="0.25">
      <c r="D982" s="190"/>
    </row>
    <row r="983" spans="4:4" x14ac:dyDescent="0.25">
      <c r="D983" s="190"/>
    </row>
    <row r="984" spans="4:4" x14ac:dyDescent="0.25">
      <c r="D984" s="190"/>
    </row>
    <row r="985" spans="4:4" x14ac:dyDescent="0.25">
      <c r="D985" s="190"/>
    </row>
    <row r="986" spans="4:4" x14ac:dyDescent="0.25">
      <c r="D986" s="190"/>
    </row>
    <row r="987" spans="4:4" x14ac:dyDescent="0.25">
      <c r="D987" s="190"/>
    </row>
    <row r="988" spans="4:4" x14ac:dyDescent="0.25">
      <c r="D988" s="190"/>
    </row>
    <row r="989" spans="4:4" x14ac:dyDescent="0.25">
      <c r="D989" s="190"/>
    </row>
    <row r="990" spans="4:4" x14ac:dyDescent="0.25">
      <c r="D990" s="190"/>
    </row>
    <row r="991" spans="4:4" x14ac:dyDescent="0.25">
      <c r="D991" s="190"/>
    </row>
    <row r="992" spans="4:4" x14ac:dyDescent="0.25">
      <c r="D992" s="190"/>
    </row>
    <row r="993" spans="4:4" x14ac:dyDescent="0.25">
      <c r="D993" s="190"/>
    </row>
    <row r="994" spans="4:4" x14ac:dyDescent="0.25">
      <c r="D994" s="190"/>
    </row>
    <row r="995" spans="4:4" x14ac:dyDescent="0.25">
      <c r="D995" s="190"/>
    </row>
    <row r="996" spans="4:4" x14ac:dyDescent="0.25">
      <c r="D996" s="190"/>
    </row>
    <row r="997" spans="4:4" x14ac:dyDescent="0.25">
      <c r="D997" s="190"/>
    </row>
    <row r="998" spans="4:4" x14ac:dyDescent="0.25">
      <c r="D998" s="190"/>
    </row>
    <row r="999" spans="4:4" x14ac:dyDescent="0.25">
      <c r="D999" s="190"/>
    </row>
    <row r="1000" spans="4:4" x14ac:dyDescent="0.25">
      <c r="D1000" s="190"/>
    </row>
    <row r="1001" spans="4:4" x14ac:dyDescent="0.25">
      <c r="D1001" s="190"/>
    </row>
    <row r="1002" spans="4:4" x14ac:dyDescent="0.25">
      <c r="D1002" s="190"/>
    </row>
    <row r="1003" spans="4:4" x14ac:dyDescent="0.25">
      <c r="D1003" s="190"/>
    </row>
    <row r="1004" spans="4:4" x14ac:dyDescent="0.25">
      <c r="D1004" s="190"/>
    </row>
    <row r="1005" spans="4:4" x14ac:dyDescent="0.25">
      <c r="D1005" s="190"/>
    </row>
    <row r="1006" spans="4:4" x14ac:dyDescent="0.25">
      <c r="D1006" s="190"/>
    </row>
    <row r="1007" spans="4:4" x14ac:dyDescent="0.25">
      <c r="D1007" s="190"/>
    </row>
    <row r="1008" spans="4:4" x14ac:dyDescent="0.25">
      <c r="D1008" s="190"/>
    </row>
    <row r="1009" spans="4:4" x14ac:dyDescent="0.25">
      <c r="D1009" s="190"/>
    </row>
    <row r="1010" spans="4:4" x14ac:dyDescent="0.25">
      <c r="D1010" s="190"/>
    </row>
    <row r="1011" spans="4:4" x14ac:dyDescent="0.25">
      <c r="D1011" s="190"/>
    </row>
    <row r="1012" spans="4:4" x14ac:dyDescent="0.25">
      <c r="D1012" s="190"/>
    </row>
    <row r="1013" spans="4:4" x14ac:dyDescent="0.25">
      <c r="D1013" s="190"/>
    </row>
    <row r="1014" spans="4:4" x14ac:dyDescent="0.25">
      <c r="D1014" s="190"/>
    </row>
    <row r="1015" spans="4:4" x14ac:dyDescent="0.25">
      <c r="D1015" s="190"/>
    </row>
    <row r="1016" spans="4:4" x14ac:dyDescent="0.25">
      <c r="D1016" s="190"/>
    </row>
    <row r="1017" spans="4:4" x14ac:dyDescent="0.25">
      <c r="D1017" s="190"/>
    </row>
    <row r="1018" spans="4:4" x14ac:dyDescent="0.25">
      <c r="D1018" s="190"/>
    </row>
    <row r="1019" spans="4:4" x14ac:dyDescent="0.25">
      <c r="D1019" s="190"/>
    </row>
    <row r="1020" spans="4:4" x14ac:dyDescent="0.25">
      <c r="D1020" s="190"/>
    </row>
    <row r="1021" spans="4:4" x14ac:dyDescent="0.25">
      <c r="D1021" s="190"/>
    </row>
    <row r="1022" spans="4:4" x14ac:dyDescent="0.25">
      <c r="D1022" s="190"/>
    </row>
    <row r="1023" spans="4:4" x14ac:dyDescent="0.25">
      <c r="D1023" s="190"/>
    </row>
    <row r="1024" spans="4:4" x14ac:dyDescent="0.25">
      <c r="D1024" s="190"/>
    </row>
    <row r="1025" spans="4:4" x14ac:dyDescent="0.25">
      <c r="D1025" s="190"/>
    </row>
    <row r="1026" spans="4:4" x14ac:dyDescent="0.25">
      <c r="D1026" s="190"/>
    </row>
    <row r="1027" spans="4:4" x14ac:dyDescent="0.25">
      <c r="D1027" s="190"/>
    </row>
    <row r="1028" spans="4:4" x14ac:dyDescent="0.25">
      <c r="D1028" s="190"/>
    </row>
    <row r="1029" spans="4:4" x14ac:dyDescent="0.25">
      <c r="D1029" s="190"/>
    </row>
    <row r="1030" spans="4:4" x14ac:dyDescent="0.25">
      <c r="D1030" s="190"/>
    </row>
    <row r="1031" spans="4:4" x14ac:dyDescent="0.25">
      <c r="D1031" s="190"/>
    </row>
    <row r="1032" spans="4:4" x14ac:dyDescent="0.25">
      <c r="D1032" s="190"/>
    </row>
    <row r="1033" spans="4:4" x14ac:dyDescent="0.25">
      <c r="D1033" s="190"/>
    </row>
    <row r="1034" spans="4:4" x14ac:dyDescent="0.25">
      <c r="D1034" s="190"/>
    </row>
    <row r="1035" spans="4:4" x14ac:dyDescent="0.25">
      <c r="D1035" s="190"/>
    </row>
    <row r="1036" spans="4:4" x14ac:dyDescent="0.25">
      <c r="D1036" s="190"/>
    </row>
    <row r="1037" spans="4:4" x14ac:dyDescent="0.25">
      <c r="D1037" s="190"/>
    </row>
    <row r="1038" spans="4:4" x14ac:dyDescent="0.25">
      <c r="D1038" s="190"/>
    </row>
    <row r="1039" spans="4:4" x14ac:dyDescent="0.25">
      <c r="D1039" s="190"/>
    </row>
    <row r="1040" spans="4:4" x14ac:dyDescent="0.25">
      <c r="D1040" s="190"/>
    </row>
    <row r="1041" spans="4:4" x14ac:dyDescent="0.25">
      <c r="D1041" s="190"/>
    </row>
    <row r="1042" spans="4:4" x14ac:dyDescent="0.25">
      <c r="D1042" s="190"/>
    </row>
    <row r="1043" spans="4:4" x14ac:dyDescent="0.25">
      <c r="D1043" s="190"/>
    </row>
    <row r="1044" spans="4:4" x14ac:dyDescent="0.25">
      <c r="D1044" s="190"/>
    </row>
    <row r="1045" spans="4:4" x14ac:dyDescent="0.25">
      <c r="D1045" s="190"/>
    </row>
    <row r="1046" spans="4:4" x14ac:dyDescent="0.25">
      <c r="D1046" s="190"/>
    </row>
    <row r="1047" spans="4:4" x14ac:dyDescent="0.25">
      <c r="D1047" s="190"/>
    </row>
    <row r="1048" spans="4:4" x14ac:dyDescent="0.25">
      <c r="D1048" s="190"/>
    </row>
    <row r="1049" spans="4:4" x14ac:dyDescent="0.25">
      <c r="D1049" s="190"/>
    </row>
    <row r="1050" spans="4:4" x14ac:dyDescent="0.25">
      <c r="D1050" s="190"/>
    </row>
    <row r="1051" spans="4:4" x14ac:dyDescent="0.25">
      <c r="D1051" s="190"/>
    </row>
    <row r="1052" spans="4:4" x14ac:dyDescent="0.25">
      <c r="D1052" s="190"/>
    </row>
    <row r="1053" spans="4:4" x14ac:dyDescent="0.25">
      <c r="D1053" s="190"/>
    </row>
    <row r="1054" spans="4:4" x14ac:dyDescent="0.25">
      <c r="D1054" s="190"/>
    </row>
    <row r="1055" spans="4:4" x14ac:dyDescent="0.25">
      <c r="D1055" s="190"/>
    </row>
    <row r="1056" spans="4:4" x14ac:dyDescent="0.25">
      <c r="D1056" s="190"/>
    </row>
    <row r="1057" spans="4:4" x14ac:dyDescent="0.25">
      <c r="D1057" s="190"/>
    </row>
    <row r="1058" spans="4:4" x14ac:dyDescent="0.25">
      <c r="D1058" s="190"/>
    </row>
    <row r="1059" spans="4:4" x14ac:dyDescent="0.25">
      <c r="D1059" s="190"/>
    </row>
    <row r="1060" spans="4:4" x14ac:dyDescent="0.25">
      <c r="D1060" s="190"/>
    </row>
    <row r="1061" spans="4:4" x14ac:dyDescent="0.25">
      <c r="D1061" s="190"/>
    </row>
    <row r="1062" spans="4:4" x14ac:dyDescent="0.25">
      <c r="D1062" s="190"/>
    </row>
    <row r="1063" spans="4:4" x14ac:dyDescent="0.25">
      <c r="D1063" s="190"/>
    </row>
    <row r="1064" spans="4:4" x14ac:dyDescent="0.25">
      <c r="D1064" s="190"/>
    </row>
    <row r="1065" spans="4:4" x14ac:dyDescent="0.25">
      <c r="D1065" s="190"/>
    </row>
    <row r="1066" spans="4:4" x14ac:dyDescent="0.25">
      <c r="D1066" s="190"/>
    </row>
    <row r="1067" spans="4:4" x14ac:dyDescent="0.25">
      <c r="D1067" s="190"/>
    </row>
    <row r="1068" spans="4:4" x14ac:dyDescent="0.25">
      <c r="D1068" s="190"/>
    </row>
    <row r="1069" spans="4:4" x14ac:dyDescent="0.25">
      <c r="D1069" s="190"/>
    </row>
    <row r="1070" spans="4:4" x14ac:dyDescent="0.25">
      <c r="D1070" s="190"/>
    </row>
    <row r="1071" spans="4:4" x14ac:dyDescent="0.25">
      <c r="D1071" s="190"/>
    </row>
    <row r="1072" spans="4:4" x14ac:dyDescent="0.25">
      <c r="D1072" s="190"/>
    </row>
    <row r="1073" spans="4:4" x14ac:dyDescent="0.25">
      <c r="D1073" s="190"/>
    </row>
    <row r="1074" spans="4:4" x14ac:dyDescent="0.25">
      <c r="D1074" s="190"/>
    </row>
    <row r="1075" spans="4:4" x14ac:dyDescent="0.25">
      <c r="D1075" s="190"/>
    </row>
    <row r="1076" spans="4:4" x14ac:dyDescent="0.25">
      <c r="D1076" s="190"/>
    </row>
    <row r="1077" spans="4:4" x14ac:dyDescent="0.25">
      <c r="D1077" s="190"/>
    </row>
    <row r="1078" spans="4:4" x14ac:dyDescent="0.25">
      <c r="D1078" s="190"/>
    </row>
    <row r="1079" spans="4:4" x14ac:dyDescent="0.25">
      <c r="D1079" s="190"/>
    </row>
    <row r="1080" spans="4:4" x14ac:dyDescent="0.25">
      <c r="D1080" s="190"/>
    </row>
    <row r="1081" spans="4:4" x14ac:dyDescent="0.25">
      <c r="D1081" s="190"/>
    </row>
    <row r="1082" spans="4:4" x14ac:dyDescent="0.25">
      <c r="D1082" s="190"/>
    </row>
    <row r="1083" spans="4:4" x14ac:dyDescent="0.25">
      <c r="D1083" s="190"/>
    </row>
    <row r="1084" spans="4:4" x14ac:dyDescent="0.25">
      <c r="D1084" s="190"/>
    </row>
    <row r="1085" spans="4:4" x14ac:dyDescent="0.25">
      <c r="D1085" s="190"/>
    </row>
    <row r="1086" spans="4:4" x14ac:dyDescent="0.25">
      <c r="D1086" s="190"/>
    </row>
    <row r="1087" spans="4:4" x14ac:dyDescent="0.25">
      <c r="D1087" s="190"/>
    </row>
    <row r="1088" spans="4:4" x14ac:dyDescent="0.25">
      <c r="D1088" s="190"/>
    </row>
    <row r="1089" spans="4:4" x14ac:dyDescent="0.25">
      <c r="D1089" s="190"/>
    </row>
    <row r="1090" spans="4:4" x14ac:dyDescent="0.25">
      <c r="D1090" s="190"/>
    </row>
    <row r="1091" spans="4:4" x14ac:dyDescent="0.25">
      <c r="D1091" s="190"/>
    </row>
    <row r="1092" spans="4:4" x14ac:dyDescent="0.25">
      <c r="D1092" s="190"/>
    </row>
    <row r="1093" spans="4:4" x14ac:dyDescent="0.25">
      <c r="D1093" s="190"/>
    </row>
    <row r="1094" spans="4:4" x14ac:dyDescent="0.25">
      <c r="D1094" s="190"/>
    </row>
    <row r="1095" spans="4:4" x14ac:dyDescent="0.25">
      <c r="D1095" s="190"/>
    </row>
    <row r="1096" spans="4:4" x14ac:dyDescent="0.25">
      <c r="D1096" s="190"/>
    </row>
    <row r="1097" spans="4:4" x14ac:dyDescent="0.25">
      <c r="D1097" s="190"/>
    </row>
    <row r="1098" spans="4:4" x14ac:dyDescent="0.25">
      <c r="D1098" s="190"/>
    </row>
    <row r="1099" spans="4:4" x14ac:dyDescent="0.25">
      <c r="D1099" s="190"/>
    </row>
    <row r="1100" spans="4:4" x14ac:dyDescent="0.25">
      <c r="D1100" s="190"/>
    </row>
    <row r="1101" spans="4:4" x14ac:dyDescent="0.25">
      <c r="D1101" s="190"/>
    </row>
    <row r="1102" spans="4:4" x14ac:dyDescent="0.25">
      <c r="D1102" s="190"/>
    </row>
    <row r="1103" spans="4:4" x14ac:dyDescent="0.25">
      <c r="D1103" s="190"/>
    </row>
    <row r="1104" spans="4:4" x14ac:dyDescent="0.25">
      <c r="D1104" s="190"/>
    </row>
    <row r="1105" spans="4:4" x14ac:dyDescent="0.25">
      <c r="D1105" s="190"/>
    </row>
    <row r="1106" spans="4:4" x14ac:dyDescent="0.25">
      <c r="D1106" s="190"/>
    </row>
    <row r="1107" spans="4:4" x14ac:dyDescent="0.25">
      <c r="D1107" s="190"/>
    </row>
    <row r="1108" spans="4:4" x14ac:dyDescent="0.25">
      <c r="D1108" s="190"/>
    </row>
    <row r="1109" spans="4:4" x14ac:dyDescent="0.25">
      <c r="D1109" s="190"/>
    </row>
    <row r="1110" spans="4:4" x14ac:dyDescent="0.25">
      <c r="D1110" s="190"/>
    </row>
    <row r="1111" spans="4:4" x14ac:dyDescent="0.25">
      <c r="D1111" s="190"/>
    </row>
    <row r="1112" spans="4:4" x14ac:dyDescent="0.25">
      <c r="D1112" s="190"/>
    </row>
    <row r="1113" spans="4:4" x14ac:dyDescent="0.25">
      <c r="D1113" s="190"/>
    </row>
    <row r="1114" spans="4:4" x14ac:dyDescent="0.25">
      <c r="D1114" s="190"/>
    </row>
    <row r="1115" spans="4:4" x14ac:dyDescent="0.25">
      <c r="D1115" s="190"/>
    </row>
    <row r="1116" spans="4:4" x14ac:dyDescent="0.25">
      <c r="D1116" s="190"/>
    </row>
    <row r="1117" spans="4:4" x14ac:dyDescent="0.25">
      <c r="D1117" s="190"/>
    </row>
    <row r="1118" spans="4:4" x14ac:dyDescent="0.25">
      <c r="D1118" s="190"/>
    </row>
    <row r="1119" spans="4:4" x14ac:dyDescent="0.25">
      <c r="D1119" s="190"/>
    </row>
    <row r="1120" spans="4:4" x14ac:dyDescent="0.25">
      <c r="D1120" s="190"/>
    </row>
    <row r="1121" spans="4:4" x14ac:dyDescent="0.25">
      <c r="D1121" s="190"/>
    </row>
    <row r="1122" spans="4:4" x14ac:dyDescent="0.25">
      <c r="D1122" s="190"/>
    </row>
    <row r="1123" spans="4:4" x14ac:dyDescent="0.25">
      <c r="D1123" s="190"/>
    </row>
    <row r="1124" spans="4:4" x14ac:dyDescent="0.25">
      <c r="D1124" s="190"/>
    </row>
    <row r="1125" spans="4:4" x14ac:dyDescent="0.25">
      <c r="D1125" s="190"/>
    </row>
    <row r="1126" spans="4:4" x14ac:dyDescent="0.25">
      <c r="D1126" s="190"/>
    </row>
    <row r="1127" spans="4:4" x14ac:dyDescent="0.25">
      <c r="D1127" s="190"/>
    </row>
    <row r="1128" spans="4:4" x14ac:dyDescent="0.25">
      <c r="D1128" s="190"/>
    </row>
    <row r="1129" spans="4:4" x14ac:dyDescent="0.25">
      <c r="D1129" s="190"/>
    </row>
    <row r="1130" spans="4:4" x14ac:dyDescent="0.25">
      <c r="D1130" s="190"/>
    </row>
    <row r="1131" spans="4:4" x14ac:dyDescent="0.25">
      <c r="D1131" s="190"/>
    </row>
    <row r="1132" spans="4:4" x14ac:dyDescent="0.25">
      <c r="D1132" s="190"/>
    </row>
    <row r="1133" spans="4:4" x14ac:dyDescent="0.25">
      <c r="D1133" s="190"/>
    </row>
    <row r="1134" spans="4:4" x14ac:dyDescent="0.25">
      <c r="D1134" s="190"/>
    </row>
    <row r="1135" spans="4:4" x14ac:dyDescent="0.25">
      <c r="D1135" s="190"/>
    </row>
    <row r="1136" spans="4:4" x14ac:dyDescent="0.25">
      <c r="D1136" s="190"/>
    </row>
    <row r="1137" spans="4:4" x14ac:dyDescent="0.25">
      <c r="D1137" s="190"/>
    </row>
    <row r="1138" spans="4:4" x14ac:dyDescent="0.25">
      <c r="D1138" s="190"/>
    </row>
    <row r="1139" spans="4:4" x14ac:dyDescent="0.25">
      <c r="D1139" s="190"/>
    </row>
    <row r="1140" spans="4:4" x14ac:dyDescent="0.25">
      <c r="D1140" s="190"/>
    </row>
    <row r="1141" spans="4:4" x14ac:dyDescent="0.25">
      <c r="D1141" s="190"/>
    </row>
    <row r="1142" spans="4:4" x14ac:dyDescent="0.25">
      <c r="D1142" s="190"/>
    </row>
    <row r="1143" spans="4:4" x14ac:dyDescent="0.25">
      <c r="D1143" s="190"/>
    </row>
    <row r="1144" spans="4:4" x14ac:dyDescent="0.25">
      <c r="D1144" s="190"/>
    </row>
    <row r="1145" spans="4:4" x14ac:dyDescent="0.25">
      <c r="D1145" s="190"/>
    </row>
    <row r="1146" spans="4:4" x14ac:dyDescent="0.25">
      <c r="D1146" s="190"/>
    </row>
    <row r="1147" spans="4:4" x14ac:dyDescent="0.25">
      <c r="D1147" s="190"/>
    </row>
    <row r="1148" spans="4:4" x14ac:dyDescent="0.25">
      <c r="D1148" s="190"/>
    </row>
    <row r="1149" spans="4:4" x14ac:dyDescent="0.25">
      <c r="D1149" s="190"/>
    </row>
    <row r="1150" spans="4:4" x14ac:dyDescent="0.25">
      <c r="D1150" s="190"/>
    </row>
    <row r="1151" spans="4:4" x14ac:dyDescent="0.25">
      <c r="D1151" s="190"/>
    </row>
    <row r="1152" spans="4:4" x14ac:dyDescent="0.25">
      <c r="D1152" s="190"/>
    </row>
    <row r="1153" spans="4:4" x14ac:dyDescent="0.25">
      <c r="D1153" s="190"/>
    </row>
    <row r="1154" spans="4:4" x14ac:dyDescent="0.25">
      <c r="D1154" s="190"/>
    </row>
    <row r="1155" spans="4:4" x14ac:dyDescent="0.25">
      <c r="D1155" s="190"/>
    </row>
    <row r="1156" spans="4:4" x14ac:dyDescent="0.25">
      <c r="D1156" s="190"/>
    </row>
    <row r="1157" spans="4:4" x14ac:dyDescent="0.25">
      <c r="D1157" s="190"/>
    </row>
    <row r="1158" spans="4:4" x14ac:dyDescent="0.25">
      <c r="D1158" s="190"/>
    </row>
    <row r="1159" spans="4:4" x14ac:dyDescent="0.25">
      <c r="D1159" s="190"/>
    </row>
    <row r="1160" spans="4:4" x14ac:dyDescent="0.25">
      <c r="D1160" s="190"/>
    </row>
    <row r="1161" spans="4:4" x14ac:dyDescent="0.25">
      <c r="D1161" s="190"/>
    </row>
    <row r="1162" spans="4:4" x14ac:dyDescent="0.25">
      <c r="D1162" s="190"/>
    </row>
    <row r="1163" spans="4:4" x14ac:dyDescent="0.25">
      <c r="D1163" s="190"/>
    </row>
    <row r="1164" spans="4:4" x14ac:dyDescent="0.25">
      <c r="D1164" s="190"/>
    </row>
    <row r="1165" spans="4:4" x14ac:dyDescent="0.25">
      <c r="D1165" s="190"/>
    </row>
    <row r="1166" spans="4:4" x14ac:dyDescent="0.25">
      <c r="D1166" s="190"/>
    </row>
    <row r="1167" spans="4:4" x14ac:dyDescent="0.25">
      <c r="D1167" s="190"/>
    </row>
    <row r="1168" spans="4:4" x14ac:dyDescent="0.25">
      <c r="D1168" s="190"/>
    </row>
    <row r="1169" spans="4:4" x14ac:dyDescent="0.25">
      <c r="D1169" s="190"/>
    </row>
    <row r="1170" spans="4:4" x14ac:dyDescent="0.25">
      <c r="D1170" s="190"/>
    </row>
    <row r="1171" spans="4:4" x14ac:dyDescent="0.25">
      <c r="D1171" s="190"/>
    </row>
    <row r="1172" spans="4:4" x14ac:dyDescent="0.25">
      <c r="D1172" s="190"/>
    </row>
    <row r="1173" spans="4:4" x14ac:dyDescent="0.25">
      <c r="D1173" s="190"/>
    </row>
    <row r="1174" spans="4:4" x14ac:dyDescent="0.25">
      <c r="D1174" s="190"/>
    </row>
    <row r="1175" spans="4:4" x14ac:dyDescent="0.25">
      <c r="D1175" s="190"/>
    </row>
    <row r="1176" spans="4:4" x14ac:dyDescent="0.25">
      <c r="D1176" s="190"/>
    </row>
    <row r="1177" spans="4:4" x14ac:dyDescent="0.25">
      <c r="D1177" s="190"/>
    </row>
    <row r="1178" spans="4:4" x14ac:dyDescent="0.25">
      <c r="D1178" s="190"/>
    </row>
    <row r="1179" spans="4:4" x14ac:dyDescent="0.25">
      <c r="D1179" s="190"/>
    </row>
    <row r="1180" spans="4:4" x14ac:dyDescent="0.25">
      <c r="D1180" s="190"/>
    </row>
    <row r="1181" spans="4:4" x14ac:dyDescent="0.25">
      <c r="D1181" s="190"/>
    </row>
    <row r="1182" spans="4:4" x14ac:dyDescent="0.25">
      <c r="D1182" s="190"/>
    </row>
    <row r="1183" spans="4:4" x14ac:dyDescent="0.25">
      <c r="D1183" s="190"/>
    </row>
    <row r="1184" spans="4:4" x14ac:dyDescent="0.25">
      <c r="D1184" s="190"/>
    </row>
    <row r="1185" spans="4:4" x14ac:dyDescent="0.25">
      <c r="D1185" s="190"/>
    </row>
    <row r="1186" spans="4:4" x14ac:dyDescent="0.25">
      <c r="D1186" s="190"/>
    </row>
    <row r="1187" spans="4:4" x14ac:dyDescent="0.25">
      <c r="D1187" s="190"/>
    </row>
    <row r="1188" spans="4:4" x14ac:dyDescent="0.25">
      <c r="D1188" s="190"/>
    </row>
    <row r="1189" spans="4:4" x14ac:dyDescent="0.25">
      <c r="D1189" s="190"/>
    </row>
    <row r="1190" spans="4:4" x14ac:dyDescent="0.25">
      <c r="D1190" s="190"/>
    </row>
    <row r="1191" spans="4:4" x14ac:dyDescent="0.25">
      <c r="D1191" s="190"/>
    </row>
    <row r="1192" spans="4:4" x14ac:dyDescent="0.25">
      <c r="D1192" s="190"/>
    </row>
    <row r="1193" spans="4:4" x14ac:dyDescent="0.25">
      <c r="D1193" s="190"/>
    </row>
    <row r="1194" spans="4:4" x14ac:dyDescent="0.25">
      <c r="D1194" s="190"/>
    </row>
    <row r="1195" spans="4:4" x14ac:dyDescent="0.25">
      <c r="D1195" s="190"/>
    </row>
    <row r="1196" spans="4:4" x14ac:dyDescent="0.25">
      <c r="D1196" s="190"/>
    </row>
    <row r="1197" spans="4:4" x14ac:dyDescent="0.25">
      <c r="D1197" s="190"/>
    </row>
    <row r="1198" spans="4:4" x14ac:dyDescent="0.25">
      <c r="D1198" s="190"/>
    </row>
    <row r="1199" spans="4:4" x14ac:dyDescent="0.25">
      <c r="D1199" s="190"/>
    </row>
    <row r="1200" spans="4:4" x14ac:dyDescent="0.25">
      <c r="D1200" s="190"/>
    </row>
    <row r="1201" spans="4:4" x14ac:dyDescent="0.25">
      <c r="D1201" s="190"/>
    </row>
    <row r="1202" spans="4:4" x14ac:dyDescent="0.25">
      <c r="D1202" s="190"/>
    </row>
    <row r="1203" spans="4:4" x14ac:dyDescent="0.25">
      <c r="D1203" s="190"/>
    </row>
    <row r="1204" spans="4:4" x14ac:dyDescent="0.25">
      <c r="D1204" s="190"/>
    </row>
    <row r="1205" spans="4:4" x14ac:dyDescent="0.25">
      <c r="D1205" s="190"/>
    </row>
    <row r="1206" spans="4:4" x14ac:dyDescent="0.25">
      <c r="D1206" s="190"/>
    </row>
    <row r="1207" spans="4:4" x14ac:dyDescent="0.25">
      <c r="D1207" s="190"/>
    </row>
    <row r="1208" spans="4:4" x14ac:dyDescent="0.25">
      <c r="D1208" s="190"/>
    </row>
    <row r="1209" spans="4:4" x14ac:dyDescent="0.25">
      <c r="D1209" s="190"/>
    </row>
    <row r="1210" spans="4:4" x14ac:dyDescent="0.25">
      <c r="D1210" s="190"/>
    </row>
    <row r="1211" spans="4:4" x14ac:dyDescent="0.25">
      <c r="D1211" s="190"/>
    </row>
    <row r="1212" spans="4:4" x14ac:dyDescent="0.25">
      <c r="D1212" s="190"/>
    </row>
    <row r="1213" spans="4:4" x14ac:dyDescent="0.25">
      <c r="D1213" s="190"/>
    </row>
    <row r="1214" spans="4:4" x14ac:dyDescent="0.25">
      <c r="D1214" s="190"/>
    </row>
    <row r="1215" spans="4:4" x14ac:dyDescent="0.25">
      <c r="D1215" s="190"/>
    </row>
    <row r="1216" spans="4:4" x14ac:dyDescent="0.25">
      <c r="D1216" s="190"/>
    </row>
    <row r="1217" spans="4:4" x14ac:dyDescent="0.25">
      <c r="D1217" s="190"/>
    </row>
    <row r="1218" spans="4:4" x14ac:dyDescent="0.25">
      <c r="D1218" s="190"/>
    </row>
    <row r="1219" spans="4:4" x14ac:dyDescent="0.25">
      <c r="D1219" s="190"/>
    </row>
    <row r="1220" spans="4:4" x14ac:dyDescent="0.25">
      <c r="D1220" s="190"/>
    </row>
    <row r="1221" spans="4:4" x14ac:dyDescent="0.25">
      <c r="D1221" s="190"/>
    </row>
    <row r="1222" spans="4:4" x14ac:dyDescent="0.25">
      <c r="D1222" s="190"/>
    </row>
    <row r="1223" spans="4:4" x14ac:dyDescent="0.25">
      <c r="D1223" s="190"/>
    </row>
    <row r="1224" spans="4:4" x14ac:dyDescent="0.25">
      <c r="D1224" s="190"/>
    </row>
    <row r="1225" spans="4:4" x14ac:dyDescent="0.25">
      <c r="D1225" s="190"/>
    </row>
    <row r="1226" spans="4:4" x14ac:dyDescent="0.25">
      <c r="D1226" s="190"/>
    </row>
    <row r="1227" spans="4:4" x14ac:dyDescent="0.25">
      <c r="D1227" s="190"/>
    </row>
    <row r="1228" spans="4:4" x14ac:dyDescent="0.25">
      <c r="D1228" s="190"/>
    </row>
    <row r="1229" spans="4:4" x14ac:dyDescent="0.25">
      <c r="D1229" s="190"/>
    </row>
    <row r="1230" spans="4:4" x14ac:dyDescent="0.25">
      <c r="D1230" s="190"/>
    </row>
    <row r="1231" spans="4:4" x14ac:dyDescent="0.25">
      <c r="D1231" s="190"/>
    </row>
    <row r="1232" spans="4:4" x14ac:dyDescent="0.25">
      <c r="D1232" s="190"/>
    </row>
    <row r="1233" spans="4:4" x14ac:dyDescent="0.25">
      <c r="D1233" s="190"/>
    </row>
    <row r="1234" spans="4:4" x14ac:dyDescent="0.25">
      <c r="D1234" s="190"/>
    </row>
    <row r="1235" spans="4:4" x14ac:dyDescent="0.25">
      <c r="D1235" s="190"/>
    </row>
    <row r="1236" spans="4:4" x14ac:dyDescent="0.25">
      <c r="D1236" s="190"/>
    </row>
    <row r="1237" spans="4:4" x14ac:dyDescent="0.25">
      <c r="D1237" s="190"/>
    </row>
    <row r="1238" spans="4:4" x14ac:dyDescent="0.25">
      <c r="D1238" s="190"/>
    </row>
    <row r="1239" spans="4:4" x14ac:dyDescent="0.25">
      <c r="D1239" s="190"/>
    </row>
    <row r="1240" spans="4:4" x14ac:dyDescent="0.25">
      <c r="D1240" s="190"/>
    </row>
    <row r="1241" spans="4:4" x14ac:dyDescent="0.25">
      <c r="D1241" s="190"/>
    </row>
    <row r="1242" spans="4:4" x14ac:dyDescent="0.25">
      <c r="D1242" s="190"/>
    </row>
    <row r="1243" spans="4:4" x14ac:dyDescent="0.25">
      <c r="D1243" s="190"/>
    </row>
    <row r="1244" spans="4:4" x14ac:dyDescent="0.25">
      <c r="D1244" s="190"/>
    </row>
    <row r="1245" spans="4:4" x14ac:dyDescent="0.25">
      <c r="D1245" s="190"/>
    </row>
    <row r="1246" spans="4:4" x14ac:dyDescent="0.25">
      <c r="D1246" s="190"/>
    </row>
    <row r="1247" spans="4:4" x14ac:dyDescent="0.25">
      <c r="D1247" s="190"/>
    </row>
    <row r="1248" spans="4:4" x14ac:dyDescent="0.25">
      <c r="D1248" s="190"/>
    </row>
    <row r="1249" spans="4:4" x14ac:dyDescent="0.25">
      <c r="D1249" s="190"/>
    </row>
    <row r="1250" spans="4:4" x14ac:dyDescent="0.25">
      <c r="D1250" s="190"/>
    </row>
    <row r="1251" spans="4:4" x14ac:dyDescent="0.25">
      <c r="D1251" s="190"/>
    </row>
    <row r="1252" spans="4:4" x14ac:dyDescent="0.25">
      <c r="D1252" s="190"/>
    </row>
    <row r="1253" spans="4:4" x14ac:dyDescent="0.25">
      <c r="D1253" s="190"/>
    </row>
    <row r="1254" spans="4:4" x14ac:dyDescent="0.25">
      <c r="D1254" s="190"/>
    </row>
    <row r="1255" spans="4:4" x14ac:dyDescent="0.25">
      <c r="D1255" s="190"/>
    </row>
    <row r="1256" spans="4:4" x14ac:dyDescent="0.25">
      <c r="D1256" s="190"/>
    </row>
    <row r="1257" spans="4:4" x14ac:dyDescent="0.25">
      <c r="D1257" s="190"/>
    </row>
    <row r="1258" spans="4:4" x14ac:dyDescent="0.25">
      <c r="D1258" s="190"/>
    </row>
    <row r="1259" spans="4:4" x14ac:dyDescent="0.25">
      <c r="D1259" s="190"/>
    </row>
    <row r="1260" spans="4:4" x14ac:dyDescent="0.25">
      <c r="D1260" s="190"/>
    </row>
    <row r="1261" spans="4:4" x14ac:dyDescent="0.25">
      <c r="D1261" s="190"/>
    </row>
    <row r="1262" spans="4:4" x14ac:dyDescent="0.25">
      <c r="D1262" s="190"/>
    </row>
    <row r="1263" spans="4:4" x14ac:dyDescent="0.25">
      <c r="D1263" s="190"/>
    </row>
    <row r="1264" spans="4:4" x14ac:dyDescent="0.25">
      <c r="D1264" s="190"/>
    </row>
    <row r="1265" spans="4:4" x14ac:dyDescent="0.25">
      <c r="D1265" s="190"/>
    </row>
    <row r="1266" spans="4:4" x14ac:dyDescent="0.25">
      <c r="D1266" s="190"/>
    </row>
    <row r="1267" spans="4:4" x14ac:dyDescent="0.25">
      <c r="D1267" s="190"/>
    </row>
    <row r="1268" spans="4:4" x14ac:dyDescent="0.25">
      <c r="D1268" s="190"/>
    </row>
    <row r="1269" spans="4:4" x14ac:dyDescent="0.25">
      <c r="D1269" s="190"/>
    </row>
    <row r="1270" spans="4:4" x14ac:dyDescent="0.25">
      <c r="D1270" s="190"/>
    </row>
    <row r="1271" spans="4:4" x14ac:dyDescent="0.25">
      <c r="D1271" s="190"/>
    </row>
    <row r="1272" spans="4:4" x14ac:dyDescent="0.25">
      <c r="D1272" s="190"/>
    </row>
    <row r="1273" spans="4:4" x14ac:dyDescent="0.25">
      <c r="D1273" s="190"/>
    </row>
    <row r="1274" spans="4:4" x14ac:dyDescent="0.25">
      <c r="D1274" s="190"/>
    </row>
    <row r="1275" spans="4:4" x14ac:dyDescent="0.25">
      <c r="D1275" s="190"/>
    </row>
    <row r="1276" spans="4:4" x14ac:dyDescent="0.25">
      <c r="D1276" s="190"/>
    </row>
    <row r="1277" spans="4:4" x14ac:dyDescent="0.25">
      <c r="D1277" s="190"/>
    </row>
    <row r="1278" spans="4:4" x14ac:dyDescent="0.25">
      <c r="D1278" s="190"/>
    </row>
    <row r="1279" spans="4:4" x14ac:dyDescent="0.25">
      <c r="D1279" s="190"/>
    </row>
    <row r="1280" spans="4:4" x14ac:dyDescent="0.25">
      <c r="D1280" s="190"/>
    </row>
    <row r="1281" spans="4:4" x14ac:dyDescent="0.25">
      <c r="D1281" s="190"/>
    </row>
    <row r="1282" spans="4:4" x14ac:dyDescent="0.25">
      <c r="D1282" s="190"/>
    </row>
    <row r="1283" spans="4:4" x14ac:dyDescent="0.25">
      <c r="D1283" s="190"/>
    </row>
    <row r="1284" spans="4:4" x14ac:dyDescent="0.25">
      <c r="D1284" s="190"/>
    </row>
    <row r="1285" spans="4:4" x14ac:dyDescent="0.25">
      <c r="D1285" s="190"/>
    </row>
    <row r="1286" spans="4:4" x14ac:dyDescent="0.25">
      <c r="D1286" s="190"/>
    </row>
    <row r="1287" spans="4:4" x14ac:dyDescent="0.25">
      <c r="D1287" s="190"/>
    </row>
    <row r="1288" spans="4:4" x14ac:dyDescent="0.25">
      <c r="D1288" s="190"/>
    </row>
    <row r="1289" spans="4:4" x14ac:dyDescent="0.25">
      <c r="D1289" s="190"/>
    </row>
    <row r="1290" spans="4:4" x14ac:dyDescent="0.25">
      <c r="D1290" s="190"/>
    </row>
    <row r="1291" spans="4:4" x14ac:dyDescent="0.25">
      <c r="D1291" s="190"/>
    </row>
    <row r="1292" spans="4:4" x14ac:dyDescent="0.25">
      <c r="D1292" s="190"/>
    </row>
    <row r="1293" spans="4:4" x14ac:dyDescent="0.25">
      <c r="D1293" s="190"/>
    </row>
    <row r="1294" spans="4:4" x14ac:dyDescent="0.25">
      <c r="D1294" s="190"/>
    </row>
    <row r="1295" spans="4:4" x14ac:dyDescent="0.25">
      <c r="D1295" s="190"/>
    </row>
    <row r="1296" spans="4:4" x14ac:dyDescent="0.25">
      <c r="D1296" s="190"/>
    </row>
    <row r="1297" spans="4:4" x14ac:dyDescent="0.25">
      <c r="D1297" s="190"/>
    </row>
    <row r="1298" spans="4:4" x14ac:dyDescent="0.25">
      <c r="D1298" s="190"/>
    </row>
    <row r="1299" spans="4:4" x14ac:dyDescent="0.25">
      <c r="D1299" s="190"/>
    </row>
    <row r="1300" spans="4:4" x14ac:dyDescent="0.25">
      <c r="D1300" s="190"/>
    </row>
    <row r="1301" spans="4:4" x14ac:dyDescent="0.25">
      <c r="D1301" s="190"/>
    </row>
    <row r="1302" spans="4:4" x14ac:dyDescent="0.25">
      <c r="D1302" s="190"/>
    </row>
    <row r="1303" spans="4:4" x14ac:dyDescent="0.25">
      <c r="D1303" s="190"/>
    </row>
    <row r="1304" spans="4:4" x14ac:dyDescent="0.25">
      <c r="D1304" s="190"/>
    </row>
    <row r="1305" spans="4:4" x14ac:dyDescent="0.25">
      <c r="D1305" s="190"/>
    </row>
    <row r="1306" spans="4:4" x14ac:dyDescent="0.25">
      <c r="D1306" s="190"/>
    </row>
    <row r="1307" spans="4:4" x14ac:dyDescent="0.25">
      <c r="D1307" s="190"/>
    </row>
    <row r="1308" spans="4:4" x14ac:dyDescent="0.25">
      <c r="D1308" s="190"/>
    </row>
    <row r="1309" spans="4:4" x14ac:dyDescent="0.25">
      <c r="D1309" s="190"/>
    </row>
    <row r="1310" spans="4:4" x14ac:dyDescent="0.25">
      <c r="D1310" s="190"/>
    </row>
    <row r="1311" spans="4:4" x14ac:dyDescent="0.25">
      <c r="D1311" s="190"/>
    </row>
    <row r="1312" spans="4:4" x14ac:dyDescent="0.25">
      <c r="D1312" s="190"/>
    </row>
    <row r="1313" spans="4:4" x14ac:dyDescent="0.25">
      <c r="D1313" s="190"/>
    </row>
    <row r="1314" spans="4:4" x14ac:dyDescent="0.25">
      <c r="D1314" s="190"/>
    </row>
    <row r="1315" spans="4:4" x14ac:dyDescent="0.25">
      <c r="D1315" s="190"/>
    </row>
    <row r="1316" spans="4:4" x14ac:dyDescent="0.25">
      <c r="D1316" s="190"/>
    </row>
    <row r="1317" spans="4:4" x14ac:dyDescent="0.25">
      <c r="D1317" s="190"/>
    </row>
    <row r="1318" spans="4:4" x14ac:dyDescent="0.25">
      <c r="D1318" s="190"/>
    </row>
    <row r="1319" spans="4:4" x14ac:dyDescent="0.25">
      <c r="D1319" s="190"/>
    </row>
    <row r="1320" spans="4:4" x14ac:dyDescent="0.25">
      <c r="D1320" s="190"/>
    </row>
    <row r="1321" spans="4:4" x14ac:dyDescent="0.25">
      <c r="D1321" s="190"/>
    </row>
    <row r="1322" spans="4:4" x14ac:dyDescent="0.25">
      <c r="D1322" s="190"/>
    </row>
    <row r="1323" spans="4:4" x14ac:dyDescent="0.25">
      <c r="D1323" s="190"/>
    </row>
    <row r="1324" spans="4:4" x14ac:dyDescent="0.25">
      <c r="D1324" s="190"/>
    </row>
    <row r="1325" spans="4:4" x14ac:dyDescent="0.25">
      <c r="D1325" s="190"/>
    </row>
    <row r="1326" spans="4:4" x14ac:dyDescent="0.25">
      <c r="D1326" s="190"/>
    </row>
    <row r="1327" spans="4:4" x14ac:dyDescent="0.25">
      <c r="D1327" s="190"/>
    </row>
    <row r="1328" spans="4:4" x14ac:dyDescent="0.25">
      <c r="D1328" s="190"/>
    </row>
    <row r="1329" spans="4:4" x14ac:dyDescent="0.25">
      <c r="D1329" s="190"/>
    </row>
    <row r="1330" spans="4:4" x14ac:dyDescent="0.25">
      <c r="D1330" s="190"/>
    </row>
    <row r="1331" spans="4:4" x14ac:dyDescent="0.25">
      <c r="D1331" s="190"/>
    </row>
    <row r="1332" spans="4:4" x14ac:dyDescent="0.25">
      <c r="D1332" s="190"/>
    </row>
    <row r="1333" spans="4:4" x14ac:dyDescent="0.25">
      <c r="D1333" s="190"/>
    </row>
    <row r="1334" spans="4:4" x14ac:dyDescent="0.25">
      <c r="D1334" s="190"/>
    </row>
    <row r="1335" spans="4:4" x14ac:dyDescent="0.25">
      <c r="D1335" s="190"/>
    </row>
    <row r="1336" spans="4:4" x14ac:dyDescent="0.25">
      <c r="D1336" s="190"/>
    </row>
    <row r="1337" spans="4:4" x14ac:dyDescent="0.25">
      <c r="D1337" s="190"/>
    </row>
    <row r="1338" spans="4:4" x14ac:dyDescent="0.25">
      <c r="D1338" s="190"/>
    </row>
    <row r="1339" spans="4:4" x14ac:dyDescent="0.25">
      <c r="D1339" s="190"/>
    </row>
    <row r="1340" spans="4:4" x14ac:dyDescent="0.25">
      <c r="D1340" s="190"/>
    </row>
    <row r="1341" spans="4:4" x14ac:dyDescent="0.25">
      <c r="D1341" s="190"/>
    </row>
    <row r="1342" spans="4:4" x14ac:dyDescent="0.25">
      <c r="D1342" s="190"/>
    </row>
    <row r="1343" spans="4:4" x14ac:dyDescent="0.25">
      <c r="D1343" s="190"/>
    </row>
    <row r="1344" spans="4:4" x14ac:dyDescent="0.25">
      <c r="D1344" s="190"/>
    </row>
    <row r="1345" spans="4:4" x14ac:dyDescent="0.25">
      <c r="D1345" s="190"/>
    </row>
    <row r="1346" spans="4:4" x14ac:dyDescent="0.25">
      <c r="D1346" s="190"/>
    </row>
    <row r="1347" spans="4:4" x14ac:dyDescent="0.25">
      <c r="D1347" s="190"/>
    </row>
    <row r="1348" spans="4:4" x14ac:dyDescent="0.25">
      <c r="D1348" s="190"/>
    </row>
    <row r="1349" spans="4:4" x14ac:dyDescent="0.25">
      <c r="D1349" s="190"/>
    </row>
    <row r="1350" spans="4:4" x14ac:dyDescent="0.25">
      <c r="D1350" s="190"/>
    </row>
    <row r="1351" spans="4:4" x14ac:dyDescent="0.25">
      <c r="D1351" s="190"/>
    </row>
    <row r="1352" spans="4:4" x14ac:dyDescent="0.25">
      <c r="D1352" s="190"/>
    </row>
    <row r="1353" spans="4:4" x14ac:dyDescent="0.25">
      <c r="D1353" s="190"/>
    </row>
    <row r="1354" spans="4:4" x14ac:dyDescent="0.25">
      <c r="D1354" s="190"/>
    </row>
    <row r="1355" spans="4:4" x14ac:dyDescent="0.25">
      <c r="D1355" s="190"/>
    </row>
    <row r="1356" spans="4:4" x14ac:dyDescent="0.25">
      <c r="D1356" s="190"/>
    </row>
    <row r="1357" spans="4:4" x14ac:dyDescent="0.25">
      <c r="D1357" s="190"/>
    </row>
    <row r="1358" spans="4:4" x14ac:dyDescent="0.25">
      <c r="D1358" s="190"/>
    </row>
    <row r="1359" spans="4:4" x14ac:dyDescent="0.25">
      <c r="D1359" s="190"/>
    </row>
    <row r="1360" spans="4:4" x14ac:dyDescent="0.25">
      <c r="D1360" s="190"/>
    </row>
    <row r="1361" spans="4:4" x14ac:dyDescent="0.25">
      <c r="D1361" s="190"/>
    </row>
    <row r="1362" spans="4:4" x14ac:dyDescent="0.25">
      <c r="D1362" s="190"/>
    </row>
    <row r="1363" spans="4:4" x14ac:dyDescent="0.25">
      <c r="D1363" s="190"/>
    </row>
    <row r="1364" spans="4:4" x14ac:dyDescent="0.25">
      <c r="D1364" s="190"/>
    </row>
    <row r="1365" spans="4:4" x14ac:dyDescent="0.25">
      <c r="D1365" s="190"/>
    </row>
    <row r="1366" spans="4:4" x14ac:dyDescent="0.25">
      <c r="D1366" s="190"/>
    </row>
    <row r="1367" spans="4:4" x14ac:dyDescent="0.25">
      <c r="D1367" s="190"/>
    </row>
    <row r="1368" spans="4:4" x14ac:dyDescent="0.25">
      <c r="D1368" s="190"/>
    </row>
    <row r="1369" spans="4:4" x14ac:dyDescent="0.25">
      <c r="D1369" s="190"/>
    </row>
    <row r="1370" spans="4:4" x14ac:dyDescent="0.25">
      <c r="D1370" s="190"/>
    </row>
    <row r="1371" spans="4:4" x14ac:dyDescent="0.25">
      <c r="D1371" s="190"/>
    </row>
    <row r="1372" spans="4:4" x14ac:dyDescent="0.25">
      <c r="D1372" s="190"/>
    </row>
    <row r="1373" spans="4:4" x14ac:dyDescent="0.25">
      <c r="D1373" s="190"/>
    </row>
    <row r="1374" spans="4:4" x14ac:dyDescent="0.25">
      <c r="D1374" s="190"/>
    </row>
    <row r="1375" spans="4:4" x14ac:dyDescent="0.25">
      <c r="D1375" s="190"/>
    </row>
    <row r="1376" spans="4:4" x14ac:dyDescent="0.25">
      <c r="D1376" s="190"/>
    </row>
    <row r="1377" spans="4:4" x14ac:dyDescent="0.25">
      <c r="D1377" s="190"/>
    </row>
    <row r="1378" spans="4:4" x14ac:dyDescent="0.25">
      <c r="D1378" s="190"/>
    </row>
    <row r="1379" spans="4:4" x14ac:dyDescent="0.25">
      <c r="D1379" s="190"/>
    </row>
    <row r="1380" spans="4:4" x14ac:dyDescent="0.25">
      <c r="D1380" s="190"/>
    </row>
    <row r="1381" spans="4:4" x14ac:dyDescent="0.25">
      <c r="D1381" s="190"/>
    </row>
    <row r="1382" spans="4:4" x14ac:dyDescent="0.25">
      <c r="D1382" s="190"/>
    </row>
    <row r="1383" spans="4:4" x14ac:dyDescent="0.25">
      <c r="D1383" s="190"/>
    </row>
    <row r="1384" spans="4:4" x14ac:dyDescent="0.25">
      <c r="D1384" s="190"/>
    </row>
    <row r="1385" spans="4:4" x14ac:dyDescent="0.25">
      <c r="D1385" s="190"/>
    </row>
    <row r="1386" spans="4:4" x14ac:dyDescent="0.25">
      <c r="D1386" s="190"/>
    </row>
    <row r="1387" spans="4:4" x14ac:dyDescent="0.25">
      <c r="D1387" s="190"/>
    </row>
    <row r="1388" spans="4:4" x14ac:dyDescent="0.25">
      <c r="D1388" s="190"/>
    </row>
    <row r="1389" spans="4:4" x14ac:dyDescent="0.25">
      <c r="D1389" s="190"/>
    </row>
    <row r="1390" spans="4:4" x14ac:dyDescent="0.25">
      <c r="D1390" s="190"/>
    </row>
    <row r="1391" spans="4:4" x14ac:dyDescent="0.25">
      <c r="D1391" s="190"/>
    </row>
    <row r="1392" spans="4:4" x14ac:dyDescent="0.25">
      <c r="D1392" s="190"/>
    </row>
    <row r="1393" spans="4:4" x14ac:dyDescent="0.25">
      <c r="D1393" s="190"/>
    </row>
    <row r="1394" spans="4:4" x14ac:dyDescent="0.25">
      <c r="D1394" s="190"/>
    </row>
    <row r="1395" spans="4:4" x14ac:dyDescent="0.25">
      <c r="D1395" s="190"/>
    </row>
    <row r="1396" spans="4:4" x14ac:dyDescent="0.25">
      <c r="D1396" s="190"/>
    </row>
    <row r="1397" spans="4:4" x14ac:dyDescent="0.25">
      <c r="D1397" s="190"/>
    </row>
    <row r="1398" spans="4:4" x14ac:dyDescent="0.25">
      <c r="D1398" s="190"/>
    </row>
    <row r="1399" spans="4:4" x14ac:dyDescent="0.25">
      <c r="D1399" s="190"/>
    </row>
    <row r="1400" spans="4:4" x14ac:dyDescent="0.25">
      <c r="D1400" s="190"/>
    </row>
    <row r="1401" spans="4:4" x14ac:dyDescent="0.25">
      <c r="D1401" s="190"/>
    </row>
    <row r="1402" spans="4:4" x14ac:dyDescent="0.25">
      <c r="D1402" s="190"/>
    </row>
    <row r="1403" spans="4:4" x14ac:dyDescent="0.25">
      <c r="D1403" s="190"/>
    </row>
    <row r="1404" spans="4:4" x14ac:dyDescent="0.25">
      <c r="D1404" s="190"/>
    </row>
    <row r="1405" spans="4:4" x14ac:dyDescent="0.25">
      <c r="D1405" s="190"/>
    </row>
    <row r="1406" spans="4:4" x14ac:dyDescent="0.25">
      <c r="D1406" s="190"/>
    </row>
    <row r="1407" spans="4:4" x14ac:dyDescent="0.25">
      <c r="D1407" s="190"/>
    </row>
    <row r="1408" spans="4:4" x14ac:dyDescent="0.25">
      <c r="D1408" s="190"/>
    </row>
    <row r="1409" spans="4:4" x14ac:dyDescent="0.25">
      <c r="D1409" s="190"/>
    </row>
    <row r="1410" spans="4:4" x14ac:dyDescent="0.25">
      <c r="D1410" s="190"/>
    </row>
    <row r="1411" spans="4:4" x14ac:dyDescent="0.25">
      <c r="D1411" s="190"/>
    </row>
    <row r="1412" spans="4:4" x14ac:dyDescent="0.25">
      <c r="D1412" s="190"/>
    </row>
    <row r="1413" spans="4:4" x14ac:dyDescent="0.25">
      <c r="D1413" s="190"/>
    </row>
    <row r="1414" spans="4:4" x14ac:dyDescent="0.25">
      <c r="D1414" s="190"/>
    </row>
    <row r="1415" spans="4:4" x14ac:dyDescent="0.25">
      <c r="D1415" s="190"/>
    </row>
    <row r="1416" spans="4:4" x14ac:dyDescent="0.25">
      <c r="D1416" s="190"/>
    </row>
    <row r="1417" spans="4:4" x14ac:dyDescent="0.25">
      <c r="D1417" s="190"/>
    </row>
    <row r="1418" spans="4:4" x14ac:dyDescent="0.25">
      <c r="D1418" s="190"/>
    </row>
    <row r="1419" spans="4:4" x14ac:dyDescent="0.25">
      <c r="D1419" s="190"/>
    </row>
    <row r="1420" spans="4:4" x14ac:dyDescent="0.25">
      <c r="D1420" s="190"/>
    </row>
    <row r="1421" spans="4:4" x14ac:dyDescent="0.25">
      <c r="D1421" s="190"/>
    </row>
    <row r="1422" spans="4:4" x14ac:dyDescent="0.25">
      <c r="D1422" s="190"/>
    </row>
    <row r="1423" spans="4:4" x14ac:dyDescent="0.25">
      <c r="D1423" s="190"/>
    </row>
    <row r="1424" spans="4:4" x14ac:dyDescent="0.25">
      <c r="D1424" s="190"/>
    </row>
    <row r="1425" spans="4:4" x14ac:dyDescent="0.25">
      <c r="D1425" s="190"/>
    </row>
    <row r="1426" spans="4:4" x14ac:dyDescent="0.25">
      <c r="D1426" s="190"/>
    </row>
    <row r="1427" spans="4:4" x14ac:dyDescent="0.25">
      <c r="D1427" s="190"/>
    </row>
    <row r="1428" spans="4:4" x14ac:dyDescent="0.25">
      <c r="D1428" s="190"/>
    </row>
    <row r="1429" spans="4:4" x14ac:dyDescent="0.25">
      <c r="D1429" s="190"/>
    </row>
    <row r="1430" spans="4:4" x14ac:dyDescent="0.25">
      <c r="D1430" s="190"/>
    </row>
    <row r="1431" spans="4:4" x14ac:dyDescent="0.25">
      <c r="D1431" s="190"/>
    </row>
    <row r="1432" spans="4:4" x14ac:dyDescent="0.25">
      <c r="D1432" s="190"/>
    </row>
    <row r="1433" spans="4:4" x14ac:dyDescent="0.25">
      <c r="D1433" s="190"/>
    </row>
    <row r="1434" spans="4:4" x14ac:dyDescent="0.25">
      <c r="D1434" s="190"/>
    </row>
    <row r="1435" spans="4:4" x14ac:dyDescent="0.25">
      <c r="D1435" s="190"/>
    </row>
    <row r="1436" spans="4:4" x14ac:dyDescent="0.25">
      <c r="D1436" s="190"/>
    </row>
    <row r="1437" spans="4:4" x14ac:dyDescent="0.25">
      <c r="D1437" s="190"/>
    </row>
    <row r="1438" spans="4:4" x14ac:dyDescent="0.25">
      <c r="D1438" s="190"/>
    </row>
    <row r="1439" spans="4:4" x14ac:dyDescent="0.25">
      <c r="D1439" s="190"/>
    </row>
    <row r="1440" spans="4:4" x14ac:dyDescent="0.25">
      <c r="D1440" s="190"/>
    </row>
    <row r="1441" spans="4:4" x14ac:dyDescent="0.25">
      <c r="D1441" s="190"/>
    </row>
    <row r="1442" spans="4:4" x14ac:dyDescent="0.25">
      <c r="D1442" s="190"/>
    </row>
    <row r="1443" spans="4:4" x14ac:dyDescent="0.25">
      <c r="D1443" s="190"/>
    </row>
    <row r="1444" spans="4:4" x14ac:dyDescent="0.25">
      <c r="D1444" s="190"/>
    </row>
    <row r="1445" spans="4:4" x14ac:dyDescent="0.25">
      <c r="D1445" s="190"/>
    </row>
    <row r="1446" spans="4:4" x14ac:dyDescent="0.25">
      <c r="D1446" s="190"/>
    </row>
    <row r="1447" spans="4:4" x14ac:dyDescent="0.25">
      <c r="D1447" s="190"/>
    </row>
    <row r="1448" spans="4:4" x14ac:dyDescent="0.25">
      <c r="D1448" s="190"/>
    </row>
    <row r="1449" spans="4:4" x14ac:dyDescent="0.25">
      <c r="D1449" s="190"/>
    </row>
    <row r="1450" spans="4:4" x14ac:dyDescent="0.25">
      <c r="D1450" s="190"/>
    </row>
    <row r="1451" spans="4:4" x14ac:dyDescent="0.25">
      <c r="D1451" s="190"/>
    </row>
    <row r="1452" spans="4:4" x14ac:dyDescent="0.25">
      <c r="D1452" s="190"/>
    </row>
    <row r="1453" spans="4:4" x14ac:dyDescent="0.25">
      <c r="D1453" s="190"/>
    </row>
    <row r="1454" spans="4:4" x14ac:dyDescent="0.25">
      <c r="D1454" s="190"/>
    </row>
    <row r="1455" spans="4:4" x14ac:dyDescent="0.25">
      <c r="D1455" s="190"/>
    </row>
    <row r="1456" spans="4:4" x14ac:dyDescent="0.25">
      <c r="D1456" s="190"/>
    </row>
    <row r="1457" spans="4:4" x14ac:dyDescent="0.25">
      <c r="D1457" s="190"/>
    </row>
    <row r="1458" spans="4:4" x14ac:dyDescent="0.25">
      <c r="D1458" s="190"/>
    </row>
    <row r="1459" spans="4:4" x14ac:dyDescent="0.25">
      <c r="D1459" s="190"/>
    </row>
    <row r="1460" spans="4:4" x14ac:dyDescent="0.25">
      <c r="D1460" s="190"/>
    </row>
    <row r="1461" spans="4:4" x14ac:dyDescent="0.25">
      <c r="D1461" s="190"/>
    </row>
    <row r="1462" spans="4:4" x14ac:dyDescent="0.25">
      <c r="D1462" s="190"/>
    </row>
    <row r="1463" spans="4:4" x14ac:dyDescent="0.25">
      <c r="D1463" s="190"/>
    </row>
    <row r="1464" spans="4:4" x14ac:dyDescent="0.25">
      <c r="D1464" s="190"/>
    </row>
    <row r="1465" spans="4:4" x14ac:dyDescent="0.25">
      <c r="D1465" s="190"/>
    </row>
    <row r="1466" spans="4:4" x14ac:dyDescent="0.25">
      <c r="D1466" s="190"/>
    </row>
    <row r="1467" spans="4:4" x14ac:dyDescent="0.25">
      <c r="D1467" s="190"/>
    </row>
    <row r="1468" spans="4:4" x14ac:dyDescent="0.25">
      <c r="D1468" s="190"/>
    </row>
    <row r="1469" spans="4:4" x14ac:dyDescent="0.25">
      <c r="D1469" s="190"/>
    </row>
    <row r="1470" spans="4:4" x14ac:dyDescent="0.25">
      <c r="D1470" s="190"/>
    </row>
    <row r="1471" spans="4:4" x14ac:dyDescent="0.25">
      <c r="D1471" s="190"/>
    </row>
    <row r="1472" spans="4:4" x14ac:dyDescent="0.25">
      <c r="D1472" s="190"/>
    </row>
    <row r="1473" spans="4:4" x14ac:dyDescent="0.25">
      <c r="D1473" s="190"/>
    </row>
    <row r="1474" spans="4:4" x14ac:dyDescent="0.25">
      <c r="D1474" s="190"/>
    </row>
    <row r="1475" spans="4:4" x14ac:dyDescent="0.25">
      <c r="D1475" s="190"/>
    </row>
    <row r="1476" spans="4:4" x14ac:dyDescent="0.25">
      <c r="D1476" s="190"/>
    </row>
    <row r="1477" spans="4:4" x14ac:dyDescent="0.25">
      <c r="D1477" s="190"/>
    </row>
    <row r="1478" spans="4:4" x14ac:dyDescent="0.25">
      <c r="D1478" s="190"/>
    </row>
    <row r="1479" spans="4:4" x14ac:dyDescent="0.25">
      <c r="D1479" s="190"/>
    </row>
    <row r="1480" spans="4:4" x14ac:dyDescent="0.25">
      <c r="D1480" s="190"/>
    </row>
    <row r="1481" spans="4:4" x14ac:dyDescent="0.25">
      <c r="D1481" s="190"/>
    </row>
    <row r="1482" spans="4:4" x14ac:dyDescent="0.25">
      <c r="D1482" s="190"/>
    </row>
    <row r="1483" spans="4:4" x14ac:dyDescent="0.25">
      <c r="D1483" s="190"/>
    </row>
    <row r="1484" spans="4:4" x14ac:dyDescent="0.25">
      <c r="D1484" s="190"/>
    </row>
    <row r="1485" spans="4:4" x14ac:dyDescent="0.25">
      <c r="D1485" s="190"/>
    </row>
    <row r="1486" spans="4:4" x14ac:dyDescent="0.25">
      <c r="D1486" s="190"/>
    </row>
    <row r="1487" spans="4:4" x14ac:dyDescent="0.25">
      <c r="D1487" s="190"/>
    </row>
    <row r="1488" spans="4:4" x14ac:dyDescent="0.25">
      <c r="D1488" s="190"/>
    </row>
    <row r="1489" spans="4:4" x14ac:dyDescent="0.25">
      <c r="D1489" s="190"/>
    </row>
    <row r="1490" spans="4:4" x14ac:dyDescent="0.25">
      <c r="D1490" s="190"/>
    </row>
    <row r="1491" spans="4:4" x14ac:dyDescent="0.25">
      <c r="D1491" s="190"/>
    </row>
    <row r="1492" spans="4:4" x14ac:dyDescent="0.25">
      <c r="D1492" s="190"/>
    </row>
    <row r="1493" spans="4:4" x14ac:dyDescent="0.25">
      <c r="D1493" s="190"/>
    </row>
    <row r="1494" spans="4:4" x14ac:dyDescent="0.25">
      <c r="D1494" s="190"/>
    </row>
    <row r="1495" spans="4:4" x14ac:dyDescent="0.25">
      <c r="D1495" s="190"/>
    </row>
    <row r="1496" spans="4:4" x14ac:dyDescent="0.25">
      <c r="D1496" s="190"/>
    </row>
    <row r="1497" spans="4:4" x14ac:dyDescent="0.25">
      <c r="D1497" s="190"/>
    </row>
    <row r="1498" spans="4:4" x14ac:dyDescent="0.25">
      <c r="D1498" s="190"/>
    </row>
    <row r="1499" spans="4:4" x14ac:dyDescent="0.25">
      <c r="D1499" s="190"/>
    </row>
    <row r="1500" spans="4:4" x14ac:dyDescent="0.25">
      <c r="D1500" s="190"/>
    </row>
    <row r="1501" spans="4:4" x14ac:dyDescent="0.25">
      <c r="D1501" s="190"/>
    </row>
    <row r="1502" spans="4:4" x14ac:dyDescent="0.25">
      <c r="D1502" s="190"/>
    </row>
    <row r="1503" spans="4:4" x14ac:dyDescent="0.25">
      <c r="D1503" s="190"/>
    </row>
    <row r="1504" spans="4:4" x14ac:dyDescent="0.25">
      <c r="D1504" s="190"/>
    </row>
    <row r="1505" spans="4:4" x14ac:dyDescent="0.25">
      <c r="D1505" s="190"/>
    </row>
    <row r="1506" spans="4:4" x14ac:dyDescent="0.25">
      <c r="D1506" s="190"/>
    </row>
    <row r="1507" spans="4:4" x14ac:dyDescent="0.25">
      <c r="D1507" s="190"/>
    </row>
    <row r="1508" spans="4:4" x14ac:dyDescent="0.25">
      <c r="D1508" s="190"/>
    </row>
    <row r="1509" spans="4:4" x14ac:dyDescent="0.25">
      <c r="D1509" s="190"/>
    </row>
    <row r="1510" spans="4:4" x14ac:dyDescent="0.25">
      <c r="D1510" s="190"/>
    </row>
    <row r="1511" spans="4:4" x14ac:dyDescent="0.25">
      <c r="D1511" s="190"/>
    </row>
    <row r="1512" spans="4:4" x14ac:dyDescent="0.25">
      <c r="D1512" s="190"/>
    </row>
    <row r="1513" spans="4:4" x14ac:dyDescent="0.25">
      <c r="D1513" s="190"/>
    </row>
    <row r="1514" spans="4:4" x14ac:dyDescent="0.25">
      <c r="D1514" s="190"/>
    </row>
    <row r="1515" spans="4:4" x14ac:dyDescent="0.25">
      <c r="D1515" s="190"/>
    </row>
    <row r="1516" spans="4:4" x14ac:dyDescent="0.25">
      <c r="D1516" s="190"/>
    </row>
    <row r="1517" spans="4:4" x14ac:dyDescent="0.25">
      <c r="D1517" s="190"/>
    </row>
    <row r="1518" spans="4:4" x14ac:dyDescent="0.25">
      <c r="D1518" s="190"/>
    </row>
    <row r="1519" spans="4:4" x14ac:dyDescent="0.25">
      <c r="D1519" s="190"/>
    </row>
    <row r="1520" spans="4:4" x14ac:dyDescent="0.25">
      <c r="D1520" s="190"/>
    </row>
    <row r="1521" spans="4:4" x14ac:dyDescent="0.25">
      <c r="D1521" s="190"/>
    </row>
    <row r="1522" spans="4:4" x14ac:dyDescent="0.25">
      <c r="D1522" s="190"/>
    </row>
    <row r="1523" spans="4:4" x14ac:dyDescent="0.25">
      <c r="D1523" s="190"/>
    </row>
    <row r="1524" spans="4:4" x14ac:dyDescent="0.25">
      <c r="D1524" s="190"/>
    </row>
    <row r="1525" spans="4:4" x14ac:dyDescent="0.25">
      <c r="D1525" s="190"/>
    </row>
    <row r="1526" spans="4:4" x14ac:dyDescent="0.25">
      <c r="D1526" s="190"/>
    </row>
    <row r="1527" spans="4:4" x14ac:dyDescent="0.25">
      <c r="D1527" s="190"/>
    </row>
    <row r="1528" spans="4:4" x14ac:dyDescent="0.25">
      <c r="D1528" s="190"/>
    </row>
    <row r="1529" spans="4:4" x14ac:dyDescent="0.25">
      <c r="D1529" s="190"/>
    </row>
    <row r="1530" spans="4:4" x14ac:dyDescent="0.25">
      <c r="D1530" s="190"/>
    </row>
    <row r="1531" spans="4:4" x14ac:dyDescent="0.25">
      <c r="D1531" s="190"/>
    </row>
    <row r="1532" spans="4:4" x14ac:dyDescent="0.25">
      <c r="D1532" s="190"/>
    </row>
    <row r="1533" spans="4:4" x14ac:dyDescent="0.25">
      <c r="D1533" s="190"/>
    </row>
    <row r="1534" spans="4:4" x14ac:dyDescent="0.25">
      <c r="D1534" s="190"/>
    </row>
    <row r="1535" spans="4:4" x14ac:dyDescent="0.25">
      <c r="D1535" s="190"/>
    </row>
    <row r="1536" spans="4:4" x14ac:dyDescent="0.25">
      <c r="D1536" s="190"/>
    </row>
    <row r="1537" spans="4:4" x14ac:dyDescent="0.25">
      <c r="D1537" s="190"/>
    </row>
    <row r="1538" spans="4:4" x14ac:dyDescent="0.25">
      <c r="D1538" s="190"/>
    </row>
    <row r="1539" spans="4:4" x14ac:dyDescent="0.25">
      <c r="D1539" s="190"/>
    </row>
    <row r="1540" spans="4:4" x14ac:dyDescent="0.25">
      <c r="D1540" s="190"/>
    </row>
    <row r="1541" spans="4:4" x14ac:dyDescent="0.25">
      <c r="D1541" s="190"/>
    </row>
    <row r="1542" spans="4:4" x14ac:dyDescent="0.25">
      <c r="D1542" s="190"/>
    </row>
    <row r="1543" spans="4:4" x14ac:dyDescent="0.25">
      <c r="D1543" s="190"/>
    </row>
    <row r="1544" spans="4:4" x14ac:dyDescent="0.25">
      <c r="D1544" s="190"/>
    </row>
    <row r="1545" spans="4:4" x14ac:dyDescent="0.25">
      <c r="D1545" s="190"/>
    </row>
    <row r="1546" spans="4:4" x14ac:dyDescent="0.25">
      <c r="D1546" s="190"/>
    </row>
    <row r="1547" spans="4:4" x14ac:dyDescent="0.25">
      <c r="D1547" s="190"/>
    </row>
    <row r="1548" spans="4:4" x14ac:dyDescent="0.25">
      <c r="D1548" s="190"/>
    </row>
    <row r="1549" spans="4:4" x14ac:dyDescent="0.25">
      <c r="D1549" s="190"/>
    </row>
    <row r="1550" spans="4:4" x14ac:dyDescent="0.25">
      <c r="D1550" s="190"/>
    </row>
    <row r="1551" spans="4:4" x14ac:dyDescent="0.25">
      <c r="D1551" s="190"/>
    </row>
    <row r="1552" spans="4:4" x14ac:dyDescent="0.25">
      <c r="D1552" s="190"/>
    </row>
    <row r="1553" spans="4:4" x14ac:dyDescent="0.25">
      <c r="D1553" s="190"/>
    </row>
    <row r="1554" spans="4:4" x14ac:dyDescent="0.25">
      <c r="D1554" s="190"/>
    </row>
    <row r="1555" spans="4:4" x14ac:dyDescent="0.25">
      <c r="D1555" s="190"/>
    </row>
    <row r="1556" spans="4:4" x14ac:dyDescent="0.25">
      <c r="D1556" s="190"/>
    </row>
    <row r="1557" spans="4:4" x14ac:dyDescent="0.25">
      <c r="D1557" s="190"/>
    </row>
    <row r="1558" spans="4:4" x14ac:dyDescent="0.25">
      <c r="D1558" s="190"/>
    </row>
    <row r="1559" spans="4:4" x14ac:dyDescent="0.25">
      <c r="D1559" s="190"/>
    </row>
    <row r="1560" spans="4:4" x14ac:dyDescent="0.25">
      <c r="D1560" s="190"/>
    </row>
    <row r="1561" spans="4:4" x14ac:dyDescent="0.25">
      <c r="D1561" s="190"/>
    </row>
    <row r="1562" spans="4:4" x14ac:dyDescent="0.25">
      <c r="D1562" s="190"/>
    </row>
    <row r="1563" spans="4:4" x14ac:dyDescent="0.25">
      <c r="D1563" s="190"/>
    </row>
    <row r="1564" spans="4:4" x14ac:dyDescent="0.25">
      <c r="D1564" s="190"/>
    </row>
    <row r="1565" spans="4:4" x14ac:dyDescent="0.25">
      <c r="D1565" s="190"/>
    </row>
    <row r="1566" spans="4:4" x14ac:dyDescent="0.25">
      <c r="D1566" s="190"/>
    </row>
    <row r="1567" spans="4:4" x14ac:dyDescent="0.25">
      <c r="D1567" s="190"/>
    </row>
    <row r="1568" spans="4:4" x14ac:dyDescent="0.25">
      <c r="D1568" s="190"/>
    </row>
    <row r="1569" spans="4:4" x14ac:dyDescent="0.25">
      <c r="D1569" s="190"/>
    </row>
    <row r="1570" spans="4:4" x14ac:dyDescent="0.25">
      <c r="D1570" s="190"/>
    </row>
    <row r="1571" spans="4:4" x14ac:dyDescent="0.25">
      <c r="D1571" s="190"/>
    </row>
    <row r="1572" spans="4:4" x14ac:dyDescent="0.25">
      <c r="D1572" s="190"/>
    </row>
    <row r="1573" spans="4:4" x14ac:dyDescent="0.25">
      <c r="D1573" s="190"/>
    </row>
    <row r="1574" spans="4:4" x14ac:dyDescent="0.25">
      <c r="D1574" s="190"/>
    </row>
    <row r="1575" spans="4:4" x14ac:dyDescent="0.25">
      <c r="D1575" s="190"/>
    </row>
    <row r="1576" spans="4:4" x14ac:dyDescent="0.25">
      <c r="D1576" s="190"/>
    </row>
    <row r="1577" spans="4:4" x14ac:dyDescent="0.25">
      <c r="D1577" s="190"/>
    </row>
    <row r="1578" spans="4:4" x14ac:dyDescent="0.25">
      <c r="D1578" s="190"/>
    </row>
    <row r="1579" spans="4:4" x14ac:dyDescent="0.25">
      <c r="D1579" s="190"/>
    </row>
    <row r="1580" spans="4:4" x14ac:dyDescent="0.25">
      <c r="D1580" s="190"/>
    </row>
    <row r="1581" spans="4:4" x14ac:dyDescent="0.25">
      <c r="D1581" s="190"/>
    </row>
    <row r="1582" spans="4:4" x14ac:dyDescent="0.25">
      <c r="D1582" s="190"/>
    </row>
    <row r="1583" spans="4:4" x14ac:dyDescent="0.25">
      <c r="D1583" s="190"/>
    </row>
    <row r="1584" spans="4:4" x14ac:dyDescent="0.25">
      <c r="D1584" s="190"/>
    </row>
    <row r="1585" spans="4:4" x14ac:dyDescent="0.25">
      <c r="D1585" s="190"/>
    </row>
    <row r="1586" spans="4:4" x14ac:dyDescent="0.25">
      <c r="D1586" s="190"/>
    </row>
    <row r="1587" spans="4:4" x14ac:dyDescent="0.25">
      <c r="D1587" s="190"/>
    </row>
    <row r="1588" spans="4:4" x14ac:dyDescent="0.25">
      <c r="D1588" s="190"/>
    </row>
    <row r="1589" spans="4:4" x14ac:dyDescent="0.25">
      <c r="D1589" s="190"/>
    </row>
    <row r="1590" spans="4:4" x14ac:dyDescent="0.25">
      <c r="D1590" s="190"/>
    </row>
    <row r="1591" spans="4:4" x14ac:dyDescent="0.25">
      <c r="D1591" s="190"/>
    </row>
    <row r="1592" spans="4:4" x14ac:dyDescent="0.25">
      <c r="D1592" s="190"/>
    </row>
    <row r="1593" spans="4:4" x14ac:dyDescent="0.25">
      <c r="D1593" s="190"/>
    </row>
    <row r="1594" spans="4:4" x14ac:dyDescent="0.25">
      <c r="D1594" s="190"/>
    </row>
    <row r="1595" spans="4:4" x14ac:dyDescent="0.25">
      <c r="D1595" s="190"/>
    </row>
    <row r="1596" spans="4:4" x14ac:dyDescent="0.25">
      <c r="D1596" s="190"/>
    </row>
    <row r="1597" spans="4:4" x14ac:dyDescent="0.25">
      <c r="D1597" s="190"/>
    </row>
    <row r="1598" spans="4:4" x14ac:dyDescent="0.25">
      <c r="D1598" s="190"/>
    </row>
    <row r="1599" spans="4:4" x14ac:dyDescent="0.25">
      <c r="D1599" s="190"/>
    </row>
    <row r="1600" spans="4:4" x14ac:dyDescent="0.25">
      <c r="D1600" s="190"/>
    </row>
    <row r="1601" spans="4:4" x14ac:dyDescent="0.25">
      <c r="D1601" s="190"/>
    </row>
    <row r="1602" spans="4:4" x14ac:dyDescent="0.25">
      <c r="D1602" s="190"/>
    </row>
    <row r="1603" spans="4:4" x14ac:dyDescent="0.25">
      <c r="D1603" s="190"/>
    </row>
    <row r="1604" spans="4:4" x14ac:dyDescent="0.25">
      <c r="D1604" s="190"/>
    </row>
    <row r="1605" spans="4:4" x14ac:dyDescent="0.25">
      <c r="D1605" s="190"/>
    </row>
    <row r="1606" spans="4:4" x14ac:dyDescent="0.25">
      <c r="D1606" s="190"/>
    </row>
    <row r="1607" spans="4:4" x14ac:dyDescent="0.25">
      <c r="D1607" s="190"/>
    </row>
    <row r="1608" spans="4:4" x14ac:dyDescent="0.25">
      <c r="D1608" s="190"/>
    </row>
    <row r="1609" spans="4:4" x14ac:dyDescent="0.25">
      <c r="D1609" s="190"/>
    </row>
    <row r="1610" spans="4:4" x14ac:dyDescent="0.25">
      <c r="D1610" s="190"/>
    </row>
    <row r="1611" spans="4:4" x14ac:dyDescent="0.25">
      <c r="D1611" s="190"/>
    </row>
    <row r="1612" spans="4:4" x14ac:dyDescent="0.25">
      <c r="D1612" s="190"/>
    </row>
    <row r="1613" spans="4:4" x14ac:dyDescent="0.25">
      <c r="D1613" s="190"/>
    </row>
    <row r="1614" spans="4:4" x14ac:dyDescent="0.25">
      <c r="D1614" s="190"/>
    </row>
    <row r="1615" spans="4:4" x14ac:dyDescent="0.25">
      <c r="D1615" s="190"/>
    </row>
    <row r="1616" spans="4:4" x14ac:dyDescent="0.25">
      <c r="D1616" s="190"/>
    </row>
    <row r="1617" spans="4:4" x14ac:dyDescent="0.25">
      <c r="D1617" s="190"/>
    </row>
    <row r="1618" spans="4:4" x14ac:dyDescent="0.25">
      <c r="D1618" s="190"/>
    </row>
    <row r="1619" spans="4:4" x14ac:dyDescent="0.25">
      <c r="D1619" s="190"/>
    </row>
    <row r="1620" spans="4:4" x14ac:dyDescent="0.25">
      <c r="D1620" s="190"/>
    </row>
    <row r="1621" spans="4:4" x14ac:dyDescent="0.25">
      <c r="D1621" s="190"/>
    </row>
    <row r="1622" spans="4:4" x14ac:dyDescent="0.25">
      <c r="D1622" s="190"/>
    </row>
    <row r="1623" spans="4:4" x14ac:dyDescent="0.25">
      <c r="D1623" s="190"/>
    </row>
    <row r="1624" spans="4:4" x14ac:dyDescent="0.25">
      <c r="D1624" s="190"/>
    </row>
    <row r="1625" spans="4:4" x14ac:dyDescent="0.25">
      <c r="D1625" s="190"/>
    </row>
    <row r="1626" spans="4:4" x14ac:dyDescent="0.25">
      <c r="D1626" s="190"/>
    </row>
    <row r="1627" spans="4:4" x14ac:dyDescent="0.25">
      <c r="D1627" s="190"/>
    </row>
    <row r="1628" spans="4:4" x14ac:dyDescent="0.25">
      <c r="D1628" s="190"/>
    </row>
    <row r="1629" spans="4:4" x14ac:dyDescent="0.25">
      <c r="D1629" s="190"/>
    </row>
    <row r="1630" spans="4:4" x14ac:dyDescent="0.25">
      <c r="D1630" s="190"/>
    </row>
    <row r="1631" spans="4:4" x14ac:dyDescent="0.25">
      <c r="D1631" s="190"/>
    </row>
    <row r="1632" spans="4:4" x14ac:dyDescent="0.25">
      <c r="D1632" s="190"/>
    </row>
    <row r="1633" spans="4:4" x14ac:dyDescent="0.25">
      <c r="D1633" s="190"/>
    </row>
    <row r="1634" spans="4:4" x14ac:dyDescent="0.25">
      <c r="D1634" s="190"/>
    </row>
    <row r="1635" spans="4:4" x14ac:dyDescent="0.25">
      <c r="D1635" s="190"/>
    </row>
    <row r="1636" spans="4:4" x14ac:dyDescent="0.25">
      <c r="D1636" s="190"/>
    </row>
    <row r="1637" spans="4:4" x14ac:dyDescent="0.25">
      <c r="D1637" s="190"/>
    </row>
    <row r="1638" spans="4:4" x14ac:dyDescent="0.25">
      <c r="D1638" s="190"/>
    </row>
    <row r="1639" spans="4:4" x14ac:dyDescent="0.25">
      <c r="D1639" s="190"/>
    </row>
    <row r="1640" spans="4:4" x14ac:dyDescent="0.25">
      <c r="D1640" s="190"/>
    </row>
    <row r="1641" spans="4:4" x14ac:dyDescent="0.25">
      <c r="D1641" s="190"/>
    </row>
    <row r="1642" spans="4:4" x14ac:dyDescent="0.25">
      <c r="D1642" s="190"/>
    </row>
    <row r="1643" spans="4:4" x14ac:dyDescent="0.25">
      <c r="D1643" s="190"/>
    </row>
    <row r="1644" spans="4:4" x14ac:dyDescent="0.25">
      <c r="D1644" s="190"/>
    </row>
    <row r="1645" spans="4:4" x14ac:dyDescent="0.25">
      <c r="D1645" s="190"/>
    </row>
    <row r="1646" spans="4:4" x14ac:dyDescent="0.25">
      <c r="D1646" s="190"/>
    </row>
    <row r="1647" spans="4:4" x14ac:dyDescent="0.25">
      <c r="D1647" s="190"/>
    </row>
    <row r="1648" spans="4:4" x14ac:dyDescent="0.25">
      <c r="D1648" s="190"/>
    </row>
    <row r="1649" spans="4:4" x14ac:dyDescent="0.25">
      <c r="D1649" s="190"/>
    </row>
    <row r="1650" spans="4:4" x14ac:dyDescent="0.25">
      <c r="D1650" s="190"/>
    </row>
    <row r="1651" spans="4:4" x14ac:dyDescent="0.25">
      <c r="D1651" s="190"/>
    </row>
    <row r="1652" spans="4:4" x14ac:dyDescent="0.25">
      <c r="D1652" s="190"/>
    </row>
    <row r="1653" spans="4:4" x14ac:dyDescent="0.25">
      <c r="D1653" s="190"/>
    </row>
    <row r="1654" spans="4:4" x14ac:dyDescent="0.25">
      <c r="D1654" s="190"/>
    </row>
    <row r="1655" spans="4:4" x14ac:dyDescent="0.25">
      <c r="D1655" s="190"/>
    </row>
    <row r="1656" spans="4:4" x14ac:dyDescent="0.25">
      <c r="D1656" s="190"/>
    </row>
    <row r="1657" spans="4:4" x14ac:dyDescent="0.25">
      <c r="D1657" s="190"/>
    </row>
    <row r="1658" spans="4:4" x14ac:dyDescent="0.25">
      <c r="D1658" s="190"/>
    </row>
    <row r="1659" spans="4:4" x14ac:dyDescent="0.25">
      <c r="D1659" s="190"/>
    </row>
    <row r="1660" spans="4:4" x14ac:dyDescent="0.25">
      <c r="D1660" s="190"/>
    </row>
    <row r="1661" spans="4:4" x14ac:dyDescent="0.25">
      <c r="D1661" s="190"/>
    </row>
    <row r="1662" spans="4:4" x14ac:dyDescent="0.25">
      <c r="D1662" s="190"/>
    </row>
    <row r="1663" spans="4:4" x14ac:dyDescent="0.25">
      <c r="D1663" s="190"/>
    </row>
    <row r="1664" spans="4:4" x14ac:dyDescent="0.25">
      <c r="D1664" s="190"/>
    </row>
    <row r="1665" spans="4:4" x14ac:dyDescent="0.25">
      <c r="D1665" s="190"/>
    </row>
    <row r="1666" spans="4:4" x14ac:dyDescent="0.25">
      <c r="D1666" s="190"/>
    </row>
    <row r="1667" spans="4:4" x14ac:dyDescent="0.25">
      <c r="D1667" s="190"/>
    </row>
    <row r="1668" spans="4:4" x14ac:dyDescent="0.25">
      <c r="D1668" s="190"/>
    </row>
    <row r="1669" spans="4:4" x14ac:dyDescent="0.25">
      <c r="D1669" s="190"/>
    </row>
    <row r="1670" spans="4:4" x14ac:dyDescent="0.25">
      <c r="D1670" s="190"/>
    </row>
    <row r="1671" spans="4:4" x14ac:dyDescent="0.25">
      <c r="D1671" s="190"/>
    </row>
    <row r="1672" spans="4:4" x14ac:dyDescent="0.25">
      <c r="D1672" s="190"/>
    </row>
    <row r="1673" spans="4:4" x14ac:dyDescent="0.25">
      <c r="D1673" s="190"/>
    </row>
    <row r="1674" spans="4:4" x14ac:dyDescent="0.25">
      <c r="D1674" s="190"/>
    </row>
    <row r="1675" spans="4:4" x14ac:dyDescent="0.25">
      <c r="D1675" s="190"/>
    </row>
    <row r="1676" spans="4:4" x14ac:dyDescent="0.25">
      <c r="D1676" s="190"/>
    </row>
    <row r="1677" spans="4:4" x14ac:dyDescent="0.25">
      <c r="D1677" s="190"/>
    </row>
    <row r="1678" spans="4:4" x14ac:dyDescent="0.25">
      <c r="D1678" s="190"/>
    </row>
    <row r="1679" spans="4:4" x14ac:dyDescent="0.25">
      <c r="D1679" s="190"/>
    </row>
    <row r="1680" spans="4:4" x14ac:dyDescent="0.25">
      <c r="D1680" s="190"/>
    </row>
    <row r="1681" spans="4:4" x14ac:dyDescent="0.25">
      <c r="D1681" s="190"/>
    </row>
    <row r="1682" spans="4:4" x14ac:dyDescent="0.25">
      <c r="D1682" s="190"/>
    </row>
    <row r="1683" spans="4:4" x14ac:dyDescent="0.25">
      <c r="D1683" s="190"/>
    </row>
    <row r="1684" spans="4:4" x14ac:dyDescent="0.25">
      <c r="D1684" s="190"/>
    </row>
    <row r="1685" spans="4:4" x14ac:dyDescent="0.25">
      <c r="D1685" s="190"/>
    </row>
    <row r="1686" spans="4:4" x14ac:dyDescent="0.25">
      <c r="D1686" s="190"/>
    </row>
    <row r="1687" spans="4:4" x14ac:dyDescent="0.25">
      <c r="D1687" s="190"/>
    </row>
    <row r="1688" spans="4:4" x14ac:dyDescent="0.25">
      <c r="D1688" s="190"/>
    </row>
    <row r="1689" spans="4:4" x14ac:dyDescent="0.25">
      <c r="D1689" s="190"/>
    </row>
    <row r="1690" spans="4:4" x14ac:dyDescent="0.25">
      <c r="D1690" s="190"/>
    </row>
    <row r="1691" spans="4:4" x14ac:dyDescent="0.25">
      <c r="D1691" s="190"/>
    </row>
    <row r="1692" spans="4:4" x14ac:dyDescent="0.25">
      <c r="D1692" s="190"/>
    </row>
    <row r="1693" spans="4:4" x14ac:dyDescent="0.25">
      <c r="D1693" s="190"/>
    </row>
    <row r="1694" spans="4:4" x14ac:dyDescent="0.25">
      <c r="D1694" s="190"/>
    </row>
    <row r="1695" spans="4:4" x14ac:dyDescent="0.25">
      <c r="D1695" s="190"/>
    </row>
    <row r="1696" spans="4:4" x14ac:dyDescent="0.25">
      <c r="D1696" s="190"/>
    </row>
    <row r="1697" spans="4:4" x14ac:dyDescent="0.25">
      <c r="D1697" s="190"/>
    </row>
    <row r="1698" spans="4:4" x14ac:dyDescent="0.25">
      <c r="D1698" s="190"/>
    </row>
    <row r="1699" spans="4:4" x14ac:dyDescent="0.25">
      <c r="D1699" s="190"/>
    </row>
    <row r="1700" spans="4:4" x14ac:dyDescent="0.25">
      <c r="D1700" s="190"/>
    </row>
    <row r="1701" spans="4:4" x14ac:dyDescent="0.25">
      <c r="D1701" s="190"/>
    </row>
    <row r="1702" spans="4:4" x14ac:dyDescent="0.25">
      <c r="D1702" s="190"/>
    </row>
    <row r="1703" spans="4:4" x14ac:dyDescent="0.25">
      <c r="D1703" s="190"/>
    </row>
    <row r="1704" spans="4:4" x14ac:dyDescent="0.25">
      <c r="D1704" s="190"/>
    </row>
    <row r="1705" spans="4:4" x14ac:dyDescent="0.25">
      <c r="D1705" s="190"/>
    </row>
    <row r="1706" spans="4:4" x14ac:dyDescent="0.25">
      <c r="D1706" s="190"/>
    </row>
    <row r="1707" spans="4:4" x14ac:dyDescent="0.25">
      <c r="D1707" s="190"/>
    </row>
    <row r="1708" spans="4:4" x14ac:dyDescent="0.25">
      <c r="D1708" s="190"/>
    </row>
    <row r="1709" spans="4:4" x14ac:dyDescent="0.25">
      <c r="D1709" s="190"/>
    </row>
    <row r="1710" spans="4:4" x14ac:dyDescent="0.25">
      <c r="D1710" s="190"/>
    </row>
    <row r="1711" spans="4:4" x14ac:dyDescent="0.25">
      <c r="D1711" s="190"/>
    </row>
    <row r="1712" spans="4:4" x14ac:dyDescent="0.25">
      <c r="D1712" s="190"/>
    </row>
    <row r="1713" spans="4:4" x14ac:dyDescent="0.25">
      <c r="D1713" s="190"/>
    </row>
    <row r="1714" spans="4:4" x14ac:dyDescent="0.25">
      <c r="D1714" s="190"/>
    </row>
    <row r="1715" spans="4:4" x14ac:dyDescent="0.25">
      <c r="D1715" s="190"/>
    </row>
    <row r="1716" spans="4:4" x14ac:dyDescent="0.25">
      <c r="D1716" s="190"/>
    </row>
    <row r="1717" spans="4:4" x14ac:dyDescent="0.25">
      <c r="D1717" s="190"/>
    </row>
    <row r="1718" spans="4:4" x14ac:dyDescent="0.25">
      <c r="D1718" s="190"/>
    </row>
    <row r="1719" spans="4:4" x14ac:dyDescent="0.25">
      <c r="D1719" s="190"/>
    </row>
    <row r="1720" spans="4:4" x14ac:dyDescent="0.25">
      <c r="D1720" s="190"/>
    </row>
    <row r="1721" spans="4:4" x14ac:dyDescent="0.25">
      <c r="D1721" s="190"/>
    </row>
    <row r="1722" spans="4:4" x14ac:dyDescent="0.25">
      <c r="D1722" s="190"/>
    </row>
    <row r="1723" spans="4:4" x14ac:dyDescent="0.25">
      <c r="D1723" s="190"/>
    </row>
    <row r="1724" spans="4:4" x14ac:dyDescent="0.25">
      <c r="D1724" s="190"/>
    </row>
    <row r="1725" spans="4:4" x14ac:dyDescent="0.25">
      <c r="D1725" s="190"/>
    </row>
    <row r="1726" spans="4:4" x14ac:dyDescent="0.25">
      <c r="D1726" s="190"/>
    </row>
    <row r="1727" spans="4:4" x14ac:dyDescent="0.25">
      <c r="D1727" s="190"/>
    </row>
    <row r="1728" spans="4:4" x14ac:dyDescent="0.25">
      <c r="D1728" s="190"/>
    </row>
    <row r="1729" spans="4:4" x14ac:dyDescent="0.25">
      <c r="D1729" s="190"/>
    </row>
    <row r="1730" spans="4:4" x14ac:dyDescent="0.25">
      <c r="D1730" s="190"/>
    </row>
    <row r="1731" spans="4:4" x14ac:dyDescent="0.25">
      <c r="D1731" s="190"/>
    </row>
    <row r="1732" spans="4:4" x14ac:dyDescent="0.25">
      <c r="D1732" s="190"/>
    </row>
    <row r="1733" spans="4:4" x14ac:dyDescent="0.25">
      <c r="D1733" s="190"/>
    </row>
    <row r="1734" spans="4:4" x14ac:dyDescent="0.25">
      <c r="D1734" s="190"/>
    </row>
    <row r="1735" spans="4:4" x14ac:dyDescent="0.25">
      <c r="D1735" s="190"/>
    </row>
    <row r="1736" spans="4:4" x14ac:dyDescent="0.25">
      <c r="D1736" s="190"/>
    </row>
    <row r="1737" spans="4:4" x14ac:dyDescent="0.25">
      <c r="D1737" s="190"/>
    </row>
    <row r="1738" spans="4:4" x14ac:dyDescent="0.25">
      <c r="D1738" s="190"/>
    </row>
    <row r="1739" spans="4:4" x14ac:dyDescent="0.25">
      <c r="D1739" s="190"/>
    </row>
    <row r="1740" spans="4:4" x14ac:dyDescent="0.25">
      <c r="D1740" s="190"/>
    </row>
    <row r="1741" spans="4:4" x14ac:dyDescent="0.25">
      <c r="D1741" s="190"/>
    </row>
    <row r="1742" spans="4:4" x14ac:dyDescent="0.25">
      <c r="D1742" s="190"/>
    </row>
    <row r="1743" spans="4:4" x14ac:dyDescent="0.25">
      <c r="D1743" s="190"/>
    </row>
    <row r="1744" spans="4:4" x14ac:dyDescent="0.25">
      <c r="D1744" s="190"/>
    </row>
    <row r="1745" spans="4:4" x14ac:dyDescent="0.25">
      <c r="D1745" s="190"/>
    </row>
    <row r="1746" spans="4:4" x14ac:dyDescent="0.25">
      <c r="D1746" s="190"/>
    </row>
    <row r="1747" spans="4:4" x14ac:dyDescent="0.25">
      <c r="D1747" s="190"/>
    </row>
    <row r="1748" spans="4:4" x14ac:dyDescent="0.25">
      <c r="D1748" s="190"/>
    </row>
    <row r="1749" spans="4:4" x14ac:dyDescent="0.25">
      <c r="D1749" s="190"/>
    </row>
    <row r="1750" spans="4:4" x14ac:dyDescent="0.25">
      <c r="D1750" s="190"/>
    </row>
    <row r="1751" spans="4:4" x14ac:dyDescent="0.25">
      <c r="D1751" s="190"/>
    </row>
    <row r="1752" spans="4:4" x14ac:dyDescent="0.25">
      <c r="D1752" s="190"/>
    </row>
    <row r="1753" spans="4:4" x14ac:dyDescent="0.25">
      <c r="D1753" s="190"/>
    </row>
    <row r="1754" spans="4:4" x14ac:dyDescent="0.25">
      <c r="D1754" s="190"/>
    </row>
    <row r="1755" spans="4:4" x14ac:dyDescent="0.25">
      <c r="D1755" s="190"/>
    </row>
    <row r="1756" spans="4:4" x14ac:dyDescent="0.25">
      <c r="D1756" s="190"/>
    </row>
    <row r="1757" spans="4:4" x14ac:dyDescent="0.25">
      <c r="D1757" s="190"/>
    </row>
    <row r="1758" spans="4:4" x14ac:dyDescent="0.25">
      <c r="D1758" s="190"/>
    </row>
    <row r="1759" spans="4:4" x14ac:dyDescent="0.25">
      <c r="D1759" s="190"/>
    </row>
    <row r="1760" spans="4:4" x14ac:dyDescent="0.25">
      <c r="D1760" s="190"/>
    </row>
    <row r="1761" spans="4:4" x14ac:dyDescent="0.25">
      <c r="D1761" s="190"/>
    </row>
    <row r="1762" spans="4:4" x14ac:dyDescent="0.25">
      <c r="D1762" s="190"/>
    </row>
    <row r="1763" spans="4:4" x14ac:dyDescent="0.25">
      <c r="D1763" s="190"/>
    </row>
    <row r="1764" spans="4:4" x14ac:dyDescent="0.25">
      <c r="D1764" s="190"/>
    </row>
    <row r="1765" spans="4:4" x14ac:dyDescent="0.25">
      <c r="D1765" s="190"/>
    </row>
    <row r="1766" spans="4:4" x14ac:dyDescent="0.25">
      <c r="D1766" s="190"/>
    </row>
    <row r="1767" spans="4:4" x14ac:dyDescent="0.25">
      <c r="D1767" s="190"/>
    </row>
    <row r="1768" spans="4:4" x14ac:dyDescent="0.25">
      <c r="D1768" s="190"/>
    </row>
    <row r="1769" spans="4:4" x14ac:dyDescent="0.25">
      <c r="D1769" s="190"/>
    </row>
    <row r="1770" spans="4:4" x14ac:dyDescent="0.25">
      <c r="D1770" s="190"/>
    </row>
    <row r="1771" spans="4:4" x14ac:dyDescent="0.25">
      <c r="D1771" s="190"/>
    </row>
    <row r="1772" spans="4:4" x14ac:dyDescent="0.25">
      <c r="D1772" s="190"/>
    </row>
    <row r="1773" spans="4:4" x14ac:dyDescent="0.25">
      <c r="D1773" s="190"/>
    </row>
    <row r="1774" spans="4:4" x14ac:dyDescent="0.25">
      <c r="D1774" s="190"/>
    </row>
    <row r="1775" spans="4:4" x14ac:dyDescent="0.25">
      <c r="D1775" s="190"/>
    </row>
    <row r="1776" spans="4:4" x14ac:dyDescent="0.25">
      <c r="D1776" s="190"/>
    </row>
    <row r="1777" spans="4:4" x14ac:dyDescent="0.25">
      <c r="D1777" s="190"/>
    </row>
    <row r="1778" spans="4:4" x14ac:dyDescent="0.25">
      <c r="D1778" s="190"/>
    </row>
    <row r="1779" spans="4:4" x14ac:dyDescent="0.25">
      <c r="D1779" s="190"/>
    </row>
    <row r="1780" spans="4:4" x14ac:dyDescent="0.25">
      <c r="D1780" s="190"/>
    </row>
    <row r="1781" spans="4:4" x14ac:dyDescent="0.25">
      <c r="D1781" s="190"/>
    </row>
    <row r="1782" spans="4:4" x14ac:dyDescent="0.25">
      <c r="D1782" s="190"/>
    </row>
    <row r="1783" spans="4:4" x14ac:dyDescent="0.25">
      <c r="D1783" s="190"/>
    </row>
    <row r="1784" spans="4:4" x14ac:dyDescent="0.25">
      <c r="D1784" s="190"/>
    </row>
    <row r="1785" spans="4:4" x14ac:dyDescent="0.25">
      <c r="D1785" s="190"/>
    </row>
    <row r="1786" spans="4:4" x14ac:dyDescent="0.25">
      <c r="D1786" s="190"/>
    </row>
    <row r="1787" spans="4:4" x14ac:dyDescent="0.25">
      <c r="D1787" s="190"/>
    </row>
    <row r="1788" spans="4:4" x14ac:dyDescent="0.25">
      <c r="D1788" s="190"/>
    </row>
    <row r="1789" spans="4:4" x14ac:dyDescent="0.25">
      <c r="D1789" s="190"/>
    </row>
    <row r="1790" spans="4:4" x14ac:dyDescent="0.25">
      <c r="D1790" s="190"/>
    </row>
    <row r="1791" spans="4:4" x14ac:dyDescent="0.25">
      <c r="D1791" s="190"/>
    </row>
    <row r="1792" spans="4:4" x14ac:dyDescent="0.25">
      <c r="D1792" s="190"/>
    </row>
    <row r="1793" spans="4:4" x14ac:dyDescent="0.25">
      <c r="D1793" s="190"/>
    </row>
    <row r="1794" spans="4:4" x14ac:dyDescent="0.25">
      <c r="D1794" s="190"/>
    </row>
    <row r="1795" spans="4:4" x14ac:dyDescent="0.25">
      <c r="D1795" s="190"/>
    </row>
    <row r="1796" spans="4:4" x14ac:dyDescent="0.25">
      <c r="D1796" s="190"/>
    </row>
    <row r="1797" spans="4:4" x14ac:dyDescent="0.25">
      <c r="D1797" s="190"/>
    </row>
    <row r="1798" spans="4:4" x14ac:dyDescent="0.25">
      <c r="D1798" s="190"/>
    </row>
    <row r="1799" spans="4:4" x14ac:dyDescent="0.25">
      <c r="D1799" s="190"/>
    </row>
    <row r="1800" spans="4:4" x14ac:dyDescent="0.25">
      <c r="D1800" s="190"/>
    </row>
    <row r="1801" spans="4:4" x14ac:dyDescent="0.25">
      <c r="D1801" s="190"/>
    </row>
    <row r="1802" spans="4:4" x14ac:dyDescent="0.25">
      <c r="D1802" s="190"/>
    </row>
    <row r="1803" spans="4:4" x14ac:dyDescent="0.25">
      <c r="D1803" s="190"/>
    </row>
    <row r="1804" spans="4:4" x14ac:dyDescent="0.25">
      <c r="D1804" s="190"/>
    </row>
    <row r="1805" spans="4:4" x14ac:dyDescent="0.25">
      <c r="D1805" s="190"/>
    </row>
    <row r="1806" spans="4:4" x14ac:dyDescent="0.25">
      <c r="D1806" s="190"/>
    </row>
    <row r="1807" spans="4:4" x14ac:dyDescent="0.25">
      <c r="D1807" s="190"/>
    </row>
    <row r="1808" spans="4:4" x14ac:dyDescent="0.25">
      <c r="D1808" s="190"/>
    </row>
    <row r="1809" spans="4:4" x14ac:dyDescent="0.25">
      <c r="D1809" s="190"/>
    </row>
    <row r="1810" spans="4:4" x14ac:dyDescent="0.25">
      <c r="D1810" s="190"/>
    </row>
    <row r="1811" spans="4:4" x14ac:dyDescent="0.25">
      <c r="D1811" s="190"/>
    </row>
    <row r="1812" spans="4:4" x14ac:dyDescent="0.25">
      <c r="D1812" s="190"/>
    </row>
    <row r="1813" spans="4:4" x14ac:dyDescent="0.25">
      <c r="D1813" s="190"/>
    </row>
    <row r="1814" spans="4:4" x14ac:dyDescent="0.25">
      <c r="D1814" s="190"/>
    </row>
    <row r="1815" spans="4:4" x14ac:dyDescent="0.25">
      <c r="D1815" s="190"/>
    </row>
    <row r="1816" spans="4:4" x14ac:dyDescent="0.25">
      <c r="D1816" s="190"/>
    </row>
    <row r="1817" spans="4:4" x14ac:dyDescent="0.25">
      <c r="D1817" s="190"/>
    </row>
    <row r="1818" spans="4:4" x14ac:dyDescent="0.25">
      <c r="D1818" s="190"/>
    </row>
    <row r="1819" spans="4:4" x14ac:dyDescent="0.25">
      <c r="D1819" s="190"/>
    </row>
    <row r="1820" spans="4:4" x14ac:dyDescent="0.25">
      <c r="D1820" s="190"/>
    </row>
    <row r="1821" spans="4:4" x14ac:dyDescent="0.25">
      <c r="D1821" s="190"/>
    </row>
    <row r="1822" spans="4:4" x14ac:dyDescent="0.25">
      <c r="D1822" s="190"/>
    </row>
    <row r="1823" spans="4:4" x14ac:dyDescent="0.25">
      <c r="D1823" s="190"/>
    </row>
    <row r="1824" spans="4:4" x14ac:dyDescent="0.25">
      <c r="D1824" s="190"/>
    </row>
    <row r="1825" spans="4:4" x14ac:dyDescent="0.25">
      <c r="D1825" s="190"/>
    </row>
    <row r="1826" spans="4:4" x14ac:dyDescent="0.25">
      <c r="D1826" s="190"/>
    </row>
    <row r="1827" spans="4:4" x14ac:dyDescent="0.25">
      <c r="D1827" s="190"/>
    </row>
    <row r="1828" spans="4:4" x14ac:dyDescent="0.25">
      <c r="D1828" s="190"/>
    </row>
    <row r="1829" spans="4:4" x14ac:dyDescent="0.25">
      <c r="D1829" s="190"/>
    </row>
    <row r="1830" spans="4:4" x14ac:dyDescent="0.25">
      <c r="D1830" s="190"/>
    </row>
    <row r="1831" spans="4:4" x14ac:dyDescent="0.25">
      <c r="D1831" s="190"/>
    </row>
    <row r="1832" spans="4:4" x14ac:dyDescent="0.25">
      <c r="D1832" s="190"/>
    </row>
    <row r="1833" spans="4:4" x14ac:dyDescent="0.25">
      <c r="D1833" s="190"/>
    </row>
    <row r="1834" spans="4:4" x14ac:dyDescent="0.25">
      <c r="D1834" s="190"/>
    </row>
    <row r="1835" spans="4:4" x14ac:dyDescent="0.25">
      <c r="D1835" s="190"/>
    </row>
    <row r="1836" spans="4:4" x14ac:dyDescent="0.25">
      <c r="D1836" s="190"/>
    </row>
    <row r="1837" spans="4:4" x14ac:dyDescent="0.25">
      <c r="D1837" s="190"/>
    </row>
    <row r="1838" spans="4:4" x14ac:dyDescent="0.25">
      <c r="D1838" s="190"/>
    </row>
    <row r="1839" spans="4:4" x14ac:dyDescent="0.25">
      <c r="D1839" s="190"/>
    </row>
    <row r="1840" spans="4:4" x14ac:dyDescent="0.25">
      <c r="D1840" s="190"/>
    </row>
    <row r="1841" spans="4:4" x14ac:dyDescent="0.25">
      <c r="D1841" s="190"/>
    </row>
    <row r="1842" spans="4:4" x14ac:dyDescent="0.25">
      <c r="D1842" s="190"/>
    </row>
    <row r="1843" spans="4:4" x14ac:dyDescent="0.25">
      <c r="D1843" s="190"/>
    </row>
    <row r="1844" spans="4:4" x14ac:dyDescent="0.25">
      <c r="D1844" s="190"/>
    </row>
    <row r="1845" spans="4:4" x14ac:dyDescent="0.25">
      <c r="D1845" s="190"/>
    </row>
    <row r="1846" spans="4:4" x14ac:dyDescent="0.25">
      <c r="D1846" s="190"/>
    </row>
    <row r="1847" spans="4:4" x14ac:dyDescent="0.25">
      <c r="D1847" s="190"/>
    </row>
    <row r="1848" spans="4:4" x14ac:dyDescent="0.25">
      <c r="D1848" s="190"/>
    </row>
    <row r="1849" spans="4:4" x14ac:dyDescent="0.25">
      <c r="D1849" s="190"/>
    </row>
    <row r="1850" spans="4:4" x14ac:dyDescent="0.25">
      <c r="D1850" s="190"/>
    </row>
    <row r="1851" spans="4:4" x14ac:dyDescent="0.25">
      <c r="D1851" s="190"/>
    </row>
    <row r="1852" spans="4:4" x14ac:dyDescent="0.25">
      <c r="D1852" s="190"/>
    </row>
    <row r="1853" spans="4:4" x14ac:dyDescent="0.25">
      <c r="D1853" s="190"/>
    </row>
    <row r="1854" spans="4:4" x14ac:dyDescent="0.25">
      <c r="D1854" s="190"/>
    </row>
    <row r="1855" spans="4:4" x14ac:dyDescent="0.25">
      <c r="D1855" s="190"/>
    </row>
    <row r="1856" spans="4:4" x14ac:dyDescent="0.25">
      <c r="D1856" s="190"/>
    </row>
    <row r="1857" spans="4:4" x14ac:dyDescent="0.25">
      <c r="D1857" s="190"/>
    </row>
    <row r="1858" spans="4:4" x14ac:dyDescent="0.25">
      <c r="D1858" s="190"/>
    </row>
    <row r="1859" spans="4:4" x14ac:dyDescent="0.25">
      <c r="D1859" s="190"/>
    </row>
    <row r="1860" spans="4:4" x14ac:dyDescent="0.25">
      <c r="D1860" s="190"/>
    </row>
    <row r="1861" spans="4:4" x14ac:dyDescent="0.25">
      <c r="D1861" s="190"/>
    </row>
    <row r="1862" spans="4:4" x14ac:dyDescent="0.25">
      <c r="D1862" s="190"/>
    </row>
    <row r="1863" spans="4:4" x14ac:dyDescent="0.25">
      <c r="D1863" s="190"/>
    </row>
    <row r="1864" spans="4:4" x14ac:dyDescent="0.25">
      <c r="D1864" s="190"/>
    </row>
    <row r="1865" spans="4:4" x14ac:dyDescent="0.25">
      <c r="D1865" s="190"/>
    </row>
    <row r="1866" spans="4:4" x14ac:dyDescent="0.25">
      <c r="D1866" s="190"/>
    </row>
    <row r="1867" spans="4:4" x14ac:dyDescent="0.25">
      <c r="D1867" s="190"/>
    </row>
    <row r="1868" spans="4:4" x14ac:dyDescent="0.25">
      <c r="D1868" s="190"/>
    </row>
    <row r="1869" spans="4:4" x14ac:dyDescent="0.25">
      <c r="D1869" s="190"/>
    </row>
    <row r="1870" spans="4:4" x14ac:dyDescent="0.25">
      <c r="D1870" s="190"/>
    </row>
    <row r="1871" spans="4:4" x14ac:dyDescent="0.25">
      <c r="D1871" s="190"/>
    </row>
    <row r="1872" spans="4:4" x14ac:dyDescent="0.25">
      <c r="D1872" s="190"/>
    </row>
    <row r="1873" spans="4:4" x14ac:dyDescent="0.25">
      <c r="D1873" s="190"/>
    </row>
    <row r="1874" spans="4:4" x14ac:dyDescent="0.25">
      <c r="D1874" s="190"/>
    </row>
    <row r="1875" spans="4:4" x14ac:dyDescent="0.25">
      <c r="D1875" s="190"/>
    </row>
    <row r="1876" spans="4:4" x14ac:dyDescent="0.25">
      <c r="D1876" s="190"/>
    </row>
    <row r="1877" spans="4:4" x14ac:dyDescent="0.25">
      <c r="D1877" s="190"/>
    </row>
    <row r="1878" spans="4:4" x14ac:dyDescent="0.25">
      <c r="D1878" s="190"/>
    </row>
    <row r="1879" spans="4:4" x14ac:dyDescent="0.25">
      <c r="D1879" s="190"/>
    </row>
    <row r="1880" spans="4:4" x14ac:dyDescent="0.25">
      <c r="D1880" s="190"/>
    </row>
    <row r="1881" spans="4:4" x14ac:dyDescent="0.25">
      <c r="D1881" s="190"/>
    </row>
    <row r="1882" spans="4:4" x14ac:dyDescent="0.25">
      <c r="D1882" s="190"/>
    </row>
    <row r="1883" spans="4:4" x14ac:dyDescent="0.25">
      <c r="D1883" s="190"/>
    </row>
    <row r="1884" spans="4:4" x14ac:dyDescent="0.25">
      <c r="D1884" s="190"/>
    </row>
    <row r="1885" spans="4:4" x14ac:dyDescent="0.25">
      <c r="D1885" s="190"/>
    </row>
    <row r="1886" spans="4:4" x14ac:dyDescent="0.25">
      <c r="D1886" s="190"/>
    </row>
    <row r="1887" spans="4:4" x14ac:dyDescent="0.25">
      <c r="D1887" s="190"/>
    </row>
    <row r="1888" spans="4:4" x14ac:dyDescent="0.25">
      <c r="D1888" s="190"/>
    </row>
    <row r="1889" spans="4:4" x14ac:dyDescent="0.25">
      <c r="D1889" s="190"/>
    </row>
    <row r="1890" spans="4:4" x14ac:dyDescent="0.25">
      <c r="D1890" s="190"/>
    </row>
    <row r="1891" spans="4:4" x14ac:dyDescent="0.25">
      <c r="D1891" s="190"/>
    </row>
    <row r="1892" spans="4:4" x14ac:dyDescent="0.25">
      <c r="D1892" s="190"/>
    </row>
    <row r="1893" spans="4:4" x14ac:dyDescent="0.25">
      <c r="D1893" s="190"/>
    </row>
    <row r="1894" spans="4:4" x14ac:dyDescent="0.25">
      <c r="D1894" s="190"/>
    </row>
    <row r="1895" spans="4:4" x14ac:dyDescent="0.25">
      <c r="D1895" s="190"/>
    </row>
    <row r="1896" spans="4:4" x14ac:dyDescent="0.25">
      <c r="D1896" s="190"/>
    </row>
    <row r="1897" spans="4:4" x14ac:dyDescent="0.25">
      <c r="D1897" s="190"/>
    </row>
    <row r="1898" spans="4:4" x14ac:dyDescent="0.25">
      <c r="D1898" s="190"/>
    </row>
    <row r="1899" spans="4:4" x14ac:dyDescent="0.25">
      <c r="D1899" s="190"/>
    </row>
    <row r="1900" spans="4:4" x14ac:dyDescent="0.25">
      <c r="D1900" s="190"/>
    </row>
    <row r="1901" spans="4:4" x14ac:dyDescent="0.25">
      <c r="D1901" s="190"/>
    </row>
    <row r="1902" spans="4:4" x14ac:dyDescent="0.25">
      <c r="D1902" s="190"/>
    </row>
    <row r="1903" spans="4:4" x14ac:dyDescent="0.25">
      <c r="D1903" s="190"/>
    </row>
    <row r="1904" spans="4:4" x14ac:dyDescent="0.25">
      <c r="D1904" s="190"/>
    </row>
    <row r="1905" spans="4:4" x14ac:dyDescent="0.25">
      <c r="D1905" s="190"/>
    </row>
    <row r="1906" spans="4:4" x14ac:dyDescent="0.25">
      <c r="D1906" s="190"/>
    </row>
    <row r="1907" spans="4:4" x14ac:dyDescent="0.25">
      <c r="D1907" s="190"/>
    </row>
    <row r="1908" spans="4:4" x14ac:dyDescent="0.25">
      <c r="D1908" s="190"/>
    </row>
    <row r="1909" spans="4:4" x14ac:dyDescent="0.25">
      <c r="D1909" s="190"/>
    </row>
    <row r="1910" spans="4:4" x14ac:dyDescent="0.25">
      <c r="D1910" s="190"/>
    </row>
    <row r="1911" spans="4:4" x14ac:dyDescent="0.25">
      <c r="D1911" s="190"/>
    </row>
    <row r="1912" spans="4:4" x14ac:dyDescent="0.25">
      <c r="D1912" s="190"/>
    </row>
    <row r="1913" spans="4:4" x14ac:dyDescent="0.25">
      <c r="D1913" s="190"/>
    </row>
    <row r="1914" spans="4:4" x14ac:dyDescent="0.25">
      <c r="D1914" s="190"/>
    </row>
    <row r="1915" spans="4:4" x14ac:dyDescent="0.25">
      <c r="D1915" s="190"/>
    </row>
    <row r="1916" spans="4:4" x14ac:dyDescent="0.25">
      <c r="D1916" s="190"/>
    </row>
    <row r="1917" spans="4:4" x14ac:dyDescent="0.25">
      <c r="D1917" s="190"/>
    </row>
    <row r="1918" spans="4:4" x14ac:dyDescent="0.25">
      <c r="D1918" s="190"/>
    </row>
    <row r="1919" spans="4:4" x14ac:dyDescent="0.25">
      <c r="D1919" s="190"/>
    </row>
    <row r="1920" spans="4:4" x14ac:dyDescent="0.25">
      <c r="D1920" s="190"/>
    </row>
    <row r="1921" spans="4:4" x14ac:dyDescent="0.25">
      <c r="D1921" s="190"/>
    </row>
    <row r="1922" spans="4:4" x14ac:dyDescent="0.25">
      <c r="D1922" s="190"/>
    </row>
    <row r="1923" spans="4:4" x14ac:dyDescent="0.25">
      <c r="D1923" s="190"/>
    </row>
    <row r="1924" spans="4:4" x14ac:dyDescent="0.25">
      <c r="D1924" s="190"/>
    </row>
    <row r="1925" spans="4:4" x14ac:dyDescent="0.25">
      <c r="D1925" s="190"/>
    </row>
    <row r="1926" spans="4:4" x14ac:dyDescent="0.25">
      <c r="D1926" s="190"/>
    </row>
    <row r="1927" spans="4:4" x14ac:dyDescent="0.25">
      <c r="D1927" s="190"/>
    </row>
    <row r="1928" spans="4:4" x14ac:dyDescent="0.25">
      <c r="D1928" s="190"/>
    </row>
    <row r="1929" spans="4:4" x14ac:dyDescent="0.25">
      <c r="D1929" s="190"/>
    </row>
    <row r="1930" spans="4:4" x14ac:dyDescent="0.25">
      <c r="D1930" s="190"/>
    </row>
    <row r="1931" spans="4:4" x14ac:dyDescent="0.25">
      <c r="D1931" s="190"/>
    </row>
    <row r="1932" spans="4:4" x14ac:dyDescent="0.25">
      <c r="D1932" s="190"/>
    </row>
    <row r="1933" spans="4:4" x14ac:dyDescent="0.25">
      <c r="D1933" s="190"/>
    </row>
    <row r="1934" spans="4:4" x14ac:dyDescent="0.25">
      <c r="D1934" s="190"/>
    </row>
    <row r="1935" spans="4:4" x14ac:dyDescent="0.25">
      <c r="D1935" s="190"/>
    </row>
    <row r="1936" spans="4:4" x14ac:dyDescent="0.25">
      <c r="D1936" s="190"/>
    </row>
    <row r="1937" spans="4:4" x14ac:dyDescent="0.25">
      <c r="D1937" s="190"/>
    </row>
    <row r="1938" spans="4:4" x14ac:dyDescent="0.25">
      <c r="D1938" s="190"/>
    </row>
    <row r="1939" spans="4:4" x14ac:dyDescent="0.25">
      <c r="D1939" s="190"/>
    </row>
    <row r="1940" spans="4:4" x14ac:dyDescent="0.25">
      <c r="D1940" s="190"/>
    </row>
    <row r="1941" spans="4:4" x14ac:dyDescent="0.25">
      <c r="D1941" s="190"/>
    </row>
    <row r="1942" spans="4:4" x14ac:dyDescent="0.25">
      <c r="D1942" s="190"/>
    </row>
    <row r="1943" spans="4:4" x14ac:dyDescent="0.25">
      <c r="D1943" s="190"/>
    </row>
    <row r="1944" spans="4:4" x14ac:dyDescent="0.25">
      <c r="D1944" s="190"/>
    </row>
    <row r="1945" spans="4:4" x14ac:dyDescent="0.25">
      <c r="D1945" s="190"/>
    </row>
    <row r="1946" spans="4:4" x14ac:dyDescent="0.25">
      <c r="D1946" s="190"/>
    </row>
    <row r="1947" spans="4:4" x14ac:dyDescent="0.25">
      <c r="D1947" s="190"/>
    </row>
    <row r="1948" spans="4:4" x14ac:dyDescent="0.25">
      <c r="D1948" s="190"/>
    </row>
    <row r="1949" spans="4:4" x14ac:dyDescent="0.25">
      <c r="D1949" s="190"/>
    </row>
    <row r="1950" spans="4:4" x14ac:dyDescent="0.25">
      <c r="D1950" s="190"/>
    </row>
    <row r="1951" spans="4:4" x14ac:dyDescent="0.25">
      <c r="D1951" s="190"/>
    </row>
    <row r="1952" spans="4:4" x14ac:dyDescent="0.25">
      <c r="D1952" s="190"/>
    </row>
    <row r="1953" spans="4:4" x14ac:dyDescent="0.25">
      <c r="D1953" s="190"/>
    </row>
    <row r="1954" spans="4:4" x14ac:dyDescent="0.25">
      <c r="D1954" s="190"/>
    </row>
    <row r="1955" spans="4:4" x14ac:dyDescent="0.25">
      <c r="D1955" s="190"/>
    </row>
    <row r="1956" spans="4:4" x14ac:dyDescent="0.25">
      <c r="D1956" s="190"/>
    </row>
    <row r="1957" spans="4:4" x14ac:dyDescent="0.25">
      <c r="D1957" s="190"/>
    </row>
    <row r="1958" spans="4:4" x14ac:dyDescent="0.25">
      <c r="D1958" s="190"/>
    </row>
    <row r="1959" spans="4:4" x14ac:dyDescent="0.25">
      <c r="D1959" s="190"/>
    </row>
    <row r="1960" spans="4:4" x14ac:dyDescent="0.25">
      <c r="D1960" s="190"/>
    </row>
    <row r="1961" spans="4:4" x14ac:dyDescent="0.25">
      <c r="D1961" s="190"/>
    </row>
    <row r="1962" spans="4:4" x14ac:dyDescent="0.25">
      <c r="D1962" s="190"/>
    </row>
    <row r="1963" spans="4:4" x14ac:dyDescent="0.25">
      <c r="D1963" s="190"/>
    </row>
    <row r="1964" spans="4:4" x14ac:dyDescent="0.25">
      <c r="D1964" s="190"/>
    </row>
    <row r="1965" spans="4:4" x14ac:dyDescent="0.25">
      <c r="D1965" s="190"/>
    </row>
    <row r="1966" spans="4:4" x14ac:dyDescent="0.25">
      <c r="D1966" s="190"/>
    </row>
    <row r="1967" spans="4:4" x14ac:dyDescent="0.25">
      <c r="D1967" s="190"/>
    </row>
    <row r="1968" spans="4:4" x14ac:dyDescent="0.25">
      <c r="D1968" s="190"/>
    </row>
    <row r="1969" spans="4:4" x14ac:dyDescent="0.25">
      <c r="D1969" s="190"/>
    </row>
    <row r="1970" spans="4:4" x14ac:dyDescent="0.25">
      <c r="D1970" s="190"/>
    </row>
    <row r="1971" spans="4:4" x14ac:dyDescent="0.25">
      <c r="D1971" s="190"/>
    </row>
    <row r="1972" spans="4:4" x14ac:dyDescent="0.25">
      <c r="D1972" s="190"/>
    </row>
    <row r="1973" spans="4:4" x14ac:dyDescent="0.25">
      <c r="D1973" s="190"/>
    </row>
    <row r="1974" spans="4:4" x14ac:dyDescent="0.25">
      <c r="D1974" s="190"/>
    </row>
    <row r="1975" spans="4:4" x14ac:dyDescent="0.25">
      <c r="D1975" s="190"/>
    </row>
    <row r="1976" spans="4:4" x14ac:dyDescent="0.25">
      <c r="D1976" s="190"/>
    </row>
    <row r="1977" spans="4:4" x14ac:dyDescent="0.25">
      <c r="D1977" s="190"/>
    </row>
    <row r="1978" spans="4:4" x14ac:dyDescent="0.25">
      <c r="D1978" s="190"/>
    </row>
    <row r="1979" spans="4:4" x14ac:dyDescent="0.25">
      <c r="D1979" s="190"/>
    </row>
    <row r="1980" spans="4:4" x14ac:dyDescent="0.25">
      <c r="D1980" s="190"/>
    </row>
    <row r="1981" spans="4:4" x14ac:dyDescent="0.25">
      <c r="D1981" s="190"/>
    </row>
    <row r="1982" spans="4:4" x14ac:dyDescent="0.25">
      <c r="D1982" s="190"/>
    </row>
    <row r="1983" spans="4:4" x14ac:dyDescent="0.25">
      <c r="D1983" s="190"/>
    </row>
    <row r="1984" spans="4:4" x14ac:dyDescent="0.25">
      <c r="D1984" s="190"/>
    </row>
    <row r="1985" spans="4:4" x14ac:dyDescent="0.25">
      <c r="D1985" s="190"/>
    </row>
    <row r="1986" spans="4:4" x14ac:dyDescent="0.25">
      <c r="D1986" s="190"/>
    </row>
    <row r="1987" spans="4:4" x14ac:dyDescent="0.25">
      <c r="D1987" s="190"/>
    </row>
    <row r="1988" spans="4:4" x14ac:dyDescent="0.25">
      <c r="D1988" s="190"/>
    </row>
    <row r="1989" spans="4:4" x14ac:dyDescent="0.25">
      <c r="D1989" s="190"/>
    </row>
    <row r="1990" spans="4:4" x14ac:dyDescent="0.25">
      <c r="D1990" s="190"/>
    </row>
    <row r="1991" spans="4:4" x14ac:dyDescent="0.25">
      <c r="D1991" s="190"/>
    </row>
    <row r="1992" spans="4:4" x14ac:dyDescent="0.25">
      <c r="D1992" s="190"/>
    </row>
    <row r="1993" spans="4:4" x14ac:dyDescent="0.25">
      <c r="D1993" s="190"/>
    </row>
    <row r="1994" spans="4:4" x14ac:dyDescent="0.25">
      <c r="D1994" s="190"/>
    </row>
    <row r="1995" spans="4:4" x14ac:dyDescent="0.25">
      <c r="D1995" s="190"/>
    </row>
    <row r="1996" spans="4:4" x14ac:dyDescent="0.25">
      <c r="D1996" s="190"/>
    </row>
    <row r="1997" spans="4:4" x14ac:dyDescent="0.25">
      <c r="D1997" s="190"/>
    </row>
    <row r="1998" spans="4:4" x14ac:dyDescent="0.25">
      <c r="D1998" s="190"/>
    </row>
    <row r="1999" spans="4:4" x14ac:dyDescent="0.25">
      <c r="D1999" s="190"/>
    </row>
    <row r="2000" spans="4:4" x14ac:dyDescent="0.25">
      <c r="D2000" s="190"/>
    </row>
    <row r="2001" spans="4:4" x14ac:dyDescent="0.25">
      <c r="D2001" s="190"/>
    </row>
    <row r="2002" spans="4:4" x14ac:dyDescent="0.25">
      <c r="D2002" s="190"/>
    </row>
    <row r="2003" spans="4:4" x14ac:dyDescent="0.25">
      <c r="D2003" s="190"/>
    </row>
    <row r="2004" spans="4:4" x14ac:dyDescent="0.25">
      <c r="D2004" s="190"/>
    </row>
    <row r="2005" spans="4:4" x14ac:dyDescent="0.25">
      <c r="D2005" s="190"/>
    </row>
    <row r="2006" spans="4:4" x14ac:dyDescent="0.25">
      <c r="D2006" s="190"/>
    </row>
    <row r="2007" spans="4:4" x14ac:dyDescent="0.25">
      <c r="D2007" s="190"/>
    </row>
    <row r="2008" spans="4:4" x14ac:dyDescent="0.25">
      <c r="D2008" s="190"/>
    </row>
    <row r="2009" spans="4:4" x14ac:dyDescent="0.25">
      <c r="D2009" s="190"/>
    </row>
    <row r="2010" spans="4:4" x14ac:dyDescent="0.25">
      <c r="D2010" s="190"/>
    </row>
    <row r="2011" spans="4:4" x14ac:dyDescent="0.25">
      <c r="D2011" s="190"/>
    </row>
    <row r="2012" spans="4:4" x14ac:dyDescent="0.25">
      <c r="D2012" s="190"/>
    </row>
    <row r="2013" spans="4:4" x14ac:dyDescent="0.25">
      <c r="D2013" s="190"/>
    </row>
    <row r="2014" spans="4:4" x14ac:dyDescent="0.25">
      <c r="D2014" s="190"/>
    </row>
    <row r="2015" spans="4:4" x14ac:dyDescent="0.25">
      <c r="D2015" s="190"/>
    </row>
    <row r="2016" spans="4:4" x14ac:dyDescent="0.25">
      <c r="D2016" s="190"/>
    </row>
    <row r="2017" spans="4:4" x14ac:dyDescent="0.25">
      <c r="D2017" s="190"/>
    </row>
    <row r="2018" spans="4:4" x14ac:dyDescent="0.25">
      <c r="D2018" s="190"/>
    </row>
    <row r="2019" spans="4:4" x14ac:dyDescent="0.25">
      <c r="D2019" s="190"/>
    </row>
    <row r="2020" spans="4:4" x14ac:dyDescent="0.25">
      <c r="D2020" s="190"/>
    </row>
    <row r="2021" spans="4:4" x14ac:dyDescent="0.25">
      <c r="D2021" s="190"/>
    </row>
    <row r="2022" spans="4:4" x14ac:dyDescent="0.25">
      <c r="D2022" s="190"/>
    </row>
    <row r="2023" spans="4:4" x14ac:dyDescent="0.25">
      <c r="D2023" s="190"/>
    </row>
    <row r="2024" spans="4:4" x14ac:dyDescent="0.25">
      <c r="D2024" s="190"/>
    </row>
    <row r="2025" spans="4:4" x14ac:dyDescent="0.25">
      <c r="D2025" s="190"/>
    </row>
    <row r="2026" spans="4:4" x14ac:dyDescent="0.25">
      <c r="D2026" s="190"/>
    </row>
    <row r="2027" spans="4:4" x14ac:dyDescent="0.25">
      <c r="D2027" s="190"/>
    </row>
    <row r="2028" spans="4:4" x14ac:dyDescent="0.25">
      <c r="D2028" s="190"/>
    </row>
    <row r="2029" spans="4:4" x14ac:dyDescent="0.25">
      <c r="D2029" s="190"/>
    </row>
    <row r="2030" spans="4:4" x14ac:dyDescent="0.25">
      <c r="D2030" s="190"/>
    </row>
    <row r="2031" spans="4:4" x14ac:dyDescent="0.25">
      <c r="D2031" s="190"/>
    </row>
    <row r="2032" spans="4:4" x14ac:dyDescent="0.25">
      <c r="D2032" s="190"/>
    </row>
    <row r="2033" spans="4:4" x14ac:dyDescent="0.25">
      <c r="D2033" s="190"/>
    </row>
    <row r="2034" spans="4:4" x14ac:dyDescent="0.25">
      <c r="D2034" s="190"/>
    </row>
    <row r="2035" spans="4:4" x14ac:dyDescent="0.25">
      <c r="D2035" s="190"/>
    </row>
    <row r="2036" spans="4:4" x14ac:dyDescent="0.25">
      <c r="D2036" s="190"/>
    </row>
    <row r="2037" spans="4:4" x14ac:dyDescent="0.25">
      <c r="D2037" s="190"/>
    </row>
    <row r="2038" spans="4:4" x14ac:dyDescent="0.25">
      <c r="D2038" s="190"/>
    </row>
    <row r="2039" spans="4:4" x14ac:dyDescent="0.25">
      <c r="D2039" s="190"/>
    </row>
    <row r="2040" spans="4:4" x14ac:dyDescent="0.25">
      <c r="D2040" s="190"/>
    </row>
    <row r="2041" spans="4:4" x14ac:dyDescent="0.25">
      <c r="D2041" s="190"/>
    </row>
    <row r="2042" spans="4:4" x14ac:dyDescent="0.25">
      <c r="D2042" s="190"/>
    </row>
    <row r="2043" spans="4:4" x14ac:dyDescent="0.25">
      <c r="D2043" s="190"/>
    </row>
    <row r="2044" spans="4:4" x14ac:dyDescent="0.25">
      <c r="D2044" s="190"/>
    </row>
    <row r="2045" spans="4:4" x14ac:dyDescent="0.25">
      <c r="D2045" s="190"/>
    </row>
    <row r="2046" spans="4:4" x14ac:dyDescent="0.25">
      <c r="D2046" s="190"/>
    </row>
    <row r="2047" spans="4:4" x14ac:dyDescent="0.25">
      <c r="D2047" s="190"/>
    </row>
    <row r="2048" spans="4:4" x14ac:dyDescent="0.25">
      <c r="D2048" s="190"/>
    </row>
    <row r="2049" spans="4:4" x14ac:dyDescent="0.25">
      <c r="D2049" s="190"/>
    </row>
    <row r="2050" spans="4:4" x14ac:dyDescent="0.25">
      <c r="D2050" s="190"/>
    </row>
    <row r="2051" spans="4:4" x14ac:dyDescent="0.25">
      <c r="D2051" s="190"/>
    </row>
    <row r="2052" spans="4:4" x14ac:dyDescent="0.25">
      <c r="D2052" s="190"/>
    </row>
    <row r="2053" spans="4:4" x14ac:dyDescent="0.25">
      <c r="D2053" s="190"/>
    </row>
    <row r="2054" spans="4:4" x14ac:dyDescent="0.25">
      <c r="D2054" s="190"/>
    </row>
    <row r="2055" spans="4:4" x14ac:dyDescent="0.25">
      <c r="D2055" s="190"/>
    </row>
    <row r="2056" spans="4:4" x14ac:dyDescent="0.25">
      <c r="D2056" s="190"/>
    </row>
    <row r="2057" spans="4:4" x14ac:dyDescent="0.25">
      <c r="D2057" s="190"/>
    </row>
    <row r="2058" spans="4:4" x14ac:dyDescent="0.25">
      <c r="D2058" s="190"/>
    </row>
    <row r="2059" spans="4:4" x14ac:dyDescent="0.25">
      <c r="D2059" s="190"/>
    </row>
    <row r="2060" spans="4:4" x14ac:dyDescent="0.25">
      <c r="D2060" s="190"/>
    </row>
    <row r="2061" spans="4:4" x14ac:dyDescent="0.25">
      <c r="D2061" s="190"/>
    </row>
    <row r="2062" spans="4:4" x14ac:dyDescent="0.25">
      <c r="D2062" s="190"/>
    </row>
    <row r="2063" spans="4:4" x14ac:dyDescent="0.25">
      <c r="D2063" s="190"/>
    </row>
    <row r="2064" spans="4:4" x14ac:dyDescent="0.25">
      <c r="D2064" s="190"/>
    </row>
    <row r="2065" spans="4:4" x14ac:dyDescent="0.25">
      <c r="D2065" s="190"/>
    </row>
    <row r="2066" spans="4:4" x14ac:dyDescent="0.25">
      <c r="D2066" s="190"/>
    </row>
    <row r="2067" spans="4:4" x14ac:dyDescent="0.25">
      <c r="D2067" s="190"/>
    </row>
    <row r="2068" spans="4:4" x14ac:dyDescent="0.25">
      <c r="D2068" s="190"/>
    </row>
    <row r="2069" spans="4:4" x14ac:dyDescent="0.25">
      <c r="D2069" s="190"/>
    </row>
    <row r="2070" spans="4:4" x14ac:dyDescent="0.25">
      <c r="D2070" s="190"/>
    </row>
    <row r="2071" spans="4:4" x14ac:dyDescent="0.25">
      <c r="D2071" s="190"/>
    </row>
    <row r="2072" spans="4:4" x14ac:dyDescent="0.25">
      <c r="D2072" s="190"/>
    </row>
    <row r="2073" spans="4:4" x14ac:dyDescent="0.25">
      <c r="D2073" s="190"/>
    </row>
    <row r="2074" spans="4:4" x14ac:dyDescent="0.25">
      <c r="D2074" s="190"/>
    </row>
    <row r="2075" spans="4:4" x14ac:dyDescent="0.25">
      <c r="D2075" s="190"/>
    </row>
    <row r="2076" spans="4:4" x14ac:dyDescent="0.25">
      <c r="D2076" s="190"/>
    </row>
    <row r="2077" spans="4:4" x14ac:dyDescent="0.25">
      <c r="D2077" s="190"/>
    </row>
    <row r="2078" spans="4:4" x14ac:dyDescent="0.25">
      <c r="D2078" s="190"/>
    </row>
    <row r="2079" spans="4:4" x14ac:dyDescent="0.25">
      <c r="D2079" s="190"/>
    </row>
    <row r="2080" spans="4:4" x14ac:dyDescent="0.25">
      <c r="D2080" s="190"/>
    </row>
    <row r="2081" spans="4:4" x14ac:dyDescent="0.25">
      <c r="D2081" s="190"/>
    </row>
    <row r="2082" spans="4:4" x14ac:dyDescent="0.25">
      <c r="D2082" s="190"/>
    </row>
    <row r="2083" spans="4:4" x14ac:dyDescent="0.25">
      <c r="D2083" s="190"/>
    </row>
    <row r="2084" spans="4:4" x14ac:dyDescent="0.25">
      <c r="D2084" s="190"/>
    </row>
    <row r="2085" spans="4:4" x14ac:dyDescent="0.25">
      <c r="D2085" s="190"/>
    </row>
    <row r="2086" spans="4:4" x14ac:dyDescent="0.25">
      <c r="D2086" s="190"/>
    </row>
    <row r="2087" spans="4:4" x14ac:dyDescent="0.25">
      <c r="D2087" s="190"/>
    </row>
    <row r="2088" spans="4:4" x14ac:dyDescent="0.25">
      <c r="D2088" s="190"/>
    </row>
    <row r="2089" spans="4:4" x14ac:dyDescent="0.25">
      <c r="D2089" s="190"/>
    </row>
    <row r="2090" spans="4:4" x14ac:dyDescent="0.25">
      <c r="D2090" s="190"/>
    </row>
    <row r="2091" spans="4:4" x14ac:dyDescent="0.25">
      <c r="D2091" s="190"/>
    </row>
    <row r="2092" spans="4:4" x14ac:dyDescent="0.25">
      <c r="D2092" s="190"/>
    </row>
    <row r="2093" spans="4:4" x14ac:dyDescent="0.25">
      <c r="D2093" s="190"/>
    </row>
    <row r="2094" spans="4:4" x14ac:dyDescent="0.25">
      <c r="D2094" s="190"/>
    </row>
    <row r="2095" spans="4:4" x14ac:dyDescent="0.25">
      <c r="D2095" s="190"/>
    </row>
    <row r="2096" spans="4:4" x14ac:dyDescent="0.25">
      <c r="D2096" s="190"/>
    </row>
    <row r="2097" spans="4:4" x14ac:dyDescent="0.25">
      <c r="D2097" s="190"/>
    </row>
    <row r="2098" spans="4:4" x14ac:dyDescent="0.25">
      <c r="D2098" s="190"/>
    </row>
    <row r="2099" spans="4:4" x14ac:dyDescent="0.25">
      <c r="D2099" s="190"/>
    </row>
    <row r="2100" spans="4:4" x14ac:dyDescent="0.25">
      <c r="D2100" s="190"/>
    </row>
    <row r="2101" spans="4:4" x14ac:dyDescent="0.25">
      <c r="D2101" s="190"/>
    </row>
    <row r="2102" spans="4:4" x14ac:dyDescent="0.25">
      <c r="D2102" s="190"/>
    </row>
    <row r="2103" spans="4:4" x14ac:dyDescent="0.25">
      <c r="D2103" s="190"/>
    </row>
    <row r="2104" spans="4:4" x14ac:dyDescent="0.25">
      <c r="D2104" s="190"/>
    </row>
    <row r="2105" spans="4:4" x14ac:dyDescent="0.25">
      <c r="D2105" s="190"/>
    </row>
    <row r="2106" spans="4:4" x14ac:dyDescent="0.25">
      <c r="D2106" s="190"/>
    </row>
    <row r="2107" spans="4:4" x14ac:dyDescent="0.25">
      <c r="D2107" s="190"/>
    </row>
    <row r="2108" spans="4:4" x14ac:dyDescent="0.25">
      <c r="D2108" s="190"/>
    </row>
    <row r="2109" spans="4:4" x14ac:dyDescent="0.25">
      <c r="D2109" s="190"/>
    </row>
    <row r="2110" spans="4:4" x14ac:dyDescent="0.25">
      <c r="D2110" s="190"/>
    </row>
    <row r="2111" spans="4:4" x14ac:dyDescent="0.25">
      <c r="D2111" s="190"/>
    </row>
    <row r="2112" spans="4:4" x14ac:dyDescent="0.25">
      <c r="D2112" s="190"/>
    </row>
    <row r="2113" spans="4:4" x14ac:dyDescent="0.25">
      <c r="D2113" s="190"/>
    </row>
    <row r="2114" spans="4:4" x14ac:dyDescent="0.25">
      <c r="D2114" s="190"/>
    </row>
    <row r="2115" spans="4:4" x14ac:dyDescent="0.25">
      <c r="D2115" s="190"/>
    </row>
    <row r="2116" spans="4:4" x14ac:dyDescent="0.25">
      <c r="D2116" s="190"/>
    </row>
    <row r="2117" spans="4:4" x14ac:dyDescent="0.25">
      <c r="D2117" s="190"/>
    </row>
    <row r="2118" spans="4:4" x14ac:dyDescent="0.25">
      <c r="D2118" s="190"/>
    </row>
    <row r="2119" spans="4:4" x14ac:dyDescent="0.25">
      <c r="D2119" s="190"/>
    </row>
    <row r="2120" spans="4:4" x14ac:dyDescent="0.25">
      <c r="D2120" s="190"/>
    </row>
    <row r="2121" spans="4:4" x14ac:dyDescent="0.25">
      <c r="D2121" s="190"/>
    </row>
    <row r="2122" spans="4:4" x14ac:dyDescent="0.25">
      <c r="D2122" s="190"/>
    </row>
    <row r="2123" spans="4:4" x14ac:dyDescent="0.25">
      <c r="D2123" s="190"/>
    </row>
    <row r="2124" spans="4:4" x14ac:dyDescent="0.25">
      <c r="D2124" s="190"/>
    </row>
    <row r="2125" spans="4:4" x14ac:dyDescent="0.25">
      <c r="D2125" s="190"/>
    </row>
    <row r="2126" spans="4:4" x14ac:dyDescent="0.25">
      <c r="D2126" s="190"/>
    </row>
    <row r="2127" spans="4:4" x14ac:dyDescent="0.25">
      <c r="D2127" s="190"/>
    </row>
    <row r="2128" spans="4:4" x14ac:dyDescent="0.25">
      <c r="D2128" s="190"/>
    </row>
    <row r="2129" spans="4:4" x14ac:dyDescent="0.25">
      <c r="D2129" s="190"/>
    </row>
    <row r="2130" spans="4:4" x14ac:dyDescent="0.25">
      <c r="D2130" s="190"/>
    </row>
    <row r="2131" spans="4:4" x14ac:dyDescent="0.25">
      <c r="D2131" s="190"/>
    </row>
    <row r="2132" spans="4:4" x14ac:dyDescent="0.25">
      <c r="D2132" s="190"/>
    </row>
    <row r="2133" spans="4:4" x14ac:dyDescent="0.25">
      <c r="D2133" s="190"/>
    </row>
    <row r="2134" spans="4:4" x14ac:dyDescent="0.25">
      <c r="D2134" s="190"/>
    </row>
    <row r="2135" spans="4:4" x14ac:dyDescent="0.25">
      <c r="D2135" s="190"/>
    </row>
    <row r="2136" spans="4:4" x14ac:dyDescent="0.25">
      <c r="D2136" s="190"/>
    </row>
    <row r="2137" spans="4:4" x14ac:dyDescent="0.25">
      <c r="D2137" s="190"/>
    </row>
    <row r="2138" spans="4:4" x14ac:dyDescent="0.25">
      <c r="D2138" s="190"/>
    </row>
    <row r="2139" spans="4:4" x14ac:dyDescent="0.25">
      <c r="D2139" s="190"/>
    </row>
    <row r="2140" spans="4:4" x14ac:dyDescent="0.25">
      <c r="D2140" s="190"/>
    </row>
    <row r="2141" spans="4:4" x14ac:dyDescent="0.25">
      <c r="D2141" s="190"/>
    </row>
    <row r="2142" spans="4:4" x14ac:dyDescent="0.25">
      <c r="D2142" s="190"/>
    </row>
    <row r="2143" spans="4:4" x14ac:dyDescent="0.25">
      <c r="D2143" s="190"/>
    </row>
    <row r="2144" spans="4:4" x14ac:dyDescent="0.25">
      <c r="D2144" s="190"/>
    </row>
    <row r="2145" spans="4:4" x14ac:dyDescent="0.25">
      <c r="D2145" s="190"/>
    </row>
    <row r="2146" spans="4:4" x14ac:dyDescent="0.25">
      <c r="D2146" s="190"/>
    </row>
    <row r="2147" spans="4:4" x14ac:dyDescent="0.25">
      <c r="D2147" s="190"/>
    </row>
    <row r="2148" spans="4:4" x14ac:dyDescent="0.25">
      <c r="D2148" s="190"/>
    </row>
    <row r="2149" spans="4:4" x14ac:dyDescent="0.25">
      <c r="D2149" s="190"/>
    </row>
    <row r="2150" spans="4:4" x14ac:dyDescent="0.25">
      <c r="D2150" s="190"/>
    </row>
    <row r="2151" spans="4:4" x14ac:dyDescent="0.25">
      <c r="D2151" s="190"/>
    </row>
    <row r="2152" spans="4:4" x14ac:dyDescent="0.25">
      <c r="D2152" s="190"/>
    </row>
    <row r="2153" spans="4:4" x14ac:dyDescent="0.25">
      <c r="D2153" s="190"/>
    </row>
    <row r="2154" spans="4:4" x14ac:dyDescent="0.25">
      <c r="D2154" s="190"/>
    </row>
    <row r="2155" spans="4:4" x14ac:dyDescent="0.25">
      <c r="D2155" s="190"/>
    </row>
    <row r="2156" spans="4:4" x14ac:dyDescent="0.25">
      <c r="D2156" s="190"/>
    </row>
    <row r="2157" spans="4:4" x14ac:dyDescent="0.25">
      <c r="D2157" s="190"/>
    </row>
    <row r="2158" spans="4:4" x14ac:dyDescent="0.25">
      <c r="D2158" s="190"/>
    </row>
    <row r="2159" spans="4:4" x14ac:dyDescent="0.25">
      <c r="D2159" s="190"/>
    </row>
    <row r="2160" spans="4:4" x14ac:dyDescent="0.25">
      <c r="D2160" s="190"/>
    </row>
    <row r="2161" spans="4:4" x14ac:dyDescent="0.25">
      <c r="D2161" s="190"/>
    </row>
    <row r="2162" spans="4:4" x14ac:dyDescent="0.25">
      <c r="D2162" s="190"/>
    </row>
    <row r="2163" spans="4:4" x14ac:dyDescent="0.25">
      <c r="D2163" s="190"/>
    </row>
    <row r="2164" spans="4:4" x14ac:dyDescent="0.25">
      <c r="D2164" s="190"/>
    </row>
    <row r="2165" spans="4:4" x14ac:dyDescent="0.25">
      <c r="D2165" s="190"/>
    </row>
    <row r="2166" spans="4:4" x14ac:dyDescent="0.25">
      <c r="D2166" s="190"/>
    </row>
    <row r="2167" spans="4:4" x14ac:dyDescent="0.25">
      <c r="D2167" s="190"/>
    </row>
    <row r="2168" spans="4:4" x14ac:dyDescent="0.25">
      <c r="D2168" s="190"/>
    </row>
    <row r="2169" spans="4:4" x14ac:dyDescent="0.25">
      <c r="D2169" s="190"/>
    </row>
    <row r="2170" spans="4:4" x14ac:dyDescent="0.25">
      <c r="D2170" s="190"/>
    </row>
    <row r="2171" spans="4:4" x14ac:dyDescent="0.25">
      <c r="D2171" s="190"/>
    </row>
    <row r="2172" spans="4:4" x14ac:dyDescent="0.25">
      <c r="D2172" s="190"/>
    </row>
    <row r="2173" spans="4:4" x14ac:dyDescent="0.25">
      <c r="D2173" s="190"/>
    </row>
    <row r="2174" spans="4:4" x14ac:dyDescent="0.25">
      <c r="D2174" s="190"/>
    </row>
    <row r="2175" spans="4:4" x14ac:dyDescent="0.25">
      <c r="D2175" s="190"/>
    </row>
    <row r="2176" spans="4:4" x14ac:dyDescent="0.25">
      <c r="D2176" s="190"/>
    </row>
    <row r="2177" spans="4:4" x14ac:dyDescent="0.25">
      <c r="D2177" s="190"/>
    </row>
    <row r="2178" spans="4:4" x14ac:dyDescent="0.25">
      <c r="D2178" s="190"/>
    </row>
    <row r="2179" spans="4:4" x14ac:dyDescent="0.25">
      <c r="D2179" s="190"/>
    </row>
    <row r="2180" spans="4:4" x14ac:dyDescent="0.25">
      <c r="D2180" s="190"/>
    </row>
    <row r="2181" spans="4:4" x14ac:dyDescent="0.25">
      <c r="D2181" s="190"/>
    </row>
    <row r="2182" spans="4:4" x14ac:dyDescent="0.25">
      <c r="D2182" s="190"/>
    </row>
    <row r="2183" spans="4:4" x14ac:dyDescent="0.25">
      <c r="D2183" s="190"/>
    </row>
    <row r="2184" spans="4:4" x14ac:dyDescent="0.25">
      <c r="D2184" s="190"/>
    </row>
    <row r="2185" spans="4:4" x14ac:dyDescent="0.25">
      <c r="D2185" s="190"/>
    </row>
    <row r="2186" spans="4:4" x14ac:dyDescent="0.25">
      <c r="D2186" s="190"/>
    </row>
    <row r="2187" spans="4:4" x14ac:dyDescent="0.25">
      <c r="D2187" s="190"/>
    </row>
    <row r="2188" spans="4:4" x14ac:dyDescent="0.25">
      <c r="D2188" s="190"/>
    </row>
    <row r="2189" spans="4:4" x14ac:dyDescent="0.25">
      <c r="D2189" s="190"/>
    </row>
    <row r="2190" spans="4:4" x14ac:dyDescent="0.25">
      <c r="D2190" s="190"/>
    </row>
    <row r="2191" spans="4:4" x14ac:dyDescent="0.25">
      <c r="D2191" s="190"/>
    </row>
    <row r="2192" spans="4:4" x14ac:dyDescent="0.25">
      <c r="D2192" s="190"/>
    </row>
    <row r="2193" spans="4:4" x14ac:dyDescent="0.25">
      <c r="D2193" s="190"/>
    </row>
    <row r="2194" spans="4:4" x14ac:dyDescent="0.25">
      <c r="D2194" s="190"/>
    </row>
    <row r="2195" spans="4:4" x14ac:dyDescent="0.25">
      <c r="D2195" s="190"/>
    </row>
    <row r="2196" spans="4:4" x14ac:dyDescent="0.25">
      <c r="D2196" s="190"/>
    </row>
    <row r="2197" spans="4:4" x14ac:dyDescent="0.25">
      <c r="D2197" s="190"/>
    </row>
    <row r="2198" spans="4:4" x14ac:dyDescent="0.25">
      <c r="D2198" s="190"/>
    </row>
    <row r="2199" spans="4:4" x14ac:dyDescent="0.25">
      <c r="D2199" s="190"/>
    </row>
    <row r="2200" spans="4:4" x14ac:dyDescent="0.25">
      <c r="D2200" s="190"/>
    </row>
    <row r="2201" spans="4:4" x14ac:dyDescent="0.25">
      <c r="D2201" s="190"/>
    </row>
    <row r="2202" spans="4:4" x14ac:dyDescent="0.25">
      <c r="D2202" s="190"/>
    </row>
    <row r="2203" spans="4:4" x14ac:dyDescent="0.25">
      <c r="D2203" s="190"/>
    </row>
    <row r="2204" spans="4:4" x14ac:dyDescent="0.25">
      <c r="D2204" s="190"/>
    </row>
    <row r="2205" spans="4:4" x14ac:dyDescent="0.25">
      <c r="D2205" s="190"/>
    </row>
    <row r="2206" spans="4:4" x14ac:dyDescent="0.25">
      <c r="D2206" s="190"/>
    </row>
    <row r="2207" spans="4:4" x14ac:dyDescent="0.25">
      <c r="D2207" s="190"/>
    </row>
    <row r="2208" spans="4:4" x14ac:dyDescent="0.25">
      <c r="D2208" s="190"/>
    </row>
    <row r="2209" spans="4:4" x14ac:dyDescent="0.25">
      <c r="D2209" s="190"/>
    </row>
    <row r="2210" spans="4:4" x14ac:dyDescent="0.25">
      <c r="D2210" s="190"/>
    </row>
    <row r="2211" spans="4:4" x14ac:dyDescent="0.25">
      <c r="D2211" s="190"/>
    </row>
    <row r="2212" spans="4:4" x14ac:dyDescent="0.25">
      <c r="D2212" s="190"/>
    </row>
    <row r="2213" spans="4:4" x14ac:dyDescent="0.25">
      <c r="D2213" s="190"/>
    </row>
    <row r="2214" spans="4:4" x14ac:dyDescent="0.25">
      <c r="D2214" s="190"/>
    </row>
    <row r="2215" spans="4:4" x14ac:dyDescent="0.25">
      <c r="D2215" s="190"/>
    </row>
    <row r="2216" spans="4:4" x14ac:dyDescent="0.25">
      <c r="D2216" s="190"/>
    </row>
    <row r="2217" spans="4:4" x14ac:dyDescent="0.25">
      <c r="D2217" s="190"/>
    </row>
    <row r="2218" spans="4:4" x14ac:dyDescent="0.25">
      <c r="D2218" s="190"/>
    </row>
    <row r="2219" spans="4:4" x14ac:dyDescent="0.25">
      <c r="D2219" s="190"/>
    </row>
    <row r="2220" spans="4:4" x14ac:dyDescent="0.25">
      <c r="D2220" s="190"/>
    </row>
    <row r="2221" spans="4:4" x14ac:dyDescent="0.25">
      <c r="D2221" s="190"/>
    </row>
    <row r="2222" spans="4:4" x14ac:dyDescent="0.25">
      <c r="D2222" s="190"/>
    </row>
    <row r="2223" spans="4:4" x14ac:dyDescent="0.25">
      <c r="D2223" s="190"/>
    </row>
    <row r="2224" spans="4:4" x14ac:dyDescent="0.25">
      <c r="D2224" s="190"/>
    </row>
    <row r="2225" spans="4:4" x14ac:dyDescent="0.25">
      <c r="D2225" s="190"/>
    </row>
    <row r="2226" spans="4:4" x14ac:dyDescent="0.25">
      <c r="D2226" s="190"/>
    </row>
    <row r="2227" spans="4:4" x14ac:dyDescent="0.25">
      <c r="D2227" s="190"/>
    </row>
    <row r="2228" spans="4:4" x14ac:dyDescent="0.25">
      <c r="D2228" s="190"/>
    </row>
    <row r="2229" spans="4:4" x14ac:dyDescent="0.25">
      <c r="D2229" s="190"/>
    </row>
    <row r="2230" spans="4:4" x14ac:dyDescent="0.25">
      <c r="D2230" s="190"/>
    </row>
    <row r="2231" spans="4:4" x14ac:dyDescent="0.25">
      <c r="D2231" s="190"/>
    </row>
    <row r="2232" spans="4:4" x14ac:dyDescent="0.25">
      <c r="D2232" s="190"/>
    </row>
    <row r="2233" spans="4:4" x14ac:dyDescent="0.25">
      <c r="D2233" s="190"/>
    </row>
    <row r="2234" spans="4:4" x14ac:dyDescent="0.25">
      <c r="D2234" s="190"/>
    </row>
    <row r="2235" spans="4:4" x14ac:dyDescent="0.25">
      <c r="D2235" s="190"/>
    </row>
    <row r="2236" spans="4:4" x14ac:dyDescent="0.25">
      <c r="D2236" s="190"/>
    </row>
    <row r="2237" spans="4:4" x14ac:dyDescent="0.25">
      <c r="D2237" s="190"/>
    </row>
    <row r="2238" spans="4:4" x14ac:dyDescent="0.25">
      <c r="D2238" s="190"/>
    </row>
    <row r="2239" spans="4:4" x14ac:dyDescent="0.25">
      <c r="D2239" s="190"/>
    </row>
    <row r="2240" spans="4:4" x14ac:dyDescent="0.25">
      <c r="D2240" s="190"/>
    </row>
    <row r="2241" spans="4:4" x14ac:dyDescent="0.25">
      <c r="D2241" s="190"/>
    </row>
    <row r="2242" spans="4:4" x14ac:dyDescent="0.25">
      <c r="D2242" s="190"/>
    </row>
    <row r="2243" spans="4:4" x14ac:dyDescent="0.25">
      <c r="D2243" s="190"/>
    </row>
    <row r="2244" spans="4:4" x14ac:dyDescent="0.25">
      <c r="D2244" s="190"/>
    </row>
    <row r="2245" spans="4:4" x14ac:dyDescent="0.25">
      <c r="D2245" s="190"/>
    </row>
    <row r="2246" spans="4:4" x14ac:dyDescent="0.25">
      <c r="D2246" s="190"/>
    </row>
    <row r="2247" spans="4:4" x14ac:dyDescent="0.25">
      <c r="D2247" s="190"/>
    </row>
    <row r="2248" spans="4:4" x14ac:dyDescent="0.25">
      <c r="D2248" s="190"/>
    </row>
    <row r="2249" spans="4:4" x14ac:dyDescent="0.25">
      <c r="D2249" s="190"/>
    </row>
    <row r="2250" spans="4:4" x14ac:dyDescent="0.25">
      <c r="D2250" s="190"/>
    </row>
    <row r="2251" spans="4:4" x14ac:dyDescent="0.25">
      <c r="D2251" s="190"/>
    </row>
    <row r="2252" spans="4:4" x14ac:dyDescent="0.25">
      <c r="D2252" s="190"/>
    </row>
    <row r="2253" spans="4:4" x14ac:dyDescent="0.25">
      <c r="D2253" s="190"/>
    </row>
    <row r="2254" spans="4:4" x14ac:dyDescent="0.25">
      <c r="D2254" s="190"/>
    </row>
    <row r="2255" spans="4:4" x14ac:dyDescent="0.25">
      <c r="D2255" s="190"/>
    </row>
    <row r="2256" spans="4:4" x14ac:dyDescent="0.25">
      <c r="D2256" s="190"/>
    </row>
    <row r="2257" spans="4:4" x14ac:dyDescent="0.25">
      <c r="D2257" s="190"/>
    </row>
    <row r="2258" spans="4:4" x14ac:dyDescent="0.25">
      <c r="D2258" s="190"/>
    </row>
    <row r="2259" spans="4:4" x14ac:dyDescent="0.25">
      <c r="D2259" s="190"/>
    </row>
    <row r="2260" spans="4:4" x14ac:dyDescent="0.25">
      <c r="D2260" s="190"/>
    </row>
    <row r="2261" spans="4:4" x14ac:dyDescent="0.25">
      <c r="D2261" s="190"/>
    </row>
    <row r="2262" spans="4:4" x14ac:dyDescent="0.25">
      <c r="D2262" s="190"/>
    </row>
    <row r="2263" spans="4:4" x14ac:dyDescent="0.25">
      <c r="D2263" s="190"/>
    </row>
    <row r="2264" spans="4:4" x14ac:dyDescent="0.25">
      <c r="D2264" s="190"/>
    </row>
    <row r="2265" spans="4:4" x14ac:dyDescent="0.25">
      <c r="D2265" s="190"/>
    </row>
    <row r="2266" spans="4:4" x14ac:dyDescent="0.25">
      <c r="D2266" s="190"/>
    </row>
    <row r="2267" spans="4:4" x14ac:dyDescent="0.25">
      <c r="D2267" s="190"/>
    </row>
    <row r="2268" spans="4:4" x14ac:dyDescent="0.25">
      <c r="D2268" s="190"/>
    </row>
    <row r="2269" spans="4:4" x14ac:dyDescent="0.25">
      <c r="D2269" s="190"/>
    </row>
    <row r="2270" spans="4:4" x14ac:dyDescent="0.25">
      <c r="D2270" s="190"/>
    </row>
    <row r="2271" spans="4:4" x14ac:dyDescent="0.25">
      <c r="D2271" s="190"/>
    </row>
    <row r="2272" spans="4:4" x14ac:dyDescent="0.25">
      <c r="D2272" s="190"/>
    </row>
    <row r="2273" spans="4:4" x14ac:dyDescent="0.25">
      <c r="D2273" s="190"/>
    </row>
    <row r="2274" spans="4:4" x14ac:dyDescent="0.25">
      <c r="D2274" s="190"/>
    </row>
    <row r="2275" spans="4:4" x14ac:dyDescent="0.25">
      <c r="D2275" s="190"/>
    </row>
    <row r="2276" spans="4:4" x14ac:dyDescent="0.25">
      <c r="D2276" s="190"/>
    </row>
    <row r="2277" spans="4:4" x14ac:dyDescent="0.25">
      <c r="D2277" s="190"/>
    </row>
    <row r="2278" spans="4:4" x14ac:dyDescent="0.25">
      <c r="D2278" s="190"/>
    </row>
    <row r="2279" spans="4:4" x14ac:dyDescent="0.25">
      <c r="D2279" s="190"/>
    </row>
    <row r="2280" spans="4:4" x14ac:dyDescent="0.25">
      <c r="D2280" s="190"/>
    </row>
    <row r="2281" spans="4:4" x14ac:dyDescent="0.25">
      <c r="D2281" s="190"/>
    </row>
    <row r="2282" spans="4:4" x14ac:dyDescent="0.25">
      <c r="D2282" s="190"/>
    </row>
    <row r="2283" spans="4:4" x14ac:dyDescent="0.25">
      <c r="D2283" s="190"/>
    </row>
    <row r="2284" spans="4:4" x14ac:dyDescent="0.25">
      <c r="D2284" s="190"/>
    </row>
    <row r="2285" spans="4:4" x14ac:dyDescent="0.25">
      <c r="D2285" s="190"/>
    </row>
    <row r="2286" spans="4:4" x14ac:dyDescent="0.25">
      <c r="D2286" s="190"/>
    </row>
    <row r="2287" spans="4:4" x14ac:dyDescent="0.25">
      <c r="D2287" s="190"/>
    </row>
    <row r="2288" spans="4:4" x14ac:dyDescent="0.25">
      <c r="D2288" s="190"/>
    </row>
    <row r="2289" spans="4:4" x14ac:dyDescent="0.25">
      <c r="D2289" s="190"/>
    </row>
    <row r="2290" spans="4:4" x14ac:dyDescent="0.25">
      <c r="D2290" s="190"/>
    </row>
    <row r="2291" spans="4:4" x14ac:dyDescent="0.25">
      <c r="D2291" s="190"/>
    </row>
    <row r="2292" spans="4:4" x14ac:dyDescent="0.25">
      <c r="D2292" s="190"/>
    </row>
    <row r="2293" spans="4:4" x14ac:dyDescent="0.25">
      <c r="D2293" s="190"/>
    </row>
    <row r="2294" spans="4:4" x14ac:dyDescent="0.25">
      <c r="D2294" s="190"/>
    </row>
    <row r="2295" spans="4:4" x14ac:dyDescent="0.25">
      <c r="D2295" s="190"/>
    </row>
    <row r="2296" spans="4:4" x14ac:dyDescent="0.25">
      <c r="D2296" s="190"/>
    </row>
    <row r="2297" spans="4:4" x14ac:dyDescent="0.25">
      <c r="D2297" s="190"/>
    </row>
    <row r="2298" spans="4:4" x14ac:dyDescent="0.25">
      <c r="D2298" s="190"/>
    </row>
    <row r="2299" spans="4:4" x14ac:dyDescent="0.25">
      <c r="D2299" s="190"/>
    </row>
    <row r="2300" spans="4:4" x14ac:dyDescent="0.25">
      <c r="D2300" s="190"/>
    </row>
    <row r="2301" spans="4:4" x14ac:dyDescent="0.25">
      <c r="D2301" s="190"/>
    </row>
    <row r="2302" spans="4:4" x14ac:dyDescent="0.25">
      <c r="D2302" s="190"/>
    </row>
    <row r="2303" spans="4:4" x14ac:dyDescent="0.25">
      <c r="D2303" s="190"/>
    </row>
    <row r="2304" spans="4:4" x14ac:dyDescent="0.25">
      <c r="D2304" s="190"/>
    </row>
    <row r="2305" spans="4:4" x14ac:dyDescent="0.25">
      <c r="D2305" s="190"/>
    </row>
    <row r="2306" spans="4:4" x14ac:dyDescent="0.25">
      <c r="D2306" s="190"/>
    </row>
    <row r="2307" spans="4:4" x14ac:dyDescent="0.25">
      <c r="D2307" s="190"/>
    </row>
    <row r="2308" spans="4:4" x14ac:dyDescent="0.25">
      <c r="D2308" s="190"/>
    </row>
    <row r="2309" spans="4:4" x14ac:dyDescent="0.25">
      <c r="D2309" s="190"/>
    </row>
    <row r="2310" spans="4:4" x14ac:dyDescent="0.25">
      <c r="D2310" s="190"/>
    </row>
    <row r="2311" spans="4:4" x14ac:dyDescent="0.25">
      <c r="D2311" s="190"/>
    </row>
    <row r="2312" spans="4:4" x14ac:dyDescent="0.25">
      <c r="D2312" s="190"/>
    </row>
    <row r="2313" spans="4:4" x14ac:dyDescent="0.25">
      <c r="D2313" s="190"/>
    </row>
    <row r="2314" spans="4:4" x14ac:dyDescent="0.25">
      <c r="D2314" s="190"/>
    </row>
    <row r="2315" spans="4:4" x14ac:dyDescent="0.25">
      <c r="D2315" s="190"/>
    </row>
    <row r="2316" spans="4:4" x14ac:dyDescent="0.25">
      <c r="D2316" s="190"/>
    </row>
    <row r="2317" spans="4:4" x14ac:dyDescent="0.25">
      <c r="D2317" s="190"/>
    </row>
    <row r="2318" spans="4:4" x14ac:dyDescent="0.25">
      <c r="D2318" s="190"/>
    </row>
    <row r="2319" spans="4:4" x14ac:dyDescent="0.25">
      <c r="D2319" s="190"/>
    </row>
    <row r="2320" spans="4:4" x14ac:dyDescent="0.25">
      <c r="D2320" s="190"/>
    </row>
    <row r="2321" spans="4:4" x14ac:dyDescent="0.25">
      <c r="D2321" s="190"/>
    </row>
    <row r="2322" spans="4:4" x14ac:dyDescent="0.25">
      <c r="D2322" s="190"/>
    </row>
    <row r="2323" spans="4:4" x14ac:dyDescent="0.25">
      <c r="D2323" s="190"/>
    </row>
    <row r="2324" spans="4:4" x14ac:dyDescent="0.25">
      <c r="D2324" s="190"/>
    </row>
    <row r="2325" spans="4:4" x14ac:dyDescent="0.25">
      <c r="D2325" s="190"/>
    </row>
    <row r="2326" spans="4:4" x14ac:dyDescent="0.25">
      <c r="D2326" s="190"/>
    </row>
    <row r="2327" spans="4:4" x14ac:dyDescent="0.25">
      <c r="D2327" s="190"/>
    </row>
    <row r="2328" spans="4:4" x14ac:dyDescent="0.25">
      <c r="D2328" s="190"/>
    </row>
    <row r="2329" spans="4:4" x14ac:dyDescent="0.25">
      <c r="D2329" s="190"/>
    </row>
    <row r="2330" spans="4:4" x14ac:dyDescent="0.25">
      <c r="D2330" s="190"/>
    </row>
    <row r="2331" spans="4:4" x14ac:dyDescent="0.25">
      <c r="D2331" s="190"/>
    </row>
    <row r="2332" spans="4:4" x14ac:dyDescent="0.25">
      <c r="D2332" s="190"/>
    </row>
    <row r="2333" spans="4:4" x14ac:dyDescent="0.25">
      <c r="D2333" s="190"/>
    </row>
    <row r="2334" spans="4:4" x14ac:dyDescent="0.25">
      <c r="D2334" s="190"/>
    </row>
    <row r="2335" spans="4:4" x14ac:dyDescent="0.25">
      <c r="D2335" s="190"/>
    </row>
    <row r="2336" spans="4:4" x14ac:dyDescent="0.25">
      <c r="D2336" s="190"/>
    </row>
    <row r="2337" spans="4:4" x14ac:dyDescent="0.25">
      <c r="D2337" s="190"/>
    </row>
    <row r="2338" spans="4:4" x14ac:dyDescent="0.25">
      <c r="D2338" s="190"/>
    </row>
    <row r="2339" spans="4:4" x14ac:dyDescent="0.25">
      <c r="D2339" s="190"/>
    </row>
    <row r="2340" spans="4:4" x14ac:dyDescent="0.25">
      <c r="D2340" s="190"/>
    </row>
    <row r="2341" spans="4:4" x14ac:dyDescent="0.25">
      <c r="D2341" s="190"/>
    </row>
    <row r="2342" spans="4:4" x14ac:dyDescent="0.25">
      <c r="D2342" s="190"/>
    </row>
    <row r="2343" spans="4:4" x14ac:dyDescent="0.25">
      <c r="D2343" s="190"/>
    </row>
    <row r="2344" spans="4:4" x14ac:dyDescent="0.25">
      <c r="D2344" s="190"/>
    </row>
    <row r="2345" spans="4:4" x14ac:dyDescent="0.25">
      <c r="D2345" s="190"/>
    </row>
    <row r="2346" spans="4:4" x14ac:dyDescent="0.25">
      <c r="D2346" s="190"/>
    </row>
    <row r="2347" spans="4:4" x14ac:dyDescent="0.25">
      <c r="D2347" s="190"/>
    </row>
    <row r="2348" spans="4:4" x14ac:dyDescent="0.25">
      <c r="D2348" s="190"/>
    </row>
    <row r="2349" spans="4:4" x14ac:dyDescent="0.25">
      <c r="D2349" s="190"/>
    </row>
    <row r="2350" spans="4:4" x14ac:dyDescent="0.25">
      <c r="D2350" s="190"/>
    </row>
    <row r="2351" spans="4:4" x14ac:dyDescent="0.25">
      <c r="D2351" s="190"/>
    </row>
    <row r="2352" spans="4:4" x14ac:dyDescent="0.25">
      <c r="D2352" s="190"/>
    </row>
    <row r="2353" spans="4:4" x14ac:dyDescent="0.25">
      <c r="D2353" s="190"/>
    </row>
    <row r="2354" spans="4:4" x14ac:dyDescent="0.25">
      <c r="D2354" s="190"/>
    </row>
    <row r="2355" spans="4:4" x14ac:dyDescent="0.25">
      <c r="D2355" s="190"/>
    </row>
    <row r="2356" spans="4:4" x14ac:dyDescent="0.25">
      <c r="D2356" s="190"/>
    </row>
    <row r="2357" spans="4:4" x14ac:dyDescent="0.25">
      <c r="D2357" s="190"/>
    </row>
    <row r="2358" spans="4:4" x14ac:dyDescent="0.25">
      <c r="D2358" s="190"/>
    </row>
    <row r="2359" spans="4:4" x14ac:dyDescent="0.25">
      <c r="D2359" s="190"/>
    </row>
    <row r="2360" spans="4:4" x14ac:dyDescent="0.25">
      <c r="D2360" s="190"/>
    </row>
    <row r="2361" spans="4:4" x14ac:dyDescent="0.25">
      <c r="D2361" s="190"/>
    </row>
    <row r="2362" spans="4:4" x14ac:dyDescent="0.25">
      <c r="D2362" s="190"/>
    </row>
    <row r="2363" spans="4:4" x14ac:dyDescent="0.25">
      <c r="D2363" s="190"/>
    </row>
    <row r="2364" spans="4:4" x14ac:dyDescent="0.25">
      <c r="D2364" s="190"/>
    </row>
    <row r="2365" spans="4:4" x14ac:dyDescent="0.25">
      <c r="D2365" s="190"/>
    </row>
    <row r="2366" spans="4:4" x14ac:dyDescent="0.25">
      <c r="D2366" s="190"/>
    </row>
    <row r="2367" spans="4:4" x14ac:dyDescent="0.25">
      <c r="D2367" s="190"/>
    </row>
    <row r="2368" spans="4:4" x14ac:dyDescent="0.25">
      <c r="D2368" s="190"/>
    </row>
    <row r="2369" spans="4:4" x14ac:dyDescent="0.25">
      <c r="D2369" s="190"/>
    </row>
    <row r="2370" spans="4:4" x14ac:dyDescent="0.25">
      <c r="D2370" s="190"/>
    </row>
    <row r="2371" spans="4:4" x14ac:dyDescent="0.25">
      <c r="D2371" s="190"/>
    </row>
    <row r="2372" spans="4:4" x14ac:dyDescent="0.25">
      <c r="D2372" s="190"/>
    </row>
    <row r="2373" spans="4:4" x14ac:dyDescent="0.25">
      <c r="D2373" s="190"/>
    </row>
    <row r="2374" spans="4:4" x14ac:dyDescent="0.25">
      <c r="D2374" s="190"/>
    </row>
    <row r="2375" spans="4:4" x14ac:dyDescent="0.25">
      <c r="D2375" s="190"/>
    </row>
    <row r="2376" spans="4:4" x14ac:dyDescent="0.25">
      <c r="D2376" s="190"/>
    </row>
    <row r="2377" spans="4:4" x14ac:dyDescent="0.25">
      <c r="D2377" s="190"/>
    </row>
    <row r="2378" spans="4:4" x14ac:dyDescent="0.25">
      <c r="D2378" s="190"/>
    </row>
    <row r="2379" spans="4:4" x14ac:dyDescent="0.25">
      <c r="D2379" s="190"/>
    </row>
    <row r="2380" spans="4:4" x14ac:dyDescent="0.25">
      <c r="D2380" s="190"/>
    </row>
    <row r="2381" spans="4:4" x14ac:dyDescent="0.25">
      <c r="D2381" s="190"/>
    </row>
    <row r="2382" spans="4:4" x14ac:dyDescent="0.25">
      <c r="D2382" s="190"/>
    </row>
    <row r="2383" spans="4:4" x14ac:dyDescent="0.25">
      <c r="D2383" s="190"/>
    </row>
    <row r="2384" spans="4:4" x14ac:dyDescent="0.25">
      <c r="D2384" s="190"/>
    </row>
    <row r="2385" spans="4:4" x14ac:dyDescent="0.25">
      <c r="D2385" s="190"/>
    </row>
    <row r="2386" spans="4:4" x14ac:dyDescent="0.25">
      <c r="D2386" s="190"/>
    </row>
    <row r="2387" spans="4:4" x14ac:dyDescent="0.25">
      <c r="D2387" s="190"/>
    </row>
    <row r="2388" spans="4:4" x14ac:dyDescent="0.25">
      <c r="D2388" s="190"/>
    </row>
    <row r="2389" spans="4:4" x14ac:dyDescent="0.25">
      <c r="D2389" s="190"/>
    </row>
    <row r="2390" spans="4:4" x14ac:dyDescent="0.25">
      <c r="D2390" s="190"/>
    </row>
    <row r="2391" spans="4:4" x14ac:dyDescent="0.25">
      <c r="D2391" s="190"/>
    </row>
    <row r="2392" spans="4:4" x14ac:dyDescent="0.25">
      <c r="D2392" s="190"/>
    </row>
    <row r="2393" spans="4:4" x14ac:dyDescent="0.25">
      <c r="D2393" s="190"/>
    </row>
    <row r="2394" spans="4:4" x14ac:dyDescent="0.25">
      <c r="D2394" s="190"/>
    </row>
    <row r="2395" spans="4:4" x14ac:dyDescent="0.25">
      <c r="D2395" s="190"/>
    </row>
    <row r="2396" spans="4:4" x14ac:dyDescent="0.25">
      <c r="D2396" s="190"/>
    </row>
    <row r="2397" spans="4:4" x14ac:dyDescent="0.25">
      <c r="D2397" s="190"/>
    </row>
    <row r="2398" spans="4:4" x14ac:dyDescent="0.25">
      <c r="D2398" s="190"/>
    </row>
    <row r="2399" spans="4:4" x14ac:dyDescent="0.25">
      <c r="D2399" s="190"/>
    </row>
    <row r="2400" spans="4:4" x14ac:dyDescent="0.25">
      <c r="D2400" s="190"/>
    </row>
    <row r="2401" spans="4:4" x14ac:dyDescent="0.25">
      <c r="D2401" s="190"/>
    </row>
    <row r="2402" spans="4:4" x14ac:dyDescent="0.25">
      <c r="D2402" s="190"/>
    </row>
    <row r="2403" spans="4:4" x14ac:dyDescent="0.25">
      <c r="D2403" s="190"/>
    </row>
    <row r="2404" spans="4:4" x14ac:dyDescent="0.25">
      <c r="D2404" s="190"/>
    </row>
    <row r="2405" spans="4:4" x14ac:dyDescent="0.25">
      <c r="D2405" s="190"/>
    </row>
    <row r="2406" spans="4:4" x14ac:dyDescent="0.25">
      <c r="D2406" s="190"/>
    </row>
    <row r="2407" spans="4:4" x14ac:dyDescent="0.25">
      <c r="D2407" s="190"/>
    </row>
    <row r="2408" spans="4:4" x14ac:dyDescent="0.25">
      <c r="D2408" s="190"/>
    </row>
    <row r="2409" spans="4:4" x14ac:dyDescent="0.25">
      <c r="D2409" s="190"/>
    </row>
    <row r="2410" spans="4:4" x14ac:dyDescent="0.25">
      <c r="D2410" s="190"/>
    </row>
    <row r="2411" spans="4:4" x14ac:dyDescent="0.25">
      <c r="D2411" s="190"/>
    </row>
    <row r="2412" spans="4:4" x14ac:dyDescent="0.25">
      <c r="D2412" s="190"/>
    </row>
    <row r="2413" spans="4:4" x14ac:dyDescent="0.25">
      <c r="D2413" s="190"/>
    </row>
    <row r="2414" spans="4:4" x14ac:dyDescent="0.25">
      <c r="D2414" s="190"/>
    </row>
    <row r="2415" spans="4:4" x14ac:dyDescent="0.25">
      <c r="D2415" s="190"/>
    </row>
    <row r="2416" spans="4:4" x14ac:dyDescent="0.25">
      <c r="D2416" s="190"/>
    </row>
    <row r="2417" spans="4:4" x14ac:dyDescent="0.25">
      <c r="D2417" s="190"/>
    </row>
    <row r="2418" spans="4:4" x14ac:dyDescent="0.25">
      <c r="D2418" s="190"/>
    </row>
    <row r="2419" spans="4:4" x14ac:dyDescent="0.25">
      <c r="D2419" s="190"/>
    </row>
    <row r="2420" spans="4:4" x14ac:dyDescent="0.25">
      <c r="D2420" s="190"/>
    </row>
    <row r="2421" spans="4:4" x14ac:dyDescent="0.25">
      <c r="D2421" s="190"/>
    </row>
    <row r="2422" spans="4:4" x14ac:dyDescent="0.25">
      <c r="D2422" s="190"/>
    </row>
    <row r="2423" spans="4:4" x14ac:dyDescent="0.25">
      <c r="D2423" s="190"/>
    </row>
    <row r="2424" spans="4:4" x14ac:dyDescent="0.25">
      <c r="D2424" s="190"/>
    </row>
    <row r="2425" spans="4:4" x14ac:dyDescent="0.25">
      <c r="D2425" s="190"/>
    </row>
    <row r="2426" spans="4:4" x14ac:dyDescent="0.25">
      <c r="D2426" s="190"/>
    </row>
    <row r="2427" spans="4:4" x14ac:dyDescent="0.25">
      <c r="D2427" s="190"/>
    </row>
    <row r="2428" spans="4:4" x14ac:dyDescent="0.25">
      <c r="D2428" s="190"/>
    </row>
    <row r="2429" spans="4:4" x14ac:dyDescent="0.25">
      <c r="D2429" s="190"/>
    </row>
    <row r="2430" spans="4:4" x14ac:dyDescent="0.25">
      <c r="D2430" s="190"/>
    </row>
    <row r="2431" spans="4:4" x14ac:dyDescent="0.25">
      <c r="D2431" s="190"/>
    </row>
    <row r="2432" spans="4:4" x14ac:dyDescent="0.25">
      <c r="D2432" s="190"/>
    </row>
    <row r="2433" spans="4:4" x14ac:dyDescent="0.25">
      <c r="D2433" s="190"/>
    </row>
    <row r="2434" spans="4:4" x14ac:dyDescent="0.25">
      <c r="D2434" s="190"/>
    </row>
    <row r="2435" spans="4:4" x14ac:dyDescent="0.25">
      <c r="D2435" s="190"/>
    </row>
    <row r="2436" spans="4:4" x14ac:dyDescent="0.25">
      <c r="D2436" s="190"/>
    </row>
    <row r="2437" spans="4:4" x14ac:dyDescent="0.25">
      <c r="D2437" s="190"/>
    </row>
    <row r="2438" spans="4:4" x14ac:dyDescent="0.25">
      <c r="D2438" s="190"/>
    </row>
    <row r="2439" spans="4:4" x14ac:dyDescent="0.25">
      <c r="D2439" s="190"/>
    </row>
    <row r="2440" spans="4:4" x14ac:dyDescent="0.25">
      <c r="D2440" s="190"/>
    </row>
    <row r="2441" spans="4:4" x14ac:dyDescent="0.25">
      <c r="D2441" s="190"/>
    </row>
    <row r="2442" spans="4:4" x14ac:dyDescent="0.25">
      <c r="D2442" s="190"/>
    </row>
    <row r="2443" spans="4:4" x14ac:dyDescent="0.25">
      <c r="D2443" s="190"/>
    </row>
    <row r="2444" spans="4:4" x14ac:dyDescent="0.25">
      <c r="D2444" s="190"/>
    </row>
    <row r="2445" spans="4:4" x14ac:dyDescent="0.25">
      <c r="D2445" s="190"/>
    </row>
    <row r="2446" spans="4:4" x14ac:dyDescent="0.25">
      <c r="D2446" s="190"/>
    </row>
    <row r="2447" spans="4:4" x14ac:dyDescent="0.25">
      <c r="D2447" s="190"/>
    </row>
    <row r="2448" spans="4:4" x14ac:dyDescent="0.25">
      <c r="D2448" s="190"/>
    </row>
    <row r="2449" spans="4:4" x14ac:dyDescent="0.25">
      <c r="D2449" s="190"/>
    </row>
    <row r="2450" spans="4:4" x14ac:dyDescent="0.25">
      <c r="D2450" s="190"/>
    </row>
    <row r="2451" spans="4:4" x14ac:dyDescent="0.25">
      <c r="D2451" s="190"/>
    </row>
    <row r="2452" spans="4:4" x14ac:dyDescent="0.25">
      <c r="D2452" s="190"/>
    </row>
    <row r="2453" spans="4:4" x14ac:dyDescent="0.25">
      <c r="D2453" s="190"/>
    </row>
    <row r="2454" spans="4:4" x14ac:dyDescent="0.25">
      <c r="D2454" s="190"/>
    </row>
    <row r="2455" spans="4:4" x14ac:dyDescent="0.25">
      <c r="D2455" s="190"/>
    </row>
    <row r="2456" spans="4:4" x14ac:dyDescent="0.25">
      <c r="D2456" s="190"/>
    </row>
    <row r="2457" spans="4:4" x14ac:dyDescent="0.25">
      <c r="D2457" s="190"/>
    </row>
    <row r="2458" spans="4:4" x14ac:dyDescent="0.25">
      <c r="D2458" s="190"/>
    </row>
    <row r="2459" spans="4:4" x14ac:dyDescent="0.25">
      <c r="D2459" s="190"/>
    </row>
    <row r="2460" spans="4:4" x14ac:dyDescent="0.25">
      <c r="D2460" s="190"/>
    </row>
    <row r="2461" spans="4:4" x14ac:dyDescent="0.25">
      <c r="D2461" s="190"/>
    </row>
    <row r="2462" spans="4:4" x14ac:dyDescent="0.25">
      <c r="D2462" s="190"/>
    </row>
    <row r="2463" spans="4:4" x14ac:dyDescent="0.25">
      <c r="D2463" s="190"/>
    </row>
    <row r="2464" spans="4:4" x14ac:dyDescent="0.25">
      <c r="D2464" s="190"/>
    </row>
    <row r="2465" spans="4:4" x14ac:dyDescent="0.25">
      <c r="D2465" s="190"/>
    </row>
    <row r="2466" spans="4:4" x14ac:dyDescent="0.25">
      <c r="D2466" s="190"/>
    </row>
    <row r="2467" spans="4:4" x14ac:dyDescent="0.25">
      <c r="D2467" s="190"/>
    </row>
    <row r="2468" spans="4:4" x14ac:dyDescent="0.25">
      <c r="D2468" s="190"/>
    </row>
    <row r="2469" spans="4:4" x14ac:dyDescent="0.25">
      <c r="D2469" s="190"/>
    </row>
    <row r="2470" spans="4:4" x14ac:dyDescent="0.25">
      <c r="D2470" s="190"/>
    </row>
    <row r="2471" spans="4:4" x14ac:dyDescent="0.25">
      <c r="D2471" s="190"/>
    </row>
    <row r="2472" spans="4:4" x14ac:dyDescent="0.25">
      <c r="D2472" s="190"/>
    </row>
    <row r="2473" spans="4:4" x14ac:dyDescent="0.25">
      <c r="D2473" s="190"/>
    </row>
    <row r="2474" spans="4:4" x14ac:dyDescent="0.25">
      <c r="D2474" s="190"/>
    </row>
    <row r="2475" spans="4:4" x14ac:dyDescent="0.25">
      <c r="D2475" s="190"/>
    </row>
    <row r="2476" spans="4:4" x14ac:dyDescent="0.25">
      <c r="D2476" s="190"/>
    </row>
    <row r="2477" spans="4:4" x14ac:dyDescent="0.25">
      <c r="D2477" s="190"/>
    </row>
    <row r="2478" spans="4:4" x14ac:dyDescent="0.25">
      <c r="D2478" s="190"/>
    </row>
    <row r="2479" spans="4:4" x14ac:dyDescent="0.25">
      <c r="D2479" s="190"/>
    </row>
    <row r="2480" spans="4:4" x14ac:dyDescent="0.25">
      <c r="D2480" s="190"/>
    </row>
    <row r="2481" spans="4:4" x14ac:dyDescent="0.25">
      <c r="D2481" s="190"/>
    </row>
    <row r="2482" spans="4:4" x14ac:dyDescent="0.25">
      <c r="D2482" s="190"/>
    </row>
    <row r="2483" spans="4:4" x14ac:dyDescent="0.25">
      <c r="D2483" s="190"/>
    </row>
    <row r="2484" spans="4:4" x14ac:dyDescent="0.25">
      <c r="D2484" s="190"/>
    </row>
    <row r="2485" spans="4:4" x14ac:dyDescent="0.25">
      <c r="D2485" s="190"/>
    </row>
    <row r="2486" spans="4:4" x14ac:dyDescent="0.25">
      <c r="D2486" s="190"/>
    </row>
    <row r="2487" spans="4:4" x14ac:dyDescent="0.25">
      <c r="D2487" s="190"/>
    </row>
    <row r="2488" spans="4:4" x14ac:dyDescent="0.25">
      <c r="D2488" s="190"/>
    </row>
    <row r="2489" spans="4:4" x14ac:dyDescent="0.25">
      <c r="D2489" s="190"/>
    </row>
    <row r="2490" spans="4:4" x14ac:dyDescent="0.25">
      <c r="D2490" s="190"/>
    </row>
    <row r="2491" spans="4:4" x14ac:dyDescent="0.25">
      <c r="D2491" s="190"/>
    </row>
    <row r="2492" spans="4:4" x14ac:dyDescent="0.25">
      <c r="D2492" s="190"/>
    </row>
    <row r="2493" spans="4:4" x14ac:dyDescent="0.25">
      <c r="D2493" s="190"/>
    </row>
    <row r="2494" spans="4:4" x14ac:dyDescent="0.25">
      <c r="D2494" s="190"/>
    </row>
    <row r="2495" spans="4:4" x14ac:dyDescent="0.25">
      <c r="D2495" s="190"/>
    </row>
    <row r="2496" spans="4:4" x14ac:dyDescent="0.25">
      <c r="D2496" s="190"/>
    </row>
    <row r="2497" spans="4:4" x14ac:dyDescent="0.25">
      <c r="D2497" s="190"/>
    </row>
    <row r="2498" spans="4:4" x14ac:dyDescent="0.25">
      <c r="D2498" s="190"/>
    </row>
    <row r="2499" spans="4:4" x14ac:dyDescent="0.25">
      <c r="D2499" s="190"/>
    </row>
    <row r="2500" spans="4:4" x14ac:dyDescent="0.25">
      <c r="D2500" s="190"/>
    </row>
    <row r="2501" spans="4:4" x14ac:dyDescent="0.25">
      <c r="D2501" s="190"/>
    </row>
    <row r="2502" spans="4:4" x14ac:dyDescent="0.25">
      <c r="D2502" s="190"/>
    </row>
    <row r="2503" spans="4:4" x14ac:dyDescent="0.25">
      <c r="D2503" s="190"/>
    </row>
    <row r="2504" spans="4:4" x14ac:dyDescent="0.25">
      <c r="D2504" s="190"/>
    </row>
    <row r="2505" spans="4:4" x14ac:dyDescent="0.25">
      <c r="D2505" s="190"/>
    </row>
    <row r="2506" spans="4:4" x14ac:dyDescent="0.25">
      <c r="D2506" s="190"/>
    </row>
    <row r="2507" spans="4:4" x14ac:dyDescent="0.25">
      <c r="D2507" s="190"/>
    </row>
    <row r="2508" spans="4:4" x14ac:dyDescent="0.25">
      <c r="D2508" s="190"/>
    </row>
    <row r="2509" spans="4:4" x14ac:dyDescent="0.25">
      <c r="D2509" s="190"/>
    </row>
    <row r="2510" spans="4:4" x14ac:dyDescent="0.25">
      <c r="D2510" s="190"/>
    </row>
    <row r="2511" spans="4:4" x14ac:dyDescent="0.25">
      <c r="D2511" s="190"/>
    </row>
    <row r="2512" spans="4:4" x14ac:dyDescent="0.25">
      <c r="D2512" s="190"/>
    </row>
    <row r="2513" spans="4:4" x14ac:dyDescent="0.25">
      <c r="D2513" s="190"/>
    </row>
    <row r="2514" spans="4:4" x14ac:dyDescent="0.25">
      <c r="D2514" s="190"/>
    </row>
    <row r="2515" spans="4:4" x14ac:dyDescent="0.25">
      <c r="D2515" s="190"/>
    </row>
    <row r="2516" spans="4:4" x14ac:dyDescent="0.25">
      <c r="D2516" s="190"/>
    </row>
    <row r="2517" spans="4:4" x14ac:dyDescent="0.25">
      <c r="D2517" s="190"/>
    </row>
    <row r="2518" spans="4:4" x14ac:dyDescent="0.25">
      <c r="D2518" s="190"/>
    </row>
    <row r="2519" spans="4:4" x14ac:dyDescent="0.25">
      <c r="D2519" s="190"/>
    </row>
    <row r="2520" spans="4:4" x14ac:dyDescent="0.25">
      <c r="D2520" s="190"/>
    </row>
    <row r="2521" spans="4:4" x14ac:dyDescent="0.25">
      <c r="D2521" s="190"/>
    </row>
    <row r="2522" spans="4:4" x14ac:dyDescent="0.25">
      <c r="D2522" s="190"/>
    </row>
    <row r="2523" spans="4:4" x14ac:dyDescent="0.25">
      <c r="D2523" s="190"/>
    </row>
    <row r="2524" spans="4:4" x14ac:dyDescent="0.25">
      <c r="D2524" s="190"/>
    </row>
    <row r="2525" spans="4:4" x14ac:dyDescent="0.25">
      <c r="D2525" s="190"/>
    </row>
    <row r="2526" spans="4:4" x14ac:dyDescent="0.25">
      <c r="D2526" s="190"/>
    </row>
    <row r="2527" spans="4:4" x14ac:dyDescent="0.25">
      <c r="D2527" s="190"/>
    </row>
    <row r="2528" spans="4:4" x14ac:dyDescent="0.25">
      <c r="D2528" s="190"/>
    </row>
    <row r="2529" spans="4:4" x14ac:dyDescent="0.25">
      <c r="D2529" s="190"/>
    </row>
    <row r="2530" spans="4:4" x14ac:dyDescent="0.25">
      <c r="D2530" s="190"/>
    </row>
    <row r="2531" spans="4:4" x14ac:dyDescent="0.25">
      <c r="D2531" s="190"/>
    </row>
    <row r="2532" spans="4:4" x14ac:dyDescent="0.25">
      <c r="D2532" s="190"/>
    </row>
    <row r="2533" spans="4:4" x14ac:dyDescent="0.25">
      <c r="D2533" s="190"/>
    </row>
    <row r="2534" spans="4:4" x14ac:dyDescent="0.25">
      <c r="D2534" s="190"/>
    </row>
    <row r="2535" spans="4:4" x14ac:dyDescent="0.25">
      <c r="D2535" s="190"/>
    </row>
    <row r="2536" spans="4:4" x14ac:dyDescent="0.25">
      <c r="D2536" s="190"/>
    </row>
    <row r="2537" spans="4:4" x14ac:dyDescent="0.25">
      <c r="D2537" s="190"/>
    </row>
    <row r="2538" spans="4:4" x14ac:dyDescent="0.25">
      <c r="D2538" s="190"/>
    </row>
    <row r="2539" spans="4:4" x14ac:dyDescent="0.25">
      <c r="D2539" s="190"/>
    </row>
    <row r="2540" spans="4:4" x14ac:dyDescent="0.25">
      <c r="D2540" s="190"/>
    </row>
    <row r="2541" spans="4:4" x14ac:dyDescent="0.25">
      <c r="D2541" s="190"/>
    </row>
    <row r="2542" spans="4:4" x14ac:dyDescent="0.25">
      <c r="D2542" s="190"/>
    </row>
    <row r="2543" spans="4:4" x14ac:dyDescent="0.25">
      <c r="D2543" s="190"/>
    </row>
    <row r="2544" spans="4:4" x14ac:dyDescent="0.25">
      <c r="D2544" s="190"/>
    </row>
    <row r="2545" spans="4:4" x14ac:dyDescent="0.25">
      <c r="D2545" s="190"/>
    </row>
    <row r="2546" spans="4:4" x14ac:dyDescent="0.25">
      <c r="D2546" s="190"/>
    </row>
    <row r="2547" spans="4:4" x14ac:dyDescent="0.25">
      <c r="D2547" s="190"/>
    </row>
    <row r="2548" spans="4:4" x14ac:dyDescent="0.25">
      <c r="D2548" s="190"/>
    </row>
    <row r="2549" spans="4:4" x14ac:dyDescent="0.25">
      <c r="D2549" s="190"/>
    </row>
    <row r="2550" spans="4:4" x14ac:dyDescent="0.25">
      <c r="D2550" s="190"/>
    </row>
    <row r="2551" spans="4:4" x14ac:dyDescent="0.25">
      <c r="D2551" s="190"/>
    </row>
    <row r="2552" spans="4:4" x14ac:dyDescent="0.25">
      <c r="D2552" s="190"/>
    </row>
    <row r="2553" spans="4:4" x14ac:dyDescent="0.25">
      <c r="D2553" s="190"/>
    </row>
    <row r="2554" spans="4:4" x14ac:dyDescent="0.25">
      <c r="D2554" s="190"/>
    </row>
    <row r="2555" spans="4:4" x14ac:dyDescent="0.25">
      <c r="D2555" s="190"/>
    </row>
    <row r="2556" spans="4:4" x14ac:dyDescent="0.25">
      <c r="D2556" s="190"/>
    </row>
    <row r="2557" spans="4:4" x14ac:dyDescent="0.25">
      <c r="D2557" s="190"/>
    </row>
    <row r="2558" spans="4:4" x14ac:dyDescent="0.25">
      <c r="D2558" s="190"/>
    </row>
    <row r="2559" spans="4:4" x14ac:dyDescent="0.25">
      <c r="D2559" s="190"/>
    </row>
    <row r="2560" spans="4:4" x14ac:dyDescent="0.25">
      <c r="D2560" s="190"/>
    </row>
    <row r="2561" spans="4:4" x14ac:dyDescent="0.25">
      <c r="D2561" s="190"/>
    </row>
    <row r="2562" spans="4:4" x14ac:dyDescent="0.25">
      <c r="D2562" s="190"/>
    </row>
    <row r="2563" spans="4:4" x14ac:dyDescent="0.25">
      <c r="D2563" s="190"/>
    </row>
    <row r="2564" spans="4:4" x14ac:dyDescent="0.25">
      <c r="D2564" s="190"/>
    </row>
    <row r="2565" spans="4:4" x14ac:dyDescent="0.25">
      <c r="D2565" s="190"/>
    </row>
    <row r="2566" spans="4:4" x14ac:dyDescent="0.25">
      <c r="D2566" s="190"/>
    </row>
    <row r="2567" spans="4:4" x14ac:dyDescent="0.25">
      <c r="D2567" s="190"/>
    </row>
    <row r="2568" spans="4:4" x14ac:dyDescent="0.25">
      <c r="D2568" s="190"/>
    </row>
    <row r="2569" spans="4:4" x14ac:dyDescent="0.25">
      <c r="D2569" s="190"/>
    </row>
    <row r="2570" spans="4:4" x14ac:dyDescent="0.25">
      <c r="D2570" s="190"/>
    </row>
    <row r="2571" spans="4:4" x14ac:dyDescent="0.25">
      <c r="D2571" s="190"/>
    </row>
    <row r="2572" spans="4:4" x14ac:dyDescent="0.25">
      <c r="D2572" s="190"/>
    </row>
    <row r="2573" spans="4:4" x14ac:dyDescent="0.25">
      <c r="D2573" s="190"/>
    </row>
    <row r="2574" spans="4:4" x14ac:dyDescent="0.25">
      <c r="D2574" s="190"/>
    </row>
    <row r="2575" spans="4:4" x14ac:dyDescent="0.25">
      <c r="D2575" s="190"/>
    </row>
    <row r="2576" spans="4:4" x14ac:dyDescent="0.25">
      <c r="D2576" s="190"/>
    </row>
    <row r="2577" spans="4:4" x14ac:dyDescent="0.25">
      <c r="D2577" s="190"/>
    </row>
    <row r="2578" spans="4:4" x14ac:dyDescent="0.25">
      <c r="D2578" s="190"/>
    </row>
    <row r="2579" spans="4:4" x14ac:dyDescent="0.25">
      <c r="D2579" s="190"/>
    </row>
    <row r="2580" spans="4:4" x14ac:dyDescent="0.25">
      <c r="D2580" s="190"/>
    </row>
    <row r="2581" spans="4:4" x14ac:dyDescent="0.25">
      <c r="D2581" s="190"/>
    </row>
    <row r="2582" spans="4:4" x14ac:dyDescent="0.25">
      <c r="D2582" s="190"/>
    </row>
    <row r="2583" spans="4:4" x14ac:dyDescent="0.25">
      <c r="D2583" s="190"/>
    </row>
    <row r="2584" spans="4:4" x14ac:dyDescent="0.25">
      <c r="D2584" s="190"/>
    </row>
    <row r="2585" spans="4:4" x14ac:dyDescent="0.25">
      <c r="D2585" s="190"/>
    </row>
    <row r="2586" spans="4:4" x14ac:dyDescent="0.25">
      <c r="D2586" s="190"/>
    </row>
    <row r="2587" spans="4:4" x14ac:dyDescent="0.25">
      <c r="D2587" s="190"/>
    </row>
    <row r="2588" spans="4:4" x14ac:dyDescent="0.25">
      <c r="D2588" s="190"/>
    </row>
    <row r="2589" spans="4:4" x14ac:dyDescent="0.25">
      <c r="D2589" s="190"/>
    </row>
    <row r="2590" spans="4:4" x14ac:dyDescent="0.25">
      <c r="D2590" s="190"/>
    </row>
    <row r="2591" spans="4:4" x14ac:dyDescent="0.25">
      <c r="D2591" s="190"/>
    </row>
    <row r="2592" spans="4:4" x14ac:dyDescent="0.25">
      <c r="D2592" s="190"/>
    </row>
    <row r="2593" spans="4:4" x14ac:dyDescent="0.25">
      <c r="D2593" s="190"/>
    </row>
    <row r="2594" spans="4:4" x14ac:dyDescent="0.25">
      <c r="D2594" s="190"/>
    </row>
    <row r="2595" spans="4:4" x14ac:dyDescent="0.25">
      <c r="D2595" s="190"/>
    </row>
    <row r="2596" spans="4:4" x14ac:dyDescent="0.25">
      <c r="D2596" s="190"/>
    </row>
    <row r="2597" spans="4:4" x14ac:dyDescent="0.25">
      <c r="D2597" s="190"/>
    </row>
    <row r="2598" spans="4:4" x14ac:dyDescent="0.25">
      <c r="D2598" s="190"/>
    </row>
    <row r="2599" spans="4:4" x14ac:dyDescent="0.25">
      <c r="D2599" s="190"/>
    </row>
    <row r="2600" spans="4:4" x14ac:dyDescent="0.25">
      <c r="D2600" s="190"/>
    </row>
    <row r="2601" spans="4:4" x14ac:dyDescent="0.25">
      <c r="D2601" s="190"/>
    </row>
    <row r="2602" spans="4:4" x14ac:dyDescent="0.25">
      <c r="D2602" s="190"/>
    </row>
    <row r="2603" spans="4:4" x14ac:dyDescent="0.25">
      <c r="D2603" s="190"/>
    </row>
    <row r="2604" spans="4:4" x14ac:dyDescent="0.25">
      <c r="D2604" s="190"/>
    </row>
    <row r="2605" spans="4:4" x14ac:dyDescent="0.25">
      <c r="D2605" s="190"/>
    </row>
    <row r="2606" spans="4:4" x14ac:dyDescent="0.25">
      <c r="D2606" s="190"/>
    </row>
    <row r="2607" spans="4:4" x14ac:dyDescent="0.25">
      <c r="D2607" s="190"/>
    </row>
    <row r="2608" spans="4:4" x14ac:dyDescent="0.25">
      <c r="D2608" s="190"/>
    </row>
    <row r="2609" spans="4:4" x14ac:dyDescent="0.25">
      <c r="D2609" s="190"/>
    </row>
    <row r="2610" spans="4:4" x14ac:dyDescent="0.25">
      <c r="D2610" s="190"/>
    </row>
    <row r="2611" spans="4:4" x14ac:dyDescent="0.25">
      <c r="D2611" s="190"/>
    </row>
    <row r="2612" spans="4:4" x14ac:dyDescent="0.25">
      <c r="D2612" s="190"/>
    </row>
    <row r="2613" spans="4:4" x14ac:dyDescent="0.25">
      <c r="D2613" s="190"/>
    </row>
    <row r="2614" spans="4:4" x14ac:dyDescent="0.25">
      <c r="D2614" s="190"/>
    </row>
    <row r="2615" spans="4:4" x14ac:dyDescent="0.25">
      <c r="D2615" s="190"/>
    </row>
    <row r="2616" spans="4:4" x14ac:dyDescent="0.25">
      <c r="D2616" s="190"/>
    </row>
    <row r="2617" spans="4:4" x14ac:dyDescent="0.25">
      <c r="D2617" s="190"/>
    </row>
    <row r="2618" spans="4:4" x14ac:dyDescent="0.25">
      <c r="D2618" s="190"/>
    </row>
    <row r="2619" spans="4:4" x14ac:dyDescent="0.25">
      <c r="D2619" s="190"/>
    </row>
    <row r="2620" spans="4:4" x14ac:dyDescent="0.25">
      <c r="D2620" s="190"/>
    </row>
    <row r="2621" spans="4:4" x14ac:dyDescent="0.25">
      <c r="D2621" s="190"/>
    </row>
    <row r="2622" spans="4:4" x14ac:dyDescent="0.25">
      <c r="D2622" s="190"/>
    </row>
    <row r="2623" spans="4:4" x14ac:dyDescent="0.25">
      <c r="D2623" s="190"/>
    </row>
    <row r="2624" spans="4:4" x14ac:dyDescent="0.25">
      <c r="D2624" s="190"/>
    </row>
    <row r="2625" spans="4:4" x14ac:dyDescent="0.25">
      <c r="D2625" s="190"/>
    </row>
    <row r="2626" spans="4:4" x14ac:dyDescent="0.25">
      <c r="D2626" s="190"/>
    </row>
    <row r="2627" spans="4:4" x14ac:dyDescent="0.25">
      <c r="D2627" s="190"/>
    </row>
    <row r="2628" spans="4:4" x14ac:dyDescent="0.25">
      <c r="D2628" s="190"/>
    </row>
    <row r="2629" spans="4:4" x14ac:dyDescent="0.25">
      <c r="D2629" s="190"/>
    </row>
    <row r="2630" spans="4:4" x14ac:dyDescent="0.25">
      <c r="D2630" s="190"/>
    </row>
    <row r="2631" spans="4:4" x14ac:dyDescent="0.25">
      <c r="D2631" s="190"/>
    </row>
    <row r="2632" spans="4:4" x14ac:dyDescent="0.25">
      <c r="D2632" s="190"/>
    </row>
    <row r="2633" spans="4:4" x14ac:dyDescent="0.25">
      <c r="D2633" s="190"/>
    </row>
    <row r="2634" spans="4:4" x14ac:dyDescent="0.25">
      <c r="D2634" s="190"/>
    </row>
    <row r="2635" spans="4:4" x14ac:dyDescent="0.25">
      <c r="D2635" s="190"/>
    </row>
    <row r="2636" spans="4:4" x14ac:dyDescent="0.25">
      <c r="D2636" s="190"/>
    </row>
    <row r="2637" spans="4:4" x14ac:dyDescent="0.25">
      <c r="D2637" s="190"/>
    </row>
    <row r="2638" spans="4:4" x14ac:dyDescent="0.25">
      <c r="D2638" s="190"/>
    </row>
    <row r="2639" spans="4:4" x14ac:dyDescent="0.25">
      <c r="D2639" s="190"/>
    </row>
    <row r="2640" spans="4:4" x14ac:dyDescent="0.25">
      <c r="D2640" s="190"/>
    </row>
    <row r="2641" spans="4:4" x14ac:dyDescent="0.25">
      <c r="D2641" s="190"/>
    </row>
    <row r="2642" spans="4:4" x14ac:dyDescent="0.25">
      <c r="D2642" s="190"/>
    </row>
    <row r="2643" spans="4:4" x14ac:dyDescent="0.25">
      <c r="D2643" s="190"/>
    </row>
    <row r="2644" spans="4:4" x14ac:dyDescent="0.25">
      <c r="D2644" s="190"/>
    </row>
    <row r="2645" spans="4:4" x14ac:dyDescent="0.25">
      <c r="D2645" s="190"/>
    </row>
    <row r="2646" spans="4:4" x14ac:dyDescent="0.25">
      <c r="D2646" s="190"/>
    </row>
    <row r="2647" spans="4:4" x14ac:dyDescent="0.25">
      <c r="D2647" s="190"/>
    </row>
    <row r="2648" spans="4:4" x14ac:dyDescent="0.25">
      <c r="D2648" s="190"/>
    </row>
    <row r="2649" spans="4:4" x14ac:dyDescent="0.25">
      <c r="D2649" s="190"/>
    </row>
    <row r="2650" spans="4:4" x14ac:dyDescent="0.25">
      <c r="D2650" s="190"/>
    </row>
    <row r="2651" spans="4:4" x14ac:dyDescent="0.25">
      <c r="D2651" s="190"/>
    </row>
    <row r="2652" spans="4:4" x14ac:dyDescent="0.25">
      <c r="D2652" s="190"/>
    </row>
    <row r="2653" spans="4:4" x14ac:dyDescent="0.25">
      <c r="D2653" s="190"/>
    </row>
    <row r="2654" spans="4:4" x14ac:dyDescent="0.25">
      <c r="D2654" s="190"/>
    </row>
    <row r="2655" spans="4:4" x14ac:dyDescent="0.25">
      <c r="D2655" s="190"/>
    </row>
    <row r="2656" spans="4:4" x14ac:dyDescent="0.25">
      <c r="D2656" s="190"/>
    </row>
    <row r="2657" spans="4:4" x14ac:dyDescent="0.25">
      <c r="D2657" s="190"/>
    </row>
    <row r="2658" spans="4:4" x14ac:dyDescent="0.25">
      <c r="D2658" s="190"/>
    </row>
    <row r="2659" spans="4:4" x14ac:dyDescent="0.25">
      <c r="D2659" s="190"/>
    </row>
    <row r="2660" spans="4:4" x14ac:dyDescent="0.25">
      <c r="D2660" s="190"/>
    </row>
    <row r="2661" spans="4:4" x14ac:dyDescent="0.25">
      <c r="D2661" s="190"/>
    </row>
    <row r="2662" spans="4:4" x14ac:dyDescent="0.25">
      <c r="D2662" s="190"/>
    </row>
    <row r="2663" spans="4:4" x14ac:dyDescent="0.25">
      <c r="D2663" s="190"/>
    </row>
    <row r="2664" spans="4:4" x14ac:dyDescent="0.25">
      <c r="D2664" s="190"/>
    </row>
    <row r="2665" spans="4:4" x14ac:dyDescent="0.25">
      <c r="D2665" s="190"/>
    </row>
    <row r="2666" spans="4:4" x14ac:dyDescent="0.25">
      <c r="D2666" s="190"/>
    </row>
    <row r="2667" spans="4:4" x14ac:dyDescent="0.25">
      <c r="D2667" s="190"/>
    </row>
    <row r="2668" spans="4:4" x14ac:dyDescent="0.25">
      <c r="D2668" s="190"/>
    </row>
    <row r="2669" spans="4:4" x14ac:dyDescent="0.25">
      <c r="D2669" s="190"/>
    </row>
    <row r="2670" spans="4:4" x14ac:dyDescent="0.25">
      <c r="D2670" s="190"/>
    </row>
    <row r="2671" spans="4:4" x14ac:dyDescent="0.25">
      <c r="D2671" s="190"/>
    </row>
    <row r="2672" spans="4:4" x14ac:dyDescent="0.25">
      <c r="D2672" s="190"/>
    </row>
    <row r="2673" spans="4:4" x14ac:dyDescent="0.25">
      <c r="D2673" s="190"/>
    </row>
    <row r="2674" spans="4:4" x14ac:dyDescent="0.25">
      <c r="D2674" s="190"/>
    </row>
    <row r="2675" spans="4:4" x14ac:dyDescent="0.25">
      <c r="D2675" s="190"/>
    </row>
    <row r="2676" spans="4:4" x14ac:dyDescent="0.25">
      <c r="D2676" s="190"/>
    </row>
    <row r="2677" spans="4:4" x14ac:dyDescent="0.25">
      <c r="D2677" s="190"/>
    </row>
    <row r="2678" spans="4:4" x14ac:dyDescent="0.25">
      <c r="D2678" s="190"/>
    </row>
    <row r="2679" spans="4:4" x14ac:dyDescent="0.25">
      <c r="D2679" s="190"/>
    </row>
    <row r="2680" spans="4:4" x14ac:dyDescent="0.25">
      <c r="D2680" s="190"/>
    </row>
    <row r="2681" spans="4:4" x14ac:dyDescent="0.25">
      <c r="D2681" s="190"/>
    </row>
    <row r="2682" spans="4:4" x14ac:dyDescent="0.25">
      <c r="D2682" s="190"/>
    </row>
    <row r="2683" spans="4:4" x14ac:dyDescent="0.25">
      <c r="D2683" s="190"/>
    </row>
    <row r="2684" spans="4:4" x14ac:dyDescent="0.25">
      <c r="D2684" s="190"/>
    </row>
    <row r="2685" spans="4:4" x14ac:dyDescent="0.25">
      <c r="D2685" s="190"/>
    </row>
    <row r="2686" spans="4:4" x14ac:dyDescent="0.25">
      <c r="D2686" s="190"/>
    </row>
    <row r="2687" spans="4:4" x14ac:dyDescent="0.25">
      <c r="D2687" s="190"/>
    </row>
    <row r="2688" spans="4:4" x14ac:dyDescent="0.25">
      <c r="D2688" s="190"/>
    </row>
    <row r="2689" spans="4:4" x14ac:dyDescent="0.25">
      <c r="D2689" s="190"/>
    </row>
    <row r="2690" spans="4:4" x14ac:dyDescent="0.25">
      <c r="D2690" s="190"/>
    </row>
    <row r="2691" spans="4:4" x14ac:dyDescent="0.25">
      <c r="D2691" s="190"/>
    </row>
    <row r="2692" spans="4:4" x14ac:dyDescent="0.25">
      <c r="D2692" s="190"/>
    </row>
    <row r="2693" spans="4:4" x14ac:dyDescent="0.25">
      <c r="D2693" s="190"/>
    </row>
    <row r="2694" spans="4:4" x14ac:dyDescent="0.25">
      <c r="D2694" s="190"/>
    </row>
    <row r="2695" spans="4:4" x14ac:dyDescent="0.25">
      <c r="D2695" s="190"/>
    </row>
    <row r="2696" spans="4:4" x14ac:dyDescent="0.25">
      <c r="D2696" s="190"/>
    </row>
    <row r="2697" spans="4:4" x14ac:dyDescent="0.25">
      <c r="D2697" s="190"/>
    </row>
    <row r="2698" spans="4:4" x14ac:dyDescent="0.25">
      <c r="D2698" s="190"/>
    </row>
    <row r="2699" spans="4:4" x14ac:dyDescent="0.25">
      <c r="D2699" s="190"/>
    </row>
    <row r="2700" spans="4:4" x14ac:dyDescent="0.25">
      <c r="D2700" s="190"/>
    </row>
    <row r="2701" spans="4:4" x14ac:dyDescent="0.25">
      <c r="D2701" s="190"/>
    </row>
    <row r="2702" spans="4:4" x14ac:dyDescent="0.25">
      <c r="D2702" s="190"/>
    </row>
    <row r="2703" spans="4:4" x14ac:dyDescent="0.25">
      <c r="D2703" s="190"/>
    </row>
    <row r="2704" spans="4:4" x14ac:dyDescent="0.25">
      <c r="D2704" s="190"/>
    </row>
    <row r="2705" spans="4:4" x14ac:dyDescent="0.25">
      <c r="D2705" s="190"/>
    </row>
    <row r="2706" spans="4:4" x14ac:dyDescent="0.25">
      <c r="D2706" s="190"/>
    </row>
    <row r="2707" spans="4:4" x14ac:dyDescent="0.25">
      <c r="D2707" s="190"/>
    </row>
    <row r="2708" spans="4:4" x14ac:dyDescent="0.25">
      <c r="D2708" s="190"/>
    </row>
    <row r="2709" spans="4:4" x14ac:dyDescent="0.25">
      <c r="D2709" s="190"/>
    </row>
    <row r="2710" spans="4:4" x14ac:dyDescent="0.25">
      <c r="D2710" s="190"/>
    </row>
    <row r="2711" spans="4:4" x14ac:dyDescent="0.25">
      <c r="D2711" s="190"/>
    </row>
    <row r="2712" spans="4:4" x14ac:dyDescent="0.25">
      <c r="D2712" s="190"/>
    </row>
    <row r="2713" spans="4:4" x14ac:dyDescent="0.25">
      <c r="D2713" s="190"/>
    </row>
    <row r="2714" spans="4:4" x14ac:dyDescent="0.25">
      <c r="D2714" s="190"/>
    </row>
    <row r="2715" spans="4:4" x14ac:dyDescent="0.25">
      <c r="D2715" s="190"/>
    </row>
    <row r="2716" spans="4:4" x14ac:dyDescent="0.25">
      <c r="D2716" s="190"/>
    </row>
    <row r="2717" spans="4:4" x14ac:dyDescent="0.25">
      <c r="D2717" s="190"/>
    </row>
    <row r="2718" spans="4:4" x14ac:dyDescent="0.25">
      <c r="D2718" s="190"/>
    </row>
    <row r="2719" spans="4:4" x14ac:dyDescent="0.25">
      <c r="D2719" s="190"/>
    </row>
    <row r="2720" spans="4:4" x14ac:dyDescent="0.25">
      <c r="D2720" s="190"/>
    </row>
    <row r="2721" spans="4:4" x14ac:dyDescent="0.25">
      <c r="D2721" s="190"/>
    </row>
    <row r="2722" spans="4:4" x14ac:dyDescent="0.25">
      <c r="D2722" s="190"/>
    </row>
    <row r="2723" spans="4:4" x14ac:dyDescent="0.25">
      <c r="D2723" s="190"/>
    </row>
    <row r="2724" spans="4:4" x14ac:dyDescent="0.25">
      <c r="D2724" s="190"/>
    </row>
    <row r="2725" spans="4:4" x14ac:dyDescent="0.25">
      <c r="D2725" s="190"/>
    </row>
    <row r="2726" spans="4:4" x14ac:dyDescent="0.25">
      <c r="D2726" s="190"/>
    </row>
    <row r="2727" spans="4:4" x14ac:dyDescent="0.25">
      <c r="D2727" s="190"/>
    </row>
    <row r="2728" spans="4:4" x14ac:dyDescent="0.25">
      <c r="D2728" s="190"/>
    </row>
    <row r="2729" spans="4:4" x14ac:dyDescent="0.25">
      <c r="D2729" s="190"/>
    </row>
    <row r="2730" spans="4:4" x14ac:dyDescent="0.25">
      <c r="D2730" s="190"/>
    </row>
    <row r="2731" spans="4:4" x14ac:dyDescent="0.25">
      <c r="D2731" s="190"/>
    </row>
    <row r="2732" spans="4:4" x14ac:dyDescent="0.25">
      <c r="D2732" s="190"/>
    </row>
    <row r="2733" spans="4:4" x14ac:dyDescent="0.25">
      <c r="D2733" s="190"/>
    </row>
    <row r="2734" spans="4:4" x14ac:dyDescent="0.25">
      <c r="D2734" s="190"/>
    </row>
    <row r="2735" spans="4:4" x14ac:dyDescent="0.25">
      <c r="D2735" s="190"/>
    </row>
    <row r="2736" spans="4:4" x14ac:dyDescent="0.25">
      <c r="D2736" s="190"/>
    </row>
    <row r="2737" spans="4:4" x14ac:dyDescent="0.25">
      <c r="D2737" s="190"/>
    </row>
    <row r="2738" spans="4:4" x14ac:dyDescent="0.25">
      <c r="D2738" s="190"/>
    </row>
    <row r="2739" spans="4:4" x14ac:dyDescent="0.25">
      <c r="D2739" s="190"/>
    </row>
    <row r="2740" spans="4:4" x14ac:dyDescent="0.25">
      <c r="D2740" s="190"/>
    </row>
    <row r="2741" spans="4:4" x14ac:dyDescent="0.25">
      <c r="D2741" s="190"/>
    </row>
    <row r="2742" spans="4:4" x14ac:dyDescent="0.25">
      <c r="D2742" s="190"/>
    </row>
    <row r="2743" spans="4:4" x14ac:dyDescent="0.25">
      <c r="D2743" s="190"/>
    </row>
    <row r="2744" spans="4:4" x14ac:dyDescent="0.25">
      <c r="D2744" s="190"/>
    </row>
    <row r="2745" spans="4:4" x14ac:dyDescent="0.25">
      <c r="D2745" s="190"/>
    </row>
    <row r="2746" spans="4:4" x14ac:dyDescent="0.25">
      <c r="D2746" s="190"/>
    </row>
    <row r="2747" spans="4:4" x14ac:dyDescent="0.25">
      <c r="D2747" s="190"/>
    </row>
    <row r="2748" spans="4:4" x14ac:dyDescent="0.25">
      <c r="D2748" s="190"/>
    </row>
    <row r="2749" spans="4:4" x14ac:dyDescent="0.25">
      <c r="D2749" s="190"/>
    </row>
    <row r="2750" spans="4:4" x14ac:dyDescent="0.25">
      <c r="D2750" s="190"/>
    </row>
    <row r="2751" spans="4:4" x14ac:dyDescent="0.25">
      <c r="D2751" s="190"/>
    </row>
    <row r="2752" spans="4:4" x14ac:dyDescent="0.25">
      <c r="D2752" s="190"/>
    </row>
    <row r="2753" spans="4:4" x14ac:dyDescent="0.25">
      <c r="D2753" s="190"/>
    </row>
    <row r="2754" spans="4:4" x14ac:dyDescent="0.25">
      <c r="D2754" s="190"/>
    </row>
    <row r="2755" spans="4:4" x14ac:dyDescent="0.25">
      <c r="D2755" s="190"/>
    </row>
    <row r="2756" spans="4:4" x14ac:dyDescent="0.25">
      <c r="D2756" s="190"/>
    </row>
    <row r="2757" spans="4:4" x14ac:dyDescent="0.25">
      <c r="D2757" s="190"/>
    </row>
    <row r="2758" spans="4:4" x14ac:dyDescent="0.25">
      <c r="D2758" s="190"/>
    </row>
    <row r="2759" spans="4:4" x14ac:dyDescent="0.25">
      <c r="D2759" s="190"/>
    </row>
    <row r="2760" spans="4:4" x14ac:dyDescent="0.25">
      <c r="D2760" s="190"/>
    </row>
    <row r="2761" spans="4:4" x14ac:dyDescent="0.25">
      <c r="D2761" s="190"/>
    </row>
    <row r="2762" spans="4:4" x14ac:dyDescent="0.25">
      <c r="D2762" s="190"/>
    </row>
    <row r="2763" spans="4:4" x14ac:dyDescent="0.25">
      <c r="D2763" s="190"/>
    </row>
    <row r="2764" spans="4:4" x14ac:dyDescent="0.25">
      <c r="D2764" s="190"/>
    </row>
    <row r="2765" spans="4:4" x14ac:dyDescent="0.25">
      <c r="D2765" s="190"/>
    </row>
    <row r="2766" spans="4:4" x14ac:dyDescent="0.25">
      <c r="D2766" s="190"/>
    </row>
    <row r="2767" spans="4:4" x14ac:dyDescent="0.25">
      <c r="D2767" s="190"/>
    </row>
    <row r="2768" spans="4:4" x14ac:dyDescent="0.25">
      <c r="D2768" s="190"/>
    </row>
    <row r="2769" spans="4:4" x14ac:dyDescent="0.25">
      <c r="D2769" s="190"/>
    </row>
    <row r="2770" spans="4:4" x14ac:dyDescent="0.25">
      <c r="D2770" s="190"/>
    </row>
    <row r="2771" spans="4:4" x14ac:dyDescent="0.25">
      <c r="D2771" s="190"/>
    </row>
    <row r="2772" spans="4:4" x14ac:dyDescent="0.25">
      <c r="D2772" s="190"/>
    </row>
    <row r="2773" spans="4:4" x14ac:dyDescent="0.25">
      <c r="D2773" s="190"/>
    </row>
    <row r="2774" spans="4:4" x14ac:dyDescent="0.25">
      <c r="D2774" s="190"/>
    </row>
    <row r="2775" spans="4:4" x14ac:dyDescent="0.25">
      <c r="D2775" s="190"/>
    </row>
    <row r="2776" spans="4:4" x14ac:dyDescent="0.25">
      <c r="D2776" s="190"/>
    </row>
    <row r="2777" spans="4:4" x14ac:dyDescent="0.25">
      <c r="D2777" s="190"/>
    </row>
    <row r="2778" spans="4:4" x14ac:dyDescent="0.25">
      <c r="D2778" s="190"/>
    </row>
    <row r="2779" spans="4:4" x14ac:dyDescent="0.25">
      <c r="D2779" s="190"/>
    </row>
    <row r="2780" spans="4:4" x14ac:dyDescent="0.25">
      <c r="D2780" s="190"/>
    </row>
    <row r="2781" spans="4:4" x14ac:dyDescent="0.25">
      <c r="D2781" s="190"/>
    </row>
    <row r="2782" spans="4:4" x14ac:dyDescent="0.25">
      <c r="D2782" s="190"/>
    </row>
    <row r="2783" spans="4:4" x14ac:dyDescent="0.25">
      <c r="D2783" s="190"/>
    </row>
    <row r="2784" spans="4:4" x14ac:dyDescent="0.25">
      <c r="D2784" s="190"/>
    </row>
    <row r="2785" spans="4:4" x14ac:dyDescent="0.25">
      <c r="D2785" s="190"/>
    </row>
    <row r="2786" spans="4:4" x14ac:dyDescent="0.25">
      <c r="D2786" s="190"/>
    </row>
    <row r="2787" spans="4:4" x14ac:dyDescent="0.25">
      <c r="D2787" s="190"/>
    </row>
    <row r="2788" spans="4:4" x14ac:dyDescent="0.25">
      <c r="D2788" s="190"/>
    </row>
    <row r="2789" spans="4:4" x14ac:dyDescent="0.25">
      <c r="D2789" s="190"/>
    </row>
    <row r="2790" spans="4:4" x14ac:dyDescent="0.25">
      <c r="D2790" s="190"/>
    </row>
    <row r="2791" spans="4:4" x14ac:dyDescent="0.25">
      <c r="D2791" s="190"/>
    </row>
    <row r="2792" spans="4:4" x14ac:dyDescent="0.25">
      <c r="D2792" s="190"/>
    </row>
    <row r="2793" spans="4:4" x14ac:dyDescent="0.25">
      <c r="D2793" s="190"/>
    </row>
    <row r="2794" spans="4:4" x14ac:dyDescent="0.25">
      <c r="D2794" s="190"/>
    </row>
    <row r="2795" spans="4:4" x14ac:dyDescent="0.25">
      <c r="D2795" s="190"/>
    </row>
    <row r="2796" spans="4:4" x14ac:dyDescent="0.25">
      <c r="D2796" s="190"/>
    </row>
    <row r="2797" spans="4:4" x14ac:dyDescent="0.25">
      <c r="D2797" s="190"/>
    </row>
    <row r="2798" spans="4:4" x14ac:dyDescent="0.25">
      <c r="D2798" s="190"/>
    </row>
    <row r="2799" spans="4:4" x14ac:dyDescent="0.25">
      <c r="D2799" s="190"/>
    </row>
    <row r="2800" spans="4:4" x14ac:dyDescent="0.25">
      <c r="D2800" s="190"/>
    </row>
    <row r="2801" spans="4:4" x14ac:dyDescent="0.25">
      <c r="D2801" s="190"/>
    </row>
    <row r="2802" spans="4:4" x14ac:dyDescent="0.25">
      <c r="D2802" s="190"/>
    </row>
    <row r="2803" spans="4:4" x14ac:dyDescent="0.25">
      <c r="D2803" s="190"/>
    </row>
    <row r="2804" spans="4:4" x14ac:dyDescent="0.25">
      <c r="D2804" s="190"/>
    </row>
    <row r="2805" spans="4:4" x14ac:dyDescent="0.25">
      <c r="D2805" s="190"/>
    </row>
    <row r="2806" spans="4:4" x14ac:dyDescent="0.25">
      <c r="D2806" s="190"/>
    </row>
    <row r="2807" spans="4:4" x14ac:dyDescent="0.25">
      <c r="D2807" s="190"/>
    </row>
    <row r="2808" spans="4:4" x14ac:dyDescent="0.25">
      <c r="D2808" s="190"/>
    </row>
    <row r="2809" spans="4:4" x14ac:dyDescent="0.25">
      <c r="D2809" s="190"/>
    </row>
    <row r="2810" spans="4:4" x14ac:dyDescent="0.25">
      <c r="D2810" s="190"/>
    </row>
    <row r="2811" spans="4:4" x14ac:dyDescent="0.25">
      <c r="D2811" s="190"/>
    </row>
    <row r="2812" spans="4:4" x14ac:dyDescent="0.25">
      <c r="D2812" s="190"/>
    </row>
    <row r="2813" spans="4:4" x14ac:dyDescent="0.25">
      <c r="D2813" s="190"/>
    </row>
    <row r="2814" spans="4:4" x14ac:dyDescent="0.25">
      <c r="D2814" s="190"/>
    </row>
    <row r="2815" spans="4:4" x14ac:dyDescent="0.25">
      <c r="D2815" s="190"/>
    </row>
    <row r="2816" spans="4:4" x14ac:dyDescent="0.25">
      <c r="D2816" s="190"/>
    </row>
    <row r="2817" spans="4:4" x14ac:dyDescent="0.25">
      <c r="D2817" s="190"/>
    </row>
    <row r="2818" spans="4:4" x14ac:dyDescent="0.25">
      <c r="D2818" s="190"/>
    </row>
    <row r="2819" spans="4:4" x14ac:dyDescent="0.25">
      <c r="D2819" s="190"/>
    </row>
    <row r="2820" spans="4:4" x14ac:dyDescent="0.25">
      <c r="D2820" s="190"/>
    </row>
    <row r="2821" spans="4:4" x14ac:dyDescent="0.25">
      <c r="D2821" s="190"/>
    </row>
    <row r="2822" spans="4:4" x14ac:dyDescent="0.25">
      <c r="D2822" s="190"/>
    </row>
    <row r="2823" spans="4:4" x14ac:dyDescent="0.25">
      <c r="D2823" s="190"/>
    </row>
    <row r="2824" spans="4:4" x14ac:dyDescent="0.25">
      <c r="D2824" s="190"/>
    </row>
    <row r="2825" spans="4:4" x14ac:dyDescent="0.25">
      <c r="D2825" s="190"/>
    </row>
    <row r="2826" spans="4:4" x14ac:dyDescent="0.25">
      <c r="D2826" s="190"/>
    </row>
    <row r="2827" spans="4:4" x14ac:dyDescent="0.25">
      <c r="D2827" s="190"/>
    </row>
    <row r="2828" spans="4:4" x14ac:dyDescent="0.25">
      <c r="D2828" s="190"/>
    </row>
    <row r="2829" spans="4:4" x14ac:dyDescent="0.25">
      <c r="D2829" s="190"/>
    </row>
    <row r="2830" spans="4:4" x14ac:dyDescent="0.25">
      <c r="D2830" s="190"/>
    </row>
    <row r="2831" spans="4:4" x14ac:dyDescent="0.25">
      <c r="D2831" s="190"/>
    </row>
    <row r="2832" spans="4:4" x14ac:dyDescent="0.25">
      <c r="D2832" s="190"/>
    </row>
    <row r="2833" spans="4:4" x14ac:dyDescent="0.25">
      <c r="D2833" s="190"/>
    </row>
    <row r="2834" spans="4:4" x14ac:dyDescent="0.25">
      <c r="D2834" s="190"/>
    </row>
    <row r="2835" spans="4:4" x14ac:dyDescent="0.25">
      <c r="D2835" s="190"/>
    </row>
    <row r="2836" spans="4:4" x14ac:dyDescent="0.25">
      <c r="D2836" s="190"/>
    </row>
    <row r="2837" spans="4:4" x14ac:dyDescent="0.25">
      <c r="D2837" s="190"/>
    </row>
    <row r="2838" spans="4:4" x14ac:dyDescent="0.25">
      <c r="D2838" s="190"/>
    </row>
    <row r="2839" spans="4:4" x14ac:dyDescent="0.25">
      <c r="D2839" s="190"/>
    </row>
    <row r="2840" spans="4:4" x14ac:dyDescent="0.25">
      <c r="D2840" s="190"/>
    </row>
    <row r="2841" spans="4:4" x14ac:dyDescent="0.25">
      <c r="D2841" s="190"/>
    </row>
    <row r="2842" spans="4:4" x14ac:dyDescent="0.25">
      <c r="D2842" s="190"/>
    </row>
    <row r="2843" spans="4:4" x14ac:dyDescent="0.25">
      <c r="D2843" s="190"/>
    </row>
    <row r="2844" spans="4:4" x14ac:dyDescent="0.25">
      <c r="D2844" s="190"/>
    </row>
    <row r="2845" spans="4:4" x14ac:dyDescent="0.25">
      <c r="D2845" s="190"/>
    </row>
    <row r="2846" spans="4:4" x14ac:dyDescent="0.25">
      <c r="D2846" s="190"/>
    </row>
    <row r="2847" spans="4:4" x14ac:dyDescent="0.25">
      <c r="D2847" s="190"/>
    </row>
    <row r="2848" spans="4:4" x14ac:dyDescent="0.25">
      <c r="D2848" s="190"/>
    </row>
    <row r="2849" spans="4:4" x14ac:dyDescent="0.25">
      <c r="D2849" s="190"/>
    </row>
    <row r="2850" spans="4:4" x14ac:dyDescent="0.25">
      <c r="D2850" s="190"/>
    </row>
    <row r="2851" spans="4:4" x14ac:dyDescent="0.25">
      <c r="D2851" s="190"/>
    </row>
    <row r="2852" spans="4:4" x14ac:dyDescent="0.25">
      <c r="D2852" s="190"/>
    </row>
    <row r="2853" spans="4:4" x14ac:dyDescent="0.25">
      <c r="D2853" s="190"/>
    </row>
    <row r="2854" spans="4:4" x14ac:dyDescent="0.25">
      <c r="D2854" s="190"/>
    </row>
    <row r="2855" spans="4:4" x14ac:dyDescent="0.25">
      <c r="D2855" s="190"/>
    </row>
    <row r="2856" spans="4:4" x14ac:dyDescent="0.25">
      <c r="D2856" s="190"/>
    </row>
    <row r="2857" spans="4:4" x14ac:dyDescent="0.25">
      <c r="D2857" s="190"/>
    </row>
    <row r="2858" spans="4:4" x14ac:dyDescent="0.25">
      <c r="D2858" s="190"/>
    </row>
    <row r="2859" spans="4:4" x14ac:dyDescent="0.25">
      <c r="D2859" s="190"/>
    </row>
    <row r="2860" spans="4:4" x14ac:dyDescent="0.25">
      <c r="D2860" s="190"/>
    </row>
    <row r="2861" spans="4:4" x14ac:dyDescent="0.25">
      <c r="D2861" s="190"/>
    </row>
    <row r="2862" spans="4:4" x14ac:dyDescent="0.25">
      <c r="D2862" s="190"/>
    </row>
    <row r="2863" spans="4:4" x14ac:dyDescent="0.25">
      <c r="D2863" s="190"/>
    </row>
    <row r="2864" spans="4:4" x14ac:dyDescent="0.25">
      <c r="D2864" s="190"/>
    </row>
    <row r="2865" spans="4:4" x14ac:dyDescent="0.25">
      <c r="D2865" s="190"/>
    </row>
    <row r="2866" spans="4:4" x14ac:dyDescent="0.25">
      <c r="D2866" s="190"/>
    </row>
    <row r="2867" spans="4:4" x14ac:dyDescent="0.25">
      <c r="D2867" s="190"/>
    </row>
    <row r="2868" spans="4:4" x14ac:dyDescent="0.25">
      <c r="D2868" s="190"/>
    </row>
    <row r="2869" spans="4:4" x14ac:dyDescent="0.25">
      <c r="D2869" s="190"/>
    </row>
    <row r="2870" spans="4:4" x14ac:dyDescent="0.25">
      <c r="D2870" s="190"/>
    </row>
    <row r="2871" spans="4:4" x14ac:dyDescent="0.25">
      <c r="D2871" s="190"/>
    </row>
    <row r="2872" spans="4:4" x14ac:dyDescent="0.25">
      <c r="D2872" s="190"/>
    </row>
    <row r="2873" spans="4:4" x14ac:dyDescent="0.25">
      <c r="D2873" s="190"/>
    </row>
    <row r="2874" spans="4:4" x14ac:dyDescent="0.25">
      <c r="D2874" s="190"/>
    </row>
    <row r="2875" spans="4:4" x14ac:dyDescent="0.25">
      <c r="D2875" s="190"/>
    </row>
    <row r="2876" spans="4:4" x14ac:dyDescent="0.25">
      <c r="D2876" s="190"/>
    </row>
    <row r="2877" spans="4:4" x14ac:dyDescent="0.25">
      <c r="D2877" s="190"/>
    </row>
    <row r="2878" spans="4:4" x14ac:dyDescent="0.25">
      <c r="D2878" s="190"/>
    </row>
    <row r="2879" spans="4:4" x14ac:dyDescent="0.25">
      <c r="D2879" s="190"/>
    </row>
    <row r="2880" spans="4:4" x14ac:dyDescent="0.25">
      <c r="D2880" s="190"/>
    </row>
    <row r="2881" spans="4:4" x14ac:dyDescent="0.25">
      <c r="D2881" s="190"/>
    </row>
    <row r="2882" spans="4:4" x14ac:dyDescent="0.25">
      <c r="D2882" s="190"/>
    </row>
    <row r="2883" spans="4:4" x14ac:dyDescent="0.25">
      <c r="D2883" s="190"/>
    </row>
    <row r="2884" spans="4:4" x14ac:dyDescent="0.25">
      <c r="D2884" s="190"/>
    </row>
    <row r="2885" spans="4:4" x14ac:dyDescent="0.25">
      <c r="D2885" s="190"/>
    </row>
    <row r="2886" spans="4:4" x14ac:dyDescent="0.25">
      <c r="D2886" s="190"/>
    </row>
    <row r="2887" spans="4:4" x14ac:dyDescent="0.25">
      <c r="D2887" s="190"/>
    </row>
    <row r="2888" spans="4:4" x14ac:dyDescent="0.25">
      <c r="D2888" s="190"/>
    </row>
    <row r="2889" spans="4:4" x14ac:dyDescent="0.25">
      <c r="D2889" s="190"/>
    </row>
    <row r="2890" spans="4:4" x14ac:dyDescent="0.25">
      <c r="D2890" s="190"/>
    </row>
    <row r="2891" spans="4:4" x14ac:dyDescent="0.25">
      <c r="D2891" s="190"/>
    </row>
    <row r="2892" spans="4:4" x14ac:dyDescent="0.25">
      <c r="D2892" s="190"/>
    </row>
    <row r="2893" spans="4:4" x14ac:dyDescent="0.25">
      <c r="D2893" s="190"/>
    </row>
    <row r="2894" spans="4:4" x14ac:dyDescent="0.25">
      <c r="D2894" s="190"/>
    </row>
    <row r="2895" spans="4:4" x14ac:dyDescent="0.25">
      <c r="D2895" s="190"/>
    </row>
    <row r="2896" spans="4:4" x14ac:dyDescent="0.25">
      <c r="D2896" s="190"/>
    </row>
    <row r="2897" spans="4:4" x14ac:dyDescent="0.25">
      <c r="D2897" s="190"/>
    </row>
    <row r="2898" spans="4:4" x14ac:dyDescent="0.25">
      <c r="D2898" s="190"/>
    </row>
    <row r="2899" spans="4:4" x14ac:dyDescent="0.25">
      <c r="D2899" s="190"/>
    </row>
    <row r="2900" spans="4:4" x14ac:dyDescent="0.25">
      <c r="D2900" s="190"/>
    </row>
    <row r="2901" spans="4:4" x14ac:dyDescent="0.25">
      <c r="D2901" s="190"/>
    </row>
    <row r="2902" spans="4:4" x14ac:dyDescent="0.25">
      <c r="D2902" s="190"/>
    </row>
    <row r="2903" spans="4:4" x14ac:dyDescent="0.25">
      <c r="D2903" s="190"/>
    </row>
    <row r="2904" spans="4:4" x14ac:dyDescent="0.25">
      <c r="D2904" s="190"/>
    </row>
    <row r="2905" spans="4:4" x14ac:dyDescent="0.25">
      <c r="D2905" s="190"/>
    </row>
    <row r="2906" spans="4:4" x14ac:dyDescent="0.25">
      <c r="D2906" s="190"/>
    </row>
    <row r="2907" spans="4:4" x14ac:dyDescent="0.25">
      <c r="D2907" s="190"/>
    </row>
    <row r="2908" spans="4:4" x14ac:dyDescent="0.25">
      <c r="D2908" s="190"/>
    </row>
    <row r="2909" spans="4:4" x14ac:dyDescent="0.25">
      <c r="D2909" s="190"/>
    </row>
    <row r="2910" spans="4:4" x14ac:dyDescent="0.25">
      <c r="D2910" s="190"/>
    </row>
    <row r="2911" spans="4:4" x14ac:dyDescent="0.25">
      <c r="D2911" s="190"/>
    </row>
    <row r="2912" spans="4:4" x14ac:dyDescent="0.25">
      <c r="D2912" s="190"/>
    </row>
    <row r="2913" spans="4:4" x14ac:dyDescent="0.25">
      <c r="D2913" s="190"/>
    </row>
    <row r="2914" spans="4:4" x14ac:dyDescent="0.25">
      <c r="D2914" s="190"/>
    </row>
    <row r="2915" spans="4:4" x14ac:dyDescent="0.25">
      <c r="D2915" s="190"/>
    </row>
    <row r="2916" spans="4:4" x14ac:dyDescent="0.25">
      <c r="D2916" s="190"/>
    </row>
    <row r="2917" spans="4:4" x14ac:dyDescent="0.25">
      <c r="D2917" s="190"/>
    </row>
    <row r="2918" spans="4:4" x14ac:dyDescent="0.25">
      <c r="D2918" s="190"/>
    </row>
    <row r="2919" spans="4:4" x14ac:dyDescent="0.25">
      <c r="D2919" s="190"/>
    </row>
    <row r="2920" spans="4:4" x14ac:dyDescent="0.25">
      <c r="D2920" s="190"/>
    </row>
    <row r="2921" spans="4:4" x14ac:dyDescent="0.25">
      <c r="D2921" s="190"/>
    </row>
    <row r="2922" spans="4:4" x14ac:dyDescent="0.25">
      <c r="D2922" s="190"/>
    </row>
    <row r="2923" spans="4:4" x14ac:dyDescent="0.25">
      <c r="D2923" s="190"/>
    </row>
    <row r="2924" spans="4:4" x14ac:dyDescent="0.25">
      <c r="D2924" s="190"/>
    </row>
    <row r="2925" spans="4:4" x14ac:dyDescent="0.25">
      <c r="D2925" s="190"/>
    </row>
    <row r="2926" spans="4:4" x14ac:dyDescent="0.25">
      <c r="D2926" s="190"/>
    </row>
    <row r="2927" spans="4:4" x14ac:dyDescent="0.25">
      <c r="D2927" s="190"/>
    </row>
    <row r="2928" spans="4:4" x14ac:dyDescent="0.25">
      <c r="D2928" s="190"/>
    </row>
    <row r="2929" spans="4:4" x14ac:dyDescent="0.25">
      <c r="D2929" s="190"/>
    </row>
    <row r="2930" spans="4:4" x14ac:dyDescent="0.25">
      <c r="D2930" s="190"/>
    </row>
    <row r="2931" spans="4:4" x14ac:dyDescent="0.25">
      <c r="D2931" s="190"/>
    </row>
    <row r="2932" spans="4:4" x14ac:dyDescent="0.25">
      <c r="D2932" s="190"/>
    </row>
    <row r="2933" spans="4:4" x14ac:dyDescent="0.25">
      <c r="D2933" s="190"/>
    </row>
    <row r="2934" spans="4:4" x14ac:dyDescent="0.25">
      <c r="D2934" s="190"/>
    </row>
    <row r="2935" spans="4:4" x14ac:dyDescent="0.25">
      <c r="D2935" s="190"/>
    </row>
    <row r="2936" spans="4:4" x14ac:dyDescent="0.25">
      <c r="D2936" s="190"/>
    </row>
    <row r="2937" spans="4:4" x14ac:dyDescent="0.25">
      <c r="D2937" s="190"/>
    </row>
    <row r="2938" spans="4:4" x14ac:dyDescent="0.25">
      <c r="D2938" s="190"/>
    </row>
    <row r="2939" spans="4:4" x14ac:dyDescent="0.25">
      <c r="D2939" s="190"/>
    </row>
    <row r="2940" spans="4:4" x14ac:dyDescent="0.25">
      <c r="D2940" s="190"/>
    </row>
    <row r="2941" spans="4:4" x14ac:dyDescent="0.25">
      <c r="D2941" s="190"/>
    </row>
    <row r="2942" spans="4:4" x14ac:dyDescent="0.25">
      <c r="D2942" s="190"/>
    </row>
    <row r="2943" spans="4:4" x14ac:dyDescent="0.25">
      <c r="D2943" s="190"/>
    </row>
    <row r="2944" spans="4:4" x14ac:dyDescent="0.25">
      <c r="D2944" s="190"/>
    </row>
    <row r="2945" spans="4:4" x14ac:dyDescent="0.25">
      <c r="D2945" s="190"/>
    </row>
    <row r="2946" spans="4:4" x14ac:dyDescent="0.25">
      <c r="D2946" s="190"/>
    </row>
    <row r="2947" spans="4:4" x14ac:dyDescent="0.25">
      <c r="D2947" s="190"/>
    </row>
    <row r="2948" spans="4:4" x14ac:dyDescent="0.25">
      <c r="D2948" s="190"/>
    </row>
    <row r="2949" spans="4:4" x14ac:dyDescent="0.25">
      <c r="D2949" s="190"/>
    </row>
    <row r="2950" spans="4:4" x14ac:dyDescent="0.25">
      <c r="D2950" s="190"/>
    </row>
    <row r="2951" spans="4:4" x14ac:dyDescent="0.25">
      <c r="D2951" s="190"/>
    </row>
    <row r="2952" spans="4:4" x14ac:dyDescent="0.25">
      <c r="D2952" s="190"/>
    </row>
    <row r="2953" spans="4:4" x14ac:dyDescent="0.25">
      <c r="D2953" s="190"/>
    </row>
    <row r="2954" spans="4:4" x14ac:dyDescent="0.25">
      <c r="D2954" s="190"/>
    </row>
    <row r="2955" spans="4:4" x14ac:dyDescent="0.25">
      <c r="D2955" s="190"/>
    </row>
    <row r="2956" spans="4:4" x14ac:dyDescent="0.25">
      <c r="D2956" s="190"/>
    </row>
    <row r="2957" spans="4:4" x14ac:dyDescent="0.25">
      <c r="D2957" s="190"/>
    </row>
    <row r="2958" spans="4:4" x14ac:dyDescent="0.25">
      <c r="D2958" s="190"/>
    </row>
    <row r="2959" spans="4:4" x14ac:dyDescent="0.25">
      <c r="D2959" s="190"/>
    </row>
    <row r="2960" spans="4:4" x14ac:dyDescent="0.25">
      <c r="D2960" s="190"/>
    </row>
    <row r="2961" spans="4:4" x14ac:dyDescent="0.25">
      <c r="D2961" s="190"/>
    </row>
    <row r="2962" spans="4:4" x14ac:dyDescent="0.25">
      <c r="D2962" s="190"/>
    </row>
    <row r="2963" spans="4:4" x14ac:dyDescent="0.25">
      <c r="D2963" s="190"/>
    </row>
    <row r="2964" spans="4:4" x14ac:dyDescent="0.25">
      <c r="D2964" s="190"/>
    </row>
    <row r="2965" spans="4:4" x14ac:dyDescent="0.25">
      <c r="D2965" s="190"/>
    </row>
    <row r="2966" spans="4:4" x14ac:dyDescent="0.25">
      <c r="D2966" s="190"/>
    </row>
    <row r="2967" spans="4:4" x14ac:dyDescent="0.25">
      <c r="D2967" s="190"/>
    </row>
    <row r="2968" spans="4:4" x14ac:dyDescent="0.25">
      <c r="D2968" s="190"/>
    </row>
    <row r="2969" spans="4:4" x14ac:dyDescent="0.25">
      <c r="D2969" s="190"/>
    </row>
    <row r="2970" spans="4:4" x14ac:dyDescent="0.25">
      <c r="D2970" s="190"/>
    </row>
    <row r="2971" spans="4:4" x14ac:dyDescent="0.25">
      <c r="D2971" s="190"/>
    </row>
    <row r="2972" spans="4:4" x14ac:dyDescent="0.25">
      <c r="D2972" s="190"/>
    </row>
    <row r="2973" spans="4:4" x14ac:dyDescent="0.25">
      <c r="D2973" s="190"/>
    </row>
    <row r="2974" spans="4:4" x14ac:dyDescent="0.25">
      <c r="D2974" s="190"/>
    </row>
    <row r="2975" spans="4:4" x14ac:dyDescent="0.25">
      <c r="D2975" s="190"/>
    </row>
    <row r="2976" spans="4:4" x14ac:dyDescent="0.25">
      <c r="D2976" s="190"/>
    </row>
    <row r="2977" spans="4:4" x14ac:dyDescent="0.25">
      <c r="D2977" s="190"/>
    </row>
    <row r="2978" spans="4:4" x14ac:dyDescent="0.25">
      <c r="D2978" s="190"/>
    </row>
    <row r="2979" spans="4:4" x14ac:dyDescent="0.25">
      <c r="D2979" s="190"/>
    </row>
    <row r="2980" spans="4:4" x14ac:dyDescent="0.25">
      <c r="D2980" s="190"/>
    </row>
    <row r="2981" spans="4:4" x14ac:dyDescent="0.25">
      <c r="D2981" s="190"/>
    </row>
    <row r="2982" spans="4:4" x14ac:dyDescent="0.25">
      <c r="D2982" s="190"/>
    </row>
    <row r="2983" spans="4:4" x14ac:dyDescent="0.25">
      <c r="D2983" s="190"/>
    </row>
    <row r="2984" spans="4:4" x14ac:dyDescent="0.25">
      <c r="D2984" s="190"/>
    </row>
    <row r="2985" spans="4:4" x14ac:dyDescent="0.25">
      <c r="D2985" s="190"/>
    </row>
    <row r="2986" spans="4:4" x14ac:dyDescent="0.25">
      <c r="D2986" s="190"/>
    </row>
    <row r="2987" spans="4:4" x14ac:dyDescent="0.25">
      <c r="D2987" s="190"/>
    </row>
    <row r="2988" spans="4:4" x14ac:dyDescent="0.25">
      <c r="D2988" s="190"/>
    </row>
    <row r="2989" spans="4:4" x14ac:dyDescent="0.25">
      <c r="D2989" s="190"/>
    </row>
    <row r="2990" spans="4:4" x14ac:dyDescent="0.25">
      <c r="D2990" s="190"/>
    </row>
    <row r="2991" spans="4:4" x14ac:dyDescent="0.25">
      <c r="D2991" s="190"/>
    </row>
    <row r="2992" spans="4:4" x14ac:dyDescent="0.25">
      <c r="D2992" s="190"/>
    </row>
    <row r="2993" spans="4:4" x14ac:dyDescent="0.25">
      <c r="D2993" s="190"/>
    </row>
    <row r="2994" spans="4:4" x14ac:dyDescent="0.25">
      <c r="D2994" s="190"/>
    </row>
    <row r="2995" spans="4:4" x14ac:dyDescent="0.25">
      <c r="D2995" s="190"/>
    </row>
    <row r="2996" spans="4:4" x14ac:dyDescent="0.25">
      <c r="D2996" s="190"/>
    </row>
    <row r="2997" spans="4:4" x14ac:dyDescent="0.25">
      <c r="D2997" s="190"/>
    </row>
    <row r="2998" spans="4:4" x14ac:dyDescent="0.25">
      <c r="D2998" s="190"/>
    </row>
    <row r="2999" spans="4:4" x14ac:dyDescent="0.25">
      <c r="D2999" s="190"/>
    </row>
    <row r="3000" spans="4:4" x14ac:dyDescent="0.25">
      <c r="D3000" s="190"/>
    </row>
    <row r="3001" spans="4:4" x14ac:dyDescent="0.25">
      <c r="D3001" s="190"/>
    </row>
    <row r="3002" spans="4:4" x14ac:dyDescent="0.25">
      <c r="D3002" s="190"/>
    </row>
    <row r="3003" spans="4:4" x14ac:dyDescent="0.25">
      <c r="D3003" s="190"/>
    </row>
    <row r="3004" spans="4:4" x14ac:dyDescent="0.25">
      <c r="D3004" s="190"/>
    </row>
    <row r="3005" spans="4:4" x14ac:dyDescent="0.25">
      <c r="D3005" s="190"/>
    </row>
    <row r="3006" spans="4:4" x14ac:dyDescent="0.25">
      <c r="D3006" s="190"/>
    </row>
    <row r="3007" spans="4:4" x14ac:dyDescent="0.25">
      <c r="D3007" s="190"/>
    </row>
    <row r="3008" spans="4:4" x14ac:dyDescent="0.25">
      <c r="D3008" s="190"/>
    </row>
    <row r="3009" spans="4:4" x14ac:dyDescent="0.25">
      <c r="D3009" s="190"/>
    </row>
    <row r="3010" spans="4:4" x14ac:dyDescent="0.25">
      <c r="D3010" s="190"/>
    </row>
    <row r="3011" spans="4:4" x14ac:dyDescent="0.25">
      <c r="D3011" s="190"/>
    </row>
    <row r="3012" spans="4:4" x14ac:dyDescent="0.25">
      <c r="D3012" s="190"/>
    </row>
    <row r="3013" spans="4:4" x14ac:dyDescent="0.25">
      <c r="D3013" s="190"/>
    </row>
    <row r="3014" spans="4:4" x14ac:dyDescent="0.25">
      <c r="D3014" s="190"/>
    </row>
    <row r="3015" spans="4:4" x14ac:dyDescent="0.25">
      <c r="D3015" s="190"/>
    </row>
    <row r="3016" spans="4:4" x14ac:dyDescent="0.25">
      <c r="D3016" s="190"/>
    </row>
    <row r="3017" spans="4:4" x14ac:dyDescent="0.25">
      <c r="D3017" s="190"/>
    </row>
    <row r="3018" spans="4:4" x14ac:dyDescent="0.25">
      <c r="D3018" s="190"/>
    </row>
    <row r="3019" spans="4:4" x14ac:dyDescent="0.25">
      <c r="D3019" s="190"/>
    </row>
    <row r="3020" spans="4:4" x14ac:dyDescent="0.25">
      <c r="D3020" s="190"/>
    </row>
    <row r="3021" spans="4:4" x14ac:dyDescent="0.25">
      <c r="D3021" s="190"/>
    </row>
    <row r="3022" spans="4:4" x14ac:dyDescent="0.25">
      <c r="D3022" s="190"/>
    </row>
    <row r="3023" spans="4:4" x14ac:dyDescent="0.25">
      <c r="D3023" s="190"/>
    </row>
    <row r="3024" spans="4:4" x14ac:dyDescent="0.25">
      <c r="D3024" s="190"/>
    </row>
    <row r="3025" spans="4:4" x14ac:dyDescent="0.25">
      <c r="D3025" s="190"/>
    </row>
    <row r="3026" spans="4:4" x14ac:dyDescent="0.25">
      <c r="D3026" s="190"/>
    </row>
    <row r="3027" spans="4:4" x14ac:dyDescent="0.25">
      <c r="D3027" s="190"/>
    </row>
    <row r="3028" spans="4:4" x14ac:dyDescent="0.25">
      <c r="D3028" s="190"/>
    </row>
    <row r="3029" spans="4:4" x14ac:dyDescent="0.25">
      <c r="D3029" s="190"/>
    </row>
    <row r="3030" spans="4:4" x14ac:dyDescent="0.25">
      <c r="D3030" s="190"/>
    </row>
    <row r="3031" spans="4:4" x14ac:dyDescent="0.25">
      <c r="D3031" s="190"/>
    </row>
    <row r="3032" spans="4:4" x14ac:dyDescent="0.25">
      <c r="D3032" s="190"/>
    </row>
    <row r="3033" spans="4:4" x14ac:dyDescent="0.25">
      <c r="D3033" s="190"/>
    </row>
    <row r="3034" spans="4:4" x14ac:dyDescent="0.25">
      <c r="D3034" s="190"/>
    </row>
    <row r="3035" spans="4:4" x14ac:dyDescent="0.25">
      <c r="D3035" s="190"/>
    </row>
    <row r="3036" spans="4:4" x14ac:dyDescent="0.25">
      <c r="D3036" s="190"/>
    </row>
    <row r="3037" spans="4:4" x14ac:dyDescent="0.25">
      <c r="D3037" s="190"/>
    </row>
    <row r="3038" spans="4:4" x14ac:dyDescent="0.25">
      <c r="D3038" s="190"/>
    </row>
    <row r="3039" spans="4:4" x14ac:dyDescent="0.25">
      <c r="D3039" s="190"/>
    </row>
    <row r="3040" spans="4:4" x14ac:dyDescent="0.25">
      <c r="D3040" s="190"/>
    </row>
    <row r="3041" spans="4:4" x14ac:dyDescent="0.25">
      <c r="D3041" s="190"/>
    </row>
    <row r="3042" spans="4:4" x14ac:dyDescent="0.25">
      <c r="D3042" s="190"/>
    </row>
    <row r="3043" spans="4:4" x14ac:dyDescent="0.25">
      <c r="D3043" s="190"/>
    </row>
    <row r="3044" spans="4:4" x14ac:dyDescent="0.25">
      <c r="D3044" s="190"/>
    </row>
    <row r="3045" spans="4:4" x14ac:dyDescent="0.25">
      <c r="D3045" s="190"/>
    </row>
    <row r="3046" spans="4:4" x14ac:dyDescent="0.25">
      <c r="D3046" s="190"/>
    </row>
    <row r="3047" spans="4:4" x14ac:dyDescent="0.25">
      <c r="D3047" s="190"/>
    </row>
    <row r="3048" spans="4:4" x14ac:dyDescent="0.25">
      <c r="D3048" s="190"/>
    </row>
    <row r="3049" spans="4:4" x14ac:dyDescent="0.25">
      <c r="D3049" s="190"/>
    </row>
    <row r="3050" spans="4:4" x14ac:dyDescent="0.25">
      <c r="D3050" s="190"/>
    </row>
    <row r="3051" spans="4:4" x14ac:dyDescent="0.25">
      <c r="D3051" s="190"/>
    </row>
    <row r="3052" spans="4:4" x14ac:dyDescent="0.25">
      <c r="D3052" s="190"/>
    </row>
    <row r="3053" spans="4:4" x14ac:dyDescent="0.25">
      <c r="D3053" s="190"/>
    </row>
    <row r="3054" spans="4:4" x14ac:dyDescent="0.25">
      <c r="D3054" s="190"/>
    </row>
    <row r="3055" spans="4:4" x14ac:dyDescent="0.25">
      <c r="D3055" s="190"/>
    </row>
    <row r="3056" spans="4:4" x14ac:dyDescent="0.25">
      <c r="D3056" s="190"/>
    </row>
    <row r="3057" spans="4:4" x14ac:dyDescent="0.25">
      <c r="D3057" s="190"/>
    </row>
    <row r="3058" spans="4:4" x14ac:dyDescent="0.25">
      <c r="D3058" s="190"/>
    </row>
    <row r="3059" spans="4:4" x14ac:dyDescent="0.25">
      <c r="D3059" s="190"/>
    </row>
    <row r="3060" spans="4:4" x14ac:dyDescent="0.25">
      <c r="D3060" s="190"/>
    </row>
    <row r="3061" spans="4:4" x14ac:dyDescent="0.25">
      <c r="D3061" s="190"/>
    </row>
    <row r="3062" spans="4:4" x14ac:dyDescent="0.25">
      <c r="D3062" s="190"/>
    </row>
    <row r="3063" spans="4:4" x14ac:dyDescent="0.25">
      <c r="D3063" s="190"/>
    </row>
    <row r="3064" spans="4:4" x14ac:dyDescent="0.25">
      <c r="D3064" s="190"/>
    </row>
    <row r="3065" spans="4:4" x14ac:dyDescent="0.25">
      <c r="D3065" s="190"/>
    </row>
    <row r="3066" spans="4:4" x14ac:dyDescent="0.25">
      <c r="D3066" s="190"/>
    </row>
    <row r="3067" spans="4:4" x14ac:dyDescent="0.25">
      <c r="D3067" s="190"/>
    </row>
    <row r="3068" spans="4:4" x14ac:dyDescent="0.25">
      <c r="D3068" s="190"/>
    </row>
    <row r="3069" spans="4:4" x14ac:dyDescent="0.25">
      <c r="D3069" s="190"/>
    </row>
    <row r="3070" spans="4:4" x14ac:dyDescent="0.25">
      <c r="D3070" s="190"/>
    </row>
    <row r="3071" spans="4:4" x14ac:dyDescent="0.25">
      <c r="D3071" s="190"/>
    </row>
    <row r="3072" spans="4:4" x14ac:dyDescent="0.25">
      <c r="D3072" s="190"/>
    </row>
    <row r="3073" spans="4:4" x14ac:dyDescent="0.25">
      <c r="D3073" s="190"/>
    </row>
    <row r="3074" spans="4:4" x14ac:dyDescent="0.25">
      <c r="D3074" s="190"/>
    </row>
    <row r="3075" spans="4:4" x14ac:dyDescent="0.25">
      <c r="D3075" s="190"/>
    </row>
    <row r="3076" spans="4:4" x14ac:dyDescent="0.25">
      <c r="D3076" s="190"/>
    </row>
    <row r="3077" spans="4:4" x14ac:dyDescent="0.25">
      <c r="D3077" s="190"/>
    </row>
    <row r="3078" spans="4:4" x14ac:dyDescent="0.25">
      <c r="D3078" s="190"/>
    </row>
    <row r="3079" spans="4:4" x14ac:dyDescent="0.25">
      <c r="D3079" s="190"/>
    </row>
    <row r="3080" spans="4:4" x14ac:dyDescent="0.25">
      <c r="D3080" s="190"/>
    </row>
    <row r="3081" spans="4:4" x14ac:dyDescent="0.25">
      <c r="D3081" s="190"/>
    </row>
    <row r="3082" spans="4:4" x14ac:dyDescent="0.25">
      <c r="D3082" s="190"/>
    </row>
    <row r="3083" spans="4:4" x14ac:dyDescent="0.25">
      <c r="D3083" s="190"/>
    </row>
    <row r="3084" spans="4:4" x14ac:dyDescent="0.25">
      <c r="D3084" s="190"/>
    </row>
    <row r="3085" spans="4:4" x14ac:dyDescent="0.25">
      <c r="D3085" s="190"/>
    </row>
    <row r="3086" spans="4:4" x14ac:dyDescent="0.25">
      <c r="D3086" s="190"/>
    </row>
    <row r="3087" spans="4:4" x14ac:dyDescent="0.25">
      <c r="D3087" s="190"/>
    </row>
    <row r="3088" spans="4:4" x14ac:dyDescent="0.25">
      <c r="D3088" s="190"/>
    </row>
    <row r="3089" spans="4:4" x14ac:dyDescent="0.25">
      <c r="D3089" s="190"/>
    </row>
    <row r="3090" spans="4:4" x14ac:dyDescent="0.25">
      <c r="D3090" s="190"/>
    </row>
    <row r="3091" spans="4:4" x14ac:dyDescent="0.25">
      <c r="D3091" s="190"/>
    </row>
    <row r="3092" spans="4:4" x14ac:dyDescent="0.25">
      <c r="D3092" s="190"/>
    </row>
    <row r="3093" spans="4:4" x14ac:dyDescent="0.25">
      <c r="D3093" s="190"/>
    </row>
    <row r="3094" spans="4:4" x14ac:dyDescent="0.25">
      <c r="D3094" s="190"/>
    </row>
    <row r="3095" spans="4:4" x14ac:dyDescent="0.25">
      <c r="D3095" s="190"/>
    </row>
    <row r="3096" spans="4:4" x14ac:dyDescent="0.25">
      <c r="D3096" s="190"/>
    </row>
    <row r="3097" spans="4:4" x14ac:dyDescent="0.25">
      <c r="D3097" s="190"/>
    </row>
    <row r="3098" spans="4:4" x14ac:dyDescent="0.25">
      <c r="D3098" s="190"/>
    </row>
    <row r="3099" spans="4:4" x14ac:dyDescent="0.25">
      <c r="D3099" s="190"/>
    </row>
    <row r="3100" spans="4:4" x14ac:dyDescent="0.25">
      <c r="D3100" s="190"/>
    </row>
    <row r="3101" spans="4:4" x14ac:dyDescent="0.25">
      <c r="D3101" s="190"/>
    </row>
    <row r="3102" spans="4:4" x14ac:dyDescent="0.25">
      <c r="D3102" s="190"/>
    </row>
    <row r="3103" spans="4:4" x14ac:dyDescent="0.25">
      <c r="D3103" s="190"/>
    </row>
    <row r="3104" spans="4:4" x14ac:dyDescent="0.25">
      <c r="D3104" s="190"/>
    </row>
    <row r="3105" spans="4:4" x14ac:dyDescent="0.25">
      <c r="D3105" s="190"/>
    </row>
    <row r="3106" spans="4:4" x14ac:dyDescent="0.25">
      <c r="D3106" s="190"/>
    </row>
    <row r="3107" spans="4:4" x14ac:dyDescent="0.25">
      <c r="D3107" s="190"/>
    </row>
    <row r="3108" spans="4:4" x14ac:dyDescent="0.25">
      <c r="D3108" s="190"/>
    </row>
    <row r="3109" spans="4:4" x14ac:dyDescent="0.25">
      <c r="D3109" s="190"/>
    </row>
    <row r="3110" spans="4:4" x14ac:dyDescent="0.25">
      <c r="D3110" s="190"/>
    </row>
    <row r="3111" spans="4:4" x14ac:dyDescent="0.25">
      <c r="D3111" s="190"/>
    </row>
    <row r="3112" spans="4:4" x14ac:dyDescent="0.25">
      <c r="D3112" s="190"/>
    </row>
    <row r="3113" spans="4:4" x14ac:dyDescent="0.25">
      <c r="D3113" s="190"/>
    </row>
    <row r="3114" spans="4:4" x14ac:dyDescent="0.25">
      <c r="D3114" s="190"/>
    </row>
    <row r="3115" spans="4:4" x14ac:dyDescent="0.25">
      <c r="D3115" s="190"/>
    </row>
    <row r="3116" spans="4:4" x14ac:dyDescent="0.25">
      <c r="D3116" s="190"/>
    </row>
    <row r="3117" spans="4:4" x14ac:dyDescent="0.25">
      <c r="D3117" s="190"/>
    </row>
    <row r="3118" spans="4:4" x14ac:dyDescent="0.25">
      <c r="D3118" s="190"/>
    </row>
    <row r="3119" spans="4:4" x14ac:dyDescent="0.25">
      <c r="D3119" s="190"/>
    </row>
    <row r="3120" spans="4:4" x14ac:dyDescent="0.25">
      <c r="D3120" s="190"/>
    </row>
    <row r="3121" spans="4:4" x14ac:dyDescent="0.25">
      <c r="D3121" s="190"/>
    </row>
    <row r="3122" spans="4:4" x14ac:dyDescent="0.25">
      <c r="D3122" s="190"/>
    </row>
    <row r="3123" spans="4:4" x14ac:dyDescent="0.25">
      <c r="D3123" s="190"/>
    </row>
    <row r="3124" spans="4:4" x14ac:dyDescent="0.25">
      <c r="D3124" s="190"/>
    </row>
    <row r="3125" spans="4:4" x14ac:dyDescent="0.25">
      <c r="D3125" s="190"/>
    </row>
    <row r="3126" spans="4:4" x14ac:dyDescent="0.25">
      <c r="D3126" s="190"/>
    </row>
    <row r="3127" spans="4:4" x14ac:dyDescent="0.25">
      <c r="D3127" s="190"/>
    </row>
    <row r="3128" spans="4:4" x14ac:dyDescent="0.25">
      <c r="D3128" s="190"/>
    </row>
    <row r="3129" spans="4:4" x14ac:dyDescent="0.25">
      <c r="D3129" s="190"/>
    </row>
    <row r="3130" spans="4:4" x14ac:dyDescent="0.25">
      <c r="D3130" s="190"/>
    </row>
    <row r="3131" spans="4:4" x14ac:dyDescent="0.25">
      <c r="D3131" s="190"/>
    </row>
    <row r="3132" spans="4:4" x14ac:dyDescent="0.25">
      <c r="D3132" s="190"/>
    </row>
    <row r="3133" spans="4:4" x14ac:dyDescent="0.25">
      <c r="D3133" s="190"/>
    </row>
    <row r="3134" spans="4:4" x14ac:dyDescent="0.25">
      <c r="D3134" s="190"/>
    </row>
    <row r="3135" spans="4:4" x14ac:dyDescent="0.25">
      <c r="D3135" s="190"/>
    </row>
    <row r="3136" spans="4:4" x14ac:dyDescent="0.25">
      <c r="D3136" s="190"/>
    </row>
    <row r="3137" spans="4:4" x14ac:dyDescent="0.25">
      <c r="D3137" s="190"/>
    </row>
    <row r="3138" spans="4:4" x14ac:dyDescent="0.25">
      <c r="D3138" s="190"/>
    </row>
    <row r="3139" spans="4:4" x14ac:dyDescent="0.25">
      <c r="D3139" s="190"/>
    </row>
    <row r="3140" spans="4:4" x14ac:dyDescent="0.25">
      <c r="D3140" s="190"/>
    </row>
    <row r="3141" spans="4:4" x14ac:dyDescent="0.25">
      <c r="D3141" s="190"/>
    </row>
    <row r="3142" spans="4:4" x14ac:dyDescent="0.25">
      <c r="D3142" s="190"/>
    </row>
    <row r="3143" spans="4:4" x14ac:dyDescent="0.25">
      <c r="D3143" s="190"/>
    </row>
    <row r="3144" spans="4:4" x14ac:dyDescent="0.25">
      <c r="D3144" s="190"/>
    </row>
    <row r="3145" spans="4:4" x14ac:dyDescent="0.25">
      <c r="D3145" s="190"/>
    </row>
    <row r="3146" spans="4:4" x14ac:dyDescent="0.25">
      <c r="D3146" s="190"/>
    </row>
    <row r="3147" spans="4:4" x14ac:dyDescent="0.25">
      <c r="D3147" s="190"/>
    </row>
    <row r="3148" spans="4:4" x14ac:dyDescent="0.25">
      <c r="D3148" s="190"/>
    </row>
    <row r="3149" spans="4:4" x14ac:dyDescent="0.25">
      <c r="D3149" s="190"/>
    </row>
    <row r="3150" spans="4:4" x14ac:dyDescent="0.25">
      <c r="D3150" s="190"/>
    </row>
    <row r="3151" spans="4:4" x14ac:dyDescent="0.25">
      <c r="D3151" s="190"/>
    </row>
    <row r="3152" spans="4:4" x14ac:dyDescent="0.25">
      <c r="D3152" s="190"/>
    </row>
    <row r="3153" spans="4:4" x14ac:dyDescent="0.25">
      <c r="D3153" s="190"/>
    </row>
    <row r="3154" spans="4:4" x14ac:dyDescent="0.25">
      <c r="D3154" s="190"/>
    </row>
    <row r="3155" spans="4:4" x14ac:dyDescent="0.25">
      <c r="D3155" s="190"/>
    </row>
    <row r="3156" spans="4:4" x14ac:dyDescent="0.25">
      <c r="D3156" s="190"/>
    </row>
    <row r="3157" spans="4:4" x14ac:dyDescent="0.25">
      <c r="D3157" s="190"/>
    </row>
    <row r="3158" spans="4:4" x14ac:dyDescent="0.25">
      <c r="D3158" s="190"/>
    </row>
    <row r="3159" spans="4:4" x14ac:dyDescent="0.25">
      <c r="D3159" s="190"/>
    </row>
    <row r="3160" spans="4:4" x14ac:dyDescent="0.25">
      <c r="D3160" s="190"/>
    </row>
    <row r="3161" spans="4:4" x14ac:dyDescent="0.25">
      <c r="D3161" s="190"/>
    </row>
    <row r="3162" spans="4:4" x14ac:dyDescent="0.25">
      <c r="D3162" s="190"/>
    </row>
    <row r="3163" spans="4:4" x14ac:dyDescent="0.25">
      <c r="D3163" s="190"/>
    </row>
    <row r="3164" spans="4:4" x14ac:dyDescent="0.25">
      <c r="D3164" s="190"/>
    </row>
    <row r="3165" spans="4:4" x14ac:dyDescent="0.25">
      <c r="D3165" s="190"/>
    </row>
    <row r="3166" spans="4:4" x14ac:dyDescent="0.25">
      <c r="D3166" s="190"/>
    </row>
    <row r="3167" spans="4:4" x14ac:dyDescent="0.25">
      <c r="D3167" s="190"/>
    </row>
    <row r="3168" spans="4:4" x14ac:dyDescent="0.25">
      <c r="D3168" s="190"/>
    </row>
    <row r="3169" spans="4:4" x14ac:dyDescent="0.25">
      <c r="D3169" s="190"/>
    </row>
    <row r="3170" spans="4:4" x14ac:dyDescent="0.25">
      <c r="D3170" s="190"/>
    </row>
    <row r="3171" spans="4:4" x14ac:dyDescent="0.25">
      <c r="D3171" s="190"/>
    </row>
    <row r="3172" spans="4:4" x14ac:dyDescent="0.25">
      <c r="D3172" s="190"/>
    </row>
    <row r="3173" spans="4:4" x14ac:dyDescent="0.25">
      <c r="D3173" s="190"/>
    </row>
    <row r="3174" spans="4:4" x14ac:dyDescent="0.25">
      <c r="D3174" s="190"/>
    </row>
    <row r="3175" spans="4:4" x14ac:dyDescent="0.25">
      <c r="D3175" s="190"/>
    </row>
    <row r="3176" spans="4:4" x14ac:dyDescent="0.25">
      <c r="D3176" s="190"/>
    </row>
    <row r="3177" spans="4:4" x14ac:dyDescent="0.25">
      <c r="D3177" s="190"/>
    </row>
    <row r="3178" spans="4:4" x14ac:dyDescent="0.25">
      <c r="D3178" s="190"/>
    </row>
    <row r="3179" spans="4:4" x14ac:dyDescent="0.25">
      <c r="D3179" s="190"/>
    </row>
    <row r="3180" spans="4:4" x14ac:dyDescent="0.25">
      <c r="D3180" s="190"/>
    </row>
    <row r="3181" spans="4:4" x14ac:dyDescent="0.25">
      <c r="D3181" s="190"/>
    </row>
    <row r="3182" spans="4:4" x14ac:dyDescent="0.25">
      <c r="D3182" s="190"/>
    </row>
    <row r="3183" spans="4:4" x14ac:dyDescent="0.25">
      <c r="D3183" s="190"/>
    </row>
    <row r="3184" spans="4:4" x14ac:dyDescent="0.25">
      <c r="D3184" s="190"/>
    </row>
    <row r="3185" spans="4:4" x14ac:dyDescent="0.25">
      <c r="D3185" s="190"/>
    </row>
    <row r="3186" spans="4:4" x14ac:dyDescent="0.25">
      <c r="D3186" s="190"/>
    </row>
    <row r="3187" spans="4:4" x14ac:dyDescent="0.25">
      <c r="D3187" s="190"/>
    </row>
    <row r="3188" spans="4:4" x14ac:dyDescent="0.25">
      <c r="D3188" s="190"/>
    </row>
    <row r="3189" spans="4:4" x14ac:dyDescent="0.25">
      <c r="D3189" s="190"/>
    </row>
    <row r="3190" spans="4:4" x14ac:dyDescent="0.25">
      <c r="D3190" s="190"/>
    </row>
    <row r="3191" spans="4:4" x14ac:dyDescent="0.25">
      <c r="D3191" s="190"/>
    </row>
    <row r="3192" spans="4:4" x14ac:dyDescent="0.25">
      <c r="D3192" s="190"/>
    </row>
    <row r="3193" spans="4:4" x14ac:dyDescent="0.25">
      <c r="D3193" s="190"/>
    </row>
    <row r="3194" spans="4:4" x14ac:dyDescent="0.25">
      <c r="D3194" s="190"/>
    </row>
    <row r="3195" spans="4:4" x14ac:dyDescent="0.25">
      <c r="D3195" s="190"/>
    </row>
    <row r="3196" spans="4:4" x14ac:dyDescent="0.25">
      <c r="D3196" s="190"/>
    </row>
    <row r="3197" spans="4:4" x14ac:dyDescent="0.25">
      <c r="D3197" s="190"/>
    </row>
    <row r="3198" spans="4:4" x14ac:dyDescent="0.25">
      <c r="D3198" s="190"/>
    </row>
    <row r="3199" spans="4:4" x14ac:dyDescent="0.25">
      <c r="D3199" s="190"/>
    </row>
    <row r="3200" spans="4:4" x14ac:dyDescent="0.25">
      <c r="D3200" s="190"/>
    </row>
    <row r="3201" spans="4:4" x14ac:dyDescent="0.25">
      <c r="D3201" s="190"/>
    </row>
    <row r="3202" spans="4:4" x14ac:dyDescent="0.25">
      <c r="D3202" s="190"/>
    </row>
    <row r="3203" spans="4:4" x14ac:dyDescent="0.25">
      <c r="D3203" s="190"/>
    </row>
    <row r="3204" spans="4:4" x14ac:dyDescent="0.25">
      <c r="D3204" s="190"/>
    </row>
    <row r="3205" spans="4:4" x14ac:dyDescent="0.25">
      <c r="D3205" s="190"/>
    </row>
    <row r="3206" spans="4:4" x14ac:dyDescent="0.25">
      <c r="D3206" s="190"/>
    </row>
    <row r="3207" spans="4:4" x14ac:dyDescent="0.25">
      <c r="D3207" s="190"/>
    </row>
    <row r="3208" spans="4:4" x14ac:dyDescent="0.25">
      <c r="D3208" s="190"/>
    </row>
    <row r="3209" spans="4:4" x14ac:dyDescent="0.25">
      <c r="D3209" s="190"/>
    </row>
    <row r="3210" spans="4:4" x14ac:dyDescent="0.25">
      <c r="D3210" s="190"/>
    </row>
    <row r="3211" spans="4:4" x14ac:dyDescent="0.25">
      <c r="D3211" s="190"/>
    </row>
    <row r="3212" spans="4:4" x14ac:dyDescent="0.25">
      <c r="D3212" s="190"/>
    </row>
    <row r="3213" spans="4:4" x14ac:dyDescent="0.25">
      <c r="D3213" s="190"/>
    </row>
    <row r="3214" spans="4:4" x14ac:dyDescent="0.25">
      <c r="D3214" s="190"/>
    </row>
    <row r="3215" spans="4:4" x14ac:dyDescent="0.25">
      <c r="D3215" s="190"/>
    </row>
    <row r="3216" spans="4:4" x14ac:dyDescent="0.25">
      <c r="D3216" s="190"/>
    </row>
    <row r="3217" spans="4:4" x14ac:dyDescent="0.25">
      <c r="D3217" s="190"/>
    </row>
    <row r="3218" spans="4:4" x14ac:dyDescent="0.25">
      <c r="D3218" s="190"/>
    </row>
    <row r="3219" spans="4:4" x14ac:dyDescent="0.25">
      <c r="D3219" s="190"/>
    </row>
    <row r="3220" spans="4:4" x14ac:dyDescent="0.25">
      <c r="D3220" s="190"/>
    </row>
    <row r="3221" spans="4:4" x14ac:dyDescent="0.25">
      <c r="D3221" s="190"/>
    </row>
    <row r="3222" spans="4:4" x14ac:dyDescent="0.25">
      <c r="D3222" s="190"/>
    </row>
    <row r="3223" spans="4:4" x14ac:dyDescent="0.25">
      <c r="D3223" s="190"/>
    </row>
    <row r="3224" spans="4:4" x14ac:dyDescent="0.25">
      <c r="D3224" s="190"/>
    </row>
    <row r="3225" spans="4:4" x14ac:dyDescent="0.25">
      <c r="D3225" s="190"/>
    </row>
    <row r="3226" spans="4:4" x14ac:dyDescent="0.25">
      <c r="D3226" s="190"/>
    </row>
    <row r="3227" spans="4:4" x14ac:dyDescent="0.25">
      <c r="D3227" s="190"/>
    </row>
    <row r="3228" spans="4:4" x14ac:dyDescent="0.25">
      <c r="D3228" s="190"/>
    </row>
    <row r="3229" spans="4:4" x14ac:dyDescent="0.25">
      <c r="D3229" s="190"/>
    </row>
    <row r="3230" spans="4:4" x14ac:dyDescent="0.25">
      <c r="D3230" s="190"/>
    </row>
    <row r="3231" spans="4:4" x14ac:dyDescent="0.25">
      <c r="D3231" s="190"/>
    </row>
    <row r="3232" spans="4:4" x14ac:dyDescent="0.25">
      <c r="D3232" s="190"/>
    </row>
    <row r="3233" spans="4:4" x14ac:dyDescent="0.25">
      <c r="D3233" s="190"/>
    </row>
    <row r="3234" spans="4:4" x14ac:dyDescent="0.25">
      <c r="D3234" s="190"/>
    </row>
    <row r="3235" spans="4:4" x14ac:dyDescent="0.25">
      <c r="D3235" s="190"/>
    </row>
    <row r="3236" spans="4:4" x14ac:dyDescent="0.25">
      <c r="D3236" s="190"/>
    </row>
    <row r="3237" spans="4:4" x14ac:dyDescent="0.25">
      <c r="D3237" s="190"/>
    </row>
    <row r="3238" spans="4:4" x14ac:dyDescent="0.25">
      <c r="D3238" s="190"/>
    </row>
    <row r="3239" spans="4:4" x14ac:dyDescent="0.25">
      <c r="D3239" s="190"/>
    </row>
    <row r="3240" spans="4:4" x14ac:dyDescent="0.25">
      <c r="D3240" s="190"/>
    </row>
    <row r="3241" spans="4:4" x14ac:dyDescent="0.25">
      <c r="D3241" s="190"/>
    </row>
    <row r="3242" spans="4:4" x14ac:dyDescent="0.25">
      <c r="D3242" s="190"/>
    </row>
    <row r="3243" spans="4:4" x14ac:dyDescent="0.25">
      <c r="D3243" s="190"/>
    </row>
    <row r="3244" spans="4:4" x14ac:dyDescent="0.25">
      <c r="D3244" s="190"/>
    </row>
    <row r="3245" spans="4:4" x14ac:dyDescent="0.25">
      <c r="D3245" s="190"/>
    </row>
    <row r="3246" spans="4:4" x14ac:dyDescent="0.25">
      <c r="D3246" s="190"/>
    </row>
    <row r="3247" spans="4:4" x14ac:dyDescent="0.25">
      <c r="D3247" s="190"/>
    </row>
    <row r="3248" spans="4:4" x14ac:dyDescent="0.25">
      <c r="D3248" s="190"/>
    </row>
    <row r="3249" spans="4:4" x14ac:dyDescent="0.25">
      <c r="D3249" s="190"/>
    </row>
    <row r="3250" spans="4:4" x14ac:dyDescent="0.25">
      <c r="D3250" s="190"/>
    </row>
    <row r="3251" spans="4:4" x14ac:dyDescent="0.25">
      <c r="D3251" s="190"/>
    </row>
    <row r="3252" spans="4:4" x14ac:dyDescent="0.25">
      <c r="D3252" s="190"/>
    </row>
    <row r="3253" spans="4:4" x14ac:dyDescent="0.25">
      <c r="D3253" s="190"/>
    </row>
    <row r="3254" spans="4:4" x14ac:dyDescent="0.25">
      <c r="D3254" s="190"/>
    </row>
    <row r="3255" spans="4:4" x14ac:dyDescent="0.25">
      <c r="D3255" s="190"/>
    </row>
    <row r="3256" spans="4:4" x14ac:dyDescent="0.25">
      <c r="D3256" s="190"/>
    </row>
    <row r="3257" spans="4:4" x14ac:dyDescent="0.25">
      <c r="D3257" s="190"/>
    </row>
    <row r="3258" spans="4:4" x14ac:dyDescent="0.25">
      <c r="D3258" s="190"/>
    </row>
    <row r="3259" spans="4:4" x14ac:dyDescent="0.25">
      <c r="D3259" s="190"/>
    </row>
    <row r="3260" spans="4:4" x14ac:dyDescent="0.25">
      <c r="D3260" s="190"/>
    </row>
    <row r="3261" spans="4:4" x14ac:dyDescent="0.25">
      <c r="D3261" s="190"/>
    </row>
    <row r="3262" spans="4:4" x14ac:dyDescent="0.25">
      <c r="D3262" s="190"/>
    </row>
    <row r="3263" spans="4:4" x14ac:dyDescent="0.25">
      <c r="D3263" s="190"/>
    </row>
    <row r="3264" spans="4:4" x14ac:dyDescent="0.25">
      <c r="D3264" s="190"/>
    </row>
    <row r="3265" spans="4:4" x14ac:dyDescent="0.25">
      <c r="D3265" s="190"/>
    </row>
    <row r="3266" spans="4:4" x14ac:dyDescent="0.25">
      <c r="D3266" s="190"/>
    </row>
    <row r="3267" spans="4:4" x14ac:dyDescent="0.25">
      <c r="D3267" s="190"/>
    </row>
    <row r="3268" spans="4:4" x14ac:dyDescent="0.25">
      <c r="D3268" s="190"/>
    </row>
    <row r="3269" spans="4:4" x14ac:dyDescent="0.25">
      <c r="D3269" s="190"/>
    </row>
    <row r="3270" spans="4:4" x14ac:dyDescent="0.25">
      <c r="D3270" s="190"/>
    </row>
    <row r="3271" spans="4:4" x14ac:dyDescent="0.25">
      <c r="D3271" s="190"/>
    </row>
    <row r="3272" spans="4:4" x14ac:dyDescent="0.25">
      <c r="D3272" s="190"/>
    </row>
    <row r="3273" spans="4:4" x14ac:dyDescent="0.25">
      <c r="D3273" s="190"/>
    </row>
    <row r="3274" spans="4:4" x14ac:dyDescent="0.25">
      <c r="D3274" s="190"/>
    </row>
    <row r="3275" spans="4:4" x14ac:dyDescent="0.25">
      <c r="D3275" s="190"/>
    </row>
    <row r="3276" spans="4:4" x14ac:dyDescent="0.25">
      <c r="D3276" s="190"/>
    </row>
    <row r="3277" spans="4:4" x14ac:dyDescent="0.25">
      <c r="D3277" s="190"/>
    </row>
    <row r="3278" spans="4:4" x14ac:dyDescent="0.25">
      <c r="D3278" s="190"/>
    </row>
    <row r="3279" spans="4:4" x14ac:dyDescent="0.25">
      <c r="D3279" s="190"/>
    </row>
    <row r="3280" spans="4:4" x14ac:dyDescent="0.25">
      <c r="D3280" s="190"/>
    </row>
    <row r="3281" spans="4:4" x14ac:dyDescent="0.25">
      <c r="D3281" s="190"/>
    </row>
    <row r="3282" spans="4:4" x14ac:dyDescent="0.25">
      <c r="D3282" s="190"/>
    </row>
    <row r="3283" spans="4:4" x14ac:dyDescent="0.25">
      <c r="D3283" s="190"/>
    </row>
    <row r="3284" spans="4:4" x14ac:dyDescent="0.25">
      <c r="D3284" s="190"/>
    </row>
    <row r="3285" spans="4:4" x14ac:dyDescent="0.25">
      <c r="D3285" s="190"/>
    </row>
    <row r="3286" spans="4:4" x14ac:dyDescent="0.25">
      <c r="D3286" s="190"/>
    </row>
    <row r="3287" spans="4:4" x14ac:dyDescent="0.25">
      <c r="D3287" s="190"/>
    </row>
    <row r="3288" spans="4:4" x14ac:dyDescent="0.25">
      <c r="D3288" s="190"/>
    </row>
    <row r="3289" spans="4:4" x14ac:dyDescent="0.25">
      <c r="D3289" s="190"/>
    </row>
    <row r="3290" spans="4:4" x14ac:dyDescent="0.25">
      <c r="D3290" s="190"/>
    </row>
    <row r="3291" spans="4:4" x14ac:dyDescent="0.25">
      <c r="D3291" s="190"/>
    </row>
    <row r="3292" spans="4:4" x14ac:dyDescent="0.25">
      <c r="D3292" s="190"/>
    </row>
    <row r="3293" spans="4:4" x14ac:dyDescent="0.25">
      <c r="D3293" s="190"/>
    </row>
    <row r="3294" spans="4:4" x14ac:dyDescent="0.25">
      <c r="D3294" s="190"/>
    </row>
    <row r="3295" spans="4:4" x14ac:dyDescent="0.25">
      <c r="D3295" s="190"/>
    </row>
    <row r="3296" spans="4:4" x14ac:dyDescent="0.25">
      <c r="D3296" s="190"/>
    </row>
    <row r="3297" spans="4:4" x14ac:dyDescent="0.25">
      <c r="D3297" s="190"/>
    </row>
    <row r="3298" spans="4:4" x14ac:dyDescent="0.25">
      <c r="D3298" s="190"/>
    </row>
    <row r="3299" spans="4:4" x14ac:dyDescent="0.25">
      <c r="D3299" s="190"/>
    </row>
    <row r="3300" spans="4:4" x14ac:dyDescent="0.25">
      <c r="D3300" s="190"/>
    </row>
    <row r="3301" spans="4:4" x14ac:dyDescent="0.25">
      <c r="D3301" s="190"/>
    </row>
    <row r="3302" spans="4:4" x14ac:dyDescent="0.25">
      <c r="D3302" s="190"/>
    </row>
    <row r="3303" spans="4:4" x14ac:dyDescent="0.25">
      <c r="D3303" s="190"/>
    </row>
    <row r="3304" spans="4:4" x14ac:dyDescent="0.25">
      <c r="D3304" s="190"/>
    </row>
    <row r="3305" spans="4:4" x14ac:dyDescent="0.25">
      <c r="D3305" s="190"/>
    </row>
    <row r="3306" spans="4:4" x14ac:dyDescent="0.25">
      <c r="D3306" s="190"/>
    </row>
    <row r="3307" spans="4:4" x14ac:dyDescent="0.25">
      <c r="D3307" s="190"/>
    </row>
    <row r="3308" spans="4:4" x14ac:dyDescent="0.25">
      <c r="D3308" s="190"/>
    </row>
    <row r="3309" spans="4:4" x14ac:dyDescent="0.25">
      <c r="D3309" s="190"/>
    </row>
    <row r="3310" spans="4:4" x14ac:dyDescent="0.25">
      <c r="D3310" s="190"/>
    </row>
    <row r="3311" spans="4:4" x14ac:dyDescent="0.25">
      <c r="D3311" s="190"/>
    </row>
    <row r="3312" spans="4:4" x14ac:dyDescent="0.25">
      <c r="D3312" s="190"/>
    </row>
    <row r="3313" spans="4:4" x14ac:dyDescent="0.25">
      <c r="D3313" s="190"/>
    </row>
    <row r="3314" spans="4:4" x14ac:dyDescent="0.25">
      <c r="D3314" s="190"/>
    </row>
    <row r="3315" spans="4:4" x14ac:dyDescent="0.25">
      <c r="D3315" s="190"/>
    </row>
    <row r="3316" spans="4:4" x14ac:dyDescent="0.25">
      <c r="D3316" s="190"/>
    </row>
    <row r="3317" spans="4:4" x14ac:dyDescent="0.25">
      <c r="D3317" s="190"/>
    </row>
    <row r="3318" spans="4:4" x14ac:dyDescent="0.25">
      <c r="D3318" s="190"/>
    </row>
    <row r="3319" spans="4:4" x14ac:dyDescent="0.25">
      <c r="D3319" s="190"/>
    </row>
    <row r="3320" spans="4:4" x14ac:dyDescent="0.25">
      <c r="D3320" s="190"/>
    </row>
    <row r="3321" spans="4:4" x14ac:dyDescent="0.25">
      <c r="D3321" s="190"/>
    </row>
    <row r="3322" spans="4:4" x14ac:dyDescent="0.25">
      <c r="D3322" s="190"/>
    </row>
    <row r="3323" spans="4:4" x14ac:dyDescent="0.25">
      <c r="D3323" s="190"/>
    </row>
    <row r="3324" spans="4:4" x14ac:dyDescent="0.25">
      <c r="D3324" s="190"/>
    </row>
    <row r="3325" spans="4:4" x14ac:dyDescent="0.25">
      <c r="D3325" s="190"/>
    </row>
    <row r="3326" spans="4:4" x14ac:dyDescent="0.25">
      <c r="D3326" s="190"/>
    </row>
    <row r="3327" spans="4:4" x14ac:dyDescent="0.25">
      <c r="D3327" s="190"/>
    </row>
    <row r="3328" spans="4:4" x14ac:dyDescent="0.25">
      <c r="D3328" s="190"/>
    </row>
    <row r="3329" spans="4:4" x14ac:dyDescent="0.25">
      <c r="D3329" s="190"/>
    </row>
    <row r="3330" spans="4:4" x14ac:dyDescent="0.25">
      <c r="D3330" s="190"/>
    </row>
    <row r="3331" spans="4:4" x14ac:dyDescent="0.25">
      <c r="D3331" s="190"/>
    </row>
    <row r="3332" spans="4:4" x14ac:dyDescent="0.25">
      <c r="D3332" s="190"/>
    </row>
    <row r="3333" spans="4:4" x14ac:dyDescent="0.25">
      <c r="D3333" s="190"/>
    </row>
    <row r="3334" spans="4:4" x14ac:dyDescent="0.25">
      <c r="D3334" s="190"/>
    </row>
    <row r="3335" spans="4:4" x14ac:dyDescent="0.25">
      <c r="D3335" s="190"/>
    </row>
    <row r="3336" spans="4:4" x14ac:dyDescent="0.25">
      <c r="D3336" s="190"/>
    </row>
    <row r="3337" spans="4:4" x14ac:dyDescent="0.25">
      <c r="D3337" s="190"/>
    </row>
    <row r="3338" spans="4:4" x14ac:dyDescent="0.25">
      <c r="D3338" s="190"/>
    </row>
    <row r="3339" spans="4:4" x14ac:dyDescent="0.25">
      <c r="D3339" s="190"/>
    </row>
    <row r="3340" spans="4:4" x14ac:dyDescent="0.25">
      <c r="D3340" s="190"/>
    </row>
    <row r="3341" spans="4:4" x14ac:dyDescent="0.25">
      <c r="D3341" s="190"/>
    </row>
    <row r="3342" spans="4:4" x14ac:dyDescent="0.25">
      <c r="D3342" s="190"/>
    </row>
    <row r="3343" spans="4:4" x14ac:dyDescent="0.25">
      <c r="D3343" s="190"/>
    </row>
    <row r="3344" spans="4:4" x14ac:dyDescent="0.25">
      <c r="D3344" s="190"/>
    </row>
    <row r="3345" spans="4:4" x14ac:dyDescent="0.25">
      <c r="D3345" s="190"/>
    </row>
    <row r="3346" spans="4:4" x14ac:dyDescent="0.25">
      <c r="D3346" s="190"/>
    </row>
    <row r="3347" spans="4:4" x14ac:dyDescent="0.25">
      <c r="D3347" s="190"/>
    </row>
    <row r="3348" spans="4:4" x14ac:dyDescent="0.25">
      <c r="D3348" s="190"/>
    </row>
    <row r="3349" spans="4:4" x14ac:dyDescent="0.25">
      <c r="D3349" s="190"/>
    </row>
    <row r="3350" spans="4:4" x14ac:dyDescent="0.25">
      <c r="D3350" s="190"/>
    </row>
    <row r="3351" spans="4:4" x14ac:dyDescent="0.25">
      <c r="D3351" s="190"/>
    </row>
    <row r="3352" spans="4:4" x14ac:dyDescent="0.25">
      <c r="D3352" s="190"/>
    </row>
    <row r="3353" spans="4:4" x14ac:dyDescent="0.25">
      <c r="D3353" s="190"/>
    </row>
    <row r="3354" spans="4:4" x14ac:dyDescent="0.25">
      <c r="D3354" s="190"/>
    </row>
    <row r="3355" spans="4:4" x14ac:dyDescent="0.25">
      <c r="D3355" s="190"/>
    </row>
    <row r="3356" spans="4:4" x14ac:dyDescent="0.25">
      <c r="D3356" s="190"/>
    </row>
    <row r="3357" spans="4:4" x14ac:dyDescent="0.25">
      <c r="D3357" s="190"/>
    </row>
    <row r="3358" spans="4:4" x14ac:dyDescent="0.25">
      <c r="D3358" s="190"/>
    </row>
    <row r="3359" spans="4:4" x14ac:dyDescent="0.25">
      <c r="D3359" s="190"/>
    </row>
    <row r="3360" spans="4:4" x14ac:dyDescent="0.25">
      <c r="D3360" s="190"/>
    </row>
    <row r="3361" spans="4:4" x14ac:dyDescent="0.25">
      <c r="D3361" s="190"/>
    </row>
    <row r="3362" spans="4:4" x14ac:dyDescent="0.25">
      <c r="D3362" s="190"/>
    </row>
    <row r="3363" spans="4:4" x14ac:dyDescent="0.25">
      <c r="D3363" s="190"/>
    </row>
    <row r="3364" spans="4:4" x14ac:dyDescent="0.25">
      <c r="D3364" s="190"/>
    </row>
    <row r="3365" spans="4:4" x14ac:dyDescent="0.25">
      <c r="D3365" s="190"/>
    </row>
    <row r="3366" spans="4:4" x14ac:dyDescent="0.25">
      <c r="D3366" s="190"/>
    </row>
    <row r="3367" spans="4:4" x14ac:dyDescent="0.25">
      <c r="D3367" s="190"/>
    </row>
    <row r="3368" spans="4:4" x14ac:dyDescent="0.25">
      <c r="D3368" s="190"/>
    </row>
    <row r="3369" spans="4:4" x14ac:dyDescent="0.25">
      <c r="D3369" s="190"/>
    </row>
    <row r="3370" spans="4:4" x14ac:dyDescent="0.25">
      <c r="D3370" s="190"/>
    </row>
    <row r="3371" spans="4:4" x14ac:dyDescent="0.25">
      <c r="D3371" s="190"/>
    </row>
    <row r="3372" spans="4:4" x14ac:dyDescent="0.25">
      <c r="D3372" s="190"/>
    </row>
    <row r="3373" spans="4:4" x14ac:dyDescent="0.25">
      <c r="D3373" s="190"/>
    </row>
    <row r="3374" spans="4:4" x14ac:dyDescent="0.25">
      <c r="D3374" s="190"/>
    </row>
    <row r="3375" spans="4:4" x14ac:dyDescent="0.25">
      <c r="D3375" s="190"/>
    </row>
    <row r="3376" spans="4:4" x14ac:dyDescent="0.25">
      <c r="D3376" s="190"/>
    </row>
    <row r="3377" spans="4:4" x14ac:dyDescent="0.25">
      <c r="D3377" s="190"/>
    </row>
    <row r="3378" spans="4:4" x14ac:dyDescent="0.25">
      <c r="D3378" s="190"/>
    </row>
    <row r="3379" spans="4:4" x14ac:dyDescent="0.25">
      <c r="D3379" s="190"/>
    </row>
    <row r="3380" spans="4:4" x14ac:dyDescent="0.25">
      <c r="D3380" s="190"/>
    </row>
    <row r="3381" spans="4:4" x14ac:dyDescent="0.25">
      <c r="D3381" s="190"/>
    </row>
    <row r="3382" spans="4:4" x14ac:dyDescent="0.25">
      <c r="D3382" s="190"/>
    </row>
    <row r="3383" spans="4:4" x14ac:dyDescent="0.25">
      <c r="D3383" s="190"/>
    </row>
    <row r="3384" spans="4:4" x14ac:dyDescent="0.25">
      <c r="D3384" s="190"/>
    </row>
    <row r="3385" spans="4:4" x14ac:dyDescent="0.25">
      <c r="D3385" s="190"/>
    </row>
    <row r="3386" spans="4:4" x14ac:dyDescent="0.25">
      <c r="D3386" s="190"/>
    </row>
    <row r="3387" spans="4:4" x14ac:dyDescent="0.25">
      <c r="D3387" s="190"/>
    </row>
    <row r="3388" spans="4:4" x14ac:dyDescent="0.25">
      <c r="D3388" s="190"/>
    </row>
    <row r="3389" spans="4:4" x14ac:dyDescent="0.25">
      <c r="D3389" s="190"/>
    </row>
    <row r="3390" spans="4:4" x14ac:dyDescent="0.25">
      <c r="D3390" s="190"/>
    </row>
    <row r="3391" spans="4:4" x14ac:dyDescent="0.25">
      <c r="D3391" s="190"/>
    </row>
    <row r="3392" spans="4:4" x14ac:dyDescent="0.25">
      <c r="D3392" s="190"/>
    </row>
    <row r="3393" spans="4:4" x14ac:dyDescent="0.25">
      <c r="D3393" s="190"/>
    </row>
    <row r="3394" spans="4:4" x14ac:dyDescent="0.25">
      <c r="D3394" s="190"/>
    </row>
    <row r="3395" spans="4:4" x14ac:dyDescent="0.25">
      <c r="D3395" s="190"/>
    </row>
    <row r="3396" spans="4:4" x14ac:dyDescent="0.25">
      <c r="D3396" s="190"/>
    </row>
    <row r="3397" spans="4:4" x14ac:dyDescent="0.25">
      <c r="D3397" s="190"/>
    </row>
    <row r="3398" spans="4:4" x14ac:dyDescent="0.25">
      <c r="D3398" s="190"/>
    </row>
    <row r="3399" spans="4:4" x14ac:dyDescent="0.25">
      <c r="D3399" s="190"/>
    </row>
    <row r="3400" spans="4:4" x14ac:dyDescent="0.25">
      <c r="D3400" s="190"/>
    </row>
    <row r="3401" spans="4:4" x14ac:dyDescent="0.25">
      <c r="D3401" s="190"/>
    </row>
    <row r="3402" spans="4:4" x14ac:dyDescent="0.25">
      <c r="D3402" s="190"/>
    </row>
    <row r="3403" spans="4:4" x14ac:dyDescent="0.25">
      <c r="D3403" s="190"/>
    </row>
    <row r="3404" spans="4:4" x14ac:dyDescent="0.25">
      <c r="D3404" s="190"/>
    </row>
    <row r="3405" spans="4:4" x14ac:dyDescent="0.25">
      <c r="D3405" s="190"/>
    </row>
    <row r="3406" spans="4:4" x14ac:dyDescent="0.25">
      <c r="D3406" s="190"/>
    </row>
    <row r="3407" spans="4:4" x14ac:dyDescent="0.25">
      <c r="D3407" s="190"/>
    </row>
    <row r="3408" spans="4:4" x14ac:dyDescent="0.25">
      <c r="D3408" s="190"/>
    </row>
    <row r="3409" spans="4:4" x14ac:dyDescent="0.25">
      <c r="D3409" s="190"/>
    </row>
    <row r="3410" spans="4:4" x14ac:dyDescent="0.25">
      <c r="D3410" s="190"/>
    </row>
    <row r="3411" spans="4:4" x14ac:dyDescent="0.25">
      <c r="D3411" s="190"/>
    </row>
    <row r="3412" spans="4:4" x14ac:dyDescent="0.25">
      <c r="D3412" s="190"/>
    </row>
    <row r="3413" spans="4:4" x14ac:dyDescent="0.25">
      <c r="D3413" s="190"/>
    </row>
    <row r="3414" spans="4:4" x14ac:dyDescent="0.25">
      <c r="D3414" s="190"/>
    </row>
    <row r="3415" spans="4:4" x14ac:dyDescent="0.25">
      <c r="D3415" s="190"/>
    </row>
    <row r="3416" spans="4:4" x14ac:dyDescent="0.25">
      <c r="D3416" s="190"/>
    </row>
    <row r="3417" spans="4:4" x14ac:dyDescent="0.25">
      <c r="D3417" s="190"/>
    </row>
    <row r="3418" spans="4:4" x14ac:dyDescent="0.25">
      <c r="D3418" s="190"/>
    </row>
    <row r="3419" spans="4:4" x14ac:dyDescent="0.25">
      <c r="D3419" s="190"/>
    </row>
    <row r="3420" spans="4:4" x14ac:dyDescent="0.25">
      <c r="D3420" s="190"/>
    </row>
    <row r="3421" spans="4:4" x14ac:dyDescent="0.25">
      <c r="D3421" s="190"/>
    </row>
    <row r="3422" spans="4:4" x14ac:dyDescent="0.25">
      <c r="D3422" s="190"/>
    </row>
    <row r="3423" spans="4:4" x14ac:dyDescent="0.25">
      <c r="D3423" s="190"/>
    </row>
    <row r="3424" spans="4:4" x14ac:dyDescent="0.25">
      <c r="D3424" s="190"/>
    </row>
    <row r="3425" spans="4:4" x14ac:dyDescent="0.25">
      <c r="D3425" s="190"/>
    </row>
    <row r="3426" spans="4:4" x14ac:dyDescent="0.25">
      <c r="D3426" s="190"/>
    </row>
    <row r="3427" spans="4:4" x14ac:dyDescent="0.25">
      <c r="D3427" s="190"/>
    </row>
    <row r="3428" spans="4:4" x14ac:dyDescent="0.25">
      <c r="D3428" s="190"/>
    </row>
    <row r="3429" spans="4:4" x14ac:dyDescent="0.25">
      <c r="D3429" s="190"/>
    </row>
    <row r="3430" spans="4:4" x14ac:dyDescent="0.25">
      <c r="D3430" s="190"/>
    </row>
    <row r="3431" spans="4:4" x14ac:dyDescent="0.25">
      <c r="D3431" s="190"/>
    </row>
    <row r="3432" spans="4:4" x14ac:dyDescent="0.25">
      <c r="D3432" s="190"/>
    </row>
    <row r="3433" spans="4:4" x14ac:dyDescent="0.25">
      <c r="D3433" s="190"/>
    </row>
    <row r="3434" spans="4:4" x14ac:dyDescent="0.25">
      <c r="D3434" s="190"/>
    </row>
    <row r="3435" spans="4:4" x14ac:dyDescent="0.25">
      <c r="D3435" s="190"/>
    </row>
    <row r="3436" spans="4:4" x14ac:dyDescent="0.25">
      <c r="D3436" s="190"/>
    </row>
    <row r="3437" spans="4:4" x14ac:dyDescent="0.25">
      <c r="D3437" s="190"/>
    </row>
    <row r="3438" spans="4:4" x14ac:dyDescent="0.25">
      <c r="D3438" s="190"/>
    </row>
    <row r="3439" spans="4:4" x14ac:dyDescent="0.25">
      <c r="D3439" s="190"/>
    </row>
    <row r="3440" spans="4:4" x14ac:dyDescent="0.25">
      <c r="D3440" s="190"/>
    </row>
    <row r="3441" spans="4:4" x14ac:dyDescent="0.25">
      <c r="D3441" s="190"/>
    </row>
    <row r="3442" spans="4:4" x14ac:dyDescent="0.25">
      <c r="D3442" s="190"/>
    </row>
    <row r="3443" spans="4:4" x14ac:dyDescent="0.25">
      <c r="D3443" s="190"/>
    </row>
    <row r="3444" spans="4:4" x14ac:dyDescent="0.25">
      <c r="D3444" s="190"/>
    </row>
    <row r="3445" spans="4:4" x14ac:dyDescent="0.25">
      <c r="D3445" s="190"/>
    </row>
    <row r="3446" spans="4:4" x14ac:dyDescent="0.25">
      <c r="D3446" s="190"/>
    </row>
    <row r="3447" spans="4:4" x14ac:dyDescent="0.25">
      <c r="D3447" s="190"/>
    </row>
    <row r="3448" spans="4:4" x14ac:dyDescent="0.25">
      <c r="D3448" s="190"/>
    </row>
    <row r="3449" spans="4:4" x14ac:dyDescent="0.25">
      <c r="D3449" s="190"/>
    </row>
    <row r="3450" spans="4:4" x14ac:dyDescent="0.25">
      <c r="D3450" s="190"/>
    </row>
    <row r="3451" spans="4:4" x14ac:dyDescent="0.25">
      <c r="D3451" s="190"/>
    </row>
    <row r="3452" spans="4:4" x14ac:dyDescent="0.25">
      <c r="D3452" s="190"/>
    </row>
    <row r="3453" spans="4:4" x14ac:dyDescent="0.25">
      <c r="D3453" s="190"/>
    </row>
    <row r="3454" spans="4:4" x14ac:dyDescent="0.25">
      <c r="D3454" s="190"/>
    </row>
    <row r="3455" spans="4:4" x14ac:dyDescent="0.25">
      <c r="D3455" s="190"/>
    </row>
    <row r="3456" spans="4:4" x14ac:dyDescent="0.25">
      <c r="D3456" s="190"/>
    </row>
    <row r="3457" spans="4:4" x14ac:dyDescent="0.25">
      <c r="D3457" s="190"/>
    </row>
    <row r="3458" spans="4:4" x14ac:dyDescent="0.25">
      <c r="D3458" s="190"/>
    </row>
    <row r="3459" spans="4:4" x14ac:dyDescent="0.25">
      <c r="D3459" s="190"/>
    </row>
    <row r="3460" spans="4:4" x14ac:dyDescent="0.25">
      <c r="D3460" s="190"/>
    </row>
    <row r="3461" spans="4:4" x14ac:dyDescent="0.25">
      <c r="D3461" s="190"/>
    </row>
    <row r="3462" spans="4:4" x14ac:dyDescent="0.25">
      <c r="D3462" s="190"/>
    </row>
    <row r="3463" spans="4:4" x14ac:dyDescent="0.25">
      <c r="D3463" s="190"/>
    </row>
    <row r="3464" spans="4:4" x14ac:dyDescent="0.25">
      <c r="D3464" s="190"/>
    </row>
    <row r="3465" spans="4:4" x14ac:dyDescent="0.25">
      <c r="D3465" s="190"/>
    </row>
    <row r="3466" spans="4:4" x14ac:dyDescent="0.25">
      <c r="D3466" s="190"/>
    </row>
    <row r="3467" spans="4:4" x14ac:dyDescent="0.25">
      <c r="D3467" s="190"/>
    </row>
    <row r="3468" spans="4:4" x14ac:dyDescent="0.25">
      <c r="D3468" s="190"/>
    </row>
    <row r="3469" spans="4:4" x14ac:dyDescent="0.25">
      <c r="D3469" s="190"/>
    </row>
    <row r="3470" spans="4:4" x14ac:dyDescent="0.25">
      <c r="D3470" s="190"/>
    </row>
    <row r="3471" spans="4:4" x14ac:dyDescent="0.25">
      <c r="D3471" s="190"/>
    </row>
    <row r="3472" spans="4:4" x14ac:dyDescent="0.25">
      <c r="D3472" s="190"/>
    </row>
    <row r="3473" spans="4:4" x14ac:dyDescent="0.25">
      <c r="D3473" s="190"/>
    </row>
    <row r="3474" spans="4:4" x14ac:dyDescent="0.25">
      <c r="D3474" s="190"/>
    </row>
    <row r="3475" spans="4:4" x14ac:dyDescent="0.25">
      <c r="D3475" s="190"/>
    </row>
    <row r="3476" spans="4:4" x14ac:dyDescent="0.25">
      <c r="D3476" s="190"/>
    </row>
    <row r="3477" spans="4:4" x14ac:dyDescent="0.25">
      <c r="D3477" s="190"/>
    </row>
    <row r="3478" spans="4:4" x14ac:dyDescent="0.25">
      <c r="D3478" s="190"/>
    </row>
    <row r="3479" spans="4:4" x14ac:dyDescent="0.25">
      <c r="D3479" s="190"/>
    </row>
    <row r="3480" spans="4:4" x14ac:dyDescent="0.25">
      <c r="D3480" s="190"/>
    </row>
    <row r="3481" spans="4:4" x14ac:dyDescent="0.25">
      <c r="D3481" s="190"/>
    </row>
    <row r="3482" spans="4:4" x14ac:dyDescent="0.25">
      <c r="D3482" s="190"/>
    </row>
    <row r="3483" spans="4:4" x14ac:dyDescent="0.25">
      <c r="D3483" s="190"/>
    </row>
    <row r="3484" spans="4:4" x14ac:dyDescent="0.25">
      <c r="D3484" s="190"/>
    </row>
    <row r="3485" spans="4:4" x14ac:dyDescent="0.25">
      <c r="D3485" s="190"/>
    </row>
    <row r="3486" spans="4:4" x14ac:dyDescent="0.25">
      <c r="D3486" s="190"/>
    </row>
    <row r="3487" spans="4:4" x14ac:dyDescent="0.25">
      <c r="D3487" s="190"/>
    </row>
    <row r="3488" spans="4:4" x14ac:dyDescent="0.25">
      <c r="D3488" s="190"/>
    </row>
    <row r="3489" spans="4:4" x14ac:dyDescent="0.25">
      <c r="D3489" s="190"/>
    </row>
    <row r="3490" spans="4:4" x14ac:dyDescent="0.25">
      <c r="D3490" s="190"/>
    </row>
    <row r="3491" spans="4:4" x14ac:dyDescent="0.25">
      <c r="D3491" s="190"/>
    </row>
    <row r="3492" spans="4:4" x14ac:dyDescent="0.25">
      <c r="D3492" s="190"/>
    </row>
    <row r="3493" spans="4:4" x14ac:dyDescent="0.25">
      <c r="D3493" s="190"/>
    </row>
    <row r="3494" spans="4:4" x14ac:dyDescent="0.25">
      <c r="D3494" s="190"/>
    </row>
    <row r="3495" spans="4:4" x14ac:dyDescent="0.25">
      <c r="D3495" s="190"/>
    </row>
    <row r="3496" spans="4:4" x14ac:dyDescent="0.25">
      <c r="D3496" s="190"/>
    </row>
    <row r="3497" spans="4:4" x14ac:dyDescent="0.25">
      <c r="D3497" s="190"/>
    </row>
    <row r="3498" spans="4:4" x14ac:dyDescent="0.25">
      <c r="D3498" s="190"/>
    </row>
    <row r="3499" spans="4:4" x14ac:dyDescent="0.25">
      <c r="D3499" s="190"/>
    </row>
    <row r="3500" spans="4:4" x14ac:dyDescent="0.25">
      <c r="D3500" s="190"/>
    </row>
    <row r="3501" spans="4:4" x14ac:dyDescent="0.25">
      <c r="D3501" s="190"/>
    </row>
    <row r="3502" spans="4:4" x14ac:dyDescent="0.25">
      <c r="D3502" s="190"/>
    </row>
    <row r="3503" spans="4:4" x14ac:dyDescent="0.25">
      <c r="D3503" s="190"/>
    </row>
    <row r="3504" spans="4:4" x14ac:dyDescent="0.25">
      <c r="D3504" s="190"/>
    </row>
    <row r="3505" spans="4:4" x14ac:dyDescent="0.25">
      <c r="D3505" s="190"/>
    </row>
    <row r="3506" spans="4:4" x14ac:dyDescent="0.25">
      <c r="D3506" s="190"/>
    </row>
    <row r="3507" spans="4:4" x14ac:dyDescent="0.25">
      <c r="D3507" s="190"/>
    </row>
    <row r="3508" spans="4:4" x14ac:dyDescent="0.25">
      <c r="D3508" s="190"/>
    </row>
    <row r="3509" spans="4:4" x14ac:dyDescent="0.25">
      <c r="D3509" s="190"/>
    </row>
    <row r="3510" spans="4:4" x14ac:dyDescent="0.25">
      <c r="D3510" s="190"/>
    </row>
    <row r="3511" spans="4:4" x14ac:dyDescent="0.25">
      <c r="D3511" s="190"/>
    </row>
    <row r="3512" spans="4:4" x14ac:dyDescent="0.25">
      <c r="D3512" s="190"/>
    </row>
    <row r="3513" spans="4:4" x14ac:dyDescent="0.25">
      <c r="D3513" s="190"/>
    </row>
    <row r="3514" spans="4:4" x14ac:dyDescent="0.25">
      <c r="D3514" s="190"/>
    </row>
    <row r="3515" spans="4:4" x14ac:dyDescent="0.25">
      <c r="D3515" s="190"/>
    </row>
    <row r="3516" spans="4:4" x14ac:dyDescent="0.25">
      <c r="D3516" s="190"/>
    </row>
    <row r="3517" spans="4:4" x14ac:dyDescent="0.25">
      <c r="D3517" s="190"/>
    </row>
    <row r="3518" spans="4:4" x14ac:dyDescent="0.25">
      <c r="D3518" s="190"/>
    </row>
    <row r="3519" spans="4:4" x14ac:dyDescent="0.25">
      <c r="D3519" s="190"/>
    </row>
    <row r="3520" spans="4:4" x14ac:dyDescent="0.25">
      <c r="D3520" s="190"/>
    </row>
    <row r="3521" spans="4:4" x14ac:dyDescent="0.25">
      <c r="D3521" s="190"/>
    </row>
    <row r="3522" spans="4:4" x14ac:dyDescent="0.25">
      <c r="D3522" s="190"/>
    </row>
    <row r="3523" spans="4:4" x14ac:dyDescent="0.25">
      <c r="D3523" s="190"/>
    </row>
    <row r="3524" spans="4:4" x14ac:dyDescent="0.25">
      <c r="D3524" s="190"/>
    </row>
    <row r="3525" spans="4:4" x14ac:dyDescent="0.25">
      <c r="D3525" s="190"/>
    </row>
    <row r="3526" spans="4:4" x14ac:dyDescent="0.25">
      <c r="D3526" s="190"/>
    </row>
    <row r="3527" spans="4:4" x14ac:dyDescent="0.25">
      <c r="D3527" s="190"/>
    </row>
    <row r="3528" spans="4:4" x14ac:dyDescent="0.25">
      <c r="D3528" s="190"/>
    </row>
    <row r="3529" spans="4:4" x14ac:dyDescent="0.25">
      <c r="D3529" s="190"/>
    </row>
    <row r="3530" spans="4:4" x14ac:dyDescent="0.25">
      <c r="D3530" s="190"/>
    </row>
    <row r="3531" spans="4:4" x14ac:dyDescent="0.25">
      <c r="D3531" s="190"/>
    </row>
    <row r="3532" spans="4:4" x14ac:dyDescent="0.25">
      <c r="D3532" s="190"/>
    </row>
    <row r="3533" spans="4:4" x14ac:dyDescent="0.25">
      <c r="D3533" s="190"/>
    </row>
    <row r="3534" spans="4:4" x14ac:dyDescent="0.25">
      <c r="D3534" s="190"/>
    </row>
    <row r="3535" spans="4:4" x14ac:dyDescent="0.25">
      <c r="D3535" s="190"/>
    </row>
    <row r="3536" spans="4:4" x14ac:dyDescent="0.25">
      <c r="D3536" s="190"/>
    </row>
    <row r="3537" spans="4:4" x14ac:dyDescent="0.25">
      <c r="D3537" s="190"/>
    </row>
    <row r="3538" spans="4:4" x14ac:dyDescent="0.25">
      <c r="D3538" s="190"/>
    </row>
    <row r="3539" spans="4:4" x14ac:dyDescent="0.25">
      <c r="D3539" s="190"/>
    </row>
    <row r="3540" spans="4:4" x14ac:dyDescent="0.25">
      <c r="D3540" s="190"/>
    </row>
    <row r="3541" spans="4:4" x14ac:dyDescent="0.25">
      <c r="D3541" s="190"/>
    </row>
    <row r="3542" spans="4:4" x14ac:dyDescent="0.25">
      <c r="D3542" s="190"/>
    </row>
    <row r="3543" spans="4:4" x14ac:dyDescent="0.25">
      <c r="D3543" s="190"/>
    </row>
    <row r="3544" spans="4:4" x14ac:dyDescent="0.25">
      <c r="D3544" s="190"/>
    </row>
    <row r="3545" spans="4:4" x14ac:dyDescent="0.25">
      <c r="D3545" s="190"/>
    </row>
    <row r="3546" spans="4:4" x14ac:dyDescent="0.25">
      <c r="D3546" s="190"/>
    </row>
    <row r="3547" spans="4:4" x14ac:dyDescent="0.25">
      <c r="D3547" s="190"/>
    </row>
    <row r="3548" spans="4:4" x14ac:dyDescent="0.25">
      <c r="D3548" s="190"/>
    </row>
    <row r="3549" spans="4:4" x14ac:dyDescent="0.25">
      <c r="D3549" s="190"/>
    </row>
    <row r="3550" spans="4:4" x14ac:dyDescent="0.25">
      <c r="D3550" s="190"/>
    </row>
    <row r="3551" spans="4:4" x14ac:dyDescent="0.25">
      <c r="D3551" s="190"/>
    </row>
    <row r="3552" spans="4:4" x14ac:dyDescent="0.25">
      <c r="D3552" s="190"/>
    </row>
    <row r="3553" spans="4:4" x14ac:dyDescent="0.25">
      <c r="D3553" s="190"/>
    </row>
    <row r="3554" spans="4:4" x14ac:dyDescent="0.25">
      <c r="D3554" s="190"/>
    </row>
    <row r="3555" spans="4:4" x14ac:dyDescent="0.25">
      <c r="D3555" s="190"/>
    </row>
    <row r="3556" spans="4:4" x14ac:dyDescent="0.25">
      <c r="D3556" s="190"/>
    </row>
    <row r="3557" spans="4:4" x14ac:dyDescent="0.25">
      <c r="D3557" s="190"/>
    </row>
    <row r="3558" spans="4:4" x14ac:dyDescent="0.25">
      <c r="D3558" s="190"/>
    </row>
    <row r="3559" spans="4:4" x14ac:dyDescent="0.25">
      <c r="D3559" s="190"/>
    </row>
    <row r="3560" spans="4:4" x14ac:dyDescent="0.25">
      <c r="D3560" s="190"/>
    </row>
    <row r="3561" spans="4:4" x14ac:dyDescent="0.25">
      <c r="D3561" s="190"/>
    </row>
    <row r="3562" spans="4:4" x14ac:dyDescent="0.25">
      <c r="D3562" s="190"/>
    </row>
    <row r="3563" spans="4:4" x14ac:dyDescent="0.25">
      <c r="D3563" s="190"/>
    </row>
    <row r="3564" spans="4:4" x14ac:dyDescent="0.25">
      <c r="D3564" s="190"/>
    </row>
    <row r="3565" spans="4:4" x14ac:dyDescent="0.25">
      <c r="D3565" s="190"/>
    </row>
    <row r="3566" spans="4:4" x14ac:dyDescent="0.25">
      <c r="D3566" s="190"/>
    </row>
    <row r="3567" spans="4:4" x14ac:dyDescent="0.25">
      <c r="D3567" s="190"/>
    </row>
    <row r="3568" spans="4:4" x14ac:dyDescent="0.25">
      <c r="D3568" s="190"/>
    </row>
    <row r="3569" spans="4:4" x14ac:dyDescent="0.25">
      <c r="D3569" s="190"/>
    </row>
    <row r="3570" spans="4:4" x14ac:dyDescent="0.25">
      <c r="D3570" s="190"/>
    </row>
    <row r="3571" spans="4:4" x14ac:dyDescent="0.25">
      <c r="D3571" s="190"/>
    </row>
    <row r="3572" spans="4:4" x14ac:dyDescent="0.25">
      <c r="D3572" s="190"/>
    </row>
    <row r="3573" spans="4:4" x14ac:dyDescent="0.25">
      <c r="D3573" s="190"/>
    </row>
    <row r="3574" spans="4:4" x14ac:dyDescent="0.25">
      <c r="D3574" s="190"/>
    </row>
    <row r="3575" spans="4:4" x14ac:dyDescent="0.25">
      <c r="D3575" s="190"/>
    </row>
    <row r="3576" spans="4:4" x14ac:dyDescent="0.25">
      <c r="D3576" s="190"/>
    </row>
    <row r="3577" spans="4:4" x14ac:dyDescent="0.25">
      <c r="D3577" s="190"/>
    </row>
    <row r="3578" spans="4:4" x14ac:dyDescent="0.25">
      <c r="D3578" s="190"/>
    </row>
    <row r="3579" spans="4:4" x14ac:dyDescent="0.25">
      <c r="D3579" s="190"/>
    </row>
    <row r="3580" spans="4:4" x14ac:dyDescent="0.25">
      <c r="D3580" s="190"/>
    </row>
    <row r="3581" spans="4:4" x14ac:dyDescent="0.25">
      <c r="D3581" s="190"/>
    </row>
    <row r="3582" spans="4:4" x14ac:dyDescent="0.25">
      <c r="D3582" s="190"/>
    </row>
    <row r="3583" spans="4:4" x14ac:dyDescent="0.25">
      <c r="D3583" s="190"/>
    </row>
    <row r="3584" spans="4:4" x14ac:dyDescent="0.25">
      <c r="D3584" s="190"/>
    </row>
    <row r="3585" spans="4:4" x14ac:dyDescent="0.25">
      <c r="D3585" s="190"/>
    </row>
    <row r="3586" spans="4:4" x14ac:dyDescent="0.25">
      <c r="D3586" s="190"/>
    </row>
    <row r="3587" spans="4:4" x14ac:dyDescent="0.25">
      <c r="D3587" s="190"/>
    </row>
    <row r="3588" spans="4:4" x14ac:dyDescent="0.25">
      <c r="D3588" s="190"/>
    </row>
    <row r="3589" spans="4:4" x14ac:dyDescent="0.25">
      <c r="D3589" s="190"/>
    </row>
    <row r="3590" spans="4:4" x14ac:dyDescent="0.25">
      <c r="D3590" s="190"/>
    </row>
    <row r="3591" spans="4:4" x14ac:dyDescent="0.25">
      <c r="D3591" s="190"/>
    </row>
    <row r="3592" spans="4:4" x14ac:dyDescent="0.25">
      <c r="D3592" s="190"/>
    </row>
    <row r="3593" spans="4:4" x14ac:dyDescent="0.25">
      <c r="D3593" s="190"/>
    </row>
    <row r="3594" spans="4:4" x14ac:dyDescent="0.25">
      <c r="D3594" s="190"/>
    </row>
    <row r="3595" spans="4:4" x14ac:dyDescent="0.25">
      <c r="D3595" s="190"/>
    </row>
    <row r="3596" spans="4:4" x14ac:dyDescent="0.25">
      <c r="D3596" s="190"/>
    </row>
    <row r="3597" spans="4:4" x14ac:dyDescent="0.25">
      <c r="D3597" s="190"/>
    </row>
    <row r="3598" spans="4:4" x14ac:dyDescent="0.25">
      <c r="D3598" s="190"/>
    </row>
    <row r="3599" spans="4:4" x14ac:dyDescent="0.25">
      <c r="D3599" s="190"/>
    </row>
    <row r="3600" spans="4:4" x14ac:dyDescent="0.25">
      <c r="D3600" s="190"/>
    </row>
    <row r="3601" spans="4:4" x14ac:dyDescent="0.25">
      <c r="D3601" s="190"/>
    </row>
    <row r="3602" spans="4:4" x14ac:dyDescent="0.25">
      <c r="D3602" s="190"/>
    </row>
    <row r="3603" spans="4:4" x14ac:dyDescent="0.25">
      <c r="D3603" s="190"/>
    </row>
    <row r="3604" spans="4:4" x14ac:dyDescent="0.25">
      <c r="D3604" s="190"/>
    </row>
    <row r="3605" spans="4:4" x14ac:dyDescent="0.25">
      <c r="D3605" s="190"/>
    </row>
    <row r="3606" spans="4:4" x14ac:dyDescent="0.25">
      <c r="D3606" s="190"/>
    </row>
    <row r="3607" spans="4:4" x14ac:dyDescent="0.25">
      <c r="D3607" s="190"/>
    </row>
    <row r="3608" spans="4:4" x14ac:dyDescent="0.25">
      <c r="D3608" s="190"/>
    </row>
    <row r="3609" spans="4:4" x14ac:dyDescent="0.25">
      <c r="D3609" s="190"/>
    </row>
    <row r="3610" spans="4:4" x14ac:dyDescent="0.25">
      <c r="D3610" s="190"/>
    </row>
    <row r="3611" spans="4:4" x14ac:dyDescent="0.25">
      <c r="D3611" s="190"/>
    </row>
    <row r="3612" spans="4:4" x14ac:dyDescent="0.25">
      <c r="D3612" s="190"/>
    </row>
    <row r="3613" spans="4:4" x14ac:dyDescent="0.25">
      <c r="D3613" s="190"/>
    </row>
    <row r="3614" spans="4:4" x14ac:dyDescent="0.25">
      <c r="D3614" s="190"/>
    </row>
    <row r="3615" spans="4:4" x14ac:dyDescent="0.25">
      <c r="D3615" s="190"/>
    </row>
    <row r="3616" spans="4:4" x14ac:dyDescent="0.25">
      <c r="D3616" s="190"/>
    </row>
    <row r="3617" spans="4:4" x14ac:dyDescent="0.25">
      <c r="D3617" s="190"/>
    </row>
    <row r="3618" spans="4:4" x14ac:dyDescent="0.25">
      <c r="D3618" s="190"/>
    </row>
    <row r="3619" spans="4:4" x14ac:dyDescent="0.25">
      <c r="D3619" s="190"/>
    </row>
    <row r="3620" spans="4:4" x14ac:dyDescent="0.25">
      <c r="D3620" s="190"/>
    </row>
    <row r="3621" spans="4:4" x14ac:dyDescent="0.25">
      <c r="D3621" s="190"/>
    </row>
    <row r="3622" spans="4:4" x14ac:dyDescent="0.25">
      <c r="D3622" s="190"/>
    </row>
    <row r="3623" spans="4:4" x14ac:dyDescent="0.25">
      <c r="D3623" s="190"/>
    </row>
    <row r="3624" spans="4:4" x14ac:dyDescent="0.25">
      <c r="D3624" s="190"/>
    </row>
    <row r="3625" spans="4:4" x14ac:dyDescent="0.25">
      <c r="D3625" s="190"/>
    </row>
    <row r="3626" spans="4:4" x14ac:dyDescent="0.25">
      <c r="D3626" s="190"/>
    </row>
    <row r="3627" spans="4:4" x14ac:dyDescent="0.25">
      <c r="D3627" s="190"/>
    </row>
    <row r="3628" spans="4:4" x14ac:dyDescent="0.25">
      <c r="D3628" s="190"/>
    </row>
    <row r="3629" spans="4:4" x14ac:dyDescent="0.25">
      <c r="D3629" s="190"/>
    </row>
    <row r="3630" spans="4:4" x14ac:dyDescent="0.25">
      <c r="D3630" s="190"/>
    </row>
    <row r="3631" spans="4:4" x14ac:dyDescent="0.25">
      <c r="D3631" s="190"/>
    </row>
    <row r="3632" spans="4:4" x14ac:dyDescent="0.25">
      <c r="D3632" s="190"/>
    </row>
    <row r="3633" spans="4:4" x14ac:dyDescent="0.25">
      <c r="D3633" s="190"/>
    </row>
    <row r="3634" spans="4:4" x14ac:dyDescent="0.25">
      <c r="D3634" s="190"/>
    </row>
    <row r="3635" spans="4:4" x14ac:dyDescent="0.25">
      <c r="D3635" s="190"/>
    </row>
    <row r="3636" spans="4:4" x14ac:dyDescent="0.25">
      <c r="D3636" s="190"/>
    </row>
    <row r="3637" spans="4:4" x14ac:dyDescent="0.25">
      <c r="D3637" s="190"/>
    </row>
    <row r="3638" spans="4:4" x14ac:dyDescent="0.25">
      <c r="D3638" s="190"/>
    </row>
    <row r="3639" spans="4:4" x14ac:dyDescent="0.25">
      <c r="D3639" s="190"/>
    </row>
    <row r="3640" spans="4:4" x14ac:dyDescent="0.25">
      <c r="D3640" s="190"/>
    </row>
    <row r="3641" spans="4:4" x14ac:dyDescent="0.25">
      <c r="D3641" s="190"/>
    </row>
    <row r="3642" spans="4:4" x14ac:dyDescent="0.25">
      <c r="D3642" s="190"/>
    </row>
    <row r="3643" spans="4:4" x14ac:dyDescent="0.25">
      <c r="D3643" s="190"/>
    </row>
    <row r="3644" spans="4:4" x14ac:dyDescent="0.25">
      <c r="D3644" s="190"/>
    </row>
    <row r="3645" spans="4:4" x14ac:dyDescent="0.25">
      <c r="D3645" s="190"/>
    </row>
    <row r="3646" spans="4:4" x14ac:dyDescent="0.25">
      <c r="D3646" s="190"/>
    </row>
    <row r="3647" spans="4:4" x14ac:dyDescent="0.25">
      <c r="D3647" s="190"/>
    </row>
    <row r="3648" spans="4:4" x14ac:dyDescent="0.25">
      <c r="D3648" s="190"/>
    </row>
    <row r="3649" spans="4:4" x14ac:dyDescent="0.25">
      <c r="D3649" s="190"/>
    </row>
    <row r="3650" spans="4:4" x14ac:dyDescent="0.25">
      <c r="D3650" s="190"/>
    </row>
    <row r="3651" spans="4:4" x14ac:dyDescent="0.25">
      <c r="D3651" s="190"/>
    </row>
    <row r="3652" spans="4:4" x14ac:dyDescent="0.25">
      <c r="D3652" s="190"/>
    </row>
    <row r="3653" spans="4:4" x14ac:dyDescent="0.25">
      <c r="D3653" s="190"/>
    </row>
    <row r="3654" spans="4:4" x14ac:dyDescent="0.25">
      <c r="D3654" s="190"/>
    </row>
    <row r="3655" spans="4:4" x14ac:dyDescent="0.25">
      <c r="D3655" s="190"/>
    </row>
    <row r="3656" spans="4:4" x14ac:dyDescent="0.25">
      <c r="D3656" s="190"/>
    </row>
    <row r="3657" spans="4:4" x14ac:dyDescent="0.25">
      <c r="D3657" s="190"/>
    </row>
    <row r="3658" spans="4:4" x14ac:dyDescent="0.25">
      <c r="D3658" s="190"/>
    </row>
    <row r="3659" spans="4:4" x14ac:dyDescent="0.25">
      <c r="D3659" s="190"/>
    </row>
    <row r="3660" spans="4:4" x14ac:dyDescent="0.25">
      <c r="D3660" s="190"/>
    </row>
    <row r="3661" spans="4:4" x14ac:dyDescent="0.25">
      <c r="D3661" s="190"/>
    </row>
    <row r="3662" spans="4:4" x14ac:dyDescent="0.25">
      <c r="D3662" s="190"/>
    </row>
    <row r="3663" spans="4:4" x14ac:dyDescent="0.25">
      <c r="D3663" s="190"/>
    </row>
    <row r="3664" spans="4:4" x14ac:dyDescent="0.25">
      <c r="D3664" s="190"/>
    </row>
    <row r="3665" spans="4:4" x14ac:dyDescent="0.25">
      <c r="D3665" s="190"/>
    </row>
    <row r="3666" spans="4:4" x14ac:dyDescent="0.25">
      <c r="D3666" s="190"/>
    </row>
    <row r="3667" spans="4:4" x14ac:dyDescent="0.25">
      <c r="D3667" s="190"/>
    </row>
    <row r="3668" spans="4:4" x14ac:dyDescent="0.25">
      <c r="D3668" s="190"/>
    </row>
    <row r="3669" spans="4:4" x14ac:dyDescent="0.25">
      <c r="D3669" s="190"/>
    </row>
    <row r="3670" spans="4:4" x14ac:dyDescent="0.25">
      <c r="D3670" s="190"/>
    </row>
    <row r="3671" spans="4:4" x14ac:dyDescent="0.25">
      <c r="D3671" s="190"/>
    </row>
    <row r="3672" spans="4:4" x14ac:dyDescent="0.25">
      <c r="D3672" s="190"/>
    </row>
    <row r="3673" spans="4:4" x14ac:dyDescent="0.25">
      <c r="D3673" s="190"/>
    </row>
    <row r="3674" spans="4:4" x14ac:dyDescent="0.25">
      <c r="D3674" s="190"/>
    </row>
    <row r="3675" spans="4:4" x14ac:dyDescent="0.25">
      <c r="D3675" s="190"/>
    </row>
    <row r="3676" spans="4:4" x14ac:dyDescent="0.25">
      <c r="D3676" s="190"/>
    </row>
    <row r="3677" spans="4:4" x14ac:dyDescent="0.25">
      <c r="D3677" s="190"/>
    </row>
    <row r="3678" spans="4:4" x14ac:dyDescent="0.25">
      <c r="D3678" s="190"/>
    </row>
    <row r="3679" spans="4:4" x14ac:dyDescent="0.25">
      <c r="D3679" s="190"/>
    </row>
    <row r="3680" spans="4:4" x14ac:dyDescent="0.25">
      <c r="D3680" s="190"/>
    </row>
    <row r="3681" spans="4:4" x14ac:dyDescent="0.25">
      <c r="D3681" s="190"/>
    </row>
    <row r="3682" spans="4:4" x14ac:dyDescent="0.25">
      <c r="D3682" s="190"/>
    </row>
    <row r="3683" spans="4:4" x14ac:dyDescent="0.25">
      <c r="D3683" s="190"/>
    </row>
    <row r="3684" spans="4:4" x14ac:dyDescent="0.25">
      <c r="D3684" s="190"/>
    </row>
    <row r="3685" spans="4:4" x14ac:dyDescent="0.25">
      <c r="D3685" s="190"/>
    </row>
    <row r="3686" spans="4:4" x14ac:dyDescent="0.25">
      <c r="D3686" s="190"/>
    </row>
    <row r="3687" spans="4:4" x14ac:dyDescent="0.25">
      <c r="D3687" s="190"/>
    </row>
    <row r="3688" spans="4:4" x14ac:dyDescent="0.25">
      <c r="D3688" s="190"/>
    </row>
    <row r="3689" spans="4:4" x14ac:dyDescent="0.25">
      <c r="D3689" s="190"/>
    </row>
    <row r="3690" spans="4:4" x14ac:dyDescent="0.25">
      <c r="D3690" s="190"/>
    </row>
    <row r="3691" spans="4:4" x14ac:dyDescent="0.25">
      <c r="D3691" s="190"/>
    </row>
    <row r="3692" spans="4:4" x14ac:dyDescent="0.25">
      <c r="D3692" s="190"/>
    </row>
    <row r="3693" spans="4:4" x14ac:dyDescent="0.25">
      <c r="D3693" s="190"/>
    </row>
    <row r="3694" spans="4:4" x14ac:dyDescent="0.25">
      <c r="D3694" s="190"/>
    </row>
    <row r="3695" spans="4:4" x14ac:dyDescent="0.25">
      <c r="D3695" s="190"/>
    </row>
    <row r="3696" spans="4:4" x14ac:dyDescent="0.25">
      <c r="D3696" s="190"/>
    </row>
    <row r="3697" spans="4:4" x14ac:dyDescent="0.25">
      <c r="D3697" s="190"/>
    </row>
    <row r="3698" spans="4:4" x14ac:dyDescent="0.25">
      <c r="D3698" s="190"/>
    </row>
    <row r="3699" spans="4:4" x14ac:dyDescent="0.25">
      <c r="D3699" s="190"/>
    </row>
    <row r="3700" spans="4:4" x14ac:dyDescent="0.25">
      <c r="D3700" s="190"/>
    </row>
    <row r="3701" spans="4:4" x14ac:dyDescent="0.25">
      <c r="D3701" s="190"/>
    </row>
    <row r="3702" spans="4:4" x14ac:dyDescent="0.25">
      <c r="D3702" s="190"/>
    </row>
    <row r="3703" spans="4:4" x14ac:dyDescent="0.25">
      <c r="D3703" s="190"/>
    </row>
    <row r="3704" spans="4:4" x14ac:dyDescent="0.25">
      <c r="D3704" s="190"/>
    </row>
    <row r="3705" spans="4:4" x14ac:dyDescent="0.25">
      <c r="D3705" s="190"/>
    </row>
    <row r="3706" spans="4:4" x14ac:dyDescent="0.25">
      <c r="D3706" s="190"/>
    </row>
    <row r="3707" spans="4:4" x14ac:dyDescent="0.25">
      <c r="D3707" s="190"/>
    </row>
    <row r="3708" spans="4:4" x14ac:dyDescent="0.25">
      <c r="D3708" s="190"/>
    </row>
    <row r="3709" spans="4:4" x14ac:dyDescent="0.25">
      <c r="D3709" s="190"/>
    </row>
    <row r="3710" spans="4:4" x14ac:dyDescent="0.25">
      <c r="D3710" s="190"/>
    </row>
    <row r="3711" spans="4:4" x14ac:dyDescent="0.25">
      <c r="D3711" s="190"/>
    </row>
    <row r="3712" spans="4:4" x14ac:dyDescent="0.25">
      <c r="D3712" s="190"/>
    </row>
    <row r="3713" spans="4:4" x14ac:dyDescent="0.25">
      <c r="D3713" s="190"/>
    </row>
    <row r="3714" spans="4:4" x14ac:dyDescent="0.25">
      <c r="D3714" s="190"/>
    </row>
    <row r="3715" spans="4:4" x14ac:dyDescent="0.25">
      <c r="D3715" s="190"/>
    </row>
    <row r="3716" spans="4:4" x14ac:dyDescent="0.25">
      <c r="D3716" s="190"/>
    </row>
    <row r="3717" spans="4:4" x14ac:dyDescent="0.25">
      <c r="D3717" s="190"/>
    </row>
    <row r="3718" spans="4:4" x14ac:dyDescent="0.25">
      <c r="D3718" s="190"/>
    </row>
    <row r="3719" spans="4:4" x14ac:dyDescent="0.25">
      <c r="D3719" s="190"/>
    </row>
    <row r="3720" spans="4:4" x14ac:dyDescent="0.25">
      <c r="D3720" s="190"/>
    </row>
    <row r="3721" spans="4:4" x14ac:dyDescent="0.25">
      <c r="D3721" s="190"/>
    </row>
    <row r="3722" spans="4:4" x14ac:dyDescent="0.25">
      <c r="D3722" s="190"/>
    </row>
    <row r="3723" spans="4:4" x14ac:dyDescent="0.25">
      <c r="D3723" s="190"/>
    </row>
    <row r="3724" spans="4:4" x14ac:dyDescent="0.25">
      <c r="D3724" s="190"/>
    </row>
    <row r="3725" spans="4:4" x14ac:dyDescent="0.25">
      <c r="D3725" s="190"/>
    </row>
    <row r="3726" spans="4:4" x14ac:dyDescent="0.25">
      <c r="D3726" s="190"/>
    </row>
    <row r="3727" spans="4:4" x14ac:dyDescent="0.25">
      <c r="D3727" s="190"/>
    </row>
    <row r="3728" spans="4:4" x14ac:dyDescent="0.25">
      <c r="D3728" s="190"/>
    </row>
    <row r="3729" spans="4:4" x14ac:dyDescent="0.25">
      <c r="D3729" s="190"/>
    </row>
    <row r="3730" spans="4:4" x14ac:dyDescent="0.25">
      <c r="D3730" s="190"/>
    </row>
    <row r="3731" spans="4:4" x14ac:dyDescent="0.25">
      <c r="D3731" s="190"/>
    </row>
    <row r="3732" spans="4:4" x14ac:dyDescent="0.25">
      <c r="D3732" s="190"/>
    </row>
    <row r="3733" spans="4:4" x14ac:dyDescent="0.25">
      <c r="D3733" s="190"/>
    </row>
    <row r="3734" spans="4:4" x14ac:dyDescent="0.25">
      <c r="D3734" s="190"/>
    </row>
    <row r="3735" spans="4:4" x14ac:dyDescent="0.25">
      <c r="D3735" s="190"/>
    </row>
    <row r="3736" spans="4:4" x14ac:dyDescent="0.25">
      <c r="D3736" s="190"/>
    </row>
    <row r="3737" spans="4:4" x14ac:dyDescent="0.25">
      <c r="D3737" s="190"/>
    </row>
    <row r="3738" spans="4:4" x14ac:dyDescent="0.25">
      <c r="D3738" s="190"/>
    </row>
    <row r="3739" spans="4:4" x14ac:dyDescent="0.25">
      <c r="D3739" s="190"/>
    </row>
    <row r="3740" spans="4:4" x14ac:dyDescent="0.25">
      <c r="D3740" s="190"/>
    </row>
    <row r="3741" spans="4:4" x14ac:dyDescent="0.25">
      <c r="D3741" s="190"/>
    </row>
    <row r="3742" spans="4:4" x14ac:dyDescent="0.25">
      <c r="D3742" s="190"/>
    </row>
    <row r="3743" spans="4:4" x14ac:dyDescent="0.25">
      <c r="D3743" s="190"/>
    </row>
    <row r="3744" spans="4:4" x14ac:dyDescent="0.25">
      <c r="D3744" s="190"/>
    </row>
    <row r="3745" spans="4:4" x14ac:dyDescent="0.25">
      <c r="D3745" s="190"/>
    </row>
    <row r="3746" spans="4:4" x14ac:dyDescent="0.25">
      <c r="D3746" s="190"/>
    </row>
    <row r="3747" spans="4:4" x14ac:dyDescent="0.25">
      <c r="D3747" s="190"/>
    </row>
    <row r="3748" spans="4:4" x14ac:dyDescent="0.25">
      <c r="D3748" s="190"/>
    </row>
    <row r="3749" spans="4:4" x14ac:dyDescent="0.25">
      <c r="D3749" s="190"/>
    </row>
    <row r="3750" spans="4:4" x14ac:dyDescent="0.25">
      <c r="D3750" s="190"/>
    </row>
    <row r="3751" spans="4:4" x14ac:dyDescent="0.25">
      <c r="D3751" s="190"/>
    </row>
    <row r="3752" spans="4:4" x14ac:dyDescent="0.25">
      <c r="D3752" s="190"/>
    </row>
    <row r="3753" spans="4:4" x14ac:dyDescent="0.25">
      <c r="D3753" s="190"/>
    </row>
    <row r="3754" spans="4:4" x14ac:dyDescent="0.25">
      <c r="D3754" s="190"/>
    </row>
    <row r="3755" spans="4:4" x14ac:dyDescent="0.25">
      <c r="D3755" s="190"/>
    </row>
    <row r="3756" spans="4:4" x14ac:dyDescent="0.25">
      <c r="D3756" s="190"/>
    </row>
    <row r="3757" spans="4:4" x14ac:dyDescent="0.25">
      <c r="D3757" s="190"/>
    </row>
    <row r="3758" spans="4:4" x14ac:dyDescent="0.25">
      <c r="D3758" s="190"/>
    </row>
    <row r="3759" spans="4:4" x14ac:dyDescent="0.25">
      <c r="D3759" s="190"/>
    </row>
    <row r="3760" spans="4:4" x14ac:dyDescent="0.25">
      <c r="D3760" s="190"/>
    </row>
    <row r="3761" spans="4:4" x14ac:dyDescent="0.25">
      <c r="D3761" s="190"/>
    </row>
    <row r="3762" spans="4:4" x14ac:dyDescent="0.25">
      <c r="D3762" s="190"/>
    </row>
    <row r="3763" spans="4:4" x14ac:dyDescent="0.25">
      <c r="D3763" s="190"/>
    </row>
    <row r="3764" spans="4:4" x14ac:dyDescent="0.25">
      <c r="D3764" s="190"/>
    </row>
    <row r="3765" spans="4:4" x14ac:dyDescent="0.25">
      <c r="D3765" s="190"/>
    </row>
    <row r="3766" spans="4:4" x14ac:dyDescent="0.25">
      <c r="D3766" s="190"/>
    </row>
    <row r="3767" spans="4:4" x14ac:dyDescent="0.25">
      <c r="D3767" s="190"/>
    </row>
    <row r="3768" spans="4:4" x14ac:dyDescent="0.25">
      <c r="D3768" s="190"/>
    </row>
    <row r="3769" spans="4:4" x14ac:dyDescent="0.25">
      <c r="D3769" s="190"/>
    </row>
    <row r="3770" spans="4:4" x14ac:dyDescent="0.25">
      <c r="D3770" s="190"/>
    </row>
    <row r="3771" spans="4:4" x14ac:dyDescent="0.25">
      <c r="D3771" s="190"/>
    </row>
    <row r="3772" spans="4:4" x14ac:dyDescent="0.25">
      <c r="D3772" s="190"/>
    </row>
    <row r="3773" spans="4:4" x14ac:dyDescent="0.25">
      <c r="D3773" s="190"/>
    </row>
    <row r="3774" spans="4:4" x14ac:dyDescent="0.25">
      <c r="D3774" s="190"/>
    </row>
    <row r="3775" spans="4:4" x14ac:dyDescent="0.25">
      <c r="D3775" s="190"/>
    </row>
    <row r="3776" spans="4:4" x14ac:dyDescent="0.25">
      <c r="D3776" s="190"/>
    </row>
    <row r="3777" spans="4:4" x14ac:dyDescent="0.25">
      <c r="D3777" s="190"/>
    </row>
    <row r="3778" spans="4:4" x14ac:dyDescent="0.25">
      <c r="D3778" s="190"/>
    </row>
    <row r="3779" spans="4:4" x14ac:dyDescent="0.25">
      <c r="D3779" s="190"/>
    </row>
    <row r="3780" spans="4:4" x14ac:dyDescent="0.25">
      <c r="D3780" s="190"/>
    </row>
    <row r="3781" spans="4:4" x14ac:dyDescent="0.25">
      <c r="D3781" s="190"/>
    </row>
    <row r="3782" spans="4:4" x14ac:dyDescent="0.25">
      <c r="D3782" s="190"/>
    </row>
    <row r="3783" spans="4:4" x14ac:dyDescent="0.25">
      <c r="D3783" s="190"/>
    </row>
    <row r="3784" spans="4:4" x14ac:dyDescent="0.25">
      <c r="D3784" s="190"/>
    </row>
    <row r="3785" spans="4:4" x14ac:dyDescent="0.25">
      <c r="D3785" s="190"/>
    </row>
    <row r="3786" spans="4:4" x14ac:dyDescent="0.25">
      <c r="D3786" s="190"/>
    </row>
    <row r="3787" spans="4:4" x14ac:dyDescent="0.25">
      <c r="D3787" s="190"/>
    </row>
    <row r="3788" spans="4:4" x14ac:dyDescent="0.25">
      <c r="D3788" s="190"/>
    </row>
    <row r="3789" spans="4:4" x14ac:dyDescent="0.25">
      <c r="D3789" s="190"/>
    </row>
    <row r="3790" spans="4:4" x14ac:dyDescent="0.25">
      <c r="D3790" s="190"/>
    </row>
    <row r="3791" spans="4:4" x14ac:dyDescent="0.25">
      <c r="D3791" s="190"/>
    </row>
    <row r="3792" spans="4:4" x14ac:dyDescent="0.25">
      <c r="D3792" s="190"/>
    </row>
    <row r="3793" spans="4:4" x14ac:dyDescent="0.25">
      <c r="D3793" s="190"/>
    </row>
    <row r="3794" spans="4:4" x14ac:dyDescent="0.25">
      <c r="D3794" s="190"/>
    </row>
    <row r="3795" spans="4:4" x14ac:dyDescent="0.25">
      <c r="D3795" s="190"/>
    </row>
    <row r="3796" spans="4:4" x14ac:dyDescent="0.25">
      <c r="D3796" s="190"/>
    </row>
    <row r="3797" spans="4:4" x14ac:dyDescent="0.25">
      <c r="D3797" s="190"/>
    </row>
    <row r="3798" spans="4:4" x14ac:dyDescent="0.25">
      <c r="D3798" s="190"/>
    </row>
    <row r="3799" spans="4:4" x14ac:dyDescent="0.25">
      <c r="D3799" s="190"/>
    </row>
    <row r="3800" spans="4:4" x14ac:dyDescent="0.25">
      <c r="D3800" s="190"/>
    </row>
    <row r="3801" spans="4:4" x14ac:dyDescent="0.25">
      <c r="D3801" s="190"/>
    </row>
    <row r="3802" spans="4:4" x14ac:dyDescent="0.25">
      <c r="D3802" s="190"/>
    </row>
    <row r="3803" spans="4:4" x14ac:dyDescent="0.25">
      <c r="D3803" s="190"/>
    </row>
    <row r="3804" spans="4:4" x14ac:dyDescent="0.25">
      <c r="D3804" s="190"/>
    </row>
    <row r="3805" spans="4:4" x14ac:dyDescent="0.25">
      <c r="D3805" s="190"/>
    </row>
    <row r="3806" spans="4:4" x14ac:dyDescent="0.25">
      <c r="D3806" s="190"/>
    </row>
    <row r="3807" spans="4:4" x14ac:dyDescent="0.25">
      <c r="D3807" s="190"/>
    </row>
    <row r="3808" spans="4:4" x14ac:dyDescent="0.25">
      <c r="D3808" s="190"/>
    </row>
    <row r="3809" spans="4:4" x14ac:dyDescent="0.25">
      <c r="D3809" s="190"/>
    </row>
    <row r="3810" spans="4:4" x14ac:dyDescent="0.25">
      <c r="D3810" s="190"/>
    </row>
    <row r="3811" spans="4:4" x14ac:dyDescent="0.25">
      <c r="D3811" s="190"/>
    </row>
    <row r="3812" spans="4:4" x14ac:dyDescent="0.25">
      <c r="D3812" s="190"/>
    </row>
    <row r="3813" spans="4:4" x14ac:dyDescent="0.25">
      <c r="D3813" s="190"/>
    </row>
    <row r="3814" spans="4:4" x14ac:dyDescent="0.25">
      <c r="D3814" s="190"/>
    </row>
    <row r="3815" spans="4:4" x14ac:dyDescent="0.25">
      <c r="D3815" s="190"/>
    </row>
    <row r="3816" spans="4:4" x14ac:dyDescent="0.25">
      <c r="D3816" s="190"/>
    </row>
    <row r="3817" spans="4:4" x14ac:dyDescent="0.25">
      <c r="D3817" s="190"/>
    </row>
    <row r="3818" spans="4:4" x14ac:dyDescent="0.25">
      <c r="D3818" s="190"/>
    </row>
    <row r="3819" spans="4:4" x14ac:dyDescent="0.25">
      <c r="D3819" s="190"/>
    </row>
    <row r="3820" spans="4:4" x14ac:dyDescent="0.25">
      <c r="D3820" s="190"/>
    </row>
    <row r="3821" spans="4:4" x14ac:dyDescent="0.25">
      <c r="D3821" s="190"/>
    </row>
    <row r="3822" spans="4:4" x14ac:dyDescent="0.25">
      <c r="D3822" s="190"/>
    </row>
    <row r="3823" spans="4:4" x14ac:dyDescent="0.25">
      <c r="D3823" s="190"/>
    </row>
    <row r="3824" spans="4:4" x14ac:dyDescent="0.25">
      <c r="D3824" s="190"/>
    </row>
    <row r="3825" spans="4:4" x14ac:dyDescent="0.25">
      <c r="D3825" s="190"/>
    </row>
    <row r="3826" spans="4:4" x14ac:dyDescent="0.25">
      <c r="D3826" s="190"/>
    </row>
    <row r="3827" spans="4:4" x14ac:dyDescent="0.25">
      <c r="D3827" s="190"/>
    </row>
    <row r="3828" spans="4:4" x14ac:dyDescent="0.25">
      <c r="D3828" s="190"/>
    </row>
    <row r="3829" spans="4:4" x14ac:dyDescent="0.25">
      <c r="D3829" s="190"/>
    </row>
    <row r="3830" spans="4:4" x14ac:dyDescent="0.25">
      <c r="D3830" s="190"/>
    </row>
    <row r="3831" spans="4:4" x14ac:dyDescent="0.25">
      <c r="D3831" s="190"/>
    </row>
    <row r="3832" spans="4:4" x14ac:dyDescent="0.25">
      <c r="D3832" s="190"/>
    </row>
    <row r="3833" spans="4:4" x14ac:dyDescent="0.25">
      <c r="D3833" s="190"/>
    </row>
    <row r="3834" spans="4:4" x14ac:dyDescent="0.25">
      <c r="D3834" s="190"/>
    </row>
    <row r="3835" spans="4:4" x14ac:dyDescent="0.25">
      <c r="D3835" s="190"/>
    </row>
    <row r="3836" spans="4:4" x14ac:dyDescent="0.25">
      <c r="D3836" s="190"/>
    </row>
    <row r="3837" spans="4:4" x14ac:dyDescent="0.25">
      <c r="D3837" s="190"/>
    </row>
    <row r="3838" spans="4:4" x14ac:dyDescent="0.25">
      <c r="D3838" s="190"/>
    </row>
    <row r="3839" spans="4:4" x14ac:dyDescent="0.25">
      <c r="D3839" s="190"/>
    </row>
    <row r="3840" spans="4:4" x14ac:dyDescent="0.25">
      <c r="D3840" s="190"/>
    </row>
    <row r="3841" spans="4:4" x14ac:dyDescent="0.25">
      <c r="D3841" s="190"/>
    </row>
    <row r="3842" spans="4:4" x14ac:dyDescent="0.25">
      <c r="D3842" s="190"/>
    </row>
    <row r="3843" spans="4:4" x14ac:dyDescent="0.25">
      <c r="D3843" s="190"/>
    </row>
    <row r="3844" spans="4:4" x14ac:dyDescent="0.25">
      <c r="D3844" s="190"/>
    </row>
    <row r="3845" spans="4:4" x14ac:dyDescent="0.25">
      <c r="D3845" s="190"/>
    </row>
    <row r="3846" spans="4:4" x14ac:dyDescent="0.25">
      <c r="D3846" s="190"/>
    </row>
    <row r="3847" spans="4:4" x14ac:dyDescent="0.25">
      <c r="D3847" s="190"/>
    </row>
    <row r="3848" spans="4:4" x14ac:dyDescent="0.25">
      <c r="D3848" s="190"/>
    </row>
    <row r="3849" spans="4:4" x14ac:dyDescent="0.25">
      <c r="D3849" s="190"/>
    </row>
    <row r="3850" spans="4:4" x14ac:dyDescent="0.25">
      <c r="D3850" s="190"/>
    </row>
    <row r="3851" spans="4:4" x14ac:dyDescent="0.25">
      <c r="D3851" s="190"/>
    </row>
    <row r="3852" spans="4:4" x14ac:dyDescent="0.25">
      <c r="D3852" s="190"/>
    </row>
    <row r="3853" spans="4:4" x14ac:dyDescent="0.25">
      <c r="D3853" s="190"/>
    </row>
    <row r="3854" spans="4:4" x14ac:dyDescent="0.25">
      <c r="D3854" s="190"/>
    </row>
    <row r="3855" spans="4:4" x14ac:dyDescent="0.25">
      <c r="D3855" s="190"/>
    </row>
    <row r="3856" spans="4:4" x14ac:dyDescent="0.25">
      <c r="D3856" s="190"/>
    </row>
    <row r="3857" spans="4:4" x14ac:dyDescent="0.25">
      <c r="D3857" s="190"/>
    </row>
    <row r="3858" spans="4:4" x14ac:dyDescent="0.25">
      <c r="D3858" s="190"/>
    </row>
    <row r="3859" spans="4:4" x14ac:dyDescent="0.25">
      <c r="D3859" s="190"/>
    </row>
    <row r="3860" spans="4:4" x14ac:dyDescent="0.25">
      <c r="D3860" s="190"/>
    </row>
    <row r="3861" spans="4:4" x14ac:dyDescent="0.25">
      <c r="D3861" s="190"/>
    </row>
    <row r="3862" spans="4:4" x14ac:dyDescent="0.25">
      <c r="D3862" s="190"/>
    </row>
    <row r="3863" spans="4:4" x14ac:dyDescent="0.25">
      <c r="D3863" s="190"/>
    </row>
    <row r="3864" spans="4:4" x14ac:dyDescent="0.25">
      <c r="D3864" s="190"/>
    </row>
    <row r="3865" spans="4:4" x14ac:dyDescent="0.25">
      <c r="D3865" s="190"/>
    </row>
    <row r="3866" spans="4:4" x14ac:dyDescent="0.25">
      <c r="D3866" s="190"/>
    </row>
    <row r="3867" spans="4:4" x14ac:dyDescent="0.25">
      <c r="D3867" s="190"/>
    </row>
    <row r="3868" spans="4:4" x14ac:dyDescent="0.25">
      <c r="D3868" s="190"/>
    </row>
    <row r="3869" spans="4:4" x14ac:dyDescent="0.25">
      <c r="D3869" s="190"/>
    </row>
    <row r="3870" spans="4:4" x14ac:dyDescent="0.25">
      <c r="D3870" s="190"/>
    </row>
    <row r="3871" spans="4:4" x14ac:dyDescent="0.25">
      <c r="D3871" s="190"/>
    </row>
    <row r="3872" spans="4:4" x14ac:dyDescent="0.25">
      <c r="D3872" s="190"/>
    </row>
    <row r="3873" spans="4:4" x14ac:dyDescent="0.25">
      <c r="D3873" s="190"/>
    </row>
    <row r="3874" spans="4:4" x14ac:dyDescent="0.25">
      <c r="D3874" s="190"/>
    </row>
    <row r="3875" spans="4:4" x14ac:dyDescent="0.25">
      <c r="D3875" s="190"/>
    </row>
    <row r="3876" spans="4:4" x14ac:dyDescent="0.25">
      <c r="D3876" s="190"/>
    </row>
    <row r="3877" spans="4:4" x14ac:dyDescent="0.25">
      <c r="D3877" s="190"/>
    </row>
    <row r="3878" spans="4:4" x14ac:dyDescent="0.25">
      <c r="D3878" s="190"/>
    </row>
    <row r="3879" spans="4:4" x14ac:dyDescent="0.25">
      <c r="D3879" s="190"/>
    </row>
    <row r="3880" spans="4:4" x14ac:dyDescent="0.25">
      <c r="D3880" s="190"/>
    </row>
    <row r="3881" spans="4:4" x14ac:dyDescent="0.25">
      <c r="D3881" s="190"/>
    </row>
    <row r="3882" spans="4:4" x14ac:dyDescent="0.25">
      <c r="D3882" s="190"/>
    </row>
    <row r="3883" spans="4:4" x14ac:dyDescent="0.25">
      <c r="D3883" s="190"/>
    </row>
    <row r="3884" spans="4:4" x14ac:dyDescent="0.25">
      <c r="D3884" s="190"/>
    </row>
    <row r="3885" spans="4:4" x14ac:dyDescent="0.25">
      <c r="D3885" s="190"/>
    </row>
    <row r="3886" spans="4:4" x14ac:dyDescent="0.25">
      <c r="D3886" s="190"/>
    </row>
    <row r="3887" spans="4:4" x14ac:dyDescent="0.25">
      <c r="D3887" s="190"/>
    </row>
    <row r="3888" spans="4:4" x14ac:dyDescent="0.25">
      <c r="D3888" s="190"/>
    </row>
    <row r="3889" spans="4:4" x14ac:dyDescent="0.25">
      <c r="D3889" s="190"/>
    </row>
    <row r="3890" spans="4:4" x14ac:dyDescent="0.25">
      <c r="D3890" s="190"/>
    </row>
    <row r="3891" spans="4:4" x14ac:dyDescent="0.25">
      <c r="D3891" s="190"/>
    </row>
    <row r="3892" spans="4:4" x14ac:dyDescent="0.25">
      <c r="D3892" s="190"/>
    </row>
    <row r="3893" spans="4:4" x14ac:dyDescent="0.25">
      <c r="D3893" s="190"/>
    </row>
    <row r="3894" spans="4:4" x14ac:dyDescent="0.25">
      <c r="D3894" s="190"/>
    </row>
    <row r="3895" spans="4:4" x14ac:dyDescent="0.25">
      <c r="D3895" s="190"/>
    </row>
    <row r="3896" spans="4:4" x14ac:dyDescent="0.25">
      <c r="D3896" s="190"/>
    </row>
    <row r="3897" spans="4:4" x14ac:dyDescent="0.25">
      <c r="D3897" s="190"/>
    </row>
    <row r="3898" spans="4:4" x14ac:dyDescent="0.25">
      <c r="D3898" s="190"/>
    </row>
    <row r="3899" spans="4:4" x14ac:dyDescent="0.25">
      <c r="D3899" s="190"/>
    </row>
    <row r="3900" spans="4:4" x14ac:dyDescent="0.25">
      <c r="D3900" s="190"/>
    </row>
    <row r="3901" spans="4:4" x14ac:dyDescent="0.25">
      <c r="D3901" s="190"/>
    </row>
    <row r="3902" spans="4:4" x14ac:dyDescent="0.25">
      <c r="D3902" s="190"/>
    </row>
    <row r="3903" spans="4:4" x14ac:dyDescent="0.25">
      <c r="D3903" s="190"/>
    </row>
    <row r="3904" spans="4:4" x14ac:dyDescent="0.25">
      <c r="D3904" s="190"/>
    </row>
    <row r="3905" spans="4:4" x14ac:dyDescent="0.25">
      <c r="D3905" s="190"/>
    </row>
    <row r="3906" spans="4:4" x14ac:dyDescent="0.25">
      <c r="D3906" s="190"/>
    </row>
    <row r="3907" spans="4:4" x14ac:dyDescent="0.25">
      <c r="D3907" s="190"/>
    </row>
    <row r="3908" spans="4:4" x14ac:dyDescent="0.25">
      <c r="D3908" s="190"/>
    </row>
    <row r="3909" spans="4:4" x14ac:dyDescent="0.25">
      <c r="D3909" s="190"/>
    </row>
    <row r="3910" spans="4:4" x14ac:dyDescent="0.25">
      <c r="D3910" s="190"/>
    </row>
    <row r="3911" spans="4:4" x14ac:dyDescent="0.25">
      <c r="D3911" s="190"/>
    </row>
    <row r="3912" spans="4:4" x14ac:dyDescent="0.25">
      <c r="D3912" s="190"/>
    </row>
    <row r="3913" spans="4:4" x14ac:dyDescent="0.25">
      <c r="D3913" s="190"/>
    </row>
    <row r="3914" spans="4:4" x14ac:dyDescent="0.25">
      <c r="D3914" s="190"/>
    </row>
    <row r="3915" spans="4:4" x14ac:dyDescent="0.25">
      <c r="D3915" s="190"/>
    </row>
    <row r="3916" spans="4:4" x14ac:dyDescent="0.25">
      <c r="D3916" s="190"/>
    </row>
    <row r="3917" spans="4:4" x14ac:dyDescent="0.25">
      <c r="D3917" s="190"/>
    </row>
    <row r="3918" spans="4:4" x14ac:dyDescent="0.25">
      <c r="D3918" s="190"/>
    </row>
    <row r="3919" spans="4:4" x14ac:dyDescent="0.25">
      <c r="D3919" s="190"/>
    </row>
    <row r="3920" spans="4:4" x14ac:dyDescent="0.25">
      <c r="D3920" s="190"/>
    </row>
    <row r="3921" spans="4:4" x14ac:dyDescent="0.25">
      <c r="D3921" s="190"/>
    </row>
    <row r="3922" spans="4:4" x14ac:dyDescent="0.25">
      <c r="D3922" s="190"/>
    </row>
    <row r="3923" spans="4:4" x14ac:dyDescent="0.25">
      <c r="D3923" s="190"/>
    </row>
    <row r="3924" spans="4:4" x14ac:dyDescent="0.25">
      <c r="D3924" s="190"/>
    </row>
    <row r="3925" spans="4:4" x14ac:dyDescent="0.25">
      <c r="D3925" s="190"/>
    </row>
    <row r="3926" spans="4:4" x14ac:dyDescent="0.25">
      <c r="D3926" s="190"/>
    </row>
    <row r="3927" spans="4:4" x14ac:dyDescent="0.25">
      <c r="D3927" s="190"/>
    </row>
    <row r="3928" spans="4:4" x14ac:dyDescent="0.25">
      <c r="D3928" s="190"/>
    </row>
    <row r="3929" spans="4:4" x14ac:dyDescent="0.25">
      <c r="D3929" s="190"/>
    </row>
    <row r="3930" spans="4:4" x14ac:dyDescent="0.25">
      <c r="D3930" s="190"/>
    </row>
    <row r="3931" spans="4:4" x14ac:dyDescent="0.25">
      <c r="D3931" s="190"/>
    </row>
    <row r="3932" spans="4:4" x14ac:dyDescent="0.25">
      <c r="D3932" s="190"/>
    </row>
    <row r="3933" spans="4:4" x14ac:dyDescent="0.25">
      <c r="D3933" s="190"/>
    </row>
    <row r="3934" spans="4:4" x14ac:dyDescent="0.25">
      <c r="D3934" s="190"/>
    </row>
    <row r="3935" spans="4:4" x14ac:dyDescent="0.25">
      <c r="D3935" s="190"/>
    </row>
    <row r="3936" spans="4:4" x14ac:dyDescent="0.25">
      <c r="D3936" s="190"/>
    </row>
    <row r="3937" spans="4:4" x14ac:dyDescent="0.25">
      <c r="D3937" s="190"/>
    </row>
    <row r="3938" spans="4:4" x14ac:dyDescent="0.25">
      <c r="D3938" s="190"/>
    </row>
    <row r="3939" spans="4:4" x14ac:dyDescent="0.25">
      <c r="D3939" s="190"/>
    </row>
    <row r="3940" spans="4:4" x14ac:dyDescent="0.25">
      <c r="D3940" s="190"/>
    </row>
    <row r="3941" spans="4:4" x14ac:dyDescent="0.25">
      <c r="D3941" s="190"/>
    </row>
    <row r="3942" spans="4:4" x14ac:dyDescent="0.25">
      <c r="D3942" s="190"/>
    </row>
    <row r="3943" spans="4:4" x14ac:dyDescent="0.25">
      <c r="D3943" s="190"/>
    </row>
    <row r="3944" spans="4:4" x14ac:dyDescent="0.25">
      <c r="D3944" s="190"/>
    </row>
    <row r="3945" spans="4:4" x14ac:dyDescent="0.25">
      <c r="D3945" s="190"/>
    </row>
    <row r="3946" spans="4:4" x14ac:dyDescent="0.25">
      <c r="D3946" s="190"/>
    </row>
    <row r="3947" spans="4:4" x14ac:dyDescent="0.25">
      <c r="D3947" s="190"/>
    </row>
    <row r="3948" spans="4:4" x14ac:dyDescent="0.25">
      <c r="D3948" s="190"/>
    </row>
    <row r="3949" spans="4:4" x14ac:dyDescent="0.25">
      <c r="D3949" s="190"/>
    </row>
    <row r="3950" spans="4:4" x14ac:dyDescent="0.25">
      <c r="D3950" s="190"/>
    </row>
    <row r="3951" spans="4:4" x14ac:dyDescent="0.25">
      <c r="D3951" s="190"/>
    </row>
    <row r="3952" spans="4:4" x14ac:dyDescent="0.25">
      <c r="D3952" s="190"/>
    </row>
    <row r="3953" spans="4:4" x14ac:dyDescent="0.25">
      <c r="D3953" s="190"/>
    </row>
    <row r="3954" spans="4:4" x14ac:dyDescent="0.25">
      <c r="D3954" s="190"/>
    </row>
    <row r="3955" spans="4:4" x14ac:dyDescent="0.25">
      <c r="D3955" s="190"/>
    </row>
    <row r="3956" spans="4:4" x14ac:dyDescent="0.25">
      <c r="D3956" s="190"/>
    </row>
    <row r="3957" spans="4:4" x14ac:dyDescent="0.25">
      <c r="D3957" s="190"/>
    </row>
    <row r="3958" spans="4:4" x14ac:dyDescent="0.25">
      <c r="D3958" s="190"/>
    </row>
    <row r="3959" spans="4:4" x14ac:dyDescent="0.25">
      <c r="D3959" s="190"/>
    </row>
    <row r="3960" spans="4:4" x14ac:dyDescent="0.25">
      <c r="D3960" s="190"/>
    </row>
    <row r="3961" spans="4:4" x14ac:dyDescent="0.25">
      <c r="D3961" s="190"/>
    </row>
    <row r="3962" spans="4:4" x14ac:dyDescent="0.25">
      <c r="D3962" s="190"/>
    </row>
    <row r="3963" spans="4:4" x14ac:dyDescent="0.25">
      <c r="D3963" s="190"/>
    </row>
    <row r="3964" spans="4:4" x14ac:dyDescent="0.25">
      <c r="D3964" s="190"/>
    </row>
    <row r="3965" spans="4:4" x14ac:dyDescent="0.25">
      <c r="D3965" s="190"/>
    </row>
    <row r="3966" spans="4:4" x14ac:dyDescent="0.25">
      <c r="D3966" s="190"/>
    </row>
    <row r="3967" spans="4:4" x14ac:dyDescent="0.25">
      <c r="D3967" s="190"/>
    </row>
    <row r="3968" spans="4:4" x14ac:dyDescent="0.25">
      <c r="D3968" s="190"/>
    </row>
    <row r="3969" spans="4:4" x14ac:dyDescent="0.25">
      <c r="D3969" s="190"/>
    </row>
    <row r="3970" spans="4:4" x14ac:dyDescent="0.25">
      <c r="D3970" s="190"/>
    </row>
    <row r="3971" spans="4:4" x14ac:dyDescent="0.25">
      <c r="D3971" s="190"/>
    </row>
    <row r="3972" spans="4:4" x14ac:dyDescent="0.25">
      <c r="D3972" s="190"/>
    </row>
    <row r="3973" spans="4:4" x14ac:dyDescent="0.25">
      <c r="D3973" s="190"/>
    </row>
    <row r="3974" spans="4:4" x14ac:dyDescent="0.25">
      <c r="D3974" s="190"/>
    </row>
    <row r="3975" spans="4:4" x14ac:dyDescent="0.25">
      <c r="D3975" s="190"/>
    </row>
    <row r="3976" spans="4:4" x14ac:dyDescent="0.25">
      <c r="D3976" s="190"/>
    </row>
    <row r="3977" spans="4:4" x14ac:dyDescent="0.25">
      <c r="D3977" s="190"/>
    </row>
    <row r="3978" spans="4:4" x14ac:dyDescent="0.25">
      <c r="D3978" s="190"/>
    </row>
    <row r="3979" spans="4:4" x14ac:dyDescent="0.25">
      <c r="D3979" s="190"/>
    </row>
    <row r="3980" spans="4:4" x14ac:dyDescent="0.25">
      <c r="D3980" s="190"/>
    </row>
    <row r="3981" spans="4:4" x14ac:dyDescent="0.25">
      <c r="D3981" s="190"/>
    </row>
    <row r="3982" spans="4:4" x14ac:dyDescent="0.25">
      <c r="D3982" s="190"/>
    </row>
    <row r="3983" spans="4:4" x14ac:dyDescent="0.25">
      <c r="D3983" s="190"/>
    </row>
    <row r="3984" spans="4:4" x14ac:dyDescent="0.25">
      <c r="D3984" s="190"/>
    </row>
    <row r="3985" spans="4:4" x14ac:dyDescent="0.25">
      <c r="D3985" s="190"/>
    </row>
    <row r="3986" spans="4:4" x14ac:dyDescent="0.25">
      <c r="D3986" s="190"/>
    </row>
    <row r="3987" spans="4:4" x14ac:dyDescent="0.25">
      <c r="D3987" s="190"/>
    </row>
    <row r="3988" spans="4:4" x14ac:dyDescent="0.25">
      <c r="D3988" s="190"/>
    </row>
    <row r="3989" spans="4:4" x14ac:dyDescent="0.25">
      <c r="D3989" s="190"/>
    </row>
    <row r="3990" spans="4:4" x14ac:dyDescent="0.25">
      <c r="D3990" s="190"/>
    </row>
    <row r="3991" spans="4:4" x14ac:dyDescent="0.25">
      <c r="D3991" s="190"/>
    </row>
    <row r="3992" spans="4:4" x14ac:dyDescent="0.25">
      <c r="D3992" s="190"/>
    </row>
    <row r="3993" spans="4:4" x14ac:dyDescent="0.25">
      <c r="D3993" s="190"/>
    </row>
    <row r="3994" spans="4:4" x14ac:dyDescent="0.25">
      <c r="D3994" s="190"/>
    </row>
    <row r="3995" spans="4:4" x14ac:dyDescent="0.25">
      <c r="D3995" s="190"/>
    </row>
    <row r="3996" spans="4:4" x14ac:dyDescent="0.25">
      <c r="D3996" s="190"/>
    </row>
    <row r="3997" spans="4:4" x14ac:dyDescent="0.25">
      <c r="D3997" s="190"/>
    </row>
    <row r="3998" spans="4:4" x14ac:dyDescent="0.25">
      <c r="D3998" s="190"/>
    </row>
    <row r="3999" spans="4:4" x14ac:dyDescent="0.25">
      <c r="D3999" s="190"/>
    </row>
    <row r="4000" spans="4:4" x14ac:dyDescent="0.25">
      <c r="D4000" s="190"/>
    </row>
    <row r="4001" spans="4:4" x14ac:dyDescent="0.25">
      <c r="D4001" s="190"/>
    </row>
    <row r="4002" spans="4:4" x14ac:dyDescent="0.25">
      <c r="D4002" s="190"/>
    </row>
    <row r="4003" spans="4:4" x14ac:dyDescent="0.25">
      <c r="D4003" s="190"/>
    </row>
    <row r="4004" spans="4:4" x14ac:dyDescent="0.25">
      <c r="D4004" s="190"/>
    </row>
    <row r="4005" spans="4:4" x14ac:dyDescent="0.25">
      <c r="D4005" s="190"/>
    </row>
    <row r="4006" spans="4:4" x14ac:dyDescent="0.25">
      <c r="D4006" s="190"/>
    </row>
    <row r="4007" spans="4:4" x14ac:dyDescent="0.25">
      <c r="D4007" s="190"/>
    </row>
    <row r="4008" spans="4:4" x14ac:dyDescent="0.25">
      <c r="D4008" s="190"/>
    </row>
    <row r="4009" spans="4:4" x14ac:dyDescent="0.25">
      <c r="D4009" s="190"/>
    </row>
    <row r="4010" spans="4:4" x14ac:dyDescent="0.25">
      <c r="D4010" s="190"/>
    </row>
    <row r="4011" spans="4:4" x14ac:dyDescent="0.25">
      <c r="D4011" s="190"/>
    </row>
    <row r="4012" spans="4:4" x14ac:dyDescent="0.25">
      <c r="D4012" s="190"/>
    </row>
    <row r="4013" spans="4:4" x14ac:dyDescent="0.25">
      <c r="D4013" s="190"/>
    </row>
    <row r="4014" spans="4:4" x14ac:dyDescent="0.25">
      <c r="D4014" s="190"/>
    </row>
    <row r="4015" spans="4:4" x14ac:dyDescent="0.25">
      <c r="D4015" s="190"/>
    </row>
    <row r="4016" spans="4:4" x14ac:dyDescent="0.25">
      <c r="D4016" s="190"/>
    </row>
    <row r="4017" spans="4:4" x14ac:dyDescent="0.25">
      <c r="D4017" s="190"/>
    </row>
    <row r="4018" spans="4:4" x14ac:dyDescent="0.25">
      <c r="D4018" s="190"/>
    </row>
    <row r="4019" spans="4:4" x14ac:dyDescent="0.25">
      <c r="D4019" s="190"/>
    </row>
    <row r="4020" spans="4:4" x14ac:dyDescent="0.25">
      <c r="D4020" s="190"/>
    </row>
    <row r="4021" spans="4:4" x14ac:dyDescent="0.25">
      <c r="D4021" s="190"/>
    </row>
    <row r="4022" spans="4:4" x14ac:dyDescent="0.25">
      <c r="D4022" s="190"/>
    </row>
    <row r="4023" spans="4:4" x14ac:dyDescent="0.25">
      <c r="D4023" s="190"/>
    </row>
    <row r="4024" spans="4:4" x14ac:dyDescent="0.25">
      <c r="D4024" s="190"/>
    </row>
    <row r="4025" spans="4:4" x14ac:dyDescent="0.25">
      <c r="D4025" s="190"/>
    </row>
    <row r="4026" spans="4:4" x14ac:dyDescent="0.25">
      <c r="D4026" s="190"/>
    </row>
    <row r="4027" spans="4:4" x14ac:dyDescent="0.25">
      <c r="D4027" s="190"/>
    </row>
    <row r="4028" spans="4:4" x14ac:dyDescent="0.25">
      <c r="D4028" s="190"/>
    </row>
    <row r="4029" spans="4:4" x14ac:dyDescent="0.25">
      <c r="D4029" s="190"/>
    </row>
    <row r="4030" spans="4:4" x14ac:dyDescent="0.25">
      <c r="D4030" s="190"/>
    </row>
    <row r="4031" spans="4:4" x14ac:dyDescent="0.25">
      <c r="D4031" s="190"/>
    </row>
    <row r="4032" spans="4:4" x14ac:dyDescent="0.25">
      <c r="D4032" s="190"/>
    </row>
    <row r="4033" spans="4:4" x14ac:dyDescent="0.25">
      <c r="D4033" s="190"/>
    </row>
    <row r="4034" spans="4:4" x14ac:dyDescent="0.25">
      <c r="D4034" s="190"/>
    </row>
    <row r="4035" spans="4:4" x14ac:dyDescent="0.25">
      <c r="D4035" s="190"/>
    </row>
    <row r="4036" spans="4:4" x14ac:dyDescent="0.25">
      <c r="D4036" s="190"/>
    </row>
    <row r="4037" spans="4:4" x14ac:dyDescent="0.25">
      <c r="D4037" s="190"/>
    </row>
    <row r="4038" spans="4:4" x14ac:dyDescent="0.25">
      <c r="D4038" s="190"/>
    </row>
    <row r="4039" spans="4:4" x14ac:dyDescent="0.25">
      <c r="D4039" s="190"/>
    </row>
    <row r="4040" spans="4:4" x14ac:dyDescent="0.25">
      <c r="D4040" s="190"/>
    </row>
    <row r="4041" spans="4:4" x14ac:dyDescent="0.25">
      <c r="D4041" s="190"/>
    </row>
    <row r="4042" spans="4:4" x14ac:dyDescent="0.25">
      <c r="D4042" s="190"/>
    </row>
    <row r="4043" spans="4:4" x14ac:dyDescent="0.25">
      <c r="D4043" s="190"/>
    </row>
    <row r="4044" spans="4:4" x14ac:dyDescent="0.25">
      <c r="D4044" s="190"/>
    </row>
    <row r="4045" spans="4:4" x14ac:dyDescent="0.25">
      <c r="D4045" s="190"/>
    </row>
    <row r="4046" spans="4:4" x14ac:dyDescent="0.25">
      <c r="D4046" s="190"/>
    </row>
    <row r="4047" spans="4:4" x14ac:dyDescent="0.25">
      <c r="D4047" s="190"/>
    </row>
    <row r="4048" spans="4:4" x14ac:dyDescent="0.25">
      <c r="D4048" s="190"/>
    </row>
    <row r="4049" spans="4:4" x14ac:dyDescent="0.25">
      <c r="D4049" s="190"/>
    </row>
    <row r="4050" spans="4:4" x14ac:dyDescent="0.25">
      <c r="D4050" s="190"/>
    </row>
    <row r="4051" spans="4:4" x14ac:dyDescent="0.25">
      <c r="D4051" s="190"/>
    </row>
    <row r="4052" spans="4:4" x14ac:dyDescent="0.25">
      <c r="D4052" s="190"/>
    </row>
    <row r="4053" spans="4:4" x14ac:dyDescent="0.25">
      <c r="D4053" s="190"/>
    </row>
    <row r="4054" spans="4:4" x14ac:dyDescent="0.25">
      <c r="D4054" s="190"/>
    </row>
    <row r="4055" spans="4:4" x14ac:dyDescent="0.25">
      <c r="D4055" s="190"/>
    </row>
    <row r="4056" spans="4:4" x14ac:dyDescent="0.25">
      <c r="D4056" s="190"/>
    </row>
    <row r="4057" spans="4:4" x14ac:dyDescent="0.25">
      <c r="D4057" s="190"/>
    </row>
    <row r="4058" spans="4:4" x14ac:dyDescent="0.25">
      <c r="D4058" s="190"/>
    </row>
    <row r="4059" spans="4:4" x14ac:dyDescent="0.25">
      <c r="D4059" s="190"/>
    </row>
    <row r="4060" spans="4:4" x14ac:dyDescent="0.25">
      <c r="D4060" s="190"/>
    </row>
    <row r="4061" spans="4:4" x14ac:dyDescent="0.25">
      <c r="D4061" s="190"/>
    </row>
    <row r="4062" spans="4:4" x14ac:dyDescent="0.25">
      <c r="D4062" s="190"/>
    </row>
    <row r="4063" spans="4:4" x14ac:dyDescent="0.25">
      <c r="D4063" s="190"/>
    </row>
    <row r="4064" spans="4:4" x14ac:dyDescent="0.25">
      <c r="D4064" s="190"/>
    </row>
    <row r="4065" spans="4:4" x14ac:dyDescent="0.25">
      <c r="D4065" s="190"/>
    </row>
    <row r="4066" spans="4:4" x14ac:dyDescent="0.25">
      <c r="D4066" s="190"/>
    </row>
    <row r="4067" spans="4:4" x14ac:dyDescent="0.25">
      <c r="D4067" s="190"/>
    </row>
    <row r="4068" spans="4:4" x14ac:dyDescent="0.25">
      <c r="D4068" s="190"/>
    </row>
    <row r="4069" spans="4:4" x14ac:dyDescent="0.25">
      <c r="D4069" s="190"/>
    </row>
    <row r="4070" spans="4:4" x14ac:dyDescent="0.25">
      <c r="D4070" s="190"/>
    </row>
    <row r="4071" spans="4:4" x14ac:dyDescent="0.25">
      <c r="D4071" s="190"/>
    </row>
    <row r="4072" spans="4:4" x14ac:dyDescent="0.25">
      <c r="D4072" s="190"/>
    </row>
    <row r="4073" spans="4:4" x14ac:dyDescent="0.25">
      <c r="D4073" s="190"/>
    </row>
    <row r="4074" spans="4:4" x14ac:dyDescent="0.25">
      <c r="D4074" s="190"/>
    </row>
    <row r="4075" spans="4:4" x14ac:dyDescent="0.25">
      <c r="D4075" s="190"/>
    </row>
    <row r="4076" spans="4:4" x14ac:dyDescent="0.25">
      <c r="D4076" s="190"/>
    </row>
    <row r="4077" spans="4:4" x14ac:dyDescent="0.25">
      <c r="D4077" s="190"/>
    </row>
    <row r="4078" spans="4:4" x14ac:dyDescent="0.25">
      <c r="D4078" s="190"/>
    </row>
    <row r="4079" spans="4:4" x14ac:dyDescent="0.25">
      <c r="D4079" s="190"/>
    </row>
    <row r="4080" spans="4:4" x14ac:dyDescent="0.25">
      <c r="D4080" s="190"/>
    </row>
    <row r="4081" spans="4:4" x14ac:dyDescent="0.25">
      <c r="D4081" s="190"/>
    </row>
    <row r="4082" spans="4:4" x14ac:dyDescent="0.25">
      <c r="D4082" s="190"/>
    </row>
    <row r="4083" spans="4:4" x14ac:dyDescent="0.25">
      <c r="D4083" s="190"/>
    </row>
    <row r="4084" spans="4:4" x14ac:dyDescent="0.25">
      <c r="D4084" s="190"/>
    </row>
    <row r="4085" spans="4:4" x14ac:dyDescent="0.25">
      <c r="D4085" s="190"/>
    </row>
    <row r="4086" spans="4:4" x14ac:dyDescent="0.25">
      <c r="D4086" s="190"/>
    </row>
    <row r="4087" spans="4:4" x14ac:dyDescent="0.25">
      <c r="D4087" s="190"/>
    </row>
    <row r="4088" spans="4:4" x14ac:dyDescent="0.25">
      <c r="D4088" s="190"/>
    </row>
    <row r="4089" spans="4:4" x14ac:dyDescent="0.25">
      <c r="D4089" s="190"/>
    </row>
    <row r="4090" spans="4:4" x14ac:dyDescent="0.25">
      <c r="D4090" s="190"/>
    </row>
    <row r="4091" spans="4:4" x14ac:dyDescent="0.25">
      <c r="D4091" s="190"/>
    </row>
    <row r="4092" spans="4:4" x14ac:dyDescent="0.25">
      <c r="D4092" s="190"/>
    </row>
    <row r="4093" spans="4:4" x14ac:dyDescent="0.25">
      <c r="D4093" s="190"/>
    </row>
    <row r="4094" spans="4:4" x14ac:dyDescent="0.25">
      <c r="D4094" s="190"/>
    </row>
    <row r="4095" spans="4:4" x14ac:dyDescent="0.25">
      <c r="D4095" s="190"/>
    </row>
    <row r="4096" spans="4:4" x14ac:dyDescent="0.25">
      <c r="D4096" s="190"/>
    </row>
    <row r="4097" spans="4:4" x14ac:dyDescent="0.25">
      <c r="D4097" s="190"/>
    </row>
    <row r="4098" spans="4:4" x14ac:dyDescent="0.25">
      <c r="D4098" s="190"/>
    </row>
    <row r="4099" spans="4:4" x14ac:dyDescent="0.25">
      <c r="D4099" s="190"/>
    </row>
    <row r="4100" spans="4:4" x14ac:dyDescent="0.25">
      <c r="D4100" s="190"/>
    </row>
    <row r="4101" spans="4:4" x14ac:dyDescent="0.25">
      <c r="D4101" s="190"/>
    </row>
    <row r="4102" spans="4:4" x14ac:dyDescent="0.25">
      <c r="D4102" s="190"/>
    </row>
    <row r="4103" spans="4:4" x14ac:dyDescent="0.25">
      <c r="D4103" s="190"/>
    </row>
    <row r="4104" spans="4:4" x14ac:dyDescent="0.25">
      <c r="D4104" s="190"/>
    </row>
    <row r="4105" spans="4:4" x14ac:dyDescent="0.25">
      <c r="D4105" s="190"/>
    </row>
    <row r="4106" spans="4:4" x14ac:dyDescent="0.25">
      <c r="D4106" s="190"/>
    </row>
    <row r="4107" spans="4:4" x14ac:dyDescent="0.25">
      <c r="D4107" s="190"/>
    </row>
    <row r="4108" spans="4:4" x14ac:dyDescent="0.25">
      <c r="D4108" s="190"/>
    </row>
    <row r="4109" spans="4:4" x14ac:dyDescent="0.25">
      <c r="D4109" s="190"/>
    </row>
    <row r="4110" spans="4:4" x14ac:dyDescent="0.25">
      <c r="D4110" s="190"/>
    </row>
    <row r="4111" spans="4:4" x14ac:dyDescent="0.25">
      <c r="D4111" s="190"/>
    </row>
    <row r="4112" spans="4:4" x14ac:dyDescent="0.25">
      <c r="D4112" s="190"/>
    </row>
    <row r="4113" spans="4:4" x14ac:dyDescent="0.25">
      <c r="D4113" s="190"/>
    </row>
    <row r="4114" spans="4:4" x14ac:dyDescent="0.25">
      <c r="D4114" s="190"/>
    </row>
    <row r="4115" spans="4:4" x14ac:dyDescent="0.25">
      <c r="D4115" s="190"/>
    </row>
    <row r="4116" spans="4:4" x14ac:dyDescent="0.25">
      <c r="D4116" s="190"/>
    </row>
    <row r="4117" spans="4:4" x14ac:dyDescent="0.25">
      <c r="D4117" s="190"/>
    </row>
    <row r="4118" spans="4:4" x14ac:dyDescent="0.25">
      <c r="D4118" s="190"/>
    </row>
    <row r="4119" spans="4:4" x14ac:dyDescent="0.25">
      <c r="D4119" s="190"/>
    </row>
    <row r="4120" spans="4:4" x14ac:dyDescent="0.25">
      <c r="D4120" s="190"/>
    </row>
    <row r="4121" spans="4:4" x14ac:dyDescent="0.25">
      <c r="D4121" s="190"/>
    </row>
    <row r="4122" spans="4:4" x14ac:dyDescent="0.25">
      <c r="D4122" s="190"/>
    </row>
    <row r="4123" spans="4:4" x14ac:dyDescent="0.25">
      <c r="D4123" s="190"/>
    </row>
    <row r="4124" spans="4:4" x14ac:dyDescent="0.25">
      <c r="D4124" s="190"/>
    </row>
    <row r="4125" spans="4:4" x14ac:dyDescent="0.25">
      <c r="D4125" s="190"/>
    </row>
    <row r="4126" spans="4:4" x14ac:dyDescent="0.25">
      <c r="D4126" s="190"/>
    </row>
    <row r="4127" spans="4:4" x14ac:dyDescent="0.25">
      <c r="D4127" s="190"/>
    </row>
    <row r="4128" spans="4:4" x14ac:dyDescent="0.25">
      <c r="D4128" s="190"/>
    </row>
    <row r="4129" spans="4:4" x14ac:dyDescent="0.25">
      <c r="D4129" s="190"/>
    </row>
    <row r="4130" spans="4:4" x14ac:dyDescent="0.25">
      <c r="D4130" s="190"/>
    </row>
    <row r="4131" spans="4:4" x14ac:dyDescent="0.25">
      <c r="D4131" s="190"/>
    </row>
    <row r="4132" spans="4:4" x14ac:dyDescent="0.25">
      <c r="D4132" s="190"/>
    </row>
    <row r="4133" spans="4:4" x14ac:dyDescent="0.25">
      <c r="D4133" s="190"/>
    </row>
    <row r="4134" spans="4:4" x14ac:dyDescent="0.25">
      <c r="D4134" s="190"/>
    </row>
    <row r="4135" spans="4:4" x14ac:dyDescent="0.25">
      <c r="D4135" s="190"/>
    </row>
    <row r="4136" spans="4:4" x14ac:dyDescent="0.25">
      <c r="D4136" s="190"/>
    </row>
    <row r="4137" spans="4:4" x14ac:dyDescent="0.25">
      <c r="D4137" s="190"/>
    </row>
    <row r="4138" spans="4:4" x14ac:dyDescent="0.25">
      <c r="D4138" s="190"/>
    </row>
    <row r="4139" spans="4:4" x14ac:dyDescent="0.25">
      <c r="D4139" s="190"/>
    </row>
    <row r="4140" spans="4:4" x14ac:dyDescent="0.25">
      <c r="D4140" s="190"/>
    </row>
    <row r="4141" spans="4:4" x14ac:dyDescent="0.25">
      <c r="D4141" s="190"/>
    </row>
    <row r="4142" spans="4:4" x14ac:dyDescent="0.25">
      <c r="D4142" s="190"/>
    </row>
    <row r="4143" spans="4:4" x14ac:dyDescent="0.25">
      <c r="D4143" s="190"/>
    </row>
    <row r="4144" spans="4:4" x14ac:dyDescent="0.25">
      <c r="D4144" s="190"/>
    </row>
    <row r="4145" spans="4:4" x14ac:dyDescent="0.25">
      <c r="D4145" s="190"/>
    </row>
    <row r="4146" spans="4:4" x14ac:dyDescent="0.25">
      <c r="D4146" s="190"/>
    </row>
    <row r="4147" spans="4:4" x14ac:dyDescent="0.25">
      <c r="D4147" s="190"/>
    </row>
    <row r="4148" spans="4:4" x14ac:dyDescent="0.25">
      <c r="D4148" s="190"/>
    </row>
    <row r="4149" spans="4:4" x14ac:dyDescent="0.25">
      <c r="D4149" s="190"/>
    </row>
    <row r="4150" spans="4:4" x14ac:dyDescent="0.25">
      <c r="D4150" s="190"/>
    </row>
    <row r="4151" spans="4:4" x14ac:dyDescent="0.25">
      <c r="D4151" s="190"/>
    </row>
    <row r="4152" spans="4:4" x14ac:dyDescent="0.25">
      <c r="D4152" s="190"/>
    </row>
    <row r="4153" spans="4:4" x14ac:dyDescent="0.25">
      <c r="D4153" s="190"/>
    </row>
    <row r="4154" spans="4:4" x14ac:dyDescent="0.25">
      <c r="D4154" s="190"/>
    </row>
    <row r="4155" spans="4:4" x14ac:dyDescent="0.25">
      <c r="D4155" s="190"/>
    </row>
    <row r="4156" spans="4:4" x14ac:dyDescent="0.25">
      <c r="D4156" s="190"/>
    </row>
    <row r="4157" spans="4:4" x14ac:dyDescent="0.25">
      <c r="D4157" s="190"/>
    </row>
    <row r="4158" spans="4:4" x14ac:dyDescent="0.25">
      <c r="D4158" s="190"/>
    </row>
    <row r="4159" spans="4:4" x14ac:dyDescent="0.25">
      <c r="D4159" s="190"/>
    </row>
    <row r="4160" spans="4:4" x14ac:dyDescent="0.25">
      <c r="D4160" s="190"/>
    </row>
    <row r="4161" spans="4:4" x14ac:dyDescent="0.25">
      <c r="D4161" s="190"/>
    </row>
    <row r="4162" spans="4:4" x14ac:dyDescent="0.25">
      <c r="D4162" s="190"/>
    </row>
    <row r="4163" spans="4:4" x14ac:dyDescent="0.25">
      <c r="D4163" s="190"/>
    </row>
    <row r="4164" spans="4:4" x14ac:dyDescent="0.25">
      <c r="D4164" s="190"/>
    </row>
    <row r="4165" spans="4:4" x14ac:dyDescent="0.25">
      <c r="D4165" s="190"/>
    </row>
    <row r="4166" spans="4:4" x14ac:dyDescent="0.25">
      <c r="D4166" s="190"/>
    </row>
    <row r="4167" spans="4:4" x14ac:dyDescent="0.25">
      <c r="D4167" s="190"/>
    </row>
    <row r="4168" spans="4:4" x14ac:dyDescent="0.25">
      <c r="D4168" s="190"/>
    </row>
    <row r="4169" spans="4:4" x14ac:dyDescent="0.25">
      <c r="D4169" s="190"/>
    </row>
    <row r="4170" spans="4:4" x14ac:dyDescent="0.25">
      <c r="D4170" s="190"/>
    </row>
    <row r="4171" spans="4:4" x14ac:dyDescent="0.25">
      <c r="D4171" s="190"/>
    </row>
    <row r="4172" spans="4:4" x14ac:dyDescent="0.25">
      <c r="D4172" s="190"/>
    </row>
    <row r="4173" spans="4:4" x14ac:dyDescent="0.25">
      <c r="D4173" s="190"/>
    </row>
    <row r="4174" spans="4:4" x14ac:dyDescent="0.25">
      <c r="D4174" s="190"/>
    </row>
    <row r="4175" spans="4:4" x14ac:dyDescent="0.25">
      <c r="D4175" s="190"/>
    </row>
    <row r="4176" spans="4:4" x14ac:dyDescent="0.25">
      <c r="D4176" s="190"/>
    </row>
    <row r="4177" spans="4:4" x14ac:dyDescent="0.25">
      <c r="D4177" s="190"/>
    </row>
    <row r="4178" spans="4:4" x14ac:dyDescent="0.25">
      <c r="D4178" s="190"/>
    </row>
    <row r="4179" spans="4:4" x14ac:dyDescent="0.25">
      <c r="D4179" s="190"/>
    </row>
    <row r="4180" spans="4:4" x14ac:dyDescent="0.25">
      <c r="D4180" s="190"/>
    </row>
    <row r="4181" spans="4:4" x14ac:dyDescent="0.25">
      <c r="D4181" s="190"/>
    </row>
    <row r="4182" spans="4:4" x14ac:dyDescent="0.25">
      <c r="D4182" s="190"/>
    </row>
    <row r="4183" spans="4:4" x14ac:dyDescent="0.25">
      <c r="D4183" s="190"/>
    </row>
    <row r="4184" spans="4:4" x14ac:dyDescent="0.25">
      <c r="D4184" s="190"/>
    </row>
    <row r="4185" spans="4:4" x14ac:dyDescent="0.25">
      <c r="D4185" s="190"/>
    </row>
    <row r="4186" spans="4:4" x14ac:dyDescent="0.25">
      <c r="D4186" s="190"/>
    </row>
    <row r="4187" spans="4:4" x14ac:dyDescent="0.25">
      <c r="D4187" s="190"/>
    </row>
    <row r="4188" spans="4:4" x14ac:dyDescent="0.25">
      <c r="D4188" s="190"/>
    </row>
    <row r="4189" spans="4:4" x14ac:dyDescent="0.25">
      <c r="D4189" s="190"/>
    </row>
    <row r="4190" spans="4:4" x14ac:dyDescent="0.25">
      <c r="D4190" s="190"/>
    </row>
    <row r="4191" spans="4:4" x14ac:dyDescent="0.25">
      <c r="D4191" s="190"/>
    </row>
    <row r="4192" spans="4:4" x14ac:dyDescent="0.25">
      <c r="D4192" s="190"/>
    </row>
    <row r="4193" spans="4:4" x14ac:dyDescent="0.25">
      <c r="D4193" s="190"/>
    </row>
    <row r="4194" spans="4:4" x14ac:dyDescent="0.25">
      <c r="D4194" s="190"/>
    </row>
    <row r="4195" spans="4:4" x14ac:dyDescent="0.25">
      <c r="D4195" s="190"/>
    </row>
    <row r="4196" spans="4:4" x14ac:dyDescent="0.25">
      <c r="D4196" s="190"/>
    </row>
    <row r="4197" spans="4:4" x14ac:dyDescent="0.25">
      <c r="D4197" s="190"/>
    </row>
    <row r="4198" spans="4:4" x14ac:dyDescent="0.25">
      <c r="D4198" s="190"/>
    </row>
    <row r="4199" spans="4:4" x14ac:dyDescent="0.25">
      <c r="D4199" s="190"/>
    </row>
    <row r="4200" spans="4:4" x14ac:dyDescent="0.25">
      <c r="D4200" s="190"/>
    </row>
    <row r="4201" spans="4:4" x14ac:dyDescent="0.25">
      <c r="D4201" s="190"/>
    </row>
    <row r="4202" spans="4:4" x14ac:dyDescent="0.25">
      <c r="D4202" s="190"/>
    </row>
    <row r="4203" spans="4:4" x14ac:dyDescent="0.25">
      <c r="D4203" s="190"/>
    </row>
    <row r="4204" spans="4:4" x14ac:dyDescent="0.25">
      <c r="D4204" s="190"/>
    </row>
    <row r="4205" spans="4:4" x14ac:dyDescent="0.25">
      <c r="D4205" s="190"/>
    </row>
    <row r="4206" spans="4:4" x14ac:dyDescent="0.25">
      <c r="D4206" s="190"/>
    </row>
    <row r="4207" spans="4:4" x14ac:dyDescent="0.25">
      <c r="D4207" s="190"/>
    </row>
    <row r="4208" spans="4:4" x14ac:dyDescent="0.25">
      <c r="D4208" s="190"/>
    </row>
    <row r="4209" spans="4:4" x14ac:dyDescent="0.25">
      <c r="D4209" s="190"/>
    </row>
    <row r="4210" spans="4:4" x14ac:dyDescent="0.25">
      <c r="D4210" s="190"/>
    </row>
    <row r="4211" spans="4:4" x14ac:dyDescent="0.25">
      <c r="D4211" s="190"/>
    </row>
    <row r="4212" spans="4:4" x14ac:dyDescent="0.25">
      <c r="D4212" s="190"/>
    </row>
    <row r="4213" spans="4:4" x14ac:dyDescent="0.25">
      <c r="D4213" s="190"/>
    </row>
    <row r="4214" spans="4:4" x14ac:dyDescent="0.25">
      <c r="D4214" s="190"/>
    </row>
    <row r="4215" spans="4:4" x14ac:dyDescent="0.25">
      <c r="D4215" s="190"/>
    </row>
    <row r="4216" spans="4:4" x14ac:dyDescent="0.25">
      <c r="D4216" s="190"/>
    </row>
    <row r="4217" spans="4:4" x14ac:dyDescent="0.25">
      <c r="D4217" s="190"/>
    </row>
    <row r="4218" spans="4:4" x14ac:dyDescent="0.25">
      <c r="D4218" s="190"/>
    </row>
    <row r="4219" spans="4:4" x14ac:dyDescent="0.25">
      <c r="D4219" s="190"/>
    </row>
    <row r="4220" spans="4:4" x14ac:dyDescent="0.25">
      <c r="D4220" s="190"/>
    </row>
    <row r="4221" spans="4:4" x14ac:dyDescent="0.25">
      <c r="D4221" s="190"/>
    </row>
    <row r="4222" spans="4:4" x14ac:dyDescent="0.25">
      <c r="D4222" s="190"/>
    </row>
    <row r="4223" spans="4:4" x14ac:dyDescent="0.25">
      <c r="D4223" s="190"/>
    </row>
    <row r="4224" spans="4:4" x14ac:dyDescent="0.25">
      <c r="D4224" s="190"/>
    </row>
    <row r="4225" spans="4:4" x14ac:dyDescent="0.25">
      <c r="D4225" s="190"/>
    </row>
    <row r="4226" spans="4:4" x14ac:dyDescent="0.25">
      <c r="D4226" s="190"/>
    </row>
    <row r="4227" spans="4:4" x14ac:dyDescent="0.25">
      <c r="D4227" s="190"/>
    </row>
    <row r="4228" spans="4:4" x14ac:dyDescent="0.25">
      <c r="D4228" s="190"/>
    </row>
    <row r="4229" spans="4:4" x14ac:dyDescent="0.25">
      <c r="D4229" s="190"/>
    </row>
    <row r="4230" spans="4:4" x14ac:dyDescent="0.25">
      <c r="D4230" s="190"/>
    </row>
    <row r="4231" spans="4:4" x14ac:dyDescent="0.25">
      <c r="D4231" s="190"/>
    </row>
    <row r="4232" spans="4:4" x14ac:dyDescent="0.25">
      <c r="D4232" s="190"/>
    </row>
    <row r="4233" spans="4:4" x14ac:dyDescent="0.25">
      <c r="D4233" s="190"/>
    </row>
    <row r="4234" spans="4:4" x14ac:dyDescent="0.25">
      <c r="D4234" s="190"/>
    </row>
    <row r="4235" spans="4:4" x14ac:dyDescent="0.25">
      <c r="D4235" s="190"/>
    </row>
    <row r="4236" spans="4:4" x14ac:dyDescent="0.25">
      <c r="D4236" s="190"/>
    </row>
    <row r="4237" spans="4:4" x14ac:dyDescent="0.25">
      <c r="D4237" s="190"/>
    </row>
    <row r="4238" spans="4:4" x14ac:dyDescent="0.25">
      <c r="D4238" s="190"/>
    </row>
    <row r="4239" spans="4:4" x14ac:dyDescent="0.25">
      <c r="D4239" s="190"/>
    </row>
    <row r="4240" spans="4:4" x14ac:dyDescent="0.25">
      <c r="D4240" s="190"/>
    </row>
    <row r="4241" spans="4:4" x14ac:dyDescent="0.25">
      <c r="D4241" s="190"/>
    </row>
    <row r="4242" spans="4:4" x14ac:dyDescent="0.25">
      <c r="D4242" s="190"/>
    </row>
    <row r="4243" spans="4:4" x14ac:dyDescent="0.25">
      <c r="D4243" s="190"/>
    </row>
    <row r="4244" spans="4:4" x14ac:dyDescent="0.25">
      <c r="D4244" s="190"/>
    </row>
    <row r="4245" spans="4:4" x14ac:dyDescent="0.25">
      <c r="D4245" s="190"/>
    </row>
    <row r="4246" spans="4:4" x14ac:dyDescent="0.25">
      <c r="D4246" s="190"/>
    </row>
    <row r="4247" spans="4:4" x14ac:dyDescent="0.25">
      <c r="D4247" s="190"/>
    </row>
    <row r="4248" spans="4:4" x14ac:dyDescent="0.25">
      <c r="D4248" s="190"/>
    </row>
    <row r="4249" spans="4:4" x14ac:dyDescent="0.25">
      <c r="D4249" s="190"/>
    </row>
    <row r="4250" spans="4:4" x14ac:dyDescent="0.25">
      <c r="D4250" s="190"/>
    </row>
    <row r="4251" spans="4:4" x14ac:dyDescent="0.25">
      <c r="D4251" s="190"/>
    </row>
    <row r="4252" spans="4:4" x14ac:dyDescent="0.25">
      <c r="D4252" s="190"/>
    </row>
    <row r="4253" spans="4:4" x14ac:dyDescent="0.25">
      <c r="D4253" s="190"/>
    </row>
    <row r="4254" spans="4:4" x14ac:dyDescent="0.25">
      <c r="D4254" s="190"/>
    </row>
    <row r="4255" spans="4:4" x14ac:dyDescent="0.25">
      <c r="D4255" s="190"/>
    </row>
    <row r="4256" spans="4:4" x14ac:dyDescent="0.25">
      <c r="D4256" s="190"/>
    </row>
    <row r="4257" spans="4:4" x14ac:dyDescent="0.25">
      <c r="D4257" s="190"/>
    </row>
    <row r="4258" spans="4:4" x14ac:dyDescent="0.25">
      <c r="D4258" s="190"/>
    </row>
    <row r="4259" spans="4:4" x14ac:dyDescent="0.25">
      <c r="D4259" s="190"/>
    </row>
    <row r="4260" spans="4:4" x14ac:dyDescent="0.25">
      <c r="D4260" s="190"/>
    </row>
    <row r="4261" spans="4:4" x14ac:dyDescent="0.25">
      <c r="D4261" s="190"/>
    </row>
    <row r="4262" spans="4:4" x14ac:dyDescent="0.25">
      <c r="D4262" s="190"/>
    </row>
    <row r="4263" spans="4:4" x14ac:dyDescent="0.25">
      <c r="D4263" s="190"/>
    </row>
    <row r="4264" spans="4:4" x14ac:dyDescent="0.25">
      <c r="D4264" s="190"/>
    </row>
    <row r="4265" spans="4:4" x14ac:dyDescent="0.25">
      <c r="D4265" s="190"/>
    </row>
    <row r="4266" spans="4:4" x14ac:dyDescent="0.25">
      <c r="D4266" s="190"/>
    </row>
    <row r="4267" spans="4:4" x14ac:dyDescent="0.25">
      <c r="D4267" s="190"/>
    </row>
    <row r="4268" spans="4:4" x14ac:dyDescent="0.25">
      <c r="D4268" s="190"/>
    </row>
    <row r="4269" spans="4:4" x14ac:dyDescent="0.25">
      <c r="D4269" s="190"/>
    </row>
    <row r="4270" spans="4:4" x14ac:dyDescent="0.25">
      <c r="D4270" s="190"/>
    </row>
    <row r="4271" spans="4:4" x14ac:dyDescent="0.25">
      <c r="D4271" s="190"/>
    </row>
    <row r="4272" spans="4:4" x14ac:dyDescent="0.25">
      <c r="D4272" s="190"/>
    </row>
    <row r="4273" spans="4:4" x14ac:dyDescent="0.25">
      <c r="D4273" s="190"/>
    </row>
    <row r="4274" spans="4:4" x14ac:dyDescent="0.25">
      <c r="D4274" s="190"/>
    </row>
    <row r="4275" spans="4:4" x14ac:dyDescent="0.25">
      <c r="D4275" s="190"/>
    </row>
    <row r="4276" spans="4:4" x14ac:dyDescent="0.25">
      <c r="D4276" s="190"/>
    </row>
    <row r="4277" spans="4:4" x14ac:dyDescent="0.25">
      <c r="D4277" s="190"/>
    </row>
    <row r="4278" spans="4:4" x14ac:dyDescent="0.25">
      <c r="D4278" s="190"/>
    </row>
    <row r="4279" spans="4:4" x14ac:dyDescent="0.25">
      <c r="D4279" s="190"/>
    </row>
    <row r="4280" spans="4:4" x14ac:dyDescent="0.25">
      <c r="D4280" s="190"/>
    </row>
    <row r="4281" spans="4:4" x14ac:dyDescent="0.25">
      <c r="D4281" s="190"/>
    </row>
    <row r="4282" spans="4:4" x14ac:dyDescent="0.25">
      <c r="D4282" s="190"/>
    </row>
    <row r="4283" spans="4:4" x14ac:dyDescent="0.25">
      <c r="D4283" s="190"/>
    </row>
    <row r="4284" spans="4:4" x14ac:dyDescent="0.25">
      <c r="D4284" s="190"/>
    </row>
    <row r="4285" spans="4:4" x14ac:dyDescent="0.25">
      <c r="D4285" s="190"/>
    </row>
    <row r="4286" spans="4:4" x14ac:dyDescent="0.25">
      <c r="D4286" s="190"/>
    </row>
    <row r="4287" spans="4:4" x14ac:dyDescent="0.25">
      <c r="D4287" s="190"/>
    </row>
    <row r="4288" spans="4:4" x14ac:dyDescent="0.25">
      <c r="D4288" s="190"/>
    </row>
    <row r="4289" spans="4:4" x14ac:dyDescent="0.25">
      <c r="D4289" s="190"/>
    </row>
    <row r="4290" spans="4:4" x14ac:dyDescent="0.25">
      <c r="D4290" s="190"/>
    </row>
    <row r="4291" spans="4:4" x14ac:dyDescent="0.25">
      <c r="D4291" s="190"/>
    </row>
    <row r="4292" spans="4:4" x14ac:dyDescent="0.25">
      <c r="D4292" s="190"/>
    </row>
    <row r="4293" spans="4:4" x14ac:dyDescent="0.25">
      <c r="D4293" s="190"/>
    </row>
    <row r="4294" spans="4:4" x14ac:dyDescent="0.25">
      <c r="D4294" s="190"/>
    </row>
    <row r="4295" spans="4:4" x14ac:dyDescent="0.25">
      <c r="D4295" s="190"/>
    </row>
    <row r="4296" spans="4:4" x14ac:dyDescent="0.25">
      <c r="D4296" s="190"/>
    </row>
    <row r="4297" spans="4:4" x14ac:dyDescent="0.25">
      <c r="D4297" s="190"/>
    </row>
    <row r="4298" spans="4:4" x14ac:dyDescent="0.25">
      <c r="D4298" s="190"/>
    </row>
    <row r="4299" spans="4:4" x14ac:dyDescent="0.25">
      <c r="D4299" s="190"/>
    </row>
    <row r="4300" spans="4:4" x14ac:dyDescent="0.25">
      <c r="D4300" s="190"/>
    </row>
    <row r="4301" spans="4:4" x14ac:dyDescent="0.25">
      <c r="D4301" s="190"/>
    </row>
    <row r="4302" spans="4:4" x14ac:dyDescent="0.25">
      <c r="D4302" s="190"/>
    </row>
    <row r="4303" spans="4:4" x14ac:dyDescent="0.25">
      <c r="D4303" s="190"/>
    </row>
    <row r="4304" spans="4:4" x14ac:dyDescent="0.25">
      <c r="D4304" s="190"/>
    </row>
    <row r="4305" spans="4:4" x14ac:dyDescent="0.25">
      <c r="D4305" s="190"/>
    </row>
    <row r="4306" spans="4:4" x14ac:dyDescent="0.25">
      <c r="D4306" s="190"/>
    </row>
    <row r="4307" spans="4:4" x14ac:dyDescent="0.25">
      <c r="D4307" s="190"/>
    </row>
    <row r="4308" spans="4:4" x14ac:dyDescent="0.25">
      <c r="D4308" s="190"/>
    </row>
    <row r="4309" spans="4:4" x14ac:dyDescent="0.25">
      <c r="D4309" s="190"/>
    </row>
    <row r="4310" spans="4:4" x14ac:dyDescent="0.25">
      <c r="D4310" s="190"/>
    </row>
    <row r="4311" spans="4:4" x14ac:dyDescent="0.25">
      <c r="D4311" s="190"/>
    </row>
    <row r="4312" spans="4:4" x14ac:dyDescent="0.25">
      <c r="D4312" s="190"/>
    </row>
    <row r="4313" spans="4:4" x14ac:dyDescent="0.25">
      <c r="D4313" s="190"/>
    </row>
    <row r="4314" spans="4:4" x14ac:dyDescent="0.25">
      <c r="D4314" s="190"/>
    </row>
    <row r="4315" spans="4:4" x14ac:dyDescent="0.25">
      <c r="D4315" s="190"/>
    </row>
    <row r="4316" spans="4:4" x14ac:dyDescent="0.25">
      <c r="D4316" s="190"/>
    </row>
    <row r="4317" spans="4:4" x14ac:dyDescent="0.25">
      <c r="D4317" s="190"/>
    </row>
    <row r="4318" spans="4:4" x14ac:dyDescent="0.25">
      <c r="D4318" s="190"/>
    </row>
    <row r="4319" spans="4:4" x14ac:dyDescent="0.25">
      <c r="D4319" s="190"/>
    </row>
    <row r="4320" spans="4:4" x14ac:dyDescent="0.25">
      <c r="D4320" s="190"/>
    </row>
    <row r="4321" spans="4:4" x14ac:dyDescent="0.25">
      <c r="D4321" s="190"/>
    </row>
    <row r="4322" spans="4:4" x14ac:dyDescent="0.25">
      <c r="D4322" s="190"/>
    </row>
    <row r="4323" spans="4:4" x14ac:dyDescent="0.25">
      <c r="D4323" s="190"/>
    </row>
    <row r="4324" spans="4:4" x14ac:dyDescent="0.25">
      <c r="D4324" s="190"/>
    </row>
    <row r="4325" spans="4:4" x14ac:dyDescent="0.25">
      <c r="D4325" s="190"/>
    </row>
    <row r="4326" spans="4:4" x14ac:dyDescent="0.25">
      <c r="D4326" s="190"/>
    </row>
    <row r="4327" spans="4:4" x14ac:dyDescent="0.25">
      <c r="D4327" s="190"/>
    </row>
    <row r="4328" spans="4:4" x14ac:dyDescent="0.25">
      <c r="D4328" s="190"/>
    </row>
    <row r="4329" spans="4:4" x14ac:dyDescent="0.25">
      <c r="D4329" s="190"/>
    </row>
    <row r="4330" spans="4:4" x14ac:dyDescent="0.25">
      <c r="D4330" s="190"/>
    </row>
    <row r="4331" spans="4:4" x14ac:dyDescent="0.25">
      <c r="D4331" s="190"/>
    </row>
    <row r="4332" spans="4:4" x14ac:dyDescent="0.25">
      <c r="D4332" s="190"/>
    </row>
    <row r="4333" spans="4:4" x14ac:dyDescent="0.25">
      <c r="D4333" s="190"/>
    </row>
    <row r="4334" spans="4:4" x14ac:dyDescent="0.25">
      <c r="D4334" s="190"/>
    </row>
    <row r="4335" spans="4:4" x14ac:dyDescent="0.25">
      <c r="D4335" s="190"/>
    </row>
    <row r="4336" spans="4:4" x14ac:dyDescent="0.25">
      <c r="D4336" s="190"/>
    </row>
    <row r="4337" spans="4:4" x14ac:dyDescent="0.25">
      <c r="D4337" s="190"/>
    </row>
    <row r="4338" spans="4:4" x14ac:dyDescent="0.25">
      <c r="D4338" s="190"/>
    </row>
    <row r="4339" spans="4:4" x14ac:dyDescent="0.25">
      <c r="D4339" s="190"/>
    </row>
    <row r="4340" spans="4:4" x14ac:dyDescent="0.25">
      <c r="D4340" s="190"/>
    </row>
    <row r="4341" spans="4:4" x14ac:dyDescent="0.25">
      <c r="D4341" s="190"/>
    </row>
    <row r="4342" spans="4:4" x14ac:dyDescent="0.25">
      <c r="D4342" s="190"/>
    </row>
    <row r="4343" spans="4:4" x14ac:dyDescent="0.25">
      <c r="D4343" s="190"/>
    </row>
    <row r="4344" spans="4:4" x14ac:dyDescent="0.25">
      <c r="D4344" s="190"/>
    </row>
    <row r="4345" spans="4:4" x14ac:dyDescent="0.25">
      <c r="D4345" s="190"/>
    </row>
    <row r="4346" spans="4:4" x14ac:dyDescent="0.25">
      <c r="D4346" s="190"/>
    </row>
    <row r="4347" spans="4:4" x14ac:dyDescent="0.25">
      <c r="D4347" s="190"/>
    </row>
    <row r="4348" spans="4:4" x14ac:dyDescent="0.25">
      <c r="D4348" s="190"/>
    </row>
    <row r="4349" spans="4:4" x14ac:dyDescent="0.25">
      <c r="D4349" s="190"/>
    </row>
    <row r="4350" spans="4:4" x14ac:dyDescent="0.25">
      <c r="D4350" s="190"/>
    </row>
    <row r="4351" spans="4:4" x14ac:dyDescent="0.25">
      <c r="D4351" s="190"/>
    </row>
    <row r="4352" spans="4:4" x14ac:dyDescent="0.25">
      <c r="D4352" s="190"/>
    </row>
    <row r="4353" spans="4:4" x14ac:dyDescent="0.25">
      <c r="D4353" s="190"/>
    </row>
    <row r="4354" spans="4:4" x14ac:dyDescent="0.25">
      <c r="D4354" s="190"/>
    </row>
    <row r="4355" spans="4:4" x14ac:dyDescent="0.25">
      <c r="D4355" s="190"/>
    </row>
    <row r="4356" spans="4:4" x14ac:dyDescent="0.25">
      <c r="D4356" s="190"/>
    </row>
    <row r="4357" spans="4:4" x14ac:dyDescent="0.25">
      <c r="D4357" s="190"/>
    </row>
    <row r="4358" spans="4:4" x14ac:dyDescent="0.25">
      <c r="D4358" s="190"/>
    </row>
    <row r="4359" spans="4:4" x14ac:dyDescent="0.25">
      <c r="D4359" s="190"/>
    </row>
    <row r="4360" spans="4:4" x14ac:dyDescent="0.25">
      <c r="D4360" s="190"/>
    </row>
    <row r="4361" spans="4:4" x14ac:dyDescent="0.25">
      <c r="D4361" s="190"/>
    </row>
    <row r="4362" spans="4:4" x14ac:dyDescent="0.25">
      <c r="D4362" s="190"/>
    </row>
    <row r="4363" spans="4:4" x14ac:dyDescent="0.25">
      <c r="D4363" s="190"/>
    </row>
    <row r="4364" spans="4:4" x14ac:dyDescent="0.25">
      <c r="D4364" s="190"/>
    </row>
    <row r="4365" spans="4:4" x14ac:dyDescent="0.25">
      <c r="D4365" s="190"/>
    </row>
    <row r="4366" spans="4:4" x14ac:dyDescent="0.25">
      <c r="D4366" s="190"/>
    </row>
    <row r="4367" spans="4:4" x14ac:dyDescent="0.25">
      <c r="D4367" s="190"/>
    </row>
    <row r="4368" spans="4:4" x14ac:dyDescent="0.25">
      <c r="D4368" s="190"/>
    </row>
    <row r="4369" spans="4:4" x14ac:dyDescent="0.25">
      <c r="D4369" s="190"/>
    </row>
    <row r="4370" spans="4:4" x14ac:dyDescent="0.25">
      <c r="D4370" s="190"/>
    </row>
    <row r="4371" spans="4:4" x14ac:dyDescent="0.25">
      <c r="D4371" s="190"/>
    </row>
    <row r="4372" spans="4:4" x14ac:dyDescent="0.25">
      <c r="D4372" s="190"/>
    </row>
    <row r="4373" spans="4:4" x14ac:dyDescent="0.25">
      <c r="D4373" s="190"/>
    </row>
    <row r="4374" spans="4:4" x14ac:dyDescent="0.25">
      <c r="D4374" s="190"/>
    </row>
    <row r="4375" spans="4:4" x14ac:dyDescent="0.25">
      <c r="D4375" s="190"/>
    </row>
    <row r="4376" spans="4:4" x14ac:dyDescent="0.25">
      <c r="D4376" s="190"/>
    </row>
    <row r="4377" spans="4:4" x14ac:dyDescent="0.25">
      <c r="D4377" s="190"/>
    </row>
    <row r="4378" spans="4:4" x14ac:dyDescent="0.25">
      <c r="D4378" s="190"/>
    </row>
    <row r="4379" spans="4:4" x14ac:dyDescent="0.25">
      <c r="D4379" s="190"/>
    </row>
    <row r="4380" spans="4:4" x14ac:dyDescent="0.25">
      <c r="D4380" s="190"/>
    </row>
    <row r="4381" spans="4:4" x14ac:dyDescent="0.25">
      <c r="D4381" s="190"/>
    </row>
    <row r="4382" spans="4:4" x14ac:dyDescent="0.25">
      <c r="D4382" s="190"/>
    </row>
    <row r="4383" spans="4:4" x14ac:dyDescent="0.25">
      <c r="D4383" s="190"/>
    </row>
    <row r="4384" spans="4:4" x14ac:dyDescent="0.25">
      <c r="D4384" s="190"/>
    </row>
    <row r="4385" spans="4:4" x14ac:dyDescent="0.25">
      <c r="D4385" s="190"/>
    </row>
    <row r="4386" spans="4:4" x14ac:dyDescent="0.25">
      <c r="D4386" s="190"/>
    </row>
    <row r="4387" spans="4:4" x14ac:dyDescent="0.25">
      <c r="D4387" s="190"/>
    </row>
    <row r="4388" spans="4:4" x14ac:dyDescent="0.25">
      <c r="D4388" s="190"/>
    </row>
    <row r="4389" spans="4:4" x14ac:dyDescent="0.25">
      <c r="D4389" s="190"/>
    </row>
    <row r="4390" spans="4:4" x14ac:dyDescent="0.25">
      <c r="D4390" s="190"/>
    </row>
    <row r="4391" spans="4:4" x14ac:dyDescent="0.25">
      <c r="D4391" s="190"/>
    </row>
    <row r="4392" spans="4:4" x14ac:dyDescent="0.25">
      <c r="D4392" s="190"/>
    </row>
    <row r="4393" spans="4:4" x14ac:dyDescent="0.25">
      <c r="D4393" s="190"/>
    </row>
    <row r="4394" spans="4:4" x14ac:dyDescent="0.25">
      <c r="D4394" s="190"/>
    </row>
    <row r="4395" spans="4:4" x14ac:dyDescent="0.25">
      <c r="D4395" s="190"/>
    </row>
    <row r="4396" spans="4:4" x14ac:dyDescent="0.25">
      <c r="D4396" s="190"/>
    </row>
    <row r="4397" spans="4:4" x14ac:dyDescent="0.25">
      <c r="D4397" s="190"/>
    </row>
    <row r="4398" spans="4:4" x14ac:dyDescent="0.25">
      <c r="D4398" s="190"/>
    </row>
    <row r="4399" spans="4:4" x14ac:dyDescent="0.25">
      <c r="D4399" s="190"/>
    </row>
    <row r="4400" spans="4:4" x14ac:dyDescent="0.25">
      <c r="D4400" s="190"/>
    </row>
    <row r="4401" spans="4:4" x14ac:dyDescent="0.25">
      <c r="D4401" s="190"/>
    </row>
    <row r="4402" spans="4:4" x14ac:dyDescent="0.25">
      <c r="D4402" s="190"/>
    </row>
    <row r="4403" spans="4:4" x14ac:dyDescent="0.25">
      <c r="D4403" s="190"/>
    </row>
    <row r="4404" spans="4:4" x14ac:dyDescent="0.25">
      <c r="D4404" s="190"/>
    </row>
    <row r="4405" spans="4:4" x14ac:dyDescent="0.25">
      <c r="D4405" s="190"/>
    </row>
    <row r="4406" spans="4:4" x14ac:dyDescent="0.25">
      <c r="D4406" s="190"/>
    </row>
    <row r="4407" spans="4:4" x14ac:dyDescent="0.25">
      <c r="D4407" s="190"/>
    </row>
    <row r="4408" spans="4:4" x14ac:dyDescent="0.25">
      <c r="D4408" s="190"/>
    </row>
    <row r="4409" spans="4:4" x14ac:dyDescent="0.25">
      <c r="D4409" s="190"/>
    </row>
    <row r="4410" spans="4:4" x14ac:dyDescent="0.25">
      <c r="D4410" s="190"/>
    </row>
    <row r="4411" spans="4:4" x14ac:dyDescent="0.25">
      <c r="D4411" s="190"/>
    </row>
    <row r="4412" spans="4:4" x14ac:dyDescent="0.25">
      <c r="D4412" s="190"/>
    </row>
    <row r="4413" spans="4:4" x14ac:dyDescent="0.25">
      <c r="D4413" s="190"/>
    </row>
    <row r="4414" spans="4:4" x14ac:dyDescent="0.25">
      <c r="D4414" s="190"/>
    </row>
    <row r="4415" spans="4:4" x14ac:dyDescent="0.25">
      <c r="D4415" s="190"/>
    </row>
    <row r="4416" spans="4:4" x14ac:dyDescent="0.25">
      <c r="D4416" s="190"/>
    </row>
    <row r="4417" spans="4:4" x14ac:dyDescent="0.25">
      <c r="D4417" s="190"/>
    </row>
    <row r="4418" spans="4:4" x14ac:dyDescent="0.25">
      <c r="D4418" s="190"/>
    </row>
    <row r="4419" spans="4:4" x14ac:dyDescent="0.25">
      <c r="D4419" s="190"/>
    </row>
    <row r="4420" spans="4:4" x14ac:dyDescent="0.25">
      <c r="D4420" s="190"/>
    </row>
    <row r="4421" spans="4:4" x14ac:dyDescent="0.25">
      <c r="D4421" s="190"/>
    </row>
    <row r="4422" spans="4:4" x14ac:dyDescent="0.25">
      <c r="D4422" s="190"/>
    </row>
    <row r="4423" spans="4:4" x14ac:dyDescent="0.25">
      <c r="D4423" s="190"/>
    </row>
    <row r="4424" spans="4:4" x14ac:dyDescent="0.25">
      <c r="D4424" s="190"/>
    </row>
    <row r="4425" spans="4:4" x14ac:dyDescent="0.25">
      <c r="D4425" s="190"/>
    </row>
    <row r="4426" spans="4:4" x14ac:dyDescent="0.25">
      <c r="D4426" s="190"/>
    </row>
    <row r="4427" spans="4:4" x14ac:dyDescent="0.25">
      <c r="D4427" s="190"/>
    </row>
    <row r="4428" spans="4:4" x14ac:dyDescent="0.25">
      <c r="D4428" s="190"/>
    </row>
    <row r="4429" spans="4:4" x14ac:dyDescent="0.25">
      <c r="D4429" s="190"/>
    </row>
    <row r="4430" spans="4:4" x14ac:dyDescent="0.25">
      <c r="D4430" s="190"/>
    </row>
    <row r="4431" spans="4:4" x14ac:dyDescent="0.25">
      <c r="D4431" s="190"/>
    </row>
    <row r="4432" spans="4:4" x14ac:dyDescent="0.25">
      <c r="D4432" s="190"/>
    </row>
    <row r="4433" spans="4:4" x14ac:dyDescent="0.25">
      <c r="D4433" s="190"/>
    </row>
    <row r="4434" spans="4:4" x14ac:dyDescent="0.25">
      <c r="D4434" s="190"/>
    </row>
    <row r="4435" spans="4:4" x14ac:dyDescent="0.25">
      <c r="D4435" s="190"/>
    </row>
    <row r="4436" spans="4:4" x14ac:dyDescent="0.25">
      <c r="D4436" s="190"/>
    </row>
    <row r="4437" spans="4:4" x14ac:dyDescent="0.25">
      <c r="D4437" s="190"/>
    </row>
    <row r="4438" spans="4:4" x14ac:dyDescent="0.25">
      <c r="D4438" s="190"/>
    </row>
    <row r="4439" spans="4:4" x14ac:dyDescent="0.25">
      <c r="D4439" s="190"/>
    </row>
    <row r="4440" spans="4:4" x14ac:dyDescent="0.25">
      <c r="D4440" s="190"/>
    </row>
    <row r="4441" spans="4:4" x14ac:dyDescent="0.25">
      <c r="D4441" s="190"/>
    </row>
    <row r="4442" spans="4:4" x14ac:dyDescent="0.25">
      <c r="D4442" s="190"/>
    </row>
    <row r="4443" spans="4:4" x14ac:dyDescent="0.25">
      <c r="D4443" s="190"/>
    </row>
    <row r="4444" spans="4:4" x14ac:dyDescent="0.25">
      <c r="D4444" s="190"/>
    </row>
    <row r="4445" spans="4:4" x14ac:dyDescent="0.25">
      <c r="D4445" s="190"/>
    </row>
    <row r="4446" spans="4:4" x14ac:dyDescent="0.25">
      <c r="D4446" s="190"/>
    </row>
    <row r="4447" spans="4:4" x14ac:dyDescent="0.25">
      <c r="D4447" s="190"/>
    </row>
    <row r="4448" spans="4:4" x14ac:dyDescent="0.25">
      <c r="D4448" s="190"/>
    </row>
    <row r="4449" spans="4:4" x14ac:dyDescent="0.25">
      <c r="D4449" s="190"/>
    </row>
    <row r="4450" spans="4:4" x14ac:dyDescent="0.25">
      <c r="D4450" s="190"/>
    </row>
    <row r="4451" spans="4:4" x14ac:dyDescent="0.25">
      <c r="D4451" s="190"/>
    </row>
    <row r="4452" spans="4:4" x14ac:dyDescent="0.25">
      <c r="D4452" s="190"/>
    </row>
    <row r="4453" spans="4:4" x14ac:dyDescent="0.25">
      <c r="D4453" s="190"/>
    </row>
    <row r="4454" spans="4:4" x14ac:dyDescent="0.25">
      <c r="D4454" s="190"/>
    </row>
    <row r="4455" spans="4:4" x14ac:dyDescent="0.25">
      <c r="D4455" s="190"/>
    </row>
    <row r="4456" spans="4:4" x14ac:dyDescent="0.25">
      <c r="D4456" s="190"/>
    </row>
    <row r="4457" spans="4:4" x14ac:dyDescent="0.25">
      <c r="D4457" s="190"/>
    </row>
    <row r="4458" spans="4:4" x14ac:dyDescent="0.25">
      <c r="D4458" s="190"/>
    </row>
    <row r="4459" spans="4:4" x14ac:dyDescent="0.25">
      <c r="D4459" s="190"/>
    </row>
    <row r="4460" spans="4:4" x14ac:dyDescent="0.25">
      <c r="D4460" s="190"/>
    </row>
    <row r="4461" spans="4:4" x14ac:dyDescent="0.25">
      <c r="D4461" s="190"/>
    </row>
    <row r="4462" spans="4:4" x14ac:dyDescent="0.25">
      <c r="D4462" s="190"/>
    </row>
    <row r="4463" spans="4:4" x14ac:dyDescent="0.25">
      <c r="D4463" s="190"/>
    </row>
    <row r="4464" spans="4:4" x14ac:dyDescent="0.25">
      <c r="D4464" s="190"/>
    </row>
    <row r="4465" spans="4:4" x14ac:dyDescent="0.25">
      <c r="D4465" s="190"/>
    </row>
    <row r="4466" spans="4:4" x14ac:dyDescent="0.25">
      <c r="D4466" s="190"/>
    </row>
    <row r="4467" spans="4:4" x14ac:dyDescent="0.25">
      <c r="D4467" s="190"/>
    </row>
    <row r="4468" spans="4:4" x14ac:dyDescent="0.25">
      <c r="D4468" s="190"/>
    </row>
    <row r="4469" spans="4:4" x14ac:dyDescent="0.25">
      <c r="D4469" s="190"/>
    </row>
    <row r="4470" spans="4:4" x14ac:dyDescent="0.25">
      <c r="D4470" s="190"/>
    </row>
    <row r="4471" spans="4:4" x14ac:dyDescent="0.25">
      <c r="D4471" s="190"/>
    </row>
    <row r="4472" spans="4:4" x14ac:dyDescent="0.25">
      <c r="D4472" s="190"/>
    </row>
    <row r="4473" spans="4:4" x14ac:dyDescent="0.25">
      <c r="D4473" s="190"/>
    </row>
    <row r="4474" spans="4:4" x14ac:dyDescent="0.25">
      <c r="D4474" s="190"/>
    </row>
    <row r="4475" spans="4:4" x14ac:dyDescent="0.25">
      <c r="D4475" s="190"/>
    </row>
    <row r="4476" spans="4:4" x14ac:dyDescent="0.25">
      <c r="D4476" s="190"/>
    </row>
    <row r="4477" spans="4:4" x14ac:dyDescent="0.25">
      <c r="D4477" s="190"/>
    </row>
    <row r="4478" spans="4:4" x14ac:dyDescent="0.25">
      <c r="D4478" s="190"/>
    </row>
    <row r="4479" spans="4:4" x14ac:dyDescent="0.25">
      <c r="D4479" s="190"/>
    </row>
    <row r="4480" spans="4:4" x14ac:dyDescent="0.25">
      <c r="D4480" s="190"/>
    </row>
    <row r="4481" spans="4:4" x14ac:dyDescent="0.25">
      <c r="D4481" s="190"/>
    </row>
    <row r="4482" spans="4:4" x14ac:dyDescent="0.25">
      <c r="D4482" s="190"/>
    </row>
    <row r="4483" spans="4:4" x14ac:dyDescent="0.25">
      <c r="D4483" s="190"/>
    </row>
    <row r="4484" spans="4:4" x14ac:dyDescent="0.25">
      <c r="D4484" s="190"/>
    </row>
    <row r="4485" spans="4:4" x14ac:dyDescent="0.25">
      <c r="D4485" s="190"/>
    </row>
    <row r="4486" spans="4:4" x14ac:dyDescent="0.25">
      <c r="D4486" s="190"/>
    </row>
    <row r="4487" spans="4:4" x14ac:dyDescent="0.25">
      <c r="D4487" s="190"/>
    </row>
    <row r="4488" spans="4:4" x14ac:dyDescent="0.25">
      <c r="D4488" s="190"/>
    </row>
    <row r="4489" spans="4:4" x14ac:dyDescent="0.25">
      <c r="D4489" s="190"/>
    </row>
    <row r="4490" spans="4:4" x14ac:dyDescent="0.25">
      <c r="D4490" s="190"/>
    </row>
    <row r="4491" spans="4:4" x14ac:dyDescent="0.25">
      <c r="D4491" s="190"/>
    </row>
    <row r="4492" spans="4:4" x14ac:dyDescent="0.25">
      <c r="D4492" s="190"/>
    </row>
    <row r="4493" spans="4:4" x14ac:dyDescent="0.25">
      <c r="D4493" s="190"/>
    </row>
    <row r="4494" spans="4:4" x14ac:dyDescent="0.25">
      <c r="D4494" s="190"/>
    </row>
    <row r="4495" spans="4:4" x14ac:dyDescent="0.25">
      <c r="D4495" s="190"/>
    </row>
    <row r="4496" spans="4:4" x14ac:dyDescent="0.25">
      <c r="D4496" s="190"/>
    </row>
    <row r="4497" spans="4:4" x14ac:dyDescent="0.25">
      <c r="D4497" s="190"/>
    </row>
    <row r="4498" spans="4:4" x14ac:dyDescent="0.25">
      <c r="D4498" s="190"/>
    </row>
    <row r="4499" spans="4:4" x14ac:dyDescent="0.25">
      <c r="D4499" s="190"/>
    </row>
    <row r="4500" spans="4:4" x14ac:dyDescent="0.25">
      <c r="D4500" s="190"/>
    </row>
    <row r="4501" spans="4:4" x14ac:dyDescent="0.25">
      <c r="D4501" s="190"/>
    </row>
    <row r="4502" spans="4:4" x14ac:dyDescent="0.25">
      <c r="D4502" s="190"/>
    </row>
    <row r="4503" spans="4:4" x14ac:dyDescent="0.25">
      <c r="D4503" s="190"/>
    </row>
    <row r="4504" spans="4:4" x14ac:dyDescent="0.25">
      <c r="D4504" s="190"/>
    </row>
    <row r="4505" spans="4:4" x14ac:dyDescent="0.25">
      <c r="D4505" s="190"/>
    </row>
    <row r="4506" spans="4:4" x14ac:dyDescent="0.25">
      <c r="D4506" s="190"/>
    </row>
    <row r="4507" spans="4:4" x14ac:dyDescent="0.25">
      <c r="D4507" s="190"/>
    </row>
    <row r="4508" spans="4:4" x14ac:dyDescent="0.25">
      <c r="D4508" s="190"/>
    </row>
    <row r="4509" spans="4:4" x14ac:dyDescent="0.25">
      <c r="D4509" s="190"/>
    </row>
    <row r="4510" spans="4:4" x14ac:dyDescent="0.25">
      <c r="D4510" s="190"/>
    </row>
    <row r="4511" spans="4:4" x14ac:dyDescent="0.25">
      <c r="D4511" s="190"/>
    </row>
    <row r="4512" spans="4:4" x14ac:dyDescent="0.25">
      <c r="D4512" s="190"/>
    </row>
    <row r="4513" spans="4:4" x14ac:dyDescent="0.25">
      <c r="D4513" s="190"/>
    </row>
    <row r="4514" spans="4:4" x14ac:dyDescent="0.25">
      <c r="D4514" s="190"/>
    </row>
    <row r="4515" spans="4:4" x14ac:dyDescent="0.25">
      <c r="D4515" s="190"/>
    </row>
    <row r="4516" spans="4:4" x14ac:dyDescent="0.25">
      <c r="D4516" s="190"/>
    </row>
    <row r="4517" spans="4:4" x14ac:dyDescent="0.25">
      <c r="D4517" s="190"/>
    </row>
    <row r="4518" spans="4:4" x14ac:dyDescent="0.25">
      <c r="D4518" s="190"/>
    </row>
    <row r="4519" spans="4:4" x14ac:dyDescent="0.25">
      <c r="D4519" s="190"/>
    </row>
    <row r="4520" spans="4:4" x14ac:dyDescent="0.25">
      <c r="D4520" s="190"/>
    </row>
    <row r="4521" spans="4:4" x14ac:dyDescent="0.25">
      <c r="D4521" s="190"/>
    </row>
    <row r="4522" spans="4:4" x14ac:dyDescent="0.25">
      <c r="D4522" s="190"/>
    </row>
    <row r="4523" spans="4:4" x14ac:dyDescent="0.25">
      <c r="D4523" s="190"/>
    </row>
    <row r="4524" spans="4:4" x14ac:dyDescent="0.25">
      <c r="D4524" s="190"/>
    </row>
    <row r="4525" spans="4:4" x14ac:dyDescent="0.25">
      <c r="D4525" s="190"/>
    </row>
    <row r="4526" spans="4:4" x14ac:dyDescent="0.25">
      <c r="D4526" s="190"/>
    </row>
    <row r="4527" spans="4:4" x14ac:dyDescent="0.25">
      <c r="D4527" s="190"/>
    </row>
    <row r="4528" spans="4:4" x14ac:dyDescent="0.25">
      <c r="D4528" s="190"/>
    </row>
    <row r="4529" spans="4:4" x14ac:dyDescent="0.25">
      <c r="D4529" s="190"/>
    </row>
    <row r="4530" spans="4:4" x14ac:dyDescent="0.25">
      <c r="D4530" s="190"/>
    </row>
    <row r="4531" spans="4:4" x14ac:dyDescent="0.25">
      <c r="D4531" s="190"/>
    </row>
    <row r="4532" spans="4:4" x14ac:dyDescent="0.25">
      <c r="D4532" s="190"/>
    </row>
    <row r="4533" spans="4:4" x14ac:dyDescent="0.25">
      <c r="D4533" s="190"/>
    </row>
    <row r="4534" spans="4:4" x14ac:dyDescent="0.25">
      <c r="D4534" s="190"/>
    </row>
    <row r="4535" spans="4:4" x14ac:dyDescent="0.25">
      <c r="D4535" s="190"/>
    </row>
    <row r="4536" spans="4:4" x14ac:dyDescent="0.25">
      <c r="D4536" s="190"/>
    </row>
    <row r="4537" spans="4:4" x14ac:dyDescent="0.25">
      <c r="D4537" s="190"/>
    </row>
    <row r="4538" spans="4:4" x14ac:dyDescent="0.25">
      <c r="D4538" s="190"/>
    </row>
    <row r="4539" spans="4:4" x14ac:dyDescent="0.25">
      <c r="D4539" s="190"/>
    </row>
    <row r="4540" spans="4:4" x14ac:dyDescent="0.25">
      <c r="D4540" s="190"/>
    </row>
    <row r="4541" spans="4:4" x14ac:dyDescent="0.25">
      <c r="D4541" s="190"/>
    </row>
    <row r="4542" spans="4:4" x14ac:dyDescent="0.25">
      <c r="D4542" s="190"/>
    </row>
    <row r="4543" spans="4:4" x14ac:dyDescent="0.25">
      <c r="D4543" s="190"/>
    </row>
    <row r="4544" spans="4:4" x14ac:dyDescent="0.25">
      <c r="D4544" s="190"/>
    </row>
    <row r="4545" spans="4:4" x14ac:dyDescent="0.25">
      <c r="D4545" s="190"/>
    </row>
    <row r="4546" spans="4:4" x14ac:dyDescent="0.25">
      <c r="D4546" s="190"/>
    </row>
    <row r="4547" spans="4:4" x14ac:dyDescent="0.25">
      <c r="D4547" s="190"/>
    </row>
    <row r="4548" spans="4:4" x14ac:dyDescent="0.25">
      <c r="D4548" s="190"/>
    </row>
    <row r="4549" spans="4:4" x14ac:dyDescent="0.25">
      <c r="D4549" s="190"/>
    </row>
    <row r="4550" spans="4:4" x14ac:dyDescent="0.25">
      <c r="D4550" s="190"/>
    </row>
    <row r="4551" spans="4:4" x14ac:dyDescent="0.25">
      <c r="D4551" s="190"/>
    </row>
    <row r="4552" spans="4:4" x14ac:dyDescent="0.25">
      <c r="D4552" s="190"/>
    </row>
    <row r="4553" spans="4:4" x14ac:dyDescent="0.25">
      <c r="D4553" s="190"/>
    </row>
    <row r="4554" spans="4:4" x14ac:dyDescent="0.25">
      <c r="D4554" s="190"/>
    </row>
    <row r="4555" spans="4:4" x14ac:dyDescent="0.25">
      <c r="D4555" s="190"/>
    </row>
    <row r="4556" spans="4:4" x14ac:dyDescent="0.25">
      <c r="D4556" s="190"/>
    </row>
    <row r="4557" spans="4:4" x14ac:dyDescent="0.25">
      <c r="D4557" s="190"/>
    </row>
    <row r="4558" spans="4:4" x14ac:dyDescent="0.25">
      <c r="D4558" s="190"/>
    </row>
    <row r="4559" spans="4:4" x14ac:dyDescent="0.25">
      <c r="D4559" s="190"/>
    </row>
    <row r="4560" spans="4:4" x14ac:dyDescent="0.25">
      <c r="D4560" s="190"/>
    </row>
    <row r="4561" spans="4:4" x14ac:dyDescent="0.25">
      <c r="D4561" s="190"/>
    </row>
    <row r="4562" spans="4:4" x14ac:dyDescent="0.25">
      <c r="D4562" s="190"/>
    </row>
    <row r="4563" spans="4:4" x14ac:dyDescent="0.25">
      <c r="D4563" s="190"/>
    </row>
    <row r="4564" spans="4:4" x14ac:dyDescent="0.25">
      <c r="D4564" s="190"/>
    </row>
    <row r="4565" spans="4:4" x14ac:dyDescent="0.25">
      <c r="D4565" s="190"/>
    </row>
    <row r="4566" spans="4:4" x14ac:dyDescent="0.25">
      <c r="D4566" s="190"/>
    </row>
    <row r="4567" spans="4:4" x14ac:dyDescent="0.25">
      <c r="D4567" s="190"/>
    </row>
    <row r="4568" spans="4:4" x14ac:dyDescent="0.25">
      <c r="D4568" s="190"/>
    </row>
    <row r="4569" spans="4:4" x14ac:dyDescent="0.25">
      <c r="D4569" s="190"/>
    </row>
    <row r="4570" spans="4:4" x14ac:dyDescent="0.25">
      <c r="D4570" s="190"/>
    </row>
    <row r="4571" spans="4:4" x14ac:dyDescent="0.25">
      <c r="D4571" s="190"/>
    </row>
    <row r="4572" spans="4:4" x14ac:dyDescent="0.25">
      <c r="D4572" s="190"/>
    </row>
    <row r="4573" spans="4:4" x14ac:dyDescent="0.25">
      <c r="D4573" s="190"/>
    </row>
    <row r="4574" spans="4:4" x14ac:dyDescent="0.25">
      <c r="D4574" s="190"/>
    </row>
    <row r="4575" spans="4:4" x14ac:dyDescent="0.25">
      <c r="D4575" s="190"/>
    </row>
    <row r="4576" spans="4:4" x14ac:dyDescent="0.25">
      <c r="D4576" s="190"/>
    </row>
    <row r="4577" spans="4:4" x14ac:dyDescent="0.25">
      <c r="D4577" s="190"/>
    </row>
    <row r="4578" spans="4:4" x14ac:dyDescent="0.25">
      <c r="D4578" s="190"/>
    </row>
    <row r="4579" spans="4:4" x14ac:dyDescent="0.25">
      <c r="D4579" s="190"/>
    </row>
    <row r="4580" spans="4:4" x14ac:dyDescent="0.25">
      <c r="D4580" s="190"/>
    </row>
    <row r="4581" spans="4:4" x14ac:dyDescent="0.25">
      <c r="D4581" s="190"/>
    </row>
    <row r="4582" spans="4:4" x14ac:dyDescent="0.25">
      <c r="D4582" s="190"/>
    </row>
    <row r="4583" spans="4:4" x14ac:dyDescent="0.25">
      <c r="D4583" s="190"/>
    </row>
    <row r="4584" spans="4:4" x14ac:dyDescent="0.25">
      <c r="D4584" s="190"/>
    </row>
    <row r="4585" spans="4:4" x14ac:dyDescent="0.25">
      <c r="D4585" s="190"/>
    </row>
    <row r="4586" spans="4:4" x14ac:dyDescent="0.25">
      <c r="D4586" s="190"/>
    </row>
    <row r="4587" spans="4:4" x14ac:dyDescent="0.25">
      <c r="D4587" s="190"/>
    </row>
    <row r="4588" spans="4:4" x14ac:dyDescent="0.25">
      <c r="D4588" s="190"/>
    </row>
    <row r="4589" spans="4:4" x14ac:dyDescent="0.25">
      <c r="D4589" s="190"/>
    </row>
    <row r="4590" spans="4:4" x14ac:dyDescent="0.25">
      <c r="D4590" s="190"/>
    </row>
    <row r="4591" spans="4:4" x14ac:dyDescent="0.25">
      <c r="D4591" s="190"/>
    </row>
    <row r="4592" spans="4:4" x14ac:dyDescent="0.25">
      <c r="D4592" s="190"/>
    </row>
    <row r="4593" spans="4:4" x14ac:dyDescent="0.25">
      <c r="D4593" s="190"/>
    </row>
    <row r="4594" spans="4:4" x14ac:dyDescent="0.25">
      <c r="D4594" s="190"/>
    </row>
    <row r="4595" spans="4:4" x14ac:dyDescent="0.25">
      <c r="D4595" s="190"/>
    </row>
    <row r="4596" spans="4:4" x14ac:dyDescent="0.25">
      <c r="D4596" s="190"/>
    </row>
    <row r="4597" spans="4:4" x14ac:dyDescent="0.25">
      <c r="D4597" s="190"/>
    </row>
    <row r="4598" spans="4:4" x14ac:dyDescent="0.25">
      <c r="D4598" s="190"/>
    </row>
    <row r="4599" spans="4:4" x14ac:dyDescent="0.25">
      <c r="D4599" s="190"/>
    </row>
    <row r="4600" spans="4:4" x14ac:dyDescent="0.25">
      <c r="D4600" s="190"/>
    </row>
    <row r="4601" spans="4:4" x14ac:dyDescent="0.25">
      <c r="D4601" s="190"/>
    </row>
    <row r="4602" spans="4:4" x14ac:dyDescent="0.25">
      <c r="D4602" s="190"/>
    </row>
    <row r="4603" spans="4:4" x14ac:dyDescent="0.25">
      <c r="D4603" s="190"/>
    </row>
    <row r="4604" spans="4:4" x14ac:dyDescent="0.25">
      <c r="D4604" s="190"/>
    </row>
    <row r="4605" spans="4:4" x14ac:dyDescent="0.25">
      <c r="D4605" s="190"/>
    </row>
    <row r="4606" spans="4:4" x14ac:dyDescent="0.25">
      <c r="D4606" s="190"/>
    </row>
    <row r="4607" spans="4:4" x14ac:dyDescent="0.25">
      <c r="D4607" s="190"/>
    </row>
    <row r="4608" spans="4:4" x14ac:dyDescent="0.25">
      <c r="D4608" s="190"/>
    </row>
    <row r="4609" spans="4:4" x14ac:dyDescent="0.25">
      <c r="D4609" s="190"/>
    </row>
    <row r="4610" spans="4:4" x14ac:dyDescent="0.25">
      <c r="D4610" s="190"/>
    </row>
    <row r="4611" spans="4:4" x14ac:dyDescent="0.25">
      <c r="D4611" s="190"/>
    </row>
    <row r="4612" spans="4:4" x14ac:dyDescent="0.25">
      <c r="D4612" s="190"/>
    </row>
    <row r="4613" spans="4:4" x14ac:dyDescent="0.25">
      <c r="D4613" s="190"/>
    </row>
    <row r="4614" spans="4:4" x14ac:dyDescent="0.25">
      <c r="D4614" s="190"/>
    </row>
    <row r="4615" spans="4:4" x14ac:dyDescent="0.25">
      <c r="D4615" s="190"/>
    </row>
    <row r="4616" spans="4:4" x14ac:dyDescent="0.25">
      <c r="D4616" s="190"/>
    </row>
    <row r="4617" spans="4:4" x14ac:dyDescent="0.25">
      <c r="D4617" s="190"/>
    </row>
    <row r="4618" spans="4:4" x14ac:dyDescent="0.25">
      <c r="D4618" s="190"/>
    </row>
    <row r="4619" spans="4:4" x14ac:dyDescent="0.25">
      <c r="D4619" s="190"/>
    </row>
    <row r="4620" spans="4:4" x14ac:dyDescent="0.25">
      <c r="D4620" s="190"/>
    </row>
    <row r="4621" spans="4:4" x14ac:dyDescent="0.25">
      <c r="D4621" s="190"/>
    </row>
    <row r="4622" spans="4:4" x14ac:dyDescent="0.25">
      <c r="D4622" s="190"/>
    </row>
    <row r="4623" spans="4:4" x14ac:dyDescent="0.25">
      <c r="D4623" s="190"/>
    </row>
    <row r="4624" spans="4:4" x14ac:dyDescent="0.25">
      <c r="D4624" s="190"/>
    </row>
    <row r="4625" spans="4:4" x14ac:dyDescent="0.25">
      <c r="D4625" s="190"/>
    </row>
    <row r="4626" spans="4:4" x14ac:dyDescent="0.25">
      <c r="D4626" s="190"/>
    </row>
    <row r="4627" spans="4:4" x14ac:dyDescent="0.25">
      <c r="D4627" s="190"/>
    </row>
    <row r="4628" spans="4:4" x14ac:dyDescent="0.25">
      <c r="D4628" s="190"/>
    </row>
    <row r="4629" spans="4:4" x14ac:dyDescent="0.25">
      <c r="D4629" s="190"/>
    </row>
    <row r="4630" spans="4:4" x14ac:dyDescent="0.25">
      <c r="D4630" s="190"/>
    </row>
    <row r="4631" spans="4:4" x14ac:dyDescent="0.25">
      <c r="D4631" s="190"/>
    </row>
    <row r="4632" spans="4:4" x14ac:dyDescent="0.25">
      <c r="D4632" s="190"/>
    </row>
    <row r="4633" spans="4:4" x14ac:dyDescent="0.25">
      <c r="D4633" s="190"/>
    </row>
    <row r="4634" spans="4:4" x14ac:dyDescent="0.25">
      <c r="D4634" s="190"/>
    </row>
    <row r="4635" spans="4:4" x14ac:dyDescent="0.25">
      <c r="D4635" s="190"/>
    </row>
    <row r="4636" spans="4:4" x14ac:dyDescent="0.25">
      <c r="D4636" s="190"/>
    </row>
    <row r="4637" spans="4:4" x14ac:dyDescent="0.25">
      <c r="D4637" s="190"/>
    </row>
    <row r="4638" spans="4:4" x14ac:dyDescent="0.25">
      <c r="D4638" s="190"/>
    </row>
    <row r="4639" spans="4:4" x14ac:dyDescent="0.25">
      <c r="D4639" s="190"/>
    </row>
    <row r="4640" spans="4:4" x14ac:dyDescent="0.25">
      <c r="D4640" s="190"/>
    </row>
    <row r="4641" spans="4:4" x14ac:dyDescent="0.25">
      <c r="D4641" s="190"/>
    </row>
    <row r="4642" spans="4:4" x14ac:dyDescent="0.25">
      <c r="D4642" s="190"/>
    </row>
    <row r="4643" spans="4:4" x14ac:dyDescent="0.25">
      <c r="D4643" s="190"/>
    </row>
    <row r="4644" spans="4:4" x14ac:dyDescent="0.25">
      <c r="D4644" s="190"/>
    </row>
    <row r="4645" spans="4:4" x14ac:dyDescent="0.25">
      <c r="D4645" s="190"/>
    </row>
    <row r="4646" spans="4:4" x14ac:dyDescent="0.25">
      <c r="D4646" s="190"/>
    </row>
    <row r="4647" spans="4:4" x14ac:dyDescent="0.25">
      <c r="D4647" s="190"/>
    </row>
    <row r="4648" spans="4:4" x14ac:dyDescent="0.25">
      <c r="D4648" s="190"/>
    </row>
    <row r="4649" spans="4:4" x14ac:dyDescent="0.25">
      <c r="D4649" s="190"/>
    </row>
    <row r="4650" spans="4:4" x14ac:dyDescent="0.25">
      <c r="D4650" s="190"/>
    </row>
    <row r="4651" spans="4:4" x14ac:dyDescent="0.25">
      <c r="D4651" s="190"/>
    </row>
    <row r="4652" spans="4:4" x14ac:dyDescent="0.25">
      <c r="D4652" s="190"/>
    </row>
    <row r="4653" spans="4:4" x14ac:dyDescent="0.25">
      <c r="D4653" s="190"/>
    </row>
    <row r="4654" spans="4:4" x14ac:dyDescent="0.25">
      <c r="D4654" s="190"/>
    </row>
    <row r="4655" spans="4:4" x14ac:dyDescent="0.25">
      <c r="D4655" s="190"/>
    </row>
    <row r="4656" spans="4:4" x14ac:dyDescent="0.25">
      <c r="D4656" s="190"/>
    </row>
    <row r="4657" spans="4:4" x14ac:dyDescent="0.25">
      <c r="D4657" s="190"/>
    </row>
    <row r="4658" spans="4:4" x14ac:dyDescent="0.25">
      <c r="D4658" s="190"/>
    </row>
    <row r="4659" spans="4:4" x14ac:dyDescent="0.25">
      <c r="D4659" s="190"/>
    </row>
    <row r="4660" spans="4:4" x14ac:dyDescent="0.25">
      <c r="D4660" s="190"/>
    </row>
    <row r="4661" spans="4:4" x14ac:dyDescent="0.25">
      <c r="D4661" s="190"/>
    </row>
    <row r="4662" spans="4:4" x14ac:dyDescent="0.25">
      <c r="D4662" s="190"/>
    </row>
    <row r="4663" spans="4:4" x14ac:dyDescent="0.25">
      <c r="D4663" s="190"/>
    </row>
    <row r="4664" spans="4:4" x14ac:dyDescent="0.25">
      <c r="D4664" s="190"/>
    </row>
    <row r="4665" spans="4:4" x14ac:dyDescent="0.25">
      <c r="D4665" s="190"/>
    </row>
    <row r="4666" spans="4:4" x14ac:dyDescent="0.25">
      <c r="D4666" s="190"/>
    </row>
    <row r="4667" spans="4:4" x14ac:dyDescent="0.25">
      <c r="D4667" s="190"/>
    </row>
    <row r="4668" spans="4:4" x14ac:dyDescent="0.25">
      <c r="D4668" s="190"/>
    </row>
    <row r="4669" spans="4:4" x14ac:dyDescent="0.25">
      <c r="D4669" s="190"/>
    </row>
    <row r="4670" spans="4:4" x14ac:dyDescent="0.25">
      <c r="D4670" s="190"/>
    </row>
    <row r="4671" spans="4:4" x14ac:dyDescent="0.25">
      <c r="D4671" s="190"/>
    </row>
    <row r="4672" spans="4:4" x14ac:dyDescent="0.25">
      <c r="D4672" s="190"/>
    </row>
    <row r="4673" spans="4:4" x14ac:dyDescent="0.25">
      <c r="D4673" s="190"/>
    </row>
    <row r="4674" spans="4:4" x14ac:dyDescent="0.25">
      <c r="D4674" s="190"/>
    </row>
    <row r="4675" spans="4:4" x14ac:dyDescent="0.25">
      <c r="D4675" s="190"/>
    </row>
    <row r="4676" spans="4:4" x14ac:dyDescent="0.25">
      <c r="D4676" s="190"/>
    </row>
    <row r="4677" spans="4:4" x14ac:dyDescent="0.25">
      <c r="D4677" s="190"/>
    </row>
    <row r="4678" spans="4:4" x14ac:dyDescent="0.25">
      <c r="D4678" s="190"/>
    </row>
    <row r="4679" spans="4:4" x14ac:dyDescent="0.25">
      <c r="D4679" s="190"/>
    </row>
    <row r="4680" spans="4:4" x14ac:dyDescent="0.25">
      <c r="D4680" s="190"/>
    </row>
    <row r="4681" spans="4:4" x14ac:dyDescent="0.25">
      <c r="D4681" s="190"/>
    </row>
    <row r="4682" spans="4:4" x14ac:dyDescent="0.25">
      <c r="D4682" s="190"/>
    </row>
    <row r="4683" spans="4:4" x14ac:dyDescent="0.25">
      <c r="D4683" s="190"/>
    </row>
    <row r="4684" spans="4:4" x14ac:dyDescent="0.25">
      <c r="D4684" s="190"/>
    </row>
    <row r="4685" spans="4:4" x14ac:dyDescent="0.25">
      <c r="D4685" s="190"/>
    </row>
    <row r="4686" spans="4:4" x14ac:dyDescent="0.25">
      <c r="D4686" s="190"/>
    </row>
    <row r="4687" spans="4:4" x14ac:dyDescent="0.25">
      <c r="D4687" s="190"/>
    </row>
    <row r="4688" spans="4:4" x14ac:dyDescent="0.25">
      <c r="D4688" s="190"/>
    </row>
    <row r="4689" spans="4:4" x14ac:dyDescent="0.25">
      <c r="D4689" s="190"/>
    </row>
    <row r="4690" spans="4:4" x14ac:dyDescent="0.25">
      <c r="D4690" s="190"/>
    </row>
    <row r="4691" spans="4:4" x14ac:dyDescent="0.25">
      <c r="D4691" s="190"/>
    </row>
    <row r="4692" spans="4:4" x14ac:dyDescent="0.25">
      <c r="D4692" s="190"/>
    </row>
    <row r="4693" spans="4:4" x14ac:dyDescent="0.25">
      <c r="D4693" s="190"/>
    </row>
    <row r="4694" spans="4:4" x14ac:dyDescent="0.25">
      <c r="D4694" s="190"/>
    </row>
    <row r="4695" spans="4:4" x14ac:dyDescent="0.25">
      <c r="D4695" s="190"/>
    </row>
    <row r="4696" spans="4:4" x14ac:dyDescent="0.25">
      <c r="D4696" s="190"/>
    </row>
    <row r="4697" spans="4:4" x14ac:dyDescent="0.25">
      <c r="D4697" s="190"/>
    </row>
    <row r="4698" spans="4:4" x14ac:dyDescent="0.25">
      <c r="D4698" s="190"/>
    </row>
    <row r="4699" spans="4:4" x14ac:dyDescent="0.25">
      <c r="D4699" s="190"/>
    </row>
    <row r="4700" spans="4:4" x14ac:dyDescent="0.25">
      <c r="D4700" s="190"/>
    </row>
    <row r="4701" spans="4:4" x14ac:dyDescent="0.25">
      <c r="D4701" s="190"/>
    </row>
    <row r="4702" spans="4:4" x14ac:dyDescent="0.25">
      <c r="D4702" s="190"/>
    </row>
    <row r="4703" spans="4:4" x14ac:dyDescent="0.25">
      <c r="D4703" s="190"/>
    </row>
    <row r="4704" spans="4:4" x14ac:dyDescent="0.25">
      <c r="D4704" s="190"/>
    </row>
    <row r="4705" spans="4:4" x14ac:dyDescent="0.25">
      <c r="D4705" s="190"/>
    </row>
    <row r="4706" spans="4:4" x14ac:dyDescent="0.25">
      <c r="D4706" s="190"/>
    </row>
    <row r="4707" spans="4:4" x14ac:dyDescent="0.25">
      <c r="D4707" s="190"/>
    </row>
    <row r="4708" spans="4:4" x14ac:dyDescent="0.25">
      <c r="D4708" s="190"/>
    </row>
    <row r="4709" spans="4:4" x14ac:dyDescent="0.25">
      <c r="D4709" s="190"/>
    </row>
    <row r="4710" spans="4:4" x14ac:dyDescent="0.25">
      <c r="D4710" s="190"/>
    </row>
    <row r="4711" spans="4:4" x14ac:dyDescent="0.25">
      <c r="D4711" s="190"/>
    </row>
    <row r="4712" spans="4:4" x14ac:dyDescent="0.25">
      <c r="D4712" s="190"/>
    </row>
    <row r="4713" spans="4:4" x14ac:dyDescent="0.25">
      <c r="D4713" s="190"/>
    </row>
    <row r="4714" spans="4:4" x14ac:dyDescent="0.25">
      <c r="D4714" s="190"/>
    </row>
    <row r="4715" spans="4:4" x14ac:dyDescent="0.25">
      <c r="D4715" s="190"/>
    </row>
    <row r="4716" spans="4:4" x14ac:dyDescent="0.25">
      <c r="D4716" s="190"/>
    </row>
    <row r="4717" spans="4:4" x14ac:dyDescent="0.25">
      <c r="D4717" s="190"/>
    </row>
    <row r="4718" spans="4:4" x14ac:dyDescent="0.25">
      <c r="D4718" s="190"/>
    </row>
    <row r="4719" spans="4:4" x14ac:dyDescent="0.25">
      <c r="D4719" s="190"/>
    </row>
    <row r="4720" spans="4:4" x14ac:dyDescent="0.25">
      <c r="D4720" s="190"/>
    </row>
    <row r="4721" spans="4:4" x14ac:dyDescent="0.25">
      <c r="D4721" s="190"/>
    </row>
    <row r="4722" spans="4:4" x14ac:dyDescent="0.25">
      <c r="D4722" s="190"/>
    </row>
    <row r="4723" spans="4:4" x14ac:dyDescent="0.25">
      <c r="D4723" s="190"/>
    </row>
    <row r="4724" spans="4:4" x14ac:dyDescent="0.25">
      <c r="D4724" s="190"/>
    </row>
    <row r="4725" spans="4:4" x14ac:dyDescent="0.25">
      <c r="D4725" s="190"/>
    </row>
    <row r="4726" spans="4:4" x14ac:dyDescent="0.25">
      <c r="D4726" s="190"/>
    </row>
    <row r="4727" spans="4:4" x14ac:dyDescent="0.25">
      <c r="D4727" s="190"/>
    </row>
    <row r="4728" spans="4:4" x14ac:dyDescent="0.25">
      <c r="D4728" s="190"/>
    </row>
    <row r="4729" spans="4:4" x14ac:dyDescent="0.25">
      <c r="D4729" s="190"/>
    </row>
    <row r="4730" spans="4:4" x14ac:dyDescent="0.25">
      <c r="D4730" s="190"/>
    </row>
    <row r="4731" spans="4:4" x14ac:dyDescent="0.25">
      <c r="D4731" s="190"/>
    </row>
    <row r="4732" spans="4:4" x14ac:dyDescent="0.25">
      <c r="D4732" s="190"/>
    </row>
    <row r="4733" spans="4:4" x14ac:dyDescent="0.25">
      <c r="D4733" s="190"/>
    </row>
    <row r="4734" spans="4:4" x14ac:dyDescent="0.25">
      <c r="D4734" s="190"/>
    </row>
    <row r="4735" spans="4:4" x14ac:dyDescent="0.25">
      <c r="D4735" s="190"/>
    </row>
    <row r="4736" spans="4:4" x14ac:dyDescent="0.25">
      <c r="D4736" s="190"/>
    </row>
    <row r="4737" spans="4:4" x14ac:dyDescent="0.25">
      <c r="D4737" s="190"/>
    </row>
    <row r="4738" spans="4:4" x14ac:dyDescent="0.25">
      <c r="D4738" s="190"/>
    </row>
    <row r="4739" spans="4:4" x14ac:dyDescent="0.25">
      <c r="D4739" s="190"/>
    </row>
    <row r="4740" spans="4:4" x14ac:dyDescent="0.25">
      <c r="D4740" s="190"/>
    </row>
    <row r="4741" spans="4:4" x14ac:dyDescent="0.25">
      <c r="D4741" s="190"/>
    </row>
    <row r="4742" spans="4:4" x14ac:dyDescent="0.25">
      <c r="D4742" s="190"/>
    </row>
    <row r="4743" spans="4:4" x14ac:dyDescent="0.25">
      <c r="D4743" s="190"/>
    </row>
    <row r="4744" spans="4:4" x14ac:dyDescent="0.25">
      <c r="D4744" s="190"/>
    </row>
    <row r="4745" spans="4:4" x14ac:dyDescent="0.25">
      <c r="D4745" s="190"/>
    </row>
    <row r="4746" spans="4:4" x14ac:dyDescent="0.25">
      <c r="D4746" s="190"/>
    </row>
    <row r="4747" spans="4:4" x14ac:dyDescent="0.25">
      <c r="D4747" s="190"/>
    </row>
    <row r="4748" spans="4:4" x14ac:dyDescent="0.25">
      <c r="D4748" s="190"/>
    </row>
    <row r="4749" spans="4:4" x14ac:dyDescent="0.25">
      <c r="D4749" s="190"/>
    </row>
    <row r="4750" spans="4:4" x14ac:dyDescent="0.25">
      <c r="D4750" s="190"/>
    </row>
    <row r="4751" spans="4:4" x14ac:dyDescent="0.25">
      <c r="D4751" s="190"/>
    </row>
    <row r="4752" spans="4:4" x14ac:dyDescent="0.25">
      <c r="D4752" s="190"/>
    </row>
    <row r="4753" spans="4:4" x14ac:dyDescent="0.25">
      <c r="D4753" s="190"/>
    </row>
    <row r="4754" spans="4:4" x14ac:dyDescent="0.25">
      <c r="D4754" s="190"/>
    </row>
    <row r="4755" spans="4:4" x14ac:dyDescent="0.25">
      <c r="D4755" s="190"/>
    </row>
    <row r="4756" spans="4:4" x14ac:dyDescent="0.25">
      <c r="D4756" s="190"/>
    </row>
    <row r="4757" spans="4:4" x14ac:dyDescent="0.25">
      <c r="D4757" s="190"/>
    </row>
    <row r="4758" spans="4:4" x14ac:dyDescent="0.25">
      <c r="D4758" s="190"/>
    </row>
    <row r="4759" spans="4:4" x14ac:dyDescent="0.25">
      <c r="D4759" s="190"/>
    </row>
    <row r="4760" spans="4:4" x14ac:dyDescent="0.25">
      <c r="D4760" s="190"/>
    </row>
    <row r="4761" spans="4:4" x14ac:dyDescent="0.25">
      <c r="D4761" s="190"/>
    </row>
    <row r="4762" spans="4:4" x14ac:dyDescent="0.25">
      <c r="D4762" s="190"/>
    </row>
    <row r="4763" spans="4:4" x14ac:dyDescent="0.25">
      <c r="D4763" s="190"/>
    </row>
    <row r="4764" spans="4:4" x14ac:dyDescent="0.25">
      <c r="D4764" s="190"/>
    </row>
    <row r="4765" spans="4:4" x14ac:dyDescent="0.25">
      <c r="D4765" s="190"/>
    </row>
    <row r="4766" spans="4:4" x14ac:dyDescent="0.25">
      <c r="D4766" s="190"/>
    </row>
    <row r="4767" spans="4:4" x14ac:dyDescent="0.25">
      <c r="D4767" s="190"/>
    </row>
    <row r="4768" spans="4:4" x14ac:dyDescent="0.25">
      <c r="D4768" s="190"/>
    </row>
    <row r="4769" spans="4:4" x14ac:dyDescent="0.25">
      <c r="D4769" s="190"/>
    </row>
    <row r="4770" spans="4:4" x14ac:dyDescent="0.25">
      <c r="D4770" s="190"/>
    </row>
    <row r="4771" spans="4:4" x14ac:dyDescent="0.25">
      <c r="D4771" s="190"/>
    </row>
    <row r="4772" spans="4:4" x14ac:dyDescent="0.25">
      <c r="D4772" s="190"/>
    </row>
    <row r="4773" spans="4:4" x14ac:dyDescent="0.25">
      <c r="D4773" s="190"/>
    </row>
    <row r="4774" spans="4:4" x14ac:dyDescent="0.25">
      <c r="D4774" s="190"/>
    </row>
    <row r="4775" spans="4:4" x14ac:dyDescent="0.25">
      <c r="D4775" s="190"/>
    </row>
    <row r="4776" spans="4:4" x14ac:dyDescent="0.25">
      <c r="D4776" s="190"/>
    </row>
    <row r="4777" spans="4:4" x14ac:dyDescent="0.25">
      <c r="D4777" s="190"/>
    </row>
    <row r="4778" spans="4:4" x14ac:dyDescent="0.25">
      <c r="D4778" s="190"/>
    </row>
    <row r="4779" spans="4:4" x14ac:dyDescent="0.25">
      <c r="D4779" s="190"/>
    </row>
    <row r="4780" spans="4:4" x14ac:dyDescent="0.25">
      <c r="D4780" s="190"/>
    </row>
    <row r="4781" spans="4:4" x14ac:dyDescent="0.25">
      <c r="D4781" s="190"/>
    </row>
    <row r="4782" spans="4:4" x14ac:dyDescent="0.25">
      <c r="D4782" s="190"/>
    </row>
    <row r="4783" spans="4:4" x14ac:dyDescent="0.25">
      <c r="D4783" s="190"/>
    </row>
    <row r="4784" spans="4:4" x14ac:dyDescent="0.25">
      <c r="D4784" s="190"/>
    </row>
    <row r="4785" spans="4:4" x14ac:dyDescent="0.25">
      <c r="D4785" s="190"/>
    </row>
    <row r="4786" spans="4:4" x14ac:dyDescent="0.25">
      <c r="D4786" s="190"/>
    </row>
    <row r="4787" spans="4:4" x14ac:dyDescent="0.25">
      <c r="D4787" s="190"/>
    </row>
    <row r="4788" spans="4:4" x14ac:dyDescent="0.25">
      <c r="D4788" s="190"/>
    </row>
    <row r="4789" spans="4:4" x14ac:dyDescent="0.25">
      <c r="D4789" s="190"/>
    </row>
    <row r="4790" spans="4:4" x14ac:dyDescent="0.25">
      <c r="D4790" s="190"/>
    </row>
    <row r="4791" spans="4:4" x14ac:dyDescent="0.25">
      <c r="D4791" s="190"/>
    </row>
    <row r="4792" spans="4:4" x14ac:dyDescent="0.25">
      <c r="D4792" s="190"/>
    </row>
    <row r="4793" spans="4:4" x14ac:dyDescent="0.25">
      <c r="D4793" s="190"/>
    </row>
    <row r="4794" spans="4:4" x14ac:dyDescent="0.25">
      <c r="D4794" s="190"/>
    </row>
    <row r="4795" spans="4:4" x14ac:dyDescent="0.25">
      <c r="D4795" s="190"/>
    </row>
    <row r="4796" spans="4:4" x14ac:dyDescent="0.25">
      <c r="D4796" s="190"/>
    </row>
    <row r="4797" spans="4:4" x14ac:dyDescent="0.25">
      <c r="D4797" s="190"/>
    </row>
    <row r="4798" spans="4:4" x14ac:dyDescent="0.25">
      <c r="D4798" s="190"/>
    </row>
    <row r="4799" spans="4:4" x14ac:dyDescent="0.25">
      <c r="D4799" s="190"/>
    </row>
    <row r="4800" spans="4:4" x14ac:dyDescent="0.25">
      <c r="D4800" s="190"/>
    </row>
    <row r="4801" spans="4:4" x14ac:dyDescent="0.25">
      <c r="D4801" s="190"/>
    </row>
    <row r="4802" spans="4:4" x14ac:dyDescent="0.25">
      <c r="D4802" s="190"/>
    </row>
    <row r="4803" spans="4:4" x14ac:dyDescent="0.25">
      <c r="D4803" s="190"/>
    </row>
    <row r="4804" spans="4:4" x14ac:dyDescent="0.25">
      <c r="D4804" s="190"/>
    </row>
    <row r="4805" spans="4:4" x14ac:dyDescent="0.25">
      <c r="D4805" s="190"/>
    </row>
    <row r="4806" spans="4:4" x14ac:dyDescent="0.25">
      <c r="D4806" s="190"/>
    </row>
    <row r="4807" spans="4:4" x14ac:dyDescent="0.25">
      <c r="D4807" s="190"/>
    </row>
    <row r="4808" spans="4:4" x14ac:dyDescent="0.25">
      <c r="D4808" s="190"/>
    </row>
    <row r="4809" spans="4:4" x14ac:dyDescent="0.25">
      <c r="D4809" s="190"/>
    </row>
    <row r="4810" spans="4:4" x14ac:dyDescent="0.25">
      <c r="D4810" s="190"/>
    </row>
    <row r="4811" spans="4:4" x14ac:dyDescent="0.25">
      <c r="D4811" s="190"/>
    </row>
    <row r="4812" spans="4:4" x14ac:dyDescent="0.25">
      <c r="D4812" s="190"/>
    </row>
    <row r="4813" spans="4:4" x14ac:dyDescent="0.25">
      <c r="D4813" s="190"/>
    </row>
    <row r="4814" spans="4:4" x14ac:dyDescent="0.25">
      <c r="D4814" s="190"/>
    </row>
    <row r="4815" spans="4:4" x14ac:dyDescent="0.25">
      <c r="D4815" s="190"/>
    </row>
    <row r="4816" spans="4:4" x14ac:dyDescent="0.25">
      <c r="D4816" s="190"/>
    </row>
    <row r="4817" spans="4:4" x14ac:dyDescent="0.25">
      <c r="D4817" s="190"/>
    </row>
    <row r="4818" spans="4:4" x14ac:dyDescent="0.25">
      <c r="D4818" s="190"/>
    </row>
    <row r="4819" spans="4:4" x14ac:dyDescent="0.25">
      <c r="D4819" s="190"/>
    </row>
    <row r="4820" spans="4:4" x14ac:dyDescent="0.25">
      <c r="D4820" s="190"/>
    </row>
    <row r="4821" spans="4:4" x14ac:dyDescent="0.25">
      <c r="D4821" s="190"/>
    </row>
    <row r="4822" spans="4:4" x14ac:dyDescent="0.25">
      <c r="D4822" s="190"/>
    </row>
    <row r="4823" spans="4:4" x14ac:dyDescent="0.25">
      <c r="D4823" s="190"/>
    </row>
    <row r="4824" spans="4:4" x14ac:dyDescent="0.25">
      <c r="D4824" s="190"/>
    </row>
    <row r="4825" spans="4:4" x14ac:dyDescent="0.25">
      <c r="D4825" s="190"/>
    </row>
    <row r="4826" spans="4:4" x14ac:dyDescent="0.25">
      <c r="D4826" s="190"/>
    </row>
    <row r="4827" spans="4:4" x14ac:dyDescent="0.25">
      <c r="D4827" s="190"/>
    </row>
    <row r="4828" spans="4:4" x14ac:dyDescent="0.25">
      <c r="D4828" s="190"/>
    </row>
    <row r="4829" spans="4:4" x14ac:dyDescent="0.25">
      <c r="D4829" s="190"/>
    </row>
    <row r="4830" spans="4:4" x14ac:dyDescent="0.25">
      <c r="D4830" s="190"/>
    </row>
    <row r="4831" spans="4:4" x14ac:dyDescent="0.25">
      <c r="D4831" s="190"/>
    </row>
    <row r="4832" spans="4:4" x14ac:dyDescent="0.25">
      <c r="D4832" s="190"/>
    </row>
    <row r="4833" spans="4:4" x14ac:dyDescent="0.25">
      <c r="D4833" s="190"/>
    </row>
    <row r="4834" spans="4:4" x14ac:dyDescent="0.25">
      <c r="D4834" s="190"/>
    </row>
    <row r="4835" spans="4:4" x14ac:dyDescent="0.25">
      <c r="D4835" s="190"/>
    </row>
    <row r="4836" spans="4:4" x14ac:dyDescent="0.25">
      <c r="D4836" s="190"/>
    </row>
    <row r="4837" spans="4:4" x14ac:dyDescent="0.25">
      <c r="D4837" s="190"/>
    </row>
    <row r="4838" spans="4:4" x14ac:dyDescent="0.25">
      <c r="D4838" s="190"/>
    </row>
    <row r="4839" spans="4:4" x14ac:dyDescent="0.25">
      <c r="D4839" s="190"/>
    </row>
    <row r="4840" spans="4:4" x14ac:dyDescent="0.25">
      <c r="D4840" s="190"/>
    </row>
    <row r="4841" spans="4:4" x14ac:dyDescent="0.25">
      <c r="D4841" s="190"/>
    </row>
    <row r="4842" spans="4:4" x14ac:dyDescent="0.25">
      <c r="D4842" s="190"/>
    </row>
    <row r="4843" spans="4:4" x14ac:dyDescent="0.25">
      <c r="D4843" s="190"/>
    </row>
    <row r="4844" spans="4:4" x14ac:dyDescent="0.25">
      <c r="D4844" s="190"/>
    </row>
    <row r="4845" spans="4:4" x14ac:dyDescent="0.25">
      <c r="D4845" s="190"/>
    </row>
    <row r="4846" spans="4:4" x14ac:dyDescent="0.25">
      <c r="D4846" s="190"/>
    </row>
    <row r="4847" spans="4:4" x14ac:dyDescent="0.25">
      <c r="D4847" s="190"/>
    </row>
    <row r="4848" spans="4:4" x14ac:dyDescent="0.25">
      <c r="D4848" s="190"/>
    </row>
    <row r="4849" spans="4:4" x14ac:dyDescent="0.25">
      <c r="D4849" s="190"/>
    </row>
    <row r="4850" spans="4:4" x14ac:dyDescent="0.25">
      <c r="D4850" s="190"/>
    </row>
    <row r="4851" spans="4:4" x14ac:dyDescent="0.25">
      <c r="D4851" s="190"/>
    </row>
    <row r="4852" spans="4:4" x14ac:dyDescent="0.25">
      <c r="D4852" s="190"/>
    </row>
    <row r="4853" spans="4:4" x14ac:dyDescent="0.25">
      <c r="D4853" s="190"/>
    </row>
    <row r="4854" spans="4:4" x14ac:dyDescent="0.25">
      <c r="D4854" s="190"/>
    </row>
    <row r="4855" spans="4:4" x14ac:dyDescent="0.25">
      <c r="D4855" s="190"/>
    </row>
    <row r="4856" spans="4:4" x14ac:dyDescent="0.25">
      <c r="D4856" s="190"/>
    </row>
    <row r="4857" spans="4:4" x14ac:dyDescent="0.25">
      <c r="D4857" s="190"/>
    </row>
    <row r="4858" spans="4:4" x14ac:dyDescent="0.25">
      <c r="D4858" s="190"/>
    </row>
    <row r="4859" spans="4:4" x14ac:dyDescent="0.25">
      <c r="D4859" s="190"/>
    </row>
    <row r="4860" spans="4:4" x14ac:dyDescent="0.25">
      <c r="D4860" s="190"/>
    </row>
    <row r="4861" spans="4:4" x14ac:dyDescent="0.25">
      <c r="D4861" s="190"/>
    </row>
    <row r="4862" spans="4:4" x14ac:dyDescent="0.25">
      <c r="D4862" s="190"/>
    </row>
    <row r="4863" spans="4:4" x14ac:dyDescent="0.25">
      <c r="D4863" s="190"/>
    </row>
    <row r="4864" spans="4:4" x14ac:dyDescent="0.25">
      <c r="D4864" s="190"/>
    </row>
    <row r="4865" spans="4:4" x14ac:dyDescent="0.25">
      <c r="D4865" s="190"/>
    </row>
    <row r="4866" spans="4:4" x14ac:dyDescent="0.25">
      <c r="D4866" s="190"/>
    </row>
    <row r="4867" spans="4:4" x14ac:dyDescent="0.25">
      <c r="D4867" s="190"/>
    </row>
    <row r="4868" spans="4:4" x14ac:dyDescent="0.25">
      <c r="D4868" s="190"/>
    </row>
    <row r="4869" spans="4:4" x14ac:dyDescent="0.25">
      <c r="D4869" s="190"/>
    </row>
    <row r="4870" spans="4:4" x14ac:dyDescent="0.25">
      <c r="D4870" s="190"/>
    </row>
    <row r="4871" spans="4:4" x14ac:dyDescent="0.25">
      <c r="D4871" s="190"/>
    </row>
    <row r="4872" spans="4:4" x14ac:dyDescent="0.25">
      <c r="D4872" s="190"/>
    </row>
    <row r="4873" spans="4:4" x14ac:dyDescent="0.25">
      <c r="D4873" s="190"/>
    </row>
    <row r="4874" spans="4:4" x14ac:dyDescent="0.25">
      <c r="D4874" s="190"/>
    </row>
    <row r="4875" spans="4:4" x14ac:dyDescent="0.25">
      <c r="D4875" s="190"/>
    </row>
    <row r="4876" spans="4:4" x14ac:dyDescent="0.25">
      <c r="D4876" s="190"/>
    </row>
    <row r="4877" spans="4:4" x14ac:dyDescent="0.25">
      <c r="D4877" s="190"/>
    </row>
    <row r="4878" spans="4:4" x14ac:dyDescent="0.25">
      <c r="D4878" s="190"/>
    </row>
    <row r="4879" spans="4:4" x14ac:dyDescent="0.25">
      <c r="D4879" s="190"/>
    </row>
    <row r="4880" spans="4:4" x14ac:dyDescent="0.25">
      <c r="D4880" s="190"/>
    </row>
    <row r="4881" spans="4:4" x14ac:dyDescent="0.25">
      <c r="D4881" s="190"/>
    </row>
    <row r="4882" spans="4:4" x14ac:dyDescent="0.25">
      <c r="D4882" s="190"/>
    </row>
    <row r="4883" spans="4:4" x14ac:dyDescent="0.25">
      <c r="D4883" s="190"/>
    </row>
    <row r="4884" spans="4:4" x14ac:dyDescent="0.25">
      <c r="D4884" s="190"/>
    </row>
    <row r="4885" spans="4:4" x14ac:dyDescent="0.25">
      <c r="D4885" s="190"/>
    </row>
    <row r="4886" spans="4:4" x14ac:dyDescent="0.25">
      <c r="D4886" s="190"/>
    </row>
    <row r="4887" spans="4:4" x14ac:dyDescent="0.25">
      <c r="D4887" s="190"/>
    </row>
    <row r="4888" spans="4:4" x14ac:dyDescent="0.25">
      <c r="D4888" s="190"/>
    </row>
    <row r="4889" spans="4:4" x14ac:dyDescent="0.25">
      <c r="D4889" s="190"/>
    </row>
    <row r="4890" spans="4:4" x14ac:dyDescent="0.25">
      <c r="D4890" s="190"/>
    </row>
    <row r="4891" spans="4:4" x14ac:dyDescent="0.25">
      <c r="D4891" s="190"/>
    </row>
    <row r="4892" spans="4:4" x14ac:dyDescent="0.25">
      <c r="D4892" s="190"/>
    </row>
    <row r="4893" spans="4:4" x14ac:dyDescent="0.25">
      <c r="D4893" s="190"/>
    </row>
    <row r="4894" spans="4:4" x14ac:dyDescent="0.25">
      <c r="D4894" s="190"/>
    </row>
    <row r="4895" spans="4:4" x14ac:dyDescent="0.25">
      <c r="D4895" s="190"/>
    </row>
    <row r="4896" spans="4:4" x14ac:dyDescent="0.25">
      <c r="D4896" s="190"/>
    </row>
    <row r="4897" spans="4:4" x14ac:dyDescent="0.25">
      <c r="D4897" s="190"/>
    </row>
    <row r="4898" spans="4:4" x14ac:dyDescent="0.25">
      <c r="D4898" s="190"/>
    </row>
    <row r="4899" spans="4:4" x14ac:dyDescent="0.25">
      <c r="D4899" s="190"/>
    </row>
    <row r="4900" spans="4:4" x14ac:dyDescent="0.25">
      <c r="D4900" s="190"/>
    </row>
    <row r="4901" spans="4:4" x14ac:dyDescent="0.25">
      <c r="D4901" s="190"/>
    </row>
    <row r="4902" spans="4:4" x14ac:dyDescent="0.25">
      <c r="D4902" s="190"/>
    </row>
    <row r="4903" spans="4:4" x14ac:dyDescent="0.25">
      <c r="D4903" s="190"/>
    </row>
    <row r="4904" spans="4:4" x14ac:dyDescent="0.25">
      <c r="D4904" s="190"/>
    </row>
    <row r="4905" spans="4:4" x14ac:dyDescent="0.25">
      <c r="D4905" s="190"/>
    </row>
    <row r="4906" spans="4:4" x14ac:dyDescent="0.25">
      <c r="D4906" s="190"/>
    </row>
    <row r="4907" spans="4:4" x14ac:dyDescent="0.25">
      <c r="D4907" s="190"/>
    </row>
    <row r="4908" spans="4:4" x14ac:dyDescent="0.25">
      <c r="D4908" s="190"/>
    </row>
    <row r="4909" spans="4:4" x14ac:dyDescent="0.25">
      <c r="D4909" s="190"/>
    </row>
    <row r="4910" spans="4:4" x14ac:dyDescent="0.25">
      <c r="D4910" s="190"/>
    </row>
    <row r="4911" spans="4:4" x14ac:dyDescent="0.25">
      <c r="D4911" s="190"/>
    </row>
    <row r="4912" spans="4:4" x14ac:dyDescent="0.25">
      <c r="D4912" s="190"/>
    </row>
    <row r="4913" spans="4:4" x14ac:dyDescent="0.25">
      <c r="D4913" s="190"/>
    </row>
    <row r="4914" spans="4:4" x14ac:dyDescent="0.25">
      <c r="D4914" s="190"/>
    </row>
    <row r="4915" spans="4:4" x14ac:dyDescent="0.25">
      <c r="D4915" s="190"/>
    </row>
    <row r="4916" spans="4:4" x14ac:dyDescent="0.25">
      <c r="D4916" s="190"/>
    </row>
    <row r="4917" spans="4:4" x14ac:dyDescent="0.25">
      <c r="D4917" s="190"/>
    </row>
    <row r="4918" spans="4:4" x14ac:dyDescent="0.25">
      <c r="D4918" s="190"/>
    </row>
    <row r="4919" spans="4:4" x14ac:dyDescent="0.25">
      <c r="D4919" s="190"/>
    </row>
    <row r="4920" spans="4:4" x14ac:dyDescent="0.25">
      <c r="D4920" s="190"/>
    </row>
    <row r="4921" spans="4:4" x14ac:dyDescent="0.25">
      <c r="D4921" s="190"/>
    </row>
    <row r="4922" spans="4:4" x14ac:dyDescent="0.25">
      <c r="D4922" s="190"/>
    </row>
    <row r="4923" spans="4:4" x14ac:dyDescent="0.25">
      <c r="D4923" s="190"/>
    </row>
    <row r="4924" spans="4:4" x14ac:dyDescent="0.25">
      <c r="D4924" s="190"/>
    </row>
    <row r="4925" spans="4:4" x14ac:dyDescent="0.25">
      <c r="D4925" s="190"/>
    </row>
    <row r="4926" spans="4:4" x14ac:dyDescent="0.25">
      <c r="D4926" s="190"/>
    </row>
    <row r="4927" spans="4:4" x14ac:dyDescent="0.25">
      <c r="D4927" s="190"/>
    </row>
    <row r="4928" spans="4:4" x14ac:dyDescent="0.25">
      <c r="D4928" s="190"/>
    </row>
    <row r="4929" spans="4:4" x14ac:dyDescent="0.25">
      <c r="D4929" s="190"/>
    </row>
    <row r="4930" spans="4:4" x14ac:dyDescent="0.25">
      <c r="D4930" s="190"/>
    </row>
    <row r="4931" spans="4:4" x14ac:dyDescent="0.25">
      <c r="D4931" s="190"/>
    </row>
    <row r="4932" spans="4:4" x14ac:dyDescent="0.25">
      <c r="D4932" s="190"/>
    </row>
    <row r="4933" spans="4:4" x14ac:dyDescent="0.25">
      <c r="D4933" s="190"/>
    </row>
    <row r="4934" spans="4:4" x14ac:dyDescent="0.25">
      <c r="D4934" s="190"/>
    </row>
    <row r="4935" spans="4:4" x14ac:dyDescent="0.25">
      <c r="D4935" s="190"/>
    </row>
    <row r="4936" spans="4:4" x14ac:dyDescent="0.25">
      <c r="D4936" s="190"/>
    </row>
    <row r="4937" spans="4:4" x14ac:dyDescent="0.25">
      <c r="D4937" s="190"/>
    </row>
    <row r="4938" spans="4:4" x14ac:dyDescent="0.25">
      <c r="D4938" s="190"/>
    </row>
    <row r="4939" spans="4:4" x14ac:dyDescent="0.25">
      <c r="D4939" s="190"/>
    </row>
    <row r="4940" spans="4:4" x14ac:dyDescent="0.25">
      <c r="D4940" s="190"/>
    </row>
    <row r="4941" spans="4:4" x14ac:dyDescent="0.25">
      <c r="D4941" s="190"/>
    </row>
    <row r="4942" spans="4:4" x14ac:dyDescent="0.25">
      <c r="D4942" s="190"/>
    </row>
    <row r="4943" spans="4:4" x14ac:dyDescent="0.25">
      <c r="D4943" s="190"/>
    </row>
    <row r="4944" spans="4:4" x14ac:dyDescent="0.25">
      <c r="D4944" s="190"/>
    </row>
    <row r="4945" spans="4:4" x14ac:dyDescent="0.25">
      <c r="D4945" s="190"/>
    </row>
    <row r="4946" spans="4:4" x14ac:dyDescent="0.25">
      <c r="D4946" s="190"/>
    </row>
    <row r="4947" spans="4:4" x14ac:dyDescent="0.25">
      <c r="D4947" s="190"/>
    </row>
    <row r="4948" spans="4:4" x14ac:dyDescent="0.25">
      <c r="D4948" s="190"/>
    </row>
    <row r="4949" spans="4:4" x14ac:dyDescent="0.25">
      <c r="D4949" s="190"/>
    </row>
    <row r="4950" spans="4:4" x14ac:dyDescent="0.25">
      <c r="D4950" s="190"/>
    </row>
    <row r="4951" spans="4:4" x14ac:dyDescent="0.25">
      <c r="D4951" s="190"/>
    </row>
    <row r="4952" spans="4:4" x14ac:dyDescent="0.25">
      <c r="D4952" s="190"/>
    </row>
    <row r="4953" spans="4:4" x14ac:dyDescent="0.25">
      <c r="D4953" s="190"/>
    </row>
    <row r="4954" spans="4:4" x14ac:dyDescent="0.25">
      <c r="D4954" s="190"/>
    </row>
    <row r="4955" spans="4:4" x14ac:dyDescent="0.25">
      <c r="D4955" s="190"/>
    </row>
    <row r="4956" spans="4:4" x14ac:dyDescent="0.25">
      <c r="D4956" s="190"/>
    </row>
    <row r="4957" spans="4:4" x14ac:dyDescent="0.25">
      <c r="D4957" s="190"/>
    </row>
    <row r="4958" spans="4:4" x14ac:dyDescent="0.25">
      <c r="D4958" s="190"/>
    </row>
    <row r="4959" spans="4:4" x14ac:dyDescent="0.25">
      <c r="D4959" s="190"/>
    </row>
    <row r="4960" spans="4:4" x14ac:dyDescent="0.25">
      <c r="D4960" s="190"/>
    </row>
    <row r="4961" spans="4:4" x14ac:dyDescent="0.25">
      <c r="D4961" s="190"/>
    </row>
    <row r="4962" spans="4:4" x14ac:dyDescent="0.25">
      <c r="D4962" s="190"/>
    </row>
    <row r="4963" spans="4:4" x14ac:dyDescent="0.25">
      <c r="D4963" s="190"/>
    </row>
    <row r="4964" spans="4:4" x14ac:dyDescent="0.25">
      <c r="D4964" s="190"/>
    </row>
    <row r="4965" spans="4:4" x14ac:dyDescent="0.25">
      <c r="D4965" s="190"/>
    </row>
    <row r="4966" spans="4:4" x14ac:dyDescent="0.25">
      <c r="D4966" s="190"/>
    </row>
    <row r="4967" spans="4:4" x14ac:dyDescent="0.25">
      <c r="D4967" s="190"/>
    </row>
    <row r="4968" spans="4:4" x14ac:dyDescent="0.25">
      <c r="D4968" s="190"/>
    </row>
    <row r="4969" spans="4:4" x14ac:dyDescent="0.25">
      <c r="D4969" s="190"/>
    </row>
    <row r="4970" spans="4:4" x14ac:dyDescent="0.25">
      <c r="D4970" s="190"/>
    </row>
    <row r="4971" spans="4:4" x14ac:dyDescent="0.25">
      <c r="D4971" s="190"/>
    </row>
    <row r="4972" spans="4:4" x14ac:dyDescent="0.25">
      <c r="D4972" s="190"/>
    </row>
    <row r="4973" spans="4:4" x14ac:dyDescent="0.25">
      <c r="D4973" s="190"/>
    </row>
    <row r="4974" spans="4:4" x14ac:dyDescent="0.25">
      <c r="D4974" s="190"/>
    </row>
    <row r="4975" spans="4:4" x14ac:dyDescent="0.25">
      <c r="D4975" s="190"/>
    </row>
    <row r="4976" spans="4:4" x14ac:dyDescent="0.25">
      <c r="D4976" s="190"/>
    </row>
    <row r="4977" spans="4:4" x14ac:dyDescent="0.25">
      <c r="D4977" s="190"/>
    </row>
    <row r="4978" spans="4:4" x14ac:dyDescent="0.25">
      <c r="D4978" s="190"/>
    </row>
    <row r="4979" spans="4:4" x14ac:dyDescent="0.25">
      <c r="D4979" s="190"/>
    </row>
    <row r="4980" spans="4:4" x14ac:dyDescent="0.25">
      <c r="D4980" s="190"/>
    </row>
    <row r="4981" spans="4:4" x14ac:dyDescent="0.25">
      <c r="D4981" s="190"/>
    </row>
    <row r="4982" spans="4:4" x14ac:dyDescent="0.25">
      <c r="D4982" s="190"/>
    </row>
    <row r="4983" spans="4:4" x14ac:dyDescent="0.25">
      <c r="D4983" s="190"/>
    </row>
    <row r="4984" spans="4:4" x14ac:dyDescent="0.25">
      <c r="D4984" s="190"/>
    </row>
    <row r="4985" spans="4:4" x14ac:dyDescent="0.25">
      <c r="D4985" s="190"/>
    </row>
    <row r="4986" spans="4:4" x14ac:dyDescent="0.25">
      <c r="D4986" s="190"/>
    </row>
    <row r="4987" spans="4:4" x14ac:dyDescent="0.25">
      <c r="D4987" s="190"/>
    </row>
    <row r="4988" spans="4:4" x14ac:dyDescent="0.25">
      <c r="D4988" s="190"/>
    </row>
    <row r="4989" spans="4:4" x14ac:dyDescent="0.25">
      <c r="D4989" s="190"/>
    </row>
    <row r="4990" spans="4:4" x14ac:dyDescent="0.25">
      <c r="D4990" s="190"/>
    </row>
    <row r="4991" spans="4:4" x14ac:dyDescent="0.25">
      <c r="D4991" s="190"/>
    </row>
    <row r="4992" spans="4:4" x14ac:dyDescent="0.25">
      <c r="D4992" s="190"/>
    </row>
    <row r="4993" spans="4:4" x14ac:dyDescent="0.25">
      <c r="D4993" s="190"/>
    </row>
    <row r="4994" spans="4:4" x14ac:dyDescent="0.25">
      <c r="D4994" s="190"/>
    </row>
    <row r="4995" spans="4:4" x14ac:dyDescent="0.25">
      <c r="D4995" s="190"/>
    </row>
    <row r="4996" spans="4:4" x14ac:dyDescent="0.25">
      <c r="D4996" s="190"/>
    </row>
    <row r="4997" spans="4:4" x14ac:dyDescent="0.25">
      <c r="D4997" s="190"/>
    </row>
    <row r="4998" spans="4:4" x14ac:dyDescent="0.25">
      <c r="D4998" s="190"/>
    </row>
    <row r="4999" spans="4:4" x14ac:dyDescent="0.25">
      <c r="D4999" s="190"/>
    </row>
    <row r="5000" spans="4:4" x14ac:dyDescent="0.25">
      <c r="D5000" s="190"/>
    </row>
  </sheetData>
  <sheetProtection algorithmName="SHA-512" hashValue="FnLYqZxDGmUkkG714znmx+Yn0OI8Fb83TgtxOHcZyQCTsb/p/jCoDDzFSnQXxSN93tAC7tzdobEdLsSSIshp4A==" saltValue="LZmQ9aEXdlEb0TgrJpU1hQ==" spinCount="100000" sheet="1"/>
  <mergeCells count="6">
    <mergeCell ref="A1:G1"/>
    <mergeCell ref="C2:G2"/>
    <mergeCell ref="C3:G3"/>
    <mergeCell ref="C4:G4"/>
    <mergeCell ref="A56:C56"/>
    <mergeCell ref="A57:G61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3.2" outlineLevelRow="1" x14ac:dyDescent="0.25"/>
  <cols>
    <col min="1" max="1" width="3.44140625" customWidth="1"/>
    <col min="2" max="2" width="12.6640625" style="125" customWidth="1"/>
    <col min="3" max="3" width="38.33203125" style="125" customWidth="1"/>
    <col min="4" max="4" width="4.88671875" customWidth="1"/>
    <col min="5" max="5" width="10.6640625" customWidth="1"/>
    <col min="6" max="6" width="9.88671875" customWidth="1"/>
    <col min="7" max="7" width="12.77734375" customWidth="1"/>
    <col min="12" max="13" width="0" hidden="1" customWidth="1"/>
    <col min="18" max="23" width="0" hidden="1" customWidth="1"/>
    <col min="29" max="29" width="0" hidden="1" customWidth="1"/>
    <col min="31" max="41" width="0" hidden="1" customWidth="1"/>
  </cols>
  <sheetData>
    <row r="1" spans="1:60" ht="15.75" customHeight="1" x14ac:dyDescent="0.3">
      <c r="A1" s="191" t="s">
        <v>7</v>
      </c>
      <c r="B1" s="191"/>
      <c r="C1" s="191"/>
      <c r="D1" s="191"/>
      <c r="E1" s="191"/>
      <c r="F1" s="191"/>
      <c r="G1" s="191"/>
      <c r="AG1" t="s">
        <v>247</v>
      </c>
    </row>
    <row r="2" spans="1:60" ht="25.05" customHeight="1" x14ac:dyDescent="0.25">
      <c r="A2" s="192" t="s">
        <v>8</v>
      </c>
      <c r="B2" s="77" t="s">
        <v>43</v>
      </c>
      <c r="C2" s="195" t="s">
        <v>44</v>
      </c>
      <c r="D2" s="193"/>
      <c r="E2" s="193"/>
      <c r="F2" s="193"/>
      <c r="G2" s="194"/>
      <c r="AG2" t="s">
        <v>248</v>
      </c>
    </row>
    <row r="3" spans="1:60" ht="25.05" customHeight="1" x14ac:dyDescent="0.25">
      <c r="A3" s="192" t="s">
        <v>9</v>
      </c>
      <c r="B3" s="77" t="s">
        <v>78</v>
      </c>
      <c r="C3" s="195" t="s">
        <v>79</v>
      </c>
      <c r="D3" s="193"/>
      <c r="E3" s="193"/>
      <c r="F3" s="193"/>
      <c r="G3" s="194"/>
      <c r="AC3" s="125" t="s">
        <v>248</v>
      </c>
      <c r="AG3" t="s">
        <v>249</v>
      </c>
    </row>
    <row r="4" spans="1:60" ht="25.05" customHeight="1" x14ac:dyDescent="0.25">
      <c r="A4" s="196" t="s">
        <v>10</v>
      </c>
      <c r="B4" s="197" t="s">
        <v>76</v>
      </c>
      <c r="C4" s="198" t="s">
        <v>77</v>
      </c>
      <c r="D4" s="199"/>
      <c r="E4" s="199"/>
      <c r="F4" s="199"/>
      <c r="G4" s="200"/>
      <c r="AG4" t="s">
        <v>250</v>
      </c>
    </row>
    <row r="5" spans="1:60" x14ac:dyDescent="0.25">
      <c r="D5" s="190"/>
    </row>
    <row r="6" spans="1:60" ht="39.6" x14ac:dyDescent="0.25">
      <c r="A6" s="202" t="s">
        <v>251</v>
      </c>
      <c r="B6" s="204" t="s">
        <v>252</v>
      </c>
      <c r="C6" s="204" t="s">
        <v>253</v>
      </c>
      <c r="D6" s="203" t="s">
        <v>254</v>
      </c>
      <c r="E6" s="202" t="s">
        <v>255</v>
      </c>
      <c r="F6" s="201" t="s">
        <v>256</v>
      </c>
      <c r="G6" s="202" t="s">
        <v>31</v>
      </c>
      <c r="H6" s="205" t="s">
        <v>32</v>
      </c>
      <c r="I6" s="205" t="s">
        <v>257</v>
      </c>
      <c r="J6" s="205" t="s">
        <v>33</v>
      </c>
      <c r="K6" s="205" t="s">
        <v>258</v>
      </c>
      <c r="L6" s="205" t="s">
        <v>259</v>
      </c>
      <c r="M6" s="205" t="s">
        <v>260</v>
      </c>
      <c r="N6" s="205" t="s">
        <v>261</v>
      </c>
      <c r="O6" s="205" t="s">
        <v>262</v>
      </c>
      <c r="P6" s="205" t="s">
        <v>263</v>
      </c>
      <c r="Q6" s="205" t="s">
        <v>264</v>
      </c>
      <c r="R6" s="205" t="s">
        <v>265</v>
      </c>
      <c r="S6" s="205" t="s">
        <v>266</v>
      </c>
      <c r="T6" s="205" t="s">
        <v>267</v>
      </c>
      <c r="U6" s="205" t="s">
        <v>268</v>
      </c>
      <c r="V6" s="205" t="s">
        <v>269</v>
      </c>
      <c r="W6" s="205" t="s">
        <v>270</v>
      </c>
    </row>
    <row r="7" spans="1:60" hidden="1" x14ac:dyDescent="0.25">
      <c r="A7" s="5"/>
      <c r="B7" s="6"/>
      <c r="C7" s="6"/>
      <c r="D7" s="8"/>
      <c r="E7" s="207"/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8"/>
      <c r="R7" s="208"/>
      <c r="S7" s="208"/>
      <c r="T7" s="208"/>
      <c r="U7" s="208"/>
      <c r="V7" s="208"/>
      <c r="W7" s="208"/>
    </row>
    <row r="8" spans="1:60" x14ac:dyDescent="0.25">
      <c r="A8" s="231" t="s">
        <v>271</v>
      </c>
      <c r="B8" s="232" t="s">
        <v>106</v>
      </c>
      <c r="C8" s="252" t="s">
        <v>107</v>
      </c>
      <c r="D8" s="233"/>
      <c r="E8" s="234"/>
      <c r="F8" s="235"/>
      <c r="G8" s="235">
        <f>SUMIF(AG9:AG16,"&lt;&gt;NOR",G9:G16)</f>
        <v>0</v>
      </c>
      <c r="H8" s="235"/>
      <c r="I8" s="235">
        <f>SUM(I9:I16)</f>
        <v>0</v>
      </c>
      <c r="J8" s="235"/>
      <c r="K8" s="235">
        <f>SUM(K9:K16)</f>
        <v>0</v>
      </c>
      <c r="L8" s="235"/>
      <c r="M8" s="235">
        <f>SUM(M9:M16)</f>
        <v>0</v>
      </c>
      <c r="N8" s="235"/>
      <c r="O8" s="235">
        <f>SUM(O9:O16)</f>
        <v>0</v>
      </c>
      <c r="P8" s="235"/>
      <c r="Q8" s="236">
        <f>SUM(Q9:Q16)</f>
        <v>0</v>
      </c>
      <c r="R8" s="230"/>
      <c r="S8" s="230"/>
      <c r="T8" s="230"/>
      <c r="U8" s="230"/>
      <c r="V8" s="230">
        <f>SUM(V9:V16)</f>
        <v>0</v>
      </c>
      <c r="W8" s="230"/>
      <c r="AG8" t="s">
        <v>272</v>
      </c>
    </row>
    <row r="9" spans="1:60" outlineLevel="1" x14ac:dyDescent="0.25">
      <c r="A9" s="237">
        <v>1</v>
      </c>
      <c r="B9" s="238" t="s">
        <v>2384</v>
      </c>
      <c r="C9" s="253" t="s">
        <v>2385</v>
      </c>
      <c r="D9" s="239" t="s">
        <v>275</v>
      </c>
      <c r="E9" s="240">
        <v>5</v>
      </c>
      <c r="F9" s="241"/>
      <c r="G9" s="242">
        <f>ROUND(E9*F9,2)</f>
        <v>0</v>
      </c>
      <c r="H9" s="241"/>
      <c r="I9" s="242">
        <f>ROUND(E9*H9,2)</f>
        <v>0</v>
      </c>
      <c r="J9" s="241"/>
      <c r="K9" s="242">
        <f>ROUND(E9*J9,2)</f>
        <v>0</v>
      </c>
      <c r="L9" s="242">
        <v>21</v>
      </c>
      <c r="M9" s="242">
        <f>G9*(1+L9/100)</f>
        <v>0</v>
      </c>
      <c r="N9" s="242">
        <v>0</v>
      </c>
      <c r="O9" s="242">
        <f>ROUND(E9*N9,2)</f>
        <v>0</v>
      </c>
      <c r="P9" s="242">
        <v>0</v>
      </c>
      <c r="Q9" s="243">
        <f>ROUND(E9*P9,2)</f>
        <v>0</v>
      </c>
      <c r="R9" s="225"/>
      <c r="S9" s="225" t="s">
        <v>289</v>
      </c>
      <c r="T9" s="225" t="s">
        <v>277</v>
      </c>
      <c r="U9" s="225">
        <v>0</v>
      </c>
      <c r="V9" s="225">
        <f>ROUND(E9*U9,2)</f>
        <v>0</v>
      </c>
      <c r="W9" s="225"/>
      <c r="X9" s="206"/>
      <c r="Y9" s="206"/>
      <c r="Z9" s="206"/>
      <c r="AA9" s="206"/>
      <c r="AB9" s="206"/>
      <c r="AC9" s="206"/>
      <c r="AD9" s="206"/>
      <c r="AE9" s="206"/>
      <c r="AF9" s="206"/>
      <c r="AG9" s="206" t="s">
        <v>346</v>
      </c>
      <c r="AH9" s="206"/>
      <c r="AI9" s="206"/>
      <c r="AJ9" s="206"/>
      <c r="AK9" s="206"/>
      <c r="AL9" s="206"/>
      <c r="AM9" s="206"/>
      <c r="AN9" s="206"/>
      <c r="AO9" s="206"/>
      <c r="AP9" s="206"/>
      <c r="AQ9" s="206"/>
      <c r="AR9" s="206"/>
      <c r="AS9" s="206"/>
      <c r="AT9" s="206"/>
      <c r="AU9" s="206"/>
      <c r="AV9" s="206"/>
      <c r="AW9" s="206"/>
      <c r="AX9" s="206"/>
      <c r="AY9" s="206"/>
      <c r="AZ9" s="206"/>
      <c r="BA9" s="206"/>
      <c r="BB9" s="206"/>
      <c r="BC9" s="206"/>
      <c r="BD9" s="206"/>
      <c r="BE9" s="206"/>
      <c r="BF9" s="206"/>
      <c r="BG9" s="206"/>
      <c r="BH9" s="206"/>
    </row>
    <row r="10" spans="1:60" outlineLevel="1" x14ac:dyDescent="0.25">
      <c r="A10" s="223"/>
      <c r="B10" s="224"/>
      <c r="C10" s="254" t="s">
        <v>2435</v>
      </c>
      <c r="D10" s="226"/>
      <c r="E10" s="227">
        <v>5</v>
      </c>
      <c r="F10" s="225"/>
      <c r="G10" s="225"/>
      <c r="H10" s="225"/>
      <c r="I10" s="225"/>
      <c r="J10" s="225"/>
      <c r="K10" s="225"/>
      <c r="L10" s="225"/>
      <c r="M10" s="225"/>
      <c r="N10" s="225"/>
      <c r="O10" s="225"/>
      <c r="P10" s="225"/>
      <c r="Q10" s="225"/>
      <c r="R10" s="225"/>
      <c r="S10" s="225"/>
      <c r="T10" s="225"/>
      <c r="U10" s="225"/>
      <c r="V10" s="225"/>
      <c r="W10" s="225"/>
      <c r="X10" s="206"/>
      <c r="Y10" s="206"/>
      <c r="Z10" s="206"/>
      <c r="AA10" s="206"/>
      <c r="AB10" s="206"/>
      <c r="AC10" s="206"/>
      <c r="AD10" s="206"/>
      <c r="AE10" s="206"/>
      <c r="AF10" s="206"/>
      <c r="AG10" s="206" t="s">
        <v>280</v>
      </c>
      <c r="AH10" s="206">
        <v>0</v>
      </c>
      <c r="AI10" s="206"/>
      <c r="AJ10" s="206"/>
      <c r="AK10" s="206"/>
      <c r="AL10" s="206"/>
      <c r="AM10" s="206"/>
      <c r="AN10" s="206"/>
      <c r="AO10" s="206"/>
      <c r="AP10" s="206"/>
      <c r="AQ10" s="206"/>
      <c r="AR10" s="206"/>
      <c r="AS10" s="206"/>
      <c r="AT10" s="206"/>
      <c r="AU10" s="206"/>
      <c r="AV10" s="206"/>
      <c r="AW10" s="206"/>
      <c r="AX10" s="206"/>
      <c r="AY10" s="206"/>
      <c r="AZ10" s="206"/>
      <c r="BA10" s="206"/>
      <c r="BB10" s="206"/>
      <c r="BC10" s="206"/>
      <c r="BD10" s="206"/>
      <c r="BE10" s="206"/>
      <c r="BF10" s="206"/>
      <c r="BG10" s="206"/>
      <c r="BH10" s="206"/>
    </row>
    <row r="11" spans="1:60" outlineLevel="1" x14ac:dyDescent="0.25">
      <c r="A11" s="237">
        <v>2</v>
      </c>
      <c r="B11" s="238" t="s">
        <v>2387</v>
      </c>
      <c r="C11" s="253" t="s">
        <v>2388</v>
      </c>
      <c r="D11" s="239" t="s">
        <v>275</v>
      </c>
      <c r="E11" s="240">
        <v>5</v>
      </c>
      <c r="F11" s="241"/>
      <c r="G11" s="242">
        <f>ROUND(E11*F11,2)</f>
        <v>0</v>
      </c>
      <c r="H11" s="241"/>
      <c r="I11" s="242">
        <f>ROUND(E11*H11,2)</f>
        <v>0</v>
      </c>
      <c r="J11" s="241"/>
      <c r="K11" s="242">
        <f>ROUND(E11*J11,2)</f>
        <v>0</v>
      </c>
      <c r="L11" s="242">
        <v>21</v>
      </c>
      <c r="M11" s="242">
        <f>G11*(1+L11/100)</f>
        <v>0</v>
      </c>
      <c r="N11" s="242">
        <v>0</v>
      </c>
      <c r="O11" s="242">
        <f>ROUND(E11*N11,2)</f>
        <v>0</v>
      </c>
      <c r="P11" s="242">
        <v>0</v>
      </c>
      <c r="Q11" s="243">
        <f>ROUND(E11*P11,2)</f>
        <v>0</v>
      </c>
      <c r="R11" s="225"/>
      <c r="S11" s="225" t="s">
        <v>289</v>
      </c>
      <c r="T11" s="225" t="s">
        <v>277</v>
      </c>
      <c r="U11" s="225">
        <v>0</v>
      </c>
      <c r="V11" s="225">
        <f>ROUND(E11*U11,2)</f>
        <v>0</v>
      </c>
      <c r="W11" s="225"/>
      <c r="X11" s="206"/>
      <c r="Y11" s="206"/>
      <c r="Z11" s="206"/>
      <c r="AA11" s="206"/>
      <c r="AB11" s="206"/>
      <c r="AC11" s="206"/>
      <c r="AD11" s="206"/>
      <c r="AE11" s="206"/>
      <c r="AF11" s="206"/>
      <c r="AG11" s="206" t="s">
        <v>346</v>
      </c>
      <c r="AH11" s="206"/>
      <c r="AI11" s="206"/>
      <c r="AJ11" s="206"/>
      <c r="AK11" s="206"/>
      <c r="AL11" s="206"/>
      <c r="AM11" s="206"/>
      <c r="AN11" s="206"/>
      <c r="AO11" s="206"/>
      <c r="AP11" s="206"/>
      <c r="AQ11" s="206"/>
      <c r="AR11" s="206"/>
      <c r="AS11" s="206"/>
      <c r="AT11" s="206"/>
      <c r="AU11" s="206"/>
      <c r="AV11" s="206"/>
      <c r="AW11" s="206"/>
      <c r="AX11" s="206"/>
      <c r="AY11" s="206"/>
      <c r="AZ11" s="206"/>
      <c r="BA11" s="206"/>
      <c r="BB11" s="206"/>
      <c r="BC11" s="206"/>
      <c r="BD11" s="206"/>
      <c r="BE11" s="206"/>
      <c r="BF11" s="206"/>
      <c r="BG11" s="206"/>
      <c r="BH11" s="206"/>
    </row>
    <row r="12" spans="1:60" outlineLevel="1" x14ac:dyDescent="0.25">
      <c r="A12" s="223"/>
      <c r="B12" s="224"/>
      <c r="C12" s="254" t="s">
        <v>2435</v>
      </c>
      <c r="D12" s="226"/>
      <c r="E12" s="227">
        <v>5</v>
      </c>
      <c r="F12" s="225"/>
      <c r="G12" s="225"/>
      <c r="H12" s="225"/>
      <c r="I12" s="225"/>
      <c r="J12" s="225"/>
      <c r="K12" s="225"/>
      <c r="L12" s="225"/>
      <c r="M12" s="225"/>
      <c r="N12" s="225"/>
      <c r="O12" s="225"/>
      <c r="P12" s="225"/>
      <c r="Q12" s="225"/>
      <c r="R12" s="225"/>
      <c r="S12" s="225"/>
      <c r="T12" s="225"/>
      <c r="U12" s="225"/>
      <c r="V12" s="225"/>
      <c r="W12" s="225"/>
      <c r="X12" s="206"/>
      <c r="Y12" s="206"/>
      <c r="Z12" s="206"/>
      <c r="AA12" s="206"/>
      <c r="AB12" s="206"/>
      <c r="AC12" s="206"/>
      <c r="AD12" s="206"/>
      <c r="AE12" s="206"/>
      <c r="AF12" s="206"/>
      <c r="AG12" s="206" t="s">
        <v>280</v>
      </c>
      <c r="AH12" s="206">
        <v>0</v>
      </c>
      <c r="AI12" s="206"/>
      <c r="AJ12" s="206"/>
      <c r="AK12" s="206"/>
      <c r="AL12" s="206"/>
      <c r="AM12" s="206"/>
      <c r="AN12" s="206"/>
      <c r="AO12" s="206"/>
      <c r="AP12" s="206"/>
      <c r="AQ12" s="206"/>
      <c r="AR12" s="206"/>
      <c r="AS12" s="206"/>
      <c r="AT12" s="206"/>
      <c r="AU12" s="206"/>
      <c r="AV12" s="206"/>
      <c r="AW12" s="206"/>
      <c r="AX12" s="206"/>
      <c r="AY12" s="206"/>
      <c r="AZ12" s="206"/>
      <c r="BA12" s="206"/>
      <c r="BB12" s="206"/>
      <c r="BC12" s="206"/>
      <c r="BD12" s="206"/>
      <c r="BE12" s="206"/>
      <c r="BF12" s="206"/>
      <c r="BG12" s="206"/>
      <c r="BH12" s="206"/>
    </row>
    <row r="13" spans="1:60" ht="20.399999999999999" outlineLevel="1" x14ac:dyDescent="0.25">
      <c r="A13" s="237">
        <v>3</v>
      </c>
      <c r="B13" s="238" t="s">
        <v>2391</v>
      </c>
      <c r="C13" s="253" t="s">
        <v>2392</v>
      </c>
      <c r="D13" s="239" t="s">
        <v>275</v>
      </c>
      <c r="E13" s="240">
        <v>5</v>
      </c>
      <c r="F13" s="241"/>
      <c r="G13" s="242">
        <f>ROUND(E13*F13,2)</f>
        <v>0</v>
      </c>
      <c r="H13" s="241"/>
      <c r="I13" s="242">
        <f>ROUND(E13*H13,2)</f>
        <v>0</v>
      </c>
      <c r="J13" s="241"/>
      <c r="K13" s="242">
        <f>ROUND(E13*J13,2)</f>
        <v>0</v>
      </c>
      <c r="L13" s="242">
        <v>21</v>
      </c>
      <c r="M13" s="242">
        <f>G13*(1+L13/100)</f>
        <v>0</v>
      </c>
      <c r="N13" s="242">
        <v>0</v>
      </c>
      <c r="O13" s="242">
        <f>ROUND(E13*N13,2)</f>
        <v>0</v>
      </c>
      <c r="P13" s="242">
        <v>0</v>
      </c>
      <c r="Q13" s="243">
        <f>ROUND(E13*P13,2)</f>
        <v>0</v>
      </c>
      <c r="R13" s="225"/>
      <c r="S13" s="225" t="s">
        <v>289</v>
      </c>
      <c r="T13" s="225" t="s">
        <v>277</v>
      </c>
      <c r="U13" s="225">
        <v>0</v>
      </c>
      <c r="V13" s="225">
        <f>ROUND(E13*U13,2)</f>
        <v>0</v>
      </c>
      <c r="W13" s="225"/>
      <c r="X13" s="206"/>
      <c r="Y13" s="206"/>
      <c r="Z13" s="206"/>
      <c r="AA13" s="206"/>
      <c r="AB13" s="206"/>
      <c r="AC13" s="206"/>
      <c r="AD13" s="206"/>
      <c r="AE13" s="206"/>
      <c r="AF13" s="206"/>
      <c r="AG13" s="206" t="s">
        <v>346</v>
      </c>
      <c r="AH13" s="206"/>
      <c r="AI13" s="206"/>
      <c r="AJ13" s="206"/>
      <c r="AK13" s="206"/>
      <c r="AL13" s="206"/>
      <c r="AM13" s="206"/>
      <c r="AN13" s="206"/>
      <c r="AO13" s="206"/>
      <c r="AP13" s="206"/>
      <c r="AQ13" s="206"/>
      <c r="AR13" s="206"/>
      <c r="AS13" s="206"/>
      <c r="AT13" s="206"/>
      <c r="AU13" s="206"/>
      <c r="AV13" s="206"/>
      <c r="AW13" s="206"/>
      <c r="AX13" s="206"/>
      <c r="AY13" s="206"/>
      <c r="AZ13" s="206"/>
      <c r="BA13" s="206"/>
      <c r="BB13" s="206"/>
      <c r="BC13" s="206"/>
      <c r="BD13" s="206"/>
      <c r="BE13" s="206"/>
      <c r="BF13" s="206"/>
      <c r="BG13" s="206"/>
      <c r="BH13" s="206"/>
    </row>
    <row r="14" spans="1:60" outlineLevel="1" x14ac:dyDescent="0.25">
      <c r="A14" s="223"/>
      <c r="B14" s="224"/>
      <c r="C14" s="254" t="s">
        <v>2435</v>
      </c>
      <c r="D14" s="226"/>
      <c r="E14" s="227">
        <v>5</v>
      </c>
      <c r="F14" s="225"/>
      <c r="G14" s="225"/>
      <c r="H14" s="225"/>
      <c r="I14" s="225"/>
      <c r="J14" s="225"/>
      <c r="K14" s="225"/>
      <c r="L14" s="225"/>
      <c r="M14" s="225"/>
      <c r="N14" s="225"/>
      <c r="O14" s="225"/>
      <c r="P14" s="225"/>
      <c r="Q14" s="225"/>
      <c r="R14" s="225"/>
      <c r="S14" s="225"/>
      <c r="T14" s="225"/>
      <c r="U14" s="225"/>
      <c r="V14" s="225"/>
      <c r="W14" s="225"/>
      <c r="X14" s="206"/>
      <c r="Y14" s="206"/>
      <c r="Z14" s="206"/>
      <c r="AA14" s="206"/>
      <c r="AB14" s="206"/>
      <c r="AC14" s="206"/>
      <c r="AD14" s="206"/>
      <c r="AE14" s="206"/>
      <c r="AF14" s="206"/>
      <c r="AG14" s="206" t="s">
        <v>280</v>
      </c>
      <c r="AH14" s="206">
        <v>0</v>
      </c>
      <c r="AI14" s="206"/>
      <c r="AJ14" s="206"/>
      <c r="AK14" s="206"/>
      <c r="AL14" s="206"/>
      <c r="AM14" s="206"/>
      <c r="AN14" s="206"/>
      <c r="AO14" s="206"/>
      <c r="AP14" s="206"/>
      <c r="AQ14" s="206"/>
      <c r="AR14" s="206"/>
      <c r="AS14" s="206"/>
      <c r="AT14" s="206"/>
      <c r="AU14" s="206"/>
      <c r="AV14" s="206"/>
      <c r="AW14" s="206"/>
      <c r="AX14" s="206"/>
      <c r="AY14" s="206"/>
      <c r="AZ14" s="206"/>
      <c r="BA14" s="206"/>
      <c r="BB14" s="206"/>
      <c r="BC14" s="206"/>
      <c r="BD14" s="206"/>
      <c r="BE14" s="206"/>
      <c r="BF14" s="206"/>
      <c r="BG14" s="206"/>
      <c r="BH14" s="206"/>
    </row>
    <row r="15" spans="1:60" outlineLevel="1" x14ac:dyDescent="0.25">
      <c r="A15" s="237">
        <v>4</v>
      </c>
      <c r="B15" s="238" t="s">
        <v>302</v>
      </c>
      <c r="C15" s="253" t="s">
        <v>2394</v>
      </c>
      <c r="D15" s="239" t="s">
        <v>275</v>
      </c>
      <c r="E15" s="240">
        <v>5</v>
      </c>
      <c r="F15" s="241"/>
      <c r="G15" s="242">
        <f>ROUND(E15*F15,2)</f>
        <v>0</v>
      </c>
      <c r="H15" s="241"/>
      <c r="I15" s="242">
        <f>ROUND(E15*H15,2)</f>
        <v>0</v>
      </c>
      <c r="J15" s="241"/>
      <c r="K15" s="242">
        <f>ROUND(E15*J15,2)</f>
        <v>0</v>
      </c>
      <c r="L15" s="242">
        <v>21</v>
      </c>
      <c r="M15" s="242">
        <f>G15*(1+L15/100)</f>
        <v>0</v>
      </c>
      <c r="N15" s="242">
        <v>0</v>
      </c>
      <c r="O15" s="242">
        <f>ROUND(E15*N15,2)</f>
        <v>0</v>
      </c>
      <c r="P15" s="242">
        <v>0</v>
      </c>
      <c r="Q15" s="243">
        <f>ROUND(E15*P15,2)</f>
        <v>0</v>
      </c>
      <c r="R15" s="225"/>
      <c r="S15" s="225" t="s">
        <v>289</v>
      </c>
      <c r="T15" s="225" t="s">
        <v>277</v>
      </c>
      <c r="U15" s="225">
        <v>0</v>
      </c>
      <c r="V15" s="225">
        <f>ROUND(E15*U15,2)</f>
        <v>0</v>
      </c>
      <c r="W15" s="225"/>
      <c r="X15" s="206"/>
      <c r="Y15" s="206"/>
      <c r="Z15" s="206"/>
      <c r="AA15" s="206"/>
      <c r="AB15" s="206"/>
      <c r="AC15" s="206"/>
      <c r="AD15" s="206"/>
      <c r="AE15" s="206"/>
      <c r="AF15" s="206"/>
      <c r="AG15" s="206" t="s">
        <v>346</v>
      </c>
      <c r="AH15" s="206"/>
      <c r="AI15" s="206"/>
      <c r="AJ15" s="206"/>
      <c r="AK15" s="206"/>
      <c r="AL15" s="206"/>
      <c r="AM15" s="206"/>
      <c r="AN15" s="206"/>
      <c r="AO15" s="206"/>
      <c r="AP15" s="206"/>
      <c r="AQ15" s="206"/>
      <c r="AR15" s="206"/>
      <c r="AS15" s="206"/>
      <c r="AT15" s="206"/>
      <c r="AU15" s="206"/>
      <c r="AV15" s="206"/>
      <c r="AW15" s="206"/>
      <c r="AX15" s="206"/>
      <c r="AY15" s="206"/>
      <c r="AZ15" s="206"/>
      <c r="BA15" s="206"/>
      <c r="BB15" s="206"/>
      <c r="BC15" s="206"/>
      <c r="BD15" s="206"/>
      <c r="BE15" s="206"/>
      <c r="BF15" s="206"/>
      <c r="BG15" s="206"/>
      <c r="BH15" s="206"/>
    </row>
    <row r="16" spans="1:60" outlineLevel="1" x14ac:dyDescent="0.25">
      <c r="A16" s="223"/>
      <c r="B16" s="224"/>
      <c r="C16" s="254" t="s">
        <v>2435</v>
      </c>
      <c r="D16" s="226"/>
      <c r="E16" s="227">
        <v>5</v>
      </c>
      <c r="F16" s="225"/>
      <c r="G16" s="225"/>
      <c r="H16" s="225"/>
      <c r="I16" s="225"/>
      <c r="J16" s="225"/>
      <c r="K16" s="225"/>
      <c r="L16" s="225"/>
      <c r="M16" s="225"/>
      <c r="N16" s="225"/>
      <c r="O16" s="225"/>
      <c r="P16" s="225"/>
      <c r="Q16" s="225"/>
      <c r="R16" s="225"/>
      <c r="S16" s="225"/>
      <c r="T16" s="225"/>
      <c r="U16" s="225"/>
      <c r="V16" s="225"/>
      <c r="W16" s="225"/>
      <c r="X16" s="206"/>
      <c r="Y16" s="206"/>
      <c r="Z16" s="206"/>
      <c r="AA16" s="206"/>
      <c r="AB16" s="206"/>
      <c r="AC16" s="206"/>
      <c r="AD16" s="206"/>
      <c r="AE16" s="206"/>
      <c r="AF16" s="206"/>
      <c r="AG16" s="206" t="s">
        <v>280</v>
      </c>
      <c r="AH16" s="206">
        <v>0</v>
      </c>
      <c r="AI16" s="206"/>
      <c r="AJ16" s="206"/>
      <c r="AK16" s="206"/>
      <c r="AL16" s="206"/>
      <c r="AM16" s="206"/>
      <c r="AN16" s="206"/>
      <c r="AO16" s="206"/>
      <c r="AP16" s="206"/>
      <c r="AQ16" s="206"/>
      <c r="AR16" s="206"/>
      <c r="AS16" s="206"/>
      <c r="AT16" s="206"/>
      <c r="AU16" s="206"/>
      <c r="AV16" s="206"/>
      <c r="AW16" s="206"/>
      <c r="AX16" s="206"/>
      <c r="AY16" s="206"/>
      <c r="AZ16" s="206"/>
      <c r="BA16" s="206"/>
      <c r="BB16" s="206"/>
      <c r="BC16" s="206"/>
      <c r="BD16" s="206"/>
      <c r="BE16" s="206"/>
      <c r="BF16" s="206"/>
      <c r="BG16" s="206"/>
      <c r="BH16" s="206"/>
    </row>
    <row r="17" spans="1:60" x14ac:dyDescent="0.25">
      <c r="A17" s="231" t="s">
        <v>271</v>
      </c>
      <c r="B17" s="232" t="s">
        <v>122</v>
      </c>
      <c r="C17" s="252" t="s">
        <v>123</v>
      </c>
      <c r="D17" s="233"/>
      <c r="E17" s="234"/>
      <c r="F17" s="235"/>
      <c r="G17" s="235">
        <f>SUMIF(AG18:AG19,"&lt;&gt;NOR",G18:G19)</f>
        <v>0</v>
      </c>
      <c r="H17" s="235"/>
      <c r="I17" s="235">
        <f>SUM(I18:I19)</f>
        <v>0</v>
      </c>
      <c r="J17" s="235"/>
      <c r="K17" s="235">
        <f>SUM(K18:K19)</f>
        <v>0</v>
      </c>
      <c r="L17" s="235"/>
      <c r="M17" s="235">
        <f>SUM(M18:M19)</f>
        <v>0</v>
      </c>
      <c r="N17" s="235"/>
      <c r="O17" s="235">
        <f>SUM(O18:O19)</f>
        <v>0.17</v>
      </c>
      <c r="P17" s="235"/>
      <c r="Q17" s="236">
        <f>SUM(Q18:Q19)</f>
        <v>0</v>
      </c>
      <c r="R17" s="230"/>
      <c r="S17" s="230"/>
      <c r="T17" s="230"/>
      <c r="U17" s="230"/>
      <c r="V17" s="230">
        <f>SUM(V18:V19)</f>
        <v>0.48</v>
      </c>
      <c r="W17" s="230"/>
      <c r="AG17" t="s">
        <v>272</v>
      </c>
    </row>
    <row r="18" spans="1:60" ht="20.399999999999999" outlineLevel="1" x14ac:dyDescent="0.25">
      <c r="A18" s="237">
        <v>5</v>
      </c>
      <c r="B18" s="238" t="s">
        <v>2436</v>
      </c>
      <c r="C18" s="253" t="s">
        <v>2437</v>
      </c>
      <c r="D18" s="239" t="s">
        <v>314</v>
      </c>
      <c r="E18" s="240">
        <v>0.6</v>
      </c>
      <c r="F18" s="241"/>
      <c r="G18" s="242">
        <f>ROUND(E18*F18,2)</f>
        <v>0</v>
      </c>
      <c r="H18" s="241"/>
      <c r="I18" s="242">
        <f>ROUND(E18*H18,2)</f>
        <v>0</v>
      </c>
      <c r="J18" s="241"/>
      <c r="K18" s="242">
        <f>ROUND(E18*J18,2)</f>
        <v>0</v>
      </c>
      <c r="L18" s="242">
        <v>21</v>
      </c>
      <c r="M18" s="242">
        <f>G18*(1+L18/100)</f>
        <v>0</v>
      </c>
      <c r="N18" s="242">
        <v>0.27937000000000001</v>
      </c>
      <c r="O18" s="242">
        <f>ROUND(E18*N18,2)</f>
        <v>0.17</v>
      </c>
      <c r="P18" s="242">
        <v>0</v>
      </c>
      <c r="Q18" s="243">
        <f>ROUND(E18*P18,2)</f>
        <v>0</v>
      </c>
      <c r="R18" s="225"/>
      <c r="S18" s="225" t="s">
        <v>276</v>
      </c>
      <c r="T18" s="225" t="s">
        <v>676</v>
      </c>
      <c r="U18" s="225">
        <v>0.79649999999999999</v>
      </c>
      <c r="V18" s="225">
        <f>ROUND(E18*U18,2)</f>
        <v>0.48</v>
      </c>
      <c r="W18" s="225"/>
      <c r="X18" s="206"/>
      <c r="Y18" s="206"/>
      <c r="Z18" s="206"/>
      <c r="AA18" s="206"/>
      <c r="AB18" s="206"/>
      <c r="AC18" s="206"/>
      <c r="AD18" s="206"/>
      <c r="AE18" s="206"/>
      <c r="AF18" s="206"/>
      <c r="AG18" s="206" t="s">
        <v>455</v>
      </c>
      <c r="AH18" s="206"/>
      <c r="AI18" s="206"/>
      <c r="AJ18" s="206"/>
      <c r="AK18" s="206"/>
      <c r="AL18" s="206"/>
      <c r="AM18" s="206"/>
      <c r="AN18" s="206"/>
      <c r="AO18" s="206"/>
      <c r="AP18" s="206"/>
      <c r="AQ18" s="206"/>
      <c r="AR18" s="206"/>
      <c r="AS18" s="206"/>
      <c r="AT18" s="206"/>
      <c r="AU18" s="206"/>
      <c r="AV18" s="206"/>
      <c r="AW18" s="206"/>
      <c r="AX18" s="206"/>
      <c r="AY18" s="206"/>
      <c r="AZ18" s="206"/>
      <c r="BA18" s="206"/>
      <c r="BB18" s="206"/>
      <c r="BC18" s="206"/>
      <c r="BD18" s="206"/>
      <c r="BE18" s="206"/>
      <c r="BF18" s="206"/>
      <c r="BG18" s="206"/>
      <c r="BH18" s="206"/>
    </row>
    <row r="19" spans="1:60" outlineLevel="1" x14ac:dyDescent="0.25">
      <c r="A19" s="223"/>
      <c r="B19" s="224"/>
      <c r="C19" s="254" t="s">
        <v>2438</v>
      </c>
      <c r="D19" s="226"/>
      <c r="E19" s="227">
        <v>0.6</v>
      </c>
      <c r="F19" s="225"/>
      <c r="G19" s="225"/>
      <c r="H19" s="225"/>
      <c r="I19" s="225"/>
      <c r="J19" s="225"/>
      <c r="K19" s="225"/>
      <c r="L19" s="225"/>
      <c r="M19" s="225"/>
      <c r="N19" s="225"/>
      <c r="O19" s="225"/>
      <c r="P19" s="225"/>
      <c r="Q19" s="225"/>
      <c r="R19" s="225"/>
      <c r="S19" s="225"/>
      <c r="T19" s="225"/>
      <c r="U19" s="225"/>
      <c r="V19" s="225"/>
      <c r="W19" s="225"/>
      <c r="X19" s="206"/>
      <c r="Y19" s="206"/>
      <c r="Z19" s="206"/>
      <c r="AA19" s="206"/>
      <c r="AB19" s="206"/>
      <c r="AC19" s="206"/>
      <c r="AD19" s="206"/>
      <c r="AE19" s="206"/>
      <c r="AF19" s="206"/>
      <c r="AG19" s="206" t="s">
        <v>280</v>
      </c>
      <c r="AH19" s="206">
        <v>0</v>
      </c>
      <c r="AI19" s="206"/>
      <c r="AJ19" s="206"/>
      <c r="AK19" s="206"/>
      <c r="AL19" s="206"/>
      <c r="AM19" s="206"/>
      <c r="AN19" s="206"/>
      <c r="AO19" s="206"/>
      <c r="AP19" s="206"/>
      <c r="AQ19" s="206"/>
      <c r="AR19" s="206"/>
      <c r="AS19" s="206"/>
      <c r="AT19" s="206"/>
      <c r="AU19" s="206"/>
      <c r="AV19" s="206"/>
      <c r="AW19" s="206"/>
      <c r="AX19" s="206"/>
      <c r="AY19" s="206"/>
      <c r="AZ19" s="206"/>
      <c r="BA19" s="206"/>
      <c r="BB19" s="206"/>
      <c r="BC19" s="206"/>
      <c r="BD19" s="206"/>
      <c r="BE19" s="206"/>
      <c r="BF19" s="206"/>
      <c r="BG19" s="206"/>
      <c r="BH19" s="206"/>
    </row>
    <row r="20" spans="1:60" x14ac:dyDescent="0.25">
      <c r="A20" s="231" t="s">
        <v>271</v>
      </c>
      <c r="B20" s="232" t="s">
        <v>132</v>
      </c>
      <c r="C20" s="252" t="s">
        <v>133</v>
      </c>
      <c r="D20" s="233"/>
      <c r="E20" s="234"/>
      <c r="F20" s="235"/>
      <c r="G20" s="235">
        <f>SUMIF(AG21:AG22,"&lt;&gt;NOR",G21:G22)</f>
        <v>0</v>
      </c>
      <c r="H20" s="235"/>
      <c r="I20" s="235">
        <f>SUM(I21:I22)</f>
        <v>0</v>
      </c>
      <c r="J20" s="235"/>
      <c r="K20" s="235">
        <f>SUM(K21:K22)</f>
        <v>0</v>
      </c>
      <c r="L20" s="235"/>
      <c r="M20" s="235">
        <f>SUM(M21:M22)</f>
        <v>0</v>
      </c>
      <c r="N20" s="235"/>
      <c r="O20" s="235">
        <f>SUM(O21:O22)</f>
        <v>10.47</v>
      </c>
      <c r="P20" s="235"/>
      <c r="Q20" s="236">
        <f>SUM(Q21:Q22)</f>
        <v>0</v>
      </c>
      <c r="R20" s="230"/>
      <c r="S20" s="230"/>
      <c r="T20" s="230"/>
      <c r="U20" s="230"/>
      <c r="V20" s="230">
        <f>SUM(V21:V22)</f>
        <v>0.73</v>
      </c>
      <c r="W20" s="230"/>
      <c r="AG20" t="s">
        <v>272</v>
      </c>
    </row>
    <row r="21" spans="1:60" outlineLevel="1" x14ac:dyDescent="0.25">
      <c r="A21" s="237">
        <v>6</v>
      </c>
      <c r="B21" s="238" t="s">
        <v>2439</v>
      </c>
      <c r="C21" s="253" t="s">
        <v>2440</v>
      </c>
      <c r="D21" s="239" t="s">
        <v>314</v>
      </c>
      <c r="E21" s="240">
        <v>25</v>
      </c>
      <c r="F21" s="241"/>
      <c r="G21" s="242">
        <f>ROUND(E21*F21,2)</f>
        <v>0</v>
      </c>
      <c r="H21" s="241"/>
      <c r="I21" s="242">
        <f>ROUND(E21*H21,2)</f>
        <v>0</v>
      </c>
      <c r="J21" s="241"/>
      <c r="K21" s="242">
        <f>ROUND(E21*J21,2)</f>
        <v>0</v>
      </c>
      <c r="L21" s="242">
        <v>21</v>
      </c>
      <c r="M21" s="242">
        <f>G21*(1+L21/100)</f>
        <v>0</v>
      </c>
      <c r="N21" s="242">
        <v>0.41894999999999999</v>
      </c>
      <c r="O21" s="242">
        <f>ROUND(E21*N21,2)</f>
        <v>10.47</v>
      </c>
      <c r="P21" s="242">
        <v>0</v>
      </c>
      <c r="Q21" s="243">
        <f>ROUND(E21*P21,2)</f>
        <v>0</v>
      </c>
      <c r="R21" s="225"/>
      <c r="S21" s="225" t="s">
        <v>276</v>
      </c>
      <c r="T21" s="225" t="s">
        <v>811</v>
      </c>
      <c r="U21" s="225">
        <v>2.9000000000000001E-2</v>
      </c>
      <c r="V21" s="225">
        <f>ROUND(E21*U21,2)</f>
        <v>0.73</v>
      </c>
      <c r="W21" s="225"/>
      <c r="X21" s="206"/>
      <c r="Y21" s="206"/>
      <c r="Z21" s="206"/>
      <c r="AA21" s="206"/>
      <c r="AB21" s="206"/>
      <c r="AC21" s="206"/>
      <c r="AD21" s="206"/>
      <c r="AE21" s="206"/>
      <c r="AF21" s="206"/>
      <c r="AG21" s="206" t="s">
        <v>455</v>
      </c>
      <c r="AH21" s="206"/>
      <c r="AI21" s="206"/>
      <c r="AJ21" s="206"/>
      <c r="AK21" s="206"/>
      <c r="AL21" s="206"/>
      <c r="AM21" s="206"/>
      <c r="AN21" s="206"/>
      <c r="AO21" s="206"/>
      <c r="AP21" s="206"/>
      <c r="AQ21" s="206"/>
      <c r="AR21" s="206"/>
      <c r="AS21" s="206"/>
      <c r="AT21" s="206"/>
      <c r="AU21" s="206"/>
      <c r="AV21" s="206"/>
      <c r="AW21" s="206"/>
      <c r="AX21" s="206"/>
      <c r="AY21" s="206"/>
      <c r="AZ21" s="206"/>
      <c r="BA21" s="206"/>
      <c r="BB21" s="206"/>
      <c r="BC21" s="206"/>
      <c r="BD21" s="206"/>
      <c r="BE21" s="206"/>
      <c r="BF21" s="206"/>
      <c r="BG21" s="206"/>
      <c r="BH21" s="206"/>
    </row>
    <row r="22" spans="1:60" outlineLevel="1" x14ac:dyDescent="0.25">
      <c r="A22" s="223"/>
      <c r="B22" s="224"/>
      <c r="C22" s="254" t="s">
        <v>2441</v>
      </c>
      <c r="D22" s="226"/>
      <c r="E22" s="227">
        <v>25</v>
      </c>
      <c r="F22" s="225"/>
      <c r="G22" s="225"/>
      <c r="H22" s="225"/>
      <c r="I22" s="225"/>
      <c r="J22" s="225"/>
      <c r="K22" s="225"/>
      <c r="L22" s="225"/>
      <c r="M22" s="225"/>
      <c r="N22" s="225"/>
      <c r="O22" s="225"/>
      <c r="P22" s="225"/>
      <c r="Q22" s="225"/>
      <c r="R22" s="225"/>
      <c r="S22" s="225"/>
      <c r="T22" s="225"/>
      <c r="U22" s="225"/>
      <c r="V22" s="225"/>
      <c r="W22" s="225"/>
      <c r="X22" s="206"/>
      <c r="Y22" s="206"/>
      <c r="Z22" s="206"/>
      <c r="AA22" s="206"/>
      <c r="AB22" s="206"/>
      <c r="AC22" s="206"/>
      <c r="AD22" s="206"/>
      <c r="AE22" s="206"/>
      <c r="AF22" s="206"/>
      <c r="AG22" s="206" t="s">
        <v>280</v>
      </c>
      <c r="AH22" s="206">
        <v>0</v>
      </c>
      <c r="AI22" s="206"/>
      <c r="AJ22" s="206"/>
      <c r="AK22" s="206"/>
      <c r="AL22" s="206"/>
      <c r="AM22" s="206"/>
      <c r="AN22" s="206"/>
      <c r="AO22" s="206"/>
      <c r="AP22" s="206"/>
      <c r="AQ22" s="206"/>
      <c r="AR22" s="206"/>
      <c r="AS22" s="206"/>
      <c r="AT22" s="206"/>
      <c r="AU22" s="206"/>
      <c r="AV22" s="206"/>
      <c r="AW22" s="206"/>
      <c r="AX22" s="206"/>
      <c r="AY22" s="206"/>
      <c r="AZ22" s="206"/>
      <c r="BA22" s="206"/>
      <c r="BB22" s="206"/>
      <c r="BC22" s="206"/>
      <c r="BD22" s="206"/>
      <c r="BE22" s="206"/>
      <c r="BF22" s="206"/>
      <c r="BG22" s="206"/>
      <c r="BH22" s="206"/>
    </row>
    <row r="23" spans="1:60" x14ac:dyDescent="0.25">
      <c r="A23" s="231" t="s">
        <v>271</v>
      </c>
      <c r="B23" s="232" t="s">
        <v>246</v>
      </c>
      <c r="C23" s="252" t="s">
        <v>30</v>
      </c>
      <c r="D23" s="233"/>
      <c r="E23" s="234"/>
      <c r="F23" s="235"/>
      <c r="G23" s="235">
        <f>SUMIF(AG24:AG25,"&lt;&gt;NOR",G24:G25)</f>
        <v>0</v>
      </c>
      <c r="H23" s="235"/>
      <c r="I23" s="235">
        <f>SUM(I24:I25)</f>
        <v>0</v>
      </c>
      <c r="J23" s="235"/>
      <c r="K23" s="235">
        <f>SUM(K24:K25)</f>
        <v>0</v>
      </c>
      <c r="L23" s="235"/>
      <c r="M23" s="235">
        <f>SUM(M24:M25)</f>
        <v>0</v>
      </c>
      <c r="N23" s="235"/>
      <c r="O23" s="235">
        <f>SUM(O24:O25)</f>
        <v>0</v>
      </c>
      <c r="P23" s="235"/>
      <c r="Q23" s="236">
        <f>SUM(Q24:Q25)</f>
        <v>0</v>
      </c>
      <c r="R23" s="230"/>
      <c r="S23" s="230"/>
      <c r="T23" s="230"/>
      <c r="U23" s="230"/>
      <c r="V23" s="230">
        <f>SUM(V24:V25)</f>
        <v>0</v>
      </c>
      <c r="W23" s="230"/>
      <c r="AG23" t="s">
        <v>272</v>
      </c>
    </row>
    <row r="24" spans="1:60" outlineLevel="1" x14ac:dyDescent="0.25">
      <c r="A24" s="244">
        <v>7</v>
      </c>
      <c r="B24" s="245" t="s">
        <v>2442</v>
      </c>
      <c r="C24" s="255" t="s">
        <v>2443</v>
      </c>
      <c r="D24" s="246" t="s">
        <v>902</v>
      </c>
      <c r="E24" s="247">
        <v>1</v>
      </c>
      <c r="F24" s="248"/>
      <c r="G24" s="249">
        <f>ROUND(E24*F24,2)</f>
        <v>0</v>
      </c>
      <c r="H24" s="248"/>
      <c r="I24" s="249">
        <f>ROUND(E24*H24,2)</f>
        <v>0</v>
      </c>
      <c r="J24" s="248"/>
      <c r="K24" s="249">
        <f>ROUND(E24*J24,2)</f>
        <v>0</v>
      </c>
      <c r="L24" s="249">
        <v>21</v>
      </c>
      <c r="M24" s="249">
        <f>G24*(1+L24/100)</f>
        <v>0</v>
      </c>
      <c r="N24" s="249">
        <v>0</v>
      </c>
      <c r="O24" s="249">
        <f>ROUND(E24*N24,2)</f>
        <v>0</v>
      </c>
      <c r="P24" s="249">
        <v>0</v>
      </c>
      <c r="Q24" s="250">
        <f>ROUND(E24*P24,2)</f>
        <v>0</v>
      </c>
      <c r="R24" s="225"/>
      <c r="S24" s="225" t="s">
        <v>276</v>
      </c>
      <c r="T24" s="225" t="s">
        <v>277</v>
      </c>
      <c r="U24" s="225">
        <v>0</v>
      </c>
      <c r="V24" s="225">
        <f>ROUND(E24*U24,2)</f>
        <v>0</v>
      </c>
      <c r="W24" s="225"/>
      <c r="X24" s="206"/>
      <c r="Y24" s="206"/>
      <c r="Z24" s="206"/>
      <c r="AA24" s="206"/>
      <c r="AB24" s="206"/>
      <c r="AC24" s="206"/>
      <c r="AD24" s="206"/>
      <c r="AE24" s="206"/>
      <c r="AF24" s="206"/>
      <c r="AG24" s="206" t="s">
        <v>903</v>
      </c>
      <c r="AH24" s="206"/>
      <c r="AI24" s="206"/>
      <c r="AJ24" s="206"/>
      <c r="AK24" s="206"/>
      <c r="AL24" s="206"/>
      <c r="AM24" s="206"/>
      <c r="AN24" s="206"/>
      <c r="AO24" s="206"/>
      <c r="AP24" s="206"/>
      <c r="AQ24" s="206"/>
      <c r="AR24" s="206"/>
      <c r="AS24" s="206"/>
      <c r="AT24" s="206"/>
      <c r="AU24" s="206"/>
      <c r="AV24" s="206"/>
      <c r="AW24" s="206"/>
      <c r="AX24" s="206"/>
      <c r="AY24" s="206"/>
      <c r="AZ24" s="206"/>
      <c r="BA24" s="206"/>
      <c r="BB24" s="206"/>
      <c r="BC24" s="206"/>
      <c r="BD24" s="206"/>
      <c r="BE24" s="206"/>
      <c r="BF24" s="206"/>
      <c r="BG24" s="206"/>
      <c r="BH24" s="206"/>
    </row>
    <row r="25" spans="1:60" outlineLevel="1" x14ac:dyDescent="0.25">
      <c r="A25" s="237">
        <v>8</v>
      </c>
      <c r="B25" s="238" t="s">
        <v>2444</v>
      </c>
      <c r="C25" s="253" t="s">
        <v>2445</v>
      </c>
      <c r="D25" s="239" t="s">
        <v>902</v>
      </c>
      <c r="E25" s="240">
        <v>1</v>
      </c>
      <c r="F25" s="241"/>
      <c r="G25" s="242">
        <f>ROUND(E25*F25,2)</f>
        <v>0</v>
      </c>
      <c r="H25" s="241"/>
      <c r="I25" s="242">
        <f>ROUND(E25*H25,2)</f>
        <v>0</v>
      </c>
      <c r="J25" s="241"/>
      <c r="K25" s="242">
        <f>ROUND(E25*J25,2)</f>
        <v>0</v>
      </c>
      <c r="L25" s="242">
        <v>21</v>
      </c>
      <c r="M25" s="242">
        <f>G25*(1+L25/100)</f>
        <v>0</v>
      </c>
      <c r="N25" s="242">
        <v>0</v>
      </c>
      <c r="O25" s="242">
        <f>ROUND(E25*N25,2)</f>
        <v>0</v>
      </c>
      <c r="P25" s="242">
        <v>0</v>
      </c>
      <c r="Q25" s="243">
        <f>ROUND(E25*P25,2)</f>
        <v>0</v>
      </c>
      <c r="R25" s="225"/>
      <c r="S25" s="225" t="s">
        <v>276</v>
      </c>
      <c r="T25" s="225" t="s">
        <v>277</v>
      </c>
      <c r="U25" s="225">
        <v>0</v>
      </c>
      <c r="V25" s="225">
        <f>ROUND(E25*U25,2)</f>
        <v>0</v>
      </c>
      <c r="W25" s="225"/>
      <c r="X25" s="206"/>
      <c r="Y25" s="206"/>
      <c r="Z25" s="206"/>
      <c r="AA25" s="206"/>
      <c r="AB25" s="206"/>
      <c r="AC25" s="206"/>
      <c r="AD25" s="206"/>
      <c r="AE25" s="206"/>
      <c r="AF25" s="206"/>
      <c r="AG25" s="206" t="s">
        <v>903</v>
      </c>
      <c r="AH25" s="206"/>
      <c r="AI25" s="206"/>
      <c r="AJ25" s="206"/>
      <c r="AK25" s="206"/>
      <c r="AL25" s="206"/>
      <c r="AM25" s="206"/>
      <c r="AN25" s="206"/>
      <c r="AO25" s="206"/>
      <c r="AP25" s="206"/>
      <c r="AQ25" s="206"/>
      <c r="AR25" s="206"/>
      <c r="AS25" s="206"/>
      <c r="AT25" s="206"/>
      <c r="AU25" s="206"/>
      <c r="AV25" s="206"/>
      <c r="AW25" s="206"/>
      <c r="AX25" s="206"/>
      <c r="AY25" s="206"/>
      <c r="AZ25" s="206"/>
      <c r="BA25" s="206"/>
      <c r="BB25" s="206"/>
      <c r="BC25" s="206"/>
      <c r="BD25" s="206"/>
      <c r="BE25" s="206"/>
      <c r="BF25" s="206"/>
      <c r="BG25" s="206"/>
      <c r="BH25" s="206"/>
    </row>
    <row r="26" spans="1:60" x14ac:dyDescent="0.25">
      <c r="A26" s="5"/>
      <c r="B26" s="6"/>
      <c r="C26" s="258"/>
      <c r="D26" s="8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AE26">
        <v>15</v>
      </c>
      <c r="AF26">
        <v>21</v>
      </c>
    </row>
    <row r="27" spans="1:60" x14ac:dyDescent="0.25">
      <c r="A27" s="209"/>
      <c r="B27" s="210" t="s">
        <v>31</v>
      </c>
      <c r="C27" s="259"/>
      <c r="D27" s="211"/>
      <c r="E27" s="212"/>
      <c r="F27" s="212"/>
      <c r="G27" s="251">
        <f>G8+G17+G20+G23</f>
        <v>0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AE27">
        <f>SUMIF(L7:L25,AE26,G7:G25)</f>
        <v>0</v>
      </c>
      <c r="AF27">
        <f>SUMIF(L7:L25,AF26,G7:G25)</f>
        <v>0</v>
      </c>
      <c r="AG27" t="s">
        <v>916</v>
      </c>
    </row>
    <row r="28" spans="1:60" x14ac:dyDescent="0.25">
      <c r="A28" s="5"/>
      <c r="B28" s="6"/>
      <c r="C28" s="258"/>
      <c r="D28" s="8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</row>
    <row r="29" spans="1:60" x14ac:dyDescent="0.25">
      <c r="A29" s="5"/>
      <c r="B29" s="6"/>
      <c r="C29" s="258"/>
      <c r="D29" s="8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</row>
    <row r="30" spans="1:60" x14ac:dyDescent="0.25">
      <c r="A30" s="213" t="s">
        <v>917</v>
      </c>
      <c r="B30" s="213"/>
      <c r="C30" s="260"/>
      <c r="D30" s="8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</row>
    <row r="31" spans="1:60" x14ac:dyDescent="0.25">
      <c r="A31" s="214"/>
      <c r="B31" s="215"/>
      <c r="C31" s="261"/>
      <c r="D31" s="215"/>
      <c r="E31" s="215"/>
      <c r="F31" s="215"/>
      <c r="G31" s="216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AG31" t="s">
        <v>918</v>
      </c>
    </row>
    <row r="32" spans="1:60" x14ac:dyDescent="0.25">
      <c r="A32" s="217"/>
      <c r="B32" s="218"/>
      <c r="C32" s="262"/>
      <c r="D32" s="218"/>
      <c r="E32" s="218"/>
      <c r="F32" s="218"/>
      <c r="G32" s="219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</row>
    <row r="33" spans="1:33" x14ac:dyDescent="0.25">
      <c r="A33" s="217"/>
      <c r="B33" s="218"/>
      <c r="C33" s="262"/>
      <c r="D33" s="218"/>
      <c r="E33" s="218"/>
      <c r="F33" s="218"/>
      <c r="G33" s="219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</row>
    <row r="34" spans="1:33" x14ac:dyDescent="0.25">
      <c r="A34" s="217"/>
      <c r="B34" s="218"/>
      <c r="C34" s="262"/>
      <c r="D34" s="218"/>
      <c r="E34" s="218"/>
      <c r="F34" s="218"/>
      <c r="G34" s="219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</row>
    <row r="35" spans="1:33" x14ac:dyDescent="0.25">
      <c r="A35" s="220"/>
      <c r="B35" s="221"/>
      <c r="C35" s="263"/>
      <c r="D35" s="221"/>
      <c r="E35" s="221"/>
      <c r="F35" s="221"/>
      <c r="G35" s="222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</row>
    <row r="36" spans="1:33" x14ac:dyDescent="0.25">
      <c r="A36" s="5"/>
      <c r="B36" s="6"/>
      <c r="C36" s="258"/>
      <c r="D36" s="8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</row>
    <row r="37" spans="1:33" x14ac:dyDescent="0.25">
      <c r="C37" s="264"/>
      <c r="D37" s="190"/>
      <c r="AG37" t="s">
        <v>919</v>
      </c>
    </row>
    <row r="38" spans="1:33" x14ac:dyDescent="0.25">
      <c r="D38" s="190"/>
    </row>
    <row r="39" spans="1:33" x14ac:dyDescent="0.25">
      <c r="D39" s="190"/>
    </row>
    <row r="40" spans="1:33" x14ac:dyDescent="0.25">
      <c r="D40" s="190"/>
    </row>
    <row r="41" spans="1:33" x14ac:dyDescent="0.25">
      <c r="D41" s="190"/>
    </row>
    <row r="42" spans="1:33" x14ac:dyDescent="0.25">
      <c r="D42" s="190"/>
    </row>
    <row r="43" spans="1:33" x14ac:dyDescent="0.25">
      <c r="D43" s="190"/>
    </row>
    <row r="44" spans="1:33" x14ac:dyDescent="0.25">
      <c r="D44" s="190"/>
    </row>
    <row r="45" spans="1:33" x14ac:dyDescent="0.25">
      <c r="D45" s="190"/>
    </row>
    <row r="46" spans="1:33" x14ac:dyDescent="0.25">
      <c r="D46" s="190"/>
    </row>
    <row r="47" spans="1:33" x14ac:dyDescent="0.25">
      <c r="D47" s="190"/>
    </row>
    <row r="48" spans="1:33" x14ac:dyDescent="0.25">
      <c r="D48" s="190"/>
    </row>
    <row r="49" spans="4:4" x14ac:dyDescent="0.25">
      <c r="D49" s="190"/>
    </row>
    <row r="50" spans="4:4" x14ac:dyDescent="0.25">
      <c r="D50" s="190"/>
    </row>
    <row r="51" spans="4:4" x14ac:dyDescent="0.25">
      <c r="D51" s="190"/>
    </row>
    <row r="52" spans="4:4" x14ac:dyDescent="0.25">
      <c r="D52" s="190"/>
    </row>
    <row r="53" spans="4:4" x14ac:dyDescent="0.25">
      <c r="D53" s="190"/>
    </row>
    <row r="54" spans="4:4" x14ac:dyDescent="0.25">
      <c r="D54" s="190"/>
    </row>
    <row r="55" spans="4:4" x14ac:dyDescent="0.25">
      <c r="D55" s="190"/>
    </row>
    <row r="56" spans="4:4" x14ac:dyDescent="0.25">
      <c r="D56" s="190"/>
    </row>
    <row r="57" spans="4:4" x14ac:dyDescent="0.25">
      <c r="D57" s="190"/>
    </row>
    <row r="58" spans="4:4" x14ac:dyDescent="0.25">
      <c r="D58" s="190"/>
    </row>
    <row r="59" spans="4:4" x14ac:dyDescent="0.25">
      <c r="D59" s="190"/>
    </row>
    <row r="60" spans="4:4" x14ac:dyDescent="0.25">
      <c r="D60" s="190"/>
    </row>
    <row r="61" spans="4:4" x14ac:dyDescent="0.25">
      <c r="D61" s="190"/>
    </row>
    <row r="62" spans="4:4" x14ac:dyDescent="0.25">
      <c r="D62" s="190"/>
    </row>
    <row r="63" spans="4:4" x14ac:dyDescent="0.25">
      <c r="D63" s="190"/>
    </row>
    <row r="64" spans="4:4" x14ac:dyDescent="0.25">
      <c r="D64" s="190"/>
    </row>
    <row r="65" spans="4:4" x14ac:dyDescent="0.25">
      <c r="D65" s="190"/>
    </row>
    <row r="66" spans="4:4" x14ac:dyDescent="0.25">
      <c r="D66" s="190"/>
    </row>
    <row r="67" spans="4:4" x14ac:dyDescent="0.25">
      <c r="D67" s="190"/>
    </row>
    <row r="68" spans="4:4" x14ac:dyDescent="0.25">
      <c r="D68" s="190"/>
    </row>
    <row r="69" spans="4:4" x14ac:dyDescent="0.25">
      <c r="D69" s="190"/>
    </row>
    <row r="70" spans="4:4" x14ac:dyDescent="0.25">
      <c r="D70" s="190"/>
    </row>
    <row r="71" spans="4:4" x14ac:dyDescent="0.25">
      <c r="D71" s="190"/>
    </row>
    <row r="72" spans="4:4" x14ac:dyDescent="0.25">
      <c r="D72" s="190"/>
    </row>
    <row r="73" spans="4:4" x14ac:dyDescent="0.25">
      <c r="D73" s="190"/>
    </row>
    <row r="74" spans="4:4" x14ac:dyDescent="0.25">
      <c r="D74" s="190"/>
    </row>
    <row r="75" spans="4:4" x14ac:dyDescent="0.25">
      <c r="D75" s="190"/>
    </row>
    <row r="76" spans="4:4" x14ac:dyDescent="0.25">
      <c r="D76" s="190"/>
    </row>
    <row r="77" spans="4:4" x14ac:dyDescent="0.25">
      <c r="D77" s="190"/>
    </row>
    <row r="78" spans="4:4" x14ac:dyDescent="0.25">
      <c r="D78" s="190"/>
    </row>
    <row r="79" spans="4:4" x14ac:dyDescent="0.25">
      <c r="D79" s="190"/>
    </row>
    <row r="80" spans="4:4" x14ac:dyDescent="0.25">
      <c r="D80" s="190"/>
    </row>
    <row r="81" spans="4:4" x14ac:dyDescent="0.25">
      <c r="D81" s="190"/>
    </row>
    <row r="82" spans="4:4" x14ac:dyDescent="0.25">
      <c r="D82" s="190"/>
    </row>
    <row r="83" spans="4:4" x14ac:dyDescent="0.25">
      <c r="D83" s="190"/>
    </row>
    <row r="84" spans="4:4" x14ac:dyDescent="0.25">
      <c r="D84" s="190"/>
    </row>
    <row r="85" spans="4:4" x14ac:dyDescent="0.25">
      <c r="D85" s="190"/>
    </row>
    <row r="86" spans="4:4" x14ac:dyDescent="0.25">
      <c r="D86" s="190"/>
    </row>
    <row r="87" spans="4:4" x14ac:dyDescent="0.25">
      <c r="D87" s="190"/>
    </row>
    <row r="88" spans="4:4" x14ac:dyDescent="0.25">
      <c r="D88" s="190"/>
    </row>
    <row r="89" spans="4:4" x14ac:dyDescent="0.25">
      <c r="D89" s="190"/>
    </row>
    <row r="90" spans="4:4" x14ac:dyDescent="0.25">
      <c r="D90" s="190"/>
    </row>
    <row r="91" spans="4:4" x14ac:dyDescent="0.25">
      <c r="D91" s="190"/>
    </row>
    <row r="92" spans="4:4" x14ac:dyDescent="0.25">
      <c r="D92" s="190"/>
    </row>
    <row r="93" spans="4:4" x14ac:dyDescent="0.25">
      <c r="D93" s="190"/>
    </row>
    <row r="94" spans="4:4" x14ac:dyDescent="0.25">
      <c r="D94" s="190"/>
    </row>
    <row r="95" spans="4:4" x14ac:dyDescent="0.25">
      <c r="D95" s="190"/>
    </row>
    <row r="96" spans="4:4" x14ac:dyDescent="0.25">
      <c r="D96" s="190"/>
    </row>
    <row r="97" spans="4:4" x14ac:dyDescent="0.25">
      <c r="D97" s="190"/>
    </row>
    <row r="98" spans="4:4" x14ac:dyDescent="0.25">
      <c r="D98" s="190"/>
    </row>
    <row r="99" spans="4:4" x14ac:dyDescent="0.25">
      <c r="D99" s="190"/>
    </row>
    <row r="100" spans="4:4" x14ac:dyDescent="0.25">
      <c r="D100" s="190"/>
    </row>
    <row r="101" spans="4:4" x14ac:dyDescent="0.25">
      <c r="D101" s="190"/>
    </row>
    <row r="102" spans="4:4" x14ac:dyDescent="0.25">
      <c r="D102" s="190"/>
    </row>
    <row r="103" spans="4:4" x14ac:dyDescent="0.25">
      <c r="D103" s="190"/>
    </row>
    <row r="104" spans="4:4" x14ac:dyDescent="0.25">
      <c r="D104" s="190"/>
    </row>
    <row r="105" spans="4:4" x14ac:dyDescent="0.25">
      <c r="D105" s="190"/>
    </row>
    <row r="106" spans="4:4" x14ac:dyDescent="0.25">
      <c r="D106" s="190"/>
    </row>
    <row r="107" spans="4:4" x14ac:dyDescent="0.25">
      <c r="D107" s="190"/>
    </row>
    <row r="108" spans="4:4" x14ac:dyDescent="0.25">
      <c r="D108" s="190"/>
    </row>
    <row r="109" spans="4:4" x14ac:dyDescent="0.25">
      <c r="D109" s="190"/>
    </row>
    <row r="110" spans="4:4" x14ac:dyDescent="0.25">
      <c r="D110" s="190"/>
    </row>
    <row r="111" spans="4:4" x14ac:dyDescent="0.25">
      <c r="D111" s="190"/>
    </row>
    <row r="112" spans="4:4" x14ac:dyDescent="0.25">
      <c r="D112" s="190"/>
    </row>
    <row r="113" spans="4:4" x14ac:dyDescent="0.25">
      <c r="D113" s="190"/>
    </row>
    <row r="114" spans="4:4" x14ac:dyDescent="0.25">
      <c r="D114" s="190"/>
    </row>
    <row r="115" spans="4:4" x14ac:dyDescent="0.25">
      <c r="D115" s="190"/>
    </row>
    <row r="116" spans="4:4" x14ac:dyDescent="0.25">
      <c r="D116" s="190"/>
    </row>
    <row r="117" spans="4:4" x14ac:dyDescent="0.25">
      <c r="D117" s="190"/>
    </row>
    <row r="118" spans="4:4" x14ac:dyDescent="0.25">
      <c r="D118" s="190"/>
    </row>
    <row r="119" spans="4:4" x14ac:dyDescent="0.25">
      <c r="D119" s="190"/>
    </row>
    <row r="120" spans="4:4" x14ac:dyDescent="0.25">
      <c r="D120" s="190"/>
    </row>
    <row r="121" spans="4:4" x14ac:dyDescent="0.25">
      <c r="D121" s="190"/>
    </row>
    <row r="122" spans="4:4" x14ac:dyDescent="0.25">
      <c r="D122" s="190"/>
    </row>
    <row r="123" spans="4:4" x14ac:dyDescent="0.25">
      <c r="D123" s="190"/>
    </row>
    <row r="124" spans="4:4" x14ac:dyDescent="0.25">
      <c r="D124" s="190"/>
    </row>
    <row r="125" spans="4:4" x14ac:dyDescent="0.25">
      <c r="D125" s="190"/>
    </row>
    <row r="126" spans="4:4" x14ac:dyDescent="0.25">
      <c r="D126" s="190"/>
    </row>
    <row r="127" spans="4:4" x14ac:dyDescent="0.25">
      <c r="D127" s="190"/>
    </row>
    <row r="128" spans="4:4" x14ac:dyDescent="0.25">
      <c r="D128" s="190"/>
    </row>
    <row r="129" spans="4:4" x14ac:dyDescent="0.25">
      <c r="D129" s="190"/>
    </row>
    <row r="130" spans="4:4" x14ac:dyDescent="0.25">
      <c r="D130" s="190"/>
    </row>
    <row r="131" spans="4:4" x14ac:dyDescent="0.25">
      <c r="D131" s="190"/>
    </row>
    <row r="132" spans="4:4" x14ac:dyDescent="0.25">
      <c r="D132" s="190"/>
    </row>
    <row r="133" spans="4:4" x14ac:dyDescent="0.25">
      <c r="D133" s="190"/>
    </row>
    <row r="134" spans="4:4" x14ac:dyDescent="0.25">
      <c r="D134" s="190"/>
    </row>
    <row r="135" spans="4:4" x14ac:dyDescent="0.25">
      <c r="D135" s="190"/>
    </row>
    <row r="136" spans="4:4" x14ac:dyDescent="0.25">
      <c r="D136" s="190"/>
    </row>
    <row r="137" spans="4:4" x14ac:dyDescent="0.25">
      <c r="D137" s="190"/>
    </row>
    <row r="138" spans="4:4" x14ac:dyDescent="0.25">
      <c r="D138" s="190"/>
    </row>
    <row r="139" spans="4:4" x14ac:dyDescent="0.25">
      <c r="D139" s="190"/>
    </row>
    <row r="140" spans="4:4" x14ac:dyDescent="0.25">
      <c r="D140" s="190"/>
    </row>
    <row r="141" spans="4:4" x14ac:dyDescent="0.25">
      <c r="D141" s="190"/>
    </row>
    <row r="142" spans="4:4" x14ac:dyDescent="0.25">
      <c r="D142" s="190"/>
    </row>
    <row r="143" spans="4:4" x14ac:dyDescent="0.25">
      <c r="D143" s="190"/>
    </row>
    <row r="144" spans="4:4" x14ac:dyDescent="0.25">
      <c r="D144" s="190"/>
    </row>
    <row r="145" spans="4:4" x14ac:dyDescent="0.25">
      <c r="D145" s="190"/>
    </row>
    <row r="146" spans="4:4" x14ac:dyDescent="0.25">
      <c r="D146" s="190"/>
    </row>
    <row r="147" spans="4:4" x14ac:dyDescent="0.25">
      <c r="D147" s="190"/>
    </row>
    <row r="148" spans="4:4" x14ac:dyDescent="0.25">
      <c r="D148" s="190"/>
    </row>
    <row r="149" spans="4:4" x14ac:dyDescent="0.25">
      <c r="D149" s="190"/>
    </row>
    <row r="150" spans="4:4" x14ac:dyDescent="0.25">
      <c r="D150" s="190"/>
    </row>
    <row r="151" spans="4:4" x14ac:dyDescent="0.25">
      <c r="D151" s="190"/>
    </row>
    <row r="152" spans="4:4" x14ac:dyDescent="0.25">
      <c r="D152" s="190"/>
    </row>
    <row r="153" spans="4:4" x14ac:dyDescent="0.25">
      <c r="D153" s="190"/>
    </row>
    <row r="154" spans="4:4" x14ac:dyDescent="0.25">
      <c r="D154" s="190"/>
    </row>
    <row r="155" spans="4:4" x14ac:dyDescent="0.25">
      <c r="D155" s="190"/>
    </row>
    <row r="156" spans="4:4" x14ac:dyDescent="0.25">
      <c r="D156" s="190"/>
    </row>
    <row r="157" spans="4:4" x14ac:dyDescent="0.25">
      <c r="D157" s="190"/>
    </row>
    <row r="158" spans="4:4" x14ac:dyDescent="0.25">
      <c r="D158" s="190"/>
    </row>
    <row r="159" spans="4:4" x14ac:dyDescent="0.25">
      <c r="D159" s="190"/>
    </row>
    <row r="160" spans="4:4" x14ac:dyDescent="0.25">
      <c r="D160" s="190"/>
    </row>
    <row r="161" spans="4:4" x14ac:dyDescent="0.25">
      <c r="D161" s="190"/>
    </row>
    <row r="162" spans="4:4" x14ac:dyDescent="0.25">
      <c r="D162" s="190"/>
    </row>
    <row r="163" spans="4:4" x14ac:dyDescent="0.25">
      <c r="D163" s="190"/>
    </row>
    <row r="164" spans="4:4" x14ac:dyDescent="0.25">
      <c r="D164" s="190"/>
    </row>
    <row r="165" spans="4:4" x14ac:dyDescent="0.25">
      <c r="D165" s="190"/>
    </row>
    <row r="166" spans="4:4" x14ac:dyDescent="0.25">
      <c r="D166" s="190"/>
    </row>
    <row r="167" spans="4:4" x14ac:dyDescent="0.25">
      <c r="D167" s="190"/>
    </row>
    <row r="168" spans="4:4" x14ac:dyDescent="0.25">
      <c r="D168" s="190"/>
    </row>
    <row r="169" spans="4:4" x14ac:dyDescent="0.25">
      <c r="D169" s="190"/>
    </row>
    <row r="170" spans="4:4" x14ac:dyDescent="0.25">
      <c r="D170" s="190"/>
    </row>
    <row r="171" spans="4:4" x14ac:dyDescent="0.25">
      <c r="D171" s="190"/>
    </row>
    <row r="172" spans="4:4" x14ac:dyDescent="0.25">
      <c r="D172" s="190"/>
    </row>
    <row r="173" spans="4:4" x14ac:dyDescent="0.25">
      <c r="D173" s="190"/>
    </row>
    <row r="174" spans="4:4" x14ac:dyDescent="0.25">
      <c r="D174" s="190"/>
    </row>
    <row r="175" spans="4:4" x14ac:dyDescent="0.25">
      <c r="D175" s="190"/>
    </row>
    <row r="176" spans="4:4" x14ac:dyDescent="0.25">
      <c r="D176" s="190"/>
    </row>
    <row r="177" spans="4:4" x14ac:dyDescent="0.25">
      <c r="D177" s="190"/>
    </row>
    <row r="178" spans="4:4" x14ac:dyDescent="0.25">
      <c r="D178" s="190"/>
    </row>
    <row r="179" spans="4:4" x14ac:dyDescent="0.25">
      <c r="D179" s="190"/>
    </row>
    <row r="180" spans="4:4" x14ac:dyDescent="0.25">
      <c r="D180" s="190"/>
    </row>
    <row r="181" spans="4:4" x14ac:dyDescent="0.25">
      <c r="D181" s="190"/>
    </row>
    <row r="182" spans="4:4" x14ac:dyDescent="0.25">
      <c r="D182" s="190"/>
    </row>
    <row r="183" spans="4:4" x14ac:dyDescent="0.25">
      <c r="D183" s="190"/>
    </row>
    <row r="184" spans="4:4" x14ac:dyDescent="0.25">
      <c r="D184" s="190"/>
    </row>
    <row r="185" spans="4:4" x14ac:dyDescent="0.25">
      <c r="D185" s="190"/>
    </row>
    <row r="186" spans="4:4" x14ac:dyDescent="0.25">
      <c r="D186" s="190"/>
    </row>
    <row r="187" spans="4:4" x14ac:dyDescent="0.25">
      <c r="D187" s="190"/>
    </row>
    <row r="188" spans="4:4" x14ac:dyDescent="0.25">
      <c r="D188" s="190"/>
    </row>
    <row r="189" spans="4:4" x14ac:dyDescent="0.25">
      <c r="D189" s="190"/>
    </row>
    <row r="190" spans="4:4" x14ac:dyDescent="0.25">
      <c r="D190" s="190"/>
    </row>
    <row r="191" spans="4:4" x14ac:dyDescent="0.25">
      <c r="D191" s="190"/>
    </row>
    <row r="192" spans="4:4" x14ac:dyDescent="0.25">
      <c r="D192" s="190"/>
    </row>
    <row r="193" spans="4:4" x14ac:dyDescent="0.25">
      <c r="D193" s="190"/>
    </row>
    <row r="194" spans="4:4" x14ac:dyDescent="0.25">
      <c r="D194" s="190"/>
    </row>
    <row r="195" spans="4:4" x14ac:dyDescent="0.25">
      <c r="D195" s="190"/>
    </row>
    <row r="196" spans="4:4" x14ac:dyDescent="0.25">
      <c r="D196" s="190"/>
    </row>
    <row r="197" spans="4:4" x14ac:dyDescent="0.25">
      <c r="D197" s="190"/>
    </row>
    <row r="198" spans="4:4" x14ac:dyDescent="0.25">
      <c r="D198" s="190"/>
    </row>
    <row r="199" spans="4:4" x14ac:dyDescent="0.25">
      <c r="D199" s="190"/>
    </row>
    <row r="200" spans="4:4" x14ac:dyDescent="0.25">
      <c r="D200" s="190"/>
    </row>
    <row r="201" spans="4:4" x14ac:dyDescent="0.25">
      <c r="D201" s="190"/>
    </row>
    <row r="202" spans="4:4" x14ac:dyDescent="0.25">
      <c r="D202" s="190"/>
    </row>
    <row r="203" spans="4:4" x14ac:dyDescent="0.25">
      <c r="D203" s="190"/>
    </row>
    <row r="204" spans="4:4" x14ac:dyDescent="0.25">
      <c r="D204" s="190"/>
    </row>
    <row r="205" spans="4:4" x14ac:dyDescent="0.25">
      <c r="D205" s="190"/>
    </row>
    <row r="206" spans="4:4" x14ac:dyDescent="0.25">
      <c r="D206" s="190"/>
    </row>
    <row r="207" spans="4:4" x14ac:dyDescent="0.25">
      <c r="D207" s="190"/>
    </row>
    <row r="208" spans="4:4" x14ac:dyDescent="0.25">
      <c r="D208" s="190"/>
    </row>
    <row r="209" spans="4:4" x14ac:dyDescent="0.25">
      <c r="D209" s="190"/>
    </row>
    <row r="210" spans="4:4" x14ac:dyDescent="0.25">
      <c r="D210" s="190"/>
    </row>
    <row r="211" spans="4:4" x14ac:dyDescent="0.25">
      <c r="D211" s="190"/>
    </row>
    <row r="212" spans="4:4" x14ac:dyDescent="0.25">
      <c r="D212" s="190"/>
    </row>
    <row r="213" spans="4:4" x14ac:dyDescent="0.25">
      <c r="D213" s="190"/>
    </row>
    <row r="214" spans="4:4" x14ac:dyDescent="0.25">
      <c r="D214" s="190"/>
    </row>
    <row r="215" spans="4:4" x14ac:dyDescent="0.25">
      <c r="D215" s="190"/>
    </row>
    <row r="216" spans="4:4" x14ac:dyDescent="0.25">
      <c r="D216" s="190"/>
    </row>
    <row r="217" spans="4:4" x14ac:dyDescent="0.25">
      <c r="D217" s="190"/>
    </row>
    <row r="218" spans="4:4" x14ac:dyDescent="0.25">
      <c r="D218" s="190"/>
    </row>
    <row r="219" spans="4:4" x14ac:dyDescent="0.25">
      <c r="D219" s="190"/>
    </row>
    <row r="220" spans="4:4" x14ac:dyDescent="0.25">
      <c r="D220" s="190"/>
    </row>
    <row r="221" spans="4:4" x14ac:dyDescent="0.25">
      <c r="D221" s="190"/>
    </row>
    <row r="222" spans="4:4" x14ac:dyDescent="0.25">
      <c r="D222" s="190"/>
    </row>
    <row r="223" spans="4:4" x14ac:dyDescent="0.25">
      <c r="D223" s="190"/>
    </row>
    <row r="224" spans="4:4" x14ac:dyDescent="0.25">
      <c r="D224" s="190"/>
    </row>
    <row r="225" spans="4:4" x14ac:dyDescent="0.25">
      <c r="D225" s="190"/>
    </row>
    <row r="226" spans="4:4" x14ac:dyDescent="0.25">
      <c r="D226" s="190"/>
    </row>
    <row r="227" spans="4:4" x14ac:dyDescent="0.25">
      <c r="D227" s="190"/>
    </row>
    <row r="228" spans="4:4" x14ac:dyDescent="0.25">
      <c r="D228" s="190"/>
    </row>
    <row r="229" spans="4:4" x14ac:dyDescent="0.25">
      <c r="D229" s="190"/>
    </row>
    <row r="230" spans="4:4" x14ac:dyDescent="0.25">
      <c r="D230" s="190"/>
    </row>
    <row r="231" spans="4:4" x14ac:dyDescent="0.25">
      <c r="D231" s="190"/>
    </row>
    <row r="232" spans="4:4" x14ac:dyDescent="0.25">
      <c r="D232" s="190"/>
    </row>
    <row r="233" spans="4:4" x14ac:dyDescent="0.25">
      <c r="D233" s="190"/>
    </row>
    <row r="234" spans="4:4" x14ac:dyDescent="0.25">
      <c r="D234" s="190"/>
    </row>
    <row r="235" spans="4:4" x14ac:dyDescent="0.25">
      <c r="D235" s="190"/>
    </row>
    <row r="236" spans="4:4" x14ac:dyDescent="0.25">
      <c r="D236" s="190"/>
    </row>
    <row r="237" spans="4:4" x14ac:dyDescent="0.25">
      <c r="D237" s="190"/>
    </row>
    <row r="238" spans="4:4" x14ac:dyDescent="0.25">
      <c r="D238" s="190"/>
    </row>
    <row r="239" spans="4:4" x14ac:dyDescent="0.25">
      <c r="D239" s="190"/>
    </row>
    <row r="240" spans="4:4" x14ac:dyDescent="0.25">
      <c r="D240" s="190"/>
    </row>
    <row r="241" spans="4:4" x14ac:dyDescent="0.25">
      <c r="D241" s="190"/>
    </row>
    <row r="242" spans="4:4" x14ac:dyDescent="0.25">
      <c r="D242" s="190"/>
    </row>
    <row r="243" spans="4:4" x14ac:dyDescent="0.25">
      <c r="D243" s="190"/>
    </row>
    <row r="244" spans="4:4" x14ac:dyDescent="0.25">
      <c r="D244" s="190"/>
    </row>
    <row r="245" spans="4:4" x14ac:dyDescent="0.25">
      <c r="D245" s="190"/>
    </row>
    <row r="246" spans="4:4" x14ac:dyDescent="0.25">
      <c r="D246" s="190"/>
    </row>
    <row r="247" spans="4:4" x14ac:dyDescent="0.25">
      <c r="D247" s="190"/>
    </row>
    <row r="248" spans="4:4" x14ac:dyDescent="0.25">
      <c r="D248" s="190"/>
    </row>
    <row r="249" spans="4:4" x14ac:dyDescent="0.25">
      <c r="D249" s="190"/>
    </row>
    <row r="250" spans="4:4" x14ac:dyDescent="0.25">
      <c r="D250" s="190"/>
    </row>
    <row r="251" spans="4:4" x14ac:dyDescent="0.25">
      <c r="D251" s="190"/>
    </row>
    <row r="252" spans="4:4" x14ac:dyDescent="0.25">
      <c r="D252" s="190"/>
    </row>
    <row r="253" spans="4:4" x14ac:dyDescent="0.25">
      <c r="D253" s="190"/>
    </row>
    <row r="254" spans="4:4" x14ac:dyDescent="0.25">
      <c r="D254" s="190"/>
    </row>
    <row r="255" spans="4:4" x14ac:dyDescent="0.25">
      <c r="D255" s="190"/>
    </row>
    <row r="256" spans="4:4" x14ac:dyDescent="0.25">
      <c r="D256" s="190"/>
    </row>
    <row r="257" spans="4:4" x14ac:dyDescent="0.25">
      <c r="D257" s="190"/>
    </row>
    <row r="258" spans="4:4" x14ac:dyDescent="0.25">
      <c r="D258" s="190"/>
    </row>
    <row r="259" spans="4:4" x14ac:dyDescent="0.25">
      <c r="D259" s="190"/>
    </row>
    <row r="260" spans="4:4" x14ac:dyDescent="0.25">
      <c r="D260" s="190"/>
    </row>
    <row r="261" spans="4:4" x14ac:dyDescent="0.25">
      <c r="D261" s="190"/>
    </row>
    <row r="262" spans="4:4" x14ac:dyDescent="0.25">
      <c r="D262" s="190"/>
    </row>
    <row r="263" spans="4:4" x14ac:dyDescent="0.25">
      <c r="D263" s="190"/>
    </row>
    <row r="264" spans="4:4" x14ac:dyDescent="0.25">
      <c r="D264" s="190"/>
    </row>
    <row r="265" spans="4:4" x14ac:dyDescent="0.25">
      <c r="D265" s="190"/>
    </row>
    <row r="266" spans="4:4" x14ac:dyDescent="0.25">
      <c r="D266" s="190"/>
    </row>
    <row r="267" spans="4:4" x14ac:dyDescent="0.25">
      <c r="D267" s="190"/>
    </row>
    <row r="268" spans="4:4" x14ac:dyDescent="0.25">
      <c r="D268" s="190"/>
    </row>
    <row r="269" spans="4:4" x14ac:dyDescent="0.25">
      <c r="D269" s="190"/>
    </row>
    <row r="270" spans="4:4" x14ac:dyDescent="0.25">
      <c r="D270" s="190"/>
    </row>
    <row r="271" spans="4:4" x14ac:dyDescent="0.25">
      <c r="D271" s="190"/>
    </row>
    <row r="272" spans="4:4" x14ac:dyDescent="0.25">
      <c r="D272" s="190"/>
    </row>
    <row r="273" spans="4:4" x14ac:dyDescent="0.25">
      <c r="D273" s="190"/>
    </row>
    <row r="274" spans="4:4" x14ac:dyDescent="0.25">
      <c r="D274" s="190"/>
    </row>
    <row r="275" spans="4:4" x14ac:dyDescent="0.25">
      <c r="D275" s="190"/>
    </row>
    <row r="276" spans="4:4" x14ac:dyDescent="0.25">
      <c r="D276" s="190"/>
    </row>
    <row r="277" spans="4:4" x14ac:dyDescent="0.25">
      <c r="D277" s="190"/>
    </row>
    <row r="278" spans="4:4" x14ac:dyDescent="0.25">
      <c r="D278" s="190"/>
    </row>
    <row r="279" spans="4:4" x14ac:dyDescent="0.25">
      <c r="D279" s="190"/>
    </row>
    <row r="280" spans="4:4" x14ac:dyDescent="0.25">
      <c r="D280" s="190"/>
    </row>
    <row r="281" spans="4:4" x14ac:dyDescent="0.25">
      <c r="D281" s="190"/>
    </row>
    <row r="282" spans="4:4" x14ac:dyDescent="0.25">
      <c r="D282" s="190"/>
    </row>
    <row r="283" spans="4:4" x14ac:dyDescent="0.25">
      <c r="D283" s="190"/>
    </row>
    <row r="284" spans="4:4" x14ac:dyDescent="0.25">
      <c r="D284" s="190"/>
    </row>
    <row r="285" spans="4:4" x14ac:dyDescent="0.25">
      <c r="D285" s="190"/>
    </row>
    <row r="286" spans="4:4" x14ac:dyDescent="0.25">
      <c r="D286" s="190"/>
    </row>
    <row r="287" spans="4:4" x14ac:dyDescent="0.25">
      <c r="D287" s="190"/>
    </row>
    <row r="288" spans="4:4" x14ac:dyDescent="0.25">
      <c r="D288" s="190"/>
    </row>
    <row r="289" spans="4:4" x14ac:dyDescent="0.25">
      <c r="D289" s="190"/>
    </row>
    <row r="290" spans="4:4" x14ac:dyDescent="0.25">
      <c r="D290" s="190"/>
    </row>
    <row r="291" spans="4:4" x14ac:dyDescent="0.25">
      <c r="D291" s="190"/>
    </row>
    <row r="292" spans="4:4" x14ac:dyDescent="0.25">
      <c r="D292" s="190"/>
    </row>
    <row r="293" spans="4:4" x14ac:dyDescent="0.25">
      <c r="D293" s="190"/>
    </row>
    <row r="294" spans="4:4" x14ac:dyDescent="0.25">
      <c r="D294" s="190"/>
    </row>
    <row r="295" spans="4:4" x14ac:dyDescent="0.25">
      <c r="D295" s="190"/>
    </row>
    <row r="296" spans="4:4" x14ac:dyDescent="0.25">
      <c r="D296" s="190"/>
    </row>
    <row r="297" spans="4:4" x14ac:dyDescent="0.25">
      <c r="D297" s="190"/>
    </row>
    <row r="298" spans="4:4" x14ac:dyDescent="0.25">
      <c r="D298" s="190"/>
    </row>
    <row r="299" spans="4:4" x14ac:dyDescent="0.25">
      <c r="D299" s="190"/>
    </row>
    <row r="300" spans="4:4" x14ac:dyDescent="0.25">
      <c r="D300" s="190"/>
    </row>
    <row r="301" spans="4:4" x14ac:dyDescent="0.25">
      <c r="D301" s="190"/>
    </row>
    <row r="302" spans="4:4" x14ac:dyDescent="0.25">
      <c r="D302" s="190"/>
    </row>
    <row r="303" spans="4:4" x14ac:dyDescent="0.25">
      <c r="D303" s="190"/>
    </row>
    <row r="304" spans="4:4" x14ac:dyDescent="0.25">
      <c r="D304" s="190"/>
    </row>
    <row r="305" spans="4:4" x14ac:dyDescent="0.25">
      <c r="D305" s="190"/>
    </row>
    <row r="306" spans="4:4" x14ac:dyDescent="0.25">
      <c r="D306" s="190"/>
    </row>
    <row r="307" spans="4:4" x14ac:dyDescent="0.25">
      <c r="D307" s="190"/>
    </row>
    <row r="308" spans="4:4" x14ac:dyDescent="0.25">
      <c r="D308" s="190"/>
    </row>
    <row r="309" spans="4:4" x14ac:dyDescent="0.25">
      <c r="D309" s="190"/>
    </row>
    <row r="310" spans="4:4" x14ac:dyDescent="0.25">
      <c r="D310" s="190"/>
    </row>
    <row r="311" spans="4:4" x14ac:dyDescent="0.25">
      <c r="D311" s="190"/>
    </row>
    <row r="312" spans="4:4" x14ac:dyDescent="0.25">
      <c r="D312" s="190"/>
    </row>
    <row r="313" spans="4:4" x14ac:dyDescent="0.25">
      <c r="D313" s="190"/>
    </row>
    <row r="314" spans="4:4" x14ac:dyDescent="0.25">
      <c r="D314" s="190"/>
    </row>
    <row r="315" spans="4:4" x14ac:dyDescent="0.25">
      <c r="D315" s="190"/>
    </row>
    <row r="316" spans="4:4" x14ac:dyDescent="0.25">
      <c r="D316" s="190"/>
    </row>
    <row r="317" spans="4:4" x14ac:dyDescent="0.25">
      <c r="D317" s="190"/>
    </row>
    <row r="318" spans="4:4" x14ac:dyDescent="0.25">
      <c r="D318" s="190"/>
    </row>
    <row r="319" spans="4:4" x14ac:dyDescent="0.25">
      <c r="D319" s="190"/>
    </row>
    <row r="320" spans="4:4" x14ac:dyDescent="0.25">
      <c r="D320" s="190"/>
    </row>
    <row r="321" spans="4:4" x14ac:dyDescent="0.25">
      <c r="D321" s="190"/>
    </row>
    <row r="322" spans="4:4" x14ac:dyDescent="0.25">
      <c r="D322" s="190"/>
    </row>
    <row r="323" spans="4:4" x14ac:dyDescent="0.25">
      <c r="D323" s="190"/>
    </row>
    <row r="324" spans="4:4" x14ac:dyDescent="0.25">
      <c r="D324" s="190"/>
    </row>
    <row r="325" spans="4:4" x14ac:dyDescent="0.25">
      <c r="D325" s="190"/>
    </row>
    <row r="326" spans="4:4" x14ac:dyDescent="0.25">
      <c r="D326" s="190"/>
    </row>
    <row r="327" spans="4:4" x14ac:dyDescent="0.25">
      <c r="D327" s="190"/>
    </row>
    <row r="328" spans="4:4" x14ac:dyDescent="0.25">
      <c r="D328" s="190"/>
    </row>
    <row r="329" spans="4:4" x14ac:dyDescent="0.25">
      <c r="D329" s="190"/>
    </row>
    <row r="330" spans="4:4" x14ac:dyDescent="0.25">
      <c r="D330" s="190"/>
    </row>
    <row r="331" spans="4:4" x14ac:dyDescent="0.25">
      <c r="D331" s="190"/>
    </row>
    <row r="332" spans="4:4" x14ac:dyDescent="0.25">
      <c r="D332" s="190"/>
    </row>
    <row r="333" spans="4:4" x14ac:dyDescent="0.25">
      <c r="D333" s="190"/>
    </row>
    <row r="334" spans="4:4" x14ac:dyDescent="0.25">
      <c r="D334" s="190"/>
    </row>
    <row r="335" spans="4:4" x14ac:dyDescent="0.25">
      <c r="D335" s="190"/>
    </row>
    <row r="336" spans="4:4" x14ac:dyDescent="0.25">
      <c r="D336" s="190"/>
    </row>
    <row r="337" spans="4:4" x14ac:dyDescent="0.25">
      <c r="D337" s="190"/>
    </row>
    <row r="338" spans="4:4" x14ac:dyDescent="0.25">
      <c r="D338" s="190"/>
    </row>
    <row r="339" spans="4:4" x14ac:dyDescent="0.25">
      <c r="D339" s="190"/>
    </row>
    <row r="340" spans="4:4" x14ac:dyDescent="0.25">
      <c r="D340" s="190"/>
    </row>
    <row r="341" spans="4:4" x14ac:dyDescent="0.25">
      <c r="D341" s="190"/>
    </row>
    <row r="342" spans="4:4" x14ac:dyDescent="0.25">
      <c r="D342" s="190"/>
    </row>
    <row r="343" spans="4:4" x14ac:dyDescent="0.25">
      <c r="D343" s="190"/>
    </row>
    <row r="344" spans="4:4" x14ac:dyDescent="0.25">
      <c r="D344" s="190"/>
    </row>
    <row r="345" spans="4:4" x14ac:dyDescent="0.25">
      <c r="D345" s="190"/>
    </row>
    <row r="346" spans="4:4" x14ac:dyDescent="0.25">
      <c r="D346" s="190"/>
    </row>
    <row r="347" spans="4:4" x14ac:dyDescent="0.25">
      <c r="D347" s="190"/>
    </row>
    <row r="348" spans="4:4" x14ac:dyDescent="0.25">
      <c r="D348" s="190"/>
    </row>
    <row r="349" spans="4:4" x14ac:dyDescent="0.25">
      <c r="D349" s="190"/>
    </row>
    <row r="350" spans="4:4" x14ac:dyDescent="0.25">
      <c r="D350" s="190"/>
    </row>
    <row r="351" spans="4:4" x14ac:dyDescent="0.25">
      <c r="D351" s="190"/>
    </row>
    <row r="352" spans="4:4" x14ac:dyDescent="0.25">
      <c r="D352" s="190"/>
    </row>
    <row r="353" spans="4:4" x14ac:dyDescent="0.25">
      <c r="D353" s="190"/>
    </row>
    <row r="354" spans="4:4" x14ac:dyDescent="0.25">
      <c r="D354" s="190"/>
    </row>
    <row r="355" spans="4:4" x14ac:dyDescent="0.25">
      <c r="D355" s="190"/>
    </row>
    <row r="356" spans="4:4" x14ac:dyDescent="0.25">
      <c r="D356" s="190"/>
    </row>
    <row r="357" spans="4:4" x14ac:dyDescent="0.25">
      <c r="D357" s="190"/>
    </row>
    <row r="358" spans="4:4" x14ac:dyDescent="0.25">
      <c r="D358" s="190"/>
    </row>
    <row r="359" spans="4:4" x14ac:dyDescent="0.25">
      <c r="D359" s="190"/>
    </row>
    <row r="360" spans="4:4" x14ac:dyDescent="0.25">
      <c r="D360" s="190"/>
    </row>
    <row r="361" spans="4:4" x14ac:dyDescent="0.25">
      <c r="D361" s="190"/>
    </row>
    <row r="362" spans="4:4" x14ac:dyDescent="0.25">
      <c r="D362" s="190"/>
    </row>
    <row r="363" spans="4:4" x14ac:dyDescent="0.25">
      <c r="D363" s="190"/>
    </row>
    <row r="364" spans="4:4" x14ac:dyDescent="0.25">
      <c r="D364" s="190"/>
    </row>
    <row r="365" spans="4:4" x14ac:dyDescent="0.25">
      <c r="D365" s="190"/>
    </row>
    <row r="366" spans="4:4" x14ac:dyDescent="0.25">
      <c r="D366" s="190"/>
    </row>
    <row r="367" spans="4:4" x14ac:dyDescent="0.25">
      <c r="D367" s="190"/>
    </row>
    <row r="368" spans="4:4" x14ac:dyDescent="0.25">
      <c r="D368" s="190"/>
    </row>
    <row r="369" spans="4:4" x14ac:dyDescent="0.25">
      <c r="D369" s="190"/>
    </row>
    <row r="370" spans="4:4" x14ac:dyDescent="0.25">
      <c r="D370" s="190"/>
    </row>
    <row r="371" spans="4:4" x14ac:dyDescent="0.25">
      <c r="D371" s="190"/>
    </row>
    <row r="372" spans="4:4" x14ac:dyDescent="0.25">
      <c r="D372" s="190"/>
    </row>
    <row r="373" spans="4:4" x14ac:dyDescent="0.25">
      <c r="D373" s="190"/>
    </row>
    <row r="374" spans="4:4" x14ac:dyDescent="0.25">
      <c r="D374" s="190"/>
    </row>
    <row r="375" spans="4:4" x14ac:dyDescent="0.25">
      <c r="D375" s="190"/>
    </row>
    <row r="376" spans="4:4" x14ac:dyDescent="0.25">
      <c r="D376" s="190"/>
    </row>
    <row r="377" spans="4:4" x14ac:dyDescent="0.25">
      <c r="D377" s="190"/>
    </row>
    <row r="378" spans="4:4" x14ac:dyDescent="0.25">
      <c r="D378" s="190"/>
    </row>
    <row r="379" spans="4:4" x14ac:dyDescent="0.25">
      <c r="D379" s="190"/>
    </row>
    <row r="380" spans="4:4" x14ac:dyDescent="0.25">
      <c r="D380" s="190"/>
    </row>
    <row r="381" spans="4:4" x14ac:dyDescent="0.25">
      <c r="D381" s="190"/>
    </row>
    <row r="382" spans="4:4" x14ac:dyDescent="0.25">
      <c r="D382" s="190"/>
    </row>
    <row r="383" spans="4:4" x14ac:dyDescent="0.25">
      <c r="D383" s="190"/>
    </row>
    <row r="384" spans="4:4" x14ac:dyDescent="0.25">
      <c r="D384" s="190"/>
    </row>
    <row r="385" spans="4:4" x14ac:dyDescent="0.25">
      <c r="D385" s="190"/>
    </row>
    <row r="386" spans="4:4" x14ac:dyDescent="0.25">
      <c r="D386" s="190"/>
    </row>
    <row r="387" spans="4:4" x14ac:dyDescent="0.25">
      <c r="D387" s="190"/>
    </row>
    <row r="388" spans="4:4" x14ac:dyDescent="0.25">
      <c r="D388" s="190"/>
    </row>
    <row r="389" spans="4:4" x14ac:dyDescent="0.25">
      <c r="D389" s="190"/>
    </row>
    <row r="390" spans="4:4" x14ac:dyDescent="0.25">
      <c r="D390" s="190"/>
    </row>
    <row r="391" spans="4:4" x14ac:dyDescent="0.25">
      <c r="D391" s="190"/>
    </row>
    <row r="392" spans="4:4" x14ac:dyDescent="0.25">
      <c r="D392" s="190"/>
    </row>
    <row r="393" spans="4:4" x14ac:dyDescent="0.25">
      <c r="D393" s="190"/>
    </row>
    <row r="394" spans="4:4" x14ac:dyDescent="0.25">
      <c r="D394" s="190"/>
    </row>
    <row r="395" spans="4:4" x14ac:dyDescent="0.25">
      <c r="D395" s="190"/>
    </row>
    <row r="396" spans="4:4" x14ac:dyDescent="0.25">
      <c r="D396" s="190"/>
    </row>
    <row r="397" spans="4:4" x14ac:dyDescent="0.25">
      <c r="D397" s="190"/>
    </row>
    <row r="398" spans="4:4" x14ac:dyDescent="0.25">
      <c r="D398" s="190"/>
    </row>
    <row r="399" spans="4:4" x14ac:dyDescent="0.25">
      <c r="D399" s="190"/>
    </row>
    <row r="400" spans="4:4" x14ac:dyDescent="0.25">
      <c r="D400" s="190"/>
    </row>
    <row r="401" spans="4:4" x14ac:dyDescent="0.25">
      <c r="D401" s="190"/>
    </row>
    <row r="402" spans="4:4" x14ac:dyDescent="0.25">
      <c r="D402" s="190"/>
    </row>
    <row r="403" spans="4:4" x14ac:dyDescent="0.25">
      <c r="D403" s="190"/>
    </row>
    <row r="404" spans="4:4" x14ac:dyDescent="0.25">
      <c r="D404" s="190"/>
    </row>
    <row r="405" spans="4:4" x14ac:dyDescent="0.25">
      <c r="D405" s="190"/>
    </row>
    <row r="406" spans="4:4" x14ac:dyDescent="0.25">
      <c r="D406" s="190"/>
    </row>
    <row r="407" spans="4:4" x14ac:dyDescent="0.25">
      <c r="D407" s="190"/>
    </row>
    <row r="408" spans="4:4" x14ac:dyDescent="0.25">
      <c r="D408" s="190"/>
    </row>
    <row r="409" spans="4:4" x14ac:dyDescent="0.25">
      <c r="D409" s="190"/>
    </row>
    <row r="410" spans="4:4" x14ac:dyDescent="0.25">
      <c r="D410" s="190"/>
    </row>
    <row r="411" spans="4:4" x14ac:dyDescent="0.25">
      <c r="D411" s="190"/>
    </row>
    <row r="412" spans="4:4" x14ac:dyDescent="0.25">
      <c r="D412" s="190"/>
    </row>
    <row r="413" spans="4:4" x14ac:dyDescent="0.25">
      <c r="D413" s="190"/>
    </row>
    <row r="414" spans="4:4" x14ac:dyDescent="0.25">
      <c r="D414" s="190"/>
    </row>
    <row r="415" spans="4:4" x14ac:dyDescent="0.25">
      <c r="D415" s="190"/>
    </row>
    <row r="416" spans="4:4" x14ac:dyDescent="0.25">
      <c r="D416" s="190"/>
    </row>
    <row r="417" spans="4:4" x14ac:dyDescent="0.25">
      <c r="D417" s="190"/>
    </row>
    <row r="418" spans="4:4" x14ac:dyDescent="0.25">
      <c r="D418" s="190"/>
    </row>
    <row r="419" spans="4:4" x14ac:dyDescent="0.25">
      <c r="D419" s="190"/>
    </row>
    <row r="420" spans="4:4" x14ac:dyDescent="0.25">
      <c r="D420" s="190"/>
    </row>
    <row r="421" spans="4:4" x14ac:dyDescent="0.25">
      <c r="D421" s="190"/>
    </row>
    <row r="422" spans="4:4" x14ac:dyDescent="0.25">
      <c r="D422" s="190"/>
    </row>
    <row r="423" spans="4:4" x14ac:dyDescent="0.25">
      <c r="D423" s="190"/>
    </row>
    <row r="424" spans="4:4" x14ac:dyDescent="0.25">
      <c r="D424" s="190"/>
    </row>
    <row r="425" spans="4:4" x14ac:dyDescent="0.25">
      <c r="D425" s="190"/>
    </row>
    <row r="426" spans="4:4" x14ac:dyDescent="0.25">
      <c r="D426" s="190"/>
    </row>
    <row r="427" spans="4:4" x14ac:dyDescent="0.25">
      <c r="D427" s="190"/>
    </row>
    <row r="428" spans="4:4" x14ac:dyDescent="0.25">
      <c r="D428" s="190"/>
    </row>
    <row r="429" spans="4:4" x14ac:dyDescent="0.25">
      <c r="D429" s="190"/>
    </row>
    <row r="430" spans="4:4" x14ac:dyDescent="0.25">
      <c r="D430" s="190"/>
    </row>
    <row r="431" spans="4:4" x14ac:dyDescent="0.25">
      <c r="D431" s="190"/>
    </row>
    <row r="432" spans="4:4" x14ac:dyDescent="0.25">
      <c r="D432" s="190"/>
    </row>
    <row r="433" spans="4:4" x14ac:dyDescent="0.25">
      <c r="D433" s="190"/>
    </row>
    <row r="434" spans="4:4" x14ac:dyDescent="0.25">
      <c r="D434" s="190"/>
    </row>
    <row r="435" spans="4:4" x14ac:dyDescent="0.25">
      <c r="D435" s="190"/>
    </row>
    <row r="436" spans="4:4" x14ac:dyDescent="0.25">
      <c r="D436" s="190"/>
    </row>
    <row r="437" spans="4:4" x14ac:dyDescent="0.25">
      <c r="D437" s="190"/>
    </row>
    <row r="438" spans="4:4" x14ac:dyDescent="0.25">
      <c r="D438" s="190"/>
    </row>
    <row r="439" spans="4:4" x14ac:dyDescent="0.25">
      <c r="D439" s="190"/>
    </row>
    <row r="440" spans="4:4" x14ac:dyDescent="0.25">
      <c r="D440" s="190"/>
    </row>
    <row r="441" spans="4:4" x14ac:dyDescent="0.25">
      <c r="D441" s="190"/>
    </row>
    <row r="442" spans="4:4" x14ac:dyDescent="0.25">
      <c r="D442" s="190"/>
    </row>
    <row r="443" spans="4:4" x14ac:dyDescent="0.25">
      <c r="D443" s="190"/>
    </row>
    <row r="444" spans="4:4" x14ac:dyDescent="0.25">
      <c r="D444" s="190"/>
    </row>
    <row r="445" spans="4:4" x14ac:dyDescent="0.25">
      <c r="D445" s="190"/>
    </row>
    <row r="446" spans="4:4" x14ac:dyDescent="0.25">
      <c r="D446" s="190"/>
    </row>
    <row r="447" spans="4:4" x14ac:dyDescent="0.25">
      <c r="D447" s="190"/>
    </row>
    <row r="448" spans="4:4" x14ac:dyDescent="0.25">
      <c r="D448" s="190"/>
    </row>
    <row r="449" spans="4:4" x14ac:dyDescent="0.25">
      <c r="D449" s="190"/>
    </row>
    <row r="450" spans="4:4" x14ac:dyDescent="0.25">
      <c r="D450" s="190"/>
    </row>
    <row r="451" spans="4:4" x14ac:dyDescent="0.25">
      <c r="D451" s="190"/>
    </row>
    <row r="452" spans="4:4" x14ac:dyDescent="0.25">
      <c r="D452" s="190"/>
    </row>
    <row r="453" spans="4:4" x14ac:dyDescent="0.25">
      <c r="D453" s="190"/>
    </row>
    <row r="454" spans="4:4" x14ac:dyDescent="0.25">
      <c r="D454" s="190"/>
    </row>
    <row r="455" spans="4:4" x14ac:dyDescent="0.25">
      <c r="D455" s="190"/>
    </row>
    <row r="456" spans="4:4" x14ac:dyDescent="0.25">
      <c r="D456" s="190"/>
    </row>
    <row r="457" spans="4:4" x14ac:dyDescent="0.25">
      <c r="D457" s="190"/>
    </row>
    <row r="458" spans="4:4" x14ac:dyDescent="0.25">
      <c r="D458" s="190"/>
    </row>
    <row r="459" spans="4:4" x14ac:dyDescent="0.25">
      <c r="D459" s="190"/>
    </row>
    <row r="460" spans="4:4" x14ac:dyDescent="0.25">
      <c r="D460" s="190"/>
    </row>
    <row r="461" spans="4:4" x14ac:dyDescent="0.25">
      <c r="D461" s="190"/>
    </row>
    <row r="462" spans="4:4" x14ac:dyDescent="0.25">
      <c r="D462" s="190"/>
    </row>
    <row r="463" spans="4:4" x14ac:dyDescent="0.25">
      <c r="D463" s="190"/>
    </row>
    <row r="464" spans="4:4" x14ac:dyDescent="0.25">
      <c r="D464" s="190"/>
    </row>
    <row r="465" spans="4:4" x14ac:dyDescent="0.25">
      <c r="D465" s="190"/>
    </row>
    <row r="466" spans="4:4" x14ac:dyDescent="0.25">
      <c r="D466" s="190"/>
    </row>
    <row r="467" spans="4:4" x14ac:dyDescent="0.25">
      <c r="D467" s="190"/>
    </row>
    <row r="468" spans="4:4" x14ac:dyDescent="0.25">
      <c r="D468" s="190"/>
    </row>
    <row r="469" spans="4:4" x14ac:dyDescent="0.25">
      <c r="D469" s="190"/>
    </row>
    <row r="470" spans="4:4" x14ac:dyDescent="0.25">
      <c r="D470" s="190"/>
    </row>
    <row r="471" spans="4:4" x14ac:dyDescent="0.25">
      <c r="D471" s="190"/>
    </row>
    <row r="472" spans="4:4" x14ac:dyDescent="0.25">
      <c r="D472" s="190"/>
    </row>
    <row r="473" spans="4:4" x14ac:dyDescent="0.25">
      <c r="D473" s="190"/>
    </row>
    <row r="474" spans="4:4" x14ac:dyDescent="0.25">
      <c r="D474" s="190"/>
    </row>
    <row r="475" spans="4:4" x14ac:dyDescent="0.25">
      <c r="D475" s="190"/>
    </row>
    <row r="476" spans="4:4" x14ac:dyDescent="0.25">
      <c r="D476" s="190"/>
    </row>
    <row r="477" spans="4:4" x14ac:dyDescent="0.25">
      <c r="D477" s="190"/>
    </row>
    <row r="478" spans="4:4" x14ac:dyDescent="0.25">
      <c r="D478" s="190"/>
    </row>
    <row r="479" spans="4:4" x14ac:dyDescent="0.25">
      <c r="D479" s="190"/>
    </row>
    <row r="480" spans="4:4" x14ac:dyDescent="0.25">
      <c r="D480" s="190"/>
    </row>
    <row r="481" spans="4:4" x14ac:dyDescent="0.25">
      <c r="D481" s="190"/>
    </row>
    <row r="482" spans="4:4" x14ac:dyDescent="0.25">
      <c r="D482" s="190"/>
    </row>
    <row r="483" spans="4:4" x14ac:dyDescent="0.25">
      <c r="D483" s="190"/>
    </row>
    <row r="484" spans="4:4" x14ac:dyDescent="0.25">
      <c r="D484" s="190"/>
    </row>
    <row r="485" spans="4:4" x14ac:dyDescent="0.25">
      <c r="D485" s="190"/>
    </row>
    <row r="486" spans="4:4" x14ac:dyDescent="0.25">
      <c r="D486" s="190"/>
    </row>
    <row r="487" spans="4:4" x14ac:dyDescent="0.25">
      <c r="D487" s="190"/>
    </row>
    <row r="488" spans="4:4" x14ac:dyDescent="0.25">
      <c r="D488" s="190"/>
    </row>
    <row r="489" spans="4:4" x14ac:dyDescent="0.25">
      <c r="D489" s="190"/>
    </row>
    <row r="490" spans="4:4" x14ac:dyDescent="0.25">
      <c r="D490" s="190"/>
    </row>
    <row r="491" spans="4:4" x14ac:dyDescent="0.25">
      <c r="D491" s="190"/>
    </row>
    <row r="492" spans="4:4" x14ac:dyDescent="0.25">
      <c r="D492" s="190"/>
    </row>
    <row r="493" spans="4:4" x14ac:dyDescent="0.25">
      <c r="D493" s="190"/>
    </row>
    <row r="494" spans="4:4" x14ac:dyDescent="0.25">
      <c r="D494" s="190"/>
    </row>
    <row r="495" spans="4:4" x14ac:dyDescent="0.25">
      <c r="D495" s="190"/>
    </row>
    <row r="496" spans="4:4" x14ac:dyDescent="0.25">
      <c r="D496" s="190"/>
    </row>
    <row r="497" spans="4:4" x14ac:dyDescent="0.25">
      <c r="D497" s="190"/>
    </row>
    <row r="498" spans="4:4" x14ac:dyDescent="0.25">
      <c r="D498" s="190"/>
    </row>
    <row r="499" spans="4:4" x14ac:dyDescent="0.25">
      <c r="D499" s="190"/>
    </row>
    <row r="500" spans="4:4" x14ac:dyDescent="0.25">
      <c r="D500" s="190"/>
    </row>
    <row r="501" spans="4:4" x14ac:dyDescent="0.25">
      <c r="D501" s="190"/>
    </row>
    <row r="502" spans="4:4" x14ac:dyDescent="0.25">
      <c r="D502" s="190"/>
    </row>
    <row r="503" spans="4:4" x14ac:dyDescent="0.25">
      <c r="D503" s="190"/>
    </row>
    <row r="504" spans="4:4" x14ac:dyDescent="0.25">
      <c r="D504" s="190"/>
    </row>
    <row r="505" spans="4:4" x14ac:dyDescent="0.25">
      <c r="D505" s="190"/>
    </row>
    <row r="506" spans="4:4" x14ac:dyDescent="0.25">
      <c r="D506" s="190"/>
    </row>
    <row r="507" spans="4:4" x14ac:dyDescent="0.25">
      <c r="D507" s="190"/>
    </row>
    <row r="508" spans="4:4" x14ac:dyDescent="0.25">
      <c r="D508" s="190"/>
    </row>
    <row r="509" spans="4:4" x14ac:dyDescent="0.25">
      <c r="D509" s="190"/>
    </row>
    <row r="510" spans="4:4" x14ac:dyDescent="0.25">
      <c r="D510" s="190"/>
    </row>
    <row r="511" spans="4:4" x14ac:dyDescent="0.25">
      <c r="D511" s="190"/>
    </row>
    <row r="512" spans="4:4" x14ac:dyDescent="0.25">
      <c r="D512" s="190"/>
    </row>
    <row r="513" spans="4:4" x14ac:dyDescent="0.25">
      <c r="D513" s="190"/>
    </row>
    <row r="514" spans="4:4" x14ac:dyDescent="0.25">
      <c r="D514" s="190"/>
    </row>
    <row r="515" spans="4:4" x14ac:dyDescent="0.25">
      <c r="D515" s="190"/>
    </row>
    <row r="516" spans="4:4" x14ac:dyDescent="0.25">
      <c r="D516" s="190"/>
    </row>
    <row r="517" spans="4:4" x14ac:dyDescent="0.25">
      <c r="D517" s="190"/>
    </row>
    <row r="518" spans="4:4" x14ac:dyDescent="0.25">
      <c r="D518" s="190"/>
    </row>
    <row r="519" spans="4:4" x14ac:dyDescent="0.25">
      <c r="D519" s="190"/>
    </row>
    <row r="520" spans="4:4" x14ac:dyDescent="0.25">
      <c r="D520" s="190"/>
    </row>
    <row r="521" spans="4:4" x14ac:dyDescent="0.25">
      <c r="D521" s="190"/>
    </row>
    <row r="522" spans="4:4" x14ac:dyDescent="0.25">
      <c r="D522" s="190"/>
    </row>
    <row r="523" spans="4:4" x14ac:dyDescent="0.25">
      <c r="D523" s="190"/>
    </row>
    <row r="524" spans="4:4" x14ac:dyDescent="0.25">
      <c r="D524" s="190"/>
    </row>
    <row r="525" spans="4:4" x14ac:dyDescent="0.25">
      <c r="D525" s="190"/>
    </row>
    <row r="526" spans="4:4" x14ac:dyDescent="0.25">
      <c r="D526" s="190"/>
    </row>
    <row r="527" spans="4:4" x14ac:dyDescent="0.25">
      <c r="D527" s="190"/>
    </row>
    <row r="528" spans="4:4" x14ac:dyDescent="0.25">
      <c r="D528" s="190"/>
    </row>
    <row r="529" spans="4:4" x14ac:dyDescent="0.25">
      <c r="D529" s="190"/>
    </row>
    <row r="530" spans="4:4" x14ac:dyDescent="0.25">
      <c r="D530" s="190"/>
    </row>
    <row r="531" spans="4:4" x14ac:dyDescent="0.25">
      <c r="D531" s="190"/>
    </row>
    <row r="532" spans="4:4" x14ac:dyDescent="0.25">
      <c r="D532" s="190"/>
    </row>
    <row r="533" spans="4:4" x14ac:dyDescent="0.25">
      <c r="D533" s="190"/>
    </row>
    <row r="534" spans="4:4" x14ac:dyDescent="0.25">
      <c r="D534" s="190"/>
    </row>
    <row r="535" spans="4:4" x14ac:dyDescent="0.25">
      <c r="D535" s="190"/>
    </row>
    <row r="536" spans="4:4" x14ac:dyDescent="0.25">
      <c r="D536" s="190"/>
    </row>
    <row r="537" spans="4:4" x14ac:dyDescent="0.25">
      <c r="D537" s="190"/>
    </row>
    <row r="538" spans="4:4" x14ac:dyDescent="0.25">
      <c r="D538" s="190"/>
    </row>
    <row r="539" spans="4:4" x14ac:dyDescent="0.25">
      <c r="D539" s="190"/>
    </row>
    <row r="540" spans="4:4" x14ac:dyDescent="0.25">
      <c r="D540" s="190"/>
    </row>
    <row r="541" spans="4:4" x14ac:dyDescent="0.25">
      <c r="D541" s="190"/>
    </row>
    <row r="542" spans="4:4" x14ac:dyDescent="0.25">
      <c r="D542" s="190"/>
    </row>
    <row r="543" spans="4:4" x14ac:dyDescent="0.25">
      <c r="D543" s="190"/>
    </row>
    <row r="544" spans="4:4" x14ac:dyDescent="0.25">
      <c r="D544" s="190"/>
    </row>
    <row r="545" spans="4:4" x14ac:dyDescent="0.25">
      <c r="D545" s="190"/>
    </row>
    <row r="546" spans="4:4" x14ac:dyDescent="0.25">
      <c r="D546" s="190"/>
    </row>
    <row r="547" spans="4:4" x14ac:dyDescent="0.25">
      <c r="D547" s="190"/>
    </row>
    <row r="548" spans="4:4" x14ac:dyDescent="0.25">
      <c r="D548" s="190"/>
    </row>
    <row r="549" spans="4:4" x14ac:dyDescent="0.25">
      <c r="D549" s="190"/>
    </row>
    <row r="550" spans="4:4" x14ac:dyDescent="0.25">
      <c r="D550" s="190"/>
    </row>
    <row r="551" spans="4:4" x14ac:dyDescent="0.25">
      <c r="D551" s="190"/>
    </row>
    <row r="552" spans="4:4" x14ac:dyDescent="0.25">
      <c r="D552" s="190"/>
    </row>
    <row r="553" spans="4:4" x14ac:dyDescent="0.25">
      <c r="D553" s="190"/>
    </row>
    <row r="554" spans="4:4" x14ac:dyDescent="0.25">
      <c r="D554" s="190"/>
    </row>
    <row r="555" spans="4:4" x14ac:dyDescent="0.25">
      <c r="D555" s="190"/>
    </row>
    <row r="556" spans="4:4" x14ac:dyDescent="0.25">
      <c r="D556" s="190"/>
    </row>
    <row r="557" spans="4:4" x14ac:dyDescent="0.25">
      <c r="D557" s="190"/>
    </row>
    <row r="558" spans="4:4" x14ac:dyDescent="0.25">
      <c r="D558" s="190"/>
    </row>
    <row r="559" spans="4:4" x14ac:dyDescent="0.25">
      <c r="D559" s="190"/>
    </row>
    <row r="560" spans="4:4" x14ac:dyDescent="0.25">
      <c r="D560" s="190"/>
    </row>
    <row r="561" spans="4:4" x14ac:dyDescent="0.25">
      <c r="D561" s="190"/>
    </row>
    <row r="562" spans="4:4" x14ac:dyDescent="0.25">
      <c r="D562" s="190"/>
    </row>
    <row r="563" spans="4:4" x14ac:dyDescent="0.25">
      <c r="D563" s="190"/>
    </row>
    <row r="564" spans="4:4" x14ac:dyDescent="0.25">
      <c r="D564" s="190"/>
    </row>
    <row r="565" spans="4:4" x14ac:dyDescent="0.25">
      <c r="D565" s="190"/>
    </row>
    <row r="566" spans="4:4" x14ac:dyDescent="0.25">
      <c r="D566" s="190"/>
    </row>
    <row r="567" spans="4:4" x14ac:dyDescent="0.25">
      <c r="D567" s="190"/>
    </row>
    <row r="568" spans="4:4" x14ac:dyDescent="0.25">
      <c r="D568" s="190"/>
    </row>
    <row r="569" spans="4:4" x14ac:dyDescent="0.25">
      <c r="D569" s="190"/>
    </row>
    <row r="570" spans="4:4" x14ac:dyDescent="0.25">
      <c r="D570" s="190"/>
    </row>
    <row r="571" spans="4:4" x14ac:dyDescent="0.25">
      <c r="D571" s="190"/>
    </row>
    <row r="572" spans="4:4" x14ac:dyDescent="0.25">
      <c r="D572" s="190"/>
    </row>
    <row r="573" spans="4:4" x14ac:dyDescent="0.25">
      <c r="D573" s="190"/>
    </row>
    <row r="574" spans="4:4" x14ac:dyDescent="0.25">
      <c r="D574" s="190"/>
    </row>
    <row r="575" spans="4:4" x14ac:dyDescent="0.25">
      <c r="D575" s="190"/>
    </row>
    <row r="576" spans="4:4" x14ac:dyDescent="0.25">
      <c r="D576" s="190"/>
    </row>
    <row r="577" spans="4:4" x14ac:dyDescent="0.25">
      <c r="D577" s="190"/>
    </row>
    <row r="578" spans="4:4" x14ac:dyDescent="0.25">
      <c r="D578" s="190"/>
    </row>
    <row r="579" spans="4:4" x14ac:dyDescent="0.25">
      <c r="D579" s="190"/>
    </row>
    <row r="580" spans="4:4" x14ac:dyDescent="0.25">
      <c r="D580" s="190"/>
    </row>
    <row r="581" spans="4:4" x14ac:dyDescent="0.25">
      <c r="D581" s="190"/>
    </row>
    <row r="582" spans="4:4" x14ac:dyDescent="0.25">
      <c r="D582" s="190"/>
    </row>
    <row r="583" spans="4:4" x14ac:dyDescent="0.25">
      <c r="D583" s="190"/>
    </row>
    <row r="584" spans="4:4" x14ac:dyDescent="0.25">
      <c r="D584" s="190"/>
    </row>
    <row r="585" spans="4:4" x14ac:dyDescent="0.25">
      <c r="D585" s="190"/>
    </row>
    <row r="586" spans="4:4" x14ac:dyDescent="0.25">
      <c r="D586" s="190"/>
    </row>
    <row r="587" spans="4:4" x14ac:dyDescent="0.25">
      <c r="D587" s="190"/>
    </row>
    <row r="588" spans="4:4" x14ac:dyDescent="0.25">
      <c r="D588" s="190"/>
    </row>
    <row r="589" spans="4:4" x14ac:dyDescent="0.25">
      <c r="D589" s="190"/>
    </row>
    <row r="590" spans="4:4" x14ac:dyDescent="0.25">
      <c r="D590" s="190"/>
    </row>
    <row r="591" spans="4:4" x14ac:dyDescent="0.25">
      <c r="D591" s="190"/>
    </row>
    <row r="592" spans="4:4" x14ac:dyDescent="0.25">
      <c r="D592" s="190"/>
    </row>
    <row r="593" spans="4:4" x14ac:dyDescent="0.25">
      <c r="D593" s="190"/>
    </row>
    <row r="594" spans="4:4" x14ac:dyDescent="0.25">
      <c r="D594" s="190"/>
    </row>
    <row r="595" spans="4:4" x14ac:dyDescent="0.25">
      <c r="D595" s="190"/>
    </row>
    <row r="596" spans="4:4" x14ac:dyDescent="0.25">
      <c r="D596" s="190"/>
    </row>
    <row r="597" spans="4:4" x14ac:dyDescent="0.25">
      <c r="D597" s="190"/>
    </row>
    <row r="598" spans="4:4" x14ac:dyDescent="0.25">
      <c r="D598" s="190"/>
    </row>
    <row r="599" spans="4:4" x14ac:dyDescent="0.25">
      <c r="D599" s="190"/>
    </row>
    <row r="600" spans="4:4" x14ac:dyDescent="0.25">
      <c r="D600" s="190"/>
    </row>
    <row r="601" spans="4:4" x14ac:dyDescent="0.25">
      <c r="D601" s="190"/>
    </row>
    <row r="602" spans="4:4" x14ac:dyDescent="0.25">
      <c r="D602" s="190"/>
    </row>
    <row r="603" spans="4:4" x14ac:dyDescent="0.25">
      <c r="D603" s="190"/>
    </row>
    <row r="604" spans="4:4" x14ac:dyDescent="0.25">
      <c r="D604" s="190"/>
    </row>
    <row r="605" spans="4:4" x14ac:dyDescent="0.25">
      <c r="D605" s="190"/>
    </row>
    <row r="606" spans="4:4" x14ac:dyDescent="0.25">
      <c r="D606" s="190"/>
    </row>
    <row r="607" spans="4:4" x14ac:dyDescent="0.25">
      <c r="D607" s="190"/>
    </row>
    <row r="608" spans="4:4" x14ac:dyDescent="0.25">
      <c r="D608" s="190"/>
    </row>
    <row r="609" spans="4:4" x14ac:dyDescent="0.25">
      <c r="D609" s="190"/>
    </row>
    <row r="610" spans="4:4" x14ac:dyDescent="0.25">
      <c r="D610" s="190"/>
    </row>
    <row r="611" spans="4:4" x14ac:dyDescent="0.25">
      <c r="D611" s="190"/>
    </row>
    <row r="612" spans="4:4" x14ac:dyDescent="0.25">
      <c r="D612" s="190"/>
    </row>
    <row r="613" spans="4:4" x14ac:dyDescent="0.25">
      <c r="D613" s="190"/>
    </row>
    <row r="614" spans="4:4" x14ac:dyDescent="0.25">
      <c r="D614" s="190"/>
    </row>
    <row r="615" spans="4:4" x14ac:dyDescent="0.25">
      <c r="D615" s="190"/>
    </row>
    <row r="616" spans="4:4" x14ac:dyDescent="0.25">
      <c r="D616" s="190"/>
    </row>
    <row r="617" spans="4:4" x14ac:dyDescent="0.25">
      <c r="D617" s="190"/>
    </row>
    <row r="618" spans="4:4" x14ac:dyDescent="0.25">
      <c r="D618" s="190"/>
    </row>
    <row r="619" spans="4:4" x14ac:dyDescent="0.25">
      <c r="D619" s="190"/>
    </row>
    <row r="620" spans="4:4" x14ac:dyDescent="0.25">
      <c r="D620" s="190"/>
    </row>
    <row r="621" spans="4:4" x14ac:dyDescent="0.25">
      <c r="D621" s="190"/>
    </row>
    <row r="622" spans="4:4" x14ac:dyDescent="0.25">
      <c r="D622" s="190"/>
    </row>
    <row r="623" spans="4:4" x14ac:dyDescent="0.25">
      <c r="D623" s="190"/>
    </row>
    <row r="624" spans="4:4" x14ac:dyDescent="0.25">
      <c r="D624" s="190"/>
    </row>
    <row r="625" spans="4:4" x14ac:dyDescent="0.25">
      <c r="D625" s="190"/>
    </row>
    <row r="626" spans="4:4" x14ac:dyDescent="0.25">
      <c r="D626" s="190"/>
    </row>
    <row r="627" spans="4:4" x14ac:dyDescent="0.25">
      <c r="D627" s="190"/>
    </row>
    <row r="628" spans="4:4" x14ac:dyDescent="0.25">
      <c r="D628" s="190"/>
    </row>
    <row r="629" spans="4:4" x14ac:dyDescent="0.25">
      <c r="D629" s="190"/>
    </row>
    <row r="630" spans="4:4" x14ac:dyDescent="0.25">
      <c r="D630" s="190"/>
    </row>
    <row r="631" spans="4:4" x14ac:dyDescent="0.25">
      <c r="D631" s="190"/>
    </row>
    <row r="632" spans="4:4" x14ac:dyDescent="0.25">
      <c r="D632" s="190"/>
    </row>
    <row r="633" spans="4:4" x14ac:dyDescent="0.25">
      <c r="D633" s="190"/>
    </row>
    <row r="634" spans="4:4" x14ac:dyDescent="0.25">
      <c r="D634" s="190"/>
    </row>
    <row r="635" spans="4:4" x14ac:dyDescent="0.25">
      <c r="D635" s="190"/>
    </row>
    <row r="636" spans="4:4" x14ac:dyDescent="0.25">
      <c r="D636" s="190"/>
    </row>
    <row r="637" spans="4:4" x14ac:dyDescent="0.25">
      <c r="D637" s="190"/>
    </row>
    <row r="638" spans="4:4" x14ac:dyDescent="0.25">
      <c r="D638" s="190"/>
    </row>
    <row r="639" spans="4:4" x14ac:dyDescent="0.25">
      <c r="D639" s="190"/>
    </row>
    <row r="640" spans="4:4" x14ac:dyDescent="0.25">
      <c r="D640" s="190"/>
    </row>
    <row r="641" spans="4:4" x14ac:dyDescent="0.25">
      <c r="D641" s="190"/>
    </row>
    <row r="642" spans="4:4" x14ac:dyDescent="0.25">
      <c r="D642" s="190"/>
    </row>
    <row r="643" spans="4:4" x14ac:dyDescent="0.25">
      <c r="D643" s="190"/>
    </row>
    <row r="644" spans="4:4" x14ac:dyDescent="0.25">
      <c r="D644" s="190"/>
    </row>
    <row r="645" spans="4:4" x14ac:dyDescent="0.25">
      <c r="D645" s="190"/>
    </row>
    <row r="646" spans="4:4" x14ac:dyDescent="0.25">
      <c r="D646" s="190"/>
    </row>
    <row r="647" spans="4:4" x14ac:dyDescent="0.25">
      <c r="D647" s="190"/>
    </row>
    <row r="648" spans="4:4" x14ac:dyDescent="0.25">
      <c r="D648" s="190"/>
    </row>
    <row r="649" spans="4:4" x14ac:dyDescent="0.25">
      <c r="D649" s="190"/>
    </row>
    <row r="650" spans="4:4" x14ac:dyDescent="0.25">
      <c r="D650" s="190"/>
    </row>
    <row r="651" spans="4:4" x14ac:dyDescent="0.25">
      <c r="D651" s="190"/>
    </row>
    <row r="652" spans="4:4" x14ac:dyDescent="0.25">
      <c r="D652" s="190"/>
    </row>
    <row r="653" spans="4:4" x14ac:dyDescent="0.25">
      <c r="D653" s="190"/>
    </row>
    <row r="654" spans="4:4" x14ac:dyDescent="0.25">
      <c r="D654" s="190"/>
    </row>
    <row r="655" spans="4:4" x14ac:dyDescent="0.25">
      <c r="D655" s="190"/>
    </row>
    <row r="656" spans="4:4" x14ac:dyDescent="0.25">
      <c r="D656" s="190"/>
    </row>
    <row r="657" spans="4:4" x14ac:dyDescent="0.25">
      <c r="D657" s="190"/>
    </row>
    <row r="658" spans="4:4" x14ac:dyDescent="0.25">
      <c r="D658" s="190"/>
    </row>
    <row r="659" spans="4:4" x14ac:dyDescent="0.25">
      <c r="D659" s="190"/>
    </row>
    <row r="660" spans="4:4" x14ac:dyDescent="0.25">
      <c r="D660" s="190"/>
    </row>
    <row r="661" spans="4:4" x14ac:dyDescent="0.25">
      <c r="D661" s="190"/>
    </row>
    <row r="662" spans="4:4" x14ac:dyDescent="0.25">
      <c r="D662" s="190"/>
    </row>
    <row r="663" spans="4:4" x14ac:dyDescent="0.25">
      <c r="D663" s="190"/>
    </row>
    <row r="664" spans="4:4" x14ac:dyDescent="0.25">
      <c r="D664" s="190"/>
    </row>
    <row r="665" spans="4:4" x14ac:dyDescent="0.25">
      <c r="D665" s="190"/>
    </row>
    <row r="666" spans="4:4" x14ac:dyDescent="0.25">
      <c r="D666" s="190"/>
    </row>
    <row r="667" spans="4:4" x14ac:dyDescent="0.25">
      <c r="D667" s="190"/>
    </row>
    <row r="668" spans="4:4" x14ac:dyDescent="0.25">
      <c r="D668" s="190"/>
    </row>
    <row r="669" spans="4:4" x14ac:dyDescent="0.25">
      <c r="D669" s="190"/>
    </row>
    <row r="670" spans="4:4" x14ac:dyDescent="0.25">
      <c r="D670" s="190"/>
    </row>
    <row r="671" spans="4:4" x14ac:dyDescent="0.25">
      <c r="D671" s="190"/>
    </row>
    <row r="672" spans="4:4" x14ac:dyDescent="0.25">
      <c r="D672" s="190"/>
    </row>
    <row r="673" spans="4:4" x14ac:dyDescent="0.25">
      <c r="D673" s="190"/>
    </row>
    <row r="674" spans="4:4" x14ac:dyDescent="0.25">
      <c r="D674" s="190"/>
    </row>
    <row r="675" spans="4:4" x14ac:dyDescent="0.25">
      <c r="D675" s="190"/>
    </row>
    <row r="676" spans="4:4" x14ac:dyDescent="0.25">
      <c r="D676" s="190"/>
    </row>
    <row r="677" spans="4:4" x14ac:dyDescent="0.25">
      <c r="D677" s="190"/>
    </row>
    <row r="678" spans="4:4" x14ac:dyDescent="0.25">
      <c r="D678" s="190"/>
    </row>
    <row r="679" spans="4:4" x14ac:dyDescent="0.25">
      <c r="D679" s="190"/>
    </row>
    <row r="680" spans="4:4" x14ac:dyDescent="0.25">
      <c r="D680" s="190"/>
    </row>
    <row r="681" spans="4:4" x14ac:dyDescent="0.25">
      <c r="D681" s="190"/>
    </row>
    <row r="682" spans="4:4" x14ac:dyDescent="0.25">
      <c r="D682" s="190"/>
    </row>
    <row r="683" spans="4:4" x14ac:dyDescent="0.25">
      <c r="D683" s="190"/>
    </row>
    <row r="684" spans="4:4" x14ac:dyDescent="0.25">
      <c r="D684" s="190"/>
    </row>
    <row r="685" spans="4:4" x14ac:dyDescent="0.25">
      <c r="D685" s="190"/>
    </row>
    <row r="686" spans="4:4" x14ac:dyDescent="0.25">
      <c r="D686" s="190"/>
    </row>
    <row r="687" spans="4:4" x14ac:dyDescent="0.25">
      <c r="D687" s="190"/>
    </row>
    <row r="688" spans="4:4" x14ac:dyDescent="0.25">
      <c r="D688" s="190"/>
    </row>
    <row r="689" spans="4:4" x14ac:dyDescent="0.25">
      <c r="D689" s="190"/>
    </row>
    <row r="690" spans="4:4" x14ac:dyDescent="0.25">
      <c r="D690" s="190"/>
    </row>
    <row r="691" spans="4:4" x14ac:dyDescent="0.25">
      <c r="D691" s="190"/>
    </row>
    <row r="692" spans="4:4" x14ac:dyDescent="0.25">
      <c r="D692" s="190"/>
    </row>
    <row r="693" spans="4:4" x14ac:dyDescent="0.25">
      <c r="D693" s="190"/>
    </row>
    <row r="694" spans="4:4" x14ac:dyDescent="0.25">
      <c r="D694" s="190"/>
    </row>
    <row r="695" spans="4:4" x14ac:dyDescent="0.25">
      <c r="D695" s="190"/>
    </row>
    <row r="696" spans="4:4" x14ac:dyDescent="0.25">
      <c r="D696" s="190"/>
    </row>
    <row r="697" spans="4:4" x14ac:dyDescent="0.25">
      <c r="D697" s="190"/>
    </row>
    <row r="698" spans="4:4" x14ac:dyDescent="0.25">
      <c r="D698" s="190"/>
    </row>
    <row r="699" spans="4:4" x14ac:dyDescent="0.25">
      <c r="D699" s="190"/>
    </row>
    <row r="700" spans="4:4" x14ac:dyDescent="0.25">
      <c r="D700" s="190"/>
    </row>
    <row r="701" spans="4:4" x14ac:dyDescent="0.25">
      <c r="D701" s="190"/>
    </row>
    <row r="702" spans="4:4" x14ac:dyDescent="0.25">
      <c r="D702" s="190"/>
    </row>
    <row r="703" spans="4:4" x14ac:dyDescent="0.25">
      <c r="D703" s="190"/>
    </row>
    <row r="704" spans="4:4" x14ac:dyDescent="0.25">
      <c r="D704" s="190"/>
    </row>
    <row r="705" spans="4:4" x14ac:dyDescent="0.25">
      <c r="D705" s="190"/>
    </row>
    <row r="706" spans="4:4" x14ac:dyDescent="0.25">
      <c r="D706" s="190"/>
    </row>
    <row r="707" spans="4:4" x14ac:dyDescent="0.25">
      <c r="D707" s="190"/>
    </row>
    <row r="708" spans="4:4" x14ac:dyDescent="0.25">
      <c r="D708" s="190"/>
    </row>
    <row r="709" spans="4:4" x14ac:dyDescent="0.25">
      <c r="D709" s="190"/>
    </row>
    <row r="710" spans="4:4" x14ac:dyDescent="0.25">
      <c r="D710" s="190"/>
    </row>
    <row r="711" spans="4:4" x14ac:dyDescent="0.25">
      <c r="D711" s="190"/>
    </row>
    <row r="712" spans="4:4" x14ac:dyDescent="0.25">
      <c r="D712" s="190"/>
    </row>
    <row r="713" spans="4:4" x14ac:dyDescent="0.25">
      <c r="D713" s="190"/>
    </row>
    <row r="714" spans="4:4" x14ac:dyDescent="0.25">
      <c r="D714" s="190"/>
    </row>
    <row r="715" spans="4:4" x14ac:dyDescent="0.25">
      <c r="D715" s="190"/>
    </row>
    <row r="716" spans="4:4" x14ac:dyDescent="0.25">
      <c r="D716" s="190"/>
    </row>
    <row r="717" spans="4:4" x14ac:dyDescent="0.25">
      <c r="D717" s="190"/>
    </row>
    <row r="718" spans="4:4" x14ac:dyDescent="0.25">
      <c r="D718" s="190"/>
    </row>
    <row r="719" spans="4:4" x14ac:dyDescent="0.25">
      <c r="D719" s="190"/>
    </row>
    <row r="720" spans="4:4" x14ac:dyDescent="0.25">
      <c r="D720" s="190"/>
    </row>
    <row r="721" spans="4:4" x14ac:dyDescent="0.25">
      <c r="D721" s="190"/>
    </row>
    <row r="722" spans="4:4" x14ac:dyDescent="0.25">
      <c r="D722" s="190"/>
    </row>
    <row r="723" spans="4:4" x14ac:dyDescent="0.25">
      <c r="D723" s="190"/>
    </row>
    <row r="724" spans="4:4" x14ac:dyDescent="0.25">
      <c r="D724" s="190"/>
    </row>
    <row r="725" spans="4:4" x14ac:dyDescent="0.25">
      <c r="D725" s="190"/>
    </row>
    <row r="726" spans="4:4" x14ac:dyDescent="0.25">
      <c r="D726" s="190"/>
    </row>
    <row r="727" spans="4:4" x14ac:dyDescent="0.25">
      <c r="D727" s="190"/>
    </row>
    <row r="728" spans="4:4" x14ac:dyDescent="0.25">
      <c r="D728" s="190"/>
    </row>
    <row r="729" spans="4:4" x14ac:dyDescent="0.25">
      <c r="D729" s="190"/>
    </row>
    <row r="730" spans="4:4" x14ac:dyDescent="0.25">
      <c r="D730" s="190"/>
    </row>
    <row r="731" spans="4:4" x14ac:dyDescent="0.25">
      <c r="D731" s="190"/>
    </row>
    <row r="732" spans="4:4" x14ac:dyDescent="0.25">
      <c r="D732" s="190"/>
    </row>
    <row r="733" spans="4:4" x14ac:dyDescent="0.25">
      <c r="D733" s="190"/>
    </row>
    <row r="734" spans="4:4" x14ac:dyDescent="0.25">
      <c r="D734" s="190"/>
    </row>
    <row r="735" spans="4:4" x14ac:dyDescent="0.25">
      <c r="D735" s="190"/>
    </row>
    <row r="736" spans="4:4" x14ac:dyDescent="0.25">
      <c r="D736" s="190"/>
    </row>
    <row r="737" spans="4:4" x14ac:dyDescent="0.25">
      <c r="D737" s="190"/>
    </row>
    <row r="738" spans="4:4" x14ac:dyDescent="0.25">
      <c r="D738" s="190"/>
    </row>
    <row r="739" spans="4:4" x14ac:dyDescent="0.25">
      <c r="D739" s="190"/>
    </row>
    <row r="740" spans="4:4" x14ac:dyDescent="0.25">
      <c r="D740" s="190"/>
    </row>
    <row r="741" spans="4:4" x14ac:dyDescent="0.25">
      <c r="D741" s="190"/>
    </row>
    <row r="742" spans="4:4" x14ac:dyDescent="0.25">
      <c r="D742" s="190"/>
    </row>
    <row r="743" spans="4:4" x14ac:dyDescent="0.25">
      <c r="D743" s="190"/>
    </row>
    <row r="744" spans="4:4" x14ac:dyDescent="0.25">
      <c r="D744" s="190"/>
    </row>
    <row r="745" spans="4:4" x14ac:dyDescent="0.25">
      <c r="D745" s="190"/>
    </row>
    <row r="746" spans="4:4" x14ac:dyDescent="0.25">
      <c r="D746" s="190"/>
    </row>
    <row r="747" spans="4:4" x14ac:dyDescent="0.25">
      <c r="D747" s="190"/>
    </row>
    <row r="748" spans="4:4" x14ac:dyDescent="0.25">
      <c r="D748" s="190"/>
    </row>
    <row r="749" spans="4:4" x14ac:dyDescent="0.25">
      <c r="D749" s="190"/>
    </row>
    <row r="750" spans="4:4" x14ac:dyDescent="0.25">
      <c r="D750" s="190"/>
    </row>
    <row r="751" spans="4:4" x14ac:dyDescent="0.25">
      <c r="D751" s="190"/>
    </row>
    <row r="752" spans="4:4" x14ac:dyDescent="0.25">
      <c r="D752" s="190"/>
    </row>
    <row r="753" spans="4:4" x14ac:dyDescent="0.25">
      <c r="D753" s="190"/>
    </row>
    <row r="754" spans="4:4" x14ac:dyDescent="0.25">
      <c r="D754" s="190"/>
    </row>
    <row r="755" spans="4:4" x14ac:dyDescent="0.25">
      <c r="D755" s="190"/>
    </row>
    <row r="756" spans="4:4" x14ac:dyDescent="0.25">
      <c r="D756" s="190"/>
    </row>
    <row r="757" spans="4:4" x14ac:dyDescent="0.25">
      <c r="D757" s="190"/>
    </row>
    <row r="758" spans="4:4" x14ac:dyDescent="0.25">
      <c r="D758" s="190"/>
    </row>
    <row r="759" spans="4:4" x14ac:dyDescent="0.25">
      <c r="D759" s="190"/>
    </row>
    <row r="760" spans="4:4" x14ac:dyDescent="0.25">
      <c r="D760" s="190"/>
    </row>
    <row r="761" spans="4:4" x14ac:dyDescent="0.25">
      <c r="D761" s="190"/>
    </row>
    <row r="762" spans="4:4" x14ac:dyDescent="0.25">
      <c r="D762" s="190"/>
    </row>
    <row r="763" spans="4:4" x14ac:dyDescent="0.25">
      <c r="D763" s="190"/>
    </row>
    <row r="764" spans="4:4" x14ac:dyDescent="0.25">
      <c r="D764" s="190"/>
    </row>
    <row r="765" spans="4:4" x14ac:dyDescent="0.25">
      <c r="D765" s="190"/>
    </row>
    <row r="766" spans="4:4" x14ac:dyDescent="0.25">
      <c r="D766" s="190"/>
    </row>
    <row r="767" spans="4:4" x14ac:dyDescent="0.25">
      <c r="D767" s="190"/>
    </row>
    <row r="768" spans="4:4" x14ac:dyDescent="0.25">
      <c r="D768" s="190"/>
    </row>
    <row r="769" spans="4:4" x14ac:dyDescent="0.25">
      <c r="D769" s="190"/>
    </row>
    <row r="770" spans="4:4" x14ac:dyDescent="0.25">
      <c r="D770" s="190"/>
    </row>
    <row r="771" spans="4:4" x14ac:dyDescent="0.25">
      <c r="D771" s="190"/>
    </row>
    <row r="772" spans="4:4" x14ac:dyDescent="0.25">
      <c r="D772" s="190"/>
    </row>
    <row r="773" spans="4:4" x14ac:dyDescent="0.25">
      <c r="D773" s="190"/>
    </row>
    <row r="774" spans="4:4" x14ac:dyDescent="0.25">
      <c r="D774" s="190"/>
    </row>
    <row r="775" spans="4:4" x14ac:dyDescent="0.25">
      <c r="D775" s="190"/>
    </row>
    <row r="776" spans="4:4" x14ac:dyDescent="0.25">
      <c r="D776" s="190"/>
    </row>
    <row r="777" spans="4:4" x14ac:dyDescent="0.25">
      <c r="D777" s="190"/>
    </row>
    <row r="778" spans="4:4" x14ac:dyDescent="0.25">
      <c r="D778" s="190"/>
    </row>
    <row r="779" spans="4:4" x14ac:dyDescent="0.25">
      <c r="D779" s="190"/>
    </row>
    <row r="780" spans="4:4" x14ac:dyDescent="0.25">
      <c r="D780" s="190"/>
    </row>
    <row r="781" spans="4:4" x14ac:dyDescent="0.25">
      <c r="D781" s="190"/>
    </row>
    <row r="782" spans="4:4" x14ac:dyDescent="0.25">
      <c r="D782" s="190"/>
    </row>
    <row r="783" spans="4:4" x14ac:dyDescent="0.25">
      <c r="D783" s="190"/>
    </row>
    <row r="784" spans="4:4" x14ac:dyDescent="0.25">
      <c r="D784" s="190"/>
    </row>
    <row r="785" spans="4:4" x14ac:dyDescent="0.25">
      <c r="D785" s="190"/>
    </row>
    <row r="786" spans="4:4" x14ac:dyDescent="0.25">
      <c r="D786" s="190"/>
    </row>
    <row r="787" spans="4:4" x14ac:dyDescent="0.25">
      <c r="D787" s="190"/>
    </row>
    <row r="788" spans="4:4" x14ac:dyDescent="0.25">
      <c r="D788" s="190"/>
    </row>
    <row r="789" spans="4:4" x14ac:dyDescent="0.25">
      <c r="D789" s="190"/>
    </row>
    <row r="790" spans="4:4" x14ac:dyDescent="0.25">
      <c r="D790" s="190"/>
    </row>
    <row r="791" spans="4:4" x14ac:dyDescent="0.25">
      <c r="D791" s="190"/>
    </row>
    <row r="792" spans="4:4" x14ac:dyDescent="0.25">
      <c r="D792" s="190"/>
    </row>
    <row r="793" spans="4:4" x14ac:dyDescent="0.25">
      <c r="D793" s="190"/>
    </row>
    <row r="794" spans="4:4" x14ac:dyDescent="0.25">
      <c r="D794" s="190"/>
    </row>
    <row r="795" spans="4:4" x14ac:dyDescent="0.25">
      <c r="D795" s="190"/>
    </row>
    <row r="796" spans="4:4" x14ac:dyDescent="0.25">
      <c r="D796" s="190"/>
    </row>
    <row r="797" spans="4:4" x14ac:dyDescent="0.25">
      <c r="D797" s="190"/>
    </row>
    <row r="798" spans="4:4" x14ac:dyDescent="0.25">
      <c r="D798" s="190"/>
    </row>
    <row r="799" spans="4:4" x14ac:dyDescent="0.25">
      <c r="D799" s="190"/>
    </row>
    <row r="800" spans="4:4" x14ac:dyDescent="0.25">
      <c r="D800" s="190"/>
    </row>
    <row r="801" spans="4:4" x14ac:dyDescent="0.25">
      <c r="D801" s="190"/>
    </row>
    <row r="802" spans="4:4" x14ac:dyDescent="0.25">
      <c r="D802" s="190"/>
    </row>
    <row r="803" spans="4:4" x14ac:dyDescent="0.25">
      <c r="D803" s="190"/>
    </row>
    <row r="804" spans="4:4" x14ac:dyDescent="0.25">
      <c r="D804" s="190"/>
    </row>
    <row r="805" spans="4:4" x14ac:dyDescent="0.25">
      <c r="D805" s="190"/>
    </row>
    <row r="806" spans="4:4" x14ac:dyDescent="0.25">
      <c r="D806" s="190"/>
    </row>
    <row r="807" spans="4:4" x14ac:dyDescent="0.25">
      <c r="D807" s="190"/>
    </row>
    <row r="808" spans="4:4" x14ac:dyDescent="0.25">
      <c r="D808" s="190"/>
    </row>
    <row r="809" spans="4:4" x14ac:dyDescent="0.25">
      <c r="D809" s="190"/>
    </row>
    <row r="810" spans="4:4" x14ac:dyDescent="0.25">
      <c r="D810" s="190"/>
    </row>
    <row r="811" spans="4:4" x14ac:dyDescent="0.25">
      <c r="D811" s="190"/>
    </row>
    <row r="812" spans="4:4" x14ac:dyDescent="0.25">
      <c r="D812" s="190"/>
    </row>
    <row r="813" spans="4:4" x14ac:dyDescent="0.25">
      <c r="D813" s="190"/>
    </row>
    <row r="814" spans="4:4" x14ac:dyDescent="0.25">
      <c r="D814" s="190"/>
    </row>
    <row r="815" spans="4:4" x14ac:dyDescent="0.25">
      <c r="D815" s="190"/>
    </row>
    <row r="816" spans="4:4" x14ac:dyDescent="0.25">
      <c r="D816" s="190"/>
    </row>
    <row r="817" spans="4:4" x14ac:dyDescent="0.25">
      <c r="D817" s="190"/>
    </row>
    <row r="818" spans="4:4" x14ac:dyDescent="0.25">
      <c r="D818" s="190"/>
    </row>
    <row r="819" spans="4:4" x14ac:dyDescent="0.25">
      <c r="D819" s="190"/>
    </row>
    <row r="820" spans="4:4" x14ac:dyDescent="0.25">
      <c r="D820" s="190"/>
    </row>
    <row r="821" spans="4:4" x14ac:dyDescent="0.25">
      <c r="D821" s="190"/>
    </row>
    <row r="822" spans="4:4" x14ac:dyDescent="0.25">
      <c r="D822" s="190"/>
    </row>
    <row r="823" spans="4:4" x14ac:dyDescent="0.25">
      <c r="D823" s="190"/>
    </row>
    <row r="824" spans="4:4" x14ac:dyDescent="0.25">
      <c r="D824" s="190"/>
    </row>
    <row r="825" spans="4:4" x14ac:dyDescent="0.25">
      <c r="D825" s="190"/>
    </row>
    <row r="826" spans="4:4" x14ac:dyDescent="0.25">
      <c r="D826" s="190"/>
    </row>
    <row r="827" spans="4:4" x14ac:dyDescent="0.25">
      <c r="D827" s="190"/>
    </row>
    <row r="828" spans="4:4" x14ac:dyDescent="0.25">
      <c r="D828" s="190"/>
    </row>
    <row r="829" spans="4:4" x14ac:dyDescent="0.25">
      <c r="D829" s="190"/>
    </row>
    <row r="830" spans="4:4" x14ac:dyDescent="0.25">
      <c r="D830" s="190"/>
    </row>
    <row r="831" spans="4:4" x14ac:dyDescent="0.25">
      <c r="D831" s="190"/>
    </row>
    <row r="832" spans="4:4" x14ac:dyDescent="0.25">
      <c r="D832" s="190"/>
    </row>
    <row r="833" spans="4:4" x14ac:dyDescent="0.25">
      <c r="D833" s="190"/>
    </row>
    <row r="834" spans="4:4" x14ac:dyDescent="0.25">
      <c r="D834" s="190"/>
    </row>
    <row r="835" spans="4:4" x14ac:dyDescent="0.25">
      <c r="D835" s="190"/>
    </row>
    <row r="836" spans="4:4" x14ac:dyDescent="0.25">
      <c r="D836" s="190"/>
    </row>
    <row r="837" spans="4:4" x14ac:dyDescent="0.25">
      <c r="D837" s="190"/>
    </row>
    <row r="838" spans="4:4" x14ac:dyDescent="0.25">
      <c r="D838" s="190"/>
    </row>
    <row r="839" spans="4:4" x14ac:dyDescent="0.25">
      <c r="D839" s="190"/>
    </row>
    <row r="840" spans="4:4" x14ac:dyDescent="0.25">
      <c r="D840" s="190"/>
    </row>
    <row r="841" spans="4:4" x14ac:dyDescent="0.25">
      <c r="D841" s="190"/>
    </row>
    <row r="842" spans="4:4" x14ac:dyDescent="0.25">
      <c r="D842" s="190"/>
    </row>
    <row r="843" spans="4:4" x14ac:dyDescent="0.25">
      <c r="D843" s="190"/>
    </row>
    <row r="844" spans="4:4" x14ac:dyDescent="0.25">
      <c r="D844" s="190"/>
    </row>
    <row r="845" spans="4:4" x14ac:dyDescent="0.25">
      <c r="D845" s="190"/>
    </row>
    <row r="846" spans="4:4" x14ac:dyDescent="0.25">
      <c r="D846" s="190"/>
    </row>
    <row r="847" spans="4:4" x14ac:dyDescent="0.25">
      <c r="D847" s="190"/>
    </row>
    <row r="848" spans="4:4" x14ac:dyDescent="0.25">
      <c r="D848" s="190"/>
    </row>
    <row r="849" spans="4:4" x14ac:dyDescent="0.25">
      <c r="D849" s="190"/>
    </row>
    <row r="850" spans="4:4" x14ac:dyDescent="0.25">
      <c r="D850" s="190"/>
    </row>
    <row r="851" spans="4:4" x14ac:dyDescent="0.25">
      <c r="D851" s="190"/>
    </row>
    <row r="852" spans="4:4" x14ac:dyDescent="0.25">
      <c r="D852" s="190"/>
    </row>
    <row r="853" spans="4:4" x14ac:dyDescent="0.25">
      <c r="D853" s="190"/>
    </row>
    <row r="854" spans="4:4" x14ac:dyDescent="0.25">
      <c r="D854" s="190"/>
    </row>
    <row r="855" spans="4:4" x14ac:dyDescent="0.25">
      <c r="D855" s="190"/>
    </row>
    <row r="856" spans="4:4" x14ac:dyDescent="0.25">
      <c r="D856" s="190"/>
    </row>
    <row r="857" spans="4:4" x14ac:dyDescent="0.25">
      <c r="D857" s="190"/>
    </row>
    <row r="858" spans="4:4" x14ac:dyDescent="0.25">
      <c r="D858" s="190"/>
    </row>
    <row r="859" spans="4:4" x14ac:dyDescent="0.25">
      <c r="D859" s="190"/>
    </row>
    <row r="860" spans="4:4" x14ac:dyDescent="0.25">
      <c r="D860" s="190"/>
    </row>
    <row r="861" spans="4:4" x14ac:dyDescent="0.25">
      <c r="D861" s="190"/>
    </row>
    <row r="862" spans="4:4" x14ac:dyDescent="0.25">
      <c r="D862" s="190"/>
    </row>
    <row r="863" spans="4:4" x14ac:dyDescent="0.25">
      <c r="D863" s="190"/>
    </row>
    <row r="864" spans="4:4" x14ac:dyDescent="0.25">
      <c r="D864" s="190"/>
    </row>
    <row r="865" spans="4:4" x14ac:dyDescent="0.25">
      <c r="D865" s="190"/>
    </row>
    <row r="866" spans="4:4" x14ac:dyDescent="0.25">
      <c r="D866" s="190"/>
    </row>
    <row r="867" spans="4:4" x14ac:dyDescent="0.25">
      <c r="D867" s="190"/>
    </row>
    <row r="868" spans="4:4" x14ac:dyDescent="0.25">
      <c r="D868" s="190"/>
    </row>
    <row r="869" spans="4:4" x14ac:dyDescent="0.25">
      <c r="D869" s="190"/>
    </row>
    <row r="870" spans="4:4" x14ac:dyDescent="0.25">
      <c r="D870" s="190"/>
    </row>
    <row r="871" spans="4:4" x14ac:dyDescent="0.25">
      <c r="D871" s="190"/>
    </row>
    <row r="872" spans="4:4" x14ac:dyDescent="0.25">
      <c r="D872" s="190"/>
    </row>
    <row r="873" spans="4:4" x14ac:dyDescent="0.25">
      <c r="D873" s="190"/>
    </row>
    <row r="874" spans="4:4" x14ac:dyDescent="0.25">
      <c r="D874" s="190"/>
    </row>
    <row r="875" spans="4:4" x14ac:dyDescent="0.25">
      <c r="D875" s="190"/>
    </row>
    <row r="876" spans="4:4" x14ac:dyDescent="0.25">
      <c r="D876" s="190"/>
    </row>
    <row r="877" spans="4:4" x14ac:dyDescent="0.25">
      <c r="D877" s="190"/>
    </row>
    <row r="878" spans="4:4" x14ac:dyDescent="0.25">
      <c r="D878" s="190"/>
    </row>
    <row r="879" spans="4:4" x14ac:dyDescent="0.25">
      <c r="D879" s="190"/>
    </row>
    <row r="880" spans="4:4" x14ac:dyDescent="0.25">
      <c r="D880" s="190"/>
    </row>
    <row r="881" spans="4:4" x14ac:dyDescent="0.25">
      <c r="D881" s="190"/>
    </row>
    <row r="882" spans="4:4" x14ac:dyDescent="0.25">
      <c r="D882" s="190"/>
    </row>
    <row r="883" spans="4:4" x14ac:dyDescent="0.25">
      <c r="D883" s="190"/>
    </row>
    <row r="884" spans="4:4" x14ac:dyDescent="0.25">
      <c r="D884" s="190"/>
    </row>
    <row r="885" spans="4:4" x14ac:dyDescent="0.25">
      <c r="D885" s="190"/>
    </row>
    <row r="886" spans="4:4" x14ac:dyDescent="0.25">
      <c r="D886" s="190"/>
    </row>
    <row r="887" spans="4:4" x14ac:dyDescent="0.25">
      <c r="D887" s="190"/>
    </row>
    <row r="888" spans="4:4" x14ac:dyDescent="0.25">
      <c r="D888" s="190"/>
    </row>
    <row r="889" spans="4:4" x14ac:dyDescent="0.25">
      <c r="D889" s="190"/>
    </row>
    <row r="890" spans="4:4" x14ac:dyDescent="0.25">
      <c r="D890" s="190"/>
    </row>
    <row r="891" spans="4:4" x14ac:dyDescent="0.25">
      <c r="D891" s="190"/>
    </row>
    <row r="892" spans="4:4" x14ac:dyDescent="0.25">
      <c r="D892" s="190"/>
    </row>
    <row r="893" spans="4:4" x14ac:dyDescent="0.25">
      <c r="D893" s="190"/>
    </row>
    <row r="894" spans="4:4" x14ac:dyDescent="0.25">
      <c r="D894" s="190"/>
    </row>
    <row r="895" spans="4:4" x14ac:dyDescent="0.25">
      <c r="D895" s="190"/>
    </row>
    <row r="896" spans="4:4" x14ac:dyDescent="0.25">
      <c r="D896" s="190"/>
    </row>
    <row r="897" spans="4:4" x14ac:dyDescent="0.25">
      <c r="D897" s="190"/>
    </row>
    <row r="898" spans="4:4" x14ac:dyDescent="0.25">
      <c r="D898" s="190"/>
    </row>
    <row r="899" spans="4:4" x14ac:dyDescent="0.25">
      <c r="D899" s="190"/>
    </row>
    <row r="900" spans="4:4" x14ac:dyDescent="0.25">
      <c r="D900" s="190"/>
    </row>
    <row r="901" spans="4:4" x14ac:dyDescent="0.25">
      <c r="D901" s="190"/>
    </row>
    <row r="902" spans="4:4" x14ac:dyDescent="0.25">
      <c r="D902" s="190"/>
    </row>
    <row r="903" spans="4:4" x14ac:dyDescent="0.25">
      <c r="D903" s="190"/>
    </row>
    <row r="904" spans="4:4" x14ac:dyDescent="0.25">
      <c r="D904" s="190"/>
    </row>
    <row r="905" spans="4:4" x14ac:dyDescent="0.25">
      <c r="D905" s="190"/>
    </row>
    <row r="906" spans="4:4" x14ac:dyDescent="0.25">
      <c r="D906" s="190"/>
    </row>
    <row r="907" spans="4:4" x14ac:dyDescent="0.25">
      <c r="D907" s="190"/>
    </row>
    <row r="908" spans="4:4" x14ac:dyDescent="0.25">
      <c r="D908" s="190"/>
    </row>
    <row r="909" spans="4:4" x14ac:dyDescent="0.25">
      <c r="D909" s="190"/>
    </row>
    <row r="910" spans="4:4" x14ac:dyDescent="0.25">
      <c r="D910" s="190"/>
    </row>
    <row r="911" spans="4:4" x14ac:dyDescent="0.25">
      <c r="D911" s="190"/>
    </row>
    <row r="912" spans="4:4" x14ac:dyDescent="0.25">
      <c r="D912" s="190"/>
    </row>
    <row r="913" spans="4:4" x14ac:dyDescent="0.25">
      <c r="D913" s="190"/>
    </row>
    <row r="914" spans="4:4" x14ac:dyDescent="0.25">
      <c r="D914" s="190"/>
    </row>
    <row r="915" spans="4:4" x14ac:dyDescent="0.25">
      <c r="D915" s="190"/>
    </row>
    <row r="916" spans="4:4" x14ac:dyDescent="0.25">
      <c r="D916" s="190"/>
    </row>
    <row r="917" spans="4:4" x14ac:dyDescent="0.25">
      <c r="D917" s="190"/>
    </row>
    <row r="918" spans="4:4" x14ac:dyDescent="0.25">
      <c r="D918" s="190"/>
    </row>
    <row r="919" spans="4:4" x14ac:dyDescent="0.25">
      <c r="D919" s="190"/>
    </row>
    <row r="920" spans="4:4" x14ac:dyDescent="0.25">
      <c r="D920" s="190"/>
    </row>
    <row r="921" spans="4:4" x14ac:dyDescent="0.25">
      <c r="D921" s="190"/>
    </row>
    <row r="922" spans="4:4" x14ac:dyDescent="0.25">
      <c r="D922" s="190"/>
    </row>
    <row r="923" spans="4:4" x14ac:dyDescent="0.25">
      <c r="D923" s="190"/>
    </row>
    <row r="924" spans="4:4" x14ac:dyDescent="0.25">
      <c r="D924" s="190"/>
    </row>
    <row r="925" spans="4:4" x14ac:dyDescent="0.25">
      <c r="D925" s="190"/>
    </row>
    <row r="926" spans="4:4" x14ac:dyDescent="0.25">
      <c r="D926" s="190"/>
    </row>
    <row r="927" spans="4:4" x14ac:dyDescent="0.25">
      <c r="D927" s="190"/>
    </row>
    <row r="928" spans="4:4" x14ac:dyDescent="0.25">
      <c r="D928" s="190"/>
    </row>
    <row r="929" spans="4:4" x14ac:dyDescent="0.25">
      <c r="D929" s="190"/>
    </row>
    <row r="930" spans="4:4" x14ac:dyDescent="0.25">
      <c r="D930" s="190"/>
    </row>
    <row r="931" spans="4:4" x14ac:dyDescent="0.25">
      <c r="D931" s="190"/>
    </row>
    <row r="932" spans="4:4" x14ac:dyDescent="0.25">
      <c r="D932" s="190"/>
    </row>
    <row r="933" spans="4:4" x14ac:dyDescent="0.25">
      <c r="D933" s="190"/>
    </row>
    <row r="934" spans="4:4" x14ac:dyDescent="0.25">
      <c r="D934" s="190"/>
    </row>
    <row r="935" spans="4:4" x14ac:dyDescent="0.25">
      <c r="D935" s="190"/>
    </row>
    <row r="936" spans="4:4" x14ac:dyDescent="0.25">
      <c r="D936" s="190"/>
    </row>
    <row r="937" spans="4:4" x14ac:dyDescent="0.25">
      <c r="D937" s="190"/>
    </row>
    <row r="938" spans="4:4" x14ac:dyDescent="0.25">
      <c r="D938" s="190"/>
    </row>
    <row r="939" spans="4:4" x14ac:dyDescent="0.25">
      <c r="D939" s="190"/>
    </row>
    <row r="940" spans="4:4" x14ac:dyDescent="0.25">
      <c r="D940" s="190"/>
    </row>
    <row r="941" spans="4:4" x14ac:dyDescent="0.25">
      <c r="D941" s="190"/>
    </row>
    <row r="942" spans="4:4" x14ac:dyDescent="0.25">
      <c r="D942" s="190"/>
    </row>
    <row r="943" spans="4:4" x14ac:dyDescent="0.25">
      <c r="D943" s="190"/>
    </row>
    <row r="944" spans="4:4" x14ac:dyDescent="0.25">
      <c r="D944" s="190"/>
    </row>
    <row r="945" spans="4:4" x14ac:dyDescent="0.25">
      <c r="D945" s="190"/>
    </row>
    <row r="946" spans="4:4" x14ac:dyDescent="0.25">
      <c r="D946" s="190"/>
    </row>
    <row r="947" spans="4:4" x14ac:dyDescent="0.25">
      <c r="D947" s="190"/>
    </row>
    <row r="948" spans="4:4" x14ac:dyDescent="0.25">
      <c r="D948" s="190"/>
    </row>
    <row r="949" spans="4:4" x14ac:dyDescent="0.25">
      <c r="D949" s="190"/>
    </row>
    <row r="950" spans="4:4" x14ac:dyDescent="0.25">
      <c r="D950" s="190"/>
    </row>
    <row r="951" spans="4:4" x14ac:dyDescent="0.25">
      <c r="D951" s="190"/>
    </row>
    <row r="952" spans="4:4" x14ac:dyDescent="0.25">
      <c r="D952" s="190"/>
    </row>
    <row r="953" spans="4:4" x14ac:dyDescent="0.25">
      <c r="D953" s="190"/>
    </row>
    <row r="954" spans="4:4" x14ac:dyDescent="0.25">
      <c r="D954" s="190"/>
    </row>
    <row r="955" spans="4:4" x14ac:dyDescent="0.25">
      <c r="D955" s="190"/>
    </row>
    <row r="956" spans="4:4" x14ac:dyDescent="0.25">
      <c r="D956" s="190"/>
    </row>
    <row r="957" spans="4:4" x14ac:dyDescent="0.25">
      <c r="D957" s="190"/>
    </row>
    <row r="958" spans="4:4" x14ac:dyDescent="0.25">
      <c r="D958" s="190"/>
    </row>
    <row r="959" spans="4:4" x14ac:dyDescent="0.25">
      <c r="D959" s="190"/>
    </row>
    <row r="960" spans="4:4" x14ac:dyDescent="0.25">
      <c r="D960" s="190"/>
    </row>
    <row r="961" spans="4:4" x14ac:dyDescent="0.25">
      <c r="D961" s="190"/>
    </row>
    <row r="962" spans="4:4" x14ac:dyDescent="0.25">
      <c r="D962" s="190"/>
    </row>
    <row r="963" spans="4:4" x14ac:dyDescent="0.25">
      <c r="D963" s="190"/>
    </row>
    <row r="964" spans="4:4" x14ac:dyDescent="0.25">
      <c r="D964" s="190"/>
    </row>
    <row r="965" spans="4:4" x14ac:dyDescent="0.25">
      <c r="D965" s="190"/>
    </row>
    <row r="966" spans="4:4" x14ac:dyDescent="0.25">
      <c r="D966" s="190"/>
    </row>
    <row r="967" spans="4:4" x14ac:dyDescent="0.25">
      <c r="D967" s="190"/>
    </row>
    <row r="968" spans="4:4" x14ac:dyDescent="0.25">
      <c r="D968" s="190"/>
    </row>
    <row r="969" spans="4:4" x14ac:dyDescent="0.25">
      <c r="D969" s="190"/>
    </row>
    <row r="970" spans="4:4" x14ac:dyDescent="0.25">
      <c r="D970" s="190"/>
    </row>
    <row r="971" spans="4:4" x14ac:dyDescent="0.25">
      <c r="D971" s="190"/>
    </row>
    <row r="972" spans="4:4" x14ac:dyDescent="0.25">
      <c r="D972" s="190"/>
    </row>
    <row r="973" spans="4:4" x14ac:dyDescent="0.25">
      <c r="D973" s="190"/>
    </row>
    <row r="974" spans="4:4" x14ac:dyDescent="0.25">
      <c r="D974" s="190"/>
    </row>
    <row r="975" spans="4:4" x14ac:dyDescent="0.25">
      <c r="D975" s="190"/>
    </row>
    <row r="976" spans="4:4" x14ac:dyDescent="0.25">
      <c r="D976" s="190"/>
    </row>
    <row r="977" spans="4:4" x14ac:dyDescent="0.25">
      <c r="D977" s="190"/>
    </row>
    <row r="978" spans="4:4" x14ac:dyDescent="0.25">
      <c r="D978" s="190"/>
    </row>
    <row r="979" spans="4:4" x14ac:dyDescent="0.25">
      <c r="D979" s="190"/>
    </row>
    <row r="980" spans="4:4" x14ac:dyDescent="0.25">
      <c r="D980" s="190"/>
    </row>
    <row r="981" spans="4:4" x14ac:dyDescent="0.25">
      <c r="D981" s="190"/>
    </row>
    <row r="982" spans="4:4" x14ac:dyDescent="0.25">
      <c r="D982" s="190"/>
    </row>
    <row r="983" spans="4:4" x14ac:dyDescent="0.25">
      <c r="D983" s="190"/>
    </row>
    <row r="984" spans="4:4" x14ac:dyDescent="0.25">
      <c r="D984" s="190"/>
    </row>
    <row r="985" spans="4:4" x14ac:dyDescent="0.25">
      <c r="D985" s="190"/>
    </row>
    <row r="986" spans="4:4" x14ac:dyDescent="0.25">
      <c r="D986" s="190"/>
    </row>
    <row r="987" spans="4:4" x14ac:dyDescent="0.25">
      <c r="D987" s="190"/>
    </row>
    <row r="988" spans="4:4" x14ac:dyDescent="0.25">
      <c r="D988" s="190"/>
    </row>
    <row r="989" spans="4:4" x14ac:dyDescent="0.25">
      <c r="D989" s="190"/>
    </row>
    <row r="990" spans="4:4" x14ac:dyDescent="0.25">
      <c r="D990" s="190"/>
    </row>
    <row r="991" spans="4:4" x14ac:dyDescent="0.25">
      <c r="D991" s="190"/>
    </row>
    <row r="992" spans="4:4" x14ac:dyDescent="0.25">
      <c r="D992" s="190"/>
    </row>
    <row r="993" spans="4:4" x14ac:dyDescent="0.25">
      <c r="D993" s="190"/>
    </row>
    <row r="994" spans="4:4" x14ac:dyDescent="0.25">
      <c r="D994" s="190"/>
    </row>
    <row r="995" spans="4:4" x14ac:dyDescent="0.25">
      <c r="D995" s="190"/>
    </row>
    <row r="996" spans="4:4" x14ac:dyDescent="0.25">
      <c r="D996" s="190"/>
    </row>
    <row r="997" spans="4:4" x14ac:dyDescent="0.25">
      <c r="D997" s="190"/>
    </row>
    <row r="998" spans="4:4" x14ac:dyDescent="0.25">
      <c r="D998" s="190"/>
    </row>
    <row r="999" spans="4:4" x14ac:dyDescent="0.25">
      <c r="D999" s="190"/>
    </row>
    <row r="1000" spans="4:4" x14ac:dyDescent="0.25">
      <c r="D1000" s="190"/>
    </row>
    <row r="1001" spans="4:4" x14ac:dyDescent="0.25">
      <c r="D1001" s="190"/>
    </row>
    <row r="1002" spans="4:4" x14ac:dyDescent="0.25">
      <c r="D1002" s="190"/>
    </row>
    <row r="1003" spans="4:4" x14ac:dyDescent="0.25">
      <c r="D1003" s="190"/>
    </row>
    <row r="1004" spans="4:4" x14ac:dyDescent="0.25">
      <c r="D1004" s="190"/>
    </row>
    <row r="1005" spans="4:4" x14ac:dyDescent="0.25">
      <c r="D1005" s="190"/>
    </row>
    <row r="1006" spans="4:4" x14ac:dyDescent="0.25">
      <c r="D1006" s="190"/>
    </row>
    <row r="1007" spans="4:4" x14ac:dyDescent="0.25">
      <c r="D1007" s="190"/>
    </row>
    <row r="1008" spans="4:4" x14ac:dyDescent="0.25">
      <c r="D1008" s="190"/>
    </row>
    <row r="1009" spans="4:4" x14ac:dyDescent="0.25">
      <c r="D1009" s="190"/>
    </row>
    <row r="1010" spans="4:4" x14ac:dyDescent="0.25">
      <c r="D1010" s="190"/>
    </row>
    <row r="1011" spans="4:4" x14ac:dyDescent="0.25">
      <c r="D1011" s="190"/>
    </row>
    <row r="1012" spans="4:4" x14ac:dyDescent="0.25">
      <c r="D1012" s="190"/>
    </row>
    <row r="1013" spans="4:4" x14ac:dyDescent="0.25">
      <c r="D1013" s="190"/>
    </row>
    <row r="1014" spans="4:4" x14ac:dyDescent="0.25">
      <c r="D1014" s="190"/>
    </row>
    <row r="1015" spans="4:4" x14ac:dyDescent="0.25">
      <c r="D1015" s="190"/>
    </row>
    <row r="1016" spans="4:4" x14ac:dyDescent="0.25">
      <c r="D1016" s="190"/>
    </row>
    <row r="1017" spans="4:4" x14ac:dyDescent="0.25">
      <c r="D1017" s="190"/>
    </row>
    <row r="1018" spans="4:4" x14ac:dyDescent="0.25">
      <c r="D1018" s="190"/>
    </row>
    <row r="1019" spans="4:4" x14ac:dyDescent="0.25">
      <c r="D1019" s="190"/>
    </row>
    <row r="1020" spans="4:4" x14ac:dyDescent="0.25">
      <c r="D1020" s="190"/>
    </row>
    <row r="1021" spans="4:4" x14ac:dyDescent="0.25">
      <c r="D1021" s="190"/>
    </row>
    <row r="1022" spans="4:4" x14ac:dyDescent="0.25">
      <c r="D1022" s="190"/>
    </row>
    <row r="1023" spans="4:4" x14ac:dyDescent="0.25">
      <c r="D1023" s="190"/>
    </row>
    <row r="1024" spans="4:4" x14ac:dyDescent="0.25">
      <c r="D1024" s="190"/>
    </row>
    <row r="1025" spans="4:4" x14ac:dyDescent="0.25">
      <c r="D1025" s="190"/>
    </row>
    <row r="1026" spans="4:4" x14ac:dyDescent="0.25">
      <c r="D1026" s="190"/>
    </row>
    <row r="1027" spans="4:4" x14ac:dyDescent="0.25">
      <c r="D1027" s="190"/>
    </row>
    <row r="1028" spans="4:4" x14ac:dyDescent="0.25">
      <c r="D1028" s="190"/>
    </row>
    <row r="1029" spans="4:4" x14ac:dyDescent="0.25">
      <c r="D1029" s="190"/>
    </row>
    <row r="1030" spans="4:4" x14ac:dyDescent="0.25">
      <c r="D1030" s="190"/>
    </row>
    <row r="1031" spans="4:4" x14ac:dyDescent="0.25">
      <c r="D1031" s="190"/>
    </row>
    <row r="1032" spans="4:4" x14ac:dyDescent="0.25">
      <c r="D1032" s="190"/>
    </row>
    <row r="1033" spans="4:4" x14ac:dyDescent="0.25">
      <c r="D1033" s="190"/>
    </row>
    <row r="1034" spans="4:4" x14ac:dyDescent="0.25">
      <c r="D1034" s="190"/>
    </row>
    <row r="1035" spans="4:4" x14ac:dyDescent="0.25">
      <c r="D1035" s="190"/>
    </row>
    <row r="1036" spans="4:4" x14ac:dyDescent="0.25">
      <c r="D1036" s="190"/>
    </row>
    <row r="1037" spans="4:4" x14ac:dyDescent="0.25">
      <c r="D1037" s="190"/>
    </row>
    <row r="1038" spans="4:4" x14ac:dyDescent="0.25">
      <c r="D1038" s="190"/>
    </row>
    <row r="1039" spans="4:4" x14ac:dyDescent="0.25">
      <c r="D1039" s="190"/>
    </row>
    <row r="1040" spans="4:4" x14ac:dyDescent="0.25">
      <c r="D1040" s="190"/>
    </row>
    <row r="1041" spans="4:4" x14ac:dyDescent="0.25">
      <c r="D1041" s="190"/>
    </row>
    <row r="1042" spans="4:4" x14ac:dyDescent="0.25">
      <c r="D1042" s="190"/>
    </row>
    <row r="1043" spans="4:4" x14ac:dyDescent="0.25">
      <c r="D1043" s="190"/>
    </row>
    <row r="1044" spans="4:4" x14ac:dyDescent="0.25">
      <c r="D1044" s="190"/>
    </row>
    <row r="1045" spans="4:4" x14ac:dyDescent="0.25">
      <c r="D1045" s="190"/>
    </row>
    <row r="1046" spans="4:4" x14ac:dyDescent="0.25">
      <c r="D1046" s="190"/>
    </row>
    <row r="1047" spans="4:4" x14ac:dyDescent="0.25">
      <c r="D1047" s="190"/>
    </row>
    <row r="1048" spans="4:4" x14ac:dyDescent="0.25">
      <c r="D1048" s="190"/>
    </row>
    <row r="1049" spans="4:4" x14ac:dyDescent="0.25">
      <c r="D1049" s="190"/>
    </row>
    <row r="1050" spans="4:4" x14ac:dyDescent="0.25">
      <c r="D1050" s="190"/>
    </row>
    <row r="1051" spans="4:4" x14ac:dyDescent="0.25">
      <c r="D1051" s="190"/>
    </row>
    <row r="1052" spans="4:4" x14ac:dyDescent="0.25">
      <c r="D1052" s="190"/>
    </row>
    <row r="1053" spans="4:4" x14ac:dyDescent="0.25">
      <c r="D1053" s="190"/>
    </row>
    <row r="1054" spans="4:4" x14ac:dyDescent="0.25">
      <c r="D1054" s="190"/>
    </row>
    <row r="1055" spans="4:4" x14ac:dyDescent="0.25">
      <c r="D1055" s="190"/>
    </row>
    <row r="1056" spans="4:4" x14ac:dyDescent="0.25">
      <c r="D1056" s="190"/>
    </row>
    <row r="1057" spans="4:4" x14ac:dyDescent="0.25">
      <c r="D1057" s="190"/>
    </row>
    <row r="1058" spans="4:4" x14ac:dyDescent="0.25">
      <c r="D1058" s="190"/>
    </row>
    <row r="1059" spans="4:4" x14ac:dyDescent="0.25">
      <c r="D1059" s="190"/>
    </row>
    <row r="1060" spans="4:4" x14ac:dyDescent="0.25">
      <c r="D1060" s="190"/>
    </row>
    <row r="1061" spans="4:4" x14ac:dyDescent="0.25">
      <c r="D1061" s="190"/>
    </row>
    <row r="1062" spans="4:4" x14ac:dyDescent="0.25">
      <c r="D1062" s="190"/>
    </row>
    <row r="1063" spans="4:4" x14ac:dyDescent="0.25">
      <c r="D1063" s="190"/>
    </row>
    <row r="1064" spans="4:4" x14ac:dyDescent="0.25">
      <c r="D1064" s="190"/>
    </row>
    <row r="1065" spans="4:4" x14ac:dyDescent="0.25">
      <c r="D1065" s="190"/>
    </row>
    <row r="1066" spans="4:4" x14ac:dyDescent="0.25">
      <c r="D1066" s="190"/>
    </row>
    <row r="1067" spans="4:4" x14ac:dyDescent="0.25">
      <c r="D1067" s="190"/>
    </row>
    <row r="1068" spans="4:4" x14ac:dyDescent="0.25">
      <c r="D1068" s="190"/>
    </row>
    <row r="1069" spans="4:4" x14ac:dyDescent="0.25">
      <c r="D1069" s="190"/>
    </row>
    <row r="1070" spans="4:4" x14ac:dyDescent="0.25">
      <c r="D1070" s="190"/>
    </row>
    <row r="1071" spans="4:4" x14ac:dyDescent="0.25">
      <c r="D1071" s="190"/>
    </row>
    <row r="1072" spans="4:4" x14ac:dyDescent="0.25">
      <c r="D1072" s="190"/>
    </row>
    <row r="1073" spans="4:4" x14ac:dyDescent="0.25">
      <c r="D1073" s="190"/>
    </row>
    <row r="1074" spans="4:4" x14ac:dyDescent="0.25">
      <c r="D1074" s="190"/>
    </row>
    <row r="1075" spans="4:4" x14ac:dyDescent="0.25">
      <c r="D1075" s="190"/>
    </row>
    <row r="1076" spans="4:4" x14ac:dyDescent="0.25">
      <c r="D1076" s="190"/>
    </row>
    <row r="1077" spans="4:4" x14ac:dyDescent="0.25">
      <c r="D1077" s="190"/>
    </row>
    <row r="1078" spans="4:4" x14ac:dyDescent="0.25">
      <c r="D1078" s="190"/>
    </row>
    <row r="1079" spans="4:4" x14ac:dyDescent="0.25">
      <c r="D1079" s="190"/>
    </row>
    <row r="1080" spans="4:4" x14ac:dyDescent="0.25">
      <c r="D1080" s="190"/>
    </row>
    <row r="1081" spans="4:4" x14ac:dyDescent="0.25">
      <c r="D1081" s="190"/>
    </row>
    <row r="1082" spans="4:4" x14ac:dyDescent="0.25">
      <c r="D1082" s="190"/>
    </row>
    <row r="1083" spans="4:4" x14ac:dyDescent="0.25">
      <c r="D1083" s="190"/>
    </row>
    <row r="1084" spans="4:4" x14ac:dyDescent="0.25">
      <c r="D1084" s="190"/>
    </row>
    <row r="1085" spans="4:4" x14ac:dyDescent="0.25">
      <c r="D1085" s="190"/>
    </row>
    <row r="1086" spans="4:4" x14ac:dyDescent="0.25">
      <c r="D1086" s="190"/>
    </row>
    <row r="1087" spans="4:4" x14ac:dyDescent="0.25">
      <c r="D1087" s="190"/>
    </row>
    <row r="1088" spans="4:4" x14ac:dyDescent="0.25">
      <c r="D1088" s="190"/>
    </row>
    <row r="1089" spans="4:4" x14ac:dyDescent="0.25">
      <c r="D1089" s="190"/>
    </row>
    <row r="1090" spans="4:4" x14ac:dyDescent="0.25">
      <c r="D1090" s="190"/>
    </row>
    <row r="1091" spans="4:4" x14ac:dyDescent="0.25">
      <c r="D1091" s="190"/>
    </row>
    <row r="1092" spans="4:4" x14ac:dyDescent="0.25">
      <c r="D1092" s="190"/>
    </row>
    <row r="1093" spans="4:4" x14ac:dyDescent="0.25">
      <c r="D1093" s="190"/>
    </row>
    <row r="1094" spans="4:4" x14ac:dyDescent="0.25">
      <c r="D1094" s="190"/>
    </row>
    <row r="1095" spans="4:4" x14ac:dyDescent="0.25">
      <c r="D1095" s="190"/>
    </row>
    <row r="1096" spans="4:4" x14ac:dyDescent="0.25">
      <c r="D1096" s="190"/>
    </row>
    <row r="1097" spans="4:4" x14ac:dyDescent="0.25">
      <c r="D1097" s="190"/>
    </row>
    <row r="1098" spans="4:4" x14ac:dyDescent="0.25">
      <c r="D1098" s="190"/>
    </row>
    <row r="1099" spans="4:4" x14ac:dyDescent="0.25">
      <c r="D1099" s="190"/>
    </row>
    <row r="1100" spans="4:4" x14ac:dyDescent="0.25">
      <c r="D1100" s="190"/>
    </row>
    <row r="1101" spans="4:4" x14ac:dyDescent="0.25">
      <c r="D1101" s="190"/>
    </row>
    <row r="1102" spans="4:4" x14ac:dyDescent="0.25">
      <c r="D1102" s="190"/>
    </row>
    <row r="1103" spans="4:4" x14ac:dyDescent="0.25">
      <c r="D1103" s="190"/>
    </row>
    <row r="1104" spans="4:4" x14ac:dyDescent="0.25">
      <c r="D1104" s="190"/>
    </row>
    <row r="1105" spans="4:4" x14ac:dyDescent="0.25">
      <c r="D1105" s="190"/>
    </row>
    <row r="1106" spans="4:4" x14ac:dyDescent="0.25">
      <c r="D1106" s="190"/>
    </row>
    <row r="1107" spans="4:4" x14ac:dyDescent="0.25">
      <c r="D1107" s="190"/>
    </row>
    <row r="1108" spans="4:4" x14ac:dyDescent="0.25">
      <c r="D1108" s="190"/>
    </row>
    <row r="1109" spans="4:4" x14ac:dyDescent="0.25">
      <c r="D1109" s="190"/>
    </row>
    <row r="1110" spans="4:4" x14ac:dyDescent="0.25">
      <c r="D1110" s="190"/>
    </row>
    <row r="1111" spans="4:4" x14ac:dyDescent="0.25">
      <c r="D1111" s="190"/>
    </row>
    <row r="1112" spans="4:4" x14ac:dyDescent="0.25">
      <c r="D1112" s="190"/>
    </row>
    <row r="1113" spans="4:4" x14ac:dyDescent="0.25">
      <c r="D1113" s="190"/>
    </row>
    <row r="1114" spans="4:4" x14ac:dyDescent="0.25">
      <c r="D1114" s="190"/>
    </row>
    <row r="1115" spans="4:4" x14ac:dyDescent="0.25">
      <c r="D1115" s="190"/>
    </row>
    <row r="1116" spans="4:4" x14ac:dyDescent="0.25">
      <c r="D1116" s="190"/>
    </row>
    <row r="1117" spans="4:4" x14ac:dyDescent="0.25">
      <c r="D1117" s="190"/>
    </row>
    <row r="1118" spans="4:4" x14ac:dyDescent="0.25">
      <c r="D1118" s="190"/>
    </row>
    <row r="1119" spans="4:4" x14ac:dyDescent="0.25">
      <c r="D1119" s="190"/>
    </row>
    <row r="1120" spans="4:4" x14ac:dyDescent="0.25">
      <c r="D1120" s="190"/>
    </row>
    <row r="1121" spans="4:4" x14ac:dyDescent="0.25">
      <c r="D1121" s="190"/>
    </row>
    <row r="1122" spans="4:4" x14ac:dyDescent="0.25">
      <c r="D1122" s="190"/>
    </row>
    <row r="1123" spans="4:4" x14ac:dyDescent="0.25">
      <c r="D1123" s="190"/>
    </row>
    <row r="1124" spans="4:4" x14ac:dyDescent="0.25">
      <c r="D1124" s="190"/>
    </row>
    <row r="1125" spans="4:4" x14ac:dyDescent="0.25">
      <c r="D1125" s="190"/>
    </row>
    <row r="1126" spans="4:4" x14ac:dyDescent="0.25">
      <c r="D1126" s="190"/>
    </row>
    <row r="1127" spans="4:4" x14ac:dyDescent="0.25">
      <c r="D1127" s="190"/>
    </row>
    <row r="1128" spans="4:4" x14ac:dyDescent="0.25">
      <c r="D1128" s="190"/>
    </row>
    <row r="1129" spans="4:4" x14ac:dyDescent="0.25">
      <c r="D1129" s="190"/>
    </row>
    <row r="1130" spans="4:4" x14ac:dyDescent="0.25">
      <c r="D1130" s="190"/>
    </row>
    <row r="1131" spans="4:4" x14ac:dyDescent="0.25">
      <c r="D1131" s="190"/>
    </row>
    <row r="1132" spans="4:4" x14ac:dyDescent="0.25">
      <c r="D1132" s="190"/>
    </row>
    <row r="1133" spans="4:4" x14ac:dyDescent="0.25">
      <c r="D1133" s="190"/>
    </row>
    <row r="1134" spans="4:4" x14ac:dyDescent="0.25">
      <c r="D1134" s="190"/>
    </row>
    <row r="1135" spans="4:4" x14ac:dyDescent="0.25">
      <c r="D1135" s="190"/>
    </row>
    <row r="1136" spans="4:4" x14ac:dyDescent="0.25">
      <c r="D1136" s="190"/>
    </row>
    <row r="1137" spans="4:4" x14ac:dyDescent="0.25">
      <c r="D1137" s="190"/>
    </row>
    <row r="1138" spans="4:4" x14ac:dyDescent="0.25">
      <c r="D1138" s="190"/>
    </row>
    <row r="1139" spans="4:4" x14ac:dyDescent="0.25">
      <c r="D1139" s="190"/>
    </row>
    <row r="1140" spans="4:4" x14ac:dyDescent="0.25">
      <c r="D1140" s="190"/>
    </row>
    <row r="1141" spans="4:4" x14ac:dyDescent="0.25">
      <c r="D1141" s="190"/>
    </row>
    <row r="1142" spans="4:4" x14ac:dyDescent="0.25">
      <c r="D1142" s="190"/>
    </row>
    <row r="1143" spans="4:4" x14ac:dyDescent="0.25">
      <c r="D1143" s="190"/>
    </row>
    <row r="1144" spans="4:4" x14ac:dyDescent="0.25">
      <c r="D1144" s="190"/>
    </row>
    <row r="1145" spans="4:4" x14ac:dyDescent="0.25">
      <c r="D1145" s="190"/>
    </row>
    <row r="1146" spans="4:4" x14ac:dyDescent="0.25">
      <c r="D1146" s="190"/>
    </row>
    <row r="1147" spans="4:4" x14ac:dyDescent="0.25">
      <c r="D1147" s="190"/>
    </row>
    <row r="1148" spans="4:4" x14ac:dyDescent="0.25">
      <c r="D1148" s="190"/>
    </row>
    <row r="1149" spans="4:4" x14ac:dyDescent="0.25">
      <c r="D1149" s="190"/>
    </row>
    <row r="1150" spans="4:4" x14ac:dyDescent="0.25">
      <c r="D1150" s="190"/>
    </row>
    <row r="1151" spans="4:4" x14ac:dyDescent="0.25">
      <c r="D1151" s="190"/>
    </row>
    <row r="1152" spans="4:4" x14ac:dyDescent="0.25">
      <c r="D1152" s="190"/>
    </row>
    <row r="1153" spans="4:4" x14ac:dyDescent="0.25">
      <c r="D1153" s="190"/>
    </row>
    <row r="1154" spans="4:4" x14ac:dyDescent="0.25">
      <c r="D1154" s="190"/>
    </row>
    <row r="1155" spans="4:4" x14ac:dyDescent="0.25">
      <c r="D1155" s="190"/>
    </row>
    <row r="1156" spans="4:4" x14ac:dyDescent="0.25">
      <c r="D1156" s="190"/>
    </row>
    <row r="1157" spans="4:4" x14ac:dyDescent="0.25">
      <c r="D1157" s="190"/>
    </row>
    <row r="1158" spans="4:4" x14ac:dyDescent="0.25">
      <c r="D1158" s="190"/>
    </row>
    <row r="1159" spans="4:4" x14ac:dyDescent="0.25">
      <c r="D1159" s="190"/>
    </row>
    <row r="1160" spans="4:4" x14ac:dyDescent="0.25">
      <c r="D1160" s="190"/>
    </row>
    <row r="1161" spans="4:4" x14ac:dyDescent="0.25">
      <c r="D1161" s="190"/>
    </row>
    <row r="1162" spans="4:4" x14ac:dyDescent="0.25">
      <c r="D1162" s="190"/>
    </row>
    <row r="1163" spans="4:4" x14ac:dyDescent="0.25">
      <c r="D1163" s="190"/>
    </row>
    <row r="1164" spans="4:4" x14ac:dyDescent="0.25">
      <c r="D1164" s="190"/>
    </row>
    <row r="1165" spans="4:4" x14ac:dyDescent="0.25">
      <c r="D1165" s="190"/>
    </row>
    <row r="1166" spans="4:4" x14ac:dyDescent="0.25">
      <c r="D1166" s="190"/>
    </row>
    <row r="1167" spans="4:4" x14ac:dyDescent="0.25">
      <c r="D1167" s="190"/>
    </row>
    <row r="1168" spans="4:4" x14ac:dyDescent="0.25">
      <c r="D1168" s="190"/>
    </row>
    <row r="1169" spans="4:4" x14ac:dyDescent="0.25">
      <c r="D1169" s="190"/>
    </row>
    <row r="1170" spans="4:4" x14ac:dyDescent="0.25">
      <c r="D1170" s="190"/>
    </row>
    <row r="1171" spans="4:4" x14ac:dyDescent="0.25">
      <c r="D1171" s="190"/>
    </row>
    <row r="1172" spans="4:4" x14ac:dyDescent="0.25">
      <c r="D1172" s="190"/>
    </row>
    <row r="1173" spans="4:4" x14ac:dyDescent="0.25">
      <c r="D1173" s="190"/>
    </row>
    <row r="1174" spans="4:4" x14ac:dyDescent="0.25">
      <c r="D1174" s="190"/>
    </row>
    <row r="1175" spans="4:4" x14ac:dyDescent="0.25">
      <c r="D1175" s="190"/>
    </row>
    <row r="1176" spans="4:4" x14ac:dyDescent="0.25">
      <c r="D1176" s="190"/>
    </row>
    <row r="1177" spans="4:4" x14ac:dyDescent="0.25">
      <c r="D1177" s="190"/>
    </row>
    <row r="1178" spans="4:4" x14ac:dyDescent="0.25">
      <c r="D1178" s="190"/>
    </row>
    <row r="1179" spans="4:4" x14ac:dyDescent="0.25">
      <c r="D1179" s="190"/>
    </row>
    <row r="1180" spans="4:4" x14ac:dyDescent="0.25">
      <c r="D1180" s="190"/>
    </row>
    <row r="1181" spans="4:4" x14ac:dyDescent="0.25">
      <c r="D1181" s="190"/>
    </row>
    <row r="1182" spans="4:4" x14ac:dyDescent="0.25">
      <c r="D1182" s="190"/>
    </row>
    <row r="1183" spans="4:4" x14ac:dyDescent="0.25">
      <c r="D1183" s="190"/>
    </row>
    <row r="1184" spans="4:4" x14ac:dyDescent="0.25">
      <c r="D1184" s="190"/>
    </row>
    <row r="1185" spans="4:4" x14ac:dyDescent="0.25">
      <c r="D1185" s="190"/>
    </row>
    <row r="1186" spans="4:4" x14ac:dyDescent="0.25">
      <c r="D1186" s="190"/>
    </row>
    <row r="1187" spans="4:4" x14ac:dyDescent="0.25">
      <c r="D1187" s="190"/>
    </row>
    <row r="1188" spans="4:4" x14ac:dyDescent="0.25">
      <c r="D1188" s="190"/>
    </row>
    <row r="1189" spans="4:4" x14ac:dyDescent="0.25">
      <c r="D1189" s="190"/>
    </row>
    <row r="1190" spans="4:4" x14ac:dyDescent="0.25">
      <c r="D1190" s="190"/>
    </row>
    <row r="1191" spans="4:4" x14ac:dyDescent="0.25">
      <c r="D1191" s="190"/>
    </row>
    <row r="1192" spans="4:4" x14ac:dyDescent="0.25">
      <c r="D1192" s="190"/>
    </row>
    <row r="1193" spans="4:4" x14ac:dyDescent="0.25">
      <c r="D1193" s="190"/>
    </row>
    <row r="1194" spans="4:4" x14ac:dyDescent="0.25">
      <c r="D1194" s="190"/>
    </row>
    <row r="1195" spans="4:4" x14ac:dyDescent="0.25">
      <c r="D1195" s="190"/>
    </row>
    <row r="1196" spans="4:4" x14ac:dyDescent="0.25">
      <c r="D1196" s="190"/>
    </row>
    <row r="1197" spans="4:4" x14ac:dyDescent="0.25">
      <c r="D1197" s="190"/>
    </row>
    <row r="1198" spans="4:4" x14ac:dyDescent="0.25">
      <c r="D1198" s="190"/>
    </row>
    <row r="1199" spans="4:4" x14ac:dyDescent="0.25">
      <c r="D1199" s="190"/>
    </row>
    <row r="1200" spans="4:4" x14ac:dyDescent="0.25">
      <c r="D1200" s="190"/>
    </row>
    <row r="1201" spans="4:4" x14ac:dyDescent="0.25">
      <c r="D1201" s="190"/>
    </row>
    <row r="1202" spans="4:4" x14ac:dyDescent="0.25">
      <c r="D1202" s="190"/>
    </row>
    <row r="1203" spans="4:4" x14ac:dyDescent="0.25">
      <c r="D1203" s="190"/>
    </row>
    <row r="1204" spans="4:4" x14ac:dyDescent="0.25">
      <c r="D1204" s="190"/>
    </row>
    <row r="1205" spans="4:4" x14ac:dyDescent="0.25">
      <c r="D1205" s="190"/>
    </row>
    <row r="1206" spans="4:4" x14ac:dyDescent="0.25">
      <c r="D1206" s="190"/>
    </row>
    <row r="1207" spans="4:4" x14ac:dyDescent="0.25">
      <c r="D1207" s="190"/>
    </row>
    <row r="1208" spans="4:4" x14ac:dyDescent="0.25">
      <c r="D1208" s="190"/>
    </row>
    <row r="1209" spans="4:4" x14ac:dyDescent="0.25">
      <c r="D1209" s="190"/>
    </row>
    <row r="1210" spans="4:4" x14ac:dyDescent="0.25">
      <c r="D1210" s="190"/>
    </row>
    <row r="1211" spans="4:4" x14ac:dyDescent="0.25">
      <c r="D1211" s="190"/>
    </row>
    <row r="1212" spans="4:4" x14ac:dyDescent="0.25">
      <c r="D1212" s="190"/>
    </row>
    <row r="1213" spans="4:4" x14ac:dyDescent="0.25">
      <c r="D1213" s="190"/>
    </row>
    <row r="1214" spans="4:4" x14ac:dyDescent="0.25">
      <c r="D1214" s="190"/>
    </row>
    <row r="1215" spans="4:4" x14ac:dyDescent="0.25">
      <c r="D1215" s="190"/>
    </row>
    <row r="1216" spans="4:4" x14ac:dyDescent="0.25">
      <c r="D1216" s="190"/>
    </row>
    <row r="1217" spans="4:4" x14ac:dyDescent="0.25">
      <c r="D1217" s="190"/>
    </row>
    <row r="1218" spans="4:4" x14ac:dyDescent="0.25">
      <c r="D1218" s="190"/>
    </row>
    <row r="1219" spans="4:4" x14ac:dyDescent="0.25">
      <c r="D1219" s="190"/>
    </row>
    <row r="1220" spans="4:4" x14ac:dyDescent="0.25">
      <c r="D1220" s="190"/>
    </row>
    <row r="1221" spans="4:4" x14ac:dyDescent="0.25">
      <c r="D1221" s="190"/>
    </row>
    <row r="1222" spans="4:4" x14ac:dyDescent="0.25">
      <c r="D1222" s="190"/>
    </row>
    <row r="1223" spans="4:4" x14ac:dyDescent="0.25">
      <c r="D1223" s="190"/>
    </row>
    <row r="1224" spans="4:4" x14ac:dyDescent="0.25">
      <c r="D1224" s="190"/>
    </row>
    <row r="1225" spans="4:4" x14ac:dyDescent="0.25">
      <c r="D1225" s="190"/>
    </row>
    <row r="1226" spans="4:4" x14ac:dyDescent="0.25">
      <c r="D1226" s="190"/>
    </row>
    <row r="1227" spans="4:4" x14ac:dyDescent="0.25">
      <c r="D1227" s="190"/>
    </row>
    <row r="1228" spans="4:4" x14ac:dyDescent="0.25">
      <c r="D1228" s="190"/>
    </row>
    <row r="1229" spans="4:4" x14ac:dyDescent="0.25">
      <c r="D1229" s="190"/>
    </row>
    <row r="1230" spans="4:4" x14ac:dyDescent="0.25">
      <c r="D1230" s="190"/>
    </row>
    <row r="1231" spans="4:4" x14ac:dyDescent="0.25">
      <c r="D1231" s="190"/>
    </row>
    <row r="1232" spans="4:4" x14ac:dyDescent="0.25">
      <c r="D1232" s="190"/>
    </row>
    <row r="1233" spans="4:4" x14ac:dyDescent="0.25">
      <c r="D1233" s="190"/>
    </row>
    <row r="1234" spans="4:4" x14ac:dyDescent="0.25">
      <c r="D1234" s="190"/>
    </row>
    <row r="1235" spans="4:4" x14ac:dyDescent="0.25">
      <c r="D1235" s="190"/>
    </row>
    <row r="1236" spans="4:4" x14ac:dyDescent="0.25">
      <c r="D1236" s="190"/>
    </row>
    <row r="1237" spans="4:4" x14ac:dyDescent="0.25">
      <c r="D1237" s="190"/>
    </row>
    <row r="1238" spans="4:4" x14ac:dyDescent="0.25">
      <c r="D1238" s="190"/>
    </row>
    <row r="1239" spans="4:4" x14ac:dyDescent="0.25">
      <c r="D1239" s="190"/>
    </row>
    <row r="1240" spans="4:4" x14ac:dyDescent="0.25">
      <c r="D1240" s="190"/>
    </row>
    <row r="1241" spans="4:4" x14ac:dyDescent="0.25">
      <c r="D1241" s="190"/>
    </row>
    <row r="1242" spans="4:4" x14ac:dyDescent="0.25">
      <c r="D1242" s="190"/>
    </row>
    <row r="1243" spans="4:4" x14ac:dyDescent="0.25">
      <c r="D1243" s="190"/>
    </row>
    <row r="1244" spans="4:4" x14ac:dyDescent="0.25">
      <c r="D1244" s="190"/>
    </row>
    <row r="1245" spans="4:4" x14ac:dyDescent="0.25">
      <c r="D1245" s="190"/>
    </row>
    <row r="1246" spans="4:4" x14ac:dyDescent="0.25">
      <c r="D1246" s="190"/>
    </row>
    <row r="1247" spans="4:4" x14ac:dyDescent="0.25">
      <c r="D1247" s="190"/>
    </row>
    <row r="1248" spans="4:4" x14ac:dyDescent="0.25">
      <c r="D1248" s="190"/>
    </row>
    <row r="1249" spans="4:4" x14ac:dyDescent="0.25">
      <c r="D1249" s="190"/>
    </row>
    <row r="1250" spans="4:4" x14ac:dyDescent="0.25">
      <c r="D1250" s="190"/>
    </row>
    <row r="1251" spans="4:4" x14ac:dyDescent="0.25">
      <c r="D1251" s="190"/>
    </row>
    <row r="1252" spans="4:4" x14ac:dyDescent="0.25">
      <c r="D1252" s="190"/>
    </row>
    <row r="1253" spans="4:4" x14ac:dyDescent="0.25">
      <c r="D1253" s="190"/>
    </row>
    <row r="1254" spans="4:4" x14ac:dyDescent="0.25">
      <c r="D1254" s="190"/>
    </row>
    <row r="1255" spans="4:4" x14ac:dyDescent="0.25">
      <c r="D1255" s="190"/>
    </row>
    <row r="1256" spans="4:4" x14ac:dyDescent="0.25">
      <c r="D1256" s="190"/>
    </row>
    <row r="1257" spans="4:4" x14ac:dyDescent="0.25">
      <c r="D1257" s="190"/>
    </row>
    <row r="1258" spans="4:4" x14ac:dyDescent="0.25">
      <c r="D1258" s="190"/>
    </row>
    <row r="1259" spans="4:4" x14ac:dyDescent="0.25">
      <c r="D1259" s="190"/>
    </row>
    <row r="1260" spans="4:4" x14ac:dyDescent="0.25">
      <c r="D1260" s="190"/>
    </row>
    <row r="1261" spans="4:4" x14ac:dyDescent="0.25">
      <c r="D1261" s="190"/>
    </row>
    <row r="1262" spans="4:4" x14ac:dyDescent="0.25">
      <c r="D1262" s="190"/>
    </row>
    <row r="1263" spans="4:4" x14ac:dyDescent="0.25">
      <c r="D1263" s="190"/>
    </row>
    <row r="1264" spans="4:4" x14ac:dyDescent="0.25">
      <c r="D1264" s="190"/>
    </row>
    <row r="1265" spans="4:4" x14ac:dyDescent="0.25">
      <c r="D1265" s="190"/>
    </row>
    <row r="1266" spans="4:4" x14ac:dyDescent="0.25">
      <c r="D1266" s="190"/>
    </row>
    <row r="1267" spans="4:4" x14ac:dyDescent="0.25">
      <c r="D1267" s="190"/>
    </row>
    <row r="1268" spans="4:4" x14ac:dyDescent="0.25">
      <c r="D1268" s="190"/>
    </row>
    <row r="1269" spans="4:4" x14ac:dyDescent="0.25">
      <c r="D1269" s="190"/>
    </row>
    <row r="1270" spans="4:4" x14ac:dyDescent="0.25">
      <c r="D1270" s="190"/>
    </row>
    <row r="1271" spans="4:4" x14ac:dyDescent="0.25">
      <c r="D1271" s="190"/>
    </row>
    <row r="1272" spans="4:4" x14ac:dyDescent="0.25">
      <c r="D1272" s="190"/>
    </row>
    <row r="1273" spans="4:4" x14ac:dyDescent="0.25">
      <c r="D1273" s="190"/>
    </row>
    <row r="1274" spans="4:4" x14ac:dyDescent="0.25">
      <c r="D1274" s="190"/>
    </row>
    <row r="1275" spans="4:4" x14ac:dyDescent="0.25">
      <c r="D1275" s="190"/>
    </row>
    <row r="1276" spans="4:4" x14ac:dyDescent="0.25">
      <c r="D1276" s="190"/>
    </row>
    <row r="1277" spans="4:4" x14ac:dyDescent="0.25">
      <c r="D1277" s="190"/>
    </row>
    <row r="1278" spans="4:4" x14ac:dyDescent="0.25">
      <c r="D1278" s="190"/>
    </row>
    <row r="1279" spans="4:4" x14ac:dyDescent="0.25">
      <c r="D1279" s="190"/>
    </row>
    <row r="1280" spans="4:4" x14ac:dyDescent="0.25">
      <c r="D1280" s="190"/>
    </row>
    <row r="1281" spans="4:4" x14ac:dyDescent="0.25">
      <c r="D1281" s="190"/>
    </row>
    <row r="1282" spans="4:4" x14ac:dyDescent="0.25">
      <c r="D1282" s="190"/>
    </row>
    <row r="1283" spans="4:4" x14ac:dyDescent="0.25">
      <c r="D1283" s="190"/>
    </row>
    <row r="1284" spans="4:4" x14ac:dyDescent="0.25">
      <c r="D1284" s="190"/>
    </row>
    <row r="1285" spans="4:4" x14ac:dyDescent="0.25">
      <c r="D1285" s="190"/>
    </row>
    <row r="1286" spans="4:4" x14ac:dyDescent="0.25">
      <c r="D1286" s="190"/>
    </row>
    <row r="1287" spans="4:4" x14ac:dyDescent="0.25">
      <c r="D1287" s="190"/>
    </row>
    <row r="1288" spans="4:4" x14ac:dyDescent="0.25">
      <c r="D1288" s="190"/>
    </row>
    <row r="1289" spans="4:4" x14ac:dyDescent="0.25">
      <c r="D1289" s="190"/>
    </row>
    <row r="1290" spans="4:4" x14ac:dyDescent="0.25">
      <c r="D1290" s="190"/>
    </row>
    <row r="1291" spans="4:4" x14ac:dyDescent="0.25">
      <c r="D1291" s="190"/>
    </row>
    <row r="1292" spans="4:4" x14ac:dyDescent="0.25">
      <c r="D1292" s="190"/>
    </row>
    <row r="1293" spans="4:4" x14ac:dyDescent="0.25">
      <c r="D1293" s="190"/>
    </row>
    <row r="1294" spans="4:4" x14ac:dyDescent="0.25">
      <c r="D1294" s="190"/>
    </row>
    <row r="1295" spans="4:4" x14ac:dyDescent="0.25">
      <c r="D1295" s="190"/>
    </row>
    <row r="1296" spans="4:4" x14ac:dyDescent="0.25">
      <c r="D1296" s="190"/>
    </row>
    <row r="1297" spans="4:4" x14ac:dyDescent="0.25">
      <c r="D1297" s="190"/>
    </row>
    <row r="1298" spans="4:4" x14ac:dyDescent="0.25">
      <c r="D1298" s="190"/>
    </row>
    <row r="1299" spans="4:4" x14ac:dyDescent="0.25">
      <c r="D1299" s="190"/>
    </row>
    <row r="1300" spans="4:4" x14ac:dyDescent="0.25">
      <c r="D1300" s="190"/>
    </row>
    <row r="1301" spans="4:4" x14ac:dyDescent="0.25">
      <c r="D1301" s="190"/>
    </row>
    <row r="1302" spans="4:4" x14ac:dyDescent="0.25">
      <c r="D1302" s="190"/>
    </row>
    <row r="1303" spans="4:4" x14ac:dyDescent="0.25">
      <c r="D1303" s="190"/>
    </row>
    <row r="1304" spans="4:4" x14ac:dyDescent="0.25">
      <c r="D1304" s="190"/>
    </row>
    <row r="1305" spans="4:4" x14ac:dyDescent="0.25">
      <c r="D1305" s="190"/>
    </row>
    <row r="1306" spans="4:4" x14ac:dyDescent="0.25">
      <c r="D1306" s="190"/>
    </row>
    <row r="1307" spans="4:4" x14ac:dyDescent="0.25">
      <c r="D1307" s="190"/>
    </row>
    <row r="1308" spans="4:4" x14ac:dyDescent="0.25">
      <c r="D1308" s="190"/>
    </row>
    <row r="1309" spans="4:4" x14ac:dyDescent="0.25">
      <c r="D1309" s="190"/>
    </row>
    <row r="1310" spans="4:4" x14ac:dyDescent="0.25">
      <c r="D1310" s="190"/>
    </row>
    <row r="1311" spans="4:4" x14ac:dyDescent="0.25">
      <c r="D1311" s="190"/>
    </row>
    <row r="1312" spans="4:4" x14ac:dyDescent="0.25">
      <c r="D1312" s="190"/>
    </row>
    <row r="1313" spans="4:4" x14ac:dyDescent="0.25">
      <c r="D1313" s="190"/>
    </row>
    <row r="1314" spans="4:4" x14ac:dyDescent="0.25">
      <c r="D1314" s="190"/>
    </row>
    <row r="1315" spans="4:4" x14ac:dyDescent="0.25">
      <c r="D1315" s="190"/>
    </row>
    <row r="1316" spans="4:4" x14ac:dyDescent="0.25">
      <c r="D1316" s="190"/>
    </row>
    <row r="1317" spans="4:4" x14ac:dyDescent="0.25">
      <c r="D1317" s="190"/>
    </row>
    <row r="1318" spans="4:4" x14ac:dyDescent="0.25">
      <c r="D1318" s="190"/>
    </row>
    <row r="1319" spans="4:4" x14ac:dyDescent="0.25">
      <c r="D1319" s="190"/>
    </row>
    <row r="1320" spans="4:4" x14ac:dyDescent="0.25">
      <c r="D1320" s="190"/>
    </row>
    <row r="1321" spans="4:4" x14ac:dyDescent="0.25">
      <c r="D1321" s="190"/>
    </row>
    <row r="1322" spans="4:4" x14ac:dyDescent="0.25">
      <c r="D1322" s="190"/>
    </row>
    <row r="1323" spans="4:4" x14ac:dyDescent="0.25">
      <c r="D1323" s="190"/>
    </row>
    <row r="1324" spans="4:4" x14ac:dyDescent="0.25">
      <c r="D1324" s="190"/>
    </row>
    <row r="1325" spans="4:4" x14ac:dyDescent="0.25">
      <c r="D1325" s="190"/>
    </row>
    <row r="1326" spans="4:4" x14ac:dyDescent="0.25">
      <c r="D1326" s="190"/>
    </row>
    <row r="1327" spans="4:4" x14ac:dyDescent="0.25">
      <c r="D1327" s="190"/>
    </row>
    <row r="1328" spans="4:4" x14ac:dyDescent="0.25">
      <c r="D1328" s="190"/>
    </row>
    <row r="1329" spans="4:4" x14ac:dyDescent="0.25">
      <c r="D1329" s="190"/>
    </row>
    <row r="1330" spans="4:4" x14ac:dyDescent="0.25">
      <c r="D1330" s="190"/>
    </row>
    <row r="1331" spans="4:4" x14ac:dyDescent="0.25">
      <c r="D1331" s="190"/>
    </row>
    <row r="1332" spans="4:4" x14ac:dyDescent="0.25">
      <c r="D1332" s="190"/>
    </row>
    <row r="1333" spans="4:4" x14ac:dyDescent="0.25">
      <c r="D1333" s="190"/>
    </row>
    <row r="1334" spans="4:4" x14ac:dyDescent="0.25">
      <c r="D1334" s="190"/>
    </row>
    <row r="1335" spans="4:4" x14ac:dyDescent="0.25">
      <c r="D1335" s="190"/>
    </row>
    <row r="1336" spans="4:4" x14ac:dyDescent="0.25">
      <c r="D1336" s="190"/>
    </row>
    <row r="1337" spans="4:4" x14ac:dyDescent="0.25">
      <c r="D1337" s="190"/>
    </row>
    <row r="1338" spans="4:4" x14ac:dyDescent="0.25">
      <c r="D1338" s="190"/>
    </row>
    <row r="1339" spans="4:4" x14ac:dyDescent="0.25">
      <c r="D1339" s="190"/>
    </row>
    <row r="1340" spans="4:4" x14ac:dyDescent="0.25">
      <c r="D1340" s="190"/>
    </row>
    <row r="1341" spans="4:4" x14ac:dyDescent="0.25">
      <c r="D1341" s="190"/>
    </row>
    <row r="1342" spans="4:4" x14ac:dyDescent="0.25">
      <c r="D1342" s="190"/>
    </row>
    <row r="1343" spans="4:4" x14ac:dyDescent="0.25">
      <c r="D1343" s="190"/>
    </row>
    <row r="1344" spans="4:4" x14ac:dyDescent="0.25">
      <c r="D1344" s="190"/>
    </row>
    <row r="1345" spans="4:4" x14ac:dyDescent="0.25">
      <c r="D1345" s="190"/>
    </row>
    <row r="1346" spans="4:4" x14ac:dyDescent="0.25">
      <c r="D1346" s="190"/>
    </row>
    <row r="1347" spans="4:4" x14ac:dyDescent="0.25">
      <c r="D1347" s="190"/>
    </row>
    <row r="1348" spans="4:4" x14ac:dyDescent="0.25">
      <c r="D1348" s="190"/>
    </row>
    <row r="1349" spans="4:4" x14ac:dyDescent="0.25">
      <c r="D1349" s="190"/>
    </row>
    <row r="1350" spans="4:4" x14ac:dyDescent="0.25">
      <c r="D1350" s="190"/>
    </row>
    <row r="1351" spans="4:4" x14ac:dyDescent="0.25">
      <c r="D1351" s="190"/>
    </row>
    <row r="1352" spans="4:4" x14ac:dyDescent="0.25">
      <c r="D1352" s="190"/>
    </row>
    <row r="1353" spans="4:4" x14ac:dyDescent="0.25">
      <c r="D1353" s="190"/>
    </row>
    <row r="1354" spans="4:4" x14ac:dyDescent="0.25">
      <c r="D1354" s="190"/>
    </row>
    <row r="1355" spans="4:4" x14ac:dyDescent="0.25">
      <c r="D1355" s="190"/>
    </row>
    <row r="1356" spans="4:4" x14ac:dyDescent="0.25">
      <c r="D1356" s="190"/>
    </row>
    <row r="1357" spans="4:4" x14ac:dyDescent="0.25">
      <c r="D1357" s="190"/>
    </row>
    <row r="1358" spans="4:4" x14ac:dyDescent="0.25">
      <c r="D1358" s="190"/>
    </row>
    <row r="1359" spans="4:4" x14ac:dyDescent="0.25">
      <c r="D1359" s="190"/>
    </row>
    <row r="1360" spans="4:4" x14ac:dyDescent="0.25">
      <c r="D1360" s="190"/>
    </row>
    <row r="1361" spans="4:4" x14ac:dyDescent="0.25">
      <c r="D1361" s="190"/>
    </row>
    <row r="1362" spans="4:4" x14ac:dyDescent="0.25">
      <c r="D1362" s="190"/>
    </row>
    <row r="1363" spans="4:4" x14ac:dyDescent="0.25">
      <c r="D1363" s="190"/>
    </row>
    <row r="1364" spans="4:4" x14ac:dyDescent="0.25">
      <c r="D1364" s="190"/>
    </row>
    <row r="1365" spans="4:4" x14ac:dyDescent="0.25">
      <c r="D1365" s="190"/>
    </row>
    <row r="1366" spans="4:4" x14ac:dyDescent="0.25">
      <c r="D1366" s="190"/>
    </row>
    <row r="1367" spans="4:4" x14ac:dyDescent="0.25">
      <c r="D1367" s="190"/>
    </row>
    <row r="1368" spans="4:4" x14ac:dyDescent="0.25">
      <c r="D1368" s="190"/>
    </row>
    <row r="1369" spans="4:4" x14ac:dyDescent="0.25">
      <c r="D1369" s="190"/>
    </row>
    <row r="1370" spans="4:4" x14ac:dyDescent="0.25">
      <c r="D1370" s="190"/>
    </row>
    <row r="1371" spans="4:4" x14ac:dyDescent="0.25">
      <c r="D1371" s="190"/>
    </row>
    <row r="1372" spans="4:4" x14ac:dyDescent="0.25">
      <c r="D1372" s="190"/>
    </row>
    <row r="1373" spans="4:4" x14ac:dyDescent="0.25">
      <c r="D1373" s="190"/>
    </row>
    <row r="1374" spans="4:4" x14ac:dyDescent="0.25">
      <c r="D1374" s="190"/>
    </row>
    <row r="1375" spans="4:4" x14ac:dyDescent="0.25">
      <c r="D1375" s="190"/>
    </row>
    <row r="1376" spans="4:4" x14ac:dyDescent="0.25">
      <c r="D1376" s="190"/>
    </row>
    <row r="1377" spans="4:4" x14ac:dyDescent="0.25">
      <c r="D1377" s="190"/>
    </row>
    <row r="1378" spans="4:4" x14ac:dyDescent="0.25">
      <c r="D1378" s="190"/>
    </row>
    <row r="1379" spans="4:4" x14ac:dyDescent="0.25">
      <c r="D1379" s="190"/>
    </row>
    <row r="1380" spans="4:4" x14ac:dyDescent="0.25">
      <c r="D1380" s="190"/>
    </row>
    <row r="1381" spans="4:4" x14ac:dyDescent="0.25">
      <c r="D1381" s="190"/>
    </row>
    <row r="1382" spans="4:4" x14ac:dyDescent="0.25">
      <c r="D1382" s="190"/>
    </row>
    <row r="1383" spans="4:4" x14ac:dyDescent="0.25">
      <c r="D1383" s="190"/>
    </row>
    <row r="1384" spans="4:4" x14ac:dyDescent="0.25">
      <c r="D1384" s="190"/>
    </row>
    <row r="1385" spans="4:4" x14ac:dyDescent="0.25">
      <c r="D1385" s="190"/>
    </row>
    <row r="1386" spans="4:4" x14ac:dyDescent="0.25">
      <c r="D1386" s="190"/>
    </row>
    <row r="1387" spans="4:4" x14ac:dyDescent="0.25">
      <c r="D1387" s="190"/>
    </row>
    <row r="1388" spans="4:4" x14ac:dyDescent="0.25">
      <c r="D1388" s="190"/>
    </row>
    <row r="1389" spans="4:4" x14ac:dyDescent="0.25">
      <c r="D1389" s="190"/>
    </row>
    <row r="1390" spans="4:4" x14ac:dyDescent="0.25">
      <c r="D1390" s="190"/>
    </row>
    <row r="1391" spans="4:4" x14ac:dyDescent="0.25">
      <c r="D1391" s="190"/>
    </row>
    <row r="1392" spans="4:4" x14ac:dyDescent="0.25">
      <c r="D1392" s="190"/>
    </row>
    <row r="1393" spans="4:4" x14ac:dyDescent="0.25">
      <c r="D1393" s="190"/>
    </row>
    <row r="1394" spans="4:4" x14ac:dyDescent="0.25">
      <c r="D1394" s="190"/>
    </row>
    <row r="1395" spans="4:4" x14ac:dyDescent="0.25">
      <c r="D1395" s="190"/>
    </row>
    <row r="1396" spans="4:4" x14ac:dyDescent="0.25">
      <c r="D1396" s="190"/>
    </row>
    <row r="1397" spans="4:4" x14ac:dyDescent="0.25">
      <c r="D1397" s="190"/>
    </row>
    <row r="1398" spans="4:4" x14ac:dyDescent="0.25">
      <c r="D1398" s="190"/>
    </row>
    <row r="1399" spans="4:4" x14ac:dyDescent="0.25">
      <c r="D1399" s="190"/>
    </row>
    <row r="1400" spans="4:4" x14ac:dyDescent="0.25">
      <c r="D1400" s="190"/>
    </row>
    <row r="1401" spans="4:4" x14ac:dyDescent="0.25">
      <c r="D1401" s="190"/>
    </row>
    <row r="1402" spans="4:4" x14ac:dyDescent="0.25">
      <c r="D1402" s="190"/>
    </row>
    <row r="1403" spans="4:4" x14ac:dyDescent="0.25">
      <c r="D1403" s="190"/>
    </row>
    <row r="1404" spans="4:4" x14ac:dyDescent="0.25">
      <c r="D1404" s="190"/>
    </row>
    <row r="1405" spans="4:4" x14ac:dyDescent="0.25">
      <c r="D1405" s="190"/>
    </row>
    <row r="1406" spans="4:4" x14ac:dyDescent="0.25">
      <c r="D1406" s="190"/>
    </row>
    <row r="1407" spans="4:4" x14ac:dyDescent="0.25">
      <c r="D1407" s="190"/>
    </row>
    <row r="1408" spans="4:4" x14ac:dyDescent="0.25">
      <c r="D1408" s="190"/>
    </row>
    <row r="1409" spans="4:4" x14ac:dyDescent="0.25">
      <c r="D1409" s="190"/>
    </row>
    <row r="1410" spans="4:4" x14ac:dyDescent="0.25">
      <c r="D1410" s="190"/>
    </row>
    <row r="1411" spans="4:4" x14ac:dyDescent="0.25">
      <c r="D1411" s="190"/>
    </row>
    <row r="1412" spans="4:4" x14ac:dyDescent="0.25">
      <c r="D1412" s="190"/>
    </row>
    <row r="1413" spans="4:4" x14ac:dyDescent="0.25">
      <c r="D1413" s="190"/>
    </row>
    <row r="1414" spans="4:4" x14ac:dyDescent="0.25">
      <c r="D1414" s="190"/>
    </row>
    <row r="1415" spans="4:4" x14ac:dyDescent="0.25">
      <c r="D1415" s="190"/>
    </row>
    <row r="1416" spans="4:4" x14ac:dyDescent="0.25">
      <c r="D1416" s="190"/>
    </row>
    <row r="1417" spans="4:4" x14ac:dyDescent="0.25">
      <c r="D1417" s="190"/>
    </row>
    <row r="1418" spans="4:4" x14ac:dyDescent="0.25">
      <c r="D1418" s="190"/>
    </row>
    <row r="1419" spans="4:4" x14ac:dyDescent="0.25">
      <c r="D1419" s="190"/>
    </row>
    <row r="1420" spans="4:4" x14ac:dyDescent="0.25">
      <c r="D1420" s="190"/>
    </row>
    <row r="1421" spans="4:4" x14ac:dyDescent="0.25">
      <c r="D1421" s="190"/>
    </row>
    <row r="1422" spans="4:4" x14ac:dyDescent="0.25">
      <c r="D1422" s="190"/>
    </row>
    <row r="1423" spans="4:4" x14ac:dyDescent="0.25">
      <c r="D1423" s="190"/>
    </row>
    <row r="1424" spans="4:4" x14ac:dyDescent="0.25">
      <c r="D1424" s="190"/>
    </row>
    <row r="1425" spans="4:4" x14ac:dyDescent="0.25">
      <c r="D1425" s="190"/>
    </row>
    <row r="1426" spans="4:4" x14ac:dyDescent="0.25">
      <c r="D1426" s="190"/>
    </row>
    <row r="1427" spans="4:4" x14ac:dyDescent="0.25">
      <c r="D1427" s="190"/>
    </row>
    <row r="1428" spans="4:4" x14ac:dyDescent="0.25">
      <c r="D1428" s="190"/>
    </row>
    <row r="1429" spans="4:4" x14ac:dyDescent="0.25">
      <c r="D1429" s="190"/>
    </row>
    <row r="1430" spans="4:4" x14ac:dyDescent="0.25">
      <c r="D1430" s="190"/>
    </row>
    <row r="1431" spans="4:4" x14ac:dyDescent="0.25">
      <c r="D1431" s="190"/>
    </row>
    <row r="1432" spans="4:4" x14ac:dyDescent="0.25">
      <c r="D1432" s="190"/>
    </row>
    <row r="1433" spans="4:4" x14ac:dyDescent="0.25">
      <c r="D1433" s="190"/>
    </row>
    <row r="1434" spans="4:4" x14ac:dyDescent="0.25">
      <c r="D1434" s="190"/>
    </row>
    <row r="1435" spans="4:4" x14ac:dyDescent="0.25">
      <c r="D1435" s="190"/>
    </row>
    <row r="1436" spans="4:4" x14ac:dyDescent="0.25">
      <c r="D1436" s="190"/>
    </row>
    <row r="1437" spans="4:4" x14ac:dyDescent="0.25">
      <c r="D1437" s="190"/>
    </row>
    <row r="1438" spans="4:4" x14ac:dyDescent="0.25">
      <c r="D1438" s="190"/>
    </row>
    <row r="1439" spans="4:4" x14ac:dyDescent="0.25">
      <c r="D1439" s="190"/>
    </row>
    <row r="1440" spans="4:4" x14ac:dyDescent="0.25">
      <c r="D1440" s="190"/>
    </row>
    <row r="1441" spans="4:4" x14ac:dyDescent="0.25">
      <c r="D1441" s="190"/>
    </row>
    <row r="1442" spans="4:4" x14ac:dyDescent="0.25">
      <c r="D1442" s="190"/>
    </row>
    <row r="1443" spans="4:4" x14ac:dyDescent="0.25">
      <c r="D1443" s="190"/>
    </row>
    <row r="1444" spans="4:4" x14ac:dyDescent="0.25">
      <c r="D1444" s="190"/>
    </row>
    <row r="1445" spans="4:4" x14ac:dyDescent="0.25">
      <c r="D1445" s="190"/>
    </row>
    <row r="1446" spans="4:4" x14ac:dyDescent="0.25">
      <c r="D1446" s="190"/>
    </row>
    <row r="1447" spans="4:4" x14ac:dyDescent="0.25">
      <c r="D1447" s="190"/>
    </row>
    <row r="1448" spans="4:4" x14ac:dyDescent="0.25">
      <c r="D1448" s="190"/>
    </row>
    <row r="1449" spans="4:4" x14ac:dyDescent="0.25">
      <c r="D1449" s="190"/>
    </row>
    <row r="1450" spans="4:4" x14ac:dyDescent="0.25">
      <c r="D1450" s="190"/>
    </row>
    <row r="1451" spans="4:4" x14ac:dyDescent="0.25">
      <c r="D1451" s="190"/>
    </row>
    <row r="1452" spans="4:4" x14ac:dyDescent="0.25">
      <c r="D1452" s="190"/>
    </row>
    <row r="1453" spans="4:4" x14ac:dyDescent="0.25">
      <c r="D1453" s="190"/>
    </row>
    <row r="1454" spans="4:4" x14ac:dyDescent="0.25">
      <c r="D1454" s="190"/>
    </row>
    <row r="1455" spans="4:4" x14ac:dyDescent="0.25">
      <c r="D1455" s="190"/>
    </row>
    <row r="1456" spans="4:4" x14ac:dyDescent="0.25">
      <c r="D1456" s="190"/>
    </row>
    <row r="1457" spans="4:4" x14ac:dyDescent="0.25">
      <c r="D1457" s="190"/>
    </row>
    <row r="1458" spans="4:4" x14ac:dyDescent="0.25">
      <c r="D1458" s="190"/>
    </row>
    <row r="1459" spans="4:4" x14ac:dyDescent="0.25">
      <c r="D1459" s="190"/>
    </row>
    <row r="1460" spans="4:4" x14ac:dyDescent="0.25">
      <c r="D1460" s="190"/>
    </row>
    <row r="1461" spans="4:4" x14ac:dyDescent="0.25">
      <c r="D1461" s="190"/>
    </row>
    <row r="1462" spans="4:4" x14ac:dyDescent="0.25">
      <c r="D1462" s="190"/>
    </row>
    <row r="1463" spans="4:4" x14ac:dyDescent="0.25">
      <c r="D1463" s="190"/>
    </row>
    <row r="1464" spans="4:4" x14ac:dyDescent="0.25">
      <c r="D1464" s="190"/>
    </row>
    <row r="1465" spans="4:4" x14ac:dyDescent="0.25">
      <c r="D1465" s="190"/>
    </row>
    <row r="1466" spans="4:4" x14ac:dyDescent="0.25">
      <c r="D1466" s="190"/>
    </row>
    <row r="1467" spans="4:4" x14ac:dyDescent="0.25">
      <c r="D1467" s="190"/>
    </row>
    <row r="1468" spans="4:4" x14ac:dyDescent="0.25">
      <c r="D1468" s="190"/>
    </row>
    <row r="1469" spans="4:4" x14ac:dyDescent="0.25">
      <c r="D1469" s="190"/>
    </row>
    <row r="1470" spans="4:4" x14ac:dyDescent="0.25">
      <c r="D1470" s="190"/>
    </row>
    <row r="1471" spans="4:4" x14ac:dyDescent="0.25">
      <c r="D1471" s="190"/>
    </row>
    <row r="1472" spans="4:4" x14ac:dyDescent="0.25">
      <c r="D1472" s="190"/>
    </row>
    <row r="1473" spans="4:4" x14ac:dyDescent="0.25">
      <c r="D1473" s="190"/>
    </row>
    <row r="1474" spans="4:4" x14ac:dyDescent="0.25">
      <c r="D1474" s="190"/>
    </row>
    <row r="1475" spans="4:4" x14ac:dyDescent="0.25">
      <c r="D1475" s="190"/>
    </row>
    <row r="1476" spans="4:4" x14ac:dyDescent="0.25">
      <c r="D1476" s="190"/>
    </row>
    <row r="1477" spans="4:4" x14ac:dyDescent="0.25">
      <c r="D1477" s="190"/>
    </row>
    <row r="1478" spans="4:4" x14ac:dyDescent="0.25">
      <c r="D1478" s="190"/>
    </row>
    <row r="1479" spans="4:4" x14ac:dyDescent="0.25">
      <c r="D1479" s="190"/>
    </row>
    <row r="1480" spans="4:4" x14ac:dyDescent="0.25">
      <c r="D1480" s="190"/>
    </row>
    <row r="1481" spans="4:4" x14ac:dyDescent="0.25">
      <c r="D1481" s="190"/>
    </row>
    <row r="1482" spans="4:4" x14ac:dyDescent="0.25">
      <c r="D1482" s="190"/>
    </row>
    <row r="1483" spans="4:4" x14ac:dyDescent="0.25">
      <c r="D1483" s="190"/>
    </row>
    <row r="1484" spans="4:4" x14ac:dyDescent="0.25">
      <c r="D1484" s="190"/>
    </row>
    <row r="1485" spans="4:4" x14ac:dyDescent="0.25">
      <c r="D1485" s="190"/>
    </row>
    <row r="1486" spans="4:4" x14ac:dyDescent="0.25">
      <c r="D1486" s="190"/>
    </row>
    <row r="1487" spans="4:4" x14ac:dyDescent="0.25">
      <c r="D1487" s="190"/>
    </row>
    <row r="1488" spans="4:4" x14ac:dyDescent="0.25">
      <c r="D1488" s="190"/>
    </row>
    <row r="1489" spans="4:4" x14ac:dyDescent="0.25">
      <c r="D1489" s="190"/>
    </row>
    <row r="1490" spans="4:4" x14ac:dyDescent="0.25">
      <c r="D1490" s="190"/>
    </row>
    <row r="1491" spans="4:4" x14ac:dyDescent="0.25">
      <c r="D1491" s="190"/>
    </row>
    <row r="1492" spans="4:4" x14ac:dyDescent="0.25">
      <c r="D1492" s="190"/>
    </row>
    <row r="1493" spans="4:4" x14ac:dyDescent="0.25">
      <c r="D1493" s="190"/>
    </row>
    <row r="1494" spans="4:4" x14ac:dyDescent="0.25">
      <c r="D1494" s="190"/>
    </row>
    <row r="1495" spans="4:4" x14ac:dyDescent="0.25">
      <c r="D1495" s="190"/>
    </row>
    <row r="1496" spans="4:4" x14ac:dyDescent="0.25">
      <c r="D1496" s="190"/>
    </row>
    <row r="1497" spans="4:4" x14ac:dyDescent="0.25">
      <c r="D1497" s="190"/>
    </row>
    <row r="1498" spans="4:4" x14ac:dyDescent="0.25">
      <c r="D1498" s="190"/>
    </row>
    <row r="1499" spans="4:4" x14ac:dyDescent="0.25">
      <c r="D1499" s="190"/>
    </row>
    <row r="1500" spans="4:4" x14ac:dyDescent="0.25">
      <c r="D1500" s="190"/>
    </row>
    <row r="1501" spans="4:4" x14ac:dyDescent="0.25">
      <c r="D1501" s="190"/>
    </row>
    <row r="1502" spans="4:4" x14ac:dyDescent="0.25">
      <c r="D1502" s="190"/>
    </row>
    <row r="1503" spans="4:4" x14ac:dyDescent="0.25">
      <c r="D1503" s="190"/>
    </row>
    <row r="1504" spans="4:4" x14ac:dyDescent="0.25">
      <c r="D1504" s="190"/>
    </row>
    <row r="1505" spans="4:4" x14ac:dyDescent="0.25">
      <c r="D1505" s="190"/>
    </row>
    <row r="1506" spans="4:4" x14ac:dyDescent="0.25">
      <c r="D1506" s="190"/>
    </row>
    <row r="1507" spans="4:4" x14ac:dyDescent="0.25">
      <c r="D1507" s="190"/>
    </row>
    <row r="1508" spans="4:4" x14ac:dyDescent="0.25">
      <c r="D1508" s="190"/>
    </row>
    <row r="1509" spans="4:4" x14ac:dyDescent="0.25">
      <c r="D1509" s="190"/>
    </row>
    <row r="1510" spans="4:4" x14ac:dyDescent="0.25">
      <c r="D1510" s="190"/>
    </row>
    <row r="1511" spans="4:4" x14ac:dyDescent="0.25">
      <c r="D1511" s="190"/>
    </row>
    <row r="1512" spans="4:4" x14ac:dyDescent="0.25">
      <c r="D1512" s="190"/>
    </row>
    <row r="1513" spans="4:4" x14ac:dyDescent="0.25">
      <c r="D1513" s="190"/>
    </row>
    <row r="1514" spans="4:4" x14ac:dyDescent="0.25">
      <c r="D1514" s="190"/>
    </row>
    <row r="1515" spans="4:4" x14ac:dyDescent="0.25">
      <c r="D1515" s="190"/>
    </row>
    <row r="1516" spans="4:4" x14ac:dyDescent="0.25">
      <c r="D1516" s="190"/>
    </row>
    <row r="1517" spans="4:4" x14ac:dyDescent="0.25">
      <c r="D1517" s="190"/>
    </row>
    <row r="1518" spans="4:4" x14ac:dyDescent="0.25">
      <c r="D1518" s="190"/>
    </row>
    <row r="1519" spans="4:4" x14ac:dyDescent="0.25">
      <c r="D1519" s="190"/>
    </row>
    <row r="1520" spans="4:4" x14ac:dyDescent="0.25">
      <c r="D1520" s="190"/>
    </row>
    <row r="1521" spans="4:4" x14ac:dyDescent="0.25">
      <c r="D1521" s="190"/>
    </row>
    <row r="1522" spans="4:4" x14ac:dyDescent="0.25">
      <c r="D1522" s="190"/>
    </row>
    <row r="1523" spans="4:4" x14ac:dyDescent="0.25">
      <c r="D1523" s="190"/>
    </row>
    <row r="1524" spans="4:4" x14ac:dyDescent="0.25">
      <c r="D1524" s="190"/>
    </row>
    <row r="1525" spans="4:4" x14ac:dyDescent="0.25">
      <c r="D1525" s="190"/>
    </row>
    <row r="1526" spans="4:4" x14ac:dyDescent="0.25">
      <c r="D1526" s="190"/>
    </row>
    <row r="1527" spans="4:4" x14ac:dyDescent="0.25">
      <c r="D1527" s="190"/>
    </row>
    <row r="1528" spans="4:4" x14ac:dyDescent="0.25">
      <c r="D1528" s="190"/>
    </row>
    <row r="1529" spans="4:4" x14ac:dyDescent="0.25">
      <c r="D1529" s="190"/>
    </row>
    <row r="1530" spans="4:4" x14ac:dyDescent="0.25">
      <c r="D1530" s="190"/>
    </row>
    <row r="1531" spans="4:4" x14ac:dyDescent="0.25">
      <c r="D1531" s="190"/>
    </row>
    <row r="1532" spans="4:4" x14ac:dyDescent="0.25">
      <c r="D1532" s="190"/>
    </row>
    <row r="1533" spans="4:4" x14ac:dyDescent="0.25">
      <c r="D1533" s="190"/>
    </row>
    <row r="1534" spans="4:4" x14ac:dyDescent="0.25">
      <c r="D1534" s="190"/>
    </row>
    <row r="1535" spans="4:4" x14ac:dyDescent="0.25">
      <c r="D1535" s="190"/>
    </row>
    <row r="1536" spans="4:4" x14ac:dyDescent="0.25">
      <c r="D1536" s="190"/>
    </row>
    <row r="1537" spans="4:4" x14ac:dyDescent="0.25">
      <c r="D1537" s="190"/>
    </row>
    <row r="1538" spans="4:4" x14ac:dyDescent="0.25">
      <c r="D1538" s="190"/>
    </row>
    <row r="1539" spans="4:4" x14ac:dyDescent="0.25">
      <c r="D1539" s="190"/>
    </row>
    <row r="1540" spans="4:4" x14ac:dyDescent="0.25">
      <c r="D1540" s="190"/>
    </row>
    <row r="1541" spans="4:4" x14ac:dyDescent="0.25">
      <c r="D1541" s="190"/>
    </row>
    <row r="1542" spans="4:4" x14ac:dyDescent="0.25">
      <c r="D1542" s="190"/>
    </row>
    <row r="1543" spans="4:4" x14ac:dyDescent="0.25">
      <c r="D1543" s="190"/>
    </row>
    <row r="1544" spans="4:4" x14ac:dyDescent="0.25">
      <c r="D1544" s="190"/>
    </row>
    <row r="1545" spans="4:4" x14ac:dyDescent="0.25">
      <c r="D1545" s="190"/>
    </row>
    <row r="1546" spans="4:4" x14ac:dyDescent="0.25">
      <c r="D1546" s="190"/>
    </row>
    <row r="1547" spans="4:4" x14ac:dyDescent="0.25">
      <c r="D1547" s="190"/>
    </row>
    <row r="1548" spans="4:4" x14ac:dyDescent="0.25">
      <c r="D1548" s="190"/>
    </row>
    <row r="1549" spans="4:4" x14ac:dyDescent="0.25">
      <c r="D1549" s="190"/>
    </row>
    <row r="1550" spans="4:4" x14ac:dyDescent="0.25">
      <c r="D1550" s="190"/>
    </row>
    <row r="1551" spans="4:4" x14ac:dyDescent="0.25">
      <c r="D1551" s="190"/>
    </row>
    <row r="1552" spans="4:4" x14ac:dyDescent="0.25">
      <c r="D1552" s="190"/>
    </row>
    <row r="1553" spans="4:4" x14ac:dyDescent="0.25">
      <c r="D1553" s="190"/>
    </row>
    <row r="1554" spans="4:4" x14ac:dyDescent="0.25">
      <c r="D1554" s="190"/>
    </row>
    <row r="1555" spans="4:4" x14ac:dyDescent="0.25">
      <c r="D1555" s="190"/>
    </row>
    <row r="1556" spans="4:4" x14ac:dyDescent="0.25">
      <c r="D1556" s="190"/>
    </row>
    <row r="1557" spans="4:4" x14ac:dyDescent="0.25">
      <c r="D1557" s="190"/>
    </row>
    <row r="1558" spans="4:4" x14ac:dyDescent="0.25">
      <c r="D1558" s="190"/>
    </row>
    <row r="1559" spans="4:4" x14ac:dyDescent="0.25">
      <c r="D1559" s="190"/>
    </row>
    <row r="1560" spans="4:4" x14ac:dyDescent="0.25">
      <c r="D1560" s="190"/>
    </row>
    <row r="1561" spans="4:4" x14ac:dyDescent="0.25">
      <c r="D1561" s="190"/>
    </row>
    <row r="1562" spans="4:4" x14ac:dyDescent="0.25">
      <c r="D1562" s="190"/>
    </row>
    <row r="1563" spans="4:4" x14ac:dyDescent="0.25">
      <c r="D1563" s="190"/>
    </row>
    <row r="1564" spans="4:4" x14ac:dyDescent="0.25">
      <c r="D1564" s="190"/>
    </row>
    <row r="1565" spans="4:4" x14ac:dyDescent="0.25">
      <c r="D1565" s="190"/>
    </row>
    <row r="1566" spans="4:4" x14ac:dyDescent="0.25">
      <c r="D1566" s="190"/>
    </row>
    <row r="1567" spans="4:4" x14ac:dyDescent="0.25">
      <c r="D1567" s="190"/>
    </row>
    <row r="1568" spans="4:4" x14ac:dyDescent="0.25">
      <c r="D1568" s="190"/>
    </row>
    <row r="1569" spans="4:4" x14ac:dyDescent="0.25">
      <c r="D1569" s="190"/>
    </row>
    <row r="1570" spans="4:4" x14ac:dyDescent="0.25">
      <c r="D1570" s="190"/>
    </row>
    <row r="1571" spans="4:4" x14ac:dyDescent="0.25">
      <c r="D1571" s="190"/>
    </row>
    <row r="1572" spans="4:4" x14ac:dyDescent="0.25">
      <c r="D1572" s="190"/>
    </row>
    <row r="1573" spans="4:4" x14ac:dyDescent="0.25">
      <c r="D1573" s="190"/>
    </row>
    <row r="1574" spans="4:4" x14ac:dyDescent="0.25">
      <c r="D1574" s="190"/>
    </row>
    <row r="1575" spans="4:4" x14ac:dyDescent="0.25">
      <c r="D1575" s="190"/>
    </row>
    <row r="1576" spans="4:4" x14ac:dyDescent="0.25">
      <c r="D1576" s="190"/>
    </row>
    <row r="1577" spans="4:4" x14ac:dyDescent="0.25">
      <c r="D1577" s="190"/>
    </row>
    <row r="1578" spans="4:4" x14ac:dyDescent="0.25">
      <c r="D1578" s="190"/>
    </row>
    <row r="1579" spans="4:4" x14ac:dyDescent="0.25">
      <c r="D1579" s="190"/>
    </row>
    <row r="1580" spans="4:4" x14ac:dyDescent="0.25">
      <c r="D1580" s="190"/>
    </row>
    <row r="1581" spans="4:4" x14ac:dyDescent="0.25">
      <c r="D1581" s="190"/>
    </row>
    <row r="1582" spans="4:4" x14ac:dyDescent="0.25">
      <c r="D1582" s="190"/>
    </row>
    <row r="1583" spans="4:4" x14ac:dyDescent="0.25">
      <c r="D1583" s="190"/>
    </row>
    <row r="1584" spans="4:4" x14ac:dyDescent="0.25">
      <c r="D1584" s="190"/>
    </row>
    <row r="1585" spans="4:4" x14ac:dyDescent="0.25">
      <c r="D1585" s="190"/>
    </row>
    <row r="1586" spans="4:4" x14ac:dyDescent="0.25">
      <c r="D1586" s="190"/>
    </row>
    <row r="1587" spans="4:4" x14ac:dyDescent="0.25">
      <c r="D1587" s="190"/>
    </row>
    <row r="1588" spans="4:4" x14ac:dyDescent="0.25">
      <c r="D1588" s="190"/>
    </row>
    <row r="1589" spans="4:4" x14ac:dyDescent="0.25">
      <c r="D1589" s="190"/>
    </row>
    <row r="1590" spans="4:4" x14ac:dyDescent="0.25">
      <c r="D1590" s="190"/>
    </row>
    <row r="1591" spans="4:4" x14ac:dyDescent="0.25">
      <c r="D1591" s="190"/>
    </row>
    <row r="1592" spans="4:4" x14ac:dyDescent="0.25">
      <c r="D1592" s="190"/>
    </row>
    <row r="1593" spans="4:4" x14ac:dyDescent="0.25">
      <c r="D1593" s="190"/>
    </row>
    <row r="1594" spans="4:4" x14ac:dyDescent="0.25">
      <c r="D1594" s="190"/>
    </row>
    <row r="1595" spans="4:4" x14ac:dyDescent="0.25">
      <c r="D1595" s="190"/>
    </row>
    <row r="1596" spans="4:4" x14ac:dyDescent="0.25">
      <c r="D1596" s="190"/>
    </row>
    <row r="1597" spans="4:4" x14ac:dyDescent="0.25">
      <c r="D1597" s="190"/>
    </row>
    <row r="1598" spans="4:4" x14ac:dyDescent="0.25">
      <c r="D1598" s="190"/>
    </row>
    <row r="1599" spans="4:4" x14ac:dyDescent="0.25">
      <c r="D1599" s="190"/>
    </row>
    <row r="1600" spans="4:4" x14ac:dyDescent="0.25">
      <c r="D1600" s="190"/>
    </row>
    <row r="1601" spans="4:4" x14ac:dyDescent="0.25">
      <c r="D1601" s="190"/>
    </row>
    <row r="1602" spans="4:4" x14ac:dyDescent="0.25">
      <c r="D1602" s="190"/>
    </row>
    <row r="1603" spans="4:4" x14ac:dyDescent="0.25">
      <c r="D1603" s="190"/>
    </row>
    <row r="1604" spans="4:4" x14ac:dyDescent="0.25">
      <c r="D1604" s="190"/>
    </row>
    <row r="1605" spans="4:4" x14ac:dyDescent="0.25">
      <c r="D1605" s="190"/>
    </row>
    <row r="1606" spans="4:4" x14ac:dyDescent="0.25">
      <c r="D1606" s="190"/>
    </row>
    <row r="1607" spans="4:4" x14ac:dyDescent="0.25">
      <c r="D1607" s="190"/>
    </row>
    <row r="1608" spans="4:4" x14ac:dyDescent="0.25">
      <c r="D1608" s="190"/>
    </row>
    <row r="1609" spans="4:4" x14ac:dyDescent="0.25">
      <c r="D1609" s="190"/>
    </row>
    <row r="1610" spans="4:4" x14ac:dyDescent="0.25">
      <c r="D1610" s="190"/>
    </row>
    <row r="1611" spans="4:4" x14ac:dyDescent="0.25">
      <c r="D1611" s="190"/>
    </row>
    <row r="1612" spans="4:4" x14ac:dyDescent="0.25">
      <c r="D1612" s="190"/>
    </row>
    <row r="1613" spans="4:4" x14ac:dyDescent="0.25">
      <c r="D1613" s="190"/>
    </row>
    <row r="1614" spans="4:4" x14ac:dyDescent="0.25">
      <c r="D1614" s="190"/>
    </row>
    <row r="1615" spans="4:4" x14ac:dyDescent="0.25">
      <c r="D1615" s="190"/>
    </row>
    <row r="1616" spans="4:4" x14ac:dyDescent="0.25">
      <c r="D1616" s="190"/>
    </row>
    <row r="1617" spans="4:4" x14ac:dyDescent="0.25">
      <c r="D1617" s="190"/>
    </row>
    <row r="1618" spans="4:4" x14ac:dyDescent="0.25">
      <c r="D1618" s="190"/>
    </row>
    <row r="1619" spans="4:4" x14ac:dyDescent="0.25">
      <c r="D1619" s="190"/>
    </row>
    <row r="1620" spans="4:4" x14ac:dyDescent="0.25">
      <c r="D1620" s="190"/>
    </row>
    <row r="1621" spans="4:4" x14ac:dyDescent="0.25">
      <c r="D1621" s="190"/>
    </row>
    <row r="1622" spans="4:4" x14ac:dyDescent="0.25">
      <c r="D1622" s="190"/>
    </row>
    <row r="1623" spans="4:4" x14ac:dyDescent="0.25">
      <c r="D1623" s="190"/>
    </row>
    <row r="1624" spans="4:4" x14ac:dyDescent="0.25">
      <c r="D1624" s="190"/>
    </row>
    <row r="1625" spans="4:4" x14ac:dyDescent="0.25">
      <c r="D1625" s="190"/>
    </row>
    <row r="1626" spans="4:4" x14ac:dyDescent="0.25">
      <c r="D1626" s="190"/>
    </row>
    <row r="1627" spans="4:4" x14ac:dyDescent="0.25">
      <c r="D1627" s="190"/>
    </row>
    <row r="1628" spans="4:4" x14ac:dyDescent="0.25">
      <c r="D1628" s="190"/>
    </row>
    <row r="1629" spans="4:4" x14ac:dyDescent="0.25">
      <c r="D1629" s="190"/>
    </row>
    <row r="1630" spans="4:4" x14ac:dyDescent="0.25">
      <c r="D1630" s="190"/>
    </row>
    <row r="1631" spans="4:4" x14ac:dyDescent="0.25">
      <c r="D1631" s="190"/>
    </row>
    <row r="1632" spans="4:4" x14ac:dyDescent="0.25">
      <c r="D1632" s="190"/>
    </row>
    <row r="1633" spans="4:4" x14ac:dyDescent="0.25">
      <c r="D1633" s="190"/>
    </row>
    <row r="1634" spans="4:4" x14ac:dyDescent="0.25">
      <c r="D1634" s="190"/>
    </row>
    <row r="1635" spans="4:4" x14ac:dyDescent="0.25">
      <c r="D1635" s="190"/>
    </row>
    <row r="1636" spans="4:4" x14ac:dyDescent="0.25">
      <c r="D1636" s="190"/>
    </row>
    <row r="1637" spans="4:4" x14ac:dyDescent="0.25">
      <c r="D1637" s="190"/>
    </row>
    <row r="1638" spans="4:4" x14ac:dyDescent="0.25">
      <c r="D1638" s="190"/>
    </row>
    <row r="1639" spans="4:4" x14ac:dyDescent="0.25">
      <c r="D1639" s="190"/>
    </row>
    <row r="1640" spans="4:4" x14ac:dyDescent="0.25">
      <c r="D1640" s="190"/>
    </row>
    <row r="1641" spans="4:4" x14ac:dyDescent="0.25">
      <c r="D1641" s="190"/>
    </row>
    <row r="1642" spans="4:4" x14ac:dyDescent="0.25">
      <c r="D1642" s="190"/>
    </row>
    <row r="1643" spans="4:4" x14ac:dyDescent="0.25">
      <c r="D1643" s="190"/>
    </row>
    <row r="1644" spans="4:4" x14ac:dyDescent="0.25">
      <c r="D1644" s="190"/>
    </row>
    <row r="1645" spans="4:4" x14ac:dyDescent="0.25">
      <c r="D1645" s="190"/>
    </row>
    <row r="1646" spans="4:4" x14ac:dyDescent="0.25">
      <c r="D1646" s="190"/>
    </row>
    <row r="1647" spans="4:4" x14ac:dyDescent="0.25">
      <c r="D1647" s="190"/>
    </row>
    <row r="1648" spans="4:4" x14ac:dyDescent="0.25">
      <c r="D1648" s="190"/>
    </row>
    <row r="1649" spans="4:4" x14ac:dyDescent="0.25">
      <c r="D1649" s="190"/>
    </row>
    <row r="1650" spans="4:4" x14ac:dyDescent="0.25">
      <c r="D1650" s="190"/>
    </row>
    <row r="1651" spans="4:4" x14ac:dyDescent="0.25">
      <c r="D1651" s="190"/>
    </row>
    <row r="1652" spans="4:4" x14ac:dyDescent="0.25">
      <c r="D1652" s="190"/>
    </row>
    <row r="1653" spans="4:4" x14ac:dyDescent="0.25">
      <c r="D1653" s="190"/>
    </row>
    <row r="1654" spans="4:4" x14ac:dyDescent="0.25">
      <c r="D1654" s="190"/>
    </row>
    <row r="1655" spans="4:4" x14ac:dyDescent="0.25">
      <c r="D1655" s="190"/>
    </row>
    <row r="1656" spans="4:4" x14ac:dyDescent="0.25">
      <c r="D1656" s="190"/>
    </row>
    <row r="1657" spans="4:4" x14ac:dyDescent="0.25">
      <c r="D1657" s="190"/>
    </row>
    <row r="1658" spans="4:4" x14ac:dyDescent="0.25">
      <c r="D1658" s="190"/>
    </row>
    <row r="1659" spans="4:4" x14ac:dyDescent="0.25">
      <c r="D1659" s="190"/>
    </row>
    <row r="1660" spans="4:4" x14ac:dyDescent="0.25">
      <c r="D1660" s="190"/>
    </row>
    <row r="1661" spans="4:4" x14ac:dyDescent="0.25">
      <c r="D1661" s="190"/>
    </row>
    <row r="1662" spans="4:4" x14ac:dyDescent="0.25">
      <c r="D1662" s="190"/>
    </row>
    <row r="1663" spans="4:4" x14ac:dyDescent="0.25">
      <c r="D1663" s="190"/>
    </row>
    <row r="1664" spans="4:4" x14ac:dyDescent="0.25">
      <c r="D1664" s="190"/>
    </row>
    <row r="1665" spans="4:4" x14ac:dyDescent="0.25">
      <c r="D1665" s="190"/>
    </row>
    <row r="1666" spans="4:4" x14ac:dyDescent="0.25">
      <c r="D1666" s="190"/>
    </row>
    <row r="1667" spans="4:4" x14ac:dyDescent="0.25">
      <c r="D1667" s="190"/>
    </row>
    <row r="1668" spans="4:4" x14ac:dyDescent="0.25">
      <c r="D1668" s="190"/>
    </row>
    <row r="1669" spans="4:4" x14ac:dyDescent="0.25">
      <c r="D1669" s="190"/>
    </row>
    <row r="1670" spans="4:4" x14ac:dyDescent="0.25">
      <c r="D1670" s="190"/>
    </row>
    <row r="1671" spans="4:4" x14ac:dyDescent="0.25">
      <c r="D1671" s="190"/>
    </row>
    <row r="1672" spans="4:4" x14ac:dyDescent="0.25">
      <c r="D1672" s="190"/>
    </row>
    <row r="1673" spans="4:4" x14ac:dyDescent="0.25">
      <c r="D1673" s="190"/>
    </row>
    <row r="1674" spans="4:4" x14ac:dyDescent="0.25">
      <c r="D1674" s="190"/>
    </row>
    <row r="1675" spans="4:4" x14ac:dyDescent="0.25">
      <c r="D1675" s="190"/>
    </row>
    <row r="1676" spans="4:4" x14ac:dyDescent="0.25">
      <c r="D1676" s="190"/>
    </row>
    <row r="1677" spans="4:4" x14ac:dyDescent="0.25">
      <c r="D1677" s="190"/>
    </row>
    <row r="1678" spans="4:4" x14ac:dyDescent="0.25">
      <c r="D1678" s="190"/>
    </row>
    <row r="1679" spans="4:4" x14ac:dyDescent="0.25">
      <c r="D1679" s="190"/>
    </row>
    <row r="1680" spans="4:4" x14ac:dyDescent="0.25">
      <c r="D1680" s="190"/>
    </row>
    <row r="1681" spans="4:4" x14ac:dyDescent="0.25">
      <c r="D1681" s="190"/>
    </row>
    <row r="1682" spans="4:4" x14ac:dyDescent="0.25">
      <c r="D1682" s="190"/>
    </row>
    <row r="1683" spans="4:4" x14ac:dyDescent="0.25">
      <c r="D1683" s="190"/>
    </row>
    <row r="1684" spans="4:4" x14ac:dyDescent="0.25">
      <c r="D1684" s="190"/>
    </row>
    <row r="1685" spans="4:4" x14ac:dyDescent="0.25">
      <c r="D1685" s="190"/>
    </row>
    <row r="1686" spans="4:4" x14ac:dyDescent="0.25">
      <c r="D1686" s="190"/>
    </row>
    <row r="1687" spans="4:4" x14ac:dyDescent="0.25">
      <c r="D1687" s="190"/>
    </row>
    <row r="1688" spans="4:4" x14ac:dyDescent="0.25">
      <c r="D1688" s="190"/>
    </row>
    <row r="1689" spans="4:4" x14ac:dyDescent="0.25">
      <c r="D1689" s="190"/>
    </row>
    <row r="1690" spans="4:4" x14ac:dyDescent="0.25">
      <c r="D1690" s="190"/>
    </row>
    <row r="1691" spans="4:4" x14ac:dyDescent="0.25">
      <c r="D1691" s="190"/>
    </row>
    <row r="1692" spans="4:4" x14ac:dyDescent="0.25">
      <c r="D1692" s="190"/>
    </row>
    <row r="1693" spans="4:4" x14ac:dyDescent="0.25">
      <c r="D1693" s="190"/>
    </row>
    <row r="1694" spans="4:4" x14ac:dyDescent="0.25">
      <c r="D1694" s="190"/>
    </row>
    <row r="1695" spans="4:4" x14ac:dyDescent="0.25">
      <c r="D1695" s="190"/>
    </row>
    <row r="1696" spans="4:4" x14ac:dyDescent="0.25">
      <c r="D1696" s="190"/>
    </row>
    <row r="1697" spans="4:4" x14ac:dyDescent="0.25">
      <c r="D1697" s="190"/>
    </row>
    <row r="1698" spans="4:4" x14ac:dyDescent="0.25">
      <c r="D1698" s="190"/>
    </row>
    <row r="1699" spans="4:4" x14ac:dyDescent="0.25">
      <c r="D1699" s="190"/>
    </row>
    <row r="1700" spans="4:4" x14ac:dyDescent="0.25">
      <c r="D1700" s="190"/>
    </row>
    <row r="1701" spans="4:4" x14ac:dyDescent="0.25">
      <c r="D1701" s="190"/>
    </row>
    <row r="1702" spans="4:4" x14ac:dyDescent="0.25">
      <c r="D1702" s="190"/>
    </row>
    <row r="1703" spans="4:4" x14ac:dyDescent="0.25">
      <c r="D1703" s="190"/>
    </row>
    <row r="1704" spans="4:4" x14ac:dyDescent="0.25">
      <c r="D1704" s="190"/>
    </row>
    <row r="1705" spans="4:4" x14ac:dyDescent="0.25">
      <c r="D1705" s="190"/>
    </row>
    <row r="1706" spans="4:4" x14ac:dyDescent="0.25">
      <c r="D1706" s="190"/>
    </row>
    <row r="1707" spans="4:4" x14ac:dyDescent="0.25">
      <c r="D1707" s="190"/>
    </row>
    <row r="1708" spans="4:4" x14ac:dyDescent="0.25">
      <c r="D1708" s="190"/>
    </row>
    <row r="1709" spans="4:4" x14ac:dyDescent="0.25">
      <c r="D1709" s="190"/>
    </row>
    <row r="1710" spans="4:4" x14ac:dyDescent="0.25">
      <c r="D1710" s="190"/>
    </row>
    <row r="1711" spans="4:4" x14ac:dyDescent="0.25">
      <c r="D1711" s="190"/>
    </row>
    <row r="1712" spans="4:4" x14ac:dyDescent="0.25">
      <c r="D1712" s="190"/>
    </row>
    <row r="1713" spans="4:4" x14ac:dyDescent="0.25">
      <c r="D1713" s="190"/>
    </row>
    <row r="1714" spans="4:4" x14ac:dyDescent="0.25">
      <c r="D1714" s="190"/>
    </row>
    <row r="1715" spans="4:4" x14ac:dyDescent="0.25">
      <c r="D1715" s="190"/>
    </row>
    <row r="1716" spans="4:4" x14ac:dyDescent="0.25">
      <c r="D1716" s="190"/>
    </row>
    <row r="1717" spans="4:4" x14ac:dyDescent="0.25">
      <c r="D1717" s="190"/>
    </row>
    <row r="1718" spans="4:4" x14ac:dyDescent="0.25">
      <c r="D1718" s="190"/>
    </row>
    <row r="1719" spans="4:4" x14ac:dyDescent="0.25">
      <c r="D1719" s="190"/>
    </row>
    <row r="1720" spans="4:4" x14ac:dyDescent="0.25">
      <c r="D1720" s="190"/>
    </row>
    <row r="1721" spans="4:4" x14ac:dyDescent="0.25">
      <c r="D1721" s="190"/>
    </row>
    <row r="1722" spans="4:4" x14ac:dyDescent="0.25">
      <c r="D1722" s="190"/>
    </row>
    <row r="1723" spans="4:4" x14ac:dyDescent="0.25">
      <c r="D1723" s="190"/>
    </row>
    <row r="1724" spans="4:4" x14ac:dyDescent="0.25">
      <c r="D1724" s="190"/>
    </row>
    <row r="1725" spans="4:4" x14ac:dyDescent="0.25">
      <c r="D1725" s="190"/>
    </row>
    <row r="1726" spans="4:4" x14ac:dyDescent="0.25">
      <c r="D1726" s="190"/>
    </row>
    <row r="1727" spans="4:4" x14ac:dyDescent="0.25">
      <c r="D1727" s="190"/>
    </row>
    <row r="1728" spans="4:4" x14ac:dyDescent="0.25">
      <c r="D1728" s="190"/>
    </row>
    <row r="1729" spans="4:4" x14ac:dyDescent="0.25">
      <c r="D1729" s="190"/>
    </row>
    <row r="1730" spans="4:4" x14ac:dyDescent="0.25">
      <c r="D1730" s="190"/>
    </row>
    <row r="1731" spans="4:4" x14ac:dyDescent="0.25">
      <c r="D1731" s="190"/>
    </row>
    <row r="1732" spans="4:4" x14ac:dyDescent="0.25">
      <c r="D1732" s="190"/>
    </row>
    <row r="1733" spans="4:4" x14ac:dyDescent="0.25">
      <c r="D1733" s="190"/>
    </row>
    <row r="1734" spans="4:4" x14ac:dyDescent="0.25">
      <c r="D1734" s="190"/>
    </row>
    <row r="1735" spans="4:4" x14ac:dyDescent="0.25">
      <c r="D1735" s="190"/>
    </row>
    <row r="1736" spans="4:4" x14ac:dyDescent="0.25">
      <c r="D1736" s="190"/>
    </row>
    <row r="1737" spans="4:4" x14ac:dyDescent="0.25">
      <c r="D1737" s="190"/>
    </row>
    <row r="1738" spans="4:4" x14ac:dyDescent="0.25">
      <c r="D1738" s="190"/>
    </row>
    <row r="1739" spans="4:4" x14ac:dyDescent="0.25">
      <c r="D1739" s="190"/>
    </row>
    <row r="1740" spans="4:4" x14ac:dyDescent="0.25">
      <c r="D1740" s="190"/>
    </row>
    <row r="1741" spans="4:4" x14ac:dyDescent="0.25">
      <c r="D1741" s="190"/>
    </row>
    <row r="1742" spans="4:4" x14ac:dyDescent="0.25">
      <c r="D1742" s="190"/>
    </row>
    <row r="1743" spans="4:4" x14ac:dyDescent="0.25">
      <c r="D1743" s="190"/>
    </row>
    <row r="1744" spans="4:4" x14ac:dyDescent="0.25">
      <c r="D1744" s="190"/>
    </row>
    <row r="1745" spans="4:4" x14ac:dyDescent="0.25">
      <c r="D1745" s="190"/>
    </row>
    <row r="1746" spans="4:4" x14ac:dyDescent="0.25">
      <c r="D1746" s="190"/>
    </row>
    <row r="1747" spans="4:4" x14ac:dyDescent="0.25">
      <c r="D1747" s="190"/>
    </row>
    <row r="1748" spans="4:4" x14ac:dyDescent="0.25">
      <c r="D1748" s="190"/>
    </row>
    <row r="1749" spans="4:4" x14ac:dyDescent="0.25">
      <c r="D1749" s="190"/>
    </row>
    <row r="1750" spans="4:4" x14ac:dyDescent="0.25">
      <c r="D1750" s="190"/>
    </row>
    <row r="1751" spans="4:4" x14ac:dyDescent="0.25">
      <c r="D1751" s="190"/>
    </row>
    <row r="1752" spans="4:4" x14ac:dyDescent="0.25">
      <c r="D1752" s="190"/>
    </row>
    <row r="1753" spans="4:4" x14ac:dyDescent="0.25">
      <c r="D1753" s="190"/>
    </row>
    <row r="1754" spans="4:4" x14ac:dyDescent="0.25">
      <c r="D1754" s="190"/>
    </row>
    <row r="1755" spans="4:4" x14ac:dyDescent="0.25">
      <c r="D1755" s="190"/>
    </row>
    <row r="1756" spans="4:4" x14ac:dyDescent="0.25">
      <c r="D1756" s="190"/>
    </row>
    <row r="1757" spans="4:4" x14ac:dyDescent="0.25">
      <c r="D1757" s="190"/>
    </row>
    <row r="1758" spans="4:4" x14ac:dyDescent="0.25">
      <c r="D1758" s="190"/>
    </row>
    <row r="1759" spans="4:4" x14ac:dyDescent="0.25">
      <c r="D1759" s="190"/>
    </row>
    <row r="1760" spans="4:4" x14ac:dyDescent="0.25">
      <c r="D1760" s="190"/>
    </row>
    <row r="1761" spans="4:4" x14ac:dyDescent="0.25">
      <c r="D1761" s="190"/>
    </row>
    <row r="1762" spans="4:4" x14ac:dyDescent="0.25">
      <c r="D1762" s="190"/>
    </row>
    <row r="1763" spans="4:4" x14ac:dyDescent="0.25">
      <c r="D1763" s="190"/>
    </row>
    <row r="1764" spans="4:4" x14ac:dyDescent="0.25">
      <c r="D1764" s="190"/>
    </row>
    <row r="1765" spans="4:4" x14ac:dyDescent="0.25">
      <c r="D1765" s="190"/>
    </row>
    <row r="1766" spans="4:4" x14ac:dyDescent="0.25">
      <c r="D1766" s="190"/>
    </row>
    <row r="1767" spans="4:4" x14ac:dyDescent="0.25">
      <c r="D1767" s="190"/>
    </row>
    <row r="1768" spans="4:4" x14ac:dyDescent="0.25">
      <c r="D1768" s="190"/>
    </row>
    <row r="1769" spans="4:4" x14ac:dyDescent="0.25">
      <c r="D1769" s="190"/>
    </row>
    <row r="1770" spans="4:4" x14ac:dyDescent="0.25">
      <c r="D1770" s="190"/>
    </row>
    <row r="1771" spans="4:4" x14ac:dyDescent="0.25">
      <c r="D1771" s="190"/>
    </row>
    <row r="1772" spans="4:4" x14ac:dyDescent="0.25">
      <c r="D1772" s="190"/>
    </row>
    <row r="1773" spans="4:4" x14ac:dyDescent="0.25">
      <c r="D1773" s="190"/>
    </row>
    <row r="1774" spans="4:4" x14ac:dyDescent="0.25">
      <c r="D1774" s="190"/>
    </row>
    <row r="1775" spans="4:4" x14ac:dyDescent="0.25">
      <c r="D1775" s="190"/>
    </row>
    <row r="1776" spans="4:4" x14ac:dyDescent="0.25">
      <c r="D1776" s="190"/>
    </row>
    <row r="1777" spans="4:4" x14ac:dyDescent="0.25">
      <c r="D1777" s="190"/>
    </row>
    <row r="1778" spans="4:4" x14ac:dyDescent="0.25">
      <c r="D1778" s="190"/>
    </row>
    <row r="1779" spans="4:4" x14ac:dyDescent="0.25">
      <c r="D1779" s="190"/>
    </row>
    <row r="1780" spans="4:4" x14ac:dyDescent="0.25">
      <c r="D1780" s="190"/>
    </row>
    <row r="1781" spans="4:4" x14ac:dyDescent="0.25">
      <c r="D1781" s="190"/>
    </row>
    <row r="1782" spans="4:4" x14ac:dyDescent="0.25">
      <c r="D1782" s="190"/>
    </row>
    <row r="1783" spans="4:4" x14ac:dyDescent="0.25">
      <c r="D1783" s="190"/>
    </row>
    <row r="1784" spans="4:4" x14ac:dyDescent="0.25">
      <c r="D1784" s="190"/>
    </row>
    <row r="1785" spans="4:4" x14ac:dyDescent="0.25">
      <c r="D1785" s="190"/>
    </row>
    <row r="1786" spans="4:4" x14ac:dyDescent="0.25">
      <c r="D1786" s="190"/>
    </row>
    <row r="1787" spans="4:4" x14ac:dyDescent="0.25">
      <c r="D1787" s="190"/>
    </row>
    <row r="1788" spans="4:4" x14ac:dyDescent="0.25">
      <c r="D1788" s="190"/>
    </row>
    <row r="1789" spans="4:4" x14ac:dyDescent="0.25">
      <c r="D1789" s="190"/>
    </row>
    <row r="1790" spans="4:4" x14ac:dyDescent="0.25">
      <c r="D1790" s="190"/>
    </row>
    <row r="1791" spans="4:4" x14ac:dyDescent="0.25">
      <c r="D1791" s="190"/>
    </row>
    <row r="1792" spans="4:4" x14ac:dyDescent="0.25">
      <c r="D1792" s="190"/>
    </row>
    <row r="1793" spans="4:4" x14ac:dyDescent="0.25">
      <c r="D1793" s="190"/>
    </row>
    <row r="1794" spans="4:4" x14ac:dyDescent="0.25">
      <c r="D1794" s="190"/>
    </row>
    <row r="1795" spans="4:4" x14ac:dyDescent="0.25">
      <c r="D1795" s="190"/>
    </row>
    <row r="1796" spans="4:4" x14ac:dyDescent="0.25">
      <c r="D1796" s="190"/>
    </row>
    <row r="1797" spans="4:4" x14ac:dyDescent="0.25">
      <c r="D1797" s="190"/>
    </row>
    <row r="1798" spans="4:4" x14ac:dyDescent="0.25">
      <c r="D1798" s="190"/>
    </row>
    <row r="1799" spans="4:4" x14ac:dyDescent="0.25">
      <c r="D1799" s="190"/>
    </row>
    <row r="1800" spans="4:4" x14ac:dyDescent="0.25">
      <c r="D1800" s="190"/>
    </row>
    <row r="1801" spans="4:4" x14ac:dyDescent="0.25">
      <c r="D1801" s="190"/>
    </row>
    <row r="1802" spans="4:4" x14ac:dyDescent="0.25">
      <c r="D1802" s="190"/>
    </row>
    <row r="1803" spans="4:4" x14ac:dyDescent="0.25">
      <c r="D1803" s="190"/>
    </row>
    <row r="1804" spans="4:4" x14ac:dyDescent="0.25">
      <c r="D1804" s="190"/>
    </row>
    <row r="1805" spans="4:4" x14ac:dyDescent="0.25">
      <c r="D1805" s="190"/>
    </row>
    <row r="1806" spans="4:4" x14ac:dyDescent="0.25">
      <c r="D1806" s="190"/>
    </row>
    <row r="1807" spans="4:4" x14ac:dyDescent="0.25">
      <c r="D1807" s="190"/>
    </row>
    <row r="1808" spans="4:4" x14ac:dyDescent="0.25">
      <c r="D1808" s="190"/>
    </row>
    <row r="1809" spans="4:4" x14ac:dyDescent="0.25">
      <c r="D1809" s="190"/>
    </row>
    <row r="1810" spans="4:4" x14ac:dyDescent="0.25">
      <c r="D1810" s="190"/>
    </row>
    <row r="1811" spans="4:4" x14ac:dyDescent="0.25">
      <c r="D1811" s="190"/>
    </row>
    <row r="1812" spans="4:4" x14ac:dyDescent="0.25">
      <c r="D1812" s="190"/>
    </row>
    <row r="1813" spans="4:4" x14ac:dyDescent="0.25">
      <c r="D1813" s="190"/>
    </row>
    <row r="1814" spans="4:4" x14ac:dyDescent="0.25">
      <c r="D1814" s="190"/>
    </row>
    <row r="1815" spans="4:4" x14ac:dyDescent="0.25">
      <c r="D1815" s="190"/>
    </row>
    <row r="1816" spans="4:4" x14ac:dyDescent="0.25">
      <c r="D1816" s="190"/>
    </row>
    <row r="1817" spans="4:4" x14ac:dyDescent="0.25">
      <c r="D1817" s="190"/>
    </row>
    <row r="1818" spans="4:4" x14ac:dyDescent="0.25">
      <c r="D1818" s="190"/>
    </row>
    <row r="1819" spans="4:4" x14ac:dyDescent="0.25">
      <c r="D1819" s="190"/>
    </row>
    <row r="1820" spans="4:4" x14ac:dyDescent="0.25">
      <c r="D1820" s="190"/>
    </row>
    <row r="1821" spans="4:4" x14ac:dyDescent="0.25">
      <c r="D1821" s="190"/>
    </row>
    <row r="1822" spans="4:4" x14ac:dyDescent="0.25">
      <c r="D1822" s="190"/>
    </row>
    <row r="1823" spans="4:4" x14ac:dyDescent="0.25">
      <c r="D1823" s="190"/>
    </row>
    <row r="1824" spans="4:4" x14ac:dyDescent="0.25">
      <c r="D1824" s="190"/>
    </row>
    <row r="1825" spans="4:4" x14ac:dyDescent="0.25">
      <c r="D1825" s="190"/>
    </row>
    <row r="1826" spans="4:4" x14ac:dyDescent="0.25">
      <c r="D1826" s="190"/>
    </row>
    <row r="1827" spans="4:4" x14ac:dyDescent="0.25">
      <c r="D1827" s="190"/>
    </row>
    <row r="1828" spans="4:4" x14ac:dyDescent="0.25">
      <c r="D1828" s="190"/>
    </row>
    <row r="1829" spans="4:4" x14ac:dyDescent="0.25">
      <c r="D1829" s="190"/>
    </row>
    <row r="1830" spans="4:4" x14ac:dyDescent="0.25">
      <c r="D1830" s="190"/>
    </row>
    <row r="1831" spans="4:4" x14ac:dyDescent="0.25">
      <c r="D1831" s="190"/>
    </row>
    <row r="1832" spans="4:4" x14ac:dyDescent="0.25">
      <c r="D1832" s="190"/>
    </row>
    <row r="1833" spans="4:4" x14ac:dyDescent="0.25">
      <c r="D1833" s="190"/>
    </row>
    <row r="1834" spans="4:4" x14ac:dyDescent="0.25">
      <c r="D1834" s="190"/>
    </row>
    <row r="1835" spans="4:4" x14ac:dyDescent="0.25">
      <c r="D1835" s="190"/>
    </row>
    <row r="1836" spans="4:4" x14ac:dyDescent="0.25">
      <c r="D1836" s="190"/>
    </row>
    <row r="1837" spans="4:4" x14ac:dyDescent="0.25">
      <c r="D1837" s="190"/>
    </row>
    <row r="1838" spans="4:4" x14ac:dyDescent="0.25">
      <c r="D1838" s="190"/>
    </row>
    <row r="1839" spans="4:4" x14ac:dyDescent="0.25">
      <c r="D1839" s="190"/>
    </row>
    <row r="1840" spans="4:4" x14ac:dyDescent="0.25">
      <c r="D1840" s="190"/>
    </row>
    <row r="1841" spans="4:4" x14ac:dyDescent="0.25">
      <c r="D1841" s="190"/>
    </row>
    <row r="1842" spans="4:4" x14ac:dyDescent="0.25">
      <c r="D1842" s="190"/>
    </row>
    <row r="1843" spans="4:4" x14ac:dyDescent="0.25">
      <c r="D1843" s="190"/>
    </row>
    <row r="1844" spans="4:4" x14ac:dyDescent="0.25">
      <c r="D1844" s="190"/>
    </row>
    <row r="1845" spans="4:4" x14ac:dyDescent="0.25">
      <c r="D1845" s="190"/>
    </row>
    <row r="1846" spans="4:4" x14ac:dyDescent="0.25">
      <c r="D1846" s="190"/>
    </row>
    <row r="1847" spans="4:4" x14ac:dyDescent="0.25">
      <c r="D1847" s="190"/>
    </row>
    <row r="1848" spans="4:4" x14ac:dyDescent="0.25">
      <c r="D1848" s="190"/>
    </row>
    <row r="1849" spans="4:4" x14ac:dyDescent="0.25">
      <c r="D1849" s="190"/>
    </row>
    <row r="1850" spans="4:4" x14ac:dyDescent="0.25">
      <c r="D1850" s="190"/>
    </row>
    <row r="1851" spans="4:4" x14ac:dyDescent="0.25">
      <c r="D1851" s="190"/>
    </row>
    <row r="1852" spans="4:4" x14ac:dyDescent="0.25">
      <c r="D1852" s="190"/>
    </row>
    <row r="1853" spans="4:4" x14ac:dyDescent="0.25">
      <c r="D1853" s="190"/>
    </row>
    <row r="1854" spans="4:4" x14ac:dyDescent="0.25">
      <c r="D1854" s="190"/>
    </row>
    <row r="1855" spans="4:4" x14ac:dyDescent="0.25">
      <c r="D1855" s="190"/>
    </row>
    <row r="1856" spans="4:4" x14ac:dyDescent="0.25">
      <c r="D1856" s="190"/>
    </row>
    <row r="1857" spans="4:4" x14ac:dyDescent="0.25">
      <c r="D1857" s="190"/>
    </row>
    <row r="1858" spans="4:4" x14ac:dyDescent="0.25">
      <c r="D1858" s="190"/>
    </row>
    <row r="1859" spans="4:4" x14ac:dyDescent="0.25">
      <c r="D1859" s="190"/>
    </row>
    <row r="1860" spans="4:4" x14ac:dyDescent="0.25">
      <c r="D1860" s="190"/>
    </row>
    <row r="1861" spans="4:4" x14ac:dyDescent="0.25">
      <c r="D1861" s="190"/>
    </row>
    <row r="1862" spans="4:4" x14ac:dyDescent="0.25">
      <c r="D1862" s="190"/>
    </row>
    <row r="1863" spans="4:4" x14ac:dyDescent="0.25">
      <c r="D1863" s="190"/>
    </row>
    <row r="1864" spans="4:4" x14ac:dyDescent="0.25">
      <c r="D1864" s="190"/>
    </row>
    <row r="1865" spans="4:4" x14ac:dyDescent="0.25">
      <c r="D1865" s="190"/>
    </row>
    <row r="1866" spans="4:4" x14ac:dyDescent="0.25">
      <c r="D1866" s="190"/>
    </row>
    <row r="1867" spans="4:4" x14ac:dyDescent="0.25">
      <c r="D1867" s="190"/>
    </row>
    <row r="1868" spans="4:4" x14ac:dyDescent="0.25">
      <c r="D1868" s="190"/>
    </row>
    <row r="1869" spans="4:4" x14ac:dyDescent="0.25">
      <c r="D1869" s="190"/>
    </row>
    <row r="1870" spans="4:4" x14ac:dyDescent="0.25">
      <c r="D1870" s="190"/>
    </row>
    <row r="1871" spans="4:4" x14ac:dyDescent="0.25">
      <c r="D1871" s="190"/>
    </row>
    <row r="1872" spans="4:4" x14ac:dyDescent="0.25">
      <c r="D1872" s="190"/>
    </row>
    <row r="1873" spans="4:4" x14ac:dyDescent="0.25">
      <c r="D1873" s="190"/>
    </row>
    <row r="1874" spans="4:4" x14ac:dyDescent="0.25">
      <c r="D1874" s="190"/>
    </row>
    <row r="1875" spans="4:4" x14ac:dyDescent="0.25">
      <c r="D1875" s="190"/>
    </row>
    <row r="1876" spans="4:4" x14ac:dyDescent="0.25">
      <c r="D1876" s="190"/>
    </row>
    <row r="1877" spans="4:4" x14ac:dyDescent="0.25">
      <c r="D1877" s="190"/>
    </row>
    <row r="1878" spans="4:4" x14ac:dyDescent="0.25">
      <c r="D1878" s="190"/>
    </row>
    <row r="1879" spans="4:4" x14ac:dyDescent="0.25">
      <c r="D1879" s="190"/>
    </row>
    <row r="1880" spans="4:4" x14ac:dyDescent="0.25">
      <c r="D1880" s="190"/>
    </row>
    <row r="1881" spans="4:4" x14ac:dyDescent="0.25">
      <c r="D1881" s="190"/>
    </row>
    <row r="1882" spans="4:4" x14ac:dyDescent="0.25">
      <c r="D1882" s="190"/>
    </row>
    <row r="1883" spans="4:4" x14ac:dyDescent="0.25">
      <c r="D1883" s="190"/>
    </row>
    <row r="1884" spans="4:4" x14ac:dyDescent="0.25">
      <c r="D1884" s="190"/>
    </row>
    <row r="1885" spans="4:4" x14ac:dyDescent="0.25">
      <c r="D1885" s="190"/>
    </row>
    <row r="1886" spans="4:4" x14ac:dyDescent="0.25">
      <c r="D1886" s="190"/>
    </row>
    <row r="1887" spans="4:4" x14ac:dyDescent="0.25">
      <c r="D1887" s="190"/>
    </row>
    <row r="1888" spans="4:4" x14ac:dyDescent="0.25">
      <c r="D1888" s="190"/>
    </row>
    <row r="1889" spans="4:4" x14ac:dyDescent="0.25">
      <c r="D1889" s="190"/>
    </row>
    <row r="1890" spans="4:4" x14ac:dyDescent="0.25">
      <c r="D1890" s="190"/>
    </row>
    <row r="1891" spans="4:4" x14ac:dyDescent="0.25">
      <c r="D1891" s="190"/>
    </row>
    <row r="1892" spans="4:4" x14ac:dyDescent="0.25">
      <c r="D1892" s="190"/>
    </row>
    <row r="1893" spans="4:4" x14ac:dyDescent="0.25">
      <c r="D1893" s="190"/>
    </row>
    <row r="1894" spans="4:4" x14ac:dyDescent="0.25">
      <c r="D1894" s="190"/>
    </row>
    <row r="1895" spans="4:4" x14ac:dyDescent="0.25">
      <c r="D1895" s="190"/>
    </row>
    <row r="1896" spans="4:4" x14ac:dyDescent="0.25">
      <c r="D1896" s="190"/>
    </row>
    <row r="1897" spans="4:4" x14ac:dyDescent="0.25">
      <c r="D1897" s="190"/>
    </row>
    <row r="1898" spans="4:4" x14ac:dyDescent="0.25">
      <c r="D1898" s="190"/>
    </row>
    <row r="1899" spans="4:4" x14ac:dyDescent="0.25">
      <c r="D1899" s="190"/>
    </row>
    <row r="1900" spans="4:4" x14ac:dyDescent="0.25">
      <c r="D1900" s="190"/>
    </row>
    <row r="1901" spans="4:4" x14ac:dyDescent="0.25">
      <c r="D1901" s="190"/>
    </row>
    <row r="1902" spans="4:4" x14ac:dyDescent="0.25">
      <c r="D1902" s="190"/>
    </row>
    <row r="1903" spans="4:4" x14ac:dyDescent="0.25">
      <c r="D1903" s="190"/>
    </row>
    <row r="1904" spans="4:4" x14ac:dyDescent="0.25">
      <c r="D1904" s="190"/>
    </row>
    <row r="1905" spans="4:4" x14ac:dyDescent="0.25">
      <c r="D1905" s="190"/>
    </row>
    <row r="1906" spans="4:4" x14ac:dyDescent="0.25">
      <c r="D1906" s="190"/>
    </row>
    <row r="1907" spans="4:4" x14ac:dyDescent="0.25">
      <c r="D1907" s="190"/>
    </row>
    <row r="1908" spans="4:4" x14ac:dyDescent="0.25">
      <c r="D1908" s="190"/>
    </row>
    <row r="1909" spans="4:4" x14ac:dyDescent="0.25">
      <c r="D1909" s="190"/>
    </row>
    <row r="1910" spans="4:4" x14ac:dyDescent="0.25">
      <c r="D1910" s="190"/>
    </row>
    <row r="1911" spans="4:4" x14ac:dyDescent="0.25">
      <c r="D1911" s="190"/>
    </row>
    <row r="1912" spans="4:4" x14ac:dyDescent="0.25">
      <c r="D1912" s="190"/>
    </row>
    <row r="1913" spans="4:4" x14ac:dyDescent="0.25">
      <c r="D1913" s="190"/>
    </row>
    <row r="1914" spans="4:4" x14ac:dyDescent="0.25">
      <c r="D1914" s="190"/>
    </row>
    <row r="1915" spans="4:4" x14ac:dyDescent="0.25">
      <c r="D1915" s="190"/>
    </row>
    <row r="1916" spans="4:4" x14ac:dyDescent="0.25">
      <c r="D1916" s="190"/>
    </row>
    <row r="1917" spans="4:4" x14ac:dyDescent="0.25">
      <c r="D1917" s="190"/>
    </row>
    <row r="1918" spans="4:4" x14ac:dyDescent="0.25">
      <c r="D1918" s="190"/>
    </row>
    <row r="1919" spans="4:4" x14ac:dyDescent="0.25">
      <c r="D1919" s="190"/>
    </row>
    <row r="1920" spans="4:4" x14ac:dyDescent="0.25">
      <c r="D1920" s="190"/>
    </row>
    <row r="1921" spans="4:4" x14ac:dyDescent="0.25">
      <c r="D1921" s="190"/>
    </row>
    <row r="1922" spans="4:4" x14ac:dyDescent="0.25">
      <c r="D1922" s="190"/>
    </row>
    <row r="1923" spans="4:4" x14ac:dyDescent="0.25">
      <c r="D1923" s="190"/>
    </row>
    <row r="1924" spans="4:4" x14ac:dyDescent="0.25">
      <c r="D1924" s="190"/>
    </row>
    <row r="1925" spans="4:4" x14ac:dyDescent="0.25">
      <c r="D1925" s="190"/>
    </row>
    <row r="1926" spans="4:4" x14ac:dyDescent="0.25">
      <c r="D1926" s="190"/>
    </row>
    <row r="1927" spans="4:4" x14ac:dyDescent="0.25">
      <c r="D1927" s="190"/>
    </row>
    <row r="1928" spans="4:4" x14ac:dyDescent="0.25">
      <c r="D1928" s="190"/>
    </row>
    <row r="1929" spans="4:4" x14ac:dyDescent="0.25">
      <c r="D1929" s="190"/>
    </row>
    <row r="1930" spans="4:4" x14ac:dyDescent="0.25">
      <c r="D1930" s="190"/>
    </row>
    <row r="1931" spans="4:4" x14ac:dyDescent="0.25">
      <c r="D1931" s="190"/>
    </row>
    <row r="1932" spans="4:4" x14ac:dyDescent="0.25">
      <c r="D1932" s="190"/>
    </row>
    <row r="1933" spans="4:4" x14ac:dyDescent="0.25">
      <c r="D1933" s="190"/>
    </row>
    <row r="1934" spans="4:4" x14ac:dyDescent="0.25">
      <c r="D1934" s="190"/>
    </row>
    <row r="1935" spans="4:4" x14ac:dyDescent="0.25">
      <c r="D1935" s="190"/>
    </row>
    <row r="1936" spans="4:4" x14ac:dyDescent="0.25">
      <c r="D1936" s="190"/>
    </row>
    <row r="1937" spans="4:4" x14ac:dyDescent="0.25">
      <c r="D1937" s="190"/>
    </row>
    <row r="1938" spans="4:4" x14ac:dyDescent="0.25">
      <c r="D1938" s="190"/>
    </row>
    <row r="1939" spans="4:4" x14ac:dyDescent="0.25">
      <c r="D1939" s="190"/>
    </row>
    <row r="1940" spans="4:4" x14ac:dyDescent="0.25">
      <c r="D1940" s="190"/>
    </row>
    <row r="1941" spans="4:4" x14ac:dyDescent="0.25">
      <c r="D1941" s="190"/>
    </row>
    <row r="1942" spans="4:4" x14ac:dyDescent="0.25">
      <c r="D1942" s="190"/>
    </row>
    <row r="1943" spans="4:4" x14ac:dyDescent="0.25">
      <c r="D1943" s="190"/>
    </row>
    <row r="1944" spans="4:4" x14ac:dyDescent="0.25">
      <c r="D1944" s="190"/>
    </row>
    <row r="1945" spans="4:4" x14ac:dyDescent="0.25">
      <c r="D1945" s="190"/>
    </row>
    <row r="1946" spans="4:4" x14ac:dyDescent="0.25">
      <c r="D1946" s="190"/>
    </row>
    <row r="1947" spans="4:4" x14ac:dyDescent="0.25">
      <c r="D1947" s="190"/>
    </row>
    <row r="1948" spans="4:4" x14ac:dyDescent="0.25">
      <c r="D1948" s="190"/>
    </row>
    <row r="1949" spans="4:4" x14ac:dyDescent="0.25">
      <c r="D1949" s="190"/>
    </row>
    <row r="1950" spans="4:4" x14ac:dyDescent="0.25">
      <c r="D1950" s="190"/>
    </row>
    <row r="1951" spans="4:4" x14ac:dyDescent="0.25">
      <c r="D1951" s="190"/>
    </row>
    <row r="1952" spans="4:4" x14ac:dyDescent="0.25">
      <c r="D1952" s="190"/>
    </row>
    <row r="1953" spans="4:4" x14ac:dyDescent="0.25">
      <c r="D1953" s="190"/>
    </row>
    <row r="1954" spans="4:4" x14ac:dyDescent="0.25">
      <c r="D1954" s="190"/>
    </row>
    <row r="1955" spans="4:4" x14ac:dyDescent="0.25">
      <c r="D1955" s="190"/>
    </row>
    <row r="1956" spans="4:4" x14ac:dyDescent="0.25">
      <c r="D1956" s="190"/>
    </row>
    <row r="1957" spans="4:4" x14ac:dyDescent="0.25">
      <c r="D1957" s="190"/>
    </row>
    <row r="1958" spans="4:4" x14ac:dyDescent="0.25">
      <c r="D1958" s="190"/>
    </row>
    <row r="1959" spans="4:4" x14ac:dyDescent="0.25">
      <c r="D1959" s="190"/>
    </row>
    <row r="1960" spans="4:4" x14ac:dyDescent="0.25">
      <c r="D1960" s="190"/>
    </row>
    <row r="1961" spans="4:4" x14ac:dyDescent="0.25">
      <c r="D1961" s="190"/>
    </row>
    <row r="1962" spans="4:4" x14ac:dyDescent="0.25">
      <c r="D1962" s="190"/>
    </row>
    <row r="1963" spans="4:4" x14ac:dyDescent="0.25">
      <c r="D1963" s="190"/>
    </row>
    <row r="1964" spans="4:4" x14ac:dyDescent="0.25">
      <c r="D1964" s="190"/>
    </row>
    <row r="1965" spans="4:4" x14ac:dyDescent="0.25">
      <c r="D1965" s="190"/>
    </row>
    <row r="1966" spans="4:4" x14ac:dyDescent="0.25">
      <c r="D1966" s="190"/>
    </row>
    <row r="1967" spans="4:4" x14ac:dyDescent="0.25">
      <c r="D1967" s="190"/>
    </row>
    <row r="1968" spans="4:4" x14ac:dyDescent="0.25">
      <c r="D1968" s="190"/>
    </row>
    <row r="1969" spans="4:4" x14ac:dyDescent="0.25">
      <c r="D1969" s="190"/>
    </row>
    <row r="1970" spans="4:4" x14ac:dyDescent="0.25">
      <c r="D1970" s="190"/>
    </row>
    <row r="1971" spans="4:4" x14ac:dyDescent="0.25">
      <c r="D1971" s="190"/>
    </row>
    <row r="1972" spans="4:4" x14ac:dyDescent="0.25">
      <c r="D1972" s="190"/>
    </row>
    <row r="1973" spans="4:4" x14ac:dyDescent="0.25">
      <c r="D1973" s="190"/>
    </row>
    <row r="1974" spans="4:4" x14ac:dyDescent="0.25">
      <c r="D1974" s="190"/>
    </row>
    <row r="1975" spans="4:4" x14ac:dyDescent="0.25">
      <c r="D1975" s="190"/>
    </row>
    <row r="1976" spans="4:4" x14ac:dyDescent="0.25">
      <c r="D1976" s="190"/>
    </row>
    <row r="1977" spans="4:4" x14ac:dyDescent="0.25">
      <c r="D1977" s="190"/>
    </row>
    <row r="1978" spans="4:4" x14ac:dyDescent="0.25">
      <c r="D1978" s="190"/>
    </row>
    <row r="1979" spans="4:4" x14ac:dyDescent="0.25">
      <c r="D1979" s="190"/>
    </row>
    <row r="1980" spans="4:4" x14ac:dyDescent="0.25">
      <c r="D1980" s="190"/>
    </row>
    <row r="1981" spans="4:4" x14ac:dyDescent="0.25">
      <c r="D1981" s="190"/>
    </row>
    <row r="1982" spans="4:4" x14ac:dyDescent="0.25">
      <c r="D1982" s="190"/>
    </row>
    <row r="1983" spans="4:4" x14ac:dyDescent="0.25">
      <c r="D1983" s="190"/>
    </row>
    <row r="1984" spans="4:4" x14ac:dyDescent="0.25">
      <c r="D1984" s="190"/>
    </row>
    <row r="1985" spans="4:4" x14ac:dyDescent="0.25">
      <c r="D1985" s="190"/>
    </row>
    <row r="1986" spans="4:4" x14ac:dyDescent="0.25">
      <c r="D1986" s="190"/>
    </row>
    <row r="1987" spans="4:4" x14ac:dyDescent="0.25">
      <c r="D1987" s="190"/>
    </row>
    <row r="1988" spans="4:4" x14ac:dyDescent="0.25">
      <c r="D1988" s="190"/>
    </row>
    <row r="1989" spans="4:4" x14ac:dyDescent="0.25">
      <c r="D1989" s="190"/>
    </row>
    <row r="1990" spans="4:4" x14ac:dyDescent="0.25">
      <c r="D1990" s="190"/>
    </row>
    <row r="1991" spans="4:4" x14ac:dyDescent="0.25">
      <c r="D1991" s="190"/>
    </row>
    <row r="1992" spans="4:4" x14ac:dyDescent="0.25">
      <c r="D1992" s="190"/>
    </row>
    <row r="1993" spans="4:4" x14ac:dyDescent="0.25">
      <c r="D1993" s="190"/>
    </row>
    <row r="1994" spans="4:4" x14ac:dyDescent="0.25">
      <c r="D1994" s="190"/>
    </row>
    <row r="1995" spans="4:4" x14ac:dyDescent="0.25">
      <c r="D1995" s="190"/>
    </row>
    <row r="1996" spans="4:4" x14ac:dyDescent="0.25">
      <c r="D1996" s="190"/>
    </row>
    <row r="1997" spans="4:4" x14ac:dyDescent="0.25">
      <c r="D1997" s="190"/>
    </row>
    <row r="1998" spans="4:4" x14ac:dyDescent="0.25">
      <c r="D1998" s="190"/>
    </row>
    <row r="1999" spans="4:4" x14ac:dyDescent="0.25">
      <c r="D1999" s="190"/>
    </row>
    <row r="2000" spans="4:4" x14ac:dyDescent="0.25">
      <c r="D2000" s="190"/>
    </row>
    <row r="2001" spans="4:4" x14ac:dyDescent="0.25">
      <c r="D2001" s="190"/>
    </row>
    <row r="2002" spans="4:4" x14ac:dyDescent="0.25">
      <c r="D2002" s="190"/>
    </row>
    <row r="2003" spans="4:4" x14ac:dyDescent="0.25">
      <c r="D2003" s="190"/>
    </row>
    <row r="2004" spans="4:4" x14ac:dyDescent="0.25">
      <c r="D2004" s="190"/>
    </row>
    <row r="2005" spans="4:4" x14ac:dyDescent="0.25">
      <c r="D2005" s="190"/>
    </row>
    <row r="2006" spans="4:4" x14ac:dyDescent="0.25">
      <c r="D2006" s="190"/>
    </row>
    <row r="2007" spans="4:4" x14ac:dyDescent="0.25">
      <c r="D2007" s="190"/>
    </row>
    <row r="2008" spans="4:4" x14ac:dyDescent="0.25">
      <c r="D2008" s="190"/>
    </row>
    <row r="2009" spans="4:4" x14ac:dyDescent="0.25">
      <c r="D2009" s="190"/>
    </row>
    <row r="2010" spans="4:4" x14ac:dyDescent="0.25">
      <c r="D2010" s="190"/>
    </row>
    <row r="2011" spans="4:4" x14ac:dyDescent="0.25">
      <c r="D2011" s="190"/>
    </row>
    <row r="2012" spans="4:4" x14ac:dyDescent="0.25">
      <c r="D2012" s="190"/>
    </row>
    <row r="2013" spans="4:4" x14ac:dyDescent="0.25">
      <c r="D2013" s="190"/>
    </row>
    <row r="2014" spans="4:4" x14ac:dyDescent="0.25">
      <c r="D2014" s="190"/>
    </row>
    <row r="2015" spans="4:4" x14ac:dyDescent="0.25">
      <c r="D2015" s="190"/>
    </row>
    <row r="2016" spans="4:4" x14ac:dyDescent="0.25">
      <c r="D2016" s="190"/>
    </row>
    <row r="2017" spans="4:4" x14ac:dyDescent="0.25">
      <c r="D2017" s="190"/>
    </row>
    <row r="2018" spans="4:4" x14ac:dyDescent="0.25">
      <c r="D2018" s="190"/>
    </row>
    <row r="2019" spans="4:4" x14ac:dyDescent="0.25">
      <c r="D2019" s="190"/>
    </row>
    <row r="2020" spans="4:4" x14ac:dyDescent="0.25">
      <c r="D2020" s="190"/>
    </row>
    <row r="2021" spans="4:4" x14ac:dyDescent="0.25">
      <c r="D2021" s="190"/>
    </row>
    <row r="2022" spans="4:4" x14ac:dyDescent="0.25">
      <c r="D2022" s="190"/>
    </row>
    <row r="2023" spans="4:4" x14ac:dyDescent="0.25">
      <c r="D2023" s="190"/>
    </row>
    <row r="2024" spans="4:4" x14ac:dyDescent="0.25">
      <c r="D2024" s="190"/>
    </row>
    <row r="2025" spans="4:4" x14ac:dyDescent="0.25">
      <c r="D2025" s="190"/>
    </row>
    <row r="2026" spans="4:4" x14ac:dyDescent="0.25">
      <c r="D2026" s="190"/>
    </row>
    <row r="2027" spans="4:4" x14ac:dyDescent="0.25">
      <c r="D2027" s="190"/>
    </row>
    <row r="2028" spans="4:4" x14ac:dyDescent="0.25">
      <c r="D2028" s="190"/>
    </row>
    <row r="2029" spans="4:4" x14ac:dyDescent="0.25">
      <c r="D2029" s="190"/>
    </row>
    <row r="2030" spans="4:4" x14ac:dyDescent="0.25">
      <c r="D2030" s="190"/>
    </row>
    <row r="2031" spans="4:4" x14ac:dyDescent="0.25">
      <c r="D2031" s="190"/>
    </row>
    <row r="2032" spans="4:4" x14ac:dyDescent="0.25">
      <c r="D2032" s="190"/>
    </row>
    <row r="2033" spans="4:4" x14ac:dyDescent="0.25">
      <c r="D2033" s="190"/>
    </row>
    <row r="2034" spans="4:4" x14ac:dyDescent="0.25">
      <c r="D2034" s="190"/>
    </row>
    <row r="2035" spans="4:4" x14ac:dyDescent="0.25">
      <c r="D2035" s="190"/>
    </row>
    <row r="2036" spans="4:4" x14ac:dyDescent="0.25">
      <c r="D2036" s="190"/>
    </row>
    <row r="2037" spans="4:4" x14ac:dyDescent="0.25">
      <c r="D2037" s="190"/>
    </row>
    <row r="2038" spans="4:4" x14ac:dyDescent="0.25">
      <c r="D2038" s="190"/>
    </row>
    <row r="2039" spans="4:4" x14ac:dyDescent="0.25">
      <c r="D2039" s="190"/>
    </row>
    <row r="2040" spans="4:4" x14ac:dyDescent="0.25">
      <c r="D2040" s="190"/>
    </row>
    <row r="2041" spans="4:4" x14ac:dyDescent="0.25">
      <c r="D2041" s="190"/>
    </row>
    <row r="2042" spans="4:4" x14ac:dyDescent="0.25">
      <c r="D2042" s="190"/>
    </row>
    <row r="2043" spans="4:4" x14ac:dyDescent="0.25">
      <c r="D2043" s="190"/>
    </row>
    <row r="2044" spans="4:4" x14ac:dyDescent="0.25">
      <c r="D2044" s="190"/>
    </row>
    <row r="2045" spans="4:4" x14ac:dyDescent="0.25">
      <c r="D2045" s="190"/>
    </row>
    <row r="2046" spans="4:4" x14ac:dyDescent="0.25">
      <c r="D2046" s="190"/>
    </row>
    <row r="2047" spans="4:4" x14ac:dyDescent="0.25">
      <c r="D2047" s="190"/>
    </row>
    <row r="2048" spans="4:4" x14ac:dyDescent="0.25">
      <c r="D2048" s="190"/>
    </row>
    <row r="2049" spans="4:4" x14ac:dyDescent="0.25">
      <c r="D2049" s="190"/>
    </row>
    <row r="2050" spans="4:4" x14ac:dyDescent="0.25">
      <c r="D2050" s="190"/>
    </row>
    <row r="2051" spans="4:4" x14ac:dyDescent="0.25">
      <c r="D2051" s="190"/>
    </row>
    <row r="2052" spans="4:4" x14ac:dyDescent="0.25">
      <c r="D2052" s="190"/>
    </row>
    <row r="2053" spans="4:4" x14ac:dyDescent="0.25">
      <c r="D2053" s="190"/>
    </row>
    <row r="2054" spans="4:4" x14ac:dyDescent="0.25">
      <c r="D2054" s="190"/>
    </row>
    <row r="2055" spans="4:4" x14ac:dyDescent="0.25">
      <c r="D2055" s="190"/>
    </row>
    <row r="2056" spans="4:4" x14ac:dyDescent="0.25">
      <c r="D2056" s="190"/>
    </row>
    <row r="2057" spans="4:4" x14ac:dyDescent="0.25">
      <c r="D2057" s="190"/>
    </row>
    <row r="2058" spans="4:4" x14ac:dyDescent="0.25">
      <c r="D2058" s="190"/>
    </row>
    <row r="2059" spans="4:4" x14ac:dyDescent="0.25">
      <c r="D2059" s="190"/>
    </row>
    <row r="2060" spans="4:4" x14ac:dyDescent="0.25">
      <c r="D2060" s="190"/>
    </row>
    <row r="2061" spans="4:4" x14ac:dyDescent="0.25">
      <c r="D2061" s="190"/>
    </row>
    <row r="2062" spans="4:4" x14ac:dyDescent="0.25">
      <c r="D2062" s="190"/>
    </row>
    <row r="2063" spans="4:4" x14ac:dyDescent="0.25">
      <c r="D2063" s="190"/>
    </row>
    <row r="2064" spans="4:4" x14ac:dyDescent="0.25">
      <c r="D2064" s="190"/>
    </row>
    <row r="2065" spans="4:4" x14ac:dyDescent="0.25">
      <c r="D2065" s="190"/>
    </row>
    <row r="2066" spans="4:4" x14ac:dyDescent="0.25">
      <c r="D2066" s="190"/>
    </row>
    <row r="2067" spans="4:4" x14ac:dyDescent="0.25">
      <c r="D2067" s="190"/>
    </row>
    <row r="2068" spans="4:4" x14ac:dyDescent="0.25">
      <c r="D2068" s="190"/>
    </row>
    <row r="2069" spans="4:4" x14ac:dyDescent="0.25">
      <c r="D2069" s="190"/>
    </row>
    <row r="2070" spans="4:4" x14ac:dyDescent="0.25">
      <c r="D2070" s="190"/>
    </row>
    <row r="2071" spans="4:4" x14ac:dyDescent="0.25">
      <c r="D2071" s="190"/>
    </row>
    <row r="2072" spans="4:4" x14ac:dyDescent="0.25">
      <c r="D2072" s="190"/>
    </row>
    <row r="2073" spans="4:4" x14ac:dyDescent="0.25">
      <c r="D2073" s="190"/>
    </row>
    <row r="2074" spans="4:4" x14ac:dyDescent="0.25">
      <c r="D2074" s="190"/>
    </row>
    <row r="2075" spans="4:4" x14ac:dyDescent="0.25">
      <c r="D2075" s="190"/>
    </row>
    <row r="2076" spans="4:4" x14ac:dyDescent="0.25">
      <c r="D2076" s="190"/>
    </row>
    <row r="2077" spans="4:4" x14ac:dyDescent="0.25">
      <c r="D2077" s="190"/>
    </row>
    <row r="2078" spans="4:4" x14ac:dyDescent="0.25">
      <c r="D2078" s="190"/>
    </row>
    <row r="2079" spans="4:4" x14ac:dyDescent="0.25">
      <c r="D2079" s="190"/>
    </row>
    <row r="2080" spans="4:4" x14ac:dyDescent="0.25">
      <c r="D2080" s="190"/>
    </row>
    <row r="2081" spans="4:4" x14ac:dyDescent="0.25">
      <c r="D2081" s="190"/>
    </row>
    <row r="2082" spans="4:4" x14ac:dyDescent="0.25">
      <c r="D2082" s="190"/>
    </row>
    <row r="2083" spans="4:4" x14ac:dyDescent="0.25">
      <c r="D2083" s="190"/>
    </row>
    <row r="2084" spans="4:4" x14ac:dyDescent="0.25">
      <c r="D2084" s="190"/>
    </row>
    <row r="2085" spans="4:4" x14ac:dyDescent="0.25">
      <c r="D2085" s="190"/>
    </row>
    <row r="2086" spans="4:4" x14ac:dyDescent="0.25">
      <c r="D2086" s="190"/>
    </row>
    <row r="2087" spans="4:4" x14ac:dyDescent="0.25">
      <c r="D2087" s="190"/>
    </row>
    <row r="2088" spans="4:4" x14ac:dyDescent="0.25">
      <c r="D2088" s="190"/>
    </row>
    <row r="2089" spans="4:4" x14ac:dyDescent="0.25">
      <c r="D2089" s="190"/>
    </row>
    <row r="2090" spans="4:4" x14ac:dyDescent="0.25">
      <c r="D2090" s="190"/>
    </row>
    <row r="2091" spans="4:4" x14ac:dyDescent="0.25">
      <c r="D2091" s="190"/>
    </row>
    <row r="2092" spans="4:4" x14ac:dyDescent="0.25">
      <c r="D2092" s="190"/>
    </row>
    <row r="2093" spans="4:4" x14ac:dyDescent="0.25">
      <c r="D2093" s="190"/>
    </row>
    <row r="2094" spans="4:4" x14ac:dyDescent="0.25">
      <c r="D2094" s="190"/>
    </row>
    <row r="2095" spans="4:4" x14ac:dyDescent="0.25">
      <c r="D2095" s="190"/>
    </row>
    <row r="2096" spans="4:4" x14ac:dyDescent="0.25">
      <c r="D2096" s="190"/>
    </row>
    <row r="2097" spans="4:4" x14ac:dyDescent="0.25">
      <c r="D2097" s="190"/>
    </row>
    <row r="2098" spans="4:4" x14ac:dyDescent="0.25">
      <c r="D2098" s="190"/>
    </row>
    <row r="2099" spans="4:4" x14ac:dyDescent="0.25">
      <c r="D2099" s="190"/>
    </row>
    <row r="2100" spans="4:4" x14ac:dyDescent="0.25">
      <c r="D2100" s="190"/>
    </row>
    <row r="2101" spans="4:4" x14ac:dyDescent="0.25">
      <c r="D2101" s="190"/>
    </row>
    <row r="2102" spans="4:4" x14ac:dyDescent="0.25">
      <c r="D2102" s="190"/>
    </row>
    <row r="2103" spans="4:4" x14ac:dyDescent="0.25">
      <c r="D2103" s="190"/>
    </row>
    <row r="2104" spans="4:4" x14ac:dyDescent="0.25">
      <c r="D2104" s="190"/>
    </row>
    <row r="2105" spans="4:4" x14ac:dyDescent="0.25">
      <c r="D2105" s="190"/>
    </row>
    <row r="2106" spans="4:4" x14ac:dyDescent="0.25">
      <c r="D2106" s="190"/>
    </row>
    <row r="2107" spans="4:4" x14ac:dyDescent="0.25">
      <c r="D2107" s="190"/>
    </row>
    <row r="2108" spans="4:4" x14ac:dyDescent="0.25">
      <c r="D2108" s="190"/>
    </row>
    <row r="2109" spans="4:4" x14ac:dyDescent="0.25">
      <c r="D2109" s="190"/>
    </row>
    <row r="2110" spans="4:4" x14ac:dyDescent="0.25">
      <c r="D2110" s="190"/>
    </row>
    <row r="2111" spans="4:4" x14ac:dyDescent="0.25">
      <c r="D2111" s="190"/>
    </row>
    <row r="2112" spans="4:4" x14ac:dyDescent="0.25">
      <c r="D2112" s="190"/>
    </row>
    <row r="2113" spans="4:4" x14ac:dyDescent="0.25">
      <c r="D2113" s="190"/>
    </row>
    <row r="2114" spans="4:4" x14ac:dyDescent="0.25">
      <c r="D2114" s="190"/>
    </row>
    <row r="2115" spans="4:4" x14ac:dyDescent="0.25">
      <c r="D2115" s="190"/>
    </row>
    <row r="2116" spans="4:4" x14ac:dyDescent="0.25">
      <c r="D2116" s="190"/>
    </row>
    <row r="2117" spans="4:4" x14ac:dyDescent="0.25">
      <c r="D2117" s="190"/>
    </row>
    <row r="2118" spans="4:4" x14ac:dyDescent="0.25">
      <c r="D2118" s="190"/>
    </row>
    <row r="2119" spans="4:4" x14ac:dyDescent="0.25">
      <c r="D2119" s="190"/>
    </row>
    <row r="2120" spans="4:4" x14ac:dyDescent="0.25">
      <c r="D2120" s="190"/>
    </row>
    <row r="2121" spans="4:4" x14ac:dyDescent="0.25">
      <c r="D2121" s="190"/>
    </row>
    <row r="2122" spans="4:4" x14ac:dyDescent="0.25">
      <c r="D2122" s="190"/>
    </row>
    <row r="2123" spans="4:4" x14ac:dyDescent="0.25">
      <c r="D2123" s="190"/>
    </row>
    <row r="2124" spans="4:4" x14ac:dyDescent="0.25">
      <c r="D2124" s="190"/>
    </row>
    <row r="2125" spans="4:4" x14ac:dyDescent="0.25">
      <c r="D2125" s="190"/>
    </row>
    <row r="2126" spans="4:4" x14ac:dyDescent="0.25">
      <c r="D2126" s="190"/>
    </row>
    <row r="2127" spans="4:4" x14ac:dyDescent="0.25">
      <c r="D2127" s="190"/>
    </row>
    <row r="2128" spans="4:4" x14ac:dyDescent="0.25">
      <c r="D2128" s="190"/>
    </row>
    <row r="2129" spans="4:4" x14ac:dyDescent="0.25">
      <c r="D2129" s="190"/>
    </row>
    <row r="2130" spans="4:4" x14ac:dyDescent="0.25">
      <c r="D2130" s="190"/>
    </row>
    <row r="2131" spans="4:4" x14ac:dyDescent="0.25">
      <c r="D2131" s="190"/>
    </row>
    <row r="2132" spans="4:4" x14ac:dyDescent="0.25">
      <c r="D2132" s="190"/>
    </row>
    <row r="2133" spans="4:4" x14ac:dyDescent="0.25">
      <c r="D2133" s="190"/>
    </row>
    <row r="2134" spans="4:4" x14ac:dyDescent="0.25">
      <c r="D2134" s="190"/>
    </row>
    <row r="2135" spans="4:4" x14ac:dyDescent="0.25">
      <c r="D2135" s="190"/>
    </row>
    <row r="2136" spans="4:4" x14ac:dyDescent="0.25">
      <c r="D2136" s="190"/>
    </row>
    <row r="2137" spans="4:4" x14ac:dyDescent="0.25">
      <c r="D2137" s="190"/>
    </row>
    <row r="2138" spans="4:4" x14ac:dyDescent="0.25">
      <c r="D2138" s="190"/>
    </row>
    <row r="2139" spans="4:4" x14ac:dyDescent="0.25">
      <c r="D2139" s="190"/>
    </row>
    <row r="2140" spans="4:4" x14ac:dyDescent="0.25">
      <c r="D2140" s="190"/>
    </row>
    <row r="2141" spans="4:4" x14ac:dyDescent="0.25">
      <c r="D2141" s="190"/>
    </row>
    <row r="2142" spans="4:4" x14ac:dyDescent="0.25">
      <c r="D2142" s="190"/>
    </row>
    <row r="2143" spans="4:4" x14ac:dyDescent="0.25">
      <c r="D2143" s="190"/>
    </row>
    <row r="2144" spans="4:4" x14ac:dyDescent="0.25">
      <c r="D2144" s="190"/>
    </row>
    <row r="2145" spans="4:4" x14ac:dyDescent="0.25">
      <c r="D2145" s="190"/>
    </row>
    <row r="2146" spans="4:4" x14ac:dyDescent="0.25">
      <c r="D2146" s="190"/>
    </row>
    <row r="2147" spans="4:4" x14ac:dyDescent="0.25">
      <c r="D2147" s="190"/>
    </row>
    <row r="2148" spans="4:4" x14ac:dyDescent="0.25">
      <c r="D2148" s="190"/>
    </row>
    <row r="2149" spans="4:4" x14ac:dyDescent="0.25">
      <c r="D2149" s="190"/>
    </row>
    <row r="2150" spans="4:4" x14ac:dyDescent="0.25">
      <c r="D2150" s="190"/>
    </row>
    <row r="2151" spans="4:4" x14ac:dyDescent="0.25">
      <c r="D2151" s="190"/>
    </row>
    <row r="2152" spans="4:4" x14ac:dyDescent="0.25">
      <c r="D2152" s="190"/>
    </row>
    <row r="2153" spans="4:4" x14ac:dyDescent="0.25">
      <c r="D2153" s="190"/>
    </row>
    <row r="2154" spans="4:4" x14ac:dyDescent="0.25">
      <c r="D2154" s="190"/>
    </row>
    <row r="2155" spans="4:4" x14ac:dyDescent="0.25">
      <c r="D2155" s="190"/>
    </row>
    <row r="2156" spans="4:4" x14ac:dyDescent="0.25">
      <c r="D2156" s="190"/>
    </row>
    <row r="2157" spans="4:4" x14ac:dyDescent="0.25">
      <c r="D2157" s="190"/>
    </row>
    <row r="2158" spans="4:4" x14ac:dyDescent="0.25">
      <c r="D2158" s="190"/>
    </row>
    <row r="2159" spans="4:4" x14ac:dyDescent="0.25">
      <c r="D2159" s="190"/>
    </row>
    <row r="2160" spans="4:4" x14ac:dyDescent="0.25">
      <c r="D2160" s="190"/>
    </row>
    <row r="2161" spans="4:4" x14ac:dyDescent="0.25">
      <c r="D2161" s="190"/>
    </row>
    <row r="2162" spans="4:4" x14ac:dyDescent="0.25">
      <c r="D2162" s="190"/>
    </row>
    <row r="2163" spans="4:4" x14ac:dyDescent="0.25">
      <c r="D2163" s="190"/>
    </row>
    <row r="2164" spans="4:4" x14ac:dyDescent="0.25">
      <c r="D2164" s="190"/>
    </row>
    <row r="2165" spans="4:4" x14ac:dyDescent="0.25">
      <c r="D2165" s="190"/>
    </row>
    <row r="2166" spans="4:4" x14ac:dyDescent="0.25">
      <c r="D2166" s="190"/>
    </row>
    <row r="2167" spans="4:4" x14ac:dyDescent="0.25">
      <c r="D2167" s="190"/>
    </row>
    <row r="2168" spans="4:4" x14ac:dyDescent="0.25">
      <c r="D2168" s="190"/>
    </row>
    <row r="2169" spans="4:4" x14ac:dyDescent="0.25">
      <c r="D2169" s="190"/>
    </row>
    <row r="2170" spans="4:4" x14ac:dyDescent="0.25">
      <c r="D2170" s="190"/>
    </row>
    <row r="2171" spans="4:4" x14ac:dyDescent="0.25">
      <c r="D2171" s="190"/>
    </row>
    <row r="2172" spans="4:4" x14ac:dyDescent="0.25">
      <c r="D2172" s="190"/>
    </row>
    <row r="2173" spans="4:4" x14ac:dyDescent="0.25">
      <c r="D2173" s="190"/>
    </row>
    <row r="2174" spans="4:4" x14ac:dyDescent="0.25">
      <c r="D2174" s="190"/>
    </row>
    <row r="2175" spans="4:4" x14ac:dyDescent="0.25">
      <c r="D2175" s="190"/>
    </row>
    <row r="2176" spans="4:4" x14ac:dyDescent="0.25">
      <c r="D2176" s="190"/>
    </row>
    <row r="2177" spans="4:4" x14ac:dyDescent="0.25">
      <c r="D2177" s="190"/>
    </row>
    <row r="2178" spans="4:4" x14ac:dyDescent="0.25">
      <c r="D2178" s="190"/>
    </row>
    <row r="2179" spans="4:4" x14ac:dyDescent="0.25">
      <c r="D2179" s="190"/>
    </row>
    <row r="2180" spans="4:4" x14ac:dyDescent="0.25">
      <c r="D2180" s="190"/>
    </row>
    <row r="2181" spans="4:4" x14ac:dyDescent="0.25">
      <c r="D2181" s="190"/>
    </row>
    <row r="2182" spans="4:4" x14ac:dyDescent="0.25">
      <c r="D2182" s="190"/>
    </row>
    <row r="2183" spans="4:4" x14ac:dyDescent="0.25">
      <c r="D2183" s="190"/>
    </row>
    <row r="2184" spans="4:4" x14ac:dyDescent="0.25">
      <c r="D2184" s="190"/>
    </row>
    <row r="2185" spans="4:4" x14ac:dyDescent="0.25">
      <c r="D2185" s="190"/>
    </row>
    <row r="2186" spans="4:4" x14ac:dyDescent="0.25">
      <c r="D2186" s="190"/>
    </row>
    <row r="2187" spans="4:4" x14ac:dyDescent="0.25">
      <c r="D2187" s="190"/>
    </row>
    <row r="2188" spans="4:4" x14ac:dyDescent="0.25">
      <c r="D2188" s="190"/>
    </row>
    <row r="2189" spans="4:4" x14ac:dyDescent="0.25">
      <c r="D2189" s="190"/>
    </row>
    <row r="2190" spans="4:4" x14ac:dyDescent="0.25">
      <c r="D2190" s="190"/>
    </row>
    <row r="2191" spans="4:4" x14ac:dyDescent="0.25">
      <c r="D2191" s="190"/>
    </row>
    <row r="2192" spans="4:4" x14ac:dyDescent="0.25">
      <c r="D2192" s="190"/>
    </row>
    <row r="2193" spans="4:4" x14ac:dyDescent="0.25">
      <c r="D2193" s="190"/>
    </row>
    <row r="2194" spans="4:4" x14ac:dyDescent="0.25">
      <c r="D2194" s="190"/>
    </row>
    <row r="2195" spans="4:4" x14ac:dyDescent="0.25">
      <c r="D2195" s="190"/>
    </row>
    <row r="2196" spans="4:4" x14ac:dyDescent="0.25">
      <c r="D2196" s="190"/>
    </row>
    <row r="2197" spans="4:4" x14ac:dyDescent="0.25">
      <c r="D2197" s="190"/>
    </row>
    <row r="2198" spans="4:4" x14ac:dyDescent="0.25">
      <c r="D2198" s="190"/>
    </row>
    <row r="2199" spans="4:4" x14ac:dyDescent="0.25">
      <c r="D2199" s="190"/>
    </row>
    <row r="2200" spans="4:4" x14ac:dyDescent="0.25">
      <c r="D2200" s="190"/>
    </row>
    <row r="2201" spans="4:4" x14ac:dyDescent="0.25">
      <c r="D2201" s="190"/>
    </row>
    <row r="2202" spans="4:4" x14ac:dyDescent="0.25">
      <c r="D2202" s="190"/>
    </row>
    <row r="2203" spans="4:4" x14ac:dyDescent="0.25">
      <c r="D2203" s="190"/>
    </row>
    <row r="2204" spans="4:4" x14ac:dyDescent="0.25">
      <c r="D2204" s="190"/>
    </row>
    <row r="2205" spans="4:4" x14ac:dyDescent="0.25">
      <c r="D2205" s="190"/>
    </row>
    <row r="2206" spans="4:4" x14ac:dyDescent="0.25">
      <c r="D2206" s="190"/>
    </row>
    <row r="2207" spans="4:4" x14ac:dyDescent="0.25">
      <c r="D2207" s="190"/>
    </row>
    <row r="2208" spans="4:4" x14ac:dyDescent="0.25">
      <c r="D2208" s="190"/>
    </row>
    <row r="2209" spans="4:4" x14ac:dyDescent="0.25">
      <c r="D2209" s="190"/>
    </row>
    <row r="2210" spans="4:4" x14ac:dyDescent="0.25">
      <c r="D2210" s="190"/>
    </row>
    <row r="2211" spans="4:4" x14ac:dyDescent="0.25">
      <c r="D2211" s="190"/>
    </row>
    <row r="2212" spans="4:4" x14ac:dyDescent="0.25">
      <c r="D2212" s="190"/>
    </row>
    <row r="2213" spans="4:4" x14ac:dyDescent="0.25">
      <c r="D2213" s="190"/>
    </row>
    <row r="2214" spans="4:4" x14ac:dyDescent="0.25">
      <c r="D2214" s="190"/>
    </row>
    <row r="2215" spans="4:4" x14ac:dyDescent="0.25">
      <c r="D2215" s="190"/>
    </row>
    <row r="2216" spans="4:4" x14ac:dyDescent="0.25">
      <c r="D2216" s="190"/>
    </row>
    <row r="2217" spans="4:4" x14ac:dyDescent="0.25">
      <c r="D2217" s="190"/>
    </row>
    <row r="2218" spans="4:4" x14ac:dyDescent="0.25">
      <c r="D2218" s="190"/>
    </row>
    <row r="2219" spans="4:4" x14ac:dyDescent="0.25">
      <c r="D2219" s="190"/>
    </row>
    <row r="2220" spans="4:4" x14ac:dyDescent="0.25">
      <c r="D2220" s="190"/>
    </row>
    <row r="2221" spans="4:4" x14ac:dyDescent="0.25">
      <c r="D2221" s="190"/>
    </row>
    <row r="2222" spans="4:4" x14ac:dyDescent="0.25">
      <c r="D2222" s="190"/>
    </row>
    <row r="2223" spans="4:4" x14ac:dyDescent="0.25">
      <c r="D2223" s="190"/>
    </row>
    <row r="2224" spans="4:4" x14ac:dyDescent="0.25">
      <c r="D2224" s="190"/>
    </row>
    <row r="2225" spans="4:4" x14ac:dyDescent="0.25">
      <c r="D2225" s="190"/>
    </row>
    <row r="2226" spans="4:4" x14ac:dyDescent="0.25">
      <c r="D2226" s="190"/>
    </row>
    <row r="2227" spans="4:4" x14ac:dyDescent="0.25">
      <c r="D2227" s="190"/>
    </row>
    <row r="2228" spans="4:4" x14ac:dyDescent="0.25">
      <c r="D2228" s="190"/>
    </row>
    <row r="2229" spans="4:4" x14ac:dyDescent="0.25">
      <c r="D2229" s="190"/>
    </row>
    <row r="2230" spans="4:4" x14ac:dyDescent="0.25">
      <c r="D2230" s="190"/>
    </row>
    <row r="2231" spans="4:4" x14ac:dyDescent="0.25">
      <c r="D2231" s="190"/>
    </row>
    <row r="2232" spans="4:4" x14ac:dyDescent="0.25">
      <c r="D2232" s="190"/>
    </row>
    <row r="2233" spans="4:4" x14ac:dyDescent="0.25">
      <c r="D2233" s="190"/>
    </row>
    <row r="2234" spans="4:4" x14ac:dyDescent="0.25">
      <c r="D2234" s="190"/>
    </row>
    <row r="2235" spans="4:4" x14ac:dyDescent="0.25">
      <c r="D2235" s="190"/>
    </row>
    <row r="2236" spans="4:4" x14ac:dyDescent="0.25">
      <c r="D2236" s="190"/>
    </row>
    <row r="2237" spans="4:4" x14ac:dyDescent="0.25">
      <c r="D2237" s="190"/>
    </row>
    <row r="2238" spans="4:4" x14ac:dyDescent="0.25">
      <c r="D2238" s="190"/>
    </row>
    <row r="2239" spans="4:4" x14ac:dyDescent="0.25">
      <c r="D2239" s="190"/>
    </row>
    <row r="2240" spans="4:4" x14ac:dyDescent="0.25">
      <c r="D2240" s="190"/>
    </row>
    <row r="2241" spans="4:4" x14ac:dyDescent="0.25">
      <c r="D2241" s="190"/>
    </row>
    <row r="2242" spans="4:4" x14ac:dyDescent="0.25">
      <c r="D2242" s="190"/>
    </row>
    <row r="2243" spans="4:4" x14ac:dyDescent="0.25">
      <c r="D2243" s="190"/>
    </row>
    <row r="2244" spans="4:4" x14ac:dyDescent="0.25">
      <c r="D2244" s="190"/>
    </row>
    <row r="2245" spans="4:4" x14ac:dyDescent="0.25">
      <c r="D2245" s="190"/>
    </row>
    <row r="2246" spans="4:4" x14ac:dyDescent="0.25">
      <c r="D2246" s="190"/>
    </row>
    <row r="2247" spans="4:4" x14ac:dyDescent="0.25">
      <c r="D2247" s="190"/>
    </row>
    <row r="2248" spans="4:4" x14ac:dyDescent="0.25">
      <c r="D2248" s="190"/>
    </row>
    <row r="2249" spans="4:4" x14ac:dyDescent="0.25">
      <c r="D2249" s="190"/>
    </row>
    <row r="2250" spans="4:4" x14ac:dyDescent="0.25">
      <c r="D2250" s="190"/>
    </row>
    <row r="2251" spans="4:4" x14ac:dyDescent="0.25">
      <c r="D2251" s="190"/>
    </row>
    <row r="2252" spans="4:4" x14ac:dyDescent="0.25">
      <c r="D2252" s="190"/>
    </row>
    <row r="2253" spans="4:4" x14ac:dyDescent="0.25">
      <c r="D2253" s="190"/>
    </row>
    <row r="2254" spans="4:4" x14ac:dyDescent="0.25">
      <c r="D2254" s="190"/>
    </row>
    <row r="2255" spans="4:4" x14ac:dyDescent="0.25">
      <c r="D2255" s="190"/>
    </row>
    <row r="2256" spans="4:4" x14ac:dyDescent="0.25">
      <c r="D2256" s="190"/>
    </row>
    <row r="2257" spans="4:4" x14ac:dyDescent="0.25">
      <c r="D2257" s="190"/>
    </row>
    <row r="2258" spans="4:4" x14ac:dyDescent="0.25">
      <c r="D2258" s="190"/>
    </row>
    <row r="2259" spans="4:4" x14ac:dyDescent="0.25">
      <c r="D2259" s="190"/>
    </row>
    <row r="2260" spans="4:4" x14ac:dyDescent="0.25">
      <c r="D2260" s="190"/>
    </row>
    <row r="2261" spans="4:4" x14ac:dyDescent="0.25">
      <c r="D2261" s="190"/>
    </row>
    <row r="2262" spans="4:4" x14ac:dyDescent="0.25">
      <c r="D2262" s="190"/>
    </row>
    <row r="2263" spans="4:4" x14ac:dyDescent="0.25">
      <c r="D2263" s="190"/>
    </row>
    <row r="2264" spans="4:4" x14ac:dyDescent="0.25">
      <c r="D2264" s="190"/>
    </row>
    <row r="2265" spans="4:4" x14ac:dyDescent="0.25">
      <c r="D2265" s="190"/>
    </row>
    <row r="2266" spans="4:4" x14ac:dyDescent="0.25">
      <c r="D2266" s="190"/>
    </row>
    <row r="2267" spans="4:4" x14ac:dyDescent="0.25">
      <c r="D2267" s="190"/>
    </row>
    <row r="2268" spans="4:4" x14ac:dyDescent="0.25">
      <c r="D2268" s="190"/>
    </row>
    <row r="2269" spans="4:4" x14ac:dyDescent="0.25">
      <c r="D2269" s="190"/>
    </row>
    <row r="2270" spans="4:4" x14ac:dyDescent="0.25">
      <c r="D2270" s="190"/>
    </row>
    <row r="2271" spans="4:4" x14ac:dyDescent="0.25">
      <c r="D2271" s="190"/>
    </row>
    <row r="2272" spans="4:4" x14ac:dyDescent="0.25">
      <c r="D2272" s="190"/>
    </row>
    <row r="2273" spans="4:4" x14ac:dyDescent="0.25">
      <c r="D2273" s="190"/>
    </row>
    <row r="2274" spans="4:4" x14ac:dyDescent="0.25">
      <c r="D2274" s="190"/>
    </row>
    <row r="2275" spans="4:4" x14ac:dyDescent="0.25">
      <c r="D2275" s="190"/>
    </row>
    <row r="2276" spans="4:4" x14ac:dyDescent="0.25">
      <c r="D2276" s="190"/>
    </row>
    <row r="2277" spans="4:4" x14ac:dyDescent="0.25">
      <c r="D2277" s="190"/>
    </row>
    <row r="2278" spans="4:4" x14ac:dyDescent="0.25">
      <c r="D2278" s="190"/>
    </row>
    <row r="2279" spans="4:4" x14ac:dyDescent="0.25">
      <c r="D2279" s="190"/>
    </row>
    <row r="2280" spans="4:4" x14ac:dyDescent="0.25">
      <c r="D2280" s="190"/>
    </row>
    <row r="2281" spans="4:4" x14ac:dyDescent="0.25">
      <c r="D2281" s="190"/>
    </row>
    <row r="2282" spans="4:4" x14ac:dyDescent="0.25">
      <c r="D2282" s="190"/>
    </row>
    <row r="2283" spans="4:4" x14ac:dyDescent="0.25">
      <c r="D2283" s="190"/>
    </row>
    <row r="2284" spans="4:4" x14ac:dyDescent="0.25">
      <c r="D2284" s="190"/>
    </row>
    <row r="2285" spans="4:4" x14ac:dyDescent="0.25">
      <c r="D2285" s="190"/>
    </row>
    <row r="2286" spans="4:4" x14ac:dyDescent="0.25">
      <c r="D2286" s="190"/>
    </row>
    <row r="2287" spans="4:4" x14ac:dyDescent="0.25">
      <c r="D2287" s="190"/>
    </row>
    <row r="2288" spans="4:4" x14ac:dyDescent="0.25">
      <c r="D2288" s="190"/>
    </row>
    <row r="2289" spans="4:4" x14ac:dyDescent="0.25">
      <c r="D2289" s="190"/>
    </row>
    <row r="2290" spans="4:4" x14ac:dyDescent="0.25">
      <c r="D2290" s="190"/>
    </row>
    <row r="2291" spans="4:4" x14ac:dyDescent="0.25">
      <c r="D2291" s="190"/>
    </row>
    <row r="2292" spans="4:4" x14ac:dyDescent="0.25">
      <c r="D2292" s="190"/>
    </row>
    <row r="2293" spans="4:4" x14ac:dyDescent="0.25">
      <c r="D2293" s="190"/>
    </row>
    <row r="2294" spans="4:4" x14ac:dyDescent="0.25">
      <c r="D2294" s="190"/>
    </row>
    <row r="2295" spans="4:4" x14ac:dyDescent="0.25">
      <c r="D2295" s="190"/>
    </row>
    <row r="2296" spans="4:4" x14ac:dyDescent="0.25">
      <c r="D2296" s="190"/>
    </row>
    <row r="2297" spans="4:4" x14ac:dyDescent="0.25">
      <c r="D2297" s="190"/>
    </row>
    <row r="2298" spans="4:4" x14ac:dyDescent="0.25">
      <c r="D2298" s="190"/>
    </row>
    <row r="2299" spans="4:4" x14ac:dyDescent="0.25">
      <c r="D2299" s="190"/>
    </row>
    <row r="2300" spans="4:4" x14ac:dyDescent="0.25">
      <c r="D2300" s="190"/>
    </row>
    <row r="2301" spans="4:4" x14ac:dyDescent="0.25">
      <c r="D2301" s="190"/>
    </row>
    <row r="2302" spans="4:4" x14ac:dyDescent="0.25">
      <c r="D2302" s="190"/>
    </row>
    <row r="2303" spans="4:4" x14ac:dyDescent="0.25">
      <c r="D2303" s="190"/>
    </row>
    <row r="2304" spans="4:4" x14ac:dyDescent="0.25">
      <c r="D2304" s="190"/>
    </row>
    <row r="2305" spans="4:4" x14ac:dyDescent="0.25">
      <c r="D2305" s="190"/>
    </row>
    <row r="2306" spans="4:4" x14ac:dyDescent="0.25">
      <c r="D2306" s="190"/>
    </row>
    <row r="2307" spans="4:4" x14ac:dyDescent="0.25">
      <c r="D2307" s="190"/>
    </row>
    <row r="2308" spans="4:4" x14ac:dyDescent="0.25">
      <c r="D2308" s="190"/>
    </row>
    <row r="2309" spans="4:4" x14ac:dyDescent="0.25">
      <c r="D2309" s="190"/>
    </row>
    <row r="2310" spans="4:4" x14ac:dyDescent="0.25">
      <c r="D2310" s="190"/>
    </row>
    <row r="2311" spans="4:4" x14ac:dyDescent="0.25">
      <c r="D2311" s="190"/>
    </row>
    <row r="2312" spans="4:4" x14ac:dyDescent="0.25">
      <c r="D2312" s="190"/>
    </row>
    <row r="2313" spans="4:4" x14ac:dyDescent="0.25">
      <c r="D2313" s="190"/>
    </row>
    <row r="2314" spans="4:4" x14ac:dyDescent="0.25">
      <c r="D2314" s="190"/>
    </row>
    <row r="2315" spans="4:4" x14ac:dyDescent="0.25">
      <c r="D2315" s="190"/>
    </row>
    <row r="2316" spans="4:4" x14ac:dyDescent="0.25">
      <c r="D2316" s="190"/>
    </row>
    <row r="2317" spans="4:4" x14ac:dyDescent="0.25">
      <c r="D2317" s="190"/>
    </row>
    <row r="2318" spans="4:4" x14ac:dyDescent="0.25">
      <c r="D2318" s="190"/>
    </row>
    <row r="2319" spans="4:4" x14ac:dyDescent="0.25">
      <c r="D2319" s="190"/>
    </row>
    <row r="2320" spans="4:4" x14ac:dyDescent="0.25">
      <c r="D2320" s="190"/>
    </row>
    <row r="2321" spans="4:4" x14ac:dyDescent="0.25">
      <c r="D2321" s="190"/>
    </row>
    <row r="2322" spans="4:4" x14ac:dyDescent="0.25">
      <c r="D2322" s="190"/>
    </row>
    <row r="2323" spans="4:4" x14ac:dyDescent="0.25">
      <c r="D2323" s="190"/>
    </row>
    <row r="2324" spans="4:4" x14ac:dyDescent="0.25">
      <c r="D2324" s="190"/>
    </row>
    <row r="2325" spans="4:4" x14ac:dyDescent="0.25">
      <c r="D2325" s="190"/>
    </row>
    <row r="2326" spans="4:4" x14ac:dyDescent="0.25">
      <c r="D2326" s="190"/>
    </row>
    <row r="2327" spans="4:4" x14ac:dyDescent="0.25">
      <c r="D2327" s="190"/>
    </row>
    <row r="2328" spans="4:4" x14ac:dyDescent="0.25">
      <c r="D2328" s="190"/>
    </row>
    <row r="2329" spans="4:4" x14ac:dyDescent="0.25">
      <c r="D2329" s="190"/>
    </row>
    <row r="2330" spans="4:4" x14ac:dyDescent="0.25">
      <c r="D2330" s="190"/>
    </row>
    <row r="2331" spans="4:4" x14ac:dyDescent="0.25">
      <c r="D2331" s="190"/>
    </row>
    <row r="2332" spans="4:4" x14ac:dyDescent="0.25">
      <c r="D2332" s="190"/>
    </row>
    <row r="2333" spans="4:4" x14ac:dyDescent="0.25">
      <c r="D2333" s="190"/>
    </row>
    <row r="2334" spans="4:4" x14ac:dyDescent="0.25">
      <c r="D2334" s="190"/>
    </row>
    <row r="2335" spans="4:4" x14ac:dyDescent="0.25">
      <c r="D2335" s="190"/>
    </row>
    <row r="2336" spans="4:4" x14ac:dyDescent="0.25">
      <c r="D2336" s="190"/>
    </row>
    <row r="2337" spans="4:4" x14ac:dyDescent="0.25">
      <c r="D2337" s="190"/>
    </row>
    <row r="2338" spans="4:4" x14ac:dyDescent="0.25">
      <c r="D2338" s="190"/>
    </row>
    <row r="2339" spans="4:4" x14ac:dyDescent="0.25">
      <c r="D2339" s="190"/>
    </row>
    <row r="2340" spans="4:4" x14ac:dyDescent="0.25">
      <c r="D2340" s="190"/>
    </row>
    <row r="2341" spans="4:4" x14ac:dyDescent="0.25">
      <c r="D2341" s="190"/>
    </row>
    <row r="2342" spans="4:4" x14ac:dyDescent="0.25">
      <c r="D2342" s="190"/>
    </row>
    <row r="2343" spans="4:4" x14ac:dyDescent="0.25">
      <c r="D2343" s="190"/>
    </row>
    <row r="2344" spans="4:4" x14ac:dyDescent="0.25">
      <c r="D2344" s="190"/>
    </row>
    <row r="2345" spans="4:4" x14ac:dyDescent="0.25">
      <c r="D2345" s="190"/>
    </row>
    <row r="2346" spans="4:4" x14ac:dyDescent="0.25">
      <c r="D2346" s="190"/>
    </row>
    <row r="2347" spans="4:4" x14ac:dyDescent="0.25">
      <c r="D2347" s="190"/>
    </row>
    <row r="2348" spans="4:4" x14ac:dyDescent="0.25">
      <c r="D2348" s="190"/>
    </row>
    <row r="2349" spans="4:4" x14ac:dyDescent="0.25">
      <c r="D2349" s="190"/>
    </row>
    <row r="2350" spans="4:4" x14ac:dyDescent="0.25">
      <c r="D2350" s="190"/>
    </row>
    <row r="2351" spans="4:4" x14ac:dyDescent="0.25">
      <c r="D2351" s="190"/>
    </row>
    <row r="2352" spans="4:4" x14ac:dyDescent="0.25">
      <c r="D2352" s="190"/>
    </row>
    <row r="2353" spans="4:4" x14ac:dyDescent="0.25">
      <c r="D2353" s="190"/>
    </row>
    <row r="2354" spans="4:4" x14ac:dyDescent="0.25">
      <c r="D2354" s="190"/>
    </row>
    <row r="2355" spans="4:4" x14ac:dyDescent="0.25">
      <c r="D2355" s="190"/>
    </row>
    <row r="2356" spans="4:4" x14ac:dyDescent="0.25">
      <c r="D2356" s="190"/>
    </row>
    <row r="2357" spans="4:4" x14ac:dyDescent="0.25">
      <c r="D2357" s="190"/>
    </row>
    <row r="2358" spans="4:4" x14ac:dyDescent="0.25">
      <c r="D2358" s="190"/>
    </row>
    <row r="2359" spans="4:4" x14ac:dyDescent="0.25">
      <c r="D2359" s="190"/>
    </row>
    <row r="2360" spans="4:4" x14ac:dyDescent="0.25">
      <c r="D2360" s="190"/>
    </row>
    <row r="2361" spans="4:4" x14ac:dyDescent="0.25">
      <c r="D2361" s="190"/>
    </row>
    <row r="2362" spans="4:4" x14ac:dyDescent="0.25">
      <c r="D2362" s="190"/>
    </row>
    <row r="2363" spans="4:4" x14ac:dyDescent="0.25">
      <c r="D2363" s="190"/>
    </row>
    <row r="2364" spans="4:4" x14ac:dyDescent="0.25">
      <c r="D2364" s="190"/>
    </row>
    <row r="2365" spans="4:4" x14ac:dyDescent="0.25">
      <c r="D2365" s="190"/>
    </row>
    <row r="2366" spans="4:4" x14ac:dyDescent="0.25">
      <c r="D2366" s="190"/>
    </row>
    <row r="2367" spans="4:4" x14ac:dyDescent="0.25">
      <c r="D2367" s="190"/>
    </row>
    <row r="2368" spans="4:4" x14ac:dyDescent="0.25">
      <c r="D2368" s="190"/>
    </row>
    <row r="2369" spans="4:4" x14ac:dyDescent="0.25">
      <c r="D2369" s="190"/>
    </row>
    <row r="2370" spans="4:4" x14ac:dyDescent="0.25">
      <c r="D2370" s="190"/>
    </row>
    <row r="2371" spans="4:4" x14ac:dyDescent="0.25">
      <c r="D2371" s="190"/>
    </row>
    <row r="2372" spans="4:4" x14ac:dyDescent="0.25">
      <c r="D2372" s="190"/>
    </row>
    <row r="2373" spans="4:4" x14ac:dyDescent="0.25">
      <c r="D2373" s="190"/>
    </row>
    <row r="2374" spans="4:4" x14ac:dyDescent="0.25">
      <c r="D2374" s="190"/>
    </row>
    <row r="2375" spans="4:4" x14ac:dyDescent="0.25">
      <c r="D2375" s="190"/>
    </row>
    <row r="2376" spans="4:4" x14ac:dyDescent="0.25">
      <c r="D2376" s="190"/>
    </row>
    <row r="2377" spans="4:4" x14ac:dyDescent="0.25">
      <c r="D2377" s="190"/>
    </row>
    <row r="2378" spans="4:4" x14ac:dyDescent="0.25">
      <c r="D2378" s="190"/>
    </row>
    <row r="2379" spans="4:4" x14ac:dyDescent="0.25">
      <c r="D2379" s="190"/>
    </row>
    <row r="2380" spans="4:4" x14ac:dyDescent="0.25">
      <c r="D2380" s="190"/>
    </row>
    <row r="2381" spans="4:4" x14ac:dyDescent="0.25">
      <c r="D2381" s="190"/>
    </row>
    <row r="2382" spans="4:4" x14ac:dyDescent="0.25">
      <c r="D2382" s="190"/>
    </row>
    <row r="2383" spans="4:4" x14ac:dyDescent="0.25">
      <c r="D2383" s="190"/>
    </row>
    <row r="2384" spans="4:4" x14ac:dyDescent="0.25">
      <c r="D2384" s="190"/>
    </row>
    <row r="2385" spans="4:4" x14ac:dyDescent="0.25">
      <c r="D2385" s="190"/>
    </row>
    <row r="2386" spans="4:4" x14ac:dyDescent="0.25">
      <c r="D2386" s="190"/>
    </row>
    <row r="2387" spans="4:4" x14ac:dyDescent="0.25">
      <c r="D2387" s="190"/>
    </row>
    <row r="2388" spans="4:4" x14ac:dyDescent="0.25">
      <c r="D2388" s="190"/>
    </row>
    <row r="2389" spans="4:4" x14ac:dyDescent="0.25">
      <c r="D2389" s="190"/>
    </row>
    <row r="2390" spans="4:4" x14ac:dyDescent="0.25">
      <c r="D2390" s="190"/>
    </row>
    <row r="2391" spans="4:4" x14ac:dyDescent="0.25">
      <c r="D2391" s="190"/>
    </row>
    <row r="2392" spans="4:4" x14ac:dyDescent="0.25">
      <c r="D2392" s="190"/>
    </row>
    <row r="2393" spans="4:4" x14ac:dyDescent="0.25">
      <c r="D2393" s="190"/>
    </row>
    <row r="2394" spans="4:4" x14ac:dyDescent="0.25">
      <c r="D2394" s="190"/>
    </row>
    <row r="2395" spans="4:4" x14ac:dyDescent="0.25">
      <c r="D2395" s="190"/>
    </row>
    <row r="2396" spans="4:4" x14ac:dyDescent="0.25">
      <c r="D2396" s="190"/>
    </row>
    <row r="2397" spans="4:4" x14ac:dyDescent="0.25">
      <c r="D2397" s="190"/>
    </row>
    <row r="2398" spans="4:4" x14ac:dyDescent="0.25">
      <c r="D2398" s="190"/>
    </row>
    <row r="2399" spans="4:4" x14ac:dyDescent="0.25">
      <c r="D2399" s="190"/>
    </row>
    <row r="2400" spans="4:4" x14ac:dyDescent="0.25">
      <c r="D2400" s="190"/>
    </row>
    <row r="2401" spans="4:4" x14ac:dyDescent="0.25">
      <c r="D2401" s="190"/>
    </row>
    <row r="2402" spans="4:4" x14ac:dyDescent="0.25">
      <c r="D2402" s="190"/>
    </row>
    <row r="2403" spans="4:4" x14ac:dyDescent="0.25">
      <c r="D2403" s="190"/>
    </row>
    <row r="2404" spans="4:4" x14ac:dyDescent="0.25">
      <c r="D2404" s="190"/>
    </row>
    <row r="2405" spans="4:4" x14ac:dyDescent="0.25">
      <c r="D2405" s="190"/>
    </row>
    <row r="2406" spans="4:4" x14ac:dyDescent="0.25">
      <c r="D2406" s="190"/>
    </row>
    <row r="2407" spans="4:4" x14ac:dyDescent="0.25">
      <c r="D2407" s="190"/>
    </row>
    <row r="2408" spans="4:4" x14ac:dyDescent="0.25">
      <c r="D2408" s="190"/>
    </row>
    <row r="2409" spans="4:4" x14ac:dyDescent="0.25">
      <c r="D2409" s="190"/>
    </row>
    <row r="2410" spans="4:4" x14ac:dyDescent="0.25">
      <c r="D2410" s="190"/>
    </row>
    <row r="2411" spans="4:4" x14ac:dyDescent="0.25">
      <c r="D2411" s="190"/>
    </row>
    <row r="2412" spans="4:4" x14ac:dyDescent="0.25">
      <c r="D2412" s="190"/>
    </row>
    <row r="2413" spans="4:4" x14ac:dyDescent="0.25">
      <c r="D2413" s="190"/>
    </row>
    <row r="2414" spans="4:4" x14ac:dyDescent="0.25">
      <c r="D2414" s="190"/>
    </row>
    <row r="2415" spans="4:4" x14ac:dyDescent="0.25">
      <c r="D2415" s="190"/>
    </row>
    <row r="2416" spans="4:4" x14ac:dyDescent="0.25">
      <c r="D2416" s="190"/>
    </row>
    <row r="2417" spans="4:4" x14ac:dyDescent="0.25">
      <c r="D2417" s="190"/>
    </row>
    <row r="2418" spans="4:4" x14ac:dyDescent="0.25">
      <c r="D2418" s="190"/>
    </row>
    <row r="2419" spans="4:4" x14ac:dyDescent="0.25">
      <c r="D2419" s="190"/>
    </row>
    <row r="2420" spans="4:4" x14ac:dyDescent="0.25">
      <c r="D2420" s="190"/>
    </row>
    <row r="2421" spans="4:4" x14ac:dyDescent="0.25">
      <c r="D2421" s="190"/>
    </row>
    <row r="2422" spans="4:4" x14ac:dyDescent="0.25">
      <c r="D2422" s="190"/>
    </row>
    <row r="2423" spans="4:4" x14ac:dyDescent="0.25">
      <c r="D2423" s="190"/>
    </row>
    <row r="2424" spans="4:4" x14ac:dyDescent="0.25">
      <c r="D2424" s="190"/>
    </row>
    <row r="2425" spans="4:4" x14ac:dyDescent="0.25">
      <c r="D2425" s="190"/>
    </row>
    <row r="2426" spans="4:4" x14ac:dyDescent="0.25">
      <c r="D2426" s="190"/>
    </row>
    <row r="2427" spans="4:4" x14ac:dyDescent="0.25">
      <c r="D2427" s="190"/>
    </row>
    <row r="2428" spans="4:4" x14ac:dyDescent="0.25">
      <c r="D2428" s="190"/>
    </row>
    <row r="2429" spans="4:4" x14ac:dyDescent="0.25">
      <c r="D2429" s="190"/>
    </row>
    <row r="2430" spans="4:4" x14ac:dyDescent="0.25">
      <c r="D2430" s="190"/>
    </row>
    <row r="2431" spans="4:4" x14ac:dyDescent="0.25">
      <c r="D2431" s="190"/>
    </row>
    <row r="2432" spans="4:4" x14ac:dyDescent="0.25">
      <c r="D2432" s="190"/>
    </row>
    <row r="2433" spans="4:4" x14ac:dyDescent="0.25">
      <c r="D2433" s="190"/>
    </row>
    <row r="2434" spans="4:4" x14ac:dyDescent="0.25">
      <c r="D2434" s="190"/>
    </row>
    <row r="2435" spans="4:4" x14ac:dyDescent="0.25">
      <c r="D2435" s="190"/>
    </row>
    <row r="2436" spans="4:4" x14ac:dyDescent="0.25">
      <c r="D2436" s="190"/>
    </row>
    <row r="2437" spans="4:4" x14ac:dyDescent="0.25">
      <c r="D2437" s="190"/>
    </row>
    <row r="2438" spans="4:4" x14ac:dyDescent="0.25">
      <c r="D2438" s="190"/>
    </row>
    <row r="2439" spans="4:4" x14ac:dyDescent="0.25">
      <c r="D2439" s="190"/>
    </row>
    <row r="2440" spans="4:4" x14ac:dyDescent="0.25">
      <c r="D2440" s="190"/>
    </row>
    <row r="2441" spans="4:4" x14ac:dyDescent="0.25">
      <c r="D2441" s="190"/>
    </row>
    <row r="2442" spans="4:4" x14ac:dyDescent="0.25">
      <c r="D2442" s="190"/>
    </row>
    <row r="2443" spans="4:4" x14ac:dyDescent="0.25">
      <c r="D2443" s="190"/>
    </row>
    <row r="2444" spans="4:4" x14ac:dyDescent="0.25">
      <c r="D2444" s="190"/>
    </row>
    <row r="2445" spans="4:4" x14ac:dyDescent="0.25">
      <c r="D2445" s="190"/>
    </row>
    <row r="2446" spans="4:4" x14ac:dyDescent="0.25">
      <c r="D2446" s="190"/>
    </row>
    <row r="2447" spans="4:4" x14ac:dyDescent="0.25">
      <c r="D2447" s="190"/>
    </row>
    <row r="2448" spans="4:4" x14ac:dyDescent="0.25">
      <c r="D2448" s="190"/>
    </row>
    <row r="2449" spans="4:4" x14ac:dyDescent="0.25">
      <c r="D2449" s="190"/>
    </row>
    <row r="2450" spans="4:4" x14ac:dyDescent="0.25">
      <c r="D2450" s="190"/>
    </row>
    <row r="2451" spans="4:4" x14ac:dyDescent="0.25">
      <c r="D2451" s="190"/>
    </row>
    <row r="2452" spans="4:4" x14ac:dyDescent="0.25">
      <c r="D2452" s="190"/>
    </row>
    <row r="2453" spans="4:4" x14ac:dyDescent="0.25">
      <c r="D2453" s="190"/>
    </row>
    <row r="2454" spans="4:4" x14ac:dyDescent="0.25">
      <c r="D2454" s="190"/>
    </row>
    <row r="2455" spans="4:4" x14ac:dyDescent="0.25">
      <c r="D2455" s="190"/>
    </row>
    <row r="2456" spans="4:4" x14ac:dyDescent="0.25">
      <c r="D2456" s="190"/>
    </row>
    <row r="2457" spans="4:4" x14ac:dyDescent="0.25">
      <c r="D2457" s="190"/>
    </row>
    <row r="2458" spans="4:4" x14ac:dyDescent="0.25">
      <c r="D2458" s="190"/>
    </row>
    <row r="2459" spans="4:4" x14ac:dyDescent="0.25">
      <c r="D2459" s="190"/>
    </row>
    <row r="2460" spans="4:4" x14ac:dyDescent="0.25">
      <c r="D2460" s="190"/>
    </row>
    <row r="2461" spans="4:4" x14ac:dyDescent="0.25">
      <c r="D2461" s="190"/>
    </row>
    <row r="2462" spans="4:4" x14ac:dyDescent="0.25">
      <c r="D2462" s="190"/>
    </row>
    <row r="2463" spans="4:4" x14ac:dyDescent="0.25">
      <c r="D2463" s="190"/>
    </row>
    <row r="2464" spans="4:4" x14ac:dyDescent="0.25">
      <c r="D2464" s="190"/>
    </row>
    <row r="2465" spans="4:4" x14ac:dyDescent="0.25">
      <c r="D2465" s="190"/>
    </row>
    <row r="2466" spans="4:4" x14ac:dyDescent="0.25">
      <c r="D2466" s="190"/>
    </row>
    <row r="2467" spans="4:4" x14ac:dyDescent="0.25">
      <c r="D2467" s="190"/>
    </row>
    <row r="2468" spans="4:4" x14ac:dyDescent="0.25">
      <c r="D2468" s="190"/>
    </row>
    <row r="2469" spans="4:4" x14ac:dyDescent="0.25">
      <c r="D2469" s="190"/>
    </row>
    <row r="2470" spans="4:4" x14ac:dyDescent="0.25">
      <c r="D2470" s="190"/>
    </row>
    <row r="2471" spans="4:4" x14ac:dyDescent="0.25">
      <c r="D2471" s="190"/>
    </row>
    <row r="2472" spans="4:4" x14ac:dyDescent="0.25">
      <c r="D2472" s="190"/>
    </row>
    <row r="2473" spans="4:4" x14ac:dyDescent="0.25">
      <c r="D2473" s="190"/>
    </row>
    <row r="2474" spans="4:4" x14ac:dyDescent="0.25">
      <c r="D2474" s="190"/>
    </row>
    <row r="2475" spans="4:4" x14ac:dyDescent="0.25">
      <c r="D2475" s="190"/>
    </row>
    <row r="2476" spans="4:4" x14ac:dyDescent="0.25">
      <c r="D2476" s="190"/>
    </row>
    <row r="2477" spans="4:4" x14ac:dyDescent="0.25">
      <c r="D2477" s="190"/>
    </row>
    <row r="2478" spans="4:4" x14ac:dyDescent="0.25">
      <c r="D2478" s="190"/>
    </row>
    <row r="2479" spans="4:4" x14ac:dyDescent="0.25">
      <c r="D2479" s="190"/>
    </row>
    <row r="2480" spans="4:4" x14ac:dyDescent="0.25">
      <c r="D2480" s="190"/>
    </row>
    <row r="2481" spans="4:4" x14ac:dyDescent="0.25">
      <c r="D2481" s="190"/>
    </row>
    <row r="2482" spans="4:4" x14ac:dyDescent="0.25">
      <c r="D2482" s="190"/>
    </row>
    <row r="2483" spans="4:4" x14ac:dyDescent="0.25">
      <c r="D2483" s="190"/>
    </row>
    <row r="2484" spans="4:4" x14ac:dyDescent="0.25">
      <c r="D2484" s="190"/>
    </row>
    <row r="2485" spans="4:4" x14ac:dyDescent="0.25">
      <c r="D2485" s="190"/>
    </row>
    <row r="2486" spans="4:4" x14ac:dyDescent="0.25">
      <c r="D2486" s="190"/>
    </row>
    <row r="2487" spans="4:4" x14ac:dyDescent="0.25">
      <c r="D2487" s="190"/>
    </row>
    <row r="2488" spans="4:4" x14ac:dyDescent="0.25">
      <c r="D2488" s="190"/>
    </row>
    <row r="2489" spans="4:4" x14ac:dyDescent="0.25">
      <c r="D2489" s="190"/>
    </row>
    <row r="2490" spans="4:4" x14ac:dyDescent="0.25">
      <c r="D2490" s="190"/>
    </row>
    <row r="2491" spans="4:4" x14ac:dyDescent="0.25">
      <c r="D2491" s="190"/>
    </row>
    <row r="2492" spans="4:4" x14ac:dyDescent="0.25">
      <c r="D2492" s="190"/>
    </row>
    <row r="2493" spans="4:4" x14ac:dyDescent="0.25">
      <c r="D2493" s="190"/>
    </row>
    <row r="2494" spans="4:4" x14ac:dyDescent="0.25">
      <c r="D2494" s="190"/>
    </row>
    <row r="2495" spans="4:4" x14ac:dyDescent="0.25">
      <c r="D2495" s="190"/>
    </row>
    <row r="2496" spans="4:4" x14ac:dyDescent="0.25">
      <c r="D2496" s="190"/>
    </row>
    <row r="2497" spans="4:4" x14ac:dyDescent="0.25">
      <c r="D2497" s="190"/>
    </row>
    <row r="2498" spans="4:4" x14ac:dyDescent="0.25">
      <c r="D2498" s="190"/>
    </row>
    <row r="2499" spans="4:4" x14ac:dyDescent="0.25">
      <c r="D2499" s="190"/>
    </row>
    <row r="2500" spans="4:4" x14ac:dyDescent="0.25">
      <c r="D2500" s="190"/>
    </row>
    <row r="2501" spans="4:4" x14ac:dyDescent="0.25">
      <c r="D2501" s="190"/>
    </row>
    <row r="2502" spans="4:4" x14ac:dyDescent="0.25">
      <c r="D2502" s="190"/>
    </row>
    <row r="2503" spans="4:4" x14ac:dyDescent="0.25">
      <c r="D2503" s="190"/>
    </row>
    <row r="2504" spans="4:4" x14ac:dyDescent="0.25">
      <c r="D2504" s="190"/>
    </row>
    <row r="2505" spans="4:4" x14ac:dyDescent="0.25">
      <c r="D2505" s="190"/>
    </row>
    <row r="2506" spans="4:4" x14ac:dyDescent="0.25">
      <c r="D2506" s="190"/>
    </row>
    <row r="2507" spans="4:4" x14ac:dyDescent="0.25">
      <c r="D2507" s="190"/>
    </row>
    <row r="2508" spans="4:4" x14ac:dyDescent="0.25">
      <c r="D2508" s="190"/>
    </row>
    <row r="2509" spans="4:4" x14ac:dyDescent="0.25">
      <c r="D2509" s="190"/>
    </row>
    <row r="2510" spans="4:4" x14ac:dyDescent="0.25">
      <c r="D2510" s="190"/>
    </row>
    <row r="2511" spans="4:4" x14ac:dyDescent="0.25">
      <c r="D2511" s="190"/>
    </row>
    <row r="2512" spans="4:4" x14ac:dyDescent="0.25">
      <c r="D2512" s="190"/>
    </row>
    <row r="2513" spans="4:4" x14ac:dyDescent="0.25">
      <c r="D2513" s="190"/>
    </row>
    <row r="2514" spans="4:4" x14ac:dyDescent="0.25">
      <c r="D2514" s="190"/>
    </row>
    <row r="2515" spans="4:4" x14ac:dyDescent="0.25">
      <c r="D2515" s="190"/>
    </row>
    <row r="2516" spans="4:4" x14ac:dyDescent="0.25">
      <c r="D2516" s="190"/>
    </row>
    <row r="2517" spans="4:4" x14ac:dyDescent="0.25">
      <c r="D2517" s="190"/>
    </row>
    <row r="2518" spans="4:4" x14ac:dyDescent="0.25">
      <c r="D2518" s="190"/>
    </row>
    <row r="2519" spans="4:4" x14ac:dyDescent="0.25">
      <c r="D2519" s="190"/>
    </row>
    <row r="2520" spans="4:4" x14ac:dyDescent="0.25">
      <c r="D2520" s="190"/>
    </row>
    <row r="2521" spans="4:4" x14ac:dyDescent="0.25">
      <c r="D2521" s="190"/>
    </row>
    <row r="2522" spans="4:4" x14ac:dyDescent="0.25">
      <c r="D2522" s="190"/>
    </row>
    <row r="2523" spans="4:4" x14ac:dyDescent="0.25">
      <c r="D2523" s="190"/>
    </row>
    <row r="2524" spans="4:4" x14ac:dyDescent="0.25">
      <c r="D2524" s="190"/>
    </row>
    <row r="2525" spans="4:4" x14ac:dyDescent="0.25">
      <c r="D2525" s="190"/>
    </row>
    <row r="2526" spans="4:4" x14ac:dyDescent="0.25">
      <c r="D2526" s="190"/>
    </row>
    <row r="2527" spans="4:4" x14ac:dyDescent="0.25">
      <c r="D2527" s="190"/>
    </row>
    <row r="2528" spans="4:4" x14ac:dyDescent="0.25">
      <c r="D2528" s="190"/>
    </row>
    <row r="2529" spans="4:4" x14ac:dyDescent="0.25">
      <c r="D2529" s="190"/>
    </row>
    <row r="2530" spans="4:4" x14ac:dyDescent="0.25">
      <c r="D2530" s="190"/>
    </row>
    <row r="2531" spans="4:4" x14ac:dyDescent="0.25">
      <c r="D2531" s="190"/>
    </row>
    <row r="2532" spans="4:4" x14ac:dyDescent="0.25">
      <c r="D2532" s="190"/>
    </row>
    <row r="2533" spans="4:4" x14ac:dyDescent="0.25">
      <c r="D2533" s="190"/>
    </row>
    <row r="2534" spans="4:4" x14ac:dyDescent="0.25">
      <c r="D2534" s="190"/>
    </row>
    <row r="2535" spans="4:4" x14ac:dyDescent="0.25">
      <c r="D2535" s="190"/>
    </row>
    <row r="2536" spans="4:4" x14ac:dyDescent="0.25">
      <c r="D2536" s="190"/>
    </row>
    <row r="2537" spans="4:4" x14ac:dyDescent="0.25">
      <c r="D2537" s="190"/>
    </row>
    <row r="2538" spans="4:4" x14ac:dyDescent="0.25">
      <c r="D2538" s="190"/>
    </row>
    <row r="2539" spans="4:4" x14ac:dyDescent="0.25">
      <c r="D2539" s="190"/>
    </row>
    <row r="2540" spans="4:4" x14ac:dyDescent="0.25">
      <c r="D2540" s="190"/>
    </row>
    <row r="2541" spans="4:4" x14ac:dyDescent="0.25">
      <c r="D2541" s="190"/>
    </row>
    <row r="2542" spans="4:4" x14ac:dyDescent="0.25">
      <c r="D2542" s="190"/>
    </row>
    <row r="2543" spans="4:4" x14ac:dyDescent="0.25">
      <c r="D2543" s="190"/>
    </row>
    <row r="2544" spans="4:4" x14ac:dyDescent="0.25">
      <c r="D2544" s="190"/>
    </row>
    <row r="2545" spans="4:4" x14ac:dyDescent="0.25">
      <c r="D2545" s="190"/>
    </row>
    <row r="2546" spans="4:4" x14ac:dyDescent="0.25">
      <c r="D2546" s="190"/>
    </row>
    <row r="2547" spans="4:4" x14ac:dyDescent="0.25">
      <c r="D2547" s="190"/>
    </row>
    <row r="2548" spans="4:4" x14ac:dyDescent="0.25">
      <c r="D2548" s="190"/>
    </row>
    <row r="2549" spans="4:4" x14ac:dyDescent="0.25">
      <c r="D2549" s="190"/>
    </row>
    <row r="2550" spans="4:4" x14ac:dyDescent="0.25">
      <c r="D2550" s="190"/>
    </row>
    <row r="2551" spans="4:4" x14ac:dyDescent="0.25">
      <c r="D2551" s="190"/>
    </row>
    <row r="2552" spans="4:4" x14ac:dyDescent="0.25">
      <c r="D2552" s="190"/>
    </row>
    <row r="2553" spans="4:4" x14ac:dyDescent="0.25">
      <c r="D2553" s="190"/>
    </row>
    <row r="2554" spans="4:4" x14ac:dyDescent="0.25">
      <c r="D2554" s="190"/>
    </row>
    <row r="2555" spans="4:4" x14ac:dyDescent="0.25">
      <c r="D2555" s="190"/>
    </row>
    <row r="2556" spans="4:4" x14ac:dyDescent="0.25">
      <c r="D2556" s="190"/>
    </row>
    <row r="2557" spans="4:4" x14ac:dyDescent="0.25">
      <c r="D2557" s="190"/>
    </row>
    <row r="2558" spans="4:4" x14ac:dyDescent="0.25">
      <c r="D2558" s="190"/>
    </row>
    <row r="2559" spans="4:4" x14ac:dyDescent="0.25">
      <c r="D2559" s="190"/>
    </row>
    <row r="2560" spans="4:4" x14ac:dyDescent="0.25">
      <c r="D2560" s="190"/>
    </row>
    <row r="2561" spans="4:4" x14ac:dyDescent="0.25">
      <c r="D2561" s="190"/>
    </row>
    <row r="2562" spans="4:4" x14ac:dyDescent="0.25">
      <c r="D2562" s="190"/>
    </row>
    <row r="2563" spans="4:4" x14ac:dyDescent="0.25">
      <c r="D2563" s="190"/>
    </row>
    <row r="2564" spans="4:4" x14ac:dyDescent="0.25">
      <c r="D2564" s="190"/>
    </row>
    <row r="2565" spans="4:4" x14ac:dyDescent="0.25">
      <c r="D2565" s="190"/>
    </row>
    <row r="2566" spans="4:4" x14ac:dyDescent="0.25">
      <c r="D2566" s="190"/>
    </row>
    <row r="2567" spans="4:4" x14ac:dyDescent="0.25">
      <c r="D2567" s="190"/>
    </row>
    <row r="2568" spans="4:4" x14ac:dyDescent="0.25">
      <c r="D2568" s="190"/>
    </row>
    <row r="2569" spans="4:4" x14ac:dyDescent="0.25">
      <c r="D2569" s="190"/>
    </row>
    <row r="2570" spans="4:4" x14ac:dyDescent="0.25">
      <c r="D2570" s="190"/>
    </row>
    <row r="2571" spans="4:4" x14ac:dyDescent="0.25">
      <c r="D2571" s="190"/>
    </row>
    <row r="2572" spans="4:4" x14ac:dyDescent="0.25">
      <c r="D2572" s="190"/>
    </row>
    <row r="2573" spans="4:4" x14ac:dyDescent="0.25">
      <c r="D2573" s="190"/>
    </row>
    <row r="2574" spans="4:4" x14ac:dyDescent="0.25">
      <c r="D2574" s="190"/>
    </row>
    <row r="2575" spans="4:4" x14ac:dyDescent="0.25">
      <c r="D2575" s="190"/>
    </row>
    <row r="2576" spans="4:4" x14ac:dyDescent="0.25">
      <c r="D2576" s="190"/>
    </row>
    <row r="2577" spans="4:4" x14ac:dyDescent="0.25">
      <c r="D2577" s="190"/>
    </row>
    <row r="2578" spans="4:4" x14ac:dyDescent="0.25">
      <c r="D2578" s="190"/>
    </row>
    <row r="2579" spans="4:4" x14ac:dyDescent="0.25">
      <c r="D2579" s="190"/>
    </row>
    <row r="2580" spans="4:4" x14ac:dyDescent="0.25">
      <c r="D2580" s="190"/>
    </row>
    <row r="2581" spans="4:4" x14ac:dyDescent="0.25">
      <c r="D2581" s="190"/>
    </row>
    <row r="2582" spans="4:4" x14ac:dyDescent="0.25">
      <c r="D2582" s="190"/>
    </row>
    <row r="2583" spans="4:4" x14ac:dyDescent="0.25">
      <c r="D2583" s="190"/>
    </row>
    <row r="2584" spans="4:4" x14ac:dyDescent="0.25">
      <c r="D2584" s="190"/>
    </row>
    <row r="2585" spans="4:4" x14ac:dyDescent="0.25">
      <c r="D2585" s="190"/>
    </row>
    <row r="2586" spans="4:4" x14ac:dyDescent="0.25">
      <c r="D2586" s="190"/>
    </row>
    <row r="2587" spans="4:4" x14ac:dyDescent="0.25">
      <c r="D2587" s="190"/>
    </row>
    <row r="2588" spans="4:4" x14ac:dyDescent="0.25">
      <c r="D2588" s="190"/>
    </row>
    <row r="2589" spans="4:4" x14ac:dyDescent="0.25">
      <c r="D2589" s="190"/>
    </row>
    <row r="2590" spans="4:4" x14ac:dyDescent="0.25">
      <c r="D2590" s="190"/>
    </row>
    <row r="2591" spans="4:4" x14ac:dyDescent="0.25">
      <c r="D2591" s="190"/>
    </row>
    <row r="2592" spans="4:4" x14ac:dyDescent="0.25">
      <c r="D2592" s="190"/>
    </row>
    <row r="2593" spans="4:4" x14ac:dyDescent="0.25">
      <c r="D2593" s="190"/>
    </row>
    <row r="2594" spans="4:4" x14ac:dyDescent="0.25">
      <c r="D2594" s="190"/>
    </row>
    <row r="2595" spans="4:4" x14ac:dyDescent="0.25">
      <c r="D2595" s="190"/>
    </row>
    <row r="2596" spans="4:4" x14ac:dyDescent="0.25">
      <c r="D2596" s="190"/>
    </row>
    <row r="2597" spans="4:4" x14ac:dyDescent="0.25">
      <c r="D2597" s="190"/>
    </row>
    <row r="2598" spans="4:4" x14ac:dyDescent="0.25">
      <c r="D2598" s="190"/>
    </row>
    <row r="2599" spans="4:4" x14ac:dyDescent="0.25">
      <c r="D2599" s="190"/>
    </row>
    <row r="2600" spans="4:4" x14ac:dyDescent="0.25">
      <c r="D2600" s="190"/>
    </row>
    <row r="2601" spans="4:4" x14ac:dyDescent="0.25">
      <c r="D2601" s="190"/>
    </row>
    <row r="2602" spans="4:4" x14ac:dyDescent="0.25">
      <c r="D2602" s="190"/>
    </row>
    <row r="2603" spans="4:4" x14ac:dyDescent="0.25">
      <c r="D2603" s="190"/>
    </row>
    <row r="2604" spans="4:4" x14ac:dyDescent="0.25">
      <c r="D2604" s="190"/>
    </row>
    <row r="2605" spans="4:4" x14ac:dyDescent="0.25">
      <c r="D2605" s="190"/>
    </row>
    <row r="2606" spans="4:4" x14ac:dyDescent="0.25">
      <c r="D2606" s="190"/>
    </row>
    <row r="2607" spans="4:4" x14ac:dyDescent="0.25">
      <c r="D2607" s="190"/>
    </row>
    <row r="2608" spans="4:4" x14ac:dyDescent="0.25">
      <c r="D2608" s="190"/>
    </row>
    <row r="2609" spans="4:4" x14ac:dyDescent="0.25">
      <c r="D2609" s="190"/>
    </row>
    <row r="2610" spans="4:4" x14ac:dyDescent="0.25">
      <c r="D2610" s="190"/>
    </row>
    <row r="2611" spans="4:4" x14ac:dyDescent="0.25">
      <c r="D2611" s="190"/>
    </row>
    <row r="2612" spans="4:4" x14ac:dyDescent="0.25">
      <c r="D2612" s="190"/>
    </row>
    <row r="2613" spans="4:4" x14ac:dyDescent="0.25">
      <c r="D2613" s="190"/>
    </row>
    <row r="2614" spans="4:4" x14ac:dyDescent="0.25">
      <c r="D2614" s="190"/>
    </row>
    <row r="2615" spans="4:4" x14ac:dyDescent="0.25">
      <c r="D2615" s="190"/>
    </row>
    <row r="2616" spans="4:4" x14ac:dyDescent="0.25">
      <c r="D2616" s="190"/>
    </row>
    <row r="2617" spans="4:4" x14ac:dyDescent="0.25">
      <c r="D2617" s="190"/>
    </row>
    <row r="2618" spans="4:4" x14ac:dyDescent="0.25">
      <c r="D2618" s="190"/>
    </row>
    <row r="2619" spans="4:4" x14ac:dyDescent="0.25">
      <c r="D2619" s="190"/>
    </row>
    <row r="2620" spans="4:4" x14ac:dyDescent="0.25">
      <c r="D2620" s="190"/>
    </row>
    <row r="2621" spans="4:4" x14ac:dyDescent="0.25">
      <c r="D2621" s="190"/>
    </row>
    <row r="2622" spans="4:4" x14ac:dyDescent="0.25">
      <c r="D2622" s="190"/>
    </row>
    <row r="2623" spans="4:4" x14ac:dyDescent="0.25">
      <c r="D2623" s="190"/>
    </row>
    <row r="2624" spans="4:4" x14ac:dyDescent="0.25">
      <c r="D2624" s="190"/>
    </row>
    <row r="2625" spans="4:4" x14ac:dyDescent="0.25">
      <c r="D2625" s="190"/>
    </row>
    <row r="2626" spans="4:4" x14ac:dyDescent="0.25">
      <c r="D2626" s="190"/>
    </row>
    <row r="2627" spans="4:4" x14ac:dyDescent="0.25">
      <c r="D2627" s="190"/>
    </row>
    <row r="2628" spans="4:4" x14ac:dyDescent="0.25">
      <c r="D2628" s="190"/>
    </row>
    <row r="2629" spans="4:4" x14ac:dyDescent="0.25">
      <c r="D2629" s="190"/>
    </row>
    <row r="2630" spans="4:4" x14ac:dyDescent="0.25">
      <c r="D2630" s="190"/>
    </row>
    <row r="2631" spans="4:4" x14ac:dyDescent="0.25">
      <c r="D2631" s="190"/>
    </row>
    <row r="2632" spans="4:4" x14ac:dyDescent="0.25">
      <c r="D2632" s="190"/>
    </row>
    <row r="2633" spans="4:4" x14ac:dyDescent="0.25">
      <c r="D2633" s="190"/>
    </row>
    <row r="2634" spans="4:4" x14ac:dyDescent="0.25">
      <c r="D2634" s="190"/>
    </row>
    <row r="2635" spans="4:4" x14ac:dyDescent="0.25">
      <c r="D2635" s="190"/>
    </row>
    <row r="2636" spans="4:4" x14ac:dyDescent="0.25">
      <c r="D2636" s="190"/>
    </row>
    <row r="2637" spans="4:4" x14ac:dyDescent="0.25">
      <c r="D2637" s="190"/>
    </row>
    <row r="2638" spans="4:4" x14ac:dyDescent="0.25">
      <c r="D2638" s="190"/>
    </row>
    <row r="2639" spans="4:4" x14ac:dyDescent="0.25">
      <c r="D2639" s="190"/>
    </row>
    <row r="2640" spans="4:4" x14ac:dyDescent="0.25">
      <c r="D2640" s="190"/>
    </row>
    <row r="2641" spans="4:4" x14ac:dyDescent="0.25">
      <c r="D2641" s="190"/>
    </row>
    <row r="2642" spans="4:4" x14ac:dyDescent="0.25">
      <c r="D2642" s="190"/>
    </row>
    <row r="2643" spans="4:4" x14ac:dyDescent="0.25">
      <c r="D2643" s="190"/>
    </row>
    <row r="2644" spans="4:4" x14ac:dyDescent="0.25">
      <c r="D2644" s="190"/>
    </row>
    <row r="2645" spans="4:4" x14ac:dyDescent="0.25">
      <c r="D2645" s="190"/>
    </row>
    <row r="2646" spans="4:4" x14ac:dyDescent="0.25">
      <c r="D2646" s="190"/>
    </row>
    <row r="2647" spans="4:4" x14ac:dyDescent="0.25">
      <c r="D2647" s="190"/>
    </row>
    <row r="2648" spans="4:4" x14ac:dyDescent="0.25">
      <c r="D2648" s="190"/>
    </row>
    <row r="2649" spans="4:4" x14ac:dyDescent="0.25">
      <c r="D2649" s="190"/>
    </row>
    <row r="2650" spans="4:4" x14ac:dyDescent="0.25">
      <c r="D2650" s="190"/>
    </row>
    <row r="2651" spans="4:4" x14ac:dyDescent="0.25">
      <c r="D2651" s="190"/>
    </row>
    <row r="2652" spans="4:4" x14ac:dyDescent="0.25">
      <c r="D2652" s="190"/>
    </row>
    <row r="2653" spans="4:4" x14ac:dyDescent="0.25">
      <c r="D2653" s="190"/>
    </row>
    <row r="2654" spans="4:4" x14ac:dyDescent="0.25">
      <c r="D2654" s="190"/>
    </row>
    <row r="2655" spans="4:4" x14ac:dyDescent="0.25">
      <c r="D2655" s="190"/>
    </row>
    <row r="2656" spans="4:4" x14ac:dyDescent="0.25">
      <c r="D2656" s="190"/>
    </row>
    <row r="2657" spans="4:4" x14ac:dyDescent="0.25">
      <c r="D2657" s="190"/>
    </row>
    <row r="2658" spans="4:4" x14ac:dyDescent="0.25">
      <c r="D2658" s="190"/>
    </row>
    <row r="2659" spans="4:4" x14ac:dyDescent="0.25">
      <c r="D2659" s="190"/>
    </row>
    <row r="2660" spans="4:4" x14ac:dyDescent="0.25">
      <c r="D2660" s="190"/>
    </row>
    <row r="2661" spans="4:4" x14ac:dyDescent="0.25">
      <c r="D2661" s="190"/>
    </row>
    <row r="2662" spans="4:4" x14ac:dyDescent="0.25">
      <c r="D2662" s="190"/>
    </row>
    <row r="2663" spans="4:4" x14ac:dyDescent="0.25">
      <c r="D2663" s="190"/>
    </row>
    <row r="2664" spans="4:4" x14ac:dyDescent="0.25">
      <c r="D2664" s="190"/>
    </row>
    <row r="2665" spans="4:4" x14ac:dyDescent="0.25">
      <c r="D2665" s="190"/>
    </row>
    <row r="2666" spans="4:4" x14ac:dyDescent="0.25">
      <c r="D2666" s="190"/>
    </row>
    <row r="2667" spans="4:4" x14ac:dyDescent="0.25">
      <c r="D2667" s="190"/>
    </row>
    <row r="2668" spans="4:4" x14ac:dyDescent="0.25">
      <c r="D2668" s="190"/>
    </row>
    <row r="2669" spans="4:4" x14ac:dyDescent="0.25">
      <c r="D2669" s="190"/>
    </row>
    <row r="2670" spans="4:4" x14ac:dyDescent="0.25">
      <c r="D2670" s="190"/>
    </row>
    <row r="2671" spans="4:4" x14ac:dyDescent="0.25">
      <c r="D2671" s="190"/>
    </row>
    <row r="2672" spans="4:4" x14ac:dyDescent="0.25">
      <c r="D2672" s="190"/>
    </row>
    <row r="2673" spans="4:4" x14ac:dyDescent="0.25">
      <c r="D2673" s="190"/>
    </row>
    <row r="2674" spans="4:4" x14ac:dyDescent="0.25">
      <c r="D2674" s="190"/>
    </row>
    <row r="2675" spans="4:4" x14ac:dyDescent="0.25">
      <c r="D2675" s="190"/>
    </row>
    <row r="2676" spans="4:4" x14ac:dyDescent="0.25">
      <c r="D2676" s="190"/>
    </row>
    <row r="2677" spans="4:4" x14ac:dyDescent="0.25">
      <c r="D2677" s="190"/>
    </row>
    <row r="2678" spans="4:4" x14ac:dyDescent="0.25">
      <c r="D2678" s="190"/>
    </row>
    <row r="2679" spans="4:4" x14ac:dyDescent="0.25">
      <c r="D2679" s="190"/>
    </row>
    <row r="2680" spans="4:4" x14ac:dyDescent="0.25">
      <c r="D2680" s="190"/>
    </row>
    <row r="2681" spans="4:4" x14ac:dyDescent="0.25">
      <c r="D2681" s="190"/>
    </row>
    <row r="2682" spans="4:4" x14ac:dyDescent="0.25">
      <c r="D2682" s="190"/>
    </row>
    <row r="2683" spans="4:4" x14ac:dyDescent="0.25">
      <c r="D2683" s="190"/>
    </row>
    <row r="2684" spans="4:4" x14ac:dyDescent="0.25">
      <c r="D2684" s="190"/>
    </row>
    <row r="2685" spans="4:4" x14ac:dyDescent="0.25">
      <c r="D2685" s="190"/>
    </row>
    <row r="2686" spans="4:4" x14ac:dyDescent="0.25">
      <c r="D2686" s="190"/>
    </row>
    <row r="2687" spans="4:4" x14ac:dyDescent="0.25">
      <c r="D2687" s="190"/>
    </row>
    <row r="2688" spans="4:4" x14ac:dyDescent="0.25">
      <c r="D2688" s="190"/>
    </row>
    <row r="2689" spans="4:4" x14ac:dyDescent="0.25">
      <c r="D2689" s="190"/>
    </row>
    <row r="2690" spans="4:4" x14ac:dyDescent="0.25">
      <c r="D2690" s="190"/>
    </row>
    <row r="2691" spans="4:4" x14ac:dyDescent="0.25">
      <c r="D2691" s="190"/>
    </row>
    <row r="2692" spans="4:4" x14ac:dyDescent="0.25">
      <c r="D2692" s="190"/>
    </row>
    <row r="2693" spans="4:4" x14ac:dyDescent="0.25">
      <c r="D2693" s="190"/>
    </row>
    <row r="2694" spans="4:4" x14ac:dyDescent="0.25">
      <c r="D2694" s="190"/>
    </row>
    <row r="2695" spans="4:4" x14ac:dyDescent="0.25">
      <c r="D2695" s="190"/>
    </row>
    <row r="2696" spans="4:4" x14ac:dyDescent="0.25">
      <c r="D2696" s="190"/>
    </row>
    <row r="2697" spans="4:4" x14ac:dyDescent="0.25">
      <c r="D2697" s="190"/>
    </row>
    <row r="2698" spans="4:4" x14ac:dyDescent="0.25">
      <c r="D2698" s="190"/>
    </row>
    <row r="2699" spans="4:4" x14ac:dyDescent="0.25">
      <c r="D2699" s="190"/>
    </row>
    <row r="2700" spans="4:4" x14ac:dyDescent="0.25">
      <c r="D2700" s="190"/>
    </row>
    <row r="2701" spans="4:4" x14ac:dyDescent="0.25">
      <c r="D2701" s="190"/>
    </row>
    <row r="2702" spans="4:4" x14ac:dyDescent="0.25">
      <c r="D2702" s="190"/>
    </row>
    <row r="2703" spans="4:4" x14ac:dyDescent="0.25">
      <c r="D2703" s="190"/>
    </row>
    <row r="2704" spans="4:4" x14ac:dyDescent="0.25">
      <c r="D2704" s="190"/>
    </row>
    <row r="2705" spans="4:4" x14ac:dyDescent="0.25">
      <c r="D2705" s="190"/>
    </row>
    <row r="2706" spans="4:4" x14ac:dyDescent="0.25">
      <c r="D2706" s="190"/>
    </row>
    <row r="2707" spans="4:4" x14ac:dyDescent="0.25">
      <c r="D2707" s="190"/>
    </row>
    <row r="2708" spans="4:4" x14ac:dyDescent="0.25">
      <c r="D2708" s="190"/>
    </row>
    <row r="2709" spans="4:4" x14ac:dyDescent="0.25">
      <c r="D2709" s="190"/>
    </row>
    <row r="2710" spans="4:4" x14ac:dyDescent="0.25">
      <c r="D2710" s="190"/>
    </row>
    <row r="2711" spans="4:4" x14ac:dyDescent="0.25">
      <c r="D2711" s="190"/>
    </row>
    <row r="2712" spans="4:4" x14ac:dyDescent="0.25">
      <c r="D2712" s="190"/>
    </row>
    <row r="2713" spans="4:4" x14ac:dyDescent="0.25">
      <c r="D2713" s="190"/>
    </row>
    <row r="2714" spans="4:4" x14ac:dyDescent="0.25">
      <c r="D2714" s="190"/>
    </row>
    <row r="2715" spans="4:4" x14ac:dyDescent="0.25">
      <c r="D2715" s="190"/>
    </row>
    <row r="2716" spans="4:4" x14ac:dyDescent="0.25">
      <c r="D2716" s="190"/>
    </row>
    <row r="2717" spans="4:4" x14ac:dyDescent="0.25">
      <c r="D2717" s="190"/>
    </row>
    <row r="2718" spans="4:4" x14ac:dyDescent="0.25">
      <c r="D2718" s="190"/>
    </row>
    <row r="2719" spans="4:4" x14ac:dyDescent="0.25">
      <c r="D2719" s="190"/>
    </row>
    <row r="2720" spans="4:4" x14ac:dyDescent="0.25">
      <c r="D2720" s="190"/>
    </row>
    <row r="2721" spans="4:4" x14ac:dyDescent="0.25">
      <c r="D2721" s="190"/>
    </row>
    <row r="2722" spans="4:4" x14ac:dyDescent="0.25">
      <c r="D2722" s="190"/>
    </row>
    <row r="2723" spans="4:4" x14ac:dyDescent="0.25">
      <c r="D2723" s="190"/>
    </row>
    <row r="2724" spans="4:4" x14ac:dyDescent="0.25">
      <c r="D2724" s="190"/>
    </row>
    <row r="2725" spans="4:4" x14ac:dyDescent="0.25">
      <c r="D2725" s="190"/>
    </row>
    <row r="2726" spans="4:4" x14ac:dyDescent="0.25">
      <c r="D2726" s="190"/>
    </row>
    <row r="2727" spans="4:4" x14ac:dyDescent="0.25">
      <c r="D2727" s="190"/>
    </row>
    <row r="2728" spans="4:4" x14ac:dyDescent="0.25">
      <c r="D2728" s="190"/>
    </row>
    <row r="2729" spans="4:4" x14ac:dyDescent="0.25">
      <c r="D2729" s="190"/>
    </row>
    <row r="2730" spans="4:4" x14ac:dyDescent="0.25">
      <c r="D2730" s="190"/>
    </row>
    <row r="2731" spans="4:4" x14ac:dyDescent="0.25">
      <c r="D2731" s="190"/>
    </row>
    <row r="2732" spans="4:4" x14ac:dyDescent="0.25">
      <c r="D2732" s="190"/>
    </row>
    <row r="2733" spans="4:4" x14ac:dyDescent="0.25">
      <c r="D2733" s="190"/>
    </row>
    <row r="2734" spans="4:4" x14ac:dyDescent="0.25">
      <c r="D2734" s="190"/>
    </row>
    <row r="2735" spans="4:4" x14ac:dyDescent="0.25">
      <c r="D2735" s="190"/>
    </row>
    <row r="2736" spans="4:4" x14ac:dyDescent="0.25">
      <c r="D2736" s="190"/>
    </row>
    <row r="2737" spans="4:4" x14ac:dyDescent="0.25">
      <c r="D2737" s="190"/>
    </row>
    <row r="2738" spans="4:4" x14ac:dyDescent="0.25">
      <c r="D2738" s="190"/>
    </row>
    <row r="2739" spans="4:4" x14ac:dyDescent="0.25">
      <c r="D2739" s="190"/>
    </row>
    <row r="2740" spans="4:4" x14ac:dyDescent="0.25">
      <c r="D2740" s="190"/>
    </row>
    <row r="2741" spans="4:4" x14ac:dyDescent="0.25">
      <c r="D2741" s="190"/>
    </row>
    <row r="2742" spans="4:4" x14ac:dyDescent="0.25">
      <c r="D2742" s="190"/>
    </row>
    <row r="2743" spans="4:4" x14ac:dyDescent="0.25">
      <c r="D2743" s="190"/>
    </row>
    <row r="2744" spans="4:4" x14ac:dyDescent="0.25">
      <c r="D2744" s="190"/>
    </row>
    <row r="2745" spans="4:4" x14ac:dyDescent="0.25">
      <c r="D2745" s="190"/>
    </row>
    <row r="2746" spans="4:4" x14ac:dyDescent="0.25">
      <c r="D2746" s="190"/>
    </row>
    <row r="2747" spans="4:4" x14ac:dyDescent="0.25">
      <c r="D2747" s="190"/>
    </row>
    <row r="2748" spans="4:4" x14ac:dyDescent="0.25">
      <c r="D2748" s="190"/>
    </row>
    <row r="2749" spans="4:4" x14ac:dyDescent="0.25">
      <c r="D2749" s="190"/>
    </row>
    <row r="2750" spans="4:4" x14ac:dyDescent="0.25">
      <c r="D2750" s="190"/>
    </row>
    <row r="2751" spans="4:4" x14ac:dyDescent="0.25">
      <c r="D2751" s="190"/>
    </row>
    <row r="2752" spans="4:4" x14ac:dyDescent="0.25">
      <c r="D2752" s="190"/>
    </row>
    <row r="2753" spans="4:4" x14ac:dyDescent="0.25">
      <c r="D2753" s="190"/>
    </row>
    <row r="2754" spans="4:4" x14ac:dyDescent="0.25">
      <c r="D2754" s="190"/>
    </row>
    <row r="2755" spans="4:4" x14ac:dyDescent="0.25">
      <c r="D2755" s="190"/>
    </row>
    <row r="2756" spans="4:4" x14ac:dyDescent="0.25">
      <c r="D2756" s="190"/>
    </row>
    <row r="2757" spans="4:4" x14ac:dyDescent="0.25">
      <c r="D2757" s="190"/>
    </row>
    <row r="2758" spans="4:4" x14ac:dyDescent="0.25">
      <c r="D2758" s="190"/>
    </row>
    <row r="2759" spans="4:4" x14ac:dyDescent="0.25">
      <c r="D2759" s="190"/>
    </row>
    <row r="2760" spans="4:4" x14ac:dyDescent="0.25">
      <c r="D2760" s="190"/>
    </row>
    <row r="2761" spans="4:4" x14ac:dyDescent="0.25">
      <c r="D2761" s="190"/>
    </row>
    <row r="2762" spans="4:4" x14ac:dyDescent="0.25">
      <c r="D2762" s="190"/>
    </row>
    <row r="2763" spans="4:4" x14ac:dyDescent="0.25">
      <c r="D2763" s="190"/>
    </row>
    <row r="2764" spans="4:4" x14ac:dyDescent="0.25">
      <c r="D2764" s="190"/>
    </row>
    <row r="2765" spans="4:4" x14ac:dyDescent="0.25">
      <c r="D2765" s="190"/>
    </row>
    <row r="2766" spans="4:4" x14ac:dyDescent="0.25">
      <c r="D2766" s="190"/>
    </row>
    <row r="2767" spans="4:4" x14ac:dyDescent="0.25">
      <c r="D2767" s="190"/>
    </row>
    <row r="2768" spans="4:4" x14ac:dyDescent="0.25">
      <c r="D2768" s="190"/>
    </row>
    <row r="2769" spans="4:4" x14ac:dyDescent="0.25">
      <c r="D2769" s="190"/>
    </row>
    <row r="2770" spans="4:4" x14ac:dyDescent="0.25">
      <c r="D2770" s="190"/>
    </row>
    <row r="2771" spans="4:4" x14ac:dyDescent="0.25">
      <c r="D2771" s="190"/>
    </row>
    <row r="2772" spans="4:4" x14ac:dyDescent="0.25">
      <c r="D2772" s="190"/>
    </row>
    <row r="2773" spans="4:4" x14ac:dyDescent="0.25">
      <c r="D2773" s="190"/>
    </row>
    <row r="2774" spans="4:4" x14ac:dyDescent="0.25">
      <c r="D2774" s="190"/>
    </row>
    <row r="2775" spans="4:4" x14ac:dyDescent="0.25">
      <c r="D2775" s="190"/>
    </row>
    <row r="2776" spans="4:4" x14ac:dyDescent="0.25">
      <c r="D2776" s="190"/>
    </row>
    <row r="2777" spans="4:4" x14ac:dyDescent="0.25">
      <c r="D2777" s="190"/>
    </row>
    <row r="2778" spans="4:4" x14ac:dyDescent="0.25">
      <c r="D2778" s="190"/>
    </row>
    <row r="2779" spans="4:4" x14ac:dyDescent="0.25">
      <c r="D2779" s="190"/>
    </row>
    <row r="2780" spans="4:4" x14ac:dyDescent="0.25">
      <c r="D2780" s="190"/>
    </row>
    <row r="2781" spans="4:4" x14ac:dyDescent="0.25">
      <c r="D2781" s="190"/>
    </row>
    <row r="2782" spans="4:4" x14ac:dyDescent="0.25">
      <c r="D2782" s="190"/>
    </row>
    <row r="2783" spans="4:4" x14ac:dyDescent="0.25">
      <c r="D2783" s="190"/>
    </row>
    <row r="2784" spans="4:4" x14ac:dyDescent="0.25">
      <c r="D2784" s="190"/>
    </row>
    <row r="2785" spans="4:4" x14ac:dyDescent="0.25">
      <c r="D2785" s="190"/>
    </row>
    <row r="2786" spans="4:4" x14ac:dyDescent="0.25">
      <c r="D2786" s="190"/>
    </row>
    <row r="2787" spans="4:4" x14ac:dyDescent="0.25">
      <c r="D2787" s="190"/>
    </row>
    <row r="2788" spans="4:4" x14ac:dyDescent="0.25">
      <c r="D2788" s="190"/>
    </row>
    <row r="2789" spans="4:4" x14ac:dyDescent="0.25">
      <c r="D2789" s="190"/>
    </row>
    <row r="2790" spans="4:4" x14ac:dyDescent="0.25">
      <c r="D2790" s="190"/>
    </row>
    <row r="2791" spans="4:4" x14ac:dyDescent="0.25">
      <c r="D2791" s="190"/>
    </row>
    <row r="2792" spans="4:4" x14ac:dyDescent="0.25">
      <c r="D2792" s="190"/>
    </row>
    <row r="2793" spans="4:4" x14ac:dyDescent="0.25">
      <c r="D2793" s="190"/>
    </row>
    <row r="2794" spans="4:4" x14ac:dyDescent="0.25">
      <c r="D2794" s="190"/>
    </row>
    <row r="2795" spans="4:4" x14ac:dyDescent="0.25">
      <c r="D2795" s="190"/>
    </row>
    <row r="2796" spans="4:4" x14ac:dyDescent="0.25">
      <c r="D2796" s="190"/>
    </row>
    <row r="2797" spans="4:4" x14ac:dyDescent="0.25">
      <c r="D2797" s="190"/>
    </row>
    <row r="2798" spans="4:4" x14ac:dyDescent="0.25">
      <c r="D2798" s="190"/>
    </row>
    <row r="2799" spans="4:4" x14ac:dyDescent="0.25">
      <c r="D2799" s="190"/>
    </row>
    <row r="2800" spans="4:4" x14ac:dyDescent="0.25">
      <c r="D2800" s="190"/>
    </row>
    <row r="2801" spans="4:4" x14ac:dyDescent="0.25">
      <c r="D2801" s="190"/>
    </row>
    <row r="2802" spans="4:4" x14ac:dyDescent="0.25">
      <c r="D2802" s="190"/>
    </row>
    <row r="2803" spans="4:4" x14ac:dyDescent="0.25">
      <c r="D2803" s="190"/>
    </row>
    <row r="2804" spans="4:4" x14ac:dyDescent="0.25">
      <c r="D2804" s="190"/>
    </row>
    <row r="2805" spans="4:4" x14ac:dyDescent="0.25">
      <c r="D2805" s="190"/>
    </row>
    <row r="2806" spans="4:4" x14ac:dyDescent="0.25">
      <c r="D2806" s="190"/>
    </row>
    <row r="2807" spans="4:4" x14ac:dyDescent="0.25">
      <c r="D2807" s="190"/>
    </row>
    <row r="2808" spans="4:4" x14ac:dyDescent="0.25">
      <c r="D2808" s="190"/>
    </row>
    <row r="2809" spans="4:4" x14ac:dyDescent="0.25">
      <c r="D2809" s="190"/>
    </row>
    <row r="2810" spans="4:4" x14ac:dyDescent="0.25">
      <c r="D2810" s="190"/>
    </row>
    <row r="2811" spans="4:4" x14ac:dyDescent="0.25">
      <c r="D2811" s="190"/>
    </row>
    <row r="2812" spans="4:4" x14ac:dyDescent="0.25">
      <c r="D2812" s="190"/>
    </row>
    <row r="2813" spans="4:4" x14ac:dyDescent="0.25">
      <c r="D2813" s="190"/>
    </row>
    <row r="2814" spans="4:4" x14ac:dyDescent="0.25">
      <c r="D2814" s="190"/>
    </row>
    <row r="2815" spans="4:4" x14ac:dyDescent="0.25">
      <c r="D2815" s="190"/>
    </row>
    <row r="2816" spans="4:4" x14ac:dyDescent="0.25">
      <c r="D2816" s="190"/>
    </row>
    <row r="2817" spans="4:4" x14ac:dyDescent="0.25">
      <c r="D2817" s="190"/>
    </row>
    <row r="2818" spans="4:4" x14ac:dyDescent="0.25">
      <c r="D2818" s="190"/>
    </row>
    <row r="2819" spans="4:4" x14ac:dyDescent="0.25">
      <c r="D2819" s="190"/>
    </row>
    <row r="2820" spans="4:4" x14ac:dyDescent="0.25">
      <c r="D2820" s="190"/>
    </row>
    <row r="2821" spans="4:4" x14ac:dyDescent="0.25">
      <c r="D2821" s="190"/>
    </row>
    <row r="2822" spans="4:4" x14ac:dyDescent="0.25">
      <c r="D2822" s="190"/>
    </row>
    <row r="2823" spans="4:4" x14ac:dyDescent="0.25">
      <c r="D2823" s="190"/>
    </row>
    <row r="2824" spans="4:4" x14ac:dyDescent="0.25">
      <c r="D2824" s="190"/>
    </row>
    <row r="2825" spans="4:4" x14ac:dyDescent="0.25">
      <c r="D2825" s="190"/>
    </row>
    <row r="2826" spans="4:4" x14ac:dyDescent="0.25">
      <c r="D2826" s="190"/>
    </row>
    <row r="2827" spans="4:4" x14ac:dyDescent="0.25">
      <c r="D2827" s="190"/>
    </row>
    <row r="2828" spans="4:4" x14ac:dyDescent="0.25">
      <c r="D2828" s="190"/>
    </row>
    <row r="2829" spans="4:4" x14ac:dyDescent="0.25">
      <c r="D2829" s="190"/>
    </row>
    <row r="2830" spans="4:4" x14ac:dyDescent="0.25">
      <c r="D2830" s="190"/>
    </row>
    <row r="2831" spans="4:4" x14ac:dyDescent="0.25">
      <c r="D2831" s="190"/>
    </row>
    <row r="2832" spans="4:4" x14ac:dyDescent="0.25">
      <c r="D2832" s="190"/>
    </row>
    <row r="2833" spans="4:4" x14ac:dyDescent="0.25">
      <c r="D2833" s="190"/>
    </row>
    <row r="2834" spans="4:4" x14ac:dyDescent="0.25">
      <c r="D2834" s="190"/>
    </row>
    <row r="2835" spans="4:4" x14ac:dyDescent="0.25">
      <c r="D2835" s="190"/>
    </row>
    <row r="2836" spans="4:4" x14ac:dyDescent="0.25">
      <c r="D2836" s="190"/>
    </row>
    <row r="2837" spans="4:4" x14ac:dyDescent="0.25">
      <c r="D2837" s="190"/>
    </row>
    <row r="2838" spans="4:4" x14ac:dyDescent="0.25">
      <c r="D2838" s="190"/>
    </row>
    <row r="2839" spans="4:4" x14ac:dyDescent="0.25">
      <c r="D2839" s="190"/>
    </row>
    <row r="2840" spans="4:4" x14ac:dyDescent="0.25">
      <c r="D2840" s="190"/>
    </row>
    <row r="2841" spans="4:4" x14ac:dyDescent="0.25">
      <c r="D2841" s="190"/>
    </row>
    <row r="2842" spans="4:4" x14ac:dyDescent="0.25">
      <c r="D2842" s="190"/>
    </row>
    <row r="2843" spans="4:4" x14ac:dyDescent="0.25">
      <c r="D2843" s="190"/>
    </row>
    <row r="2844" spans="4:4" x14ac:dyDescent="0.25">
      <c r="D2844" s="190"/>
    </row>
    <row r="2845" spans="4:4" x14ac:dyDescent="0.25">
      <c r="D2845" s="190"/>
    </row>
    <row r="2846" spans="4:4" x14ac:dyDescent="0.25">
      <c r="D2846" s="190"/>
    </row>
    <row r="2847" spans="4:4" x14ac:dyDescent="0.25">
      <c r="D2847" s="190"/>
    </row>
    <row r="2848" spans="4:4" x14ac:dyDescent="0.25">
      <c r="D2848" s="190"/>
    </row>
    <row r="2849" spans="4:4" x14ac:dyDescent="0.25">
      <c r="D2849" s="190"/>
    </row>
    <row r="2850" spans="4:4" x14ac:dyDescent="0.25">
      <c r="D2850" s="190"/>
    </row>
    <row r="2851" spans="4:4" x14ac:dyDescent="0.25">
      <c r="D2851" s="190"/>
    </row>
    <row r="2852" spans="4:4" x14ac:dyDescent="0.25">
      <c r="D2852" s="190"/>
    </row>
    <row r="2853" spans="4:4" x14ac:dyDescent="0.25">
      <c r="D2853" s="190"/>
    </row>
    <row r="2854" spans="4:4" x14ac:dyDescent="0.25">
      <c r="D2854" s="190"/>
    </row>
    <row r="2855" spans="4:4" x14ac:dyDescent="0.25">
      <c r="D2855" s="190"/>
    </row>
    <row r="2856" spans="4:4" x14ac:dyDescent="0.25">
      <c r="D2856" s="190"/>
    </row>
    <row r="2857" spans="4:4" x14ac:dyDescent="0.25">
      <c r="D2857" s="190"/>
    </row>
    <row r="2858" spans="4:4" x14ac:dyDescent="0.25">
      <c r="D2858" s="190"/>
    </row>
    <row r="2859" spans="4:4" x14ac:dyDescent="0.25">
      <c r="D2859" s="190"/>
    </row>
    <row r="2860" spans="4:4" x14ac:dyDescent="0.25">
      <c r="D2860" s="190"/>
    </row>
    <row r="2861" spans="4:4" x14ac:dyDescent="0.25">
      <c r="D2861" s="190"/>
    </row>
    <row r="2862" spans="4:4" x14ac:dyDescent="0.25">
      <c r="D2862" s="190"/>
    </row>
    <row r="2863" spans="4:4" x14ac:dyDescent="0.25">
      <c r="D2863" s="190"/>
    </row>
    <row r="2864" spans="4:4" x14ac:dyDescent="0.25">
      <c r="D2864" s="190"/>
    </row>
    <row r="2865" spans="4:4" x14ac:dyDescent="0.25">
      <c r="D2865" s="190"/>
    </row>
    <row r="2866" spans="4:4" x14ac:dyDescent="0.25">
      <c r="D2866" s="190"/>
    </row>
    <row r="2867" spans="4:4" x14ac:dyDescent="0.25">
      <c r="D2867" s="190"/>
    </row>
    <row r="2868" spans="4:4" x14ac:dyDescent="0.25">
      <c r="D2868" s="190"/>
    </row>
    <row r="2869" spans="4:4" x14ac:dyDescent="0.25">
      <c r="D2869" s="190"/>
    </row>
    <row r="2870" spans="4:4" x14ac:dyDescent="0.25">
      <c r="D2870" s="190"/>
    </row>
    <row r="2871" spans="4:4" x14ac:dyDescent="0.25">
      <c r="D2871" s="190"/>
    </row>
    <row r="2872" spans="4:4" x14ac:dyDescent="0.25">
      <c r="D2872" s="190"/>
    </row>
    <row r="2873" spans="4:4" x14ac:dyDescent="0.25">
      <c r="D2873" s="190"/>
    </row>
    <row r="2874" spans="4:4" x14ac:dyDescent="0.25">
      <c r="D2874" s="190"/>
    </row>
    <row r="2875" spans="4:4" x14ac:dyDescent="0.25">
      <c r="D2875" s="190"/>
    </row>
    <row r="2876" spans="4:4" x14ac:dyDescent="0.25">
      <c r="D2876" s="190"/>
    </row>
    <row r="2877" spans="4:4" x14ac:dyDescent="0.25">
      <c r="D2877" s="190"/>
    </row>
    <row r="2878" spans="4:4" x14ac:dyDescent="0.25">
      <c r="D2878" s="190"/>
    </row>
    <row r="2879" spans="4:4" x14ac:dyDescent="0.25">
      <c r="D2879" s="190"/>
    </row>
    <row r="2880" spans="4:4" x14ac:dyDescent="0.25">
      <c r="D2880" s="190"/>
    </row>
    <row r="2881" spans="4:4" x14ac:dyDescent="0.25">
      <c r="D2881" s="190"/>
    </row>
    <row r="2882" spans="4:4" x14ac:dyDescent="0.25">
      <c r="D2882" s="190"/>
    </row>
    <row r="2883" spans="4:4" x14ac:dyDescent="0.25">
      <c r="D2883" s="190"/>
    </row>
    <row r="2884" spans="4:4" x14ac:dyDescent="0.25">
      <c r="D2884" s="190"/>
    </row>
    <row r="2885" spans="4:4" x14ac:dyDescent="0.25">
      <c r="D2885" s="190"/>
    </row>
    <row r="2886" spans="4:4" x14ac:dyDescent="0.25">
      <c r="D2886" s="190"/>
    </row>
    <row r="2887" spans="4:4" x14ac:dyDescent="0.25">
      <c r="D2887" s="190"/>
    </row>
    <row r="2888" spans="4:4" x14ac:dyDescent="0.25">
      <c r="D2888" s="190"/>
    </row>
    <row r="2889" spans="4:4" x14ac:dyDescent="0.25">
      <c r="D2889" s="190"/>
    </row>
    <row r="2890" spans="4:4" x14ac:dyDescent="0.25">
      <c r="D2890" s="190"/>
    </row>
    <row r="2891" spans="4:4" x14ac:dyDescent="0.25">
      <c r="D2891" s="190"/>
    </row>
    <row r="2892" spans="4:4" x14ac:dyDescent="0.25">
      <c r="D2892" s="190"/>
    </row>
    <row r="2893" spans="4:4" x14ac:dyDescent="0.25">
      <c r="D2893" s="190"/>
    </row>
    <row r="2894" spans="4:4" x14ac:dyDescent="0.25">
      <c r="D2894" s="190"/>
    </row>
    <row r="2895" spans="4:4" x14ac:dyDescent="0.25">
      <c r="D2895" s="190"/>
    </row>
    <row r="2896" spans="4:4" x14ac:dyDescent="0.25">
      <c r="D2896" s="190"/>
    </row>
    <row r="2897" spans="4:4" x14ac:dyDescent="0.25">
      <c r="D2897" s="190"/>
    </row>
    <row r="2898" spans="4:4" x14ac:dyDescent="0.25">
      <c r="D2898" s="190"/>
    </row>
    <row r="2899" spans="4:4" x14ac:dyDescent="0.25">
      <c r="D2899" s="190"/>
    </row>
    <row r="2900" spans="4:4" x14ac:dyDescent="0.25">
      <c r="D2900" s="190"/>
    </row>
    <row r="2901" spans="4:4" x14ac:dyDescent="0.25">
      <c r="D2901" s="190"/>
    </row>
    <row r="2902" spans="4:4" x14ac:dyDescent="0.25">
      <c r="D2902" s="190"/>
    </row>
    <row r="2903" spans="4:4" x14ac:dyDescent="0.25">
      <c r="D2903" s="190"/>
    </row>
    <row r="2904" spans="4:4" x14ac:dyDescent="0.25">
      <c r="D2904" s="190"/>
    </row>
    <row r="2905" spans="4:4" x14ac:dyDescent="0.25">
      <c r="D2905" s="190"/>
    </row>
    <row r="2906" spans="4:4" x14ac:dyDescent="0.25">
      <c r="D2906" s="190"/>
    </row>
    <row r="2907" spans="4:4" x14ac:dyDescent="0.25">
      <c r="D2907" s="190"/>
    </row>
    <row r="2908" spans="4:4" x14ac:dyDescent="0.25">
      <c r="D2908" s="190"/>
    </row>
    <row r="2909" spans="4:4" x14ac:dyDescent="0.25">
      <c r="D2909" s="190"/>
    </row>
    <row r="2910" spans="4:4" x14ac:dyDescent="0.25">
      <c r="D2910" s="190"/>
    </row>
    <row r="2911" spans="4:4" x14ac:dyDescent="0.25">
      <c r="D2911" s="190"/>
    </row>
    <row r="2912" spans="4:4" x14ac:dyDescent="0.25">
      <c r="D2912" s="190"/>
    </row>
    <row r="2913" spans="4:4" x14ac:dyDescent="0.25">
      <c r="D2913" s="190"/>
    </row>
    <row r="2914" spans="4:4" x14ac:dyDescent="0.25">
      <c r="D2914" s="190"/>
    </row>
    <row r="2915" spans="4:4" x14ac:dyDescent="0.25">
      <c r="D2915" s="190"/>
    </row>
    <row r="2916" spans="4:4" x14ac:dyDescent="0.25">
      <c r="D2916" s="190"/>
    </row>
    <row r="2917" spans="4:4" x14ac:dyDescent="0.25">
      <c r="D2917" s="190"/>
    </row>
    <row r="2918" spans="4:4" x14ac:dyDescent="0.25">
      <c r="D2918" s="190"/>
    </row>
    <row r="2919" spans="4:4" x14ac:dyDescent="0.25">
      <c r="D2919" s="190"/>
    </row>
    <row r="2920" spans="4:4" x14ac:dyDescent="0.25">
      <c r="D2920" s="190"/>
    </row>
    <row r="2921" spans="4:4" x14ac:dyDescent="0.25">
      <c r="D2921" s="190"/>
    </row>
    <row r="2922" spans="4:4" x14ac:dyDescent="0.25">
      <c r="D2922" s="190"/>
    </row>
    <row r="2923" spans="4:4" x14ac:dyDescent="0.25">
      <c r="D2923" s="190"/>
    </row>
    <row r="2924" spans="4:4" x14ac:dyDescent="0.25">
      <c r="D2924" s="190"/>
    </row>
    <row r="2925" spans="4:4" x14ac:dyDescent="0.25">
      <c r="D2925" s="190"/>
    </row>
    <row r="2926" spans="4:4" x14ac:dyDescent="0.25">
      <c r="D2926" s="190"/>
    </row>
    <row r="2927" spans="4:4" x14ac:dyDescent="0.25">
      <c r="D2927" s="190"/>
    </row>
    <row r="2928" spans="4:4" x14ac:dyDescent="0.25">
      <c r="D2928" s="190"/>
    </row>
    <row r="2929" spans="4:4" x14ac:dyDescent="0.25">
      <c r="D2929" s="190"/>
    </row>
    <row r="2930" spans="4:4" x14ac:dyDescent="0.25">
      <c r="D2930" s="190"/>
    </row>
    <row r="2931" spans="4:4" x14ac:dyDescent="0.25">
      <c r="D2931" s="190"/>
    </row>
    <row r="2932" spans="4:4" x14ac:dyDescent="0.25">
      <c r="D2932" s="190"/>
    </row>
    <row r="2933" spans="4:4" x14ac:dyDescent="0.25">
      <c r="D2933" s="190"/>
    </row>
    <row r="2934" spans="4:4" x14ac:dyDescent="0.25">
      <c r="D2934" s="190"/>
    </row>
    <row r="2935" spans="4:4" x14ac:dyDescent="0.25">
      <c r="D2935" s="190"/>
    </row>
    <row r="2936" spans="4:4" x14ac:dyDescent="0.25">
      <c r="D2936" s="190"/>
    </row>
    <row r="2937" spans="4:4" x14ac:dyDescent="0.25">
      <c r="D2937" s="190"/>
    </row>
    <row r="2938" spans="4:4" x14ac:dyDescent="0.25">
      <c r="D2938" s="190"/>
    </row>
    <row r="2939" spans="4:4" x14ac:dyDescent="0.25">
      <c r="D2939" s="190"/>
    </row>
    <row r="2940" spans="4:4" x14ac:dyDescent="0.25">
      <c r="D2940" s="190"/>
    </row>
    <row r="2941" spans="4:4" x14ac:dyDescent="0.25">
      <c r="D2941" s="190"/>
    </row>
    <row r="2942" spans="4:4" x14ac:dyDescent="0.25">
      <c r="D2942" s="190"/>
    </row>
    <row r="2943" spans="4:4" x14ac:dyDescent="0.25">
      <c r="D2943" s="190"/>
    </row>
    <row r="2944" spans="4:4" x14ac:dyDescent="0.25">
      <c r="D2944" s="190"/>
    </row>
    <row r="2945" spans="4:4" x14ac:dyDescent="0.25">
      <c r="D2945" s="190"/>
    </row>
    <row r="2946" spans="4:4" x14ac:dyDescent="0.25">
      <c r="D2946" s="190"/>
    </row>
    <row r="2947" spans="4:4" x14ac:dyDescent="0.25">
      <c r="D2947" s="190"/>
    </row>
    <row r="2948" spans="4:4" x14ac:dyDescent="0.25">
      <c r="D2948" s="190"/>
    </row>
    <row r="2949" spans="4:4" x14ac:dyDescent="0.25">
      <c r="D2949" s="190"/>
    </row>
    <row r="2950" spans="4:4" x14ac:dyDescent="0.25">
      <c r="D2950" s="190"/>
    </row>
    <row r="2951" spans="4:4" x14ac:dyDescent="0.25">
      <c r="D2951" s="190"/>
    </row>
    <row r="2952" spans="4:4" x14ac:dyDescent="0.25">
      <c r="D2952" s="190"/>
    </row>
    <row r="2953" spans="4:4" x14ac:dyDescent="0.25">
      <c r="D2953" s="190"/>
    </row>
    <row r="2954" spans="4:4" x14ac:dyDescent="0.25">
      <c r="D2954" s="190"/>
    </row>
    <row r="2955" spans="4:4" x14ac:dyDescent="0.25">
      <c r="D2955" s="190"/>
    </row>
    <row r="2956" spans="4:4" x14ac:dyDescent="0.25">
      <c r="D2956" s="190"/>
    </row>
    <row r="2957" spans="4:4" x14ac:dyDescent="0.25">
      <c r="D2957" s="190"/>
    </row>
    <row r="2958" spans="4:4" x14ac:dyDescent="0.25">
      <c r="D2958" s="190"/>
    </row>
    <row r="2959" spans="4:4" x14ac:dyDescent="0.25">
      <c r="D2959" s="190"/>
    </row>
    <row r="2960" spans="4:4" x14ac:dyDescent="0.25">
      <c r="D2960" s="190"/>
    </row>
    <row r="2961" spans="4:4" x14ac:dyDescent="0.25">
      <c r="D2961" s="190"/>
    </row>
    <row r="2962" spans="4:4" x14ac:dyDescent="0.25">
      <c r="D2962" s="190"/>
    </row>
    <row r="2963" spans="4:4" x14ac:dyDescent="0.25">
      <c r="D2963" s="190"/>
    </row>
    <row r="2964" spans="4:4" x14ac:dyDescent="0.25">
      <c r="D2964" s="190"/>
    </row>
    <row r="2965" spans="4:4" x14ac:dyDescent="0.25">
      <c r="D2965" s="190"/>
    </row>
    <row r="2966" spans="4:4" x14ac:dyDescent="0.25">
      <c r="D2966" s="190"/>
    </row>
    <row r="2967" spans="4:4" x14ac:dyDescent="0.25">
      <c r="D2967" s="190"/>
    </row>
    <row r="2968" spans="4:4" x14ac:dyDescent="0.25">
      <c r="D2968" s="190"/>
    </row>
    <row r="2969" spans="4:4" x14ac:dyDescent="0.25">
      <c r="D2969" s="190"/>
    </row>
    <row r="2970" spans="4:4" x14ac:dyDescent="0.25">
      <c r="D2970" s="190"/>
    </row>
    <row r="2971" spans="4:4" x14ac:dyDescent="0.25">
      <c r="D2971" s="190"/>
    </row>
    <row r="2972" spans="4:4" x14ac:dyDescent="0.25">
      <c r="D2972" s="190"/>
    </row>
    <row r="2973" spans="4:4" x14ac:dyDescent="0.25">
      <c r="D2973" s="190"/>
    </row>
    <row r="2974" spans="4:4" x14ac:dyDescent="0.25">
      <c r="D2974" s="190"/>
    </row>
    <row r="2975" spans="4:4" x14ac:dyDescent="0.25">
      <c r="D2975" s="190"/>
    </row>
    <row r="2976" spans="4:4" x14ac:dyDescent="0.25">
      <c r="D2976" s="190"/>
    </row>
    <row r="2977" spans="4:4" x14ac:dyDescent="0.25">
      <c r="D2977" s="190"/>
    </row>
    <row r="2978" spans="4:4" x14ac:dyDescent="0.25">
      <c r="D2978" s="190"/>
    </row>
    <row r="2979" spans="4:4" x14ac:dyDescent="0.25">
      <c r="D2979" s="190"/>
    </row>
    <row r="2980" spans="4:4" x14ac:dyDescent="0.25">
      <c r="D2980" s="190"/>
    </row>
    <row r="2981" spans="4:4" x14ac:dyDescent="0.25">
      <c r="D2981" s="190"/>
    </row>
    <row r="2982" spans="4:4" x14ac:dyDescent="0.25">
      <c r="D2982" s="190"/>
    </row>
    <row r="2983" spans="4:4" x14ac:dyDescent="0.25">
      <c r="D2983" s="190"/>
    </row>
    <row r="2984" spans="4:4" x14ac:dyDescent="0.25">
      <c r="D2984" s="190"/>
    </row>
    <row r="2985" spans="4:4" x14ac:dyDescent="0.25">
      <c r="D2985" s="190"/>
    </row>
    <row r="2986" spans="4:4" x14ac:dyDescent="0.25">
      <c r="D2986" s="190"/>
    </row>
    <row r="2987" spans="4:4" x14ac:dyDescent="0.25">
      <c r="D2987" s="190"/>
    </row>
    <row r="2988" spans="4:4" x14ac:dyDescent="0.25">
      <c r="D2988" s="190"/>
    </row>
    <row r="2989" spans="4:4" x14ac:dyDescent="0.25">
      <c r="D2989" s="190"/>
    </row>
    <row r="2990" spans="4:4" x14ac:dyDescent="0.25">
      <c r="D2990" s="190"/>
    </row>
    <row r="2991" spans="4:4" x14ac:dyDescent="0.25">
      <c r="D2991" s="190"/>
    </row>
    <row r="2992" spans="4:4" x14ac:dyDescent="0.25">
      <c r="D2992" s="190"/>
    </row>
    <row r="2993" spans="4:4" x14ac:dyDescent="0.25">
      <c r="D2993" s="190"/>
    </row>
    <row r="2994" spans="4:4" x14ac:dyDescent="0.25">
      <c r="D2994" s="190"/>
    </row>
    <row r="2995" spans="4:4" x14ac:dyDescent="0.25">
      <c r="D2995" s="190"/>
    </row>
    <row r="2996" spans="4:4" x14ac:dyDescent="0.25">
      <c r="D2996" s="190"/>
    </row>
    <row r="2997" spans="4:4" x14ac:dyDescent="0.25">
      <c r="D2997" s="190"/>
    </row>
    <row r="2998" spans="4:4" x14ac:dyDescent="0.25">
      <c r="D2998" s="190"/>
    </row>
    <row r="2999" spans="4:4" x14ac:dyDescent="0.25">
      <c r="D2999" s="190"/>
    </row>
    <row r="3000" spans="4:4" x14ac:dyDescent="0.25">
      <c r="D3000" s="190"/>
    </row>
    <row r="3001" spans="4:4" x14ac:dyDescent="0.25">
      <c r="D3001" s="190"/>
    </row>
    <row r="3002" spans="4:4" x14ac:dyDescent="0.25">
      <c r="D3002" s="190"/>
    </row>
    <row r="3003" spans="4:4" x14ac:dyDescent="0.25">
      <c r="D3003" s="190"/>
    </row>
    <row r="3004" spans="4:4" x14ac:dyDescent="0.25">
      <c r="D3004" s="190"/>
    </row>
    <row r="3005" spans="4:4" x14ac:dyDescent="0.25">
      <c r="D3005" s="190"/>
    </row>
    <row r="3006" spans="4:4" x14ac:dyDescent="0.25">
      <c r="D3006" s="190"/>
    </row>
    <row r="3007" spans="4:4" x14ac:dyDescent="0.25">
      <c r="D3007" s="190"/>
    </row>
    <row r="3008" spans="4:4" x14ac:dyDescent="0.25">
      <c r="D3008" s="190"/>
    </row>
    <row r="3009" spans="4:4" x14ac:dyDescent="0.25">
      <c r="D3009" s="190"/>
    </row>
    <row r="3010" spans="4:4" x14ac:dyDescent="0.25">
      <c r="D3010" s="190"/>
    </row>
    <row r="3011" spans="4:4" x14ac:dyDescent="0.25">
      <c r="D3011" s="190"/>
    </row>
    <row r="3012" spans="4:4" x14ac:dyDescent="0.25">
      <c r="D3012" s="190"/>
    </row>
    <row r="3013" spans="4:4" x14ac:dyDescent="0.25">
      <c r="D3013" s="190"/>
    </row>
    <row r="3014" spans="4:4" x14ac:dyDescent="0.25">
      <c r="D3014" s="190"/>
    </row>
    <row r="3015" spans="4:4" x14ac:dyDescent="0.25">
      <c r="D3015" s="190"/>
    </row>
    <row r="3016" spans="4:4" x14ac:dyDescent="0.25">
      <c r="D3016" s="190"/>
    </row>
    <row r="3017" spans="4:4" x14ac:dyDescent="0.25">
      <c r="D3017" s="190"/>
    </row>
    <row r="3018" spans="4:4" x14ac:dyDescent="0.25">
      <c r="D3018" s="190"/>
    </row>
    <row r="3019" spans="4:4" x14ac:dyDescent="0.25">
      <c r="D3019" s="190"/>
    </row>
    <row r="3020" spans="4:4" x14ac:dyDescent="0.25">
      <c r="D3020" s="190"/>
    </row>
    <row r="3021" spans="4:4" x14ac:dyDescent="0.25">
      <c r="D3021" s="190"/>
    </row>
    <row r="3022" spans="4:4" x14ac:dyDescent="0.25">
      <c r="D3022" s="190"/>
    </row>
    <row r="3023" spans="4:4" x14ac:dyDescent="0.25">
      <c r="D3023" s="190"/>
    </row>
    <row r="3024" spans="4:4" x14ac:dyDescent="0.25">
      <c r="D3024" s="190"/>
    </row>
    <row r="3025" spans="4:4" x14ac:dyDescent="0.25">
      <c r="D3025" s="190"/>
    </row>
    <row r="3026" spans="4:4" x14ac:dyDescent="0.25">
      <c r="D3026" s="190"/>
    </row>
    <row r="3027" spans="4:4" x14ac:dyDescent="0.25">
      <c r="D3027" s="190"/>
    </row>
    <row r="3028" spans="4:4" x14ac:dyDescent="0.25">
      <c r="D3028" s="190"/>
    </row>
    <row r="3029" spans="4:4" x14ac:dyDescent="0.25">
      <c r="D3029" s="190"/>
    </row>
    <row r="3030" spans="4:4" x14ac:dyDescent="0.25">
      <c r="D3030" s="190"/>
    </row>
    <row r="3031" spans="4:4" x14ac:dyDescent="0.25">
      <c r="D3031" s="190"/>
    </row>
    <row r="3032" spans="4:4" x14ac:dyDescent="0.25">
      <c r="D3032" s="190"/>
    </row>
    <row r="3033" spans="4:4" x14ac:dyDescent="0.25">
      <c r="D3033" s="190"/>
    </row>
    <row r="3034" spans="4:4" x14ac:dyDescent="0.25">
      <c r="D3034" s="190"/>
    </row>
    <row r="3035" spans="4:4" x14ac:dyDescent="0.25">
      <c r="D3035" s="190"/>
    </row>
    <row r="3036" spans="4:4" x14ac:dyDescent="0.25">
      <c r="D3036" s="190"/>
    </row>
    <row r="3037" spans="4:4" x14ac:dyDescent="0.25">
      <c r="D3037" s="190"/>
    </row>
    <row r="3038" spans="4:4" x14ac:dyDescent="0.25">
      <c r="D3038" s="190"/>
    </row>
    <row r="3039" spans="4:4" x14ac:dyDescent="0.25">
      <c r="D3039" s="190"/>
    </row>
    <row r="3040" spans="4:4" x14ac:dyDescent="0.25">
      <c r="D3040" s="190"/>
    </row>
    <row r="3041" spans="4:4" x14ac:dyDescent="0.25">
      <c r="D3041" s="190"/>
    </row>
    <row r="3042" spans="4:4" x14ac:dyDescent="0.25">
      <c r="D3042" s="190"/>
    </row>
    <row r="3043" spans="4:4" x14ac:dyDescent="0.25">
      <c r="D3043" s="190"/>
    </row>
    <row r="3044" spans="4:4" x14ac:dyDescent="0.25">
      <c r="D3044" s="190"/>
    </row>
    <row r="3045" spans="4:4" x14ac:dyDescent="0.25">
      <c r="D3045" s="190"/>
    </row>
    <row r="3046" spans="4:4" x14ac:dyDescent="0.25">
      <c r="D3046" s="190"/>
    </row>
    <row r="3047" spans="4:4" x14ac:dyDescent="0.25">
      <c r="D3047" s="190"/>
    </row>
    <row r="3048" spans="4:4" x14ac:dyDescent="0.25">
      <c r="D3048" s="190"/>
    </row>
    <row r="3049" spans="4:4" x14ac:dyDescent="0.25">
      <c r="D3049" s="190"/>
    </row>
    <row r="3050" spans="4:4" x14ac:dyDescent="0.25">
      <c r="D3050" s="190"/>
    </row>
    <row r="3051" spans="4:4" x14ac:dyDescent="0.25">
      <c r="D3051" s="190"/>
    </row>
    <row r="3052" spans="4:4" x14ac:dyDescent="0.25">
      <c r="D3052" s="190"/>
    </row>
    <row r="3053" spans="4:4" x14ac:dyDescent="0.25">
      <c r="D3053" s="190"/>
    </row>
    <row r="3054" spans="4:4" x14ac:dyDescent="0.25">
      <c r="D3054" s="190"/>
    </row>
    <row r="3055" spans="4:4" x14ac:dyDescent="0.25">
      <c r="D3055" s="190"/>
    </row>
    <row r="3056" spans="4:4" x14ac:dyDescent="0.25">
      <c r="D3056" s="190"/>
    </row>
    <row r="3057" spans="4:4" x14ac:dyDescent="0.25">
      <c r="D3057" s="190"/>
    </row>
    <row r="3058" spans="4:4" x14ac:dyDescent="0.25">
      <c r="D3058" s="190"/>
    </row>
    <row r="3059" spans="4:4" x14ac:dyDescent="0.25">
      <c r="D3059" s="190"/>
    </row>
    <row r="3060" spans="4:4" x14ac:dyDescent="0.25">
      <c r="D3060" s="190"/>
    </row>
    <row r="3061" spans="4:4" x14ac:dyDescent="0.25">
      <c r="D3061" s="190"/>
    </row>
    <row r="3062" spans="4:4" x14ac:dyDescent="0.25">
      <c r="D3062" s="190"/>
    </row>
    <row r="3063" spans="4:4" x14ac:dyDescent="0.25">
      <c r="D3063" s="190"/>
    </row>
    <row r="3064" spans="4:4" x14ac:dyDescent="0.25">
      <c r="D3064" s="190"/>
    </row>
    <row r="3065" spans="4:4" x14ac:dyDescent="0.25">
      <c r="D3065" s="190"/>
    </row>
    <row r="3066" spans="4:4" x14ac:dyDescent="0.25">
      <c r="D3066" s="190"/>
    </row>
    <row r="3067" spans="4:4" x14ac:dyDescent="0.25">
      <c r="D3067" s="190"/>
    </row>
    <row r="3068" spans="4:4" x14ac:dyDescent="0.25">
      <c r="D3068" s="190"/>
    </row>
    <row r="3069" spans="4:4" x14ac:dyDescent="0.25">
      <c r="D3069" s="190"/>
    </row>
    <row r="3070" spans="4:4" x14ac:dyDescent="0.25">
      <c r="D3070" s="190"/>
    </row>
    <row r="3071" spans="4:4" x14ac:dyDescent="0.25">
      <c r="D3071" s="190"/>
    </row>
    <row r="3072" spans="4:4" x14ac:dyDescent="0.25">
      <c r="D3072" s="190"/>
    </row>
    <row r="3073" spans="4:4" x14ac:dyDescent="0.25">
      <c r="D3073" s="190"/>
    </row>
    <row r="3074" spans="4:4" x14ac:dyDescent="0.25">
      <c r="D3074" s="190"/>
    </row>
    <row r="3075" spans="4:4" x14ac:dyDescent="0.25">
      <c r="D3075" s="190"/>
    </row>
    <row r="3076" spans="4:4" x14ac:dyDescent="0.25">
      <c r="D3076" s="190"/>
    </row>
    <row r="3077" spans="4:4" x14ac:dyDescent="0.25">
      <c r="D3077" s="190"/>
    </row>
    <row r="3078" spans="4:4" x14ac:dyDescent="0.25">
      <c r="D3078" s="190"/>
    </row>
    <row r="3079" spans="4:4" x14ac:dyDescent="0.25">
      <c r="D3079" s="190"/>
    </row>
    <row r="3080" spans="4:4" x14ac:dyDescent="0.25">
      <c r="D3080" s="190"/>
    </row>
    <row r="3081" spans="4:4" x14ac:dyDescent="0.25">
      <c r="D3081" s="190"/>
    </row>
    <row r="3082" spans="4:4" x14ac:dyDescent="0.25">
      <c r="D3082" s="190"/>
    </row>
    <row r="3083" spans="4:4" x14ac:dyDescent="0.25">
      <c r="D3083" s="190"/>
    </row>
    <row r="3084" spans="4:4" x14ac:dyDescent="0.25">
      <c r="D3084" s="190"/>
    </row>
    <row r="3085" spans="4:4" x14ac:dyDescent="0.25">
      <c r="D3085" s="190"/>
    </row>
    <row r="3086" spans="4:4" x14ac:dyDescent="0.25">
      <c r="D3086" s="190"/>
    </row>
    <row r="3087" spans="4:4" x14ac:dyDescent="0.25">
      <c r="D3087" s="190"/>
    </row>
    <row r="3088" spans="4:4" x14ac:dyDescent="0.25">
      <c r="D3088" s="190"/>
    </row>
    <row r="3089" spans="4:4" x14ac:dyDescent="0.25">
      <c r="D3089" s="190"/>
    </row>
    <row r="3090" spans="4:4" x14ac:dyDescent="0.25">
      <c r="D3090" s="190"/>
    </row>
    <row r="3091" spans="4:4" x14ac:dyDescent="0.25">
      <c r="D3091" s="190"/>
    </row>
    <row r="3092" spans="4:4" x14ac:dyDescent="0.25">
      <c r="D3092" s="190"/>
    </row>
    <row r="3093" spans="4:4" x14ac:dyDescent="0.25">
      <c r="D3093" s="190"/>
    </row>
    <row r="3094" spans="4:4" x14ac:dyDescent="0.25">
      <c r="D3094" s="190"/>
    </row>
    <row r="3095" spans="4:4" x14ac:dyDescent="0.25">
      <c r="D3095" s="190"/>
    </row>
    <row r="3096" spans="4:4" x14ac:dyDescent="0.25">
      <c r="D3096" s="190"/>
    </row>
    <row r="3097" spans="4:4" x14ac:dyDescent="0.25">
      <c r="D3097" s="190"/>
    </row>
    <row r="3098" spans="4:4" x14ac:dyDescent="0.25">
      <c r="D3098" s="190"/>
    </row>
    <row r="3099" spans="4:4" x14ac:dyDescent="0.25">
      <c r="D3099" s="190"/>
    </row>
    <row r="3100" spans="4:4" x14ac:dyDescent="0.25">
      <c r="D3100" s="190"/>
    </row>
    <row r="3101" spans="4:4" x14ac:dyDescent="0.25">
      <c r="D3101" s="190"/>
    </row>
    <row r="3102" spans="4:4" x14ac:dyDescent="0.25">
      <c r="D3102" s="190"/>
    </row>
    <row r="3103" spans="4:4" x14ac:dyDescent="0.25">
      <c r="D3103" s="190"/>
    </row>
    <row r="3104" spans="4:4" x14ac:dyDescent="0.25">
      <c r="D3104" s="190"/>
    </row>
    <row r="3105" spans="4:4" x14ac:dyDescent="0.25">
      <c r="D3105" s="190"/>
    </row>
    <row r="3106" spans="4:4" x14ac:dyDescent="0.25">
      <c r="D3106" s="190"/>
    </row>
    <row r="3107" spans="4:4" x14ac:dyDescent="0.25">
      <c r="D3107" s="190"/>
    </row>
    <row r="3108" spans="4:4" x14ac:dyDescent="0.25">
      <c r="D3108" s="190"/>
    </row>
    <row r="3109" spans="4:4" x14ac:dyDescent="0.25">
      <c r="D3109" s="190"/>
    </row>
    <row r="3110" spans="4:4" x14ac:dyDescent="0.25">
      <c r="D3110" s="190"/>
    </row>
    <row r="3111" spans="4:4" x14ac:dyDescent="0.25">
      <c r="D3111" s="190"/>
    </row>
    <row r="3112" spans="4:4" x14ac:dyDescent="0.25">
      <c r="D3112" s="190"/>
    </row>
    <row r="3113" spans="4:4" x14ac:dyDescent="0.25">
      <c r="D3113" s="190"/>
    </row>
    <row r="3114" spans="4:4" x14ac:dyDescent="0.25">
      <c r="D3114" s="190"/>
    </row>
    <row r="3115" spans="4:4" x14ac:dyDescent="0.25">
      <c r="D3115" s="190"/>
    </row>
    <row r="3116" spans="4:4" x14ac:dyDescent="0.25">
      <c r="D3116" s="190"/>
    </row>
    <row r="3117" spans="4:4" x14ac:dyDescent="0.25">
      <c r="D3117" s="190"/>
    </row>
    <row r="3118" spans="4:4" x14ac:dyDescent="0.25">
      <c r="D3118" s="190"/>
    </row>
    <row r="3119" spans="4:4" x14ac:dyDescent="0.25">
      <c r="D3119" s="190"/>
    </row>
    <row r="3120" spans="4:4" x14ac:dyDescent="0.25">
      <c r="D3120" s="190"/>
    </row>
    <row r="3121" spans="4:4" x14ac:dyDescent="0.25">
      <c r="D3121" s="190"/>
    </row>
    <row r="3122" spans="4:4" x14ac:dyDescent="0.25">
      <c r="D3122" s="190"/>
    </row>
    <row r="3123" spans="4:4" x14ac:dyDescent="0.25">
      <c r="D3123" s="190"/>
    </row>
    <row r="3124" spans="4:4" x14ac:dyDescent="0.25">
      <c r="D3124" s="190"/>
    </row>
    <row r="3125" spans="4:4" x14ac:dyDescent="0.25">
      <c r="D3125" s="190"/>
    </row>
    <row r="3126" spans="4:4" x14ac:dyDescent="0.25">
      <c r="D3126" s="190"/>
    </row>
    <row r="3127" spans="4:4" x14ac:dyDescent="0.25">
      <c r="D3127" s="190"/>
    </row>
    <row r="3128" spans="4:4" x14ac:dyDescent="0.25">
      <c r="D3128" s="190"/>
    </row>
    <row r="3129" spans="4:4" x14ac:dyDescent="0.25">
      <c r="D3129" s="190"/>
    </row>
    <row r="3130" spans="4:4" x14ac:dyDescent="0.25">
      <c r="D3130" s="190"/>
    </row>
    <row r="3131" spans="4:4" x14ac:dyDescent="0.25">
      <c r="D3131" s="190"/>
    </row>
    <row r="3132" spans="4:4" x14ac:dyDescent="0.25">
      <c r="D3132" s="190"/>
    </row>
    <row r="3133" spans="4:4" x14ac:dyDescent="0.25">
      <c r="D3133" s="190"/>
    </row>
    <row r="3134" spans="4:4" x14ac:dyDescent="0.25">
      <c r="D3134" s="190"/>
    </row>
    <row r="3135" spans="4:4" x14ac:dyDescent="0.25">
      <c r="D3135" s="190"/>
    </row>
    <row r="3136" spans="4:4" x14ac:dyDescent="0.25">
      <c r="D3136" s="190"/>
    </row>
    <row r="3137" spans="4:4" x14ac:dyDescent="0.25">
      <c r="D3137" s="190"/>
    </row>
    <row r="3138" spans="4:4" x14ac:dyDescent="0.25">
      <c r="D3138" s="190"/>
    </row>
    <row r="3139" spans="4:4" x14ac:dyDescent="0.25">
      <c r="D3139" s="190"/>
    </row>
    <row r="3140" spans="4:4" x14ac:dyDescent="0.25">
      <c r="D3140" s="190"/>
    </row>
    <row r="3141" spans="4:4" x14ac:dyDescent="0.25">
      <c r="D3141" s="190"/>
    </row>
    <row r="3142" spans="4:4" x14ac:dyDescent="0.25">
      <c r="D3142" s="190"/>
    </row>
    <row r="3143" spans="4:4" x14ac:dyDescent="0.25">
      <c r="D3143" s="190"/>
    </row>
    <row r="3144" spans="4:4" x14ac:dyDescent="0.25">
      <c r="D3144" s="190"/>
    </row>
    <row r="3145" spans="4:4" x14ac:dyDescent="0.25">
      <c r="D3145" s="190"/>
    </row>
    <row r="3146" spans="4:4" x14ac:dyDescent="0.25">
      <c r="D3146" s="190"/>
    </row>
    <row r="3147" spans="4:4" x14ac:dyDescent="0.25">
      <c r="D3147" s="190"/>
    </row>
    <row r="3148" spans="4:4" x14ac:dyDescent="0.25">
      <c r="D3148" s="190"/>
    </row>
    <row r="3149" spans="4:4" x14ac:dyDescent="0.25">
      <c r="D3149" s="190"/>
    </row>
    <row r="3150" spans="4:4" x14ac:dyDescent="0.25">
      <c r="D3150" s="190"/>
    </row>
    <row r="3151" spans="4:4" x14ac:dyDescent="0.25">
      <c r="D3151" s="190"/>
    </row>
    <row r="3152" spans="4:4" x14ac:dyDescent="0.25">
      <c r="D3152" s="190"/>
    </row>
    <row r="3153" spans="4:4" x14ac:dyDescent="0.25">
      <c r="D3153" s="190"/>
    </row>
    <row r="3154" spans="4:4" x14ac:dyDescent="0.25">
      <c r="D3154" s="190"/>
    </row>
    <row r="3155" spans="4:4" x14ac:dyDescent="0.25">
      <c r="D3155" s="190"/>
    </row>
    <row r="3156" spans="4:4" x14ac:dyDescent="0.25">
      <c r="D3156" s="190"/>
    </row>
    <row r="3157" spans="4:4" x14ac:dyDescent="0.25">
      <c r="D3157" s="190"/>
    </row>
    <row r="3158" spans="4:4" x14ac:dyDescent="0.25">
      <c r="D3158" s="190"/>
    </row>
    <row r="3159" spans="4:4" x14ac:dyDescent="0.25">
      <c r="D3159" s="190"/>
    </row>
    <row r="3160" spans="4:4" x14ac:dyDescent="0.25">
      <c r="D3160" s="190"/>
    </row>
    <row r="3161" spans="4:4" x14ac:dyDescent="0.25">
      <c r="D3161" s="190"/>
    </row>
    <row r="3162" spans="4:4" x14ac:dyDescent="0.25">
      <c r="D3162" s="190"/>
    </row>
    <row r="3163" spans="4:4" x14ac:dyDescent="0.25">
      <c r="D3163" s="190"/>
    </row>
    <row r="3164" spans="4:4" x14ac:dyDescent="0.25">
      <c r="D3164" s="190"/>
    </row>
    <row r="3165" spans="4:4" x14ac:dyDescent="0.25">
      <c r="D3165" s="190"/>
    </row>
    <row r="3166" spans="4:4" x14ac:dyDescent="0.25">
      <c r="D3166" s="190"/>
    </row>
    <row r="3167" spans="4:4" x14ac:dyDescent="0.25">
      <c r="D3167" s="190"/>
    </row>
    <row r="3168" spans="4:4" x14ac:dyDescent="0.25">
      <c r="D3168" s="190"/>
    </row>
    <row r="3169" spans="4:4" x14ac:dyDescent="0.25">
      <c r="D3169" s="190"/>
    </row>
    <row r="3170" spans="4:4" x14ac:dyDescent="0.25">
      <c r="D3170" s="190"/>
    </row>
    <row r="3171" spans="4:4" x14ac:dyDescent="0.25">
      <c r="D3171" s="190"/>
    </row>
    <row r="3172" spans="4:4" x14ac:dyDescent="0.25">
      <c r="D3172" s="190"/>
    </row>
    <row r="3173" spans="4:4" x14ac:dyDescent="0.25">
      <c r="D3173" s="190"/>
    </row>
    <row r="3174" spans="4:4" x14ac:dyDescent="0.25">
      <c r="D3174" s="190"/>
    </row>
    <row r="3175" spans="4:4" x14ac:dyDescent="0.25">
      <c r="D3175" s="190"/>
    </row>
    <row r="3176" spans="4:4" x14ac:dyDescent="0.25">
      <c r="D3176" s="190"/>
    </row>
    <row r="3177" spans="4:4" x14ac:dyDescent="0.25">
      <c r="D3177" s="190"/>
    </row>
    <row r="3178" spans="4:4" x14ac:dyDescent="0.25">
      <c r="D3178" s="190"/>
    </row>
    <row r="3179" spans="4:4" x14ac:dyDescent="0.25">
      <c r="D3179" s="190"/>
    </row>
    <row r="3180" spans="4:4" x14ac:dyDescent="0.25">
      <c r="D3180" s="190"/>
    </row>
    <row r="3181" spans="4:4" x14ac:dyDescent="0.25">
      <c r="D3181" s="190"/>
    </row>
    <row r="3182" spans="4:4" x14ac:dyDescent="0.25">
      <c r="D3182" s="190"/>
    </row>
    <row r="3183" spans="4:4" x14ac:dyDescent="0.25">
      <c r="D3183" s="190"/>
    </row>
    <row r="3184" spans="4:4" x14ac:dyDescent="0.25">
      <c r="D3184" s="190"/>
    </row>
    <row r="3185" spans="4:4" x14ac:dyDescent="0.25">
      <c r="D3185" s="190"/>
    </row>
    <row r="3186" spans="4:4" x14ac:dyDescent="0.25">
      <c r="D3186" s="190"/>
    </row>
    <row r="3187" spans="4:4" x14ac:dyDescent="0.25">
      <c r="D3187" s="190"/>
    </row>
    <row r="3188" spans="4:4" x14ac:dyDescent="0.25">
      <c r="D3188" s="190"/>
    </row>
    <row r="3189" spans="4:4" x14ac:dyDescent="0.25">
      <c r="D3189" s="190"/>
    </row>
    <row r="3190" spans="4:4" x14ac:dyDescent="0.25">
      <c r="D3190" s="190"/>
    </row>
    <row r="3191" spans="4:4" x14ac:dyDescent="0.25">
      <c r="D3191" s="190"/>
    </row>
    <row r="3192" spans="4:4" x14ac:dyDescent="0.25">
      <c r="D3192" s="190"/>
    </row>
    <row r="3193" spans="4:4" x14ac:dyDescent="0.25">
      <c r="D3193" s="190"/>
    </row>
    <row r="3194" spans="4:4" x14ac:dyDescent="0.25">
      <c r="D3194" s="190"/>
    </row>
    <row r="3195" spans="4:4" x14ac:dyDescent="0.25">
      <c r="D3195" s="190"/>
    </row>
    <row r="3196" spans="4:4" x14ac:dyDescent="0.25">
      <c r="D3196" s="190"/>
    </row>
    <row r="3197" spans="4:4" x14ac:dyDescent="0.25">
      <c r="D3197" s="190"/>
    </row>
    <row r="3198" spans="4:4" x14ac:dyDescent="0.25">
      <c r="D3198" s="190"/>
    </row>
    <row r="3199" spans="4:4" x14ac:dyDescent="0.25">
      <c r="D3199" s="190"/>
    </row>
    <row r="3200" spans="4:4" x14ac:dyDescent="0.25">
      <c r="D3200" s="190"/>
    </row>
    <row r="3201" spans="4:4" x14ac:dyDescent="0.25">
      <c r="D3201" s="190"/>
    </row>
    <row r="3202" spans="4:4" x14ac:dyDescent="0.25">
      <c r="D3202" s="190"/>
    </row>
    <row r="3203" spans="4:4" x14ac:dyDescent="0.25">
      <c r="D3203" s="190"/>
    </row>
    <row r="3204" spans="4:4" x14ac:dyDescent="0.25">
      <c r="D3204" s="190"/>
    </row>
    <row r="3205" spans="4:4" x14ac:dyDescent="0.25">
      <c r="D3205" s="190"/>
    </row>
    <row r="3206" spans="4:4" x14ac:dyDescent="0.25">
      <c r="D3206" s="190"/>
    </row>
    <row r="3207" spans="4:4" x14ac:dyDescent="0.25">
      <c r="D3207" s="190"/>
    </row>
    <row r="3208" spans="4:4" x14ac:dyDescent="0.25">
      <c r="D3208" s="190"/>
    </row>
    <row r="3209" spans="4:4" x14ac:dyDescent="0.25">
      <c r="D3209" s="190"/>
    </row>
    <row r="3210" spans="4:4" x14ac:dyDescent="0.25">
      <c r="D3210" s="190"/>
    </row>
    <row r="3211" spans="4:4" x14ac:dyDescent="0.25">
      <c r="D3211" s="190"/>
    </row>
    <row r="3212" spans="4:4" x14ac:dyDescent="0.25">
      <c r="D3212" s="190"/>
    </row>
    <row r="3213" spans="4:4" x14ac:dyDescent="0.25">
      <c r="D3213" s="190"/>
    </row>
    <row r="3214" spans="4:4" x14ac:dyDescent="0.25">
      <c r="D3214" s="190"/>
    </row>
    <row r="3215" spans="4:4" x14ac:dyDescent="0.25">
      <c r="D3215" s="190"/>
    </row>
    <row r="3216" spans="4:4" x14ac:dyDescent="0.25">
      <c r="D3216" s="190"/>
    </row>
    <row r="3217" spans="4:4" x14ac:dyDescent="0.25">
      <c r="D3217" s="190"/>
    </row>
    <row r="3218" spans="4:4" x14ac:dyDescent="0.25">
      <c r="D3218" s="190"/>
    </row>
    <row r="3219" spans="4:4" x14ac:dyDescent="0.25">
      <c r="D3219" s="190"/>
    </row>
    <row r="3220" spans="4:4" x14ac:dyDescent="0.25">
      <c r="D3220" s="190"/>
    </row>
    <row r="3221" spans="4:4" x14ac:dyDescent="0.25">
      <c r="D3221" s="190"/>
    </row>
    <row r="3222" spans="4:4" x14ac:dyDescent="0.25">
      <c r="D3222" s="190"/>
    </row>
    <row r="3223" spans="4:4" x14ac:dyDescent="0.25">
      <c r="D3223" s="190"/>
    </row>
    <row r="3224" spans="4:4" x14ac:dyDescent="0.25">
      <c r="D3224" s="190"/>
    </row>
    <row r="3225" spans="4:4" x14ac:dyDescent="0.25">
      <c r="D3225" s="190"/>
    </row>
    <row r="3226" spans="4:4" x14ac:dyDescent="0.25">
      <c r="D3226" s="190"/>
    </row>
    <row r="3227" spans="4:4" x14ac:dyDescent="0.25">
      <c r="D3227" s="190"/>
    </row>
    <row r="3228" spans="4:4" x14ac:dyDescent="0.25">
      <c r="D3228" s="190"/>
    </row>
    <row r="3229" spans="4:4" x14ac:dyDescent="0.25">
      <c r="D3229" s="190"/>
    </row>
    <row r="3230" spans="4:4" x14ac:dyDescent="0.25">
      <c r="D3230" s="190"/>
    </row>
    <row r="3231" spans="4:4" x14ac:dyDescent="0.25">
      <c r="D3231" s="190"/>
    </row>
    <row r="3232" spans="4:4" x14ac:dyDescent="0.25">
      <c r="D3232" s="190"/>
    </row>
    <row r="3233" spans="4:4" x14ac:dyDescent="0.25">
      <c r="D3233" s="190"/>
    </row>
    <row r="3234" spans="4:4" x14ac:dyDescent="0.25">
      <c r="D3234" s="190"/>
    </row>
    <row r="3235" spans="4:4" x14ac:dyDescent="0.25">
      <c r="D3235" s="190"/>
    </row>
    <row r="3236" spans="4:4" x14ac:dyDescent="0.25">
      <c r="D3236" s="190"/>
    </row>
    <row r="3237" spans="4:4" x14ac:dyDescent="0.25">
      <c r="D3237" s="190"/>
    </row>
    <row r="3238" spans="4:4" x14ac:dyDescent="0.25">
      <c r="D3238" s="190"/>
    </row>
    <row r="3239" spans="4:4" x14ac:dyDescent="0.25">
      <c r="D3239" s="190"/>
    </row>
    <row r="3240" spans="4:4" x14ac:dyDescent="0.25">
      <c r="D3240" s="190"/>
    </row>
    <row r="3241" spans="4:4" x14ac:dyDescent="0.25">
      <c r="D3241" s="190"/>
    </row>
    <row r="3242" spans="4:4" x14ac:dyDescent="0.25">
      <c r="D3242" s="190"/>
    </row>
    <row r="3243" spans="4:4" x14ac:dyDescent="0.25">
      <c r="D3243" s="190"/>
    </row>
    <row r="3244" spans="4:4" x14ac:dyDescent="0.25">
      <c r="D3244" s="190"/>
    </row>
    <row r="3245" spans="4:4" x14ac:dyDescent="0.25">
      <c r="D3245" s="190"/>
    </row>
    <row r="3246" spans="4:4" x14ac:dyDescent="0.25">
      <c r="D3246" s="190"/>
    </row>
    <row r="3247" spans="4:4" x14ac:dyDescent="0.25">
      <c r="D3247" s="190"/>
    </row>
    <row r="3248" spans="4:4" x14ac:dyDescent="0.25">
      <c r="D3248" s="190"/>
    </row>
    <row r="3249" spans="4:4" x14ac:dyDescent="0.25">
      <c r="D3249" s="190"/>
    </row>
    <row r="3250" spans="4:4" x14ac:dyDescent="0.25">
      <c r="D3250" s="190"/>
    </row>
    <row r="3251" spans="4:4" x14ac:dyDescent="0.25">
      <c r="D3251" s="190"/>
    </row>
    <row r="3252" spans="4:4" x14ac:dyDescent="0.25">
      <c r="D3252" s="190"/>
    </row>
    <row r="3253" spans="4:4" x14ac:dyDescent="0.25">
      <c r="D3253" s="190"/>
    </row>
    <row r="3254" spans="4:4" x14ac:dyDescent="0.25">
      <c r="D3254" s="190"/>
    </row>
    <row r="3255" spans="4:4" x14ac:dyDescent="0.25">
      <c r="D3255" s="190"/>
    </row>
    <row r="3256" spans="4:4" x14ac:dyDescent="0.25">
      <c r="D3256" s="190"/>
    </row>
    <row r="3257" spans="4:4" x14ac:dyDescent="0.25">
      <c r="D3257" s="190"/>
    </row>
    <row r="3258" spans="4:4" x14ac:dyDescent="0.25">
      <c r="D3258" s="190"/>
    </row>
    <row r="3259" spans="4:4" x14ac:dyDescent="0.25">
      <c r="D3259" s="190"/>
    </row>
    <row r="3260" spans="4:4" x14ac:dyDescent="0.25">
      <c r="D3260" s="190"/>
    </row>
    <row r="3261" spans="4:4" x14ac:dyDescent="0.25">
      <c r="D3261" s="190"/>
    </row>
    <row r="3262" spans="4:4" x14ac:dyDescent="0.25">
      <c r="D3262" s="190"/>
    </row>
    <row r="3263" spans="4:4" x14ac:dyDescent="0.25">
      <c r="D3263" s="190"/>
    </row>
    <row r="3264" spans="4:4" x14ac:dyDescent="0.25">
      <c r="D3264" s="190"/>
    </row>
    <row r="3265" spans="4:4" x14ac:dyDescent="0.25">
      <c r="D3265" s="190"/>
    </row>
    <row r="3266" spans="4:4" x14ac:dyDescent="0.25">
      <c r="D3266" s="190"/>
    </row>
    <row r="3267" spans="4:4" x14ac:dyDescent="0.25">
      <c r="D3267" s="190"/>
    </row>
    <row r="3268" spans="4:4" x14ac:dyDescent="0.25">
      <c r="D3268" s="190"/>
    </row>
    <row r="3269" spans="4:4" x14ac:dyDescent="0.25">
      <c r="D3269" s="190"/>
    </row>
    <row r="3270" spans="4:4" x14ac:dyDescent="0.25">
      <c r="D3270" s="190"/>
    </row>
    <row r="3271" spans="4:4" x14ac:dyDescent="0.25">
      <c r="D3271" s="190"/>
    </row>
    <row r="3272" spans="4:4" x14ac:dyDescent="0.25">
      <c r="D3272" s="190"/>
    </row>
    <row r="3273" spans="4:4" x14ac:dyDescent="0.25">
      <c r="D3273" s="190"/>
    </row>
    <row r="3274" spans="4:4" x14ac:dyDescent="0.25">
      <c r="D3274" s="190"/>
    </row>
    <row r="3275" spans="4:4" x14ac:dyDescent="0.25">
      <c r="D3275" s="190"/>
    </row>
    <row r="3276" spans="4:4" x14ac:dyDescent="0.25">
      <c r="D3276" s="190"/>
    </row>
    <row r="3277" spans="4:4" x14ac:dyDescent="0.25">
      <c r="D3277" s="190"/>
    </row>
    <row r="3278" spans="4:4" x14ac:dyDescent="0.25">
      <c r="D3278" s="190"/>
    </row>
    <row r="3279" spans="4:4" x14ac:dyDescent="0.25">
      <c r="D3279" s="190"/>
    </row>
    <row r="3280" spans="4:4" x14ac:dyDescent="0.25">
      <c r="D3280" s="190"/>
    </row>
    <row r="3281" spans="4:4" x14ac:dyDescent="0.25">
      <c r="D3281" s="190"/>
    </row>
    <row r="3282" spans="4:4" x14ac:dyDescent="0.25">
      <c r="D3282" s="190"/>
    </row>
    <row r="3283" spans="4:4" x14ac:dyDescent="0.25">
      <c r="D3283" s="190"/>
    </row>
    <row r="3284" spans="4:4" x14ac:dyDescent="0.25">
      <c r="D3284" s="190"/>
    </row>
    <row r="3285" spans="4:4" x14ac:dyDescent="0.25">
      <c r="D3285" s="190"/>
    </row>
    <row r="3286" spans="4:4" x14ac:dyDescent="0.25">
      <c r="D3286" s="190"/>
    </row>
    <row r="3287" spans="4:4" x14ac:dyDescent="0.25">
      <c r="D3287" s="190"/>
    </row>
    <row r="3288" spans="4:4" x14ac:dyDescent="0.25">
      <c r="D3288" s="190"/>
    </row>
    <row r="3289" spans="4:4" x14ac:dyDescent="0.25">
      <c r="D3289" s="190"/>
    </row>
    <row r="3290" spans="4:4" x14ac:dyDescent="0.25">
      <c r="D3290" s="190"/>
    </row>
    <row r="3291" spans="4:4" x14ac:dyDescent="0.25">
      <c r="D3291" s="190"/>
    </row>
    <row r="3292" spans="4:4" x14ac:dyDescent="0.25">
      <c r="D3292" s="190"/>
    </row>
    <row r="3293" spans="4:4" x14ac:dyDescent="0.25">
      <c r="D3293" s="190"/>
    </row>
    <row r="3294" spans="4:4" x14ac:dyDescent="0.25">
      <c r="D3294" s="190"/>
    </row>
    <row r="3295" spans="4:4" x14ac:dyDescent="0.25">
      <c r="D3295" s="190"/>
    </row>
    <row r="3296" spans="4:4" x14ac:dyDescent="0.25">
      <c r="D3296" s="190"/>
    </row>
    <row r="3297" spans="4:4" x14ac:dyDescent="0.25">
      <c r="D3297" s="190"/>
    </row>
    <row r="3298" spans="4:4" x14ac:dyDescent="0.25">
      <c r="D3298" s="190"/>
    </row>
    <row r="3299" spans="4:4" x14ac:dyDescent="0.25">
      <c r="D3299" s="190"/>
    </row>
    <row r="3300" spans="4:4" x14ac:dyDescent="0.25">
      <c r="D3300" s="190"/>
    </row>
    <row r="3301" spans="4:4" x14ac:dyDescent="0.25">
      <c r="D3301" s="190"/>
    </row>
    <row r="3302" spans="4:4" x14ac:dyDescent="0.25">
      <c r="D3302" s="190"/>
    </row>
    <row r="3303" spans="4:4" x14ac:dyDescent="0.25">
      <c r="D3303" s="190"/>
    </row>
    <row r="3304" spans="4:4" x14ac:dyDescent="0.25">
      <c r="D3304" s="190"/>
    </row>
    <row r="3305" spans="4:4" x14ac:dyDescent="0.25">
      <c r="D3305" s="190"/>
    </row>
    <row r="3306" spans="4:4" x14ac:dyDescent="0.25">
      <c r="D3306" s="190"/>
    </row>
    <row r="3307" spans="4:4" x14ac:dyDescent="0.25">
      <c r="D3307" s="190"/>
    </row>
    <row r="3308" spans="4:4" x14ac:dyDescent="0.25">
      <c r="D3308" s="190"/>
    </row>
    <row r="3309" spans="4:4" x14ac:dyDescent="0.25">
      <c r="D3309" s="190"/>
    </row>
    <row r="3310" spans="4:4" x14ac:dyDescent="0.25">
      <c r="D3310" s="190"/>
    </row>
    <row r="3311" spans="4:4" x14ac:dyDescent="0.25">
      <c r="D3311" s="190"/>
    </row>
    <row r="3312" spans="4:4" x14ac:dyDescent="0.25">
      <c r="D3312" s="190"/>
    </row>
    <row r="3313" spans="4:4" x14ac:dyDescent="0.25">
      <c r="D3313" s="190"/>
    </row>
    <row r="3314" spans="4:4" x14ac:dyDescent="0.25">
      <c r="D3314" s="190"/>
    </row>
    <row r="3315" spans="4:4" x14ac:dyDescent="0.25">
      <c r="D3315" s="190"/>
    </row>
    <row r="3316" spans="4:4" x14ac:dyDescent="0.25">
      <c r="D3316" s="190"/>
    </row>
    <row r="3317" spans="4:4" x14ac:dyDescent="0.25">
      <c r="D3317" s="190"/>
    </row>
    <row r="3318" spans="4:4" x14ac:dyDescent="0.25">
      <c r="D3318" s="190"/>
    </row>
    <row r="3319" spans="4:4" x14ac:dyDescent="0.25">
      <c r="D3319" s="190"/>
    </row>
    <row r="3320" spans="4:4" x14ac:dyDescent="0.25">
      <c r="D3320" s="190"/>
    </row>
    <row r="3321" spans="4:4" x14ac:dyDescent="0.25">
      <c r="D3321" s="190"/>
    </row>
    <row r="3322" spans="4:4" x14ac:dyDescent="0.25">
      <c r="D3322" s="190"/>
    </row>
    <row r="3323" spans="4:4" x14ac:dyDescent="0.25">
      <c r="D3323" s="190"/>
    </row>
    <row r="3324" spans="4:4" x14ac:dyDescent="0.25">
      <c r="D3324" s="190"/>
    </row>
    <row r="3325" spans="4:4" x14ac:dyDescent="0.25">
      <c r="D3325" s="190"/>
    </row>
    <row r="3326" spans="4:4" x14ac:dyDescent="0.25">
      <c r="D3326" s="190"/>
    </row>
    <row r="3327" spans="4:4" x14ac:dyDescent="0.25">
      <c r="D3327" s="190"/>
    </row>
    <row r="3328" spans="4:4" x14ac:dyDescent="0.25">
      <c r="D3328" s="190"/>
    </row>
    <row r="3329" spans="4:4" x14ac:dyDescent="0.25">
      <c r="D3329" s="190"/>
    </row>
    <row r="3330" spans="4:4" x14ac:dyDescent="0.25">
      <c r="D3330" s="190"/>
    </row>
    <row r="3331" spans="4:4" x14ac:dyDescent="0.25">
      <c r="D3331" s="190"/>
    </row>
    <row r="3332" spans="4:4" x14ac:dyDescent="0.25">
      <c r="D3332" s="190"/>
    </row>
    <row r="3333" spans="4:4" x14ac:dyDescent="0.25">
      <c r="D3333" s="190"/>
    </row>
    <row r="3334" spans="4:4" x14ac:dyDescent="0.25">
      <c r="D3334" s="190"/>
    </row>
    <row r="3335" spans="4:4" x14ac:dyDescent="0.25">
      <c r="D3335" s="190"/>
    </row>
    <row r="3336" spans="4:4" x14ac:dyDescent="0.25">
      <c r="D3336" s="190"/>
    </row>
    <row r="3337" spans="4:4" x14ac:dyDescent="0.25">
      <c r="D3337" s="190"/>
    </row>
    <row r="3338" spans="4:4" x14ac:dyDescent="0.25">
      <c r="D3338" s="190"/>
    </row>
    <row r="3339" spans="4:4" x14ac:dyDescent="0.25">
      <c r="D3339" s="190"/>
    </row>
    <row r="3340" spans="4:4" x14ac:dyDescent="0.25">
      <c r="D3340" s="190"/>
    </row>
    <row r="3341" spans="4:4" x14ac:dyDescent="0.25">
      <c r="D3341" s="190"/>
    </row>
    <row r="3342" spans="4:4" x14ac:dyDescent="0.25">
      <c r="D3342" s="190"/>
    </row>
    <row r="3343" spans="4:4" x14ac:dyDescent="0.25">
      <c r="D3343" s="190"/>
    </row>
    <row r="3344" spans="4:4" x14ac:dyDescent="0.25">
      <c r="D3344" s="190"/>
    </row>
    <row r="3345" spans="4:4" x14ac:dyDescent="0.25">
      <c r="D3345" s="190"/>
    </row>
    <row r="3346" spans="4:4" x14ac:dyDescent="0.25">
      <c r="D3346" s="190"/>
    </row>
    <row r="3347" spans="4:4" x14ac:dyDescent="0.25">
      <c r="D3347" s="190"/>
    </row>
    <row r="3348" spans="4:4" x14ac:dyDescent="0.25">
      <c r="D3348" s="190"/>
    </row>
    <row r="3349" spans="4:4" x14ac:dyDescent="0.25">
      <c r="D3349" s="190"/>
    </row>
    <row r="3350" spans="4:4" x14ac:dyDescent="0.25">
      <c r="D3350" s="190"/>
    </row>
    <row r="3351" spans="4:4" x14ac:dyDescent="0.25">
      <c r="D3351" s="190"/>
    </row>
    <row r="3352" spans="4:4" x14ac:dyDescent="0.25">
      <c r="D3352" s="190"/>
    </row>
    <row r="3353" spans="4:4" x14ac:dyDescent="0.25">
      <c r="D3353" s="190"/>
    </row>
    <row r="3354" spans="4:4" x14ac:dyDescent="0.25">
      <c r="D3354" s="190"/>
    </row>
    <row r="3355" spans="4:4" x14ac:dyDescent="0.25">
      <c r="D3355" s="190"/>
    </row>
    <row r="3356" spans="4:4" x14ac:dyDescent="0.25">
      <c r="D3356" s="190"/>
    </row>
    <row r="3357" spans="4:4" x14ac:dyDescent="0.25">
      <c r="D3357" s="190"/>
    </row>
    <row r="3358" spans="4:4" x14ac:dyDescent="0.25">
      <c r="D3358" s="190"/>
    </row>
    <row r="3359" spans="4:4" x14ac:dyDescent="0.25">
      <c r="D3359" s="190"/>
    </row>
    <row r="3360" spans="4:4" x14ac:dyDescent="0.25">
      <c r="D3360" s="190"/>
    </row>
    <row r="3361" spans="4:4" x14ac:dyDescent="0.25">
      <c r="D3361" s="190"/>
    </row>
    <row r="3362" spans="4:4" x14ac:dyDescent="0.25">
      <c r="D3362" s="190"/>
    </row>
    <row r="3363" spans="4:4" x14ac:dyDescent="0.25">
      <c r="D3363" s="190"/>
    </row>
    <row r="3364" spans="4:4" x14ac:dyDescent="0.25">
      <c r="D3364" s="190"/>
    </row>
    <row r="3365" spans="4:4" x14ac:dyDescent="0.25">
      <c r="D3365" s="190"/>
    </row>
    <row r="3366" spans="4:4" x14ac:dyDescent="0.25">
      <c r="D3366" s="190"/>
    </row>
    <row r="3367" spans="4:4" x14ac:dyDescent="0.25">
      <c r="D3367" s="190"/>
    </row>
    <row r="3368" spans="4:4" x14ac:dyDescent="0.25">
      <c r="D3368" s="190"/>
    </row>
    <row r="3369" spans="4:4" x14ac:dyDescent="0.25">
      <c r="D3369" s="190"/>
    </row>
    <row r="3370" spans="4:4" x14ac:dyDescent="0.25">
      <c r="D3370" s="190"/>
    </row>
    <row r="3371" spans="4:4" x14ac:dyDescent="0.25">
      <c r="D3371" s="190"/>
    </row>
    <row r="3372" spans="4:4" x14ac:dyDescent="0.25">
      <c r="D3372" s="190"/>
    </row>
    <row r="3373" spans="4:4" x14ac:dyDescent="0.25">
      <c r="D3373" s="190"/>
    </row>
    <row r="3374" spans="4:4" x14ac:dyDescent="0.25">
      <c r="D3374" s="190"/>
    </row>
    <row r="3375" spans="4:4" x14ac:dyDescent="0.25">
      <c r="D3375" s="190"/>
    </row>
    <row r="3376" spans="4:4" x14ac:dyDescent="0.25">
      <c r="D3376" s="190"/>
    </row>
    <row r="3377" spans="4:4" x14ac:dyDescent="0.25">
      <c r="D3377" s="190"/>
    </row>
    <row r="3378" spans="4:4" x14ac:dyDescent="0.25">
      <c r="D3378" s="190"/>
    </row>
    <row r="3379" spans="4:4" x14ac:dyDescent="0.25">
      <c r="D3379" s="190"/>
    </row>
    <row r="3380" spans="4:4" x14ac:dyDescent="0.25">
      <c r="D3380" s="190"/>
    </row>
    <row r="3381" spans="4:4" x14ac:dyDescent="0.25">
      <c r="D3381" s="190"/>
    </row>
    <row r="3382" spans="4:4" x14ac:dyDescent="0.25">
      <c r="D3382" s="190"/>
    </row>
    <row r="3383" spans="4:4" x14ac:dyDescent="0.25">
      <c r="D3383" s="190"/>
    </row>
    <row r="3384" spans="4:4" x14ac:dyDescent="0.25">
      <c r="D3384" s="190"/>
    </row>
    <row r="3385" spans="4:4" x14ac:dyDescent="0.25">
      <c r="D3385" s="190"/>
    </row>
    <row r="3386" spans="4:4" x14ac:dyDescent="0.25">
      <c r="D3386" s="190"/>
    </row>
    <row r="3387" spans="4:4" x14ac:dyDescent="0.25">
      <c r="D3387" s="190"/>
    </row>
    <row r="3388" spans="4:4" x14ac:dyDescent="0.25">
      <c r="D3388" s="190"/>
    </row>
    <row r="3389" spans="4:4" x14ac:dyDescent="0.25">
      <c r="D3389" s="190"/>
    </row>
    <row r="3390" spans="4:4" x14ac:dyDescent="0.25">
      <c r="D3390" s="190"/>
    </row>
    <row r="3391" spans="4:4" x14ac:dyDescent="0.25">
      <c r="D3391" s="190"/>
    </row>
    <row r="3392" spans="4:4" x14ac:dyDescent="0.25">
      <c r="D3392" s="190"/>
    </row>
    <row r="3393" spans="4:4" x14ac:dyDescent="0.25">
      <c r="D3393" s="190"/>
    </row>
    <row r="3394" spans="4:4" x14ac:dyDescent="0.25">
      <c r="D3394" s="190"/>
    </row>
    <row r="3395" spans="4:4" x14ac:dyDescent="0.25">
      <c r="D3395" s="190"/>
    </row>
    <row r="3396" spans="4:4" x14ac:dyDescent="0.25">
      <c r="D3396" s="190"/>
    </row>
    <row r="3397" spans="4:4" x14ac:dyDescent="0.25">
      <c r="D3397" s="190"/>
    </row>
    <row r="3398" spans="4:4" x14ac:dyDescent="0.25">
      <c r="D3398" s="190"/>
    </row>
    <row r="3399" spans="4:4" x14ac:dyDescent="0.25">
      <c r="D3399" s="190"/>
    </row>
    <row r="3400" spans="4:4" x14ac:dyDescent="0.25">
      <c r="D3400" s="190"/>
    </row>
    <row r="3401" spans="4:4" x14ac:dyDescent="0.25">
      <c r="D3401" s="190"/>
    </row>
    <row r="3402" spans="4:4" x14ac:dyDescent="0.25">
      <c r="D3402" s="190"/>
    </row>
    <row r="3403" spans="4:4" x14ac:dyDescent="0.25">
      <c r="D3403" s="190"/>
    </row>
    <row r="3404" spans="4:4" x14ac:dyDescent="0.25">
      <c r="D3404" s="190"/>
    </row>
    <row r="3405" spans="4:4" x14ac:dyDescent="0.25">
      <c r="D3405" s="190"/>
    </row>
    <row r="3406" spans="4:4" x14ac:dyDescent="0.25">
      <c r="D3406" s="190"/>
    </row>
    <row r="3407" spans="4:4" x14ac:dyDescent="0.25">
      <c r="D3407" s="190"/>
    </row>
    <row r="3408" spans="4:4" x14ac:dyDescent="0.25">
      <c r="D3408" s="190"/>
    </row>
    <row r="3409" spans="4:4" x14ac:dyDescent="0.25">
      <c r="D3409" s="190"/>
    </row>
    <row r="3410" spans="4:4" x14ac:dyDescent="0.25">
      <c r="D3410" s="190"/>
    </row>
    <row r="3411" spans="4:4" x14ac:dyDescent="0.25">
      <c r="D3411" s="190"/>
    </row>
    <row r="3412" spans="4:4" x14ac:dyDescent="0.25">
      <c r="D3412" s="190"/>
    </row>
    <row r="3413" spans="4:4" x14ac:dyDescent="0.25">
      <c r="D3413" s="190"/>
    </row>
    <row r="3414" spans="4:4" x14ac:dyDescent="0.25">
      <c r="D3414" s="190"/>
    </row>
    <row r="3415" spans="4:4" x14ac:dyDescent="0.25">
      <c r="D3415" s="190"/>
    </row>
    <row r="3416" spans="4:4" x14ac:dyDescent="0.25">
      <c r="D3416" s="190"/>
    </row>
    <row r="3417" spans="4:4" x14ac:dyDescent="0.25">
      <c r="D3417" s="190"/>
    </row>
    <row r="3418" spans="4:4" x14ac:dyDescent="0.25">
      <c r="D3418" s="190"/>
    </row>
    <row r="3419" spans="4:4" x14ac:dyDescent="0.25">
      <c r="D3419" s="190"/>
    </row>
    <row r="3420" spans="4:4" x14ac:dyDescent="0.25">
      <c r="D3420" s="190"/>
    </row>
    <row r="3421" spans="4:4" x14ac:dyDescent="0.25">
      <c r="D3421" s="190"/>
    </row>
    <row r="3422" spans="4:4" x14ac:dyDescent="0.25">
      <c r="D3422" s="190"/>
    </row>
    <row r="3423" spans="4:4" x14ac:dyDescent="0.25">
      <c r="D3423" s="190"/>
    </row>
    <row r="3424" spans="4:4" x14ac:dyDescent="0.25">
      <c r="D3424" s="190"/>
    </row>
    <row r="3425" spans="4:4" x14ac:dyDescent="0.25">
      <c r="D3425" s="190"/>
    </row>
    <row r="3426" spans="4:4" x14ac:dyDescent="0.25">
      <c r="D3426" s="190"/>
    </row>
    <row r="3427" spans="4:4" x14ac:dyDescent="0.25">
      <c r="D3427" s="190"/>
    </row>
    <row r="3428" spans="4:4" x14ac:dyDescent="0.25">
      <c r="D3428" s="190"/>
    </row>
    <row r="3429" spans="4:4" x14ac:dyDescent="0.25">
      <c r="D3429" s="190"/>
    </row>
    <row r="3430" spans="4:4" x14ac:dyDescent="0.25">
      <c r="D3430" s="190"/>
    </row>
    <row r="3431" spans="4:4" x14ac:dyDescent="0.25">
      <c r="D3431" s="190"/>
    </row>
    <row r="3432" spans="4:4" x14ac:dyDescent="0.25">
      <c r="D3432" s="190"/>
    </row>
    <row r="3433" spans="4:4" x14ac:dyDescent="0.25">
      <c r="D3433" s="190"/>
    </row>
    <row r="3434" spans="4:4" x14ac:dyDescent="0.25">
      <c r="D3434" s="190"/>
    </row>
    <row r="3435" spans="4:4" x14ac:dyDescent="0.25">
      <c r="D3435" s="190"/>
    </row>
    <row r="3436" spans="4:4" x14ac:dyDescent="0.25">
      <c r="D3436" s="190"/>
    </row>
    <row r="3437" spans="4:4" x14ac:dyDescent="0.25">
      <c r="D3437" s="190"/>
    </row>
    <row r="3438" spans="4:4" x14ac:dyDescent="0.25">
      <c r="D3438" s="190"/>
    </row>
    <row r="3439" spans="4:4" x14ac:dyDescent="0.25">
      <c r="D3439" s="190"/>
    </row>
    <row r="3440" spans="4:4" x14ac:dyDescent="0.25">
      <c r="D3440" s="190"/>
    </row>
    <row r="3441" spans="4:4" x14ac:dyDescent="0.25">
      <c r="D3441" s="190"/>
    </row>
    <row r="3442" spans="4:4" x14ac:dyDescent="0.25">
      <c r="D3442" s="190"/>
    </row>
    <row r="3443" spans="4:4" x14ac:dyDescent="0.25">
      <c r="D3443" s="190"/>
    </row>
    <row r="3444" spans="4:4" x14ac:dyDescent="0.25">
      <c r="D3444" s="190"/>
    </row>
    <row r="3445" spans="4:4" x14ac:dyDescent="0.25">
      <c r="D3445" s="190"/>
    </row>
    <row r="3446" spans="4:4" x14ac:dyDescent="0.25">
      <c r="D3446" s="190"/>
    </row>
    <row r="3447" spans="4:4" x14ac:dyDescent="0.25">
      <c r="D3447" s="190"/>
    </row>
    <row r="3448" spans="4:4" x14ac:dyDescent="0.25">
      <c r="D3448" s="190"/>
    </row>
    <row r="3449" spans="4:4" x14ac:dyDescent="0.25">
      <c r="D3449" s="190"/>
    </row>
    <row r="3450" spans="4:4" x14ac:dyDescent="0.25">
      <c r="D3450" s="190"/>
    </row>
    <row r="3451" spans="4:4" x14ac:dyDescent="0.25">
      <c r="D3451" s="190"/>
    </row>
    <row r="3452" spans="4:4" x14ac:dyDescent="0.25">
      <c r="D3452" s="190"/>
    </row>
    <row r="3453" spans="4:4" x14ac:dyDescent="0.25">
      <c r="D3453" s="190"/>
    </row>
    <row r="3454" spans="4:4" x14ac:dyDescent="0.25">
      <c r="D3454" s="190"/>
    </row>
    <row r="3455" spans="4:4" x14ac:dyDescent="0.25">
      <c r="D3455" s="190"/>
    </row>
    <row r="3456" spans="4:4" x14ac:dyDescent="0.25">
      <c r="D3456" s="190"/>
    </row>
    <row r="3457" spans="4:4" x14ac:dyDescent="0.25">
      <c r="D3457" s="190"/>
    </row>
    <row r="3458" spans="4:4" x14ac:dyDescent="0.25">
      <c r="D3458" s="190"/>
    </row>
    <row r="3459" spans="4:4" x14ac:dyDescent="0.25">
      <c r="D3459" s="190"/>
    </row>
    <row r="3460" spans="4:4" x14ac:dyDescent="0.25">
      <c r="D3460" s="190"/>
    </row>
    <row r="3461" spans="4:4" x14ac:dyDescent="0.25">
      <c r="D3461" s="190"/>
    </row>
    <row r="3462" spans="4:4" x14ac:dyDescent="0.25">
      <c r="D3462" s="190"/>
    </row>
    <row r="3463" spans="4:4" x14ac:dyDescent="0.25">
      <c r="D3463" s="190"/>
    </row>
    <row r="3464" spans="4:4" x14ac:dyDescent="0.25">
      <c r="D3464" s="190"/>
    </row>
    <row r="3465" spans="4:4" x14ac:dyDescent="0.25">
      <c r="D3465" s="190"/>
    </row>
    <row r="3466" spans="4:4" x14ac:dyDescent="0.25">
      <c r="D3466" s="190"/>
    </row>
    <row r="3467" spans="4:4" x14ac:dyDescent="0.25">
      <c r="D3467" s="190"/>
    </row>
    <row r="3468" spans="4:4" x14ac:dyDescent="0.25">
      <c r="D3468" s="190"/>
    </row>
    <row r="3469" spans="4:4" x14ac:dyDescent="0.25">
      <c r="D3469" s="190"/>
    </row>
    <row r="3470" spans="4:4" x14ac:dyDescent="0.25">
      <c r="D3470" s="190"/>
    </row>
    <row r="3471" spans="4:4" x14ac:dyDescent="0.25">
      <c r="D3471" s="190"/>
    </row>
    <row r="3472" spans="4:4" x14ac:dyDescent="0.25">
      <c r="D3472" s="190"/>
    </row>
    <row r="3473" spans="4:4" x14ac:dyDescent="0.25">
      <c r="D3473" s="190"/>
    </row>
    <row r="3474" spans="4:4" x14ac:dyDescent="0.25">
      <c r="D3474" s="190"/>
    </row>
    <row r="3475" spans="4:4" x14ac:dyDescent="0.25">
      <c r="D3475" s="190"/>
    </row>
    <row r="3476" spans="4:4" x14ac:dyDescent="0.25">
      <c r="D3476" s="190"/>
    </row>
    <row r="3477" spans="4:4" x14ac:dyDescent="0.25">
      <c r="D3477" s="190"/>
    </row>
    <row r="3478" spans="4:4" x14ac:dyDescent="0.25">
      <c r="D3478" s="190"/>
    </row>
    <row r="3479" spans="4:4" x14ac:dyDescent="0.25">
      <c r="D3479" s="190"/>
    </row>
    <row r="3480" spans="4:4" x14ac:dyDescent="0.25">
      <c r="D3480" s="190"/>
    </row>
    <row r="3481" spans="4:4" x14ac:dyDescent="0.25">
      <c r="D3481" s="190"/>
    </row>
    <row r="3482" spans="4:4" x14ac:dyDescent="0.25">
      <c r="D3482" s="190"/>
    </row>
    <row r="3483" spans="4:4" x14ac:dyDescent="0.25">
      <c r="D3483" s="190"/>
    </row>
    <row r="3484" spans="4:4" x14ac:dyDescent="0.25">
      <c r="D3484" s="190"/>
    </row>
    <row r="3485" spans="4:4" x14ac:dyDescent="0.25">
      <c r="D3485" s="190"/>
    </row>
    <row r="3486" spans="4:4" x14ac:dyDescent="0.25">
      <c r="D3486" s="190"/>
    </row>
    <row r="3487" spans="4:4" x14ac:dyDescent="0.25">
      <c r="D3487" s="190"/>
    </row>
    <row r="3488" spans="4:4" x14ac:dyDescent="0.25">
      <c r="D3488" s="190"/>
    </row>
    <row r="3489" spans="4:4" x14ac:dyDescent="0.25">
      <c r="D3489" s="190"/>
    </row>
    <row r="3490" spans="4:4" x14ac:dyDescent="0.25">
      <c r="D3490" s="190"/>
    </row>
    <row r="3491" spans="4:4" x14ac:dyDescent="0.25">
      <c r="D3491" s="190"/>
    </row>
    <row r="3492" spans="4:4" x14ac:dyDescent="0.25">
      <c r="D3492" s="190"/>
    </row>
    <row r="3493" spans="4:4" x14ac:dyDescent="0.25">
      <c r="D3493" s="190"/>
    </row>
    <row r="3494" spans="4:4" x14ac:dyDescent="0.25">
      <c r="D3494" s="190"/>
    </row>
    <row r="3495" spans="4:4" x14ac:dyDescent="0.25">
      <c r="D3495" s="190"/>
    </row>
    <row r="3496" spans="4:4" x14ac:dyDescent="0.25">
      <c r="D3496" s="190"/>
    </row>
    <row r="3497" spans="4:4" x14ac:dyDescent="0.25">
      <c r="D3497" s="190"/>
    </row>
    <row r="3498" spans="4:4" x14ac:dyDescent="0.25">
      <c r="D3498" s="190"/>
    </row>
    <row r="3499" spans="4:4" x14ac:dyDescent="0.25">
      <c r="D3499" s="190"/>
    </row>
    <row r="3500" spans="4:4" x14ac:dyDescent="0.25">
      <c r="D3500" s="190"/>
    </row>
    <row r="3501" spans="4:4" x14ac:dyDescent="0.25">
      <c r="D3501" s="190"/>
    </row>
    <row r="3502" spans="4:4" x14ac:dyDescent="0.25">
      <c r="D3502" s="190"/>
    </row>
    <row r="3503" spans="4:4" x14ac:dyDescent="0.25">
      <c r="D3503" s="190"/>
    </row>
    <row r="3504" spans="4:4" x14ac:dyDescent="0.25">
      <c r="D3504" s="190"/>
    </row>
    <row r="3505" spans="4:4" x14ac:dyDescent="0.25">
      <c r="D3505" s="190"/>
    </row>
    <row r="3506" spans="4:4" x14ac:dyDescent="0.25">
      <c r="D3506" s="190"/>
    </row>
    <row r="3507" spans="4:4" x14ac:dyDescent="0.25">
      <c r="D3507" s="190"/>
    </row>
    <row r="3508" spans="4:4" x14ac:dyDescent="0.25">
      <c r="D3508" s="190"/>
    </row>
    <row r="3509" spans="4:4" x14ac:dyDescent="0.25">
      <c r="D3509" s="190"/>
    </row>
    <row r="3510" spans="4:4" x14ac:dyDescent="0.25">
      <c r="D3510" s="190"/>
    </row>
    <row r="3511" spans="4:4" x14ac:dyDescent="0.25">
      <c r="D3511" s="190"/>
    </row>
    <row r="3512" spans="4:4" x14ac:dyDescent="0.25">
      <c r="D3512" s="190"/>
    </row>
    <row r="3513" spans="4:4" x14ac:dyDescent="0.25">
      <c r="D3513" s="190"/>
    </row>
    <row r="3514" spans="4:4" x14ac:dyDescent="0.25">
      <c r="D3514" s="190"/>
    </row>
    <row r="3515" spans="4:4" x14ac:dyDescent="0.25">
      <c r="D3515" s="190"/>
    </row>
    <row r="3516" spans="4:4" x14ac:dyDescent="0.25">
      <c r="D3516" s="190"/>
    </row>
    <row r="3517" spans="4:4" x14ac:dyDescent="0.25">
      <c r="D3517" s="190"/>
    </row>
    <row r="3518" spans="4:4" x14ac:dyDescent="0.25">
      <c r="D3518" s="190"/>
    </row>
    <row r="3519" spans="4:4" x14ac:dyDescent="0.25">
      <c r="D3519" s="190"/>
    </row>
    <row r="3520" spans="4:4" x14ac:dyDescent="0.25">
      <c r="D3520" s="190"/>
    </row>
    <row r="3521" spans="4:4" x14ac:dyDescent="0.25">
      <c r="D3521" s="190"/>
    </row>
    <row r="3522" spans="4:4" x14ac:dyDescent="0.25">
      <c r="D3522" s="190"/>
    </row>
    <row r="3523" spans="4:4" x14ac:dyDescent="0.25">
      <c r="D3523" s="190"/>
    </row>
    <row r="3524" spans="4:4" x14ac:dyDescent="0.25">
      <c r="D3524" s="190"/>
    </row>
    <row r="3525" spans="4:4" x14ac:dyDescent="0.25">
      <c r="D3525" s="190"/>
    </row>
    <row r="3526" spans="4:4" x14ac:dyDescent="0.25">
      <c r="D3526" s="190"/>
    </row>
    <row r="3527" spans="4:4" x14ac:dyDescent="0.25">
      <c r="D3527" s="190"/>
    </row>
    <row r="3528" spans="4:4" x14ac:dyDescent="0.25">
      <c r="D3528" s="190"/>
    </row>
    <row r="3529" spans="4:4" x14ac:dyDescent="0.25">
      <c r="D3529" s="190"/>
    </row>
    <row r="3530" spans="4:4" x14ac:dyDescent="0.25">
      <c r="D3530" s="190"/>
    </row>
    <row r="3531" spans="4:4" x14ac:dyDescent="0.25">
      <c r="D3531" s="190"/>
    </row>
    <row r="3532" spans="4:4" x14ac:dyDescent="0.25">
      <c r="D3532" s="190"/>
    </row>
    <row r="3533" spans="4:4" x14ac:dyDescent="0.25">
      <c r="D3533" s="190"/>
    </row>
    <row r="3534" spans="4:4" x14ac:dyDescent="0.25">
      <c r="D3534" s="190"/>
    </row>
    <row r="3535" spans="4:4" x14ac:dyDescent="0.25">
      <c r="D3535" s="190"/>
    </row>
    <row r="3536" spans="4:4" x14ac:dyDescent="0.25">
      <c r="D3536" s="190"/>
    </row>
    <row r="3537" spans="4:4" x14ac:dyDescent="0.25">
      <c r="D3537" s="190"/>
    </row>
    <row r="3538" spans="4:4" x14ac:dyDescent="0.25">
      <c r="D3538" s="190"/>
    </row>
    <row r="3539" spans="4:4" x14ac:dyDescent="0.25">
      <c r="D3539" s="190"/>
    </row>
    <row r="3540" spans="4:4" x14ac:dyDescent="0.25">
      <c r="D3540" s="190"/>
    </row>
    <row r="3541" spans="4:4" x14ac:dyDescent="0.25">
      <c r="D3541" s="190"/>
    </row>
    <row r="3542" spans="4:4" x14ac:dyDescent="0.25">
      <c r="D3542" s="190"/>
    </row>
    <row r="3543" spans="4:4" x14ac:dyDescent="0.25">
      <c r="D3543" s="190"/>
    </row>
    <row r="3544" spans="4:4" x14ac:dyDescent="0.25">
      <c r="D3544" s="190"/>
    </row>
    <row r="3545" spans="4:4" x14ac:dyDescent="0.25">
      <c r="D3545" s="190"/>
    </row>
    <row r="3546" spans="4:4" x14ac:dyDescent="0.25">
      <c r="D3546" s="190"/>
    </row>
    <row r="3547" spans="4:4" x14ac:dyDescent="0.25">
      <c r="D3547" s="190"/>
    </row>
    <row r="3548" spans="4:4" x14ac:dyDescent="0.25">
      <c r="D3548" s="190"/>
    </row>
    <row r="3549" spans="4:4" x14ac:dyDescent="0.25">
      <c r="D3549" s="190"/>
    </row>
    <row r="3550" spans="4:4" x14ac:dyDescent="0.25">
      <c r="D3550" s="190"/>
    </row>
    <row r="3551" spans="4:4" x14ac:dyDescent="0.25">
      <c r="D3551" s="190"/>
    </row>
    <row r="3552" spans="4:4" x14ac:dyDescent="0.25">
      <c r="D3552" s="190"/>
    </row>
    <row r="3553" spans="4:4" x14ac:dyDescent="0.25">
      <c r="D3553" s="190"/>
    </row>
    <row r="3554" spans="4:4" x14ac:dyDescent="0.25">
      <c r="D3554" s="190"/>
    </row>
    <row r="3555" spans="4:4" x14ac:dyDescent="0.25">
      <c r="D3555" s="190"/>
    </row>
    <row r="3556" spans="4:4" x14ac:dyDescent="0.25">
      <c r="D3556" s="190"/>
    </row>
    <row r="3557" spans="4:4" x14ac:dyDescent="0.25">
      <c r="D3557" s="190"/>
    </row>
    <row r="3558" spans="4:4" x14ac:dyDescent="0.25">
      <c r="D3558" s="190"/>
    </row>
    <row r="3559" spans="4:4" x14ac:dyDescent="0.25">
      <c r="D3559" s="190"/>
    </row>
    <row r="3560" spans="4:4" x14ac:dyDescent="0.25">
      <c r="D3560" s="190"/>
    </row>
    <row r="3561" spans="4:4" x14ac:dyDescent="0.25">
      <c r="D3561" s="190"/>
    </row>
    <row r="3562" spans="4:4" x14ac:dyDescent="0.25">
      <c r="D3562" s="190"/>
    </row>
    <row r="3563" spans="4:4" x14ac:dyDescent="0.25">
      <c r="D3563" s="190"/>
    </row>
    <row r="3564" spans="4:4" x14ac:dyDescent="0.25">
      <c r="D3564" s="190"/>
    </row>
    <row r="3565" spans="4:4" x14ac:dyDescent="0.25">
      <c r="D3565" s="190"/>
    </row>
    <row r="3566" spans="4:4" x14ac:dyDescent="0.25">
      <c r="D3566" s="190"/>
    </row>
    <row r="3567" spans="4:4" x14ac:dyDescent="0.25">
      <c r="D3567" s="190"/>
    </row>
    <row r="3568" spans="4:4" x14ac:dyDescent="0.25">
      <c r="D3568" s="190"/>
    </row>
    <row r="3569" spans="4:4" x14ac:dyDescent="0.25">
      <c r="D3569" s="190"/>
    </row>
    <row r="3570" spans="4:4" x14ac:dyDescent="0.25">
      <c r="D3570" s="190"/>
    </row>
    <row r="3571" spans="4:4" x14ac:dyDescent="0.25">
      <c r="D3571" s="190"/>
    </row>
    <row r="3572" spans="4:4" x14ac:dyDescent="0.25">
      <c r="D3572" s="190"/>
    </row>
    <row r="3573" spans="4:4" x14ac:dyDescent="0.25">
      <c r="D3573" s="190"/>
    </row>
    <row r="3574" spans="4:4" x14ac:dyDescent="0.25">
      <c r="D3574" s="190"/>
    </row>
    <row r="3575" spans="4:4" x14ac:dyDescent="0.25">
      <c r="D3575" s="190"/>
    </row>
    <row r="3576" spans="4:4" x14ac:dyDescent="0.25">
      <c r="D3576" s="190"/>
    </row>
    <row r="3577" spans="4:4" x14ac:dyDescent="0.25">
      <c r="D3577" s="190"/>
    </row>
    <row r="3578" spans="4:4" x14ac:dyDescent="0.25">
      <c r="D3578" s="190"/>
    </row>
    <row r="3579" spans="4:4" x14ac:dyDescent="0.25">
      <c r="D3579" s="190"/>
    </row>
    <row r="3580" spans="4:4" x14ac:dyDescent="0.25">
      <c r="D3580" s="190"/>
    </row>
    <row r="3581" spans="4:4" x14ac:dyDescent="0.25">
      <c r="D3581" s="190"/>
    </row>
    <row r="3582" spans="4:4" x14ac:dyDescent="0.25">
      <c r="D3582" s="190"/>
    </row>
    <row r="3583" spans="4:4" x14ac:dyDescent="0.25">
      <c r="D3583" s="190"/>
    </row>
    <row r="3584" spans="4:4" x14ac:dyDescent="0.25">
      <c r="D3584" s="190"/>
    </row>
    <row r="3585" spans="4:4" x14ac:dyDescent="0.25">
      <c r="D3585" s="190"/>
    </row>
    <row r="3586" spans="4:4" x14ac:dyDescent="0.25">
      <c r="D3586" s="190"/>
    </row>
    <row r="3587" spans="4:4" x14ac:dyDescent="0.25">
      <c r="D3587" s="190"/>
    </row>
    <row r="3588" spans="4:4" x14ac:dyDescent="0.25">
      <c r="D3588" s="190"/>
    </row>
    <row r="3589" spans="4:4" x14ac:dyDescent="0.25">
      <c r="D3589" s="190"/>
    </row>
    <row r="3590" spans="4:4" x14ac:dyDescent="0.25">
      <c r="D3590" s="190"/>
    </row>
    <row r="3591" spans="4:4" x14ac:dyDescent="0.25">
      <c r="D3591" s="190"/>
    </row>
    <row r="3592" spans="4:4" x14ac:dyDescent="0.25">
      <c r="D3592" s="190"/>
    </row>
    <row r="3593" spans="4:4" x14ac:dyDescent="0.25">
      <c r="D3593" s="190"/>
    </row>
    <row r="3594" spans="4:4" x14ac:dyDescent="0.25">
      <c r="D3594" s="190"/>
    </row>
    <row r="3595" spans="4:4" x14ac:dyDescent="0.25">
      <c r="D3595" s="190"/>
    </row>
    <row r="3596" spans="4:4" x14ac:dyDescent="0.25">
      <c r="D3596" s="190"/>
    </row>
    <row r="3597" spans="4:4" x14ac:dyDescent="0.25">
      <c r="D3597" s="190"/>
    </row>
    <row r="3598" spans="4:4" x14ac:dyDescent="0.25">
      <c r="D3598" s="190"/>
    </row>
    <row r="3599" spans="4:4" x14ac:dyDescent="0.25">
      <c r="D3599" s="190"/>
    </row>
    <row r="3600" spans="4:4" x14ac:dyDescent="0.25">
      <c r="D3600" s="190"/>
    </row>
    <row r="3601" spans="4:4" x14ac:dyDescent="0.25">
      <c r="D3601" s="190"/>
    </row>
    <row r="3602" spans="4:4" x14ac:dyDescent="0.25">
      <c r="D3602" s="190"/>
    </row>
    <row r="3603" spans="4:4" x14ac:dyDescent="0.25">
      <c r="D3603" s="190"/>
    </row>
    <row r="3604" spans="4:4" x14ac:dyDescent="0.25">
      <c r="D3604" s="190"/>
    </row>
    <row r="3605" spans="4:4" x14ac:dyDescent="0.25">
      <c r="D3605" s="190"/>
    </row>
    <row r="3606" spans="4:4" x14ac:dyDescent="0.25">
      <c r="D3606" s="190"/>
    </row>
    <row r="3607" spans="4:4" x14ac:dyDescent="0.25">
      <c r="D3607" s="190"/>
    </row>
    <row r="3608" spans="4:4" x14ac:dyDescent="0.25">
      <c r="D3608" s="190"/>
    </row>
    <row r="3609" spans="4:4" x14ac:dyDescent="0.25">
      <c r="D3609" s="190"/>
    </row>
    <row r="3610" spans="4:4" x14ac:dyDescent="0.25">
      <c r="D3610" s="190"/>
    </row>
    <row r="3611" spans="4:4" x14ac:dyDescent="0.25">
      <c r="D3611" s="190"/>
    </row>
    <row r="3612" spans="4:4" x14ac:dyDescent="0.25">
      <c r="D3612" s="190"/>
    </row>
    <row r="3613" spans="4:4" x14ac:dyDescent="0.25">
      <c r="D3613" s="190"/>
    </row>
    <row r="3614" spans="4:4" x14ac:dyDescent="0.25">
      <c r="D3614" s="190"/>
    </row>
    <row r="3615" spans="4:4" x14ac:dyDescent="0.25">
      <c r="D3615" s="190"/>
    </row>
    <row r="3616" spans="4:4" x14ac:dyDescent="0.25">
      <c r="D3616" s="190"/>
    </row>
    <row r="3617" spans="4:4" x14ac:dyDescent="0.25">
      <c r="D3617" s="190"/>
    </row>
    <row r="3618" spans="4:4" x14ac:dyDescent="0.25">
      <c r="D3618" s="190"/>
    </row>
    <row r="3619" spans="4:4" x14ac:dyDescent="0.25">
      <c r="D3619" s="190"/>
    </row>
    <row r="3620" spans="4:4" x14ac:dyDescent="0.25">
      <c r="D3620" s="190"/>
    </row>
    <row r="3621" spans="4:4" x14ac:dyDescent="0.25">
      <c r="D3621" s="190"/>
    </row>
    <row r="3622" spans="4:4" x14ac:dyDescent="0.25">
      <c r="D3622" s="190"/>
    </row>
    <row r="3623" spans="4:4" x14ac:dyDescent="0.25">
      <c r="D3623" s="190"/>
    </row>
    <row r="3624" spans="4:4" x14ac:dyDescent="0.25">
      <c r="D3624" s="190"/>
    </row>
    <row r="3625" spans="4:4" x14ac:dyDescent="0.25">
      <c r="D3625" s="190"/>
    </row>
    <row r="3626" spans="4:4" x14ac:dyDescent="0.25">
      <c r="D3626" s="190"/>
    </row>
    <row r="3627" spans="4:4" x14ac:dyDescent="0.25">
      <c r="D3627" s="190"/>
    </row>
    <row r="3628" spans="4:4" x14ac:dyDescent="0.25">
      <c r="D3628" s="190"/>
    </row>
    <row r="3629" spans="4:4" x14ac:dyDescent="0.25">
      <c r="D3629" s="190"/>
    </row>
    <row r="3630" spans="4:4" x14ac:dyDescent="0.25">
      <c r="D3630" s="190"/>
    </row>
    <row r="3631" spans="4:4" x14ac:dyDescent="0.25">
      <c r="D3631" s="190"/>
    </row>
    <row r="3632" spans="4:4" x14ac:dyDescent="0.25">
      <c r="D3632" s="190"/>
    </row>
    <row r="3633" spans="4:4" x14ac:dyDescent="0.25">
      <c r="D3633" s="190"/>
    </row>
    <row r="3634" spans="4:4" x14ac:dyDescent="0.25">
      <c r="D3634" s="190"/>
    </row>
    <row r="3635" spans="4:4" x14ac:dyDescent="0.25">
      <c r="D3635" s="190"/>
    </row>
    <row r="3636" spans="4:4" x14ac:dyDescent="0.25">
      <c r="D3636" s="190"/>
    </row>
    <row r="3637" spans="4:4" x14ac:dyDescent="0.25">
      <c r="D3637" s="190"/>
    </row>
    <row r="3638" spans="4:4" x14ac:dyDescent="0.25">
      <c r="D3638" s="190"/>
    </row>
    <row r="3639" spans="4:4" x14ac:dyDescent="0.25">
      <c r="D3639" s="190"/>
    </row>
    <row r="3640" spans="4:4" x14ac:dyDescent="0.25">
      <c r="D3640" s="190"/>
    </row>
    <row r="3641" spans="4:4" x14ac:dyDescent="0.25">
      <c r="D3641" s="190"/>
    </row>
    <row r="3642" spans="4:4" x14ac:dyDescent="0.25">
      <c r="D3642" s="190"/>
    </row>
    <row r="3643" spans="4:4" x14ac:dyDescent="0.25">
      <c r="D3643" s="190"/>
    </row>
    <row r="3644" spans="4:4" x14ac:dyDescent="0.25">
      <c r="D3644" s="190"/>
    </row>
    <row r="3645" spans="4:4" x14ac:dyDescent="0.25">
      <c r="D3645" s="190"/>
    </row>
    <row r="3646" spans="4:4" x14ac:dyDescent="0.25">
      <c r="D3646" s="190"/>
    </row>
    <row r="3647" spans="4:4" x14ac:dyDescent="0.25">
      <c r="D3647" s="190"/>
    </row>
    <row r="3648" spans="4:4" x14ac:dyDescent="0.25">
      <c r="D3648" s="190"/>
    </row>
    <row r="3649" spans="4:4" x14ac:dyDescent="0.25">
      <c r="D3649" s="190"/>
    </row>
    <row r="3650" spans="4:4" x14ac:dyDescent="0.25">
      <c r="D3650" s="190"/>
    </row>
    <row r="3651" spans="4:4" x14ac:dyDescent="0.25">
      <c r="D3651" s="190"/>
    </row>
    <row r="3652" spans="4:4" x14ac:dyDescent="0.25">
      <c r="D3652" s="190"/>
    </row>
    <row r="3653" spans="4:4" x14ac:dyDescent="0.25">
      <c r="D3653" s="190"/>
    </row>
    <row r="3654" spans="4:4" x14ac:dyDescent="0.25">
      <c r="D3654" s="190"/>
    </row>
    <row r="3655" spans="4:4" x14ac:dyDescent="0.25">
      <c r="D3655" s="190"/>
    </row>
    <row r="3656" spans="4:4" x14ac:dyDescent="0.25">
      <c r="D3656" s="190"/>
    </row>
    <row r="3657" spans="4:4" x14ac:dyDescent="0.25">
      <c r="D3657" s="190"/>
    </row>
    <row r="3658" spans="4:4" x14ac:dyDescent="0.25">
      <c r="D3658" s="190"/>
    </row>
    <row r="3659" spans="4:4" x14ac:dyDescent="0.25">
      <c r="D3659" s="190"/>
    </row>
    <row r="3660" spans="4:4" x14ac:dyDescent="0.25">
      <c r="D3660" s="190"/>
    </row>
    <row r="3661" spans="4:4" x14ac:dyDescent="0.25">
      <c r="D3661" s="190"/>
    </row>
    <row r="3662" spans="4:4" x14ac:dyDescent="0.25">
      <c r="D3662" s="190"/>
    </row>
    <row r="3663" spans="4:4" x14ac:dyDescent="0.25">
      <c r="D3663" s="190"/>
    </row>
    <row r="3664" spans="4:4" x14ac:dyDescent="0.25">
      <c r="D3664" s="190"/>
    </row>
    <row r="3665" spans="4:4" x14ac:dyDescent="0.25">
      <c r="D3665" s="190"/>
    </row>
    <row r="3666" spans="4:4" x14ac:dyDescent="0.25">
      <c r="D3666" s="190"/>
    </row>
    <row r="3667" spans="4:4" x14ac:dyDescent="0.25">
      <c r="D3667" s="190"/>
    </row>
    <row r="3668" spans="4:4" x14ac:dyDescent="0.25">
      <c r="D3668" s="190"/>
    </row>
    <row r="3669" spans="4:4" x14ac:dyDescent="0.25">
      <c r="D3669" s="190"/>
    </row>
    <row r="3670" spans="4:4" x14ac:dyDescent="0.25">
      <c r="D3670" s="190"/>
    </row>
    <row r="3671" spans="4:4" x14ac:dyDescent="0.25">
      <c r="D3671" s="190"/>
    </row>
    <row r="3672" spans="4:4" x14ac:dyDescent="0.25">
      <c r="D3672" s="190"/>
    </row>
    <row r="3673" spans="4:4" x14ac:dyDescent="0.25">
      <c r="D3673" s="190"/>
    </row>
    <row r="3674" spans="4:4" x14ac:dyDescent="0.25">
      <c r="D3674" s="190"/>
    </row>
    <row r="3675" spans="4:4" x14ac:dyDescent="0.25">
      <c r="D3675" s="190"/>
    </row>
    <row r="3676" spans="4:4" x14ac:dyDescent="0.25">
      <c r="D3676" s="190"/>
    </row>
    <row r="3677" spans="4:4" x14ac:dyDescent="0.25">
      <c r="D3677" s="190"/>
    </row>
    <row r="3678" spans="4:4" x14ac:dyDescent="0.25">
      <c r="D3678" s="190"/>
    </row>
    <row r="3679" spans="4:4" x14ac:dyDescent="0.25">
      <c r="D3679" s="190"/>
    </row>
    <row r="3680" spans="4:4" x14ac:dyDescent="0.25">
      <c r="D3680" s="190"/>
    </row>
    <row r="3681" spans="4:4" x14ac:dyDescent="0.25">
      <c r="D3681" s="190"/>
    </row>
    <row r="3682" spans="4:4" x14ac:dyDescent="0.25">
      <c r="D3682" s="190"/>
    </row>
    <row r="3683" spans="4:4" x14ac:dyDescent="0.25">
      <c r="D3683" s="190"/>
    </row>
    <row r="3684" spans="4:4" x14ac:dyDescent="0.25">
      <c r="D3684" s="190"/>
    </row>
    <row r="3685" spans="4:4" x14ac:dyDescent="0.25">
      <c r="D3685" s="190"/>
    </row>
    <row r="3686" spans="4:4" x14ac:dyDescent="0.25">
      <c r="D3686" s="190"/>
    </row>
    <row r="3687" spans="4:4" x14ac:dyDescent="0.25">
      <c r="D3687" s="190"/>
    </row>
    <row r="3688" spans="4:4" x14ac:dyDescent="0.25">
      <c r="D3688" s="190"/>
    </row>
    <row r="3689" spans="4:4" x14ac:dyDescent="0.25">
      <c r="D3689" s="190"/>
    </row>
    <row r="3690" spans="4:4" x14ac:dyDescent="0.25">
      <c r="D3690" s="190"/>
    </row>
    <row r="3691" spans="4:4" x14ac:dyDescent="0.25">
      <c r="D3691" s="190"/>
    </row>
    <row r="3692" spans="4:4" x14ac:dyDescent="0.25">
      <c r="D3692" s="190"/>
    </row>
    <row r="3693" spans="4:4" x14ac:dyDescent="0.25">
      <c r="D3693" s="190"/>
    </row>
    <row r="3694" spans="4:4" x14ac:dyDescent="0.25">
      <c r="D3694" s="190"/>
    </row>
    <row r="3695" spans="4:4" x14ac:dyDescent="0.25">
      <c r="D3695" s="190"/>
    </row>
    <row r="3696" spans="4:4" x14ac:dyDescent="0.25">
      <c r="D3696" s="190"/>
    </row>
    <row r="3697" spans="4:4" x14ac:dyDescent="0.25">
      <c r="D3697" s="190"/>
    </row>
    <row r="3698" spans="4:4" x14ac:dyDescent="0.25">
      <c r="D3698" s="190"/>
    </row>
    <row r="3699" spans="4:4" x14ac:dyDescent="0.25">
      <c r="D3699" s="190"/>
    </row>
    <row r="3700" spans="4:4" x14ac:dyDescent="0.25">
      <c r="D3700" s="190"/>
    </row>
    <row r="3701" spans="4:4" x14ac:dyDescent="0.25">
      <c r="D3701" s="190"/>
    </row>
    <row r="3702" spans="4:4" x14ac:dyDescent="0.25">
      <c r="D3702" s="190"/>
    </row>
    <row r="3703" spans="4:4" x14ac:dyDescent="0.25">
      <c r="D3703" s="190"/>
    </row>
    <row r="3704" spans="4:4" x14ac:dyDescent="0.25">
      <c r="D3704" s="190"/>
    </row>
    <row r="3705" spans="4:4" x14ac:dyDescent="0.25">
      <c r="D3705" s="190"/>
    </row>
    <row r="3706" spans="4:4" x14ac:dyDescent="0.25">
      <c r="D3706" s="190"/>
    </row>
    <row r="3707" spans="4:4" x14ac:dyDescent="0.25">
      <c r="D3707" s="190"/>
    </row>
    <row r="3708" spans="4:4" x14ac:dyDescent="0.25">
      <c r="D3708" s="190"/>
    </row>
    <row r="3709" spans="4:4" x14ac:dyDescent="0.25">
      <c r="D3709" s="190"/>
    </row>
    <row r="3710" spans="4:4" x14ac:dyDescent="0.25">
      <c r="D3710" s="190"/>
    </row>
    <row r="3711" spans="4:4" x14ac:dyDescent="0.25">
      <c r="D3711" s="190"/>
    </row>
    <row r="3712" spans="4:4" x14ac:dyDescent="0.25">
      <c r="D3712" s="190"/>
    </row>
    <row r="3713" spans="4:4" x14ac:dyDescent="0.25">
      <c r="D3713" s="190"/>
    </row>
    <row r="3714" spans="4:4" x14ac:dyDescent="0.25">
      <c r="D3714" s="190"/>
    </row>
    <row r="3715" spans="4:4" x14ac:dyDescent="0.25">
      <c r="D3715" s="190"/>
    </row>
    <row r="3716" spans="4:4" x14ac:dyDescent="0.25">
      <c r="D3716" s="190"/>
    </row>
    <row r="3717" spans="4:4" x14ac:dyDescent="0.25">
      <c r="D3717" s="190"/>
    </row>
    <row r="3718" spans="4:4" x14ac:dyDescent="0.25">
      <c r="D3718" s="190"/>
    </row>
    <row r="3719" spans="4:4" x14ac:dyDescent="0.25">
      <c r="D3719" s="190"/>
    </row>
    <row r="3720" spans="4:4" x14ac:dyDescent="0.25">
      <c r="D3720" s="190"/>
    </row>
    <row r="3721" spans="4:4" x14ac:dyDescent="0.25">
      <c r="D3721" s="190"/>
    </row>
    <row r="3722" spans="4:4" x14ac:dyDescent="0.25">
      <c r="D3722" s="190"/>
    </row>
    <row r="3723" spans="4:4" x14ac:dyDescent="0.25">
      <c r="D3723" s="190"/>
    </row>
    <row r="3724" spans="4:4" x14ac:dyDescent="0.25">
      <c r="D3724" s="190"/>
    </row>
    <row r="3725" spans="4:4" x14ac:dyDescent="0.25">
      <c r="D3725" s="190"/>
    </row>
    <row r="3726" spans="4:4" x14ac:dyDescent="0.25">
      <c r="D3726" s="190"/>
    </row>
    <row r="3727" spans="4:4" x14ac:dyDescent="0.25">
      <c r="D3727" s="190"/>
    </row>
    <row r="3728" spans="4:4" x14ac:dyDescent="0.25">
      <c r="D3728" s="190"/>
    </row>
    <row r="3729" spans="4:4" x14ac:dyDescent="0.25">
      <c r="D3729" s="190"/>
    </row>
    <row r="3730" spans="4:4" x14ac:dyDescent="0.25">
      <c r="D3730" s="190"/>
    </row>
    <row r="3731" spans="4:4" x14ac:dyDescent="0.25">
      <c r="D3731" s="190"/>
    </row>
    <row r="3732" spans="4:4" x14ac:dyDescent="0.25">
      <c r="D3732" s="190"/>
    </row>
    <row r="3733" spans="4:4" x14ac:dyDescent="0.25">
      <c r="D3733" s="190"/>
    </row>
    <row r="3734" spans="4:4" x14ac:dyDescent="0.25">
      <c r="D3734" s="190"/>
    </row>
    <row r="3735" spans="4:4" x14ac:dyDescent="0.25">
      <c r="D3735" s="190"/>
    </row>
    <row r="3736" spans="4:4" x14ac:dyDescent="0.25">
      <c r="D3736" s="190"/>
    </row>
    <row r="3737" spans="4:4" x14ac:dyDescent="0.25">
      <c r="D3737" s="190"/>
    </row>
    <row r="3738" spans="4:4" x14ac:dyDescent="0.25">
      <c r="D3738" s="190"/>
    </row>
    <row r="3739" spans="4:4" x14ac:dyDescent="0.25">
      <c r="D3739" s="190"/>
    </row>
    <row r="3740" spans="4:4" x14ac:dyDescent="0.25">
      <c r="D3740" s="190"/>
    </row>
    <row r="3741" spans="4:4" x14ac:dyDescent="0.25">
      <c r="D3741" s="190"/>
    </row>
    <row r="3742" spans="4:4" x14ac:dyDescent="0.25">
      <c r="D3742" s="190"/>
    </row>
    <row r="3743" spans="4:4" x14ac:dyDescent="0.25">
      <c r="D3743" s="190"/>
    </row>
    <row r="3744" spans="4:4" x14ac:dyDescent="0.25">
      <c r="D3744" s="190"/>
    </row>
    <row r="3745" spans="4:4" x14ac:dyDescent="0.25">
      <c r="D3745" s="190"/>
    </row>
    <row r="3746" spans="4:4" x14ac:dyDescent="0.25">
      <c r="D3746" s="190"/>
    </row>
    <row r="3747" spans="4:4" x14ac:dyDescent="0.25">
      <c r="D3747" s="190"/>
    </row>
    <row r="3748" spans="4:4" x14ac:dyDescent="0.25">
      <c r="D3748" s="190"/>
    </row>
    <row r="3749" spans="4:4" x14ac:dyDescent="0.25">
      <c r="D3749" s="190"/>
    </row>
    <row r="3750" spans="4:4" x14ac:dyDescent="0.25">
      <c r="D3750" s="190"/>
    </row>
    <row r="3751" spans="4:4" x14ac:dyDescent="0.25">
      <c r="D3751" s="190"/>
    </row>
    <row r="3752" spans="4:4" x14ac:dyDescent="0.25">
      <c r="D3752" s="190"/>
    </row>
    <row r="3753" spans="4:4" x14ac:dyDescent="0.25">
      <c r="D3753" s="190"/>
    </row>
    <row r="3754" spans="4:4" x14ac:dyDescent="0.25">
      <c r="D3754" s="190"/>
    </row>
    <row r="3755" spans="4:4" x14ac:dyDescent="0.25">
      <c r="D3755" s="190"/>
    </row>
    <row r="3756" spans="4:4" x14ac:dyDescent="0.25">
      <c r="D3756" s="190"/>
    </row>
    <row r="3757" spans="4:4" x14ac:dyDescent="0.25">
      <c r="D3757" s="190"/>
    </row>
    <row r="3758" spans="4:4" x14ac:dyDescent="0.25">
      <c r="D3758" s="190"/>
    </row>
    <row r="3759" spans="4:4" x14ac:dyDescent="0.25">
      <c r="D3759" s="190"/>
    </row>
    <row r="3760" spans="4:4" x14ac:dyDescent="0.25">
      <c r="D3760" s="190"/>
    </row>
    <row r="3761" spans="4:4" x14ac:dyDescent="0.25">
      <c r="D3761" s="190"/>
    </row>
    <row r="3762" spans="4:4" x14ac:dyDescent="0.25">
      <c r="D3762" s="190"/>
    </row>
    <row r="3763" spans="4:4" x14ac:dyDescent="0.25">
      <c r="D3763" s="190"/>
    </row>
    <row r="3764" spans="4:4" x14ac:dyDescent="0.25">
      <c r="D3764" s="190"/>
    </row>
    <row r="3765" spans="4:4" x14ac:dyDescent="0.25">
      <c r="D3765" s="190"/>
    </row>
    <row r="3766" spans="4:4" x14ac:dyDescent="0.25">
      <c r="D3766" s="190"/>
    </row>
    <row r="3767" spans="4:4" x14ac:dyDescent="0.25">
      <c r="D3767" s="190"/>
    </row>
    <row r="3768" spans="4:4" x14ac:dyDescent="0.25">
      <c r="D3768" s="190"/>
    </row>
    <row r="3769" spans="4:4" x14ac:dyDescent="0.25">
      <c r="D3769" s="190"/>
    </row>
    <row r="3770" spans="4:4" x14ac:dyDescent="0.25">
      <c r="D3770" s="190"/>
    </row>
    <row r="3771" spans="4:4" x14ac:dyDescent="0.25">
      <c r="D3771" s="190"/>
    </row>
    <row r="3772" spans="4:4" x14ac:dyDescent="0.25">
      <c r="D3772" s="190"/>
    </row>
    <row r="3773" spans="4:4" x14ac:dyDescent="0.25">
      <c r="D3773" s="190"/>
    </row>
    <row r="3774" spans="4:4" x14ac:dyDescent="0.25">
      <c r="D3774" s="190"/>
    </row>
    <row r="3775" spans="4:4" x14ac:dyDescent="0.25">
      <c r="D3775" s="190"/>
    </row>
    <row r="3776" spans="4:4" x14ac:dyDescent="0.25">
      <c r="D3776" s="190"/>
    </row>
    <row r="3777" spans="4:4" x14ac:dyDescent="0.25">
      <c r="D3777" s="190"/>
    </row>
    <row r="3778" spans="4:4" x14ac:dyDescent="0.25">
      <c r="D3778" s="190"/>
    </row>
    <row r="3779" spans="4:4" x14ac:dyDescent="0.25">
      <c r="D3779" s="190"/>
    </row>
    <row r="3780" spans="4:4" x14ac:dyDescent="0.25">
      <c r="D3780" s="190"/>
    </row>
    <row r="3781" spans="4:4" x14ac:dyDescent="0.25">
      <c r="D3781" s="190"/>
    </row>
    <row r="3782" spans="4:4" x14ac:dyDescent="0.25">
      <c r="D3782" s="190"/>
    </row>
    <row r="3783" spans="4:4" x14ac:dyDescent="0.25">
      <c r="D3783" s="190"/>
    </row>
    <row r="3784" spans="4:4" x14ac:dyDescent="0.25">
      <c r="D3784" s="190"/>
    </row>
    <row r="3785" spans="4:4" x14ac:dyDescent="0.25">
      <c r="D3785" s="190"/>
    </row>
    <row r="3786" spans="4:4" x14ac:dyDescent="0.25">
      <c r="D3786" s="190"/>
    </row>
    <row r="3787" spans="4:4" x14ac:dyDescent="0.25">
      <c r="D3787" s="190"/>
    </row>
    <row r="3788" spans="4:4" x14ac:dyDescent="0.25">
      <c r="D3788" s="190"/>
    </row>
    <row r="3789" spans="4:4" x14ac:dyDescent="0.25">
      <c r="D3789" s="190"/>
    </row>
    <row r="3790" spans="4:4" x14ac:dyDescent="0.25">
      <c r="D3790" s="190"/>
    </row>
    <row r="3791" spans="4:4" x14ac:dyDescent="0.25">
      <c r="D3791" s="190"/>
    </row>
    <row r="3792" spans="4:4" x14ac:dyDescent="0.25">
      <c r="D3792" s="190"/>
    </row>
    <row r="3793" spans="4:4" x14ac:dyDescent="0.25">
      <c r="D3793" s="190"/>
    </row>
    <row r="3794" spans="4:4" x14ac:dyDescent="0.25">
      <c r="D3794" s="190"/>
    </row>
    <row r="3795" spans="4:4" x14ac:dyDescent="0.25">
      <c r="D3795" s="190"/>
    </row>
    <row r="3796" spans="4:4" x14ac:dyDescent="0.25">
      <c r="D3796" s="190"/>
    </row>
    <row r="3797" spans="4:4" x14ac:dyDescent="0.25">
      <c r="D3797" s="190"/>
    </row>
    <row r="3798" spans="4:4" x14ac:dyDescent="0.25">
      <c r="D3798" s="190"/>
    </row>
    <row r="3799" spans="4:4" x14ac:dyDescent="0.25">
      <c r="D3799" s="190"/>
    </row>
    <row r="3800" spans="4:4" x14ac:dyDescent="0.25">
      <c r="D3800" s="190"/>
    </row>
    <row r="3801" spans="4:4" x14ac:dyDescent="0.25">
      <c r="D3801" s="190"/>
    </row>
    <row r="3802" spans="4:4" x14ac:dyDescent="0.25">
      <c r="D3802" s="190"/>
    </row>
    <row r="3803" spans="4:4" x14ac:dyDescent="0.25">
      <c r="D3803" s="190"/>
    </row>
    <row r="3804" spans="4:4" x14ac:dyDescent="0.25">
      <c r="D3804" s="190"/>
    </row>
    <row r="3805" spans="4:4" x14ac:dyDescent="0.25">
      <c r="D3805" s="190"/>
    </row>
    <row r="3806" spans="4:4" x14ac:dyDescent="0.25">
      <c r="D3806" s="190"/>
    </row>
    <row r="3807" spans="4:4" x14ac:dyDescent="0.25">
      <c r="D3807" s="190"/>
    </row>
    <row r="3808" spans="4:4" x14ac:dyDescent="0.25">
      <c r="D3808" s="190"/>
    </row>
    <row r="3809" spans="4:4" x14ac:dyDescent="0.25">
      <c r="D3809" s="190"/>
    </row>
    <row r="3810" spans="4:4" x14ac:dyDescent="0.25">
      <c r="D3810" s="190"/>
    </row>
    <row r="3811" spans="4:4" x14ac:dyDescent="0.25">
      <c r="D3811" s="190"/>
    </row>
    <row r="3812" spans="4:4" x14ac:dyDescent="0.25">
      <c r="D3812" s="190"/>
    </row>
    <row r="3813" spans="4:4" x14ac:dyDescent="0.25">
      <c r="D3813" s="190"/>
    </row>
    <row r="3814" spans="4:4" x14ac:dyDescent="0.25">
      <c r="D3814" s="190"/>
    </row>
    <row r="3815" spans="4:4" x14ac:dyDescent="0.25">
      <c r="D3815" s="190"/>
    </row>
    <row r="3816" spans="4:4" x14ac:dyDescent="0.25">
      <c r="D3816" s="190"/>
    </row>
    <row r="3817" spans="4:4" x14ac:dyDescent="0.25">
      <c r="D3817" s="190"/>
    </row>
    <row r="3818" spans="4:4" x14ac:dyDescent="0.25">
      <c r="D3818" s="190"/>
    </row>
    <row r="3819" spans="4:4" x14ac:dyDescent="0.25">
      <c r="D3819" s="190"/>
    </row>
    <row r="3820" spans="4:4" x14ac:dyDescent="0.25">
      <c r="D3820" s="190"/>
    </row>
    <row r="3821" spans="4:4" x14ac:dyDescent="0.25">
      <c r="D3821" s="190"/>
    </row>
    <row r="3822" spans="4:4" x14ac:dyDescent="0.25">
      <c r="D3822" s="190"/>
    </row>
    <row r="3823" spans="4:4" x14ac:dyDescent="0.25">
      <c r="D3823" s="190"/>
    </row>
    <row r="3824" spans="4:4" x14ac:dyDescent="0.25">
      <c r="D3824" s="190"/>
    </row>
    <row r="3825" spans="4:4" x14ac:dyDescent="0.25">
      <c r="D3825" s="190"/>
    </row>
    <row r="3826" spans="4:4" x14ac:dyDescent="0.25">
      <c r="D3826" s="190"/>
    </row>
    <row r="3827" spans="4:4" x14ac:dyDescent="0.25">
      <c r="D3827" s="190"/>
    </row>
    <row r="3828" spans="4:4" x14ac:dyDescent="0.25">
      <c r="D3828" s="190"/>
    </row>
    <row r="3829" spans="4:4" x14ac:dyDescent="0.25">
      <c r="D3829" s="190"/>
    </row>
    <row r="3830" spans="4:4" x14ac:dyDescent="0.25">
      <c r="D3830" s="190"/>
    </row>
    <row r="3831" spans="4:4" x14ac:dyDescent="0.25">
      <c r="D3831" s="190"/>
    </row>
    <row r="3832" spans="4:4" x14ac:dyDescent="0.25">
      <c r="D3832" s="190"/>
    </row>
    <row r="3833" spans="4:4" x14ac:dyDescent="0.25">
      <c r="D3833" s="190"/>
    </row>
    <row r="3834" spans="4:4" x14ac:dyDescent="0.25">
      <c r="D3834" s="190"/>
    </row>
    <row r="3835" spans="4:4" x14ac:dyDescent="0.25">
      <c r="D3835" s="190"/>
    </row>
    <row r="3836" spans="4:4" x14ac:dyDescent="0.25">
      <c r="D3836" s="190"/>
    </row>
    <row r="3837" spans="4:4" x14ac:dyDescent="0.25">
      <c r="D3837" s="190"/>
    </row>
    <row r="3838" spans="4:4" x14ac:dyDescent="0.25">
      <c r="D3838" s="190"/>
    </row>
    <row r="3839" spans="4:4" x14ac:dyDescent="0.25">
      <c r="D3839" s="190"/>
    </row>
    <row r="3840" spans="4:4" x14ac:dyDescent="0.25">
      <c r="D3840" s="190"/>
    </row>
    <row r="3841" spans="4:4" x14ac:dyDescent="0.25">
      <c r="D3841" s="190"/>
    </row>
    <row r="3842" spans="4:4" x14ac:dyDescent="0.25">
      <c r="D3842" s="190"/>
    </row>
    <row r="3843" spans="4:4" x14ac:dyDescent="0.25">
      <c r="D3843" s="190"/>
    </row>
    <row r="3844" spans="4:4" x14ac:dyDescent="0.25">
      <c r="D3844" s="190"/>
    </row>
    <row r="3845" spans="4:4" x14ac:dyDescent="0.25">
      <c r="D3845" s="190"/>
    </row>
    <row r="3846" spans="4:4" x14ac:dyDescent="0.25">
      <c r="D3846" s="190"/>
    </row>
    <row r="3847" spans="4:4" x14ac:dyDescent="0.25">
      <c r="D3847" s="190"/>
    </row>
    <row r="3848" spans="4:4" x14ac:dyDescent="0.25">
      <c r="D3848" s="190"/>
    </row>
    <row r="3849" spans="4:4" x14ac:dyDescent="0.25">
      <c r="D3849" s="190"/>
    </row>
    <row r="3850" spans="4:4" x14ac:dyDescent="0.25">
      <c r="D3850" s="190"/>
    </row>
    <row r="3851" spans="4:4" x14ac:dyDescent="0.25">
      <c r="D3851" s="190"/>
    </row>
    <row r="3852" spans="4:4" x14ac:dyDescent="0.25">
      <c r="D3852" s="190"/>
    </row>
    <row r="3853" spans="4:4" x14ac:dyDescent="0.25">
      <c r="D3853" s="190"/>
    </row>
    <row r="3854" spans="4:4" x14ac:dyDescent="0.25">
      <c r="D3854" s="190"/>
    </row>
    <row r="3855" spans="4:4" x14ac:dyDescent="0.25">
      <c r="D3855" s="190"/>
    </row>
    <row r="3856" spans="4:4" x14ac:dyDescent="0.25">
      <c r="D3856" s="190"/>
    </row>
    <row r="3857" spans="4:4" x14ac:dyDescent="0.25">
      <c r="D3857" s="190"/>
    </row>
    <row r="3858" spans="4:4" x14ac:dyDescent="0.25">
      <c r="D3858" s="190"/>
    </row>
    <row r="3859" spans="4:4" x14ac:dyDescent="0.25">
      <c r="D3859" s="190"/>
    </row>
    <row r="3860" spans="4:4" x14ac:dyDescent="0.25">
      <c r="D3860" s="190"/>
    </row>
    <row r="3861" spans="4:4" x14ac:dyDescent="0.25">
      <c r="D3861" s="190"/>
    </row>
    <row r="3862" spans="4:4" x14ac:dyDescent="0.25">
      <c r="D3862" s="190"/>
    </row>
    <row r="3863" spans="4:4" x14ac:dyDescent="0.25">
      <c r="D3863" s="190"/>
    </row>
    <row r="3864" spans="4:4" x14ac:dyDescent="0.25">
      <c r="D3864" s="190"/>
    </row>
    <row r="3865" spans="4:4" x14ac:dyDescent="0.25">
      <c r="D3865" s="190"/>
    </row>
    <row r="3866" spans="4:4" x14ac:dyDescent="0.25">
      <c r="D3866" s="190"/>
    </row>
    <row r="3867" spans="4:4" x14ac:dyDescent="0.25">
      <c r="D3867" s="190"/>
    </row>
    <row r="3868" spans="4:4" x14ac:dyDescent="0.25">
      <c r="D3868" s="190"/>
    </row>
    <row r="3869" spans="4:4" x14ac:dyDescent="0.25">
      <c r="D3869" s="190"/>
    </row>
    <row r="3870" spans="4:4" x14ac:dyDescent="0.25">
      <c r="D3870" s="190"/>
    </row>
    <row r="3871" spans="4:4" x14ac:dyDescent="0.25">
      <c r="D3871" s="190"/>
    </row>
    <row r="3872" spans="4:4" x14ac:dyDescent="0.25">
      <c r="D3872" s="190"/>
    </row>
    <row r="3873" spans="4:4" x14ac:dyDescent="0.25">
      <c r="D3873" s="190"/>
    </row>
    <row r="3874" spans="4:4" x14ac:dyDescent="0.25">
      <c r="D3874" s="190"/>
    </row>
    <row r="3875" spans="4:4" x14ac:dyDescent="0.25">
      <c r="D3875" s="190"/>
    </row>
    <row r="3876" spans="4:4" x14ac:dyDescent="0.25">
      <c r="D3876" s="190"/>
    </row>
    <row r="3877" spans="4:4" x14ac:dyDescent="0.25">
      <c r="D3877" s="190"/>
    </row>
    <row r="3878" spans="4:4" x14ac:dyDescent="0.25">
      <c r="D3878" s="190"/>
    </row>
    <row r="3879" spans="4:4" x14ac:dyDescent="0.25">
      <c r="D3879" s="190"/>
    </row>
    <row r="3880" spans="4:4" x14ac:dyDescent="0.25">
      <c r="D3880" s="190"/>
    </row>
    <row r="3881" spans="4:4" x14ac:dyDescent="0.25">
      <c r="D3881" s="190"/>
    </row>
    <row r="3882" spans="4:4" x14ac:dyDescent="0.25">
      <c r="D3882" s="190"/>
    </row>
    <row r="3883" spans="4:4" x14ac:dyDescent="0.25">
      <c r="D3883" s="190"/>
    </row>
    <row r="3884" spans="4:4" x14ac:dyDescent="0.25">
      <c r="D3884" s="190"/>
    </row>
    <row r="3885" spans="4:4" x14ac:dyDescent="0.25">
      <c r="D3885" s="190"/>
    </row>
    <row r="3886" spans="4:4" x14ac:dyDescent="0.25">
      <c r="D3886" s="190"/>
    </row>
    <row r="3887" spans="4:4" x14ac:dyDescent="0.25">
      <c r="D3887" s="190"/>
    </row>
    <row r="3888" spans="4:4" x14ac:dyDescent="0.25">
      <c r="D3888" s="190"/>
    </row>
    <row r="3889" spans="4:4" x14ac:dyDescent="0.25">
      <c r="D3889" s="190"/>
    </row>
    <row r="3890" spans="4:4" x14ac:dyDescent="0.25">
      <c r="D3890" s="190"/>
    </row>
    <row r="3891" spans="4:4" x14ac:dyDescent="0.25">
      <c r="D3891" s="190"/>
    </row>
    <row r="3892" spans="4:4" x14ac:dyDescent="0.25">
      <c r="D3892" s="190"/>
    </row>
    <row r="3893" spans="4:4" x14ac:dyDescent="0.25">
      <c r="D3893" s="190"/>
    </row>
    <row r="3894" spans="4:4" x14ac:dyDescent="0.25">
      <c r="D3894" s="190"/>
    </row>
    <row r="3895" spans="4:4" x14ac:dyDescent="0.25">
      <c r="D3895" s="190"/>
    </row>
    <row r="3896" spans="4:4" x14ac:dyDescent="0.25">
      <c r="D3896" s="190"/>
    </row>
    <row r="3897" spans="4:4" x14ac:dyDescent="0.25">
      <c r="D3897" s="190"/>
    </row>
    <row r="3898" spans="4:4" x14ac:dyDescent="0.25">
      <c r="D3898" s="190"/>
    </row>
    <row r="3899" spans="4:4" x14ac:dyDescent="0.25">
      <c r="D3899" s="190"/>
    </row>
    <row r="3900" spans="4:4" x14ac:dyDescent="0.25">
      <c r="D3900" s="190"/>
    </row>
    <row r="3901" spans="4:4" x14ac:dyDescent="0.25">
      <c r="D3901" s="190"/>
    </row>
    <row r="3902" spans="4:4" x14ac:dyDescent="0.25">
      <c r="D3902" s="190"/>
    </row>
    <row r="3903" spans="4:4" x14ac:dyDescent="0.25">
      <c r="D3903" s="190"/>
    </row>
    <row r="3904" spans="4:4" x14ac:dyDescent="0.25">
      <c r="D3904" s="190"/>
    </row>
    <row r="3905" spans="4:4" x14ac:dyDescent="0.25">
      <c r="D3905" s="190"/>
    </row>
    <row r="3906" spans="4:4" x14ac:dyDescent="0.25">
      <c r="D3906" s="190"/>
    </row>
    <row r="3907" spans="4:4" x14ac:dyDescent="0.25">
      <c r="D3907" s="190"/>
    </row>
    <row r="3908" spans="4:4" x14ac:dyDescent="0.25">
      <c r="D3908" s="190"/>
    </row>
    <row r="3909" spans="4:4" x14ac:dyDescent="0.25">
      <c r="D3909" s="190"/>
    </row>
    <row r="3910" spans="4:4" x14ac:dyDescent="0.25">
      <c r="D3910" s="190"/>
    </row>
    <row r="3911" spans="4:4" x14ac:dyDescent="0.25">
      <c r="D3911" s="190"/>
    </row>
    <row r="3912" spans="4:4" x14ac:dyDescent="0.25">
      <c r="D3912" s="190"/>
    </row>
    <row r="3913" spans="4:4" x14ac:dyDescent="0.25">
      <c r="D3913" s="190"/>
    </row>
    <row r="3914" spans="4:4" x14ac:dyDescent="0.25">
      <c r="D3914" s="190"/>
    </row>
    <row r="3915" spans="4:4" x14ac:dyDescent="0.25">
      <c r="D3915" s="190"/>
    </row>
    <row r="3916" spans="4:4" x14ac:dyDescent="0.25">
      <c r="D3916" s="190"/>
    </row>
    <row r="3917" spans="4:4" x14ac:dyDescent="0.25">
      <c r="D3917" s="190"/>
    </row>
    <row r="3918" spans="4:4" x14ac:dyDescent="0.25">
      <c r="D3918" s="190"/>
    </row>
    <row r="3919" spans="4:4" x14ac:dyDescent="0.25">
      <c r="D3919" s="190"/>
    </row>
    <row r="3920" spans="4:4" x14ac:dyDescent="0.25">
      <c r="D3920" s="190"/>
    </row>
    <row r="3921" spans="4:4" x14ac:dyDescent="0.25">
      <c r="D3921" s="190"/>
    </row>
    <row r="3922" spans="4:4" x14ac:dyDescent="0.25">
      <c r="D3922" s="190"/>
    </row>
    <row r="3923" spans="4:4" x14ac:dyDescent="0.25">
      <c r="D3923" s="190"/>
    </row>
    <row r="3924" spans="4:4" x14ac:dyDescent="0.25">
      <c r="D3924" s="190"/>
    </row>
    <row r="3925" spans="4:4" x14ac:dyDescent="0.25">
      <c r="D3925" s="190"/>
    </row>
    <row r="3926" spans="4:4" x14ac:dyDescent="0.25">
      <c r="D3926" s="190"/>
    </row>
    <row r="3927" spans="4:4" x14ac:dyDescent="0.25">
      <c r="D3927" s="190"/>
    </row>
    <row r="3928" spans="4:4" x14ac:dyDescent="0.25">
      <c r="D3928" s="190"/>
    </row>
    <row r="3929" spans="4:4" x14ac:dyDescent="0.25">
      <c r="D3929" s="190"/>
    </row>
    <row r="3930" spans="4:4" x14ac:dyDescent="0.25">
      <c r="D3930" s="190"/>
    </row>
    <row r="3931" spans="4:4" x14ac:dyDescent="0.25">
      <c r="D3931" s="190"/>
    </row>
    <row r="3932" spans="4:4" x14ac:dyDescent="0.25">
      <c r="D3932" s="190"/>
    </row>
    <row r="3933" spans="4:4" x14ac:dyDescent="0.25">
      <c r="D3933" s="190"/>
    </row>
    <row r="3934" spans="4:4" x14ac:dyDescent="0.25">
      <c r="D3934" s="190"/>
    </row>
    <row r="3935" spans="4:4" x14ac:dyDescent="0.25">
      <c r="D3935" s="190"/>
    </row>
    <row r="3936" spans="4:4" x14ac:dyDescent="0.25">
      <c r="D3936" s="190"/>
    </row>
    <row r="3937" spans="4:4" x14ac:dyDescent="0.25">
      <c r="D3937" s="190"/>
    </row>
    <row r="3938" spans="4:4" x14ac:dyDescent="0.25">
      <c r="D3938" s="190"/>
    </row>
    <row r="3939" spans="4:4" x14ac:dyDescent="0.25">
      <c r="D3939" s="190"/>
    </row>
    <row r="3940" spans="4:4" x14ac:dyDescent="0.25">
      <c r="D3940" s="190"/>
    </row>
    <row r="3941" spans="4:4" x14ac:dyDescent="0.25">
      <c r="D3941" s="190"/>
    </row>
    <row r="3942" spans="4:4" x14ac:dyDescent="0.25">
      <c r="D3942" s="190"/>
    </row>
    <row r="3943" spans="4:4" x14ac:dyDescent="0.25">
      <c r="D3943" s="190"/>
    </row>
    <row r="3944" spans="4:4" x14ac:dyDescent="0.25">
      <c r="D3944" s="190"/>
    </row>
    <row r="3945" spans="4:4" x14ac:dyDescent="0.25">
      <c r="D3945" s="190"/>
    </row>
    <row r="3946" spans="4:4" x14ac:dyDescent="0.25">
      <c r="D3946" s="190"/>
    </row>
    <row r="3947" spans="4:4" x14ac:dyDescent="0.25">
      <c r="D3947" s="190"/>
    </row>
    <row r="3948" spans="4:4" x14ac:dyDescent="0.25">
      <c r="D3948" s="190"/>
    </row>
    <row r="3949" spans="4:4" x14ac:dyDescent="0.25">
      <c r="D3949" s="190"/>
    </row>
    <row r="3950" spans="4:4" x14ac:dyDescent="0.25">
      <c r="D3950" s="190"/>
    </row>
    <row r="3951" spans="4:4" x14ac:dyDescent="0.25">
      <c r="D3951" s="190"/>
    </row>
    <row r="3952" spans="4:4" x14ac:dyDescent="0.25">
      <c r="D3952" s="190"/>
    </row>
    <row r="3953" spans="4:4" x14ac:dyDescent="0.25">
      <c r="D3953" s="190"/>
    </row>
    <row r="3954" spans="4:4" x14ac:dyDescent="0.25">
      <c r="D3954" s="190"/>
    </row>
    <row r="3955" spans="4:4" x14ac:dyDescent="0.25">
      <c r="D3955" s="190"/>
    </row>
    <row r="3956" spans="4:4" x14ac:dyDescent="0.25">
      <c r="D3956" s="190"/>
    </row>
    <row r="3957" spans="4:4" x14ac:dyDescent="0.25">
      <c r="D3957" s="190"/>
    </row>
    <row r="3958" spans="4:4" x14ac:dyDescent="0.25">
      <c r="D3958" s="190"/>
    </row>
    <row r="3959" spans="4:4" x14ac:dyDescent="0.25">
      <c r="D3959" s="190"/>
    </row>
    <row r="3960" spans="4:4" x14ac:dyDescent="0.25">
      <c r="D3960" s="190"/>
    </row>
    <row r="3961" spans="4:4" x14ac:dyDescent="0.25">
      <c r="D3961" s="190"/>
    </row>
    <row r="3962" spans="4:4" x14ac:dyDescent="0.25">
      <c r="D3962" s="190"/>
    </row>
    <row r="3963" spans="4:4" x14ac:dyDescent="0.25">
      <c r="D3963" s="190"/>
    </row>
    <row r="3964" spans="4:4" x14ac:dyDescent="0.25">
      <c r="D3964" s="190"/>
    </row>
    <row r="3965" spans="4:4" x14ac:dyDescent="0.25">
      <c r="D3965" s="190"/>
    </row>
    <row r="3966" spans="4:4" x14ac:dyDescent="0.25">
      <c r="D3966" s="190"/>
    </row>
    <row r="3967" spans="4:4" x14ac:dyDescent="0.25">
      <c r="D3967" s="190"/>
    </row>
    <row r="3968" spans="4:4" x14ac:dyDescent="0.25">
      <c r="D3968" s="190"/>
    </row>
    <row r="3969" spans="4:4" x14ac:dyDescent="0.25">
      <c r="D3969" s="190"/>
    </row>
    <row r="3970" spans="4:4" x14ac:dyDescent="0.25">
      <c r="D3970" s="190"/>
    </row>
    <row r="3971" spans="4:4" x14ac:dyDescent="0.25">
      <c r="D3971" s="190"/>
    </row>
    <row r="3972" spans="4:4" x14ac:dyDescent="0.25">
      <c r="D3972" s="190"/>
    </row>
    <row r="3973" spans="4:4" x14ac:dyDescent="0.25">
      <c r="D3973" s="190"/>
    </row>
    <row r="3974" spans="4:4" x14ac:dyDescent="0.25">
      <c r="D3974" s="190"/>
    </row>
    <row r="3975" spans="4:4" x14ac:dyDescent="0.25">
      <c r="D3975" s="190"/>
    </row>
    <row r="3976" spans="4:4" x14ac:dyDescent="0.25">
      <c r="D3976" s="190"/>
    </row>
    <row r="3977" spans="4:4" x14ac:dyDescent="0.25">
      <c r="D3977" s="190"/>
    </row>
    <row r="3978" spans="4:4" x14ac:dyDescent="0.25">
      <c r="D3978" s="190"/>
    </row>
    <row r="3979" spans="4:4" x14ac:dyDescent="0.25">
      <c r="D3979" s="190"/>
    </row>
    <row r="3980" spans="4:4" x14ac:dyDescent="0.25">
      <c r="D3980" s="190"/>
    </row>
    <row r="3981" spans="4:4" x14ac:dyDescent="0.25">
      <c r="D3981" s="190"/>
    </row>
    <row r="3982" spans="4:4" x14ac:dyDescent="0.25">
      <c r="D3982" s="190"/>
    </row>
    <row r="3983" spans="4:4" x14ac:dyDescent="0.25">
      <c r="D3983" s="190"/>
    </row>
    <row r="3984" spans="4:4" x14ac:dyDescent="0.25">
      <c r="D3984" s="190"/>
    </row>
    <row r="3985" spans="4:4" x14ac:dyDescent="0.25">
      <c r="D3985" s="190"/>
    </row>
    <row r="3986" spans="4:4" x14ac:dyDescent="0.25">
      <c r="D3986" s="190"/>
    </row>
    <row r="3987" spans="4:4" x14ac:dyDescent="0.25">
      <c r="D3987" s="190"/>
    </row>
    <row r="3988" spans="4:4" x14ac:dyDescent="0.25">
      <c r="D3988" s="190"/>
    </row>
    <row r="3989" spans="4:4" x14ac:dyDescent="0.25">
      <c r="D3989" s="190"/>
    </row>
    <row r="3990" spans="4:4" x14ac:dyDescent="0.25">
      <c r="D3990" s="190"/>
    </row>
    <row r="3991" spans="4:4" x14ac:dyDescent="0.25">
      <c r="D3991" s="190"/>
    </row>
    <row r="3992" spans="4:4" x14ac:dyDescent="0.25">
      <c r="D3992" s="190"/>
    </row>
    <row r="3993" spans="4:4" x14ac:dyDescent="0.25">
      <c r="D3993" s="190"/>
    </row>
    <row r="3994" spans="4:4" x14ac:dyDescent="0.25">
      <c r="D3994" s="190"/>
    </row>
    <row r="3995" spans="4:4" x14ac:dyDescent="0.25">
      <c r="D3995" s="190"/>
    </row>
    <row r="3996" spans="4:4" x14ac:dyDescent="0.25">
      <c r="D3996" s="190"/>
    </row>
    <row r="3997" spans="4:4" x14ac:dyDescent="0.25">
      <c r="D3997" s="190"/>
    </row>
    <row r="3998" spans="4:4" x14ac:dyDescent="0.25">
      <c r="D3998" s="190"/>
    </row>
    <row r="3999" spans="4:4" x14ac:dyDescent="0.25">
      <c r="D3999" s="190"/>
    </row>
    <row r="4000" spans="4:4" x14ac:dyDescent="0.25">
      <c r="D4000" s="190"/>
    </row>
    <row r="4001" spans="4:4" x14ac:dyDescent="0.25">
      <c r="D4001" s="190"/>
    </row>
    <row r="4002" spans="4:4" x14ac:dyDescent="0.25">
      <c r="D4002" s="190"/>
    </row>
    <row r="4003" spans="4:4" x14ac:dyDescent="0.25">
      <c r="D4003" s="190"/>
    </row>
    <row r="4004" spans="4:4" x14ac:dyDescent="0.25">
      <c r="D4004" s="190"/>
    </row>
    <row r="4005" spans="4:4" x14ac:dyDescent="0.25">
      <c r="D4005" s="190"/>
    </row>
    <row r="4006" spans="4:4" x14ac:dyDescent="0.25">
      <c r="D4006" s="190"/>
    </row>
    <row r="4007" spans="4:4" x14ac:dyDescent="0.25">
      <c r="D4007" s="190"/>
    </row>
    <row r="4008" spans="4:4" x14ac:dyDescent="0.25">
      <c r="D4008" s="190"/>
    </row>
    <row r="4009" spans="4:4" x14ac:dyDescent="0.25">
      <c r="D4009" s="190"/>
    </row>
    <row r="4010" spans="4:4" x14ac:dyDescent="0.25">
      <c r="D4010" s="190"/>
    </row>
    <row r="4011" spans="4:4" x14ac:dyDescent="0.25">
      <c r="D4011" s="190"/>
    </row>
    <row r="4012" spans="4:4" x14ac:dyDescent="0.25">
      <c r="D4012" s="190"/>
    </row>
    <row r="4013" spans="4:4" x14ac:dyDescent="0.25">
      <c r="D4013" s="190"/>
    </row>
    <row r="4014" spans="4:4" x14ac:dyDescent="0.25">
      <c r="D4014" s="190"/>
    </row>
    <row r="4015" spans="4:4" x14ac:dyDescent="0.25">
      <c r="D4015" s="190"/>
    </row>
    <row r="4016" spans="4:4" x14ac:dyDescent="0.25">
      <c r="D4016" s="190"/>
    </row>
    <row r="4017" spans="4:4" x14ac:dyDescent="0.25">
      <c r="D4017" s="190"/>
    </row>
    <row r="4018" spans="4:4" x14ac:dyDescent="0.25">
      <c r="D4018" s="190"/>
    </row>
    <row r="4019" spans="4:4" x14ac:dyDescent="0.25">
      <c r="D4019" s="190"/>
    </row>
    <row r="4020" spans="4:4" x14ac:dyDescent="0.25">
      <c r="D4020" s="190"/>
    </row>
    <row r="4021" spans="4:4" x14ac:dyDescent="0.25">
      <c r="D4021" s="190"/>
    </row>
    <row r="4022" spans="4:4" x14ac:dyDescent="0.25">
      <c r="D4022" s="190"/>
    </row>
    <row r="4023" spans="4:4" x14ac:dyDescent="0.25">
      <c r="D4023" s="190"/>
    </row>
    <row r="4024" spans="4:4" x14ac:dyDescent="0.25">
      <c r="D4024" s="190"/>
    </row>
    <row r="4025" spans="4:4" x14ac:dyDescent="0.25">
      <c r="D4025" s="190"/>
    </row>
    <row r="4026" spans="4:4" x14ac:dyDescent="0.25">
      <c r="D4026" s="190"/>
    </row>
    <row r="4027" spans="4:4" x14ac:dyDescent="0.25">
      <c r="D4027" s="190"/>
    </row>
    <row r="4028" spans="4:4" x14ac:dyDescent="0.25">
      <c r="D4028" s="190"/>
    </row>
    <row r="4029" spans="4:4" x14ac:dyDescent="0.25">
      <c r="D4029" s="190"/>
    </row>
    <row r="4030" spans="4:4" x14ac:dyDescent="0.25">
      <c r="D4030" s="190"/>
    </row>
    <row r="4031" spans="4:4" x14ac:dyDescent="0.25">
      <c r="D4031" s="190"/>
    </row>
    <row r="4032" spans="4:4" x14ac:dyDescent="0.25">
      <c r="D4032" s="190"/>
    </row>
    <row r="4033" spans="4:4" x14ac:dyDescent="0.25">
      <c r="D4033" s="190"/>
    </row>
    <row r="4034" spans="4:4" x14ac:dyDescent="0.25">
      <c r="D4034" s="190"/>
    </row>
    <row r="4035" spans="4:4" x14ac:dyDescent="0.25">
      <c r="D4035" s="190"/>
    </row>
    <row r="4036" spans="4:4" x14ac:dyDescent="0.25">
      <c r="D4036" s="190"/>
    </row>
    <row r="4037" spans="4:4" x14ac:dyDescent="0.25">
      <c r="D4037" s="190"/>
    </row>
    <row r="4038" spans="4:4" x14ac:dyDescent="0.25">
      <c r="D4038" s="190"/>
    </row>
    <row r="4039" spans="4:4" x14ac:dyDescent="0.25">
      <c r="D4039" s="190"/>
    </row>
    <row r="4040" spans="4:4" x14ac:dyDescent="0.25">
      <c r="D4040" s="190"/>
    </row>
    <row r="4041" spans="4:4" x14ac:dyDescent="0.25">
      <c r="D4041" s="190"/>
    </row>
    <row r="4042" spans="4:4" x14ac:dyDescent="0.25">
      <c r="D4042" s="190"/>
    </row>
    <row r="4043" spans="4:4" x14ac:dyDescent="0.25">
      <c r="D4043" s="190"/>
    </row>
    <row r="4044" spans="4:4" x14ac:dyDescent="0.25">
      <c r="D4044" s="190"/>
    </row>
    <row r="4045" spans="4:4" x14ac:dyDescent="0.25">
      <c r="D4045" s="190"/>
    </row>
    <row r="4046" spans="4:4" x14ac:dyDescent="0.25">
      <c r="D4046" s="190"/>
    </row>
    <row r="4047" spans="4:4" x14ac:dyDescent="0.25">
      <c r="D4047" s="190"/>
    </row>
    <row r="4048" spans="4:4" x14ac:dyDescent="0.25">
      <c r="D4048" s="190"/>
    </row>
    <row r="4049" spans="4:4" x14ac:dyDescent="0.25">
      <c r="D4049" s="190"/>
    </row>
    <row r="4050" spans="4:4" x14ac:dyDescent="0.25">
      <c r="D4050" s="190"/>
    </row>
    <row r="4051" spans="4:4" x14ac:dyDescent="0.25">
      <c r="D4051" s="190"/>
    </row>
    <row r="4052" spans="4:4" x14ac:dyDescent="0.25">
      <c r="D4052" s="190"/>
    </row>
    <row r="4053" spans="4:4" x14ac:dyDescent="0.25">
      <c r="D4053" s="190"/>
    </row>
    <row r="4054" spans="4:4" x14ac:dyDescent="0.25">
      <c r="D4054" s="190"/>
    </row>
    <row r="4055" spans="4:4" x14ac:dyDescent="0.25">
      <c r="D4055" s="190"/>
    </row>
    <row r="4056" spans="4:4" x14ac:dyDescent="0.25">
      <c r="D4056" s="190"/>
    </row>
    <row r="4057" spans="4:4" x14ac:dyDescent="0.25">
      <c r="D4057" s="190"/>
    </row>
    <row r="4058" spans="4:4" x14ac:dyDescent="0.25">
      <c r="D4058" s="190"/>
    </row>
    <row r="4059" spans="4:4" x14ac:dyDescent="0.25">
      <c r="D4059" s="190"/>
    </row>
    <row r="4060" spans="4:4" x14ac:dyDescent="0.25">
      <c r="D4060" s="190"/>
    </row>
    <row r="4061" spans="4:4" x14ac:dyDescent="0.25">
      <c r="D4061" s="190"/>
    </row>
    <row r="4062" spans="4:4" x14ac:dyDescent="0.25">
      <c r="D4062" s="190"/>
    </row>
    <row r="4063" spans="4:4" x14ac:dyDescent="0.25">
      <c r="D4063" s="190"/>
    </row>
    <row r="4064" spans="4:4" x14ac:dyDescent="0.25">
      <c r="D4064" s="190"/>
    </row>
    <row r="4065" spans="4:4" x14ac:dyDescent="0.25">
      <c r="D4065" s="190"/>
    </row>
    <row r="4066" spans="4:4" x14ac:dyDescent="0.25">
      <c r="D4066" s="190"/>
    </row>
    <row r="4067" spans="4:4" x14ac:dyDescent="0.25">
      <c r="D4067" s="190"/>
    </row>
    <row r="4068" spans="4:4" x14ac:dyDescent="0.25">
      <c r="D4068" s="190"/>
    </row>
    <row r="4069" spans="4:4" x14ac:dyDescent="0.25">
      <c r="D4069" s="190"/>
    </row>
    <row r="4070" spans="4:4" x14ac:dyDescent="0.25">
      <c r="D4070" s="190"/>
    </row>
    <row r="4071" spans="4:4" x14ac:dyDescent="0.25">
      <c r="D4071" s="190"/>
    </row>
    <row r="4072" spans="4:4" x14ac:dyDescent="0.25">
      <c r="D4072" s="190"/>
    </row>
    <row r="4073" spans="4:4" x14ac:dyDescent="0.25">
      <c r="D4073" s="190"/>
    </row>
    <row r="4074" spans="4:4" x14ac:dyDescent="0.25">
      <c r="D4074" s="190"/>
    </row>
    <row r="4075" spans="4:4" x14ac:dyDescent="0.25">
      <c r="D4075" s="190"/>
    </row>
    <row r="4076" spans="4:4" x14ac:dyDescent="0.25">
      <c r="D4076" s="190"/>
    </row>
    <row r="4077" spans="4:4" x14ac:dyDescent="0.25">
      <c r="D4077" s="190"/>
    </row>
    <row r="4078" spans="4:4" x14ac:dyDescent="0.25">
      <c r="D4078" s="190"/>
    </row>
    <row r="4079" spans="4:4" x14ac:dyDescent="0.25">
      <c r="D4079" s="190"/>
    </row>
    <row r="4080" spans="4:4" x14ac:dyDescent="0.25">
      <c r="D4080" s="190"/>
    </row>
    <row r="4081" spans="4:4" x14ac:dyDescent="0.25">
      <c r="D4081" s="190"/>
    </row>
    <row r="4082" spans="4:4" x14ac:dyDescent="0.25">
      <c r="D4082" s="190"/>
    </row>
    <row r="4083" spans="4:4" x14ac:dyDescent="0.25">
      <c r="D4083" s="190"/>
    </row>
    <row r="4084" spans="4:4" x14ac:dyDescent="0.25">
      <c r="D4084" s="190"/>
    </row>
    <row r="4085" spans="4:4" x14ac:dyDescent="0.25">
      <c r="D4085" s="190"/>
    </row>
    <row r="4086" spans="4:4" x14ac:dyDescent="0.25">
      <c r="D4086" s="190"/>
    </row>
    <row r="4087" spans="4:4" x14ac:dyDescent="0.25">
      <c r="D4087" s="190"/>
    </row>
    <row r="4088" spans="4:4" x14ac:dyDescent="0.25">
      <c r="D4088" s="190"/>
    </row>
    <row r="4089" spans="4:4" x14ac:dyDescent="0.25">
      <c r="D4089" s="190"/>
    </row>
    <row r="4090" spans="4:4" x14ac:dyDescent="0.25">
      <c r="D4090" s="190"/>
    </row>
    <row r="4091" spans="4:4" x14ac:dyDescent="0.25">
      <c r="D4091" s="190"/>
    </row>
    <row r="4092" spans="4:4" x14ac:dyDescent="0.25">
      <c r="D4092" s="190"/>
    </row>
    <row r="4093" spans="4:4" x14ac:dyDescent="0.25">
      <c r="D4093" s="190"/>
    </row>
    <row r="4094" spans="4:4" x14ac:dyDescent="0.25">
      <c r="D4094" s="190"/>
    </row>
    <row r="4095" spans="4:4" x14ac:dyDescent="0.25">
      <c r="D4095" s="190"/>
    </row>
    <row r="4096" spans="4:4" x14ac:dyDescent="0.25">
      <c r="D4096" s="190"/>
    </row>
    <row r="4097" spans="4:4" x14ac:dyDescent="0.25">
      <c r="D4097" s="190"/>
    </row>
    <row r="4098" spans="4:4" x14ac:dyDescent="0.25">
      <c r="D4098" s="190"/>
    </row>
    <row r="4099" spans="4:4" x14ac:dyDescent="0.25">
      <c r="D4099" s="190"/>
    </row>
    <row r="4100" spans="4:4" x14ac:dyDescent="0.25">
      <c r="D4100" s="190"/>
    </row>
    <row r="4101" spans="4:4" x14ac:dyDescent="0.25">
      <c r="D4101" s="190"/>
    </row>
    <row r="4102" spans="4:4" x14ac:dyDescent="0.25">
      <c r="D4102" s="190"/>
    </row>
    <row r="4103" spans="4:4" x14ac:dyDescent="0.25">
      <c r="D4103" s="190"/>
    </row>
    <row r="4104" spans="4:4" x14ac:dyDescent="0.25">
      <c r="D4104" s="190"/>
    </row>
    <row r="4105" spans="4:4" x14ac:dyDescent="0.25">
      <c r="D4105" s="190"/>
    </row>
    <row r="4106" spans="4:4" x14ac:dyDescent="0.25">
      <c r="D4106" s="190"/>
    </row>
    <row r="4107" spans="4:4" x14ac:dyDescent="0.25">
      <c r="D4107" s="190"/>
    </row>
    <row r="4108" spans="4:4" x14ac:dyDescent="0.25">
      <c r="D4108" s="190"/>
    </row>
    <row r="4109" spans="4:4" x14ac:dyDescent="0.25">
      <c r="D4109" s="190"/>
    </row>
    <row r="4110" spans="4:4" x14ac:dyDescent="0.25">
      <c r="D4110" s="190"/>
    </row>
    <row r="4111" spans="4:4" x14ac:dyDescent="0.25">
      <c r="D4111" s="190"/>
    </row>
    <row r="4112" spans="4:4" x14ac:dyDescent="0.25">
      <c r="D4112" s="190"/>
    </row>
    <row r="4113" spans="4:4" x14ac:dyDescent="0.25">
      <c r="D4113" s="190"/>
    </row>
    <row r="4114" spans="4:4" x14ac:dyDescent="0.25">
      <c r="D4114" s="190"/>
    </row>
    <row r="4115" spans="4:4" x14ac:dyDescent="0.25">
      <c r="D4115" s="190"/>
    </row>
    <row r="4116" spans="4:4" x14ac:dyDescent="0.25">
      <c r="D4116" s="190"/>
    </row>
    <row r="4117" spans="4:4" x14ac:dyDescent="0.25">
      <c r="D4117" s="190"/>
    </row>
    <row r="4118" spans="4:4" x14ac:dyDescent="0.25">
      <c r="D4118" s="190"/>
    </row>
    <row r="4119" spans="4:4" x14ac:dyDescent="0.25">
      <c r="D4119" s="190"/>
    </row>
    <row r="4120" spans="4:4" x14ac:dyDescent="0.25">
      <c r="D4120" s="190"/>
    </row>
    <row r="4121" spans="4:4" x14ac:dyDescent="0.25">
      <c r="D4121" s="190"/>
    </row>
    <row r="4122" spans="4:4" x14ac:dyDescent="0.25">
      <c r="D4122" s="190"/>
    </row>
    <row r="4123" spans="4:4" x14ac:dyDescent="0.25">
      <c r="D4123" s="190"/>
    </row>
    <row r="4124" spans="4:4" x14ac:dyDescent="0.25">
      <c r="D4124" s="190"/>
    </row>
    <row r="4125" spans="4:4" x14ac:dyDescent="0.25">
      <c r="D4125" s="190"/>
    </row>
    <row r="4126" spans="4:4" x14ac:dyDescent="0.25">
      <c r="D4126" s="190"/>
    </row>
    <row r="4127" spans="4:4" x14ac:dyDescent="0.25">
      <c r="D4127" s="190"/>
    </row>
    <row r="4128" spans="4:4" x14ac:dyDescent="0.25">
      <c r="D4128" s="190"/>
    </row>
    <row r="4129" spans="4:4" x14ac:dyDescent="0.25">
      <c r="D4129" s="190"/>
    </row>
    <row r="4130" spans="4:4" x14ac:dyDescent="0.25">
      <c r="D4130" s="190"/>
    </row>
    <row r="4131" spans="4:4" x14ac:dyDescent="0.25">
      <c r="D4131" s="190"/>
    </row>
    <row r="4132" spans="4:4" x14ac:dyDescent="0.25">
      <c r="D4132" s="190"/>
    </row>
    <row r="4133" spans="4:4" x14ac:dyDescent="0.25">
      <c r="D4133" s="190"/>
    </row>
    <row r="4134" spans="4:4" x14ac:dyDescent="0.25">
      <c r="D4134" s="190"/>
    </row>
    <row r="4135" spans="4:4" x14ac:dyDescent="0.25">
      <c r="D4135" s="190"/>
    </row>
    <row r="4136" spans="4:4" x14ac:dyDescent="0.25">
      <c r="D4136" s="190"/>
    </row>
    <row r="4137" spans="4:4" x14ac:dyDescent="0.25">
      <c r="D4137" s="190"/>
    </row>
    <row r="4138" spans="4:4" x14ac:dyDescent="0.25">
      <c r="D4138" s="190"/>
    </row>
    <row r="4139" spans="4:4" x14ac:dyDescent="0.25">
      <c r="D4139" s="190"/>
    </row>
    <row r="4140" spans="4:4" x14ac:dyDescent="0.25">
      <c r="D4140" s="190"/>
    </row>
    <row r="4141" spans="4:4" x14ac:dyDescent="0.25">
      <c r="D4141" s="190"/>
    </row>
    <row r="4142" spans="4:4" x14ac:dyDescent="0.25">
      <c r="D4142" s="190"/>
    </row>
    <row r="4143" spans="4:4" x14ac:dyDescent="0.25">
      <c r="D4143" s="190"/>
    </row>
    <row r="4144" spans="4:4" x14ac:dyDescent="0.25">
      <c r="D4144" s="190"/>
    </row>
    <row r="4145" spans="4:4" x14ac:dyDescent="0.25">
      <c r="D4145" s="190"/>
    </row>
    <row r="4146" spans="4:4" x14ac:dyDescent="0.25">
      <c r="D4146" s="190"/>
    </row>
    <row r="4147" spans="4:4" x14ac:dyDescent="0.25">
      <c r="D4147" s="190"/>
    </row>
    <row r="4148" spans="4:4" x14ac:dyDescent="0.25">
      <c r="D4148" s="190"/>
    </row>
    <row r="4149" spans="4:4" x14ac:dyDescent="0.25">
      <c r="D4149" s="190"/>
    </row>
    <row r="4150" spans="4:4" x14ac:dyDescent="0.25">
      <c r="D4150" s="190"/>
    </row>
    <row r="4151" spans="4:4" x14ac:dyDescent="0.25">
      <c r="D4151" s="190"/>
    </row>
    <row r="4152" spans="4:4" x14ac:dyDescent="0.25">
      <c r="D4152" s="190"/>
    </row>
    <row r="4153" spans="4:4" x14ac:dyDescent="0.25">
      <c r="D4153" s="190"/>
    </row>
    <row r="4154" spans="4:4" x14ac:dyDescent="0.25">
      <c r="D4154" s="190"/>
    </row>
    <row r="4155" spans="4:4" x14ac:dyDescent="0.25">
      <c r="D4155" s="190"/>
    </row>
    <row r="4156" spans="4:4" x14ac:dyDescent="0.25">
      <c r="D4156" s="190"/>
    </row>
    <row r="4157" spans="4:4" x14ac:dyDescent="0.25">
      <c r="D4157" s="190"/>
    </row>
    <row r="4158" spans="4:4" x14ac:dyDescent="0.25">
      <c r="D4158" s="190"/>
    </row>
    <row r="4159" spans="4:4" x14ac:dyDescent="0.25">
      <c r="D4159" s="190"/>
    </row>
    <row r="4160" spans="4:4" x14ac:dyDescent="0.25">
      <c r="D4160" s="190"/>
    </row>
    <row r="4161" spans="4:4" x14ac:dyDescent="0.25">
      <c r="D4161" s="190"/>
    </row>
    <row r="4162" spans="4:4" x14ac:dyDescent="0.25">
      <c r="D4162" s="190"/>
    </row>
    <row r="4163" spans="4:4" x14ac:dyDescent="0.25">
      <c r="D4163" s="190"/>
    </row>
    <row r="4164" spans="4:4" x14ac:dyDescent="0.25">
      <c r="D4164" s="190"/>
    </row>
    <row r="4165" spans="4:4" x14ac:dyDescent="0.25">
      <c r="D4165" s="190"/>
    </row>
    <row r="4166" spans="4:4" x14ac:dyDescent="0.25">
      <c r="D4166" s="190"/>
    </row>
    <row r="4167" spans="4:4" x14ac:dyDescent="0.25">
      <c r="D4167" s="190"/>
    </row>
    <row r="4168" spans="4:4" x14ac:dyDescent="0.25">
      <c r="D4168" s="190"/>
    </row>
    <row r="4169" spans="4:4" x14ac:dyDescent="0.25">
      <c r="D4169" s="190"/>
    </row>
    <row r="4170" spans="4:4" x14ac:dyDescent="0.25">
      <c r="D4170" s="190"/>
    </row>
    <row r="4171" spans="4:4" x14ac:dyDescent="0.25">
      <c r="D4171" s="190"/>
    </row>
    <row r="4172" spans="4:4" x14ac:dyDescent="0.25">
      <c r="D4172" s="190"/>
    </row>
    <row r="4173" spans="4:4" x14ac:dyDescent="0.25">
      <c r="D4173" s="190"/>
    </row>
    <row r="4174" spans="4:4" x14ac:dyDescent="0.25">
      <c r="D4174" s="190"/>
    </row>
    <row r="4175" spans="4:4" x14ac:dyDescent="0.25">
      <c r="D4175" s="190"/>
    </row>
    <row r="4176" spans="4:4" x14ac:dyDescent="0.25">
      <c r="D4176" s="190"/>
    </row>
    <row r="4177" spans="4:4" x14ac:dyDescent="0.25">
      <c r="D4177" s="190"/>
    </row>
    <row r="4178" spans="4:4" x14ac:dyDescent="0.25">
      <c r="D4178" s="190"/>
    </row>
    <row r="4179" spans="4:4" x14ac:dyDescent="0.25">
      <c r="D4179" s="190"/>
    </row>
    <row r="4180" spans="4:4" x14ac:dyDescent="0.25">
      <c r="D4180" s="190"/>
    </row>
    <row r="4181" spans="4:4" x14ac:dyDescent="0.25">
      <c r="D4181" s="190"/>
    </row>
    <row r="4182" spans="4:4" x14ac:dyDescent="0.25">
      <c r="D4182" s="190"/>
    </row>
    <row r="4183" spans="4:4" x14ac:dyDescent="0.25">
      <c r="D4183" s="190"/>
    </row>
    <row r="4184" spans="4:4" x14ac:dyDescent="0.25">
      <c r="D4184" s="190"/>
    </row>
    <row r="4185" spans="4:4" x14ac:dyDescent="0.25">
      <c r="D4185" s="190"/>
    </row>
    <row r="4186" spans="4:4" x14ac:dyDescent="0.25">
      <c r="D4186" s="190"/>
    </row>
    <row r="4187" spans="4:4" x14ac:dyDescent="0.25">
      <c r="D4187" s="190"/>
    </row>
    <row r="4188" spans="4:4" x14ac:dyDescent="0.25">
      <c r="D4188" s="190"/>
    </row>
    <row r="4189" spans="4:4" x14ac:dyDescent="0.25">
      <c r="D4189" s="190"/>
    </row>
    <row r="4190" spans="4:4" x14ac:dyDescent="0.25">
      <c r="D4190" s="190"/>
    </row>
    <row r="4191" spans="4:4" x14ac:dyDescent="0.25">
      <c r="D4191" s="190"/>
    </row>
    <row r="4192" spans="4:4" x14ac:dyDescent="0.25">
      <c r="D4192" s="190"/>
    </row>
    <row r="4193" spans="4:4" x14ac:dyDescent="0.25">
      <c r="D4193" s="190"/>
    </row>
    <row r="4194" spans="4:4" x14ac:dyDescent="0.25">
      <c r="D4194" s="190"/>
    </row>
    <row r="4195" spans="4:4" x14ac:dyDescent="0.25">
      <c r="D4195" s="190"/>
    </row>
    <row r="4196" spans="4:4" x14ac:dyDescent="0.25">
      <c r="D4196" s="190"/>
    </row>
    <row r="4197" spans="4:4" x14ac:dyDescent="0.25">
      <c r="D4197" s="190"/>
    </row>
    <row r="4198" spans="4:4" x14ac:dyDescent="0.25">
      <c r="D4198" s="190"/>
    </row>
    <row r="4199" spans="4:4" x14ac:dyDescent="0.25">
      <c r="D4199" s="190"/>
    </row>
    <row r="4200" spans="4:4" x14ac:dyDescent="0.25">
      <c r="D4200" s="190"/>
    </row>
    <row r="4201" spans="4:4" x14ac:dyDescent="0.25">
      <c r="D4201" s="190"/>
    </row>
    <row r="4202" spans="4:4" x14ac:dyDescent="0.25">
      <c r="D4202" s="190"/>
    </row>
    <row r="4203" spans="4:4" x14ac:dyDescent="0.25">
      <c r="D4203" s="190"/>
    </row>
    <row r="4204" spans="4:4" x14ac:dyDescent="0.25">
      <c r="D4204" s="190"/>
    </row>
    <row r="4205" spans="4:4" x14ac:dyDescent="0.25">
      <c r="D4205" s="190"/>
    </row>
    <row r="4206" spans="4:4" x14ac:dyDescent="0.25">
      <c r="D4206" s="190"/>
    </row>
    <row r="4207" spans="4:4" x14ac:dyDescent="0.25">
      <c r="D4207" s="190"/>
    </row>
    <row r="4208" spans="4:4" x14ac:dyDescent="0.25">
      <c r="D4208" s="190"/>
    </row>
    <row r="4209" spans="4:4" x14ac:dyDescent="0.25">
      <c r="D4209" s="190"/>
    </row>
    <row r="4210" spans="4:4" x14ac:dyDescent="0.25">
      <c r="D4210" s="190"/>
    </row>
    <row r="4211" spans="4:4" x14ac:dyDescent="0.25">
      <c r="D4211" s="190"/>
    </row>
    <row r="4212" spans="4:4" x14ac:dyDescent="0.25">
      <c r="D4212" s="190"/>
    </row>
    <row r="4213" spans="4:4" x14ac:dyDescent="0.25">
      <c r="D4213" s="190"/>
    </row>
    <row r="4214" spans="4:4" x14ac:dyDescent="0.25">
      <c r="D4214" s="190"/>
    </row>
    <row r="4215" spans="4:4" x14ac:dyDescent="0.25">
      <c r="D4215" s="190"/>
    </row>
    <row r="4216" spans="4:4" x14ac:dyDescent="0.25">
      <c r="D4216" s="190"/>
    </row>
    <row r="4217" spans="4:4" x14ac:dyDescent="0.25">
      <c r="D4217" s="190"/>
    </row>
    <row r="4218" spans="4:4" x14ac:dyDescent="0.25">
      <c r="D4218" s="190"/>
    </row>
    <row r="4219" spans="4:4" x14ac:dyDescent="0.25">
      <c r="D4219" s="190"/>
    </row>
    <row r="4220" spans="4:4" x14ac:dyDescent="0.25">
      <c r="D4220" s="190"/>
    </row>
    <row r="4221" spans="4:4" x14ac:dyDescent="0.25">
      <c r="D4221" s="190"/>
    </row>
    <row r="4222" spans="4:4" x14ac:dyDescent="0.25">
      <c r="D4222" s="190"/>
    </row>
    <row r="4223" spans="4:4" x14ac:dyDescent="0.25">
      <c r="D4223" s="190"/>
    </row>
    <row r="4224" spans="4:4" x14ac:dyDescent="0.25">
      <c r="D4224" s="190"/>
    </row>
    <row r="4225" spans="4:4" x14ac:dyDescent="0.25">
      <c r="D4225" s="190"/>
    </row>
    <row r="4226" spans="4:4" x14ac:dyDescent="0.25">
      <c r="D4226" s="190"/>
    </row>
    <row r="4227" spans="4:4" x14ac:dyDescent="0.25">
      <c r="D4227" s="190"/>
    </row>
    <row r="4228" spans="4:4" x14ac:dyDescent="0.25">
      <c r="D4228" s="190"/>
    </row>
    <row r="4229" spans="4:4" x14ac:dyDescent="0.25">
      <c r="D4229" s="190"/>
    </row>
    <row r="4230" spans="4:4" x14ac:dyDescent="0.25">
      <c r="D4230" s="190"/>
    </row>
    <row r="4231" spans="4:4" x14ac:dyDescent="0.25">
      <c r="D4231" s="190"/>
    </row>
    <row r="4232" spans="4:4" x14ac:dyDescent="0.25">
      <c r="D4232" s="190"/>
    </row>
    <row r="4233" spans="4:4" x14ac:dyDescent="0.25">
      <c r="D4233" s="190"/>
    </row>
    <row r="4234" spans="4:4" x14ac:dyDescent="0.25">
      <c r="D4234" s="190"/>
    </row>
    <row r="4235" spans="4:4" x14ac:dyDescent="0.25">
      <c r="D4235" s="190"/>
    </row>
    <row r="4236" spans="4:4" x14ac:dyDescent="0.25">
      <c r="D4236" s="190"/>
    </row>
    <row r="4237" spans="4:4" x14ac:dyDescent="0.25">
      <c r="D4237" s="190"/>
    </row>
    <row r="4238" spans="4:4" x14ac:dyDescent="0.25">
      <c r="D4238" s="190"/>
    </row>
    <row r="4239" spans="4:4" x14ac:dyDescent="0.25">
      <c r="D4239" s="190"/>
    </row>
    <row r="4240" spans="4:4" x14ac:dyDescent="0.25">
      <c r="D4240" s="190"/>
    </row>
    <row r="4241" spans="4:4" x14ac:dyDescent="0.25">
      <c r="D4241" s="190"/>
    </row>
    <row r="4242" spans="4:4" x14ac:dyDescent="0.25">
      <c r="D4242" s="190"/>
    </row>
    <row r="4243" spans="4:4" x14ac:dyDescent="0.25">
      <c r="D4243" s="190"/>
    </row>
    <row r="4244" spans="4:4" x14ac:dyDescent="0.25">
      <c r="D4244" s="190"/>
    </row>
    <row r="4245" spans="4:4" x14ac:dyDescent="0.25">
      <c r="D4245" s="190"/>
    </row>
    <row r="4246" spans="4:4" x14ac:dyDescent="0.25">
      <c r="D4246" s="190"/>
    </row>
    <row r="4247" spans="4:4" x14ac:dyDescent="0.25">
      <c r="D4247" s="190"/>
    </row>
    <row r="4248" spans="4:4" x14ac:dyDescent="0.25">
      <c r="D4248" s="190"/>
    </row>
    <row r="4249" spans="4:4" x14ac:dyDescent="0.25">
      <c r="D4249" s="190"/>
    </row>
    <row r="4250" spans="4:4" x14ac:dyDescent="0.25">
      <c r="D4250" s="190"/>
    </row>
    <row r="4251" spans="4:4" x14ac:dyDescent="0.25">
      <c r="D4251" s="190"/>
    </row>
    <row r="4252" spans="4:4" x14ac:dyDescent="0.25">
      <c r="D4252" s="190"/>
    </row>
    <row r="4253" spans="4:4" x14ac:dyDescent="0.25">
      <c r="D4253" s="190"/>
    </row>
    <row r="4254" spans="4:4" x14ac:dyDescent="0.25">
      <c r="D4254" s="190"/>
    </row>
    <row r="4255" spans="4:4" x14ac:dyDescent="0.25">
      <c r="D4255" s="190"/>
    </row>
    <row r="4256" spans="4:4" x14ac:dyDescent="0.25">
      <c r="D4256" s="190"/>
    </row>
    <row r="4257" spans="4:4" x14ac:dyDescent="0.25">
      <c r="D4257" s="190"/>
    </row>
    <row r="4258" spans="4:4" x14ac:dyDescent="0.25">
      <c r="D4258" s="190"/>
    </row>
    <row r="4259" spans="4:4" x14ac:dyDescent="0.25">
      <c r="D4259" s="190"/>
    </row>
    <row r="4260" spans="4:4" x14ac:dyDescent="0.25">
      <c r="D4260" s="190"/>
    </row>
    <row r="4261" spans="4:4" x14ac:dyDescent="0.25">
      <c r="D4261" s="190"/>
    </row>
    <row r="4262" spans="4:4" x14ac:dyDescent="0.25">
      <c r="D4262" s="190"/>
    </row>
    <row r="4263" spans="4:4" x14ac:dyDescent="0.25">
      <c r="D4263" s="190"/>
    </row>
    <row r="4264" spans="4:4" x14ac:dyDescent="0.25">
      <c r="D4264" s="190"/>
    </row>
    <row r="4265" spans="4:4" x14ac:dyDescent="0.25">
      <c r="D4265" s="190"/>
    </row>
    <row r="4266" spans="4:4" x14ac:dyDescent="0.25">
      <c r="D4266" s="190"/>
    </row>
    <row r="4267" spans="4:4" x14ac:dyDescent="0.25">
      <c r="D4267" s="190"/>
    </row>
    <row r="4268" spans="4:4" x14ac:dyDescent="0.25">
      <c r="D4268" s="190"/>
    </row>
    <row r="4269" spans="4:4" x14ac:dyDescent="0.25">
      <c r="D4269" s="190"/>
    </row>
    <row r="4270" spans="4:4" x14ac:dyDescent="0.25">
      <c r="D4270" s="190"/>
    </row>
    <row r="4271" spans="4:4" x14ac:dyDescent="0.25">
      <c r="D4271" s="190"/>
    </row>
    <row r="4272" spans="4:4" x14ac:dyDescent="0.25">
      <c r="D4272" s="190"/>
    </row>
    <row r="4273" spans="4:4" x14ac:dyDescent="0.25">
      <c r="D4273" s="190"/>
    </row>
    <row r="4274" spans="4:4" x14ac:dyDescent="0.25">
      <c r="D4274" s="190"/>
    </row>
    <row r="4275" spans="4:4" x14ac:dyDescent="0.25">
      <c r="D4275" s="190"/>
    </row>
    <row r="4276" spans="4:4" x14ac:dyDescent="0.25">
      <c r="D4276" s="190"/>
    </row>
    <row r="4277" spans="4:4" x14ac:dyDescent="0.25">
      <c r="D4277" s="190"/>
    </row>
    <row r="4278" spans="4:4" x14ac:dyDescent="0.25">
      <c r="D4278" s="190"/>
    </row>
    <row r="4279" spans="4:4" x14ac:dyDescent="0.25">
      <c r="D4279" s="190"/>
    </row>
    <row r="4280" spans="4:4" x14ac:dyDescent="0.25">
      <c r="D4280" s="190"/>
    </row>
    <row r="4281" spans="4:4" x14ac:dyDescent="0.25">
      <c r="D4281" s="190"/>
    </row>
    <row r="4282" spans="4:4" x14ac:dyDescent="0.25">
      <c r="D4282" s="190"/>
    </row>
    <row r="4283" spans="4:4" x14ac:dyDescent="0.25">
      <c r="D4283" s="190"/>
    </row>
    <row r="4284" spans="4:4" x14ac:dyDescent="0.25">
      <c r="D4284" s="190"/>
    </row>
    <row r="4285" spans="4:4" x14ac:dyDescent="0.25">
      <c r="D4285" s="190"/>
    </row>
    <row r="4286" spans="4:4" x14ac:dyDescent="0.25">
      <c r="D4286" s="190"/>
    </row>
    <row r="4287" spans="4:4" x14ac:dyDescent="0.25">
      <c r="D4287" s="190"/>
    </row>
    <row r="4288" spans="4:4" x14ac:dyDescent="0.25">
      <c r="D4288" s="190"/>
    </row>
    <row r="4289" spans="4:4" x14ac:dyDescent="0.25">
      <c r="D4289" s="190"/>
    </row>
    <row r="4290" spans="4:4" x14ac:dyDescent="0.25">
      <c r="D4290" s="190"/>
    </row>
    <row r="4291" spans="4:4" x14ac:dyDescent="0.25">
      <c r="D4291" s="190"/>
    </row>
    <row r="4292" spans="4:4" x14ac:dyDescent="0.25">
      <c r="D4292" s="190"/>
    </row>
    <row r="4293" spans="4:4" x14ac:dyDescent="0.25">
      <c r="D4293" s="190"/>
    </row>
    <row r="4294" spans="4:4" x14ac:dyDescent="0.25">
      <c r="D4294" s="190"/>
    </row>
    <row r="4295" spans="4:4" x14ac:dyDescent="0.25">
      <c r="D4295" s="190"/>
    </row>
    <row r="4296" spans="4:4" x14ac:dyDescent="0.25">
      <c r="D4296" s="190"/>
    </row>
    <row r="4297" spans="4:4" x14ac:dyDescent="0.25">
      <c r="D4297" s="190"/>
    </row>
    <row r="4298" spans="4:4" x14ac:dyDescent="0.25">
      <c r="D4298" s="190"/>
    </row>
    <row r="4299" spans="4:4" x14ac:dyDescent="0.25">
      <c r="D4299" s="190"/>
    </row>
    <row r="4300" spans="4:4" x14ac:dyDescent="0.25">
      <c r="D4300" s="190"/>
    </row>
    <row r="4301" spans="4:4" x14ac:dyDescent="0.25">
      <c r="D4301" s="190"/>
    </row>
    <row r="4302" spans="4:4" x14ac:dyDescent="0.25">
      <c r="D4302" s="190"/>
    </row>
    <row r="4303" spans="4:4" x14ac:dyDescent="0.25">
      <c r="D4303" s="190"/>
    </row>
    <row r="4304" spans="4:4" x14ac:dyDescent="0.25">
      <c r="D4304" s="190"/>
    </row>
    <row r="4305" spans="4:4" x14ac:dyDescent="0.25">
      <c r="D4305" s="190"/>
    </row>
    <row r="4306" spans="4:4" x14ac:dyDescent="0.25">
      <c r="D4306" s="190"/>
    </row>
    <row r="4307" spans="4:4" x14ac:dyDescent="0.25">
      <c r="D4307" s="190"/>
    </row>
    <row r="4308" spans="4:4" x14ac:dyDescent="0.25">
      <c r="D4308" s="190"/>
    </row>
    <row r="4309" spans="4:4" x14ac:dyDescent="0.25">
      <c r="D4309" s="190"/>
    </row>
    <row r="4310" spans="4:4" x14ac:dyDescent="0.25">
      <c r="D4310" s="190"/>
    </row>
    <row r="4311" spans="4:4" x14ac:dyDescent="0.25">
      <c r="D4311" s="190"/>
    </row>
    <row r="4312" spans="4:4" x14ac:dyDescent="0.25">
      <c r="D4312" s="190"/>
    </row>
    <row r="4313" spans="4:4" x14ac:dyDescent="0.25">
      <c r="D4313" s="190"/>
    </row>
    <row r="4314" spans="4:4" x14ac:dyDescent="0.25">
      <c r="D4314" s="190"/>
    </row>
    <row r="4315" spans="4:4" x14ac:dyDescent="0.25">
      <c r="D4315" s="190"/>
    </row>
    <row r="4316" spans="4:4" x14ac:dyDescent="0.25">
      <c r="D4316" s="190"/>
    </row>
    <row r="4317" spans="4:4" x14ac:dyDescent="0.25">
      <c r="D4317" s="190"/>
    </row>
    <row r="4318" spans="4:4" x14ac:dyDescent="0.25">
      <c r="D4318" s="190"/>
    </row>
    <row r="4319" spans="4:4" x14ac:dyDescent="0.25">
      <c r="D4319" s="190"/>
    </row>
    <row r="4320" spans="4:4" x14ac:dyDescent="0.25">
      <c r="D4320" s="190"/>
    </row>
    <row r="4321" spans="4:4" x14ac:dyDescent="0.25">
      <c r="D4321" s="190"/>
    </row>
    <row r="4322" spans="4:4" x14ac:dyDescent="0.25">
      <c r="D4322" s="190"/>
    </row>
    <row r="4323" spans="4:4" x14ac:dyDescent="0.25">
      <c r="D4323" s="190"/>
    </row>
    <row r="4324" spans="4:4" x14ac:dyDescent="0.25">
      <c r="D4324" s="190"/>
    </row>
    <row r="4325" spans="4:4" x14ac:dyDescent="0.25">
      <c r="D4325" s="190"/>
    </row>
    <row r="4326" spans="4:4" x14ac:dyDescent="0.25">
      <c r="D4326" s="190"/>
    </row>
    <row r="4327" spans="4:4" x14ac:dyDescent="0.25">
      <c r="D4327" s="190"/>
    </row>
    <row r="4328" spans="4:4" x14ac:dyDescent="0.25">
      <c r="D4328" s="190"/>
    </row>
    <row r="4329" spans="4:4" x14ac:dyDescent="0.25">
      <c r="D4329" s="190"/>
    </row>
    <row r="4330" spans="4:4" x14ac:dyDescent="0.25">
      <c r="D4330" s="190"/>
    </row>
    <row r="4331" spans="4:4" x14ac:dyDescent="0.25">
      <c r="D4331" s="190"/>
    </row>
    <row r="4332" spans="4:4" x14ac:dyDescent="0.25">
      <c r="D4332" s="190"/>
    </row>
    <row r="4333" spans="4:4" x14ac:dyDescent="0.25">
      <c r="D4333" s="190"/>
    </row>
    <row r="4334" spans="4:4" x14ac:dyDescent="0.25">
      <c r="D4334" s="190"/>
    </row>
    <row r="4335" spans="4:4" x14ac:dyDescent="0.25">
      <c r="D4335" s="190"/>
    </row>
    <row r="4336" spans="4:4" x14ac:dyDescent="0.25">
      <c r="D4336" s="190"/>
    </row>
    <row r="4337" spans="4:4" x14ac:dyDescent="0.25">
      <c r="D4337" s="190"/>
    </row>
    <row r="4338" spans="4:4" x14ac:dyDescent="0.25">
      <c r="D4338" s="190"/>
    </row>
    <row r="4339" spans="4:4" x14ac:dyDescent="0.25">
      <c r="D4339" s="190"/>
    </row>
    <row r="4340" spans="4:4" x14ac:dyDescent="0.25">
      <c r="D4340" s="190"/>
    </row>
    <row r="4341" spans="4:4" x14ac:dyDescent="0.25">
      <c r="D4341" s="190"/>
    </row>
    <row r="4342" spans="4:4" x14ac:dyDescent="0.25">
      <c r="D4342" s="190"/>
    </row>
    <row r="4343" spans="4:4" x14ac:dyDescent="0.25">
      <c r="D4343" s="190"/>
    </row>
    <row r="4344" spans="4:4" x14ac:dyDescent="0.25">
      <c r="D4344" s="190"/>
    </row>
    <row r="4345" spans="4:4" x14ac:dyDescent="0.25">
      <c r="D4345" s="190"/>
    </row>
    <row r="4346" spans="4:4" x14ac:dyDescent="0.25">
      <c r="D4346" s="190"/>
    </row>
    <row r="4347" spans="4:4" x14ac:dyDescent="0.25">
      <c r="D4347" s="190"/>
    </row>
    <row r="4348" spans="4:4" x14ac:dyDescent="0.25">
      <c r="D4348" s="190"/>
    </row>
    <row r="4349" spans="4:4" x14ac:dyDescent="0.25">
      <c r="D4349" s="190"/>
    </row>
    <row r="4350" spans="4:4" x14ac:dyDescent="0.25">
      <c r="D4350" s="190"/>
    </row>
    <row r="4351" spans="4:4" x14ac:dyDescent="0.25">
      <c r="D4351" s="190"/>
    </row>
    <row r="4352" spans="4:4" x14ac:dyDescent="0.25">
      <c r="D4352" s="190"/>
    </row>
    <row r="4353" spans="4:4" x14ac:dyDescent="0.25">
      <c r="D4353" s="190"/>
    </row>
    <row r="4354" spans="4:4" x14ac:dyDescent="0.25">
      <c r="D4354" s="190"/>
    </row>
    <row r="4355" spans="4:4" x14ac:dyDescent="0.25">
      <c r="D4355" s="190"/>
    </row>
    <row r="4356" spans="4:4" x14ac:dyDescent="0.25">
      <c r="D4356" s="190"/>
    </row>
    <row r="4357" spans="4:4" x14ac:dyDescent="0.25">
      <c r="D4357" s="190"/>
    </row>
    <row r="4358" spans="4:4" x14ac:dyDescent="0.25">
      <c r="D4358" s="190"/>
    </row>
    <row r="4359" spans="4:4" x14ac:dyDescent="0.25">
      <c r="D4359" s="190"/>
    </row>
    <row r="4360" spans="4:4" x14ac:dyDescent="0.25">
      <c r="D4360" s="190"/>
    </row>
    <row r="4361" spans="4:4" x14ac:dyDescent="0.25">
      <c r="D4361" s="190"/>
    </row>
    <row r="4362" spans="4:4" x14ac:dyDescent="0.25">
      <c r="D4362" s="190"/>
    </row>
    <row r="4363" spans="4:4" x14ac:dyDescent="0.25">
      <c r="D4363" s="190"/>
    </row>
    <row r="4364" spans="4:4" x14ac:dyDescent="0.25">
      <c r="D4364" s="190"/>
    </row>
    <row r="4365" spans="4:4" x14ac:dyDescent="0.25">
      <c r="D4365" s="190"/>
    </row>
    <row r="4366" spans="4:4" x14ac:dyDescent="0.25">
      <c r="D4366" s="190"/>
    </row>
    <row r="4367" spans="4:4" x14ac:dyDescent="0.25">
      <c r="D4367" s="190"/>
    </row>
    <row r="4368" spans="4:4" x14ac:dyDescent="0.25">
      <c r="D4368" s="190"/>
    </row>
    <row r="4369" spans="4:4" x14ac:dyDescent="0.25">
      <c r="D4369" s="190"/>
    </row>
    <row r="4370" spans="4:4" x14ac:dyDescent="0.25">
      <c r="D4370" s="190"/>
    </row>
    <row r="4371" spans="4:4" x14ac:dyDescent="0.25">
      <c r="D4371" s="190"/>
    </row>
    <row r="4372" spans="4:4" x14ac:dyDescent="0.25">
      <c r="D4372" s="190"/>
    </row>
    <row r="4373" spans="4:4" x14ac:dyDescent="0.25">
      <c r="D4373" s="190"/>
    </row>
    <row r="4374" spans="4:4" x14ac:dyDescent="0.25">
      <c r="D4374" s="190"/>
    </row>
    <row r="4375" spans="4:4" x14ac:dyDescent="0.25">
      <c r="D4375" s="190"/>
    </row>
    <row r="4376" spans="4:4" x14ac:dyDescent="0.25">
      <c r="D4376" s="190"/>
    </row>
    <row r="4377" spans="4:4" x14ac:dyDescent="0.25">
      <c r="D4377" s="190"/>
    </row>
    <row r="4378" spans="4:4" x14ac:dyDescent="0.25">
      <c r="D4378" s="190"/>
    </row>
    <row r="4379" spans="4:4" x14ac:dyDescent="0.25">
      <c r="D4379" s="190"/>
    </row>
    <row r="4380" spans="4:4" x14ac:dyDescent="0.25">
      <c r="D4380" s="190"/>
    </row>
    <row r="4381" spans="4:4" x14ac:dyDescent="0.25">
      <c r="D4381" s="190"/>
    </row>
    <row r="4382" spans="4:4" x14ac:dyDescent="0.25">
      <c r="D4382" s="190"/>
    </row>
    <row r="4383" spans="4:4" x14ac:dyDescent="0.25">
      <c r="D4383" s="190"/>
    </row>
    <row r="4384" spans="4:4" x14ac:dyDescent="0.25">
      <c r="D4384" s="190"/>
    </row>
    <row r="4385" spans="4:4" x14ac:dyDescent="0.25">
      <c r="D4385" s="190"/>
    </row>
    <row r="4386" spans="4:4" x14ac:dyDescent="0.25">
      <c r="D4386" s="190"/>
    </row>
    <row r="4387" spans="4:4" x14ac:dyDescent="0.25">
      <c r="D4387" s="190"/>
    </row>
    <row r="4388" spans="4:4" x14ac:dyDescent="0.25">
      <c r="D4388" s="190"/>
    </row>
    <row r="4389" spans="4:4" x14ac:dyDescent="0.25">
      <c r="D4389" s="190"/>
    </row>
    <row r="4390" spans="4:4" x14ac:dyDescent="0.25">
      <c r="D4390" s="190"/>
    </row>
    <row r="4391" spans="4:4" x14ac:dyDescent="0.25">
      <c r="D4391" s="190"/>
    </row>
    <row r="4392" spans="4:4" x14ac:dyDescent="0.25">
      <c r="D4392" s="190"/>
    </row>
    <row r="4393" spans="4:4" x14ac:dyDescent="0.25">
      <c r="D4393" s="190"/>
    </row>
    <row r="4394" spans="4:4" x14ac:dyDescent="0.25">
      <c r="D4394" s="190"/>
    </row>
    <row r="4395" spans="4:4" x14ac:dyDescent="0.25">
      <c r="D4395" s="190"/>
    </row>
    <row r="4396" spans="4:4" x14ac:dyDescent="0.25">
      <c r="D4396" s="190"/>
    </row>
    <row r="4397" spans="4:4" x14ac:dyDescent="0.25">
      <c r="D4397" s="190"/>
    </row>
    <row r="4398" spans="4:4" x14ac:dyDescent="0.25">
      <c r="D4398" s="190"/>
    </row>
    <row r="4399" spans="4:4" x14ac:dyDescent="0.25">
      <c r="D4399" s="190"/>
    </row>
    <row r="4400" spans="4:4" x14ac:dyDescent="0.25">
      <c r="D4400" s="190"/>
    </row>
    <row r="4401" spans="4:4" x14ac:dyDescent="0.25">
      <c r="D4401" s="190"/>
    </row>
    <row r="4402" spans="4:4" x14ac:dyDescent="0.25">
      <c r="D4402" s="190"/>
    </row>
    <row r="4403" spans="4:4" x14ac:dyDescent="0.25">
      <c r="D4403" s="190"/>
    </row>
    <row r="4404" spans="4:4" x14ac:dyDescent="0.25">
      <c r="D4404" s="190"/>
    </row>
    <row r="4405" spans="4:4" x14ac:dyDescent="0.25">
      <c r="D4405" s="190"/>
    </row>
    <row r="4406" spans="4:4" x14ac:dyDescent="0.25">
      <c r="D4406" s="190"/>
    </row>
    <row r="4407" spans="4:4" x14ac:dyDescent="0.25">
      <c r="D4407" s="190"/>
    </row>
    <row r="4408" spans="4:4" x14ac:dyDescent="0.25">
      <c r="D4408" s="190"/>
    </row>
    <row r="4409" spans="4:4" x14ac:dyDescent="0.25">
      <c r="D4409" s="190"/>
    </row>
    <row r="4410" spans="4:4" x14ac:dyDescent="0.25">
      <c r="D4410" s="190"/>
    </row>
    <row r="4411" spans="4:4" x14ac:dyDescent="0.25">
      <c r="D4411" s="190"/>
    </row>
    <row r="4412" spans="4:4" x14ac:dyDescent="0.25">
      <c r="D4412" s="190"/>
    </row>
    <row r="4413" spans="4:4" x14ac:dyDescent="0.25">
      <c r="D4413" s="190"/>
    </row>
    <row r="4414" spans="4:4" x14ac:dyDescent="0.25">
      <c r="D4414" s="190"/>
    </row>
    <row r="4415" spans="4:4" x14ac:dyDescent="0.25">
      <c r="D4415" s="190"/>
    </row>
    <row r="4416" spans="4:4" x14ac:dyDescent="0.25">
      <c r="D4416" s="190"/>
    </row>
    <row r="4417" spans="4:4" x14ac:dyDescent="0.25">
      <c r="D4417" s="190"/>
    </row>
    <row r="4418" spans="4:4" x14ac:dyDescent="0.25">
      <c r="D4418" s="190"/>
    </row>
    <row r="4419" spans="4:4" x14ac:dyDescent="0.25">
      <c r="D4419" s="190"/>
    </row>
    <row r="4420" spans="4:4" x14ac:dyDescent="0.25">
      <c r="D4420" s="190"/>
    </row>
    <row r="4421" spans="4:4" x14ac:dyDescent="0.25">
      <c r="D4421" s="190"/>
    </row>
    <row r="4422" spans="4:4" x14ac:dyDescent="0.25">
      <c r="D4422" s="190"/>
    </row>
    <row r="4423" spans="4:4" x14ac:dyDescent="0.25">
      <c r="D4423" s="190"/>
    </row>
    <row r="4424" spans="4:4" x14ac:dyDescent="0.25">
      <c r="D4424" s="190"/>
    </row>
    <row r="4425" spans="4:4" x14ac:dyDescent="0.25">
      <c r="D4425" s="190"/>
    </row>
    <row r="4426" spans="4:4" x14ac:dyDescent="0.25">
      <c r="D4426" s="190"/>
    </row>
    <row r="4427" spans="4:4" x14ac:dyDescent="0.25">
      <c r="D4427" s="190"/>
    </row>
    <row r="4428" spans="4:4" x14ac:dyDescent="0.25">
      <c r="D4428" s="190"/>
    </row>
    <row r="4429" spans="4:4" x14ac:dyDescent="0.25">
      <c r="D4429" s="190"/>
    </row>
    <row r="4430" spans="4:4" x14ac:dyDescent="0.25">
      <c r="D4430" s="190"/>
    </row>
    <row r="4431" spans="4:4" x14ac:dyDescent="0.25">
      <c r="D4431" s="190"/>
    </row>
    <row r="4432" spans="4:4" x14ac:dyDescent="0.25">
      <c r="D4432" s="190"/>
    </row>
    <row r="4433" spans="4:4" x14ac:dyDescent="0.25">
      <c r="D4433" s="190"/>
    </row>
    <row r="4434" spans="4:4" x14ac:dyDescent="0.25">
      <c r="D4434" s="190"/>
    </row>
    <row r="4435" spans="4:4" x14ac:dyDescent="0.25">
      <c r="D4435" s="190"/>
    </row>
    <row r="4436" spans="4:4" x14ac:dyDescent="0.25">
      <c r="D4436" s="190"/>
    </row>
    <row r="4437" spans="4:4" x14ac:dyDescent="0.25">
      <c r="D4437" s="190"/>
    </row>
    <row r="4438" spans="4:4" x14ac:dyDescent="0.25">
      <c r="D4438" s="190"/>
    </row>
    <row r="4439" spans="4:4" x14ac:dyDescent="0.25">
      <c r="D4439" s="190"/>
    </row>
    <row r="4440" spans="4:4" x14ac:dyDescent="0.25">
      <c r="D4440" s="190"/>
    </row>
    <row r="4441" spans="4:4" x14ac:dyDescent="0.25">
      <c r="D4441" s="190"/>
    </row>
    <row r="4442" spans="4:4" x14ac:dyDescent="0.25">
      <c r="D4442" s="190"/>
    </row>
    <row r="4443" spans="4:4" x14ac:dyDescent="0.25">
      <c r="D4443" s="190"/>
    </row>
    <row r="4444" spans="4:4" x14ac:dyDescent="0.25">
      <c r="D4444" s="190"/>
    </row>
    <row r="4445" spans="4:4" x14ac:dyDescent="0.25">
      <c r="D4445" s="190"/>
    </row>
    <row r="4446" spans="4:4" x14ac:dyDescent="0.25">
      <c r="D4446" s="190"/>
    </row>
    <row r="4447" spans="4:4" x14ac:dyDescent="0.25">
      <c r="D4447" s="190"/>
    </row>
    <row r="4448" spans="4:4" x14ac:dyDescent="0.25">
      <c r="D4448" s="190"/>
    </row>
    <row r="4449" spans="4:4" x14ac:dyDescent="0.25">
      <c r="D4449" s="190"/>
    </row>
    <row r="4450" spans="4:4" x14ac:dyDescent="0.25">
      <c r="D4450" s="190"/>
    </row>
    <row r="4451" spans="4:4" x14ac:dyDescent="0.25">
      <c r="D4451" s="190"/>
    </row>
    <row r="4452" spans="4:4" x14ac:dyDescent="0.25">
      <c r="D4452" s="190"/>
    </row>
    <row r="4453" spans="4:4" x14ac:dyDescent="0.25">
      <c r="D4453" s="190"/>
    </row>
    <row r="4454" spans="4:4" x14ac:dyDescent="0.25">
      <c r="D4454" s="190"/>
    </row>
    <row r="4455" spans="4:4" x14ac:dyDescent="0.25">
      <c r="D4455" s="190"/>
    </row>
    <row r="4456" spans="4:4" x14ac:dyDescent="0.25">
      <c r="D4456" s="190"/>
    </row>
    <row r="4457" spans="4:4" x14ac:dyDescent="0.25">
      <c r="D4457" s="190"/>
    </row>
    <row r="4458" spans="4:4" x14ac:dyDescent="0.25">
      <c r="D4458" s="190"/>
    </row>
    <row r="4459" spans="4:4" x14ac:dyDescent="0.25">
      <c r="D4459" s="190"/>
    </row>
    <row r="4460" spans="4:4" x14ac:dyDescent="0.25">
      <c r="D4460" s="190"/>
    </row>
    <row r="4461" spans="4:4" x14ac:dyDescent="0.25">
      <c r="D4461" s="190"/>
    </row>
    <row r="4462" spans="4:4" x14ac:dyDescent="0.25">
      <c r="D4462" s="190"/>
    </row>
    <row r="4463" spans="4:4" x14ac:dyDescent="0.25">
      <c r="D4463" s="190"/>
    </row>
    <row r="4464" spans="4:4" x14ac:dyDescent="0.25">
      <c r="D4464" s="190"/>
    </row>
    <row r="4465" spans="4:4" x14ac:dyDescent="0.25">
      <c r="D4465" s="190"/>
    </row>
    <row r="4466" spans="4:4" x14ac:dyDescent="0.25">
      <c r="D4466" s="190"/>
    </row>
    <row r="4467" spans="4:4" x14ac:dyDescent="0.25">
      <c r="D4467" s="190"/>
    </row>
    <row r="4468" spans="4:4" x14ac:dyDescent="0.25">
      <c r="D4468" s="190"/>
    </row>
    <row r="4469" spans="4:4" x14ac:dyDescent="0.25">
      <c r="D4469" s="190"/>
    </row>
    <row r="4470" spans="4:4" x14ac:dyDescent="0.25">
      <c r="D4470" s="190"/>
    </row>
    <row r="4471" spans="4:4" x14ac:dyDescent="0.25">
      <c r="D4471" s="190"/>
    </row>
    <row r="4472" spans="4:4" x14ac:dyDescent="0.25">
      <c r="D4472" s="190"/>
    </row>
    <row r="4473" spans="4:4" x14ac:dyDescent="0.25">
      <c r="D4473" s="190"/>
    </row>
    <row r="4474" spans="4:4" x14ac:dyDescent="0.25">
      <c r="D4474" s="190"/>
    </row>
    <row r="4475" spans="4:4" x14ac:dyDescent="0.25">
      <c r="D4475" s="190"/>
    </row>
    <row r="4476" spans="4:4" x14ac:dyDescent="0.25">
      <c r="D4476" s="190"/>
    </row>
    <row r="4477" spans="4:4" x14ac:dyDescent="0.25">
      <c r="D4477" s="190"/>
    </row>
    <row r="4478" spans="4:4" x14ac:dyDescent="0.25">
      <c r="D4478" s="190"/>
    </row>
    <row r="4479" spans="4:4" x14ac:dyDescent="0.25">
      <c r="D4479" s="190"/>
    </row>
    <row r="4480" spans="4:4" x14ac:dyDescent="0.25">
      <c r="D4480" s="190"/>
    </row>
    <row r="4481" spans="4:4" x14ac:dyDescent="0.25">
      <c r="D4481" s="190"/>
    </row>
    <row r="4482" spans="4:4" x14ac:dyDescent="0.25">
      <c r="D4482" s="190"/>
    </row>
    <row r="4483" spans="4:4" x14ac:dyDescent="0.25">
      <c r="D4483" s="190"/>
    </row>
    <row r="4484" spans="4:4" x14ac:dyDescent="0.25">
      <c r="D4484" s="190"/>
    </row>
    <row r="4485" spans="4:4" x14ac:dyDescent="0.25">
      <c r="D4485" s="190"/>
    </row>
    <row r="4486" spans="4:4" x14ac:dyDescent="0.25">
      <c r="D4486" s="190"/>
    </row>
    <row r="4487" spans="4:4" x14ac:dyDescent="0.25">
      <c r="D4487" s="190"/>
    </row>
    <row r="4488" spans="4:4" x14ac:dyDescent="0.25">
      <c r="D4488" s="190"/>
    </row>
    <row r="4489" spans="4:4" x14ac:dyDescent="0.25">
      <c r="D4489" s="190"/>
    </row>
    <row r="4490" spans="4:4" x14ac:dyDescent="0.25">
      <c r="D4490" s="190"/>
    </row>
    <row r="4491" spans="4:4" x14ac:dyDescent="0.25">
      <c r="D4491" s="190"/>
    </row>
    <row r="4492" spans="4:4" x14ac:dyDescent="0.25">
      <c r="D4492" s="190"/>
    </row>
    <row r="4493" spans="4:4" x14ac:dyDescent="0.25">
      <c r="D4493" s="190"/>
    </row>
    <row r="4494" spans="4:4" x14ac:dyDescent="0.25">
      <c r="D4494" s="190"/>
    </row>
    <row r="4495" spans="4:4" x14ac:dyDescent="0.25">
      <c r="D4495" s="190"/>
    </row>
    <row r="4496" spans="4:4" x14ac:dyDescent="0.25">
      <c r="D4496" s="190"/>
    </row>
    <row r="4497" spans="4:4" x14ac:dyDescent="0.25">
      <c r="D4497" s="190"/>
    </row>
    <row r="4498" spans="4:4" x14ac:dyDescent="0.25">
      <c r="D4498" s="190"/>
    </row>
    <row r="4499" spans="4:4" x14ac:dyDescent="0.25">
      <c r="D4499" s="190"/>
    </row>
    <row r="4500" spans="4:4" x14ac:dyDescent="0.25">
      <c r="D4500" s="190"/>
    </row>
    <row r="4501" spans="4:4" x14ac:dyDescent="0.25">
      <c r="D4501" s="190"/>
    </row>
    <row r="4502" spans="4:4" x14ac:dyDescent="0.25">
      <c r="D4502" s="190"/>
    </row>
    <row r="4503" spans="4:4" x14ac:dyDescent="0.25">
      <c r="D4503" s="190"/>
    </row>
    <row r="4504" spans="4:4" x14ac:dyDescent="0.25">
      <c r="D4504" s="190"/>
    </row>
    <row r="4505" spans="4:4" x14ac:dyDescent="0.25">
      <c r="D4505" s="190"/>
    </row>
    <row r="4506" spans="4:4" x14ac:dyDescent="0.25">
      <c r="D4506" s="190"/>
    </row>
    <row r="4507" spans="4:4" x14ac:dyDescent="0.25">
      <c r="D4507" s="190"/>
    </row>
    <row r="4508" spans="4:4" x14ac:dyDescent="0.25">
      <c r="D4508" s="190"/>
    </row>
    <row r="4509" spans="4:4" x14ac:dyDescent="0.25">
      <c r="D4509" s="190"/>
    </row>
    <row r="4510" spans="4:4" x14ac:dyDescent="0.25">
      <c r="D4510" s="190"/>
    </row>
    <row r="4511" spans="4:4" x14ac:dyDescent="0.25">
      <c r="D4511" s="190"/>
    </row>
    <row r="4512" spans="4:4" x14ac:dyDescent="0.25">
      <c r="D4512" s="190"/>
    </row>
    <row r="4513" spans="4:4" x14ac:dyDescent="0.25">
      <c r="D4513" s="190"/>
    </row>
    <row r="4514" spans="4:4" x14ac:dyDescent="0.25">
      <c r="D4514" s="190"/>
    </row>
    <row r="4515" spans="4:4" x14ac:dyDescent="0.25">
      <c r="D4515" s="190"/>
    </row>
    <row r="4516" spans="4:4" x14ac:dyDescent="0.25">
      <c r="D4516" s="190"/>
    </row>
    <row r="4517" spans="4:4" x14ac:dyDescent="0.25">
      <c r="D4517" s="190"/>
    </row>
    <row r="4518" spans="4:4" x14ac:dyDescent="0.25">
      <c r="D4518" s="190"/>
    </row>
    <row r="4519" spans="4:4" x14ac:dyDescent="0.25">
      <c r="D4519" s="190"/>
    </row>
    <row r="4520" spans="4:4" x14ac:dyDescent="0.25">
      <c r="D4520" s="190"/>
    </row>
    <row r="4521" spans="4:4" x14ac:dyDescent="0.25">
      <c r="D4521" s="190"/>
    </row>
    <row r="4522" spans="4:4" x14ac:dyDescent="0.25">
      <c r="D4522" s="190"/>
    </row>
    <row r="4523" spans="4:4" x14ac:dyDescent="0.25">
      <c r="D4523" s="190"/>
    </row>
    <row r="4524" spans="4:4" x14ac:dyDescent="0.25">
      <c r="D4524" s="190"/>
    </row>
    <row r="4525" spans="4:4" x14ac:dyDescent="0.25">
      <c r="D4525" s="190"/>
    </row>
    <row r="4526" spans="4:4" x14ac:dyDescent="0.25">
      <c r="D4526" s="190"/>
    </row>
    <row r="4527" spans="4:4" x14ac:dyDescent="0.25">
      <c r="D4527" s="190"/>
    </row>
    <row r="4528" spans="4:4" x14ac:dyDescent="0.25">
      <c r="D4528" s="190"/>
    </row>
    <row r="4529" spans="4:4" x14ac:dyDescent="0.25">
      <c r="D4529" s="190"/>
    </row>
    <row r="4530" spans="4:4" x14ac:dyDescent="0.25">
      <c r="D4530" s="190"/>
    </row>
    <row r="4531" spans="4:4" x14ac:dyDescent="0.25">
      <c r="D4531" s="190"/>
    </row>
    <row r="4532" spans="4:4" x14ac:dyDescent="0.25">
      <c r="D4532" s="190"/>
    </row>
    <row r="4533" spans="4:4" x14ac:dyDescent="0.25">
      <c r="D4533" s="190"/>
    </row>
    <row r="4534" spans="4:4" x14ac:dyDescent="0.25">
      <c r="D4534" s="190"/>
    </row>
    <row r="4535" spans="4:4" x14ac:dyDescent="0.25">
      <c r="D4535" s="190"/>
    </row>
    <row r="4536" spans="4:4" x14ac:dyDescent="0.25">
      <c r="D4536" s="190"/>
    </row>
    <row r="4537" spans="4:4" x14ac:dyDescent="0.25">
      <c r="D4537" s="190"/>
    </row>
    <row r="4538" spans="4:4" x14ac:dyDescent="0.25">
      <c r="D4538" s="190"/>
    </row>
    <row r="4539" spans="4:4" x14ac:dyDescent="0.25">
      <c r="D4539" s="190"/>
    </row>
    <row r="4540" spans="4:4" x14ac:dyDescent="0.25">
      <c r="D4540" s="190"/>
    </row>
    <row r="4541" spans="4:4" x14ac:dyDescent="0.25">
      <c r="D4541" s="190"/>
    </row>
    <row r="4542" spans="4:4" x14ac:dyDescent="0.25">
      <c r="D4542" s="190"/>
    </row>
    <row r="4543" spans="4:4" x14ac:dyDescent="0.25">
      <c r="D4543" s="190"/>
    </row>
    <row r="4544" spans="4:4" x14ac:dyDescent="0.25">
      <c r="D4544" s="190"/>
    </row>
    <row r="4545" spans="4:4" x14ac:dyDescent="0.25">
      <c r="D4545" s="190"/>
    </row>
    <row r="4546" spans="4:4" x14ac:dyDescent="0.25">
      <c r="D4546" s="190"/>
    </row>
    <row r="4547" spans="4:4" x14ac:dyDescent="0.25">
      <c r="D4547" s="190"/>
    </row>
    <row r="4548" spans="4:4" x14ac:dyDescent="0.25">
      <c r="D4548" s="190"/>
    </row>
    <row r="4549" spans="4:4" x14ac:dyDescent="0.25">
      <c r="D4549" s="190"/>
    </row>
    <row r="4550" spans="4:4" x14ac:dyDescent="0.25">
      <c r="D4550" s="190"/>
    </row>
    <row r="4551" spans="4:4" x14ac:dyDescent="0.25">
      <c r="D4551" s="190"/>
    </row>
    <row r="4552" spans="4:4" x14ac:dyDescent="0.25">
      <c r="D4552" s="190"/>
    </row>
    <row r="4553" spans="4:4" x14ac:dyDescent="0.25">
      <c r="D4553" s="190"/>
    </row>
    <row r="4554" spans="4:4" x14ac:dyDescent="0.25">
      <c r="D4554" s="190"/>
    </row>
    <row r="4555" spans="4:4" x14ac:dyDescent="0.25">
      <c r="D4555" s="190"/>
    </row>
    <row r="4556" spans="4:4" x14ac:dyDescent="0.25">
      <c r="D4556" s="190"/>
    </row>
    <row r="4557" spans="4:4" x14ac:dyDescent="0.25">
      <c r="D4557" s="190"/>
    </row>
    <row r="4558" spans="4:4" x14ac:dyDescent="0.25">
      <c r="D4558" s="190"/>
    </row>
    <row r="4559" spans="4:4" x14ac:dyDescent="0.25">
      <c r="D4559" s="190"/>
    </row>
    <row r="4560" spans="4:4" x14ac:dyDescent="0.25">
      <c r="D4560" s="190"/>
    </row>
    <row r="4561" spans="4:4" x14ac:dyDescent="0.25">
      <c r="D4561" s="190"/>
    </row>
    <row r="4562" spans="4:4" x14ac:dyDescent="0.25">
      <c r="D4562" s="190"/>
    </row>
    <row r="4563" spans="4:4" x14ac:dyDescent="0.25">
      <c r="D4563" s="190"/>
    </row>
    <row r="4564" spans="4:4" x14ac:dyDescent="0.25">
      <c r="D4564" s="190"/>
    </row>
    <row r="4565" spans="4:4" x14ac:dyDescent="0.25">
      <c r="D4565" s="190"/>
    </row>
    <row r="4566" spans="4:4" x14ac:dyDescent="0.25">
      <c r="D4566" s="190"/>
    </row>
    <row r="4567" spans="4:4" x14ac:dyDescent="0.25">
      <c r="D4567" s="190"/>
    </row>
    <row r="4568" spans="4:4" x14ac:dyDescent="0.25">
      <c r="D4568" s="190"/>
    </row>
    <row r="4569" spans="4:4" x14ac:dyDescent="0.25">
      <c r="D4569" s="190"/>
    </row>
    <row r="4570" spans="4:4" x14ac:dyDescent="0.25">
      <c r="D4570" s="190"/>
    </row>
    <row r="4571" spans="4:4" x14ac:dyDescent="0.25">
      <c r="D4571" s="190"/>
    </row>
    <row r="4572" spans="4:4" x14ac:dyDescent="0.25">
      <c r="D4572" s="190"/>
    </row>
    <row r="4573" spans="4:4" x14ac:dyDescent="0.25">
      <c r="D4573" s="190"/>
    </row>
    <row r="4574" spans="4:4" x14ac:dyDescent="0.25">
      <c r="D4574" s="190"/>
    </row>
    <row r="4575" spans="4:4" x14ac:dyDescent="0.25">
      <c r="D4575" s="190"/>
    </row>
    <row r="4576" spans="4:4" x14ac:dyDescent="0.25">
      <c r="D4576" s="190"/>
    </row>
    <row r="4577" spans="4:4" x14ac:dyDescent="0.25">
      <c r="D4577" s="190"/>
    </row>
    <row r="4578" spans="4:4" x14ac:dyDescent="0.25">
      <c r="D4578" s="190"/>
    </row>
    <row r="4579" spans="4:4" x14ac:dyDescent="0.25">
      <c r="D4579" s="190"/>
    </row>
    <row r="4580" spans="4:4" x14ac:dyDescent="0.25">
      <c r="D4580" s="190"/>
    </row>
    <row r="4581" spans="4:4" x14ac:dyDescent="0.25">
      <c r="D4581" s="190"/>
    </row>
    <row r="4582" spans="4:4" x14ac:dyDescent="0.25">
      <c r="D4582" s="190"/>
    </row>
    <row r="4583" spans="4:4" x14ac:dyDescent="0.25">
      <c r="D4583" s="190"/>
    </row>
    <row r="4584" spans="4:4" x14ac:dyDescent="0.25">
      <c r="D4584" s="190"/>
    </row>
    <row r="4585" spans="4:4" x14ac:dyDescent="0.25">
      <c r="D4585" s="190"/>
    </row>
    <row r="4586" spans="4:4" x14ac:dyDescent="0.25">
      <c r="D4586" s="190"/>
    </row>
    <row r="4587" spans="4:4" x14ac:dyDescent="0.25">
      <c r="D4587" s="190"/>
    </row>
    <row r="4588" spans="4:4" x14ac:dyDescent="0.25">
      <c r="D4588" s="190"/>
    </row>
    <row r="4589" spans="4:4" x14ac:dyDescent="0.25">
      <c r="D4589" s="190"/>
    </row>
    <row r="4590" spans="4:4" x14ac:dyDescent="0.25">
      <c r="D4590" s="190"/>
    </row>
    <row r="4591" spans="4:4" x14ac:dyDescent="0.25">
      <c r="D4591" s="190"/>
    </row>
    <row r="4592" spans="4:4" x14ac:dyDescent="0.25">
      <c r="D4592" s="190"/>
    </row>
    <row r="4593" spans="4:4" x14ac:dyDescent="0.25">
      <c r="D4593" s="190"/>
    </row>
    <row r="4594" spans="4:4" x14ac:dyDescent="0.25">
      <c r="D4594" s="190"/>
    </row>
    <row r="4595" spans="4:4" x14ac:dyDescent="0.25">
      <c r="D4595" s="190"/>
    </row>
    <row r="4596" spans="4:4" x14ac:dyDescent="0.25">
      <c r="D4596" s="190"/>
    </row>
    <row r="4597" spans="4:4" x14ac:dyDescent="0.25">
      <c r="D4597" s="190"/>
    </row>
    <row r="4598" spans="4:4" x14ac:dyDescent="0.25">
      <c r="D4598" s="190"/>
    </row>
    <row r="4599" spans="4:4" x14ac:dyDescent="0.25">
      <c r="D4599" s="190"/>
    </row>
    <row r="4600" spans="4:4" x14ac:dyDescent="0.25">
      <c r="D4600" s="190"/>
    </row>
    <row r="4601" spans="4:4" x14ac:dyDescent="0.25">
      <c r="D4601" s="190"/>
    </row>
    <row r="4602" spans="4:4" x14ac:dyDescent="0.25">
      <c r="D4602" s="190"/>
    </row>
    <row r="4603" spans="4:4" x14ac:dyDescent="0.25">
      <c r="D4603" s="190"/>
    </row>
    <row r="4604" spans="4:4" x14ac:dyDescent="0.25">
      <c r="D4604" s="190"/>
    </row>
    <row r="4605" spans="4:4" x14ac:dyDescent="0.25">
      <c r="D4605" s="190"/>
    </row>
    <row r="4606" spans="4:4" x14ac:dyDescent="0.25">
      <c r="D4606" s="190"/>
    </row>
    <row r="4607" spans="4:4" x14ac:dyDescent="0.25">
      <c r="D4607" s="190"/>
    </row>
    <row r="4608" spans="4:4" x14ac:dyDescent="0.25">
      <c r="D4608" s="190"/>
    </row>
    <row r="4609" spans="4:4" x14ac:dyDescent="0.25">
      <c r="D4609" s="190"/>
    </row>
    <row r="4610" spans="4:4" x14ac:dyDescent="0.25">
      <c r="D4610" s="190"/>
    </row>
    <row r="4611" spans="4:4" x14ac:dyDescent="0.25">
      <c r="D4611" s="190"/>
    </row>
    <row r="4612" spans="4:4" x14ac:dyDescent="0.25">
      <c r="D4612" s="190"/>
    </row>
    <row r="4613" spans="4:4" x14ac:dyDescent="0.25">
      <c r="D4613" s="190"/>
    </row>
    <row r="4614" spans="4:4" x14ac:dyDescent="0.25">
      <c r="D4614" s="190"/>
    </row>
    <row r="4615" spans="4:4" x14ac:dyDescent="0.25">
      <c r="D4615" s="190"/>
    </row>
    <row r="4616" spans="4:4" x14ac:dyDescent="0.25">
      <c r="D4616" s="190"/>
    </row>
    <row r="4617" spans="4:4" x14ac:dyDescent="0.25">
      <c r="D4617" s="190"/>
    </row>
    <row r="4618" spans="4:4" x14ac:dyDescent="0.25">
      <c r="D4618" s="190"/>
    </row>
    <row r="4619" spans="4:4" x14ac:dyDescent="0.25">
      <c r="D4619" s="190"/>
    </row>
    <row r="4620" spans="4:4" x14ac:dyDescent="0.25">
      <c r="D4620" s="190"/>
    </row>
    <row r="4621" spans="4:4" x14ac:dyDescent="0.25">
      <c r="D4621" s="190"/>
    </row>
    <row r="4622" spans="4:4" x14ac:dyDescent="0.25">
      <c r="D4622" s="190"/>
    </row>
    <row r="4623" spans="4:4" x14ac:dyDescent="0.25">
      <c r="D4623" s="190"/>
    </row>
    <row r="4624" spans="4:4" x14ac:dyDescent="0.25">
      <c r="D4624" s="190"/>
    </row>
    <row r="4625" spans="4:4" x14ac:dyDescent="0.25">
      <c r="D4625" s="190"/>
    </row>
    <row r="4626" spans="4:4" x14ac:dyDescent="0.25">
      <c r="D4626" s="190"/>
    </row>
    <row r="4627" spans="4:4" x14ac:dyDescent="0.25">
      <c r="D4627" s="190"/>
    </row>
    <row r="4628" spans="4:4" x14ac:dyDescent="0.25">
      <c r="D4628" s="190"/>
    </row>
    <row r="4629" spans="4:4" x14ac:dyDescent="0.25">
      <c r="D4629" s="190"/>
    </row>
    <row r="4630" spans="4:4" x14ac:dyDescent="0.25">
      <c r="D4630" s="190"/>
    </row>
    <row r="4631" spans="4:4" x14ac:dyDescent="0.25">
      <c r="D4631" s="190"/>
    </row>
    <row r="4632" spans="4:4" x14ac:dyDescent="0.25">
      <c r="D4632" s="190"/>
    </row>
    <row r="4633" spans="4:4" x14ac:dyDescent="0.25">
      <c r="D4633" s="190"/>
    </row>
    <row r="4634" spans="4:4" x14ac:dyDescent="0.25">
      <c r="D4634" s="190"/>
    </row>
    <row r="4635" spans="4:4" x14ac:dyDescent="0.25">
      <c r="D4635" s="190"/>
    </row>
    <row r="4636" spans="4:4" x14ac:dyDescent="0.25">
      <c r="D4636" s="190"/>
    </row>
    <row r="4637" spans="4:4" x14ac:dyDescent="0.25">
      <c r="D4637" s="190"/>
    </row>
    <row r="4638" spans="4:4" x14ac:dyDescent="0.25">
      <c r="D4638" s="190"/>
    </row>
    <row r="4639" spans="4:4" x14ac:dyDescent="0.25">
      <c r="D4639" s="190"/>
    </row>
    <row r="4640" spans="4:4" x14ac:dyDescent="0.25">
      <c r="D4640" s="190"/>
    </row>
    <row r="4641" spans="4:4" x14ac:dyDescent="0.25">
      <c r="D4641" s="190"/>
    </row>
    <row r="4642" spans="4:4" x14ac:dyDescent="0.25">
      <c r="D4642" s="190"/>
    </row>
    <row r="4643" spans="4:4" x14ac:dyDescent="0.25">
      <c r="D4643" s="190"/>
    </row>
    <row r="4644" spans="4:4" x14ac:dyDescent="0.25">
      <c r="D4644" s="190"/>
    </row>
    <row r="4645" spans="4:4" x14ac:dyDescent="0.25">
      <c r="D4645" s="190"/>
    </row>
    <row r="4646" spans="4:4" x14ac:dyDescent="0.25">
      <c r="D4646" s="190"/>
    </row>
    <row r="4647" spans="4:4" x14ac:dyDescent="0.25">
      <c r="D4647" s="190"/>
    </row>
    <row r="4648" spans="4:4" x14ac:dyDescent="0.25">
      <c r="D4648" s="190"/>
    </row>
    <row r="4649" spans="4:4" x14ac:dyDescent="0.25">
      <c r="D4649" s="190"/>
    </row>
    <row r="4650" spans="4:4" x14ac:dyDescent="0.25">
      <c r="D4650" s="190"/>
    </row>
    <row r="4651" spans="4:4" x14ac:dyDescent="0.25">
      <c r="D4651" s="190"/>
    </row>
    <row r="4652" spans="4:4" x14ac:dyDescent="0.25">
      <c r="D4652" s="190"/>
    </row>
    <row r="4653" spans="4:4" x14ac:dyDescent="0.25">
      <c r="D4653" s="190"/>
    </row>
    <row r="4654" spans="4:4" x14ac:dyDescent="0.25">
      <c r="D4654" s="190"/>
    </row>
    <row r="4655" spans="4:4" x14ac:dyDescent="0.25">
      <c r="D4655" s="190"/>
    </row>
    <row r="4656" spans="4:4" x14ac:dyDescent="0.25">
      <c r="D4656" s="190"/>
    </row>
    <row r="4657" spans="4:4" x14ac:dyDescent="0.25">
      <c r="D4657" s="190"/>
    </row>
    <row r="4658" spans="4:4" x14ac:dyDescent="0.25">
      <c r="D4658" s="190"/>
    </row>
    <row r="4659" spans="4:4" x14ac:dyDescent="0.25">
      <c r="D4659" s="190"/>
    </row>
    <row r="4660" spans="4:4" x14ac:dyDescent="0.25">
      <c r="D4660" s="190"/>
    </row>
    <row r="4661" spans="4:4" x14ac:dyDescent="0.25">
      <c r="D4661" s="190"/>
    </row>
    <row r="4662" spans="4:4" x14ac:dyDescent="0.25">
      <c r="D4662" s="190"/>
    </row>
    <row r="4663" spans="4:4" x14ac:dyDescent="0.25">
      <c r="D4663" s="190"/>
    </row>
    <row r="4664" spans="4:4" x14ac:dyDescent="0.25">
      <c r="D4664" s="190"/>
    </row>
    <row r="4665" spans="4:4" x14ac:dyDescent="0.25">
      <c r="D4665" s="190"/>
    </row>
    <row r="4666" spans="4:4" x14ac:dyDescent="0.25">
      <c r="D4666" s="190"/>
    </row>
    <row r="4667" spans="4:4" x14ac:dyDescent="0.25">
      <c r="D4667" s="190"/>
    </row>
    <row r="4668" spans="4:4" x14ac:dyDescent="0.25">
      <c r="D4668" s="190"/>
    </row>
    <row r="4669" spans="4:4" x14ac:dyDescent="0.25">
      <c r="D4669" s="190"/>
    </row>
    <row r="4670" spans="4:4" x14ac:dyDescent="0.25">
      <c r="D4670" s="190"/>
    </row>
    <row r="4671" spans="4:4" x14ac:dyDescent="0.25">
      <c r="D4671" s="190"/>
    </row>
    <row r="4672" spans="4:4" x14ac:dyDescent="0.25">
      <c r="D4672" s="190"/>
    </row>
    <row r="4673" spans="4:4" x14ac:dyDescent="0.25">
      <c r="D4673" s="190"/>
    </row>
    <row r="4674" spans="4:4" x14ac:dyDescent="0.25">
      <c r="D4674" s="190"/>
    </row>
    <row r="4675" spans="4:4" x14ac:dyDescent="0.25">
      <c r="D4675" s="190"/>
    </row>
    <row r="4676" spans="4:4" x14ac:dyDescent="0.25">
      <c r="D4676" s="190"/>
    </row>
    <row r="4677" spans="4:4" x14ac:dyDescent="0.25">
      <c r="D4677" s="190"/>
    </row>
    <row r="4678" spans="4:4" x14ac:dyDescent="0.25">
      <c r="D4678" s="190"/>
    </row>
    <row r="4679" spans="4:4" x14ac:dyDescent="0.25">
      <c r="D4679" s="190"/>
    </row>
    <row r="4680" spans="4:4" x14ac:dyDescent="0.25">
      <c r="D4680" s="190"/>
    </row>
    <row r="4681" spans="4:4" x14ac:dyDescent="0.25">
      <c r="D4681" s="190"/>
    </row>
    <row r="4682" spans="4:4" x14ac:dyDescent="0.25">
      <c r="D4682" s="190"/>
    </row>
    <row r="4683" spans="4:4" x14ac:dyDescent="0.25">
      <c r="D4683" s="190"/>
    </row>
    <row r="4684" spans="4:4" x14ac:dyDescent="0.25">
      <c r="D4684" s="190"/>
    </row>
    <row r="4685" spans="4:4" x14ac:dyDescent="0.25">
      <c r="D4685" s="190"/>
    </row>
    <row r="4686" spans="4:4" x14ac:dyDescent="0.25">
      <c r="D4686" s="190"/>
    </row>
    <row r="4687" spans="4:4" x14ac:dyDescent="0.25">
      <c r="D4687" s="190"/>
    </row>
    <row r="4688" spans="4:4" x14ac:dyDescent="0.25">
      <c r="D4688" s="190"/>
    </row>
    <row r="4689" spans="4:4" x14ac:dyDescent="0.25">
      <c r="D4689" s="190"/>
    </row>
    <row r="4690" spans="4:4" x14ac:dyDescent="0.25">
      <c r="D4690" s="190"/>
    </row>
    <row r="4691" spans="4:4" x14ac:dyDescent="0.25">
      <c r="D4691" s="190"/>
    </row>
    <row r="4692" spans="4:4" x14ac:dyDescent="0.25">
      <c r="D4692" s="190"/>
    </row>
    <row r="4693" spans="4:4" x14ac:dyDescent="0.25">
      <c r="D4693" s="190"/>
    </row>
    <row r="4694" spans="4:4" x14ac:dyDescent="0.25">
      <c r="D4694" s="190"/>
    </row>
    <row r="4695" spans="4:4" x14ac:dyDescent="0.25">
      <c r="D4695" s="190"/>
    </row>
    <row r="4696" spans="4:4" x14ac:dyDescent="0.25">
      <c r="D4696" s="190"/>
    </row>
    <row r="4697" spans="4:4" x14ac:dyDescent="0.25">
      <c r="D4697" s="190"/>
    </row>
    <row r="4698" spans="4:4" x14ac:dyDescent="0.25">
      <c r="D4698" s="190"/>
    </row>
    <row r="4699" spans="4:4" x14ac:dyDescent="0.25">
      <c r="D4699" s="190"/>
    </row>
    <row r="4700" spans="4:4" x14ac:dyDescent="0.25">
      <c r="D4700" s="190"/>
    </row>
    <row r="4701" spans="4:4" x14ac:dyDescent="0.25">
      <c r="D4701" s="190"/>
    </row>
    <row r="4702" spans="4:4" x14ac:dyDescent="0.25">
      <c r="D4702" s="190"/>
    </row>
    <row r="4703" spans="4:4" x14ac:dyDescent="0.25">
      <c r="D4703" s="190"/>
    </row>
    <row r="4704" spans="4:4" x14ac:dyDescent="0.25">
      <c r="D4704" s="190"/>
    </row>
    <row r="4705" spans="4:4" x14ac:dyDescent="0.25">
      <c r="D4705" s="190"/>
    </row>
    <row r="4706" spans="4:4" x14ac:dyDescent="0.25">
      <c r="D4706" s="190"/>
    </row>
    <row r="4707" spans="4:4" x14ac:dyDescent="0.25">
      <c r="D4707" s="190"/>
    </row>
    <row r="4708" spans="4:4" x14ac:dyDescent="0.25">
      <c r="D4708" s="190"/>
    </row>
    <row r="4709" spans="4:4" x14ac:dyDescent="0.25">
      <c r="D4709" s="190"/>
    </row>
    <row r="4710" spans="4:4" x14ac:dyDescent="0.25">
      <c r="D4710" s="190"/>
    </row>
    <row r="4711" spans="4:4" x14ac:dyDescent="0.25">
      <c r="D4711" s="190"/>
    </row>
    <row r="4712" spans="4:4" x14ac:dyDescent="0.25">
      <c r="D4712" s="190"/>
    </row>
    <row r="4713" spans="4:4" x14ac:dyDescent="0.25">
      <c r="D4713" s="190"/>
    </row>
    <row r="4714" spans="4:4" x14ac:dyDescent="0.25">
      <c r="D4714" s="190"/>
    </row>
    <row r="4715" spans="4:4" x14ac:dyDescent="0.25">
      <c r="D4715" s="190"/>
    </row>
    <row r="4716" spans="4:4" x14ac:dyDescent="0.25">
      <c r="D4716" s="190"/>
    </row>
    <row r="4717" spans="4:4" x14ac:dyDescent="0.25">
      <c r="D4717" s="190"/>
    </row>
    <row r="4718" spans="4:4" x14ac:dyDescent="0.25">
      <c r="D4718" s="190"/>
    </row>
    <row r="4719" spans="4:4" x14ac:dyDescent="0.25">
      <c r="D4719" s="190"/>
    </row>
    <row r="4720" spans="4:4" x14ac:dyDescent="0.25">
      <c r="D4720" s="190"/>
    </row>
    <row r="4721" spans="4:4" x14ac:dyDescent="0.25">
      <c r="D4721" s="190"/>
    </row>
    <row r="4722" spans="4:4" x14ac:dyDescent="0.25">
      <c r="D4722" s="190"/>
    </row>
    <row r="4723" spans="4:4" x14ac:dyDescent="0.25">
      <c r="D4723" s="190"/>
    </row>
    <row r="4724" spans="4:4" x14ac:dyDescent="0.25">
      <c r="D4724" s="190"/>
    </row>
    <row r="4725" spans="4:4" x14ac:dyDescent="0.25">
      <c r="D4725" s="190"/>
    </row>
    <row r="4726" spans="4:4" x14ac:dyDescent="0.25">
      <c r="D4726" s="190"/>
    </row>
    <row r="4727" spans="4:4" x14ac:dyDescent="0.25">
      <c r="D4727" s="190"/>
    </row>
    <row r="4728" spans="4:4" x14ac:dyDescent="0.25">
      <c r="D4728" s="190"/>
    </row>
    <row r="4729" spans="4:4" x14ac:dyDescent="0.25">
      <c r="D4729" s="190"/>
    </row>
    <row r="4730" spans="4:4" x14ac:dyDescent="0.25">
      <c r="D4730" s="190"/>
    </row>
    <row r="4731" spans="4:4" x14ac:dyDescent="0.25">
      <c r="D4731" s="190"/>
    </row>
    <row r="4732" spans="4:4" x14ac:dyDescent="0.25">
      <c r="D4732" s="190"/>
    </row>
    <row r="4733" spans="4:4" x14ac:dyDescent="0.25">
      <c r="D4733" s="190"/>
    </row>
    <row r="4734" spans="4:4" x14ac:dyDescent="0.25">
      <c r="D4734" s="190"/>
    </row>
    <row r="4735" spans="4:4" x14ac:dyDescent="0.25">
      <c r="D4735" s="190"/>
    </row>
    <row r="4736" spans="4:4" x14ac:dyDescent="0.25">
      <c r="D4736" s="190"/>
    </row>
    <row r="4737" spans="4:4" x14ac:dyDescent="0.25">
      <c r="D4737" s="190"/>
    </row>
    <row r="4738" spans="4:4" x14ac:dyDescent="0.25">
      <c r="D4738" s="190"/>
    </row>
    <row r="4739" spans="4:4" x14ac:dyDescent="0.25">
      <c r="D4739" s="190"/>
    </row>
    <row r="4740" spans="4:4" x14ac:dyDescent="0.25">
      <c r="D4740" s="190"/>
    </row>
    <row r="4741" spans="4:4" x14ac:dyDescent="0.25">
      <c r="D4741" s="190"/>
    </row>
    <row r="4742" spans="4:4" x14ac:dyDescent="0.25">
      <c r="D4742" s="190"/>
    </row>
    <row r="4743" spans="4:4" x14ac:dyDescent="0.25">
      <c r="D4743" s="190"/>
    </row>
    <row r="4744" spans="4:4" x14ac:dyDescent="0.25">
      <c r="D4744" s="190"/>
    </row>
    <row r="4745" spans="4:4" x14ac:dyDescent="0.25">
      <c r="D4745" s="190"/>
    </row>
    <row r="4746" spans="4:4" x14ac:dyDescent="0.25">
      <c r="D4746" s="190"/>
    </row>
    <row r="4747" spans="4:4" x14ac:dyDescent="0.25">
      <c r="D4747" s="190"/>
    </row>
    <row r="4748" spans="4:4" x14ac:dyDescent="0.25">
      <c r="D4748" s="190"/>
    </row>
    <row r="4749" spans="4:4" x14ac:dyDescent="0.25">
      <c r="D4749" s="190"/>
    </row>
    <row r="4750" spans="4:4" x14ac:dyDescent="0.25">
      <c r="D4750" s="190"/>
    </row>
    <row r="4751" spans="4:4" x14ac:dyDescent="0.25">
      <c r="D4751" s="190"/>
    </row>
    <row r="4752" spans="4:4" x14ac:dyDescent="0.25">
      <c r="D4752" s="190"/>
    </row>
    <row r="4753" spans="4:4" x14ac:dyDescent="0.25">
      <c r="D4753" s="190"/>
    </row>
    <row r="4754" spans="4:4" x14ac:dyDescent="0.25">
      <c r="D4754" s="190"/>
    </row>
    <row r="4755" spans="4:4" x14ac:dyDescent="0.25">
      <c r="D4755" s="190"/>
    </row>
    <row r="4756" spans="4:4" x14ac:dyDescent="0.25">
      <c r="D4756" s="190"/>
    </row>
    <row r="4757" spans="4:4" x14ac:dyDescent="0.25">
      <c r="D4757" s="190"/>
    </row>
    <row r="4758" spans="4:4" x14ac:dyDescent="0.25">
      <c r="D4758" s="190"/>
    </row>
    <row r="4759" spans="4:4" x14ac:dyDescent="0.25">
      <c r="D4759" s="190"/>
    </row>
    <row r="4760" spans="4:4" x14ac:dyDescent="0.25">
      <c r="D4760" s="190"/>
    </row>
    <row r="4761" spans="4:4" x14ac:dyDescent="0.25">
      <c r="D4761" s="190"/>
    </row>
    <row r="4762" spans="4:4" x14ac:dyDescent="0.25">
      <c r="D4762" s="190"/>
    </row>
    <row r="4763" spans="4:4" x14ac:dyDescent="0.25">
      <c r="D4763" s="190"/>
    </row>
    <row r="4764" spans="4:4" x14ac:dyDescent="0.25">
      <c r="D4764" s="190"/>
    </row>
    <row r="4765" spans="4:4" x14ac:dyDescent="0.25">
      <c r="D4765" s="190"/>
    </row>
    <row r="4766" spans="4:4" x14ac:dyDescent="0.25">
      <c r="D4766" s="190"/>
    </row>
    <row r="4767" spans="4:4" x14ac:dyDescent="0.25">
      <c r="D4767" s="190"/>
    </row>
    <row r="4768" spans="4:4" x14ac:dyDescent="0.25">
      <c r="D4768" s="190"/>
    </row>
    <row r="4769" spans="4:4" x14ac:dyDescent="0.25">
      <c r="D4769" s="190"/>
    </row>
    <row r="4770" spans="4:4" x14ac:dyDescent="0.25">
      <c r="D4770" s="190"/>
    </row>
    <row r="4771" spans="4:4" x14ac:dyDescent="0.25">
      <c r="D4771" s="190"/>
    </row>
    <row r="4772" spans="4:4" x14ac:dyDescent="0.25">
      <c r="D4772" s="190"/>
    </row>
    <row r="4773" spans="4:4" x14ac:dyDescent="0.25">
      <c r="D4773" s="190"/>
    </row>
    <row r="4774" spans="4:4" x14ac:dyDescent="0.25">
      <c r="D4774" s="190"/>
    </row>
    <row r="4775" spans="4:4" x14ac:dyDescent="0.25">
      <c r="D4775" s="190"/>
    </row>
    <row r="4776" spans="4:4" x14ac:dyDescent="0.25">
      <c r="D4776" s="190"/>
    </row>
    <row r="4777" spans="4:4" x14ac:dyDescent="0.25">
      <c r="D4777" s="190"/>
    </row>
    <row r="4778" spans="4:4" x14ac:dyDescent="0.25">
      <c r="D4778" s="190"/>
    </row>
    <row r="4779" spans="4:4" x14ac:dyDescent="0.25">
      <c r="D4779" s="190"/>
    </row>
    <row r="4780" spans="4:4" x14ac:dyDescent="0.25">
      <c r="D4780" s="190"/>
    </row>
    <row r="4781" spans="4:4" x14ac:dyDescent="0.25">
      <c r="D4781" s="190"/>
    </row>
    <row r="4782" spans="4:4" x14ac:dyDescent="0.25">
      <c r="D4782" s="190"/>
    </row>
    <row r="4783" spans="4:4" x14ac:dyDescent="0.25">
      <c r="D4783" s="190"/>
    </row>
    <row r="4784" spans="4:4" x14ac:dyDescent="0.25">
      <c r="D4784" s="190"/>
    </row>
    <row r="4785" spans="4:4" x14ac:dyDescent="0.25">
      <c r="D4785" s="190"/>
    </row>
    <row r="4786" spans="4:4" x14ac:dyDescent="0.25">
      <c r="D4786" s="190"/>
    </row>
    <row r="4787" spans="4:4" x14ac:dyDescent="0.25">
      <c r="D4787" s="190"/>
    </row>
    <row r="4788" spans="4:4" x14ac:dyDescent="0.25">
      <c r="D4788" s="190"/>
    </row>
    <row r="4789" spans="4:4" x14ac:dyDescent="0.25">
      <c r="D4789" s="190"/>
    </row>
    <row r="4790" spans="4:4" x14ac:dyDescent="0.25">
      <c r="D4790" s="190"/>
    </row>
    <row r="4791" spans="4:4" x14ac:dyDescent="0.25">
      <c r="D4791" s="190"/>
    </row>
    <row r="4792" spans="4:4" x14ac:dyDescent="0.25">
      <c r="D4792" s="190"/>
    </row>
    <row r="4793" spans="4:4" x14ac:dyDescent="0.25">
      <c r="D4793" s="190"/>
    </row>
    <row r="4794" spans="4:4" x14ac:dyDescent="0.25">
      <c r="D4794" s="190"/>
    </row>
    <row r="4795" spans="4:4" x14ac:dyDescent="0.25">
      <c r="D4795" s="190"/>
    </row>
    <row r="4796" spans="4:4" x14ac:dyDescent="0.25">
      <c r="D4796" s="190"/>
    </row>
    <row r="4797" spans="4:4" x14ac:dyDescent="0.25">
      <c r="D4797" s="190"/>
    </row>
    <row r="4798" spans="4:4" x14ac:dyDescent="0.25">
      <c r="D4798" s="190"/>
    </row>
    <row r="4799" spans="4:4" x14ac:dyDescent="0.25">
      <c r="D4799" s="190"/>
    </row>
    <row r="4800" spans="4:4" x14ac:dyDescent="0.25">
      <c r="D4800" s="190"/>
    </row>
    <row r="4801" spans="4:4" x14ac:dyDescent="0.25">
      <c r="D4801" s="190"/>
    </row>
    <row r="4802" spans="4:4" x14ac:dyDescent="0.25">
      <c r="D4802" s="190"/>
    </row>
    <row r="4803" spans="4:4" x14ac:dyDescent="0.25">
      <c r="D4803" s="190"/>
    </row>
    <row r="4804" spans="4:4" x14ac:dyDescent="0.25">
      <c r="D4804" s="190"/>
    </row>
    <row r="4805" spans="4:4" x14ac:dyDescent="0.25">
      <c r="D4805" s="190"/>
    </row>
    <row r="4806" spans="4:4" x14ac:dyDescent="0.25">
      <c r="D4806" s="190"/>
    </row>
    <row r="4807" spans="4:4" x14ac:dyDescent="0.25">
      <c r="D4807" s="190"/>
    </row>
    <row r="4808" spans="4:4" x14ac:dyDescent="0.25">
      <c r="D4808" s="190"/>
    </row>
    <row r="4809" spans="4:4" x14ac:dyDescent="0.25">
      <c r="D4809" s="190"/>
    </row>
    <row r="4810" spans="4:4" x14ac:dyDescent="0.25">
      <c r="D4810" s="190"/>
    </row>
    <row r="4811" spans="4:4" x14ac:dyDescent="0.25">
      <c r="D4811" s="190"/>
    </row>
    <row r="4812" spans="4:4" x14ac:dyDescent="0.25">
      <c r="D4812" s="190"/>
    </row>
    <row r="4813" spans="4:4" x14ac:dyDescent="0.25">
      <c r="D4813" s="190"/>
    </row>
    <row r="4814" spans="4:4" x14ac:dyDescent="0.25">
      <c r="D4814" s="190"/>
    </row>
    <row r="4815" spans="4:4" x14ac:dyDescent="0.25">
      <c r="D4815" s="190"/>
    </row>
    <row r="4816" spans="4:4" x14ac:dyDescent="0.25">
      <c r="D4816" s="190"/>
    </row>
    <row r="4817" spans="4:4" x14ac:dyDescent="0.25">
      <c r="D4817" s="190"/>
    </row>
    <row r="4818" spans="4:4" x14ac:dyDescent="0.25">
      <c r="D4818" s="190"/>
    </row>
    <row r="4819" spans="4:4" x14ac:dyDescent="0.25">
      <c r="D4819" s="190"/>
    </row>
    <row r="4820" spans="4:4" x14ac:dyDescent="0.25">
      <c r="D4820" s="190"/>
    </row>
    <row r="4821" spans="4:4" x14ac:dyDescent="0.25">
      <c r="D4821" s="190"/>
    </row>
    <row r="4822" spans="4:4" x14ac:dyDescent="0.25">
      <c r="D4822" s="190"/>
    </row>
    <row r="4823" spans="4:4" x14ac:dyDescent="0.25">
      <c r="D4823" s="190"/>
    </row>
    <row r="4824" spans="4:4" x14ac:dyDescent="0.25">
      <c r="D4824" s="190"/>
    </row>
    <row r="4825" spans="4:4" x14ac:dyDescent="0.25">
      <c r="D4825" s="190"/>
    </row>
    <row r="4826" spans="4:4" x14ac:dyDescent="0.25">
      <c r="D4826" s="190"/>
    </row>
    <row r="4827" spans="4:4" x14ac:dyDescent="0.25">
      <c r="D4827" s="190"/>
    </row>
    <row r="4828" spans="4:4" x14ac:dyDescent="0.25">
      <c r="D4828" s="190"/>
    </row>
    <row r="4829" spans="4:4" x14ac:dyDescent="0.25">
      <c r="D4829" s="190"/>
    </row>
    <row r="4830" spans="4:4" x14ac:dyDescent="0.25">
      <c r="D4830" s="190"/>
    </row>
    <row r="4831" spans="4:4" x14ac:dyDescent="0.25">
      <c r="D4831" s="190"/>
    </row>
    <row r="4832" spans="4:4" x14ac:dyDescent="0.25">
      <c r="D4832" s="190"/>
    </row>
    <row r="4833" spans="4:4" x14ac:dyDescent="0.25">
      <c r="D4833" s="190"/>
    </row>
    <row r="4834" spans="4:4" x14ac:dyDescent="0.25">
      <c r="D4834" s="190"/>
    </row>
    <row r="4835" spans="4:4" x14ac:dyDescent="0.25">
      <c r="D4835" s="190"/>
    </row>
    <row r="4836" spans="4:4" x14ac:dyDescent="0.25">
      <c r="D4836" s="190"/>
    </row>
    <row r="4837" spans="4:4" x14ac:dyDescent="0.25">
      <c r="D4837" s="190"/>
    </row>
    <row r="4838" spans="4:4" x14ac:dyDescent="0.25">
      <c r="D4838" s="190"/>
    </row>
    <row r="4839" spans="4:4" x14ac:dyDescent="0.25">
      <c r="D4839" s="190"/>
    </row>
    <row r="4840" spans="4:4" x14ac:dyDescent="0.25">
      <c r="D4840" s="190"/>
    </row>
    <row r="4841" spans="4:4" x14ac:dyDescent="0.25">
      <c r="D4841" s="190"/>
    </row>
    <row r="4842" spans="4:4" x14ac:dyDescent="0.25">
      <c r="D4842" s="190"/>
    </row>
    <row r="4843" spans="4:4" x14ac:dyDescent="0.25">
      <c r="D4843" s="190"/>
    </row>
    <row r="4844" spans="4:4" x14ac:dyDescent="0.25">
      <c r="D4844" s="190"/>
    </row>
    <row r="4845" spans="4:4" x14ac:dyDescent="0.25">
      <c r="D4845" s="190"/>
    </row>
    <row r="4846" spans="4:4" x14ac:dyDescent="0.25">
      <c r="D4846" s="190"/>
    </row>
    <row r="4847" spans="4:4" x14ac:dyDescent="0.25">
      <c r="D4847" s="190"/>
    </row>
    <row r="4848" spans="4:4" x14ac:dyDescent="0.25">
      <c r="D4848" s="190"/>
    </row>
    <row r="4849" spans="4:4" x14ac:dyDescent="0.25">
      <c r="D4849" s="190"/>
    </row>
    <row r="4850" spans="4:4" x14ac:dyDescent="0.25">
      <c r="D4850" s="190"/>
    </row>
    <row r="4851" spans="4:4" x14ac:dyDescent="0.25">
      <c r="D4851" s="190"/>
    </row>
    <row r="4852" spans="4:4" x14ac:dyDescent="0.25">
      <c r="D4852" s="190"/>
    </row>
    <row r="4853" spans="4:4" x14ac:dyDescent="0.25">
      <c r="D4853" s="190"/>
    </row>
    <row r="4854" spans="4:4" x14ac:dyDescent="0.25">
      <c r="D4854" s="190"/>
    </row>
    <row r="4855" spans="4:4" x14ac:dyDescent="0.25">
      <c r="D4855" s="190"/>
    </row>
    <row r="4856" spans="4:4" x14ac:dyDescent="0.25">
      <c r="D4856" s="190"/>
    </row>
    <row r="4857" spans="4:4" x14ac:dyDescent="0.25">
      <c r="D4857" s="190"/>
    </row>
    <row r="4858" spans="4:4" x14ac:dyDescent="0.25">
      <c r="D4858" s="190"/>
    </row>
    <row r="4859" spans="4:4" x14ac:dyDescent="0.25">
      <c r="D4859" s="190"/>
    </row>
    <row r="4860" spans="4:4" x14ac:dyDescent="0.25">
      <c r="D4860" s="190"/>
    </row>
    <row r="4861" spans="4:4" x14ac:dyDescent="0.25">
      <c r="D4861" s="190"/>
    </row>
    <row r="4862" spans="4:4" x14ac:dyDescent="0.25">
      <c r="D4862" s="190"/>
    </row>
    <row r="4863" spans="4:4" x14ac:dyDescent="0.25">
      <c r="D4863" s="190"/>
    </row>
    <row r="4864" spans="4:4" x14ac:dyDescent="0.25">
      <c r="D4864" s="190"/>
    </row>
    <row r="4865" spans="4:4" x14ac:dyDescent="0.25">
      <c r="D4865" s="190"/>
    </row>
    <row r="4866" spans="4:4" x14ac:dyDescent="0.25">
      <c r="D4866" s="190"/>
    </row>
    <row r="4867" spans="4:4" x14ac:dyDescent="0.25">
      <c r="D4867" s="190"/>
    </row>
    <row r="4868" spans="4:4" x14ac:dyDescent="0.25">
      <c r="D4868" s="190"/>
    </row>
    <row r="4869" spans="4:4" x14ac:dyDescent="0.25">
      <c r="D4869" s="190"/>
    </row>
    <row r="4870" spans="4:4" x14ac:dyDescent="0.25">
      <c r="D4870" s="190"/>
    </row>
    <row r="4871" spans="4:4" x14ac:dyDescent="0.25">
      <c r="D4871" s="190"/>
    </row>
    <row r="4872" spans="4:4" x14ac:dyDescent="0.25">
      <c r="D4872" s="190"/>
    </row>
    <row r="4873" spans="4:4" x14ac:dyDescent="0.25">
      <c r="D4873" s="190"/>
    </row>
    <row r="4874" spans="4:4" x14ac:dyDescent="0.25">
      <c r="D4874" s="190"/>
    </row>
    <row r="4875" spans="4:4" x14ac:dyDescent="0.25">
      <c r="D4875" s="190"/>
    </row>
    <row r="4876" spans="4:4" x14ac:dyDescent="0.25">
      <c r="D4876" s="190"/>
    </row>
    <row r="4877" spans="4:4" x14ac:dyDescent="0.25">
      <c r="D4877" s="190"/>
    </row>
    <row r="4878" spans="4:4" x14ac:dyDescent="0.25">
      <c r="D4878" s="190"/>
    </row>
    <row r="4879" spans="4:4" x14ac:dyDescent="0.25">
      <c r="D4879" s="190"/>
    </row>
    <row r="4880" spans="4:4" x14ac:dyDescent="0.25">
      <c r="D4880" s="190"/>
    </row>
    <row r="4881" spans="4:4" x14ac:dyDescent="0.25">
      <c r="D4881" s="190"/>
    </row>
    <row r="4882" spans="4:4" x14ac:dyDescent="0.25">
      <c r="D4882" s="190"/>
    </row>
    <row r="4883" spans="4:4" x14ac:dyDescent="0.25">
      <c r="D4883" s="190"/>
    </row>
    <row r="4884" spans="4:4" x14ac:dyDescent="0.25">
      <c r="D4884" s="190"/>
    </row>
    <row r="4885" spans="4:4" x14ac:dyDescent="0.25">
      <c r="D4885" s="190"/>
    </row>
    <row r="4886" spans="4:4" x14ac:dyDescent="0.25">
      <c r="D4886" s="190"/>
    </row>
    <row r="4887" spans="4:4" x14ac:dyDescent="0.25">
      <c r="D4887" s="190"/>
    </row>
    <row r="4888" spans="4:4" x14ac:dyDescent="0.25">
      <c r="D4888" s="190"/>
    </row>
    <row r="4889" spans="4:4" x14ac:dyDescent="0.25">
      <c r="D4889" s="190"/>
    </row>
    <row r="4890" spans="4:4" x14ac:dyDescent="0.25">
      <c r="D4890" s="190"/>
    </row>
    <row r="4891" spans="4:4" x14ac:dyDescent="0.25">
      <c r="D4891" s="190"/>
    </row>
    <row r="4892" spans="4:4" x14ac:dyDescent="0.25">
      <c r="D4892" s="190"/>
    </row>
    <row r="4893" spans="4:4" x14ac:dyDescent="0.25">
      <c r="D4893" s="190"/>
    </row>
    <row r="4894" spans="4:4" x14ac:dyDescent="0.25">
      <c r="D4894" s="190"/>
    </row>
    <row r="4895" spans="4:4" x14ac:dyDescent="0.25">
      <c r="D4895" s="190"/>
    </row>
    <row r="4896" spans="4:4" x14ac:dyDescent="0.25">
      <c r="D4896" s="190"/>
    </row>
    <row r="4897" spans="4:4" x14ac:dyDescent="0.25">
      <c r="D4897" s="190"/>
    </row>
    <row r="4898" spans="4:4" x14ac:dyDescent="0.25">
      <c r="D4898" s="190"/>
    </row>
    <row r="4899" spans="4:4" x14ac:dyDescent="0.25">
      <c r="D4899" s="190"/>
    </row>
    <row r="4900" spans="4:4" x14ac:dyDescent="0.25">
      <c r="D4900" s="190"/>
    </row>
    <row r="4901" spans="4:4" x14ac:dyDescent="0.25">
      <c r="D4901" s="190"/>
    </row>
    <row r="4902" spans="4:4" x14ac:dyDescent="0.25">
      <c r="D4902" s="190"/>
    </row>
    <row r="4903" spans="4:4" x14ac:dyDescent="0.25">
      <c r="D4903" s="190"/>
    </row>
    <row r="4904" spans="4:4" x14ac:dyDescent="0.25">
      <c r="D4904" s="190"/>
    </row>
    <row r="4905" spans="4:4" x14ac:dyDescent="0.25">
      <c r="D4905" s="190"/>
    </row>
    <row r="4906" spans="4:4" x14ac:dyDescent="0.25">
      <c r="D4906" s="190"/>
    </row>
    <row r="4907" spans="4:4" x14ac:dyDescent="0.25">
      <c r="D4907" s="190"/>
    </row>
    <row r="4908" spans="4:4" x14ac:dyDescent="0.25">
      <c r="D4908" s="190"/>
    </row>
    <row r="4909" spans="4:4" x14ac:dyDescent="0.25">
      <c r="D4909" s="190"/>
    </row>
    <row r="4910" spans="4:4" x14ac:dyDescent="0.25">
      <c r="D4910" s="190"/>
    </row>
    <row r="4911" spans="4:4" x14ac:dyDescent="0.25">
      <c r="D4911" s="190"/>
    </row>
    <row r="4912" spans="4:4" x14ac:dyDescent="0.25">
      <c r="D4912" s="190"/>
    </row>
    <row r="4913" spans="4:4" x14ac:dyDescent="0.25">
      <c r="D4913" s="190"/>
    </row>
    <row r="4914" spans="4:4" x14ac:dyDescent="0.25">
      <c r="D4914" s="190"/>
    </row>
    <row r="4915" spans="4:4" x14ac:dyDescent="0.25">
      <c r="D4915" s="190"/>
    </row>
    <row r="4916" spans="4:4" x14ac:dyDescent="0.25">
      <c r="D4916" s="190"/>
    </row>
    <row r="4917" spans="4:4" x14ac:dyDescent="0.25">
      <c r="D4917" s="190"/>
    </row>
    <row r="4918" spans="4:4" x14ac:dyDescent="0.25">
      <c r="D4918" s="190"/>
    </row>
    <row r="4919" spans="4:4" x14ac:dyDescent="0.25">
      <c r="D4919" s="190"/>
    </row>
    <row r="4920" spans="4:4" x14ac:dyDescent="0.25">
      <c r="D4920" s="190"/>
    </row>
    <row r="4921" spans="4:4" x14ac:dyDescent="0.25">
      <c r="D4921" s="190"/>
    </row>
    <row r="4922" spans="4:4" x14ac:dyDescent="0.25">
      <c r="D4922" s="190"/>
    </row>
    <row r="4923" spans="4:4" x14ac:dyDescent="0.25">
      <c r="D4923" s="190"/>
    </row>
    <row r="4924" spans="4:4" x14ac:dyDescent="0.25">
      <c r="D4924" s="190"/>
    </row>
    <row r="4925" spans="4:4" x14ac:dyDescent="0.25">
      <c r="D4925" s="190"/>
    </row>
    <row r="4926" spans="4:4" x14ac:dyDescent="0.25">
      <c r="D4926" s="190"/>
    </row>
    <row r="4927" spans="4:4" x14ac:dyDescent="0.25">
      <c r="D4927" s="190"/>
    </row>
    <row r="4928" spans="4:4" x14ac:dyDescent="0.25">
      <c r="D4928" s="190"/>
    </row>
    <row r="4929" spans="4:4" x14ac:dyDescent="0.25">
      <c r="D4929" s="190"/>
    </row>
    <row r="4930" spans="4:4" x14ac:dyDescent="0.25">
      <c r="D4930" s="190"/>
    </row>
    <row r="4931" spans="4:4" x14ac:dyDescent="0.25">
      <c r="D4931" s="190"/>
    </row>
    <row r="4932" spans="4:4" x14ac:dyDescent="0.25">
      <c r="D4932" s="190"/>
    </row>
    <row r="4933" spans="4:4" x14ac:dyDescent="0.25">
      <c r="D4933" s="190"/>
    </row>
    <row r="4934" spans="4:4" x14ac:dyDescent="0.25">
      <c r="D4934" s="190"/>
    </row>
    <row r="4935" spans="4:4" x14ac:dyDescent="0.25">
      <c r="D4935" s="190"/>
    </row>
    <row r="4936" spans="4:4" x14ac:dyDescent="0.25">
      <c r="D4936" s="190"/>
    </row>
    <row r="4937" spans="4:4" x14ac:dyDescent="0.25">
      <c r="D4937" s="190"/>
    </row>
    <row r="4938" spans="4:4" x14ac:dyDescent="0.25">
      <c r="D4938" s="190"/>
    </row>
    <row r="4939" spans="4:4" x14ac:dyDescent="0.25">
      <c r="D4939" s="190"/>
    </row>
    <row r="4940" spans="4:4" x14ac:dyDescent="0.25">
      <c r="D4940" s="190"/>
    </row>
    <row r="4941" spans="4:4" x14ac:dyDescent="0.25">
      <c r="D4941" s="190"/>
    </row>
    <row r="4942" spans="4:4" x14ac:dyDescent="0.25">
      <c r="D4942" s="190"/>
    </row>
    <row r="4943" spans="4:4" x14ac:dyDescent="0.25">
      <c r="D4943" s="190"/>
    </row>
    <row r="4944" spans="4:4" x14ac:dyDescent="0.25">
      <c r="D4944" s="190"/>
    </row>
    <row r="4945" spans="4:4" x14ac:dyDescent="0.25">
      <c r="D4945" s="190"/>
    </row>
    <row r="4946" spans="4:4" x14ac:dyDescent="0.25">
      <c r="D4946" s="190"/>
    </row>
    <row r="4947" spans="4:4" x14ac:dyDescent="0.25">
      <c r="D4947" s="190"/>
    </row>
    <row r="4948" spans="4:4" x14ac:dyDescent="0.25">
      <c r="D4948" s="190"/>
    </row>
    <row r="4949" spans="4:4" x14ac:dyDescent="0.25">
      <c r="D4949" s="190"/>
    </row>
    <row r="4950" spans="4:4" x14ac:dyDescent="0.25">
      <c r="D4950" s="190"/>
    </row>
    <row r="4951" spans="4:4" x14ac:dyDescent="0.25">
      <c r="D4951" s="190"/>
    </row>
    <row r="4952" spans="4:4" x14ac:dyDescent="0.25">
      <c r="D4952" s="190"/>
    </row>
    <row r="4953" spans="4:4" x14ac:dyDescent="0.25">
      <c r="D4953" s="190"/>
    </row>
    <row r="4954" spans="4:4" x14ac:dyDescent="0.25">
      <c r="D4954" s="190"/>
    </row>
    <row r="4955" spans="4:4" x14ac:dyDescent="0.25">
      <c r="D4955" s="190"/>
    </row>
    <row r="4956" spans="4:4" x14ac:dyDescent="0.25">
      <c r="D4956" s="190"/>
    </row>
    <row r="4957" spans="4:4" x14ac:dyDescent="0.25">
      <c r="D4957" s="190"/>
    </row>
    <row r="4958" spans="4:4" x14ac:dyDescent="0.25">
      <c r="D4958" s="190"/>
    </row>
    <row r="4959" spans="4:4" x14ac:dyDescent="0.25">
      <c r="D4959" s="190"/>
    </row>
    <row r="4960" spans="4:4" x14ac:dyDescent="0.25">
      <c r="D4960" s="190"/>
    </row>
    <row r="4961" spans="4:4" x14ac:dyDescent="0.25">
      <c r="D4961" s="190"/>
    </row>
    <row r="4962" spans="4:4" x14ac:dyDescent="0.25">
      <c r="D4962" s="190"/>
    </row>
    <row r="4963" spans="4:4" x14ac:dyDescent="0.25">
      <c r="D4963" s="190"/>
    </row>
    <row r="4964" spans="4:4" x14ac:dyDescent="0.25">
      <c r="D4964" s="190"/>
    </row>
    <row r="4965" spans="4:4" x14ac:dyDescent="0.25">
      <c r="D4965" s="190"/>
    </row>
    <row r="4966" spans="4:4" x14ac:dyDescent="0.25">
      <c r="D4966" s="190"/>
    </row>
    <row r="4967" spans="4:4" x14ac:dyDescent="0.25">
      <c r="D4967" s="190"/>
    </row>
    <row r="4968" spans="4:4" x14ac:dyDescent="0.25">
      <c r="D4968" s="190"/>
    </row>
    <row r="4969" spans="4:4" x14ac:dyDescent="0.25">
      <c r="D4969" s="190"/>
    </row>
    <row r="4970" spans="4:4" x14ac:dyDescent="0.25">
      <c r="D4970" s="190"/>
    </row>
    <row r="4971" spans="4:4" x14ac:dyDescent="0.25">
      <c r="D4971" s="190"/>
    </row>
    <row r="4972" spans="4:4" x14ac:dyDescent="0.25">
      <c r="D4972" s="190"/>
    </row>
    <row r="4973" spans="4:4" x14ac:dyDescent="0.25">
      <c r="D4973" s="190"/>
    </row>
    <row r="4974" spans="4:4" x14ac:dyDescent="0.25">
      <c r="D4974" s="190"/>
    </row>
    <row r="4975" spans="4:4" x14ac:dyDescent="0.25">
      <c r="D4975" s="190"/>
    </row>
    <row r="4976" spans="4:4" x14ac:dyDescent="0.25">
      <c r="D4976" s="190"/>
    </row>
    <row r="4977" spans="4:4" x14ac:dyDescent="0.25">
      <c r="D4977" s="190"/>
    </row>
    <row r="4978" spans="4:4" x14ac:dyDescent="0.25">
      <c r="D4978" s="190"/>
    </row>
    <row r="4979" spans="4:4" x14ac:dyDescent="0.25">
      <c r="D4979" s="190"/>
    </row>
    <row r="4980" spans="4:4" x14ac:dyDescent="0.25">
      <c r="D4980" s="190"/>
    </row>
    <row r="4981" spans="4:4" x14ac:dyDescent="0.25">
      <c r="D4981" s="190"/>
    </row>
    <row r="4982" spans="4:4" x14ac:dyDescent="0.25">
      <c r="D4982" s="190"/>
    </row>
    <row r="4983" spans="4:4" x14ac:dyDescent="0.25">
      <c r="D4983" s="190"/>
    </row>
    <row r="4984" spans="4:4" x14ac:dyDescent="0.25">
      <c r="D4984" s="190"/>
    </row>
    <row r="4985" spans="4:4" x14ac:dyDescent="0.25">
      <c r="D4985" s="190"/>
    </row>
    <row r="4986" spans="4:4" x14ac:dyDescent="0.25">
      <c r="D4986" s="190"/>
    </row>
    <row r="4987" spans="4:4" x14ac:dyDescent="0.25">
      <c r="D4987" s="190"/>
    </row>
    <row r="4988" spans="4:4" x14ac:dyDescent="0.25">
      <c r="D4988" s="190"/>
    </row>
    <row r="4989" spans="4:4" x14ac:dyDescent="0.25">
      <c r="D4989" s="190"/>
    </row>
    <row r="4990" spans="4:4" x14ac:dyDescent="0.25">
      <c r="D4990" s="190"/>
    </row>
    <row r="4991" spans="4:4" x14ac:dyDescent="0.25">
      <c r="D4991" s="190"/>
    </row>
    <row r="4992" spans="4:4" x14ac:dyDescent="0.25">
      <c r="D4992" s="190"/>
    </row>
    <row r="4993" spans="4:4" x14ac:dyDescent="0.25">
      <c r="D4993" s="190"/>
    </row>
    <row r="4994" spans="4:4" x14ac:dyDescent="0.25">
      <c r="D4994" s="190"/>
    </row>
    <row r="4995" spans="4:4" x14ac:dyDescent="0.25">
      <c r="D4995" s="190"/>
    </row>
    <row r="4996" spans="4:4" x14ac:dyDescent="0.25">
      <c r="D4996" s="190"/>
    </row>
    <row r="4997" spans="4:4" x14ac:dyDescent="0.25">
      <c r="D4997" s="190"/>
    </row>
    <row r="4998" spans="4:4" x14ac:dyDescent="0.25">
      <c r="D4998" s="190"/>
    </row>
    <row r="4999" spans="4:4" x14ac:dyDescent="0.25">
      <c r="D4999" s="190"/>
    </row>
    <row r="5000" spans="4:4" x14ac:dyDescent="0.25">
      <c r="D5000" s="190"/>
    </row>
  </sheetData>
  <sheetProtection algorithmName="SHA-512" hashValue="pLxRsxp2Vz0UJiDNHDm0ktmIwu0yj5ILloL0cxmTgoEU7a7BlgSVT4TMJaxuVwSw2PUliguguD9GshJRvxwJMg==" saltValue="q86e+ZmBA9WdOEziltWBuA==" spinCount="100000" sheet="1"/>
  <mergeCells count="6">
    <mergeCell ref="A1:G1"/>
    <mergeCell ref="C2:G2"/>
    <mergeCell ref="C3:G3"/>
    <mergeCell ref="C4:G4"/>
    <mergeCell ref="A30:C30"/>
    <mergeCell ref="A31:G35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112">
    <tabColor rgb="FF66FF66"/>
  </sheetPr>
  <dimension ref="A1:AZ163"/>
  <sheetViews>
    <sheetView showGridLines="0" topLeftCell="B23" zoomScaleNormal="100" zoomScaleSheetLayoutView="75" workbookViewId="0">
      <selection activeCell="A28" sqref="A28"/>
    </sheetView>
  </sheetViews>
  <sheetFormatPr defaultColWidth="9" defaultRowHeight="13.2" x14ac:dyDescent="0.25"/>
  <cols>
    <col min="1" max="1" width="8.44140625" hidden="1" customWidth="1"/>
    <col min="2" max="2" width="9.109375" customWidth="1"/>
    <col min="3" max="3" width="7.44140625" customWidth="1"/>
    <col min="4" max="4" width="13.44140625" customWidth="1"/>
    <col min="5" max="5" width="12.109375" customWidth="1"/>
    <col min="6" max="6" width="11.44140625" customWidth="1"/>
    <col min="7" max="7" width="12.6640625" style="1" customWidth="1"/>
    <col min="8" max="8" width="12.6640625" customWidth="1"/>
    <col min="9" max="9" width="12.6640625" style="1" customWidth="1"/>
    <col min="10" max="10" width="6.6640625" style="1" customWidth="1"/>
    <col min="11" max="11" width="4.33203125" customWidth="1"/>
    <col min="12" max="15" width="10.6640625" customWidth="1"/>
    <col min="52" max="52" width="92.44140625" customWidth="1"/>
  </cols>
  <sheetData>
    <row r="1" spans="1:15" ht="33.75" customHeight="1" x14ac:dyDescent="0.25">
      <c r="A1" s="73" t="s">
        <v>38</v>
      </c>
      <c r="B1" s="80" t="s">
        <v>4</v>
      </c>
      <c r="C1" s="81"/>
      <c r="D1" s="81"/>
      <c r="E1" s="81"/>
      <c r="F1" s="81"/>
      <c r="G1" s="81"/>
      <c r="H1" s="81"/>
      <c r="I1" s="81"/>
      <c r="J1" s="82"/>
    </row>
    <row r="2" spans="1:15" ht="36" customHeight="1" x14ac:dyDescent="0.25">
      <c r="A2" s="3"/>
      <c r="B2" s="104" t="s">
        <v>24</v>
      </c>
      <c r="C2" s="105"/>
      <c r="D2" s="106" t="s">
        <v>43</v>
      </c>
      <c r="E2" s="107" t="s">
        <v>44</v>
      </c>
      <c r="F2" s="108"/>
      <c r="G2" s="108"/>
      <c r="H2" s="108"/>
      <c r="I2" s="108"/>
      <c r="J2" s="109"/>
      <c r="O2" s="2"/>
    </row>
    <row r="3" spans="1:15" ht="27" hidden="1" customHeight="1" x14ac:dyDescent="0.25">
      <c r="A3" s="3"/>
      <c r="B3" s="110"/>
      <c r="C3" s="105"/>
      <c r="D3" s="111"/>
      <c r="E3" s="112"/>
      <c r="F3" s="113"/>
      <c r="G3" s="113"/>
      <c r="H3" s="113"/>
      <c r="I3" s="113"/>
      <c r="J3" s="114"/>
    </row>
    <row r="4" spans="1:15" ht="23.25" customHeight="1" x14ac:dyDescent="0.25">
      <c r="A4" s="3"/>
      <c r="B4" s="115"/>
      <c r="C4" s="116"/>
      <c r="D4" s="117"/>
      <c r="E4" s="118"/>
      <c r="F4" s="118"/>
      <c r="G4" s="118"/>
      <c r="H4" s="118"/>
      <c r="I4" s="118"/>
      <c r="J4" s="119"/>
    </row>
    <row r="5" spans="1:15" ht="24" customHeight="1" x14ac:dyDescent="0.25">
      <c r="A5" s="3"/>
      <c r="B5" s="47" t="s">
        <v>23</v>
      </c>
      <c r="C5" s="4"/>
      <c r="D5" s="32"/>
      <c r="E5" s="25"/>
      <c r="F5" s="25"/>
      <c r="G5" s="25"/>
      <c r="H5" s="27" t="s">
        <v>42</v>
      </c>
      <c r="I5" s="32"/>
      <c r="J5" s="10"/>
    </row>
    <row r="6" spans="1:15" ht="15.75" customHeight="1" x14ac:dyDescent="0.25">
      <c r="A6" s="3"/>
      <c r="B6" s="41"/>
      <c r="C6" s="25"/>
      <c r="D6" s="32"/>
      <c r="E6" s="25"/>
      <c r="F6" s="25"/>
      <c r="G6" s="25"/>
      <c r="H6" s="27" t="s">
        <v>36</v>
      </c>
      <c r="I6" s="32"/>
      <c r="J6" s="10"/>
    </row>
    <row r="7" spans="1:15" ht="15.75" customHeight="1" x14ac:dyDescent="0.25">
      <c r="A7" s="3"/>
      <c r="B7" s="42"/>
      <c r="C7" s="26"/>
      <c r="D7" s="33"/>
      <c r="E7" s="34"/>
      <c r="F7" s="34"/>
      <c r="G7" s="34"/>
      <c r="H7" s="36"/>
      <c r="I7" s="34"/>
      <c r="J7" s="51"/>
    </row>
    <row r="8" spans="1:15" ht="24" hidden="1" customHeight="1" x14ac:dyDescent="0.25">
      <c r="A8" s="3"/>
      <c r="B8" s="47" t="s">
        <v>21</v>
      </c>
      <c r="C8" s="4"/>
      <c r="D8" s="35"/>
      <c r="E8" s="4"/>
      <c r="F8" s="4"/>
      <c r="G8" s="45"/>
      <c r="H8" s="27" t="s">
        <v>42</v>
      </c>
      <c r="I8" s="32"/>
      <c r="J8" s="10"/>
    </row>
    <row r="9" spans="1:15" ht="15.75" hidden="1" customHeight="1" x14ac:dyDescent="0.25">
      <c r="A9" s="3"/>
      <c r="B9" s="3"/>
      <c r="C9" s="4"/>
      <c r="D9" s="35"/>
      <c r="E9" s="4"/>
      <c r="F9" s="4"/>
      <c r="G9" s="45"/>
      <c r="H9" s="27" t="s">
        <v>36</v>
      </c>
      <c r="I9" s="32"/>
      <c r="J9" s="10"/>
    </row>
    <row r="10" spans="1:15" ht="15.75" hidden="1" customHeight="1" x14ac:dyDescent="0.25">
      <c r="A10" s="3"/>
      <c r="B10" s="52"/>
      <c r="C10" s="26"/>
      <c r="D10" s="46"/>
      <c r="E10" s="55"/>
      <c r="F10" s="55"/>
      <c r="G10" s="53"/>
      <c r="H10" s="53"/>
      <c r="I10" s="54"/>
      <c r="J10" s="51"/>
    </row>
    <row r="11" spans="1:15" ht="24" customHeight="1" x14ac:dyDescent="0.25">
      <c r="A11" s="3"/>
      <c r="B11" s="47" t="s">
        <v>20</v>
      </c>
      <c r="C11" s="4"/>
      <c r="D11" s="120"/>
      <c r="E11" s="120"/>
      <c r="F11" s="120"/>
      <c r="G11" s="120"/>
      <c r="H11" s="27" t="s">
        <v>42</v>
      </c>
      <c r="I11" s="124"/>
      <c r="J11" s="10"/>
    </row>
    <row r="12" spans="1:15" ht="15.75" customHeight="1" x14ac:dyDescent="0.25">
      <c r="A12" s="3"/>
      <c r="B12" s="41"/>
      <c r="C12" s="25"/>
      <c r="D12" s="121"/>
      <c r="E12" s="121"/>
      <c r="F12" s="121"/>
      <c r="G12" s="121"/>
      <c r="H12" s="27" t="s">
        <v>36</v>
      </c>
      <c r="I12" s="124"/>
      <c r="J12" s="10"/>
    </row>
    <row r="13" spans="1:15" ht="15.75" customHeight="1" x14ac:dyDescent="0.25">
      <c r="A13" s="3"/>
      <c r="B13" s="42"/>
      <c r="C13" s="123"/>
      <c r="D13" s="122"/>
      <c r="E13" s="122"/>
      <c r="F13" s="122"/>
      <c r="G13" s="122"/>
      <c r="H13" s="28"/>
      <c r="I13" s="34"/>
      <c r="J13" s="51"/>
    </row>
    <row r="14" spans="1:15" ht="24" hidden="1" customHeight="1" x14ac:dyDescent="0.25">
      <c r="A14" s="3"/>
      <c r="B14" s="66" t="s">
        <v>22</v>
      </c>
      <c r="C14" s="67"/>
      <c r="D14" s="68"/>
      <c r="E14" s="69"/>
      <c r="F14" s="69"/>
      <c r="G14" s="69"/>
      <c r="H14" s="70"/>
      <c r="I14" s="69"/>
      <c r="J14" s="71"/>
    </row>
    <row r="15" spans="1:15" ht="32.25" customHeight="1" x14ac:dyDescent="0.25">
      <c r="A15" s="3"/>
      <c r="B15" s="52" t="s">
        <v>34</v>
      </c>
      <c r="C15" s="72"/>
      <c r="D15" s="53"/>
      <c r="E15" s="89" t="s">
        <v>32</v>
      </c>
      <c r="F15" s="89"/>
      <c r="G15" s="90" t="s">
        <v>33</v>
      </c>
      <c r="H15" s="90"/>
      <c r="I15" s="90" t="s">
        <v>31</v>
      </c>
      <c r="J15" s="91"/>
    </row>
    <row r="16" spans="1:15" ht="23.25" customHeight="1" x14ac:dyDescent="0.25">
      <c r="A16" s="189" t="s">
        <v>26</v>
      </c>
      <c r="B16" s="57" t="s">
        <v>26</v>
      </c>
      <c r="C16" s="58"/>
      <c r="D16" s="59"/>
      <c r="E16" s="86">
        <f>SUMIF(F85:F159,A16,G85:G159)+SUMIF(F85:F159,"PSU",G85:G159)</f>
        <v>0</v>
      </c>
      <c r="F16" s="87"/>
      <c r="G16" s="86">
        <f>SUMIF(F85:F159,A16,H85:H159)+SUMIF(F85:F159,"PSU",H85:H159)</f>
        <v>0</v>
      </c>
      <c r="H16" s="87"/>
      <c r="I16" s="86">
        <f>SUMIF(F85:F159,A16,I85:I159)+SUMIF(F85:F159,"PSU",I85:I159)</f>
        <v>0</v>
      </c>
      <c r="J16" s="88"/>
    </row>
    <row r="17" spans="1:10" ht="23.25" customHeight="1" x14ac:dyDescent="0.25">
      <c r="A17" s="189" t="s">
        <v>27</v>
      </c>
      <c r="B17" s="57" t="s">
        <v>27</v>
      </c>
      <c r="C17" s="58"/>
      <c r="D17" s="59"/>
      <c r="E17" s="86">
        <f>SUMIF(F85:F159,A17,G85:G159)</f>
        <v>0</v>
      </c>
      <c r="F17" s="87"/>
      <c r="G17" s="86">
        <f>SUMIF(F85:F159,A17,H85:H159)</f>
        <v>0</v>
      </c>
      <c r="H17" s="87"/>
      <c r="I17" s="86">
        <f>SUMIF(F85:F159,A17,I85:I159)</f>
        <v>0</v>
      </c>
      <c r="J17" s="88"/>
    </row>
    <row r="18" spans="1:10" ht="23.25" customHeight="1" x14ac:dyDescent="0.25">
      <c r="A18" s="189" t="s">
        <v>28</v>
      </c>
      <c r="B18" s="57" t="s">
        <v>28</v>
      </c>
      <c r="C18" s="58"/>
      <c r="D18" s="59"/>
      <c r="E18" s="86">
        <f>SUMIF(F85:F159,A18,G85:G159)</f>
        <v>0</v>
      </c>
      <c r="F18" s="87"/>
      <c r="G18" s="86">
        <f>SUMIF(F85:F159,A18,H85:H159)</f>
        <v>0</v>
      </c>
      <c r="H18" s="87"/>
      <c r="I18" s="86">
        <f>SUMIF(F85:F159,A18,I85:I159)</f>
        <v>0</v>
      </c>
      <c r="J18" s="88"/>
    </row>
    <row r="19" spans="1:10" ht="23.25" customHeight="1" x14ac:dyDescent="0.25">
      <c r="A19" s="189" t="s">
        <v>245</v>
      </c>
      <c r="B19" s="57" t="s">
        <v>29</v>
      </c>
      <c r="C19" s="58"/>
      <c r="D19" s="59"/>
      <c r="E19" s="86">
        <f>SUMIF(F85:F159,A19,G85:G159)</f>
        <v>0</v>
      </c>
      <c r="F19" s="87"/>
      <c r="G19" s="86">
        <f>SUMIF(F85:F159,A19,H85:H159)</f>
        <v>0</v>
      </c>
      <c r="H19" s="87"/>
      <c r="I19" s="86">
        <f>SUMIF(F85:F159,A19,I85:I159)</f>
        <v>0</v>
      </c>
      <c r="J19" s="88"/>
    </row>
    <row r="20" spans="1:10" ht="23.25" customHeight="1" x14ac:dyDescent="0.25">
      <c r="A20" s="189" t="s">
        <v>246</v>
      </c>
      <c r="B20" s="57" t="s">
        <v>30</v>
      </c>
      <c r="C20" s="58"/>
      <c r="D20" s="59"/>
      <c r="E20" s="86">
        <f>SUMIF(F85:F159,A20,G85:G159)</f>
        <v>0</v>
      </c>
      <c r="F20" s="87"/>
      <c r="G20" s="86">
        <f>SUMIF(F85:F159,A20,H85:H159)</f>
        <v>0</v>
      </c>
      <c r="H20" s="87"/>
      <c r="I20" s="86">
        <f>SUMIF(F85:F159,A20,I85:I159)</f>
        <v>0</v>
      </c>
      <c r="J20" s="88"/>
    </row>
    <row r="21" spans="1:10" ht="23.25" customHeight="1" x14ac:dyDescent="0.25">
      <c r="A21" s="3"/>
      <c r="B21" s="74" t="s">
        <v>31</v>
      </c>
      <c r="C21" s="75"/>
      <c r="D21" s="76"/>
      <c r="E21" s="92">
        <f>SUM(E16:F20)</f>
        <v>0</v>
      </c>
      <c r="F21" s="93"/>
      <c r="G21" s="92">
        <f>SUM(G16:H20)</f>
        <v>0</v>
      </c>
      <c r="H21" s="93"/>
      <c r="I21" s="92">
        <f>SUM(I16:J20)</f>
        <v>0</v>
      </c>
      <c r="J21" s="99"/>
    </row>
    <row r="22" spans="1:10" ht="33" customHeight="1" x14ac:dyDescent="0.25">
      <c r="A22" s="3"/>
      <c r="B22" s="65" t="s">
        <v>35</v>
      </c>
      <c r="C22" s="58"/>
      <c r="D22" s="59"/>
      <c r="E22" s="64"/>
      <c r="F22" s="61"/>
      <c r="G22" s="50"/>
      <c r="H22" s="50"/>
      <c r="I22" s="50"/>
      <c r="J22" s="62"/>
    </row>
    <row r="23" spans="1:10" ht="23.25" customHeight="1" x14ac:dyDescent="0.25">
      <c r="A23" s="3">
        <f>ZakladDPHSni*SazbaDPH1/100</f>
        <v>0</v>
      </c>
      <c r="B23" s="57" t="s">
        <v>13</v>
      </c>
      <c r="C23" s="58"/>
      <c r="D23" s="59"/>
      <c r="E23" s="60">
        <v>15</v>
      </c>
      <c r="F23" s="61" t="s">
        <v>0</v>
      </c>
      <c r="G23" s="97">
        <f>ZakladDPHSniVypocet</f>
        <v>0</v>
      </c>
      <c r="H23" s="98"/>
      <c r="I23" s="98"/>
      <c r="J23" s="62" t="str">
        <f t="shared" ref="J23:J28" si="0">Mena</f>
        <v>CZK</v>
      </c>
    </row>
    <row r="24" spans="1:10" ht="23.25" customHeight="1" x14ac:dyDescent="0.25">
      <c r="A24" s="3">
        <f>(A23-INT(A23))*100</f>
        <v>0</v>
      </c>
      <c r="B24" s="57" t="s">
        <v>14</v>
      </c>
      <c r="C24" s="58"/>
      <c r="D24" s="59"/>
      <c r="E24" s="60">
        <f>SazbaDPH1</f>
        <v>15</v>
      </c>
      <c r="F24" s="61" t="s">
        <v>0</v>
      </c>
      <c r="G24" s="95">
        <f>A23</f>
        <v>0</v>
      </c>
      <c r="H24" s="96"/>
      <c r="I24" s="96"/>
      <c r="J24" s="62" t="str">
        <f t="shared" si="0"/>
        <v>CZK</v>
      </c>
    </row>
    <row r="25" spans="1:10" ht="23.25" customHeight="1" x14ac:dyDescent="0.25">
      <c r="A25" s="3">
        <f>ZakladDPHZakl*SazbaDPH2/100</f>
        <v>0</v>
      </c>
      <c r="B25" s="57" t="s">
        <v>15</v>
      </c>
      <c r="C25" s="58"/>
      <c r="D25" s="59"/>
      <c r="E25" s="60">
        <v>21</v>
      </c>
      <c r="F25" s="61" t="s">
        <v>0</v>
      </c>
      <c r="G25" s="97">
        <f>ZakladDPHZaklVypocet</f>
        <v>0</v>
      </c>
      <c r="H25" s="98"/>
      <c r="I25" s="98"/>
      <c r="J25" s="62" t="str">
        <f t="shared" si="0"/>
        <v>CZK</v>
      </c>
    </row>
    <row r="26" spans="1:10" ht="23.25" customHeight="1" x14ac:dyDescent="0.25">
      <c r="A26" s="3">
        <f>(A25-INT(A25))*100</f>
        <v>0</v>
      </c>
      <c r="B26" s="49" t="s">
        <v>16</v>
      </c>
      <c r="C26" s="21"/>
      <c r="D26" s="17"/>
      <c r="E26" s="43">
        <f>SazbaDPH2</f>
        <v>21</v>
      </c>
      <c r="F26" s="44" t="s">
        <v>0</v>
      </c>
      <c r="G26" s="83">
        <f>A25</f>
        <v>0</v>
      </c>
      <c r="H26" s="84"/>
      <c r="I26" s="84"/>
      <c r="J26" s="56" t="str">
        <f t="shared" si="0"/>
        <v>CZK</v>
      </c>
    </row>
    <row r="27" spans="1:10" ht="23.25" customHeight="1" thickBot="1" x14ac:dyDescent="0.3">
      <c r="A27" s="3">
        <f>ZakladDPHSni+DPHSni+ZakladDPHZakl+DPHZakl</f>
        <v>0</v>
      </c>
      <c r="B27" s="48" t="s">
        <v>5</v>
      </c>
      <c r="C27" s="19"/>
      <c r="D27" s="22"/>
      <c r="E27" s="19"/>
      <c r="F27" s="20"/>
      <c r="G27" s="85">
        <f>CenaCelkem-(ZakladDPHSni+DPHSni+ZakladDPHZakl+DPHZakl)</f>
        <v>0</v>
      </c>
      <c r="H27" s="85"/>
      <c r="I27" s="85"/>
      <c r="J27" s="63" t="str">
        <f t="shared" si="0"/>
        <v>CZK</v>
      </c>
    </row>
    <row r="28" spans="1:10" ht="27.75" hidden="1" customHeight="1" thickBot="1" x14ac:dyDescent="0.3">
      <c r="A28" s="3"/>
      <c r="B28" s="160" t="s">
        <v>25</v>
      </c>
      <c r="C28" s="161"/>
      <c r="D28" s="161"/>
      <c r="E28" s="162"/>
      <c r="F28" s="163"/>
      <c r="G28" s="164">
        <f>ZakladDPHSniVypocet+ZakladDPHZaklVypocet</f>
        <v>0</v>
      </c>
      <c r="H28" s="164"/>
      <c r="I28" s="164"/>
      <c r="J28" s="165" t="str">
        <f t="shared" si="0"/>
        <v>CZK</v>
      </c>
    </row>
    <row r="29" spans="1:10" ht="27.75" customHeight="1" thickBot="1" x14ac:dyDescent="0.3">
      <c r="A29" s="3">
        <f>(A27-INT(A27))*100</f>
        <v>0</v>
      </c>
      <c r="B29" s="160" t="s">
        <v>37</v>
      </c>
      <c r="C29" s="166"/>
      <c r="D29" s="166"/>
      <c r="E29" s="166"/>
      <c r="F29" s="166"/>
      <c r="G29" s="167">
        <f>A27</f>
        <v>0</v>
      </c>
      <c r="H29" s="167"/>
      <c r="I29" s="167"/>
      <c r="J29" s="168" t="s">
        <v>81</v>
      </c>
    </row>
    <row r="30" spans="1:10" ht="12.75" customHeight="1" x14ac:dyDescent="0.25">
      <c r="A30" s="3"/>
      <c r="B30" s="3"/>
      <c r="C30" s="4"/>
      <c r="D30" s="4"/>
      <c r="E30" s="4"/>
      <c r="F30" s="4"/>
      <c r="G30" s="45"/>
      <c r="H30" s="4"/>
      <c r="I30" s="45"/>
      <c r="J30" s="11"/>
    </row>
    <row r="31" spans="1:10" ht="30" customHeight="1" x14ac:dyDescent="0.25">
      <c r="A31" s="3"/>
      <c r="B31" s="3"/>
      <c r="C31" s="4"/>
      <c r="D31" s="4"/>
      <c r="E31" s="4"/>
      <c r="F31" s="4"/>
      <c r="G31" s="45"/>
      <c r="H31" s="4"/>
      <c r="I31" s="45"/>
      <c r="J31" s="11"/>
    </row>
    <row r="32" spans="1:10" ht="18.75" customHeight="1" x14ac:dyDescent="0.25">
      <c r="A32" s="3"/>
      <c r="B32" s="23"/>
      <c r="C32" s="18" t="s">
        <v>12</v>
      </c>
      <c r="D32" s="39"/>
      <c r="E32" s="39"/>
      <c r="F32" s="18" t="s">
        <v>11</v>
      </c>
      <c r="G32" s="39"/>
      <c r="H32" s="40">
        <f ca="1">TODAY()</f>
        <v>42873</v>
      </c>
      <c r="I32" s="39"/>
      <c r="J32" s="11"/>
    </row>
    <row r="33" spans="1:10" ht="47.25" customHeight="1" x14ac:dyDescent="0.25">
      <c r="A33" s="3"/>
      <c r="B33" s="3"/>
      <c r="C33" s="4"/>
      <c r="D33" s="4"/>
      <c r="E33" s="4"/>
      <c r="F33" s="4"/>
      <c r="G33" s="45"/>
      <c r="H33" s="4"/>
      <c r="I33" s="45"/>
      <c r="J33" s="11"/>
    </row>
    <row r="34" spans="1:10" s="37" customFormat="1" ht="18.75" customHeight="1" x14ac:dyDescent="0.25">
      <c r="A34" s="29"/>
      <c r="B34" s="29"/>
      <c r="C34" s="30"/>
      <c r="D34" s="24"/>
      <c r="E34" s="24"/>
      <c r="F34" s="30"/>
      <c r="G34" s="31"/>
      <c r="H34" s="24"/>
      <c r="I34" s="31"/>
      <c r="J34" s="38"/>
    </row>
    <row r="35" spans="1:10" ht="12.75" customHeight="1" x14ac:dyDescent="0.25">
      <c r="A35" s="3"/>
      <c r="B35" s="3"/>
      <c r="C35" s="4"/>
      <c r="D35" s="94" t="s">
        <v>2</v>
      </c>
      <c r="E35" s="94"/>
      <c r="F35" s="4"/>
      <c r="G35" s="45"/>
      <c r="H35" s="12" t="s">
        <v>3</v>
      </c>
      <c r="I35" s="45"/>
      <c r="J35" s="11"/>
    </row>
    <row r="36" spans="1:10" ht="13.5" customHeight="1" thickBot="1" x14ac:dyDescent="0.3">
      <c r="A36" s="13"/>
      <c r="B36" s="13"/>
      <c r="C36" s="14"/>
      <c r="D36" s="14"/>
      <c r="E36" s="14"/>
      <c r="F36" s="14"/>
      <c r="G36" s="15"/>
      <c r="H36" s="14"/>
      <c r="I36" s="15"/>
      <c r="J36" s="16"/>
    </row>
    <row r="37" spans="1:10" ht="27" customHeight="1" x14ac:dyDescent="0.25">
      <c r="B37" s="130" t="s">
        <v>17</v>
      </c>
      <c r="C37" s="131"/>
      <c r="D37" s="131"/>
      <c r="E37" s="131"/>
      <c r="F37" s="132"/>
      <c r="G37" s="132"/>
      <c r="H37" s="132"/>
      <c r="I37" s="132"/>
      <c r="J37" s="131"/>
    </row>
    <row r="38" spans="1:10" ht="25.5" customHeight="1" x14ac:dyDescent="0.25">
      <c r="A38" s="129" t="s">
        <v>39</v>
      </c>
      <c r="B38" s="133" t="s">
        <v>18</v>
      </c>
      <c r="C38" s="134" t="s">
        <v>6</v>
      </c>
      <c r="D38" s="135"/>
      <c r="E38" s="135"/>
      <c r="F38" s="136" t="str">
        <f>B23</f>
        <v>Základ pro sníženou DPH</v>
      </c>
      <c r="G38" s="136" t="str">
        <f>B25</f>
        <v>Základ pro základní DPH</v>
      </c>
      <c r="H38" s="137" t="s">
        <v>19</v>
      </c>
      <c r="I38" s="137" t="s">
        <v>1</v>
      </c>
      <c r="J38" s="138" t="s">
        <v>0</v>
      </c>
    </row>
    <row r="39" spans="1:10" ht="25.5" hidden="1" customHeight="1" x14ac:dyDescent="0.25">
      <c r="A39" s="129">
        <v>1</v>
      </c>
      <c r="B39" s="139" t="s">
        <v>45</v>
      </c>
      <c r="C39" s="140"/>
      <c r="D39" s="141"/>
      <c r="E39" s="141"/>
      <c r="F39" s="142">
        <f>'1.PP'!AE716+'1.NP'!AE613+'2.NP'!AE393+STŘECHA!AE93+OKNA!AE126+FASÁDA!AE70+'IZOLACE SUTERÉN'!AE152+VÝTAH!AE19+ZVT!AE243+TOPENÍ!AE98+VZT!AE69+SILNOPROUD!AE127+SLABOPROUD!AE130+PARK!AE53+ÚPRAVY!AE27</f>
        <v>0</v>
      </c>
      <c r="G39" s="143">
        <f>'1.PP'!AF716+'1.NP'!AF613+'2.NP'!AF393+STŘECHA!AF93+OKNA!AF126+FASÁDA!AF70+'IZOLACE SUTERÉN'!AF152+VÝTAH!AF19+ZVT!AF243+TOPENÍ!AF98+VZT!AF69+SILNOPROUD!AF127+SLABOPROUD!AF130+PARK!AF53+ÚPRAVY!AF27</f>
        <v>0</v>
      </c>
      <c r="H39" s="144">
        <f>(F39*SazbaDPH1/100)+(G39*SazbaDPH2/100)</f>
        <v>0</v>
      </c>
      <c r="I39" s="144">
        <f>F39+G39+H39</f>
        <v>0</v>
      </c>
      <c r="J39" s="145" t="str">
        <f>IF(CenaCelkemVypocet=0,"",I39/CenaCelkemVypocet*100)</f>
        <v/>
      </c>
    </row>
    <row r="40" spans="1:10" ht="25.5" customHeight="1" x14ac:dyDescent="0.25">
      <c r="A40" s="129">
        <v>2</v>
      </c>
      <c r="B40" s="146" t="s">
        <v>46</v>
      </c>
      <c r="C40" s="147" t="s">
        <v>47</v>
      </c>
      <c r="D40" s="148"/>
      <c r="E40" s="148"/>
      <c r="F40" s="149">
        <f>'1.PP'!AE716+'1.NP'!AE613+'2.NP'!AE393+STŘECHA!AE93+OKNA!AE126+FASÁDA!AE70+'IZOLACE SUTERÉN'!AE152+VÝTAH!AE19+ZVT!AE243+TOPENÍ!AE98+VZT!AE69+SILNOPROUD!AE127+SLABOPROUD!AE130</f>
        <v>0</v>
      </c>
      <c r="G40" s="150">
        <f>'1.PP'!AF716+'1.NP'!AF613+'2.NP'!AF393+STŘECHA!AF93+OKNA!AF126+FASÁDA!AF70+'IZOLACE SUTERÉN'!AF152+VÝTAH!AF19+ZVT!AF243+TOPENÍ!AF98+VZT!AF69+SILNOPROUD!AF127+SLABOPROUD!AF130</f>
        <v>0</v>
      </c>
      <c r="H40" s="150">
        <f>(F40*SazbaDPH1/100)+(G40*SazbaDPH2/100)</f>
        <v>0</v>
      </c>
      <c r="I40" s="150">
        <f>F40+G40+H40</f>
        <v>0</v>
      </c>
      <c r="J40" s="151" t="str">
        <f>IF(CenaCelkemVypocet=0,"",I40/CenaCelkemVypocet*100)</f>
        <v/>
      </c>
    </row>
    <row r="41" spans="1:10" ht="25.5" customHeight="1" x14ac:dyDescent="0.25">
      <c r="A41" s="129">
        <v>3</v>
      </c>
      <c r="B41" s="152" t="s">
        <v>48</v>
      </c>
      <c r="C41" s="140" t="s">
        <v>49</v>
      </c>
      <c r="D41" s="141"/>
      <c r="E41" s="141"/>
      <c r="F41" s="153">
        <f>'1.PP'!AE716</f>
        <v>0</v>
      </c>
      <c r="G41" s="144">
        <f>'1.PP'!AF716</f>
        <v>0</v>
      </c>
      <c r="H41" s="144">
        <f>(F41*SazbaDPH1/100)+(G41*SazbaDPH2/100)</f>
        <v>0</v>
      </c>
      <c r="I41" s="144">
        <f>F41+G41+H41</f>
        <v>0</v>
      </c>
      <c r="J41" s="145" t="str">
        <f>IF(CenaCelkemVypocet=0,"",I41/CenaCelkemVypocet*100)</f>
        <v/>
      </c>
    </row>
    <row r="42" spans="1:10" ht="25.5" customHeight="1" x14ac:dyDescent="0.25">
      <c r="A42" s="129">
        <v>3</v>
      </c>
      <c r="B42" s="152" t="s">
        <v>50</v>
      </c>
      <c r="C42" s="140" t="s">
        <v>51</v>
      </c>
      <c r="D42" s="141"/>
      <c r="E42" s="141"/>
      <c r="F42" s="153">
        <f>'1.NP'!AE613</f>
        <v>0</v>
      </c>
      <c r="G42" s="144">
        <f>'1.NP'!AF613</f>
        <v>0</v>
      </c>
      <c r="H42" s="144">
        <f>(F42*SazbaDPH1/100)+(G42*SazbaDPH2/100)</f>
        <v>0</v>
      </c>
      <c r="I42" s="144">
        <f>F42+G42+H42</f>
        <v>0</v>
      </c>
      <c r="J42" s="145" t="str">
        <f>IF(CenaCelkemVypocet=0,"",I42/CenaCelkemVypocet*100)</f>
        <v/>
      </c>
    </row>
    <row r="43" spans="1:10" ht="25.5" customHeight="1" x14ac:dyDescent="0.25">
      <c r="A43" s="129">
        <v>3</v>
      </c>
      <c r="B43" s="152" t="s">
        <v>52</v>
      </c>
      <c r="C43" s="140" t="s">
        <v>53</v>
      </c>
      <c r="D43" s="141"/>
      <c r="E43" s="141"/>
      <c r="F43" s="153">
        <f>'2.NP'!AE393</f>
        <v>0</v>
      </c>
      <c r="G43" s="144">
        <f>'2.NP'!AF393</f>
        <v>0</v>
      </c>
      <c r="H43" s="144">
        <f>(F43*SazbaDPH1/100)+(G43*SazbaDPH2/100)</f>
        <v>0</v>
      </c>
      <c r="I43" s="144">
        <f>F43+G43+H43</f>
        <v>0</v>
      </c>
      <c r="J43" s="145" t="str">
        <f>IF(CenaCelkemVypocet=0,"",I43/CenaCelkemVypocet*100)</f>
        <v/>
      </c>
    </row>
    <row r="44" spans="1:10" ht="25.5" customHeight="1" x14ac:dyDescent="0.25">
      <c r="A44" s="129">
        <v>3</v>
      </c>
      <c r="B44" s="152" t="s">
        <v>54</v>
      </c>
      <c r="C44" s="140" t="s">
        <v>55</v>
      </c>
      <c r="D44" s="141"/>
      <c r="E44" s="141"/>
      <c r="F44" s="153">
        <f>STŘECHA!AE93</f>
        <v>0</v>
      </c>
      <c r="G44" s="144">
        <f>STŘECHA!AF93</f>
        <v>0</v>
      </c>
      <c r="H44" s="144">
        <f>(F44*SazbaDPH1/100)+(G44*SazbaDPH2/100)</f>
        <v>0</v>
      </c>
      <c r="I44" s="144">
        <f>F44+G44+H44</f>
        <v>0</v>
      </c>
      <c r="J44" s="145" t="str">
        <f>IF(CenaCelkemVypocet=0,"",I44/CenaCelkemVypocet*100)</f>
        <v/>
      </c>
    </row>
    <row r="45" spans="1:10" ht="25.5" customHeight="1" x14ac:dyDescent="0.25">
      <c r="A45" s="129">
        <v>3</v>
      </c>
      <c r="B45" s="152" t="s">
        <v>56</v>
      </c>
      <c r="C45" s="140" t="s">
        <v>57</v>
      </c>
      <c r="D45" s="141"/>
      <c r="E45" s="141"/>
      <c r="F45" s="153">
        <f>OKNA!AE126</f>
        <v>0</v>
      </c>
      <c r="G45" s="144">
        <f>OKNA!AF126</f>
        <v>0</v>
      </c>
      <c r="H45" s="144">
        <f>(F45*SazbaDPH1/100)+(G45*SazbaDPH2/100)</f>
        <v>0</v>
      </c>
      <c r="I45" s="144">
        <f>F45+G45+H45</f>
        <v>0</v>
      </c>
      <c r="J45" s="145" t="str">
        <f>IF(CenaCelkemVypocet=0,"",I45/CenaCelkemVypocet*100)</f>
        <v/>
      </c>
    </row>
    <row r="46" spans="1:10" ht="25.5" customHeight="1" x14ac:dyDescent="0.25">
      <c r="A46" s="129">
        <v>3</v>
      </c>
      <c r="B46" s="152" t="s">
        <v>58</v>
      </c>
      <c r="C46" s="140" t="s">
        <v>59</v>
      </c>
      <c r="D46" s="141"/>
      <c r="E46" s="141"/>
      <c r="F46" s="153">
        <f>FASÁDA!AE70</f>
        <v>0</v>
      </c>
      <c r="G46" s="144">
        <f>FASÁDA!AF70</f>
        <v>0</v>
      </c>
      <c r="H46" s="144">
        <f>(F46*SazbaDPH1/100)+(G46*SazbaDPH2/100)</f>
        <v>0</v>
      </c>
      <c r="I46" s="144">
        <f>F46+G46+H46</f>
        <v>0</v>
      </c>
      <c r="J46" s="145" t="str">
        <f>IF(CenaCelkemVypocet=0,"",I46/CenaCelkemVypocet*100)</f>
        <v/>
      </c>
    </row>
    <row r="47" spans="1:10" ht="25.5" customHeight="1" x14ac:dyDescent="0.25">
      <c r="A47" s="129">
        <v>3</v>
      </c>
      <c r="B47" s="152" t="s">
        <v>60</v>
      </c>
      <c r="C47" s="140" t="s">
        <v>61</v>
      </c>
      <c r="D47" s="141"/>
      <c r="E47" s="141"/>
      <c r="F47" s="153">
        <f>'IZOLACE SUTERÉN'!AE152</f>
        <v>0</v>
      </c>
      <c r="G47" s="144">
        <f>'IZOLACE SUTERÉN'!AF152</f>
        <v>0</v>
      </c>
      <c r="H47" s="144">
        <f>(F47*SazbaDPH1/100)+(G47*SazbaDPH2/100)</f>
        <v>0</v>
      </c>
      <c r="I47" s="144">
        <f>F47+G47+H47</f>
        <v>0</v>
      </c>
      <c r="J47" s="145" t="str">
        <f>IF(CenaCelkemVypocet=0,"",I47/CenaCelkemVypocet*100)</f>
        <v/>
      </c>
    </row>
    <row r="48" spans="1:10" ht="25.5" customHeight="1" x14ac:dyDescent="0.25">
      <c r="A48" s="129">
        <v>3</v>
      </c>
      <c r="B48" s="152" t="s">
        <v>62</v>
      </c>
      <c r="C48" s="140" t="s">
        <v>63</v>
      </c>
      <c r="D48" s="141"/>
      <c r="E48" s="141"/>
      <c r="F48" s="153">
        <f>VÝTAH!AE19</f>
        <v>0</v>
      </c>
      <c r="G48" s="144">
        <f>VÝTAH!AF19</f>
        <v>0</v>
      </c>
      <c r="H48" s="144">
        <f>(F48*SazbaDPH1/100)+(G48*SazbaDPH2/100)</f>
        <v>0</v>
      </c>
      <c r="I48" s="144">
        <f>F48+G48+H48</f>
        <v>0</v>
      </c>
      <c r="J48" s="145" t="str">
        <f>IF(CenaCelkemVypocet=0,"",I48/CenaCelkemVypocet*100)</f>
        <v/>
      </c>
    </row>
    <row r="49" spans="1:52" ht="25.5" customHeight="1" x14ac:dyDescent="0.25">
      <c r="A49" s="129">
        <v>3</v>
      </c>
      <c r="B49" s="152" t="s">
        <v>64</v>
      </c>
      <c r="C49" s="140" t="s">
        <v>65</v>
      </c>
      <c r="D49" s="141"/>
      <c r="E49" s="141"/>
      <c r="F49" s="153">
        <f>ZVT!AE243</f>
        <v>0</v>
      </c>
      <c r="G49" s="144">
        <f>ZVT!AF243</f>
        <v>0</v>
      </c>
      <c r="H49" s="144">
        <f>(F49*SazbaDPH1/100)+(G49*SazbaDPH2/100)</f>
        <v>0</v>
      </c>
      <c r="I49" s="144">
        <f>F49+G49+H49</f>
        <v>0</v>
      </c>
      <c r="J49" s="145" t="str">
        <f>IF(CenaCelkemVypocet=0,"",I49/CenaCelkemVypocet*100)</f>
        <v/>
      </c>
    </row>
    <row r="50" spans="1:52" ht="25.5" customHeight="1" x14ac:dyDescent="0.25">
      <c r="A50" s="129">
        <v>3</v>
      </c>
      <c r="B50" s="152" t="s">
        <v>66</v>
      </c>
      <c r="C50" s="140" t="s">
        <v>67</v>
      </c>
      <c r="D50" s="141"/>
      <c r="E50" s="141"/>
      <c r="F50" s="153">
        <f>TOPENÍ!AE98</f>
        <v>0</v>
      </c>
      <c r="G50" s="144">
        <f>TOPENÍ!AF98</f>
        <v>0</v>
      </c>
      <c r="H50" s="144">
        <f>(F50*SazbaDPH1/100)+(G50*SazbaDPH2/100)</f>
        <v>0</v>
      </c>
      <c r="I50" s="144">
        <f>F50+G50+H50</f>
        <v>0</v>
      </c>
      <c r="J50" s="145" t="str">
        <f>IF(CenaCelkemVypocet=0,"",I50/CenaCelkemVypocet*100)</f>
        <v/>
      </c>
    </row>
    <row r="51" spans="1:52" ht="25.5" customHeight="1" x14ac:dyDescent="0.25">
      <c r="A51" s="129">
        <v>3</v>
      </c>
      <c r="B51" s="152" t="s">
        <v>68</v>
      </c>
      <c r="C51" s="140" t="s">
        <v>69</v>
      </c>
      <c r="D51" s="141"/>
      <c r="E51" s="141"/>
      <c r="F51" s="153">
        <f>VZT!AE69</f>
        <v>0</v>
      </c>
      <c r="G51" s="144">
        <f>VZT!AF69</f>
        <v>0</v>
      </c>
      <c r="H51" s="144">
        <f>(F51*SazbaDPH1/100)+(G51*SazbaDPH2/100)</f>
        <v>0</v>
      </c>
      <c r="I51" s="144">
        <f>F51+G51+H51</f>
        <v>0</v>
      </c>
      <c r="J51" s="145" t="str">
        <f>IF(CenaCelkemVypocet=0,"",I51/CenaCelkemVypocet*100)</f>
        <v/>
      </c>
    </row>
    <row r="52" spans="1:52" ht="25.5" customHeight="1" x14ac:dyDescent="0.25">
      <c r="A52" s="129">
        <v>3</v>
      </c>
      <c r="B52" s="152" t="s">
        <v>70</v>
      </c>
      <c r="C52" s="140" t="s">
        <v>71</v>
      </c>
      <c r="D52" s="141"/>
      <c r="E52" s="141"/>
      <c r="F52" s="153">
        <f>SILNOPROUD!AE127</f>
        <v>0</v>
      </c>
      <c r="G52" s="144">
        <f>SILNOPROUD!AF127</f>
        <v>0</v>
      </c>
      <c r="H52" s="144">
        <f>(F52*SazbaDPH1/100)+(G52*SazbaDPH2/100)</f>
        <v>0</v>
      </c>
      <c r="I52" s="144">
        <f>F52+G52+H52</f>
        <v>0</v>
      </c>
      <c r="J52" s="145" t="str">
        <f>IF(CenaCelkemVypocet=0,"",I52/CenaCelkemVypocet*100)</f>
        <v/>
      </c>
    </row>
    <row r="53" spans="1:52" ht="25.5" customHeight="1" x14ac:dyDescent="0.25">
      <c r="A53" s="129">
        <v>3</v>
      </c>
      <c r="B53" s="152" t="s">
        <v>72</v>
      </c>
      <c r="C53" s="140" t="s">
        <v>73</v>
      </c>
      <c r="D53" s="141"/>
      <c r="E53" s="141"/>
      <c r="F53" s="153">
        <f>SLABOPROUD!AE130</f>
        <v>0</v>
      </c>
      <c r="G53" s="144">
        <f>SLABOPROUD!AF130</f>
        <v>0</v>
      </c>
      <c r="H53" s="144">
        <f>(F53*SazbaDPH1/100)+(G53*SazbaDPH2/100)</f>
        <v>0</v>
      </c>
      <c r="I53" s="144">
        <f>F53+G53+H53</f>
        <v>0</v>
      </c>
      <c r="J53" s="145" t="str">
        <f>IF(CenaCelkemVypocet=0,"",I53/CenaCelkemVypocet*100)</f>
        <v/>
      </c>
    </row>
    <row r="54" spans="1:52" ht="25.5" customHeight="1" x14ac:dyDescent="0.25">
      <c r="A54" s="129">
        <v>2</v>
      </c>
      <c r="B54" s="146" t="s">
        <v>74</v>
      </c>
      <c r="C54" s="147" t="s">
        <v>75</v>
      </c>
      <c r="D54" s="148"/>
      <c r="E54" s="148"/>
      <c r="F54" s="149">
        <f>PARK!AE53</f>
        <v>0</v>
      </c>
      <c r="G54" s="150">
        <f>PARK!AF53</f>
        <v>0</v>
      </c>
      <c r="H54" s="150">
        <f>(F54*SazbaDPH1/100)+(G54*SazbaDPH2/100)</f>
        <v>0</v>
      </c>
      <c r="I54" s="150">
        <f>F54+G54+H54</f>
        <v>0</v>
      </c>
      <c r="J54" s="151" t="str">
        <f>IF(CenaCelkemVypocet=0,"",I54/CenaCelkemVypocet*100)</f>
        <v/>
      </c>
    </row>
    <row r="55" spans="1:52" ht="25.5" customHeight="1" x14ac:dyDescent="0.25">
      <c r="A55" s="129">
        <v>3</v>
      </c>
      <c r="B55" s="152" t="s">
        <v>76</v>
      </c>
      <c r="C55" s="140" t="s">
        <v>77</v>
      </c>
      <c r="D55" s="141"/>
      <c r="E55" s="141"/>
      <c r="F55" s="153">
        <f>PARK!AE53</f>
        <v>0</v>
      </c>
      <c r="G55" s="144">
        <f>PARK!AF53</f>
        <v>0</v>
      </c>
      <c r="H55" s="144">
        <f>(F55*SazbaDPH1/100)+(G55*SazbaDPH2/100)</f>
        <v>0</v>
      </c>
      <c r="I55" s="144">
        <f>F55+G55+H55</f>
        <v>0</v>
      </c>
      <c r="J55" s="145" t="str">
        <f>IF(CenaCelkemVypocet=0,"",I55/CenaCelkemVypocet*100)</f>
        <v/>
      </c>
    </row>
    <row r="56" spans="1:52" ht="25.5" customHeight="1" x14ac:dyDescent="0.25">
      <c r="A56" s="129">
        <v>2</v>
      </c>
      <c r="B56" s="146" t="s">
        <v>78</v>
      </c>
      <c r="C56" s="147" t="s">
        <v>79</v>
      </c>
      <c r="D56" s="148"/>
      <c r="E56" s="148"/>
      <c r="F56" s="149">
        <f>ÚPRAVY!AE27</f>
        <v>0</v>
      </c>
      <c r="G56" s="150">
        <f>ÚPRAVY!AF27</f>
        <v>0</v>
      </c>
      <c r="H56" s="150">
        <f>(F56*SazbaDPH1/100)+(G56*SazbaDPH2/100)</f>
        <v>0</v>
      </c>
      <c r="I56" s="150">
        <f>F56+G56+H56</f>
        <v>0</v>
      </c>
      <c r="J56" s="151" t="str">
        <f>IF(CenaCelkemVypocet=0,"",I56/CenaCelkemVypocet*100)</f>
        <v/>
      </c>
    </row>
    <row r="57" spans="1:52" ht="25.5" customHeight="1" x14ac:dyDescent="0.25">
      <c r="A57" s="129">
        <v>3</v>
      </c>
      <c r="B57" s="152" t="s">
        <v>76</v>
      </c>
      <c r="C57" s="140" t="s">
        <v>77</v>
      </c>
      <c r="D57" s="141"/>
      <c r="E57" s="141"/>
      <c r="F57" s="153">
        <f>ÚPRAVY!AE27</f>
        <v>0</v>
      </c>
      <c r="G57" s="144">
        <f>ÚPRAVY!AF27</f>
        <v>0</v>
      </c>
      <c r="H57" s="144">
        <f>(F57*SazbaDPH1/100)+(G57*SazbaDPH2/100)</f>
        <v>0</v>
      </c>
      <c r="I57" s="144">
        <f>F57+G57+H57</f>
        <v>0</v>
      </c>
      <c r="J57" s="145" t="str">
        <f>IF(CenaCelkemVypocet=0,"",I57/CenaCelkemVypocet*100)</f>
        <v/>
      </c>
    </row>
    <row r="58" spans="1:52" ht="25.5" customHeight="1" x14ac:dyDescent="0.25">
      <c r="A58" s="129"/>
      <c r="B58" s="154" t="s">
        <v>80</v>
      </c>
      <c r="C58" s="155"/>
      <c r="D58" s="155"/>
      <c r="E58" s="156"/>
      <c r="F58" s="157">
        <f>SUMIF(A39:A57,"=1",F39:F57)</f>
        <v>0</v>
      </c>
      <c r="G58" s="158">
        <f>SUMIF(A39:A57,"=1",G39:G57)</f>
        <v>0</v>
      </c>
      <c r="H58" s="158">
        <f>SUMIF(A39:A57,"=1",H39:H57)</f>
        <v>0</v>
      </c>
      <c r="I58" s="158">
        <f>SUMIF(A39:A57,"=1",I39:I57)</f>
        <v>0</v>
      </c>
      <c r="J58" s="159">
        <f>SUMIF(A39:A57,"=1",J39:J57)</f>
        <v>0</v>
      </c>
    </row>
    <row r="60" spans="1:52" x14ac:dyDescent="0.25">
      <c r="B60" t="s">
        <v>82</v>
      </c>
    </row>
    <row r="61" spans="1:52" x14ac:dyDescent="0.25">
      <c r="B61" s="170" t="s">
        <v>83</v>
      </c>
      <c r="C61" s="170"/>
      <c r="D61" s="170"/>
      <c r="E61" s="170"/>
      <c r="F61" s="170"/>
      <c r="G61" s="170"/>
      <c r="H61" s="170"/>
      <c r="I61" s="170"/>
      <c r="J61" s="170"/>
      <c r="AZ61" s="169" t="str">
        <f>B61</f>
        <v>Pozn.1)</v>
      </c>
    </row>
    <row r="62" spans="1:52" x14ac:dyDescent="0.25">
      <c r="B62" s="170" t="s">
        <v>84</v>
      </c>
      <c r="C62" s="170"/>
      <c r="D62" s="170"/>
      <c r="E62" s="170"/>
      <c r="F62" s="170"/>
      <c r="G62" s="170"/>
      <c r="H62" s="170"/>
      <c r="I62" s="170"/>
      <c r="J62" s="170"/>
      <c r="AZ62" s="169" t="str">
        <f>B62</f>
        <v>Není-li to odůvodněno předmětem veřejné zakázky, zadavatel nesmí podle § 89 odst. 5</v>
      </c>
    </row>
    <row r="63" spans="1:52" x14ac:dyDescent="0.25">
      <c r="B63" s="170" t="s">
        <v>85</v>
      </c>
      <c r="C63" s="170"/>
      <c r="D63" s="170"/>
      <c r="E63" s="170"/>
      <c r="F63" s="170"/>
      <c r="G63" s="170"/>
      <c r="H63" s="170"/>
      <c r="I63" s="170"/>
      <c r="J63" s="170"/>
      <c r="AZ63" s="169" t="str">
        <f>B63</f>
        <v>Zákona zvýhodnit nebo znevýhodnit určité dodavatele nebo výrobky tím, že technické</v>
      </c>
    </row>
    <row r="64" spans="1:52" x14ac:dyDescent="0.25">
      <c r="B64" s="170" t="s">
        <v>86</v>
      </c>
      <c r="C64" s="170"/>
      <c r="D64" s="170"/>
      <c r="E64" s="170"/>
      <c r="F64" s="170"/>
      <c r="G64" s="170"/>
      <c r="H64" s="170"/>
      <c r="I64" s="170"/>
      <c r="J64" s="170"/>
      <c r="AZ64" s="169" t="str">
        <f>B64</f>
        <v>podmínky stanoví prostřednictvím přímého nebo nepřímého odkazu na a) určité</v>
      </c>
    </row>
    <row r="65" spans="2:52" x14ac:dyDescent="0.25">
      <c r="B65" s="170" t="s">
        <v>87</v>
      </c>
      <c r="C65" s="170"/>
      <c r="D65" s="170"/>
      <c r="E65" s="170"/>
      <c r="F65" s="170"/>
      <c r="G65" s="170"/>
      <c r="H65" s="170"/>
      <c r="I65" s="170"/>
      <c r="J65" s="170"/>
      <c r="AZ65" s="169" t="str">
        <f>B65</f>
        <v>dodavatele nebo výrobky, nebo b) patenty na vynálezy, užitné vzory, průmyslové vzory,</v>
      </c>
    </row>
    <row r="66" spans="2:52" x14ac:dyDescent="0.25">
      <c r="B66" s="170" t="s">
        <v>88</v>
      </c>
      <c r="C66" s="170"/>
      <c r="D66" s="170"/>
      <c r="E66" s="170"/>
      <c r="F66" s="170"/>
      <c r="G66" s="170"/>
      <c r="H66" s="170"/>
      <c r="I66" s="170"/>
      <c r="J66" s="170"/>
      <c r="AZ66" s="169" t="str">
        <f>B66</f>
        <v>ochranné známky nebo označení původu.</v>
      </c>
    </row>
    <row r="67" spans="2:52" x14ac:dyDescent="0.25">
      <c r="B67" s="170" t="s">
        <v>89</v>
      </c>
      <c r="C67" s="170"/>
      <c r="D67" s="170"/>
      <c r="E67" s="170"/>
      <c r="F67" s="170"/>
      <c r="G67" s="170"/>
      <c r="H67" s="170"/>
      <c r="I67" s="170"/>
      <c r="J67" s="170"/>
      <c r="AZ67" s="169" t="str">
        <f>B67</f>
        <v>Odkaz podle odstavce 5 písm. a) nebo b) může zadavatel použít, pokud stanovení</v>
      </c>
    </row>
    <row r="68" spans="2:52" x14ac:dyDescent="0.25">
      <c r="B68" s="170" t="s">
        <v>90</v>
      </c>
      <c r="C68" s="170"/>
      <c r="D68" s="170"/>
      <c r="E68" s="170"/>
      <c r="F68" s="170"/>
      <c r="G68" s="170"/>
      <c r="H68" s="170"/>
      <c r="I68" s="170"/>
      <c r="J68" s="170"/>
      <c r="AZ68" s="169" t="str">
        <f>B68</f>
        <v>technických podmínek podle odstavce 1 § 89 Zákona nemůže být dostatečně přesné nebo</v>
      </c>
    </row>
    <row r="69" spans="2:52" x14ac:dyDescent="0.25">
      <c r="B69" s="170" t="s">
        <v>91</v>
      </c>
      <c r="C69" s="170"/>
      <c r="D69" s="170"/>
      <c r="E69" s="170"/>
      <c r="F69" s="170"/>
      <c r="G69" s="170"/>
      <c r="H69" s="170"/>
      <c r="I69" s="170"/>
      <c r="J69" s="170"/>
      <c r="AZ69" s="169" t="str">
        <f>B69</f>
        <v>srozumitelné.</v>
      </c>
    </row>
    <row r="70" spans="2:52" x14ac:dyDescent="0.25">
      <c r="B70" s="170" t="s">
        <v>92</v>
      </c>
      <c r="C70" s="170"/>
      <c r="D70" s="170"/>
      <c r="E70" s="170"/>
      <c r="F70" s="170"/>
      <c r="G70" s="170"/>
      <c r="H70" s="170"/>
      <c r="I70" s="170"/>
      <c r="J70" s="170"/>
      <c r="AZ70" s="169" t="str">
        <f>B70</f>
        <v>Je-li v zadávací dokumentaci nebo jejich přílohách uveden odkaz na konkrétní výrobek,</v>
      </c>
    </row>
    <row r="71" spans="2:52" x14ac:dyDescent="0.25">
      <c r="B71" s="170" t="s">
        <v>93</v>
      </c>
      <c r="C71" s="170"/>
      <c r="D71" s="170"/>
      <c r="E71" s="170"/>
      <c r="F71" s="170"/>
      <c r="G71" s="170"/>
      <c r="H71" s="170"/>
      <c r="I71" s="170"/>
      <c r="J71" s="170"/>
      <c r="AZ71" s="169" t="str">
        <f>B71</f>
        <v>materiál, technologii případně na obchodní firmu, má se za to, že se jedná o vymezení</v>
      </c>
    </row>
    <row r="72" spans="2:52" x14ac:dyDescent="0.25">
      <c r="B72" s="170" t="s">
        <v>94</v>
      </c>
      <c r="C72" s="170"/>
      <c r="D72" s="170"/>
      <c r="E72" s="170"/>
      <c r="F72" s="170"/>
      <c r="G72" s="170"/>
      <c r="H72" s="170"/>
      <c r="I72" s="170"/>
      <c r="J72" s="170"/>
      <c r="AZ72" s="169" t="str">
        <f>B72</f>
        <v>minimálních požadovaných standardů výrobku, technologie či materiálu. V tomto případě</v>
      </c>
    </row>
    <row r="73" spans="2:52" x14ac:dyDescent="0.25">
      <c r="B73" s="170" t="s">
        <v>95</v>
      </c>
      <c r="C73" s="170"/>
      <c r="D73" s="170"/>
      <c r="E73" s="170"/>
      <c r="F73" s="170"/>
      <c r="G73" s="170"/>
      <c r="H73" s="170"/>
      <c r="I73" s="170"/>
      <c r="J73" s="170"/>
      <c r="AZ73" s="169" t="str">
        <f>B73</f>
        <v>je dodavatel oprávněn v nabídce uvést i jiné, kvalitativně a technicky obdobné řešení, které</v>
      </c>
    </row>
    <row r="74" spans="2:52" x14ac:dyDescent="0.25">
      <c r="B74" s="170" t="s">
        <v>96</v>
      </c>
      <c r="C74" s="170"/>
      <c r="D74" s="170"/>
      <c r="E74" s="170"/>
      <c r="F74" s="170"/>
      <c r="G74" s="170"/>
      <c r="H74" s="170"/>
      <c r="I74" s="170"/>
      <c r="J74" s="170"/>
      <c r="AZ74" s="169" t="str">
        <f>B74</f>
        <v>splňuje minimálně požadované standardy a odpovídá uvedeným parametrům. Je-li v</v>
      </c>
    </row>
    <row r="75" spans="2:52" x14ac:dyDescent="0.25">
      <c r="B75" s="170" t="s">
        <v>97</v>
      </c>
      <c r="C75" s="170"/>
      <c r="D75" s="170"/>
      <c r="E75" s="170"/>
      <c r="F75" s="170"/>
      <c r="G75" s="170"/>
      <c r="H75" s="170"/>
      <c r="I75" s="170"/>
      <c r="J75" s="170"/>
      <c r="AZ75" s="169" t="str">
        <f>B75</f>
        <v>zadávací dokumentaci nebo jejich přílohách snad definován konkrétní výrobce, jeho</v>
      </c>
    </row>
    <row r="76" spans="2:52" x14ac:dyDescent="0.25">
      <c r="B76" s="170" t="s">
        <v>98</v>
      </c>
      <c r="C76" s="170"/>
      <c r="D76" s="170"/>
      <c r="E76" s="170"/>
      <c r="F76" s="170"/>
      <c r="G76" s="170"/>
      <c r="H76" s="170"/>
      <c r="I76" s="170"/>
      <c r="J76" s="170"/>
      <c r="AZ76" s="169" t="str">
        <f>B76</f>
        <v>zástupce, či výrobek nebo technologie, má se pouze za to, že je tím definován požadovaný´</v>
      </c>
    </row>
    <row r="77" spans="2:52" x14ac:dyDescent="0.25">
      <c r="B77" s="170" t="s">
        <v>99</v>
      </c>
      <c r="C77" s="170"/>
      <c r="D77" s="170"/>
      <c r="E77" s="170"/>
      <c r="F77" s="170"/>
      <c r="G77" s="170"/>
      <c r="H77" s="170"/>
      <c r="I77" s="170"/>
      <c r="J77" s="170"/>
      <c r="AZ77" s="169" t="str">
        <f>B77</f>
        <v>standard dodávky a v samotné nabídce může být zcela, či částečně nahrazen i výrobkem</v>
      </c>
    </row>
    <row r="78" spans="2:52" x14ac:dyDescent="0.25">
      <c r="B78" s="170" t="s">
        <v>100</v>
      </c>
      <c r="C78" s="170"/>
      <c r="D78" s="170"/>
      <c r="E78" s="170"/>
      <c r="F78" s="170"/>
      <c r="G78" s="170"/>
      <c r="H78" s="170"/>
      <c r="I78" s="170"/>
      <c r="J78" s="170"/>
      <c r="AZ78" s="169" t="str">
        <f>B78</f>
        <v>jiným, srovnatelným apod.</v>
      </c>
    </row>
    <row r="79" spans="2:52" x14ac:dyDescent="0.25">
      <c r="B79" s="170" t="s">
        <v>101</v>
      </c>
      <c r="C79" s="170"/>
      <c r="D79" s="170"/>
      <c r="E79" s="170"/>
      <c r="F79" s="170"/>
      <c r="G79" s="170"/>
      <c r="H79" s="170"/>
      <c r="I79" s="170"/>
      <c r="J79" s="170"/>
      <c r="AZ79" s="169" t="str">
        <f>B79</f>
        <v>PŘESTOŽE JE TATO POZNÁMKA UVEDENA U ROZPOČTU 001-A, PLATÍ PRO CELÝ ROZPOČET STAVBY</v>
      </c>
    </row>
    <row r="82" spans="1:10" ht="15.6" x14ac:dyDescent="0.3">
      <c r="B82" s="171" t="s">
        <v>102</v>
      </c>
    </row>
    <row r="84" spans="1:10" ht="25.5" customHeight="1" x14ac:dyDescent="0.25">
      <c r="A84" s="172"/>
      <c r="B84" s="175" t="s">
        <v>18</v>
      </c>
      <c r="C84" s="175" t="s">
        <v>6</v>
      </c>
      <c r="D84" s="176"/>
      <c r="E84" s="176"/>
      <c r="F84" s="177" t="s">
        <v>103</v>
      </c>
      <c r="G84" s="177" t="s">
        <v>32</v>
      </c>
      <c r="H84" s="177" t="s">
        <v>33</v>
      </c>
      <c r="I84" s="177" t="s">
        <v>31</v>
      </c>
      <c r="J84" s="177" t="s">
        <v>0</v>
      </c>
    </row>
    <row r="85" spans="1:10" ht="25.5" customHeight="1" x14ac:dyDescent="0.25">
      <c r="A85" s="173"/>
      <c r="B85" s="178" t="s">
        <v>104</v>
      </c>
      <c r="C85" s="179" t="s">
        <v>105</v>
      </c>
      <c r="D85" s="180"/>
      <c r="E85" s="180"/>
      <c r="F85" s="185" t="s">
        <v>26</v>
      </c>
      <c r="G85" s="186">
        <f>'1.NP'!I8</f>
        <v>0</v>
      </c>
      <c r="H85" s="186">
        <f>'1.NP'!K8</f>
        <v>0</v>
      </c>
      <c r="I85" s="186">
        <f>G85+H85</f>
        <v>0</v>
      </c>
      <c r="J85" s="183" t="str">
        <f>IF(I160=0,"",I85/I160*100)</f>
        <v/>
      </c>
    </row>
    <row r="86" spans="1:10" ht="25.5" customHeight="1" x14ac:dyDescent="0.25">
      <c r="A86" s="173"/>
      <c r="B86" s="178" t="s">
        <v>106</v>
      </c>
      <c r="C86" s="179" t="s">
        <v>107</v>
      </c>
      <c r="D86" s="180"/>
      <c r="E86" s="180"/>
      <c r="F86" s="185" t="s">
        <v>26</v>
      </c>
      <c r="G86" s="186">
        <f>ZVT!I8+PARK!I8+ÚPRAVY!I8</f>
        <v>0</v>
      </c>
      <c r="H86" s="186">
        <f>ZVT!K8+PARK!K8+ÚPRAVY!K8</f>
        <v>0</v>
      </c>
      <c r="I86" s="186">
        <f>G86+H86</f>
        <v>0</v>
      </c>
      <c r="J86" s="183" t="str">
        <f>IF(I160=0,"",I86/I160*100)</f>
        <v/>
      </c>
    </row>
    <row r="87" spans="1:10" ht="25.5" customHeight="1" x14ac:dyDescent="0.25">
      <c r="A87" s="173"/>
      <c r="B87" s="178" t="s">
        <v>108</v>
      </c>
      <c r="C87" s="179" t="s">
        <v>109</v>
      </c>
      <c r="D87" s="180"/>
      <c r="E87" s="180"/>
      <c r="F87" s="185" t="s">
        <v>26</v>
      </c>
      <c r="G87" s="186">
        <f>'IZOLACE SUTERÉN'!I8</f>
        <v>0</v>
      </c>
      <c r="H87" s="186">
        <f>'IZOLACE SUTERÉN'!K8</f>
        <v>0</v>
      </c>
      <c r="I87" s="186">
        <f>G87+H87</f>
        <v>0</v>
      </c>
      <c r="J87" s="183" t="str">
        <f>IF(I160=0,"",I87/I160*100)</f>
        <v/>
      </c>
    </row>
    <row r="88" spans="1:10" ht="25.5" customHeight="1" x14ac:dyDescent="0.25">
      <c r="A88" s="173"/>
      <c r="B88" s="178" t="s">
        <v>110</v>
      </c>
      <c r="C88" s="179" t="s">
        <v>111</v>
      </c>
      <c r="D88" s="180"/>
      <c r="E88" s="180"/>
      <c r="F88" s="185" t="s">
        <v>26</v>
      </c>
      <c r="G88" s="186">
        <f>'1.PP'!I8+'IZOLACE SUTERÉN'!I13</f>
        <v>0</v>
      </c>
      <c r="H88" s="186">
        <f>'1.PP'!K8+'IZOLACE SUTERÉN'!K13</f>
        <v>0</v>
      </c>
      <c r="I88" s="186">
        <f>G88+H88</f>
        <v>0</v>
      </c>
      <c r="J88" s="183" t="str">
        <f>IF(I160=0,"",I88/I160*100)</f>
        <v/>
      </c>
    </row>
    <row r="89" spans="1:10" ht="25.5" customHeight="1" x14ac:dyDescent="0.25">
      <c r="A89" s="173"/>
      <c r="B89" s="178" t="s">
        <v>112</v>
      </c>
      <c r="C89" s="179" t="s">
        <v>113</v>
      </c>
      <c r="D89" s="180"/>
      <c r="E89" s="180"/>
      <c r="F89" s="185" t="s">
        <v>26</v>
      </c>
      <c r="G89" s="186">
        <f>'1.PP'!I17+'IZOLACE SUTERÉN'!I24</f>
        <v>0</v>
      </c>
      <c r="H89" s="186">
        <f>'1.PP'!K17+'IZOLACE SUTERÉN'!K24</f>
        <v>0</v>
      </c>
      <c r="I89" s="186">
        <f>G89+H89</f>
        <v>0</v>
      </c>
      <c r="J89" s="183" t="str">
        <f>IF(I160=0,"",I89/I160*100)</f>
        <v/>
      </c>
    </row>
    <row r="90" spans="1:10" ht="25.5" customHeight="1" x14ac:dyDescent="0.25">
      <c r="A90" s="173"/>
      <c r="B90" s="178" t="s">
        <v>114</v>
      </c>
      <c r="C90" s="179" t="s">
        <v>115</v>
      </c>
      <c r="D90" s="180"/>
      <c r="E90" s="180"/>
      <c r="F90" s="185" t="s">
        <v>26</v>
      </c>
      <c r="G90" s="186">
        <f>'1.PP'!I33+'IZOLACE SUTERÉN'!I50</f>
        <v>0</v>
      </c>
      <c r="H90" s="186">
        <f>'1.PP'!K33+'IZOLACE SUTERÉN'!K50</f>
        <v>0</v>
      </c>
      <c r="I90" s="186">
        <f>G90+H90</f>
        <v>0</v>
      </c>
      <c r="J90" s="183" t="str">
        <f>IF(I160=0,"",I90/I160*100)</f>
        <v/>
      </c>
    </row>
    <row r="91" spans="1:10" ht="25.5" customHeight="1" x14ac:dyDescent="0.25">
      <c r="A91" s="173"/>
      <c r="B91" s="178" t="s">
        <v>116</v>
      </c>
      <c r="C91" s="179" t="s">
        <v>117</v>
      </c>
      <c r="D91" s="180"/>
      <c r="E91" s="180"/>
      <c r="F91" s="185" t="s">
        <v>26</v>
      </c>
      <c r="G91" s="186">
        <f>PARK!I32</f>
        <v>0</v>
      </c>
      <c r="H91" s="186">
        <f>PARK!K32</f>
        <v>0</v>
      </c>
      <c r="I91" s="186">
        <f>G91+H91</f>
        <v>0</v>
      </c>
      <c r="J91" s="183" t="str">
        <f>IF(I160=0,"",I91/I160*100)</f>
        <v/>
      </c>
    </row>
    <row r="92" spans="1:10" ht="25.5" customHeight="1" x14ac:dyDescent="0.25">
      <c r="A92" s="173"/>
      <c r="B92" s="178" t="s">
        <v>118</v>
      </c>
      <c r="C92" s="179" t="s">
        <v>119</v>
      </c>
      <c r="D92" s="180"/>
      <c r="E92" s="180"/>
      <c r="F92" s="185" t="s">
        <v>26</v>
      </c>
      <c r="G92" s="186">
        <f>'IZOLACE SUTERÉN'!I61</f>
        <v>0</v>
      </c>
      <c r="H92" s="186">
        <f>'IZOLACE SUTERÉN'!K61</f>
        <v>0</v>
      </c>
      <c r="I92" s="186">
        <f>G92+H92</f>
        <v>0</v>
      </c>
      <c r="J92" s="183" t="str">
        <f>IF(I160=0,"",I92/I160*100)</f>
        <v/>
      </c>
    </row>
    <row r="93" spans="1:10" ht="25.5" customHeight="1" x14ac:dyDescent="0.25">
      <c r="A93" s="173"/>
      <c r="B93" s="178" t="s">
        <v>120</v>
      </c>
      <c r="C93" s="179" t="s">
        <v>121</v>
      </c>
      <c r="D93" s="180"/>
      <c r="E93" s="180"/>
      <c r="F93" s="185" t="s">
        <v>26</v>
      </c>
      <c r="G93" s="186">
        <f>'1.PP'!I40</f>
        <v>0</v>
      </c>
      <c r="H93" s="186">
        <f>'1.PP'!K40</f>
        <v>0</v>
      </c>
      <c r="I93" s="186">
        <f>G93+H93</f>
        <v>0</v>
      </c>
      <c r="J93" s="183" t="str">
        <f>IF(I160=0,"",I93/I160*100)</f>
        <v/>
      </c>
    </row>
    <row r="94" spans="1:10" ht="25.5" customHeight="1" x14ac:dyDescent="0.25">
      <c r="A94" s="173"/>
      <c r="B94" s="178" t="s">
        <v>122</v>
      </c>
      <c r="C94" s="179" t="s">
        <v>123</v>
      </c>
      <c r="D94" s="180"/>
      <c r="E94" s="180"/>
      <c r="F94" s="185" t="s">
        <v>26</v>
      </c>
      <c r="G94" s="186">
        <f>'1.PP'!I51+ÚPRAVY!I17</f>
        <v>0</v>
      </c>
      <c r="H94" s="186">
        <f>'1.PP'!K51+ÚPRAVY!K17</f>
        <v>0</v>
      </c>
      <c r="I94" s="186">
        <f>G94+H94</f>
        <v>0</v>
      </c>
      <c r="J94" s="183" t="str">
        <f>IF(I160=0,"",I94/I160*100)</f>
        <v/>
      </c>
    </row>
    <row r="95" spans="1:10" ht="25.5" customHeight="1" x14ac:dyDescent="0.25">
      <c r="A95" s="173"/>
      <c r="B95" s="178" t="s">
        <v>124</v>
      </c>
      <c r="C95" s="179" t="s">
        <v>125</v>
      </c>
      <c r="D95" s="180"/>
      <c r="E95" s="180"/>
      <c r="F95" s="185" t="s">
        <v>26</v>
      </c>
      <c r="G95" s="186">
        <f>'1.PP'!I54+'1.NP'!I10+'2.NP'!I8</f>
        <v>0</v>
      </c>
      <c r="H95" s="186">
        <f>'1.PP'!K54+'1.NP'!K10+'2.NP'!K8</f>
        <v>0</v>
      </c>
      <c r="I95" s="186">
        <f>G95+H95</f>
        <v>0</v>
      </c>
      <c r="J95" s="183" t="str">
        <f>IF(I160=0,"",I95/I160*100)</f>
        <v/>
      </c>
    </row>
    <row r="96" spans="1:10" ht="25.5" customHeight="1" x14ac:dyDescent="0.25">
      <c r="A96" s="173"/>
      <c r="B96" s="178" t="s">
        <v>126</v>
      </c>
      <c r="C96" s="179" t="s">
        <v>127</v>
      </c>
      <c r="D96" s="180"/>
      <c r="E96" s="180"/>
      <c r="F96" s="185" t="s">
        <v>26</v>
      </c>
      <c r="G96" s="186">
        <f>'1.PP'!I62+'1.NP'!I17+'2.NP'!I14</f>
        <v>0</v>
      </c>
      <c r="H96" s="186">
        <f>'1.PP'!K62+'1.NP'!K17+'2.NP'!K14</f>
        <v>0</v>
      </c>
      <c r="I96" s="186">
        <f>G96+H96</f>
        <v>0</v>
      </c>
      <c r="J96" s="183" t="str">
        <f>IF(I160=0,"",I96/I160*100)</f>
        <v/>
      </c>
    </row>
    <row r="97" spans="1:10" ht="25.5" customHeight="1" x14ac:dyDescent="0.25">
      <c r="A97" s="173"/>
      <c r="B97" s="178" t="s">
        <v>128</v>
      </c>
      <c r="C97" s="179" t="s">
        <v>129</v>
      </c>
      <c r="D97" s="180"/>
      <c r="E97" s="180"/>
      <c r="F97" s="185" t="s">
        <v>26</v>
      </c>
      <c r="G97" s="186">
        <f>ZVT!I33</f>
        <v>0</v>
      </c>
      <c r="H97" s="186">
        <f>ZVT!K33</f>
        <v>0</v>
      </c>
      <c r="I97" s="186">
        <f>G97+H97</f>
        <v>0</v>
      </c>
      <c r="J97" s="183" t="str">
        <f>IF(I160=0,"",I97/I160*100)</f>
        <v/>
      </c>
    </row>
    <row r="98" spans="1:10" ht="25.5" customHeight="1" x14ac:dyDescent="0.25">
      <c r="A98" s="173"/>
      <c r="B98" s="178" t="s">
        <v>130</v>
      </c>
      <c r="C98" s="179" t="s">
        <v>131</v>
      </c>
      <c r="D98" s="180"/>
      <c r="E98" s="180"/>
      <c r="F98" s="185" t="s">
        <v>26</v>
      </c>
      <c r="G98" s="186">
        <f>'1.NP'!I28+'2.NP'!I31</f>
        <v>0</v>
      </c>
      <c r="H98" s="186">
        <f>'1.NP'!K28+'2.NP'!K31</f>
        <v>0</v>
      </c>
      <c r="I98" s="186">
        <f>G98+H98</f>
        <v>0</v>
      </c>
      <c r="J98" s="183" t="str">
        <f>IF(I160=0,"",I98/I160*100)</f>
        <v/>
      </c>
    </row>
    <row r="99" spans="1:10" ht="25.5" customHeight="1" x14ac:dyDescent="0.25">
      <c r="A99" s="173"/>
      <c r="B99" s="178" t="s">
        <v>132</v>
      </c>
      <c r="C99" s="179" t="s">
        <v>133</v>
      </c>
      <c r="D99" s="180"/>
      <c r="E99" s="180"/>
      <c r="F99" s="185" t="s">
        <v>26</v>
      </c>
      <c r="G99" s="186">
        <f>PARK!I38+ÚPRAVY!I20</f>
        <v>0</v>
      </c>
      <c r="H99" s="186">
        <f>PARK!K38+ÚPRAVY!K20</f>
        <v>0</v>
      </c>
      <c r="I99" s="186">
        <f>G99+H99</f>
        <v>0</v>
      </c>
      <c r="J99" s="183" t="str">
        <f>IF(I160=0,"",I99/I160*100)</f>
        <v/>
      </c>
    </row>
    <row r="100" spans="1:10" ht="25.5" customHeight="1" x14ac:dyDescent="0.25">
      <c r="A100" s="173"/>
      <c r="B100" s="178" t="s">
        <v>134</v>
      </c>
      <c r="C100" s="179" t="s">
        <v>135</v>
      </c>
      <c r="D100" s="180"/>
      <c r="E100" s="180"/>
      <c r="F100" s="185" t="s">
        <v>26</v>
      </c>
      <c r="G100" s="186">
        <f>'1.PP'!I67</f>
        <v>0</v>
      </c>
      <c r="H100" s="186">
        <f>'1.PP'!K67</f>
        <v>0</v>
      </c>
      <c r="I100" s="186">
        <f>G100+H100</f>
        <v>0</v>
      </c>
      <c r="J100" s="183" t="str">
        <f>IF(I160=0,"",I100/I160*100)</f>
        <v/>
      </c>
    </row>
    <row r="101" spans="1:10" ht="25.5" customHeight="1" x14ac:dyDescent="0.25">
      <c r="A101" s="173"/>
      <c r="B101" s="178" t="s">
        <v>136</v>
      </c>
      <c r="C101" s="179" t="s">
        <v>137</v>
      </c>
      <c r="D101" s="180"/>
      <c r="E101" s="180"/>
      <c r="F101" s="185" t="s">
        <v>26</v>
      </c>
      <c r="G101" s="186">
        <f>'1.PP'!I115+ZVT!I38</f>
        <v>0</v>
      </c>
      <c r="H101" s="186">
        <f>'1.PP'!K115+ZVT!K38</f>
        <v>0</v>
      </c>
      <c r="I101" s="186">
        <f>G101+H101</f>
        <v>0</v>
      </c>
      <c r="J101" s="183" t="str">
        <f>IF(I160=0,"",I101/I160*100)</f>
        <v/>
      </c>
    </row>
    <row r="102" spans="1:10" ht="25.5" customHeight="1" x14ac:dyDescent="0.25">
      <c r="A102" s="173"/>
      <c r="B102" s="178" t="s">
        <v>136</v>
      </c>
      <c r="C102" s="179" t="s">
        <v>138</v>
      </c>
      <c r="D102" s="180"/>
      <c r="E102" s="180"/>
      <c r="F102" s="185" t="s">
        <v>26</v>
      </c>
      <c r="G102" s="186">
        <f>'1.NP'!I38+'2.NP'!I42</f>
        <v>0</v>
      </c>
      <c r="H102" s="186">
        <f>'1.NP'!K38+'2.NP'!K42</f>
        <v>0</v>
      </c>
      <c r="I102" s="186">
        <f>G102+H102</f>
        <v>0</v>
      </c>
      <c r="J102" s="183" t="str">
        <f>IF(I160=0,"",I102/I160*100)</f>
        <v/>
      </c>
    </row>
    <row r="103" spans="1:10" ht="25.5" customHeight="1" x14ac:dyDescent="0.25">
      <c r="A103" s="173"/>
      <c r="B103" s="178" t="s">
        <v>139</v>
      </c>
      <c r="C103" s="179" t="s">
        <v>140</v>
      </c>
      <c r="D103" s="180"/>
      <c r="E103" s="180"/>
      <c r="F103" s="185" t="s">
        <v>26</v>
      </c>
      <c r="G103" s="186">
        <f>'1.PP'!I189</f>
        <v>0</v>
      </c>
      <c r="H103" s="186">
        <f>'1.PP'!K189</f>
        <v>0</v>
      </c>
      <c r="I103" s="186">
        <f>G103+H103</f>
        <v>0</v>
      </c>
      <c r="J103" s="183" t="str">
        <f>IF(I160=0,"",I103/I160*100)</f>
        <v/>
      </c>
    </row>
    <row r="104" spans="1:10" ht="25.5" customHeight="1" x14ac:dyDescent="0.25">
      <c r="A104" s="173"/>
      <c r="B104" s="178" t="s">
        <v>139</v>
      </c>
      <c r="C104" s="179" t="s">
        <v>141</v>
      </c>
      <c r="D104" s="180"/>
      <c r="E104" s="180"/>
      <c r="F104" s="185" t="s">
        <v>26</v>
      </c>
      <c r="G104" s="186">
        <f>FASÁDA!I8+'IZOLACE SUTERÉN'!I92</f>
        <v>0</v>
      </c>
      <c r="H104" s="186">
        <f>FASÁDA!K8+'IZOLACE SUTERÉN'!K92</f>
        <v>0</v>
      </c>
      <c r="I104" s="186">
        <f>G104+H104</f>
        <v>0</v>
      </c>
      <c r="J104" s="183" t="str">
        <f>IF(I160=0,"",I104/I160*100)</f>
        <v/>
      </c>
    </row>
    <row r="105" spans="1:10" ht="25.5" customHeight="1" x14ac:dyDescent="0.25">
      <c r="A105" s="173"/>
      <c r="B105" s="178" t="s">
        <v>142</v>
      </c>
      <c r="C105" s="179" t="s">
        <v>143</v>
      </c>
      <c r="D105" s="180"/>
      <c r="E105" s="180"/>
      <c r="F105" s="185" t="s">
        <v>26</v>
      </c>
      <c r="G105" s="186">
        <f>'1.PP'!I210+'1.NP'!I225+ZVT!I45</f>
        <v>0</v>
      </c>
      <c r="H105" s="186">
        <f>'1.PP'!K210+'1.NP'!K225+ZVT!K45</f>
        <v>0</v>
      </c>
      <c r="I105" s="186">
        <f>G105+H105</f>
        <v>0</v>
      </c>
      <c r="J105" s="183" t="str">
        <f>IF(I160=0,"",I105/I160*100)</f>
        <v/>
      </c>
    </row>
    <row r="106" spans="1:10" ht="25.5" customHeight="1" x14ac:dyDescent="0.25">
      <c r="A106" s="173"/>
      <c r="B106" s="178" t="s">
        <v>144</v>
      </c>
      <c r="C106" s="179" t="s">
        <v>145</v>
      </c>
      <c r="D106" s="180"/>
      <c r="E106" s="180"/>
      <c r="F106" s="185" t="s">
        <v>26</v>
      </c>
      <c r="G106" s="186">
        <f>'1.PP'!I244+'1.NP'!I236+'2.NP'!I100</f>
        <v>0</v>
      </c>
      <c r="H106" s="186">
        <f>'1.PP'!K244+'1.NP'!K236+'2.NP'!K100</f>
        <v>0</v>
      </c>
      <c r="I106" s="186">
        <f>G106+H106</f>
        <v>0</v>
      </c>
      <c r="J106" s="183" t="str">
        <f>IF(I160=0,"",I106/I160*100)</f>
        <v/>
      </c>
    </row>
    <row r="107" spans="1:10" ht="25.5" customHeight="1" x14ac:dyDescent="0.25">
      <c r="A107" s="173"/>
      <c r="B107" s="178" t="s">
        <v>146</v>
      </c>
      <c r="C107" s="179" t="s">
        <v>147</v>
      </c>
      <c r="D107" s="180"/>
      <c r="E107" s="180"/>
      <c r="F107" s="185" t="s">
        <v>26</v>
      </c>
      <c r="G107" s="186">
        <f>'1.PP'!I258</f>
        <v>0</v>
      </c>
      <c r="H107" s="186">
        <f>'1.PP'!K258</f>
        <v>0</v>
      </c>
      <c r="I107" s="186">
        <f>G107+H107</f>
        <v>0</v>
      </c>
      <c r="J107" s="183" t="str">
        <f>IF(I160=0,"",I107/I160*100)</f>
        <v/>
      </c>
    </row>
    <row r="108" spans="1:10" ht="25.5" customHeight="1" x14ac:dyDescent="0.25">
      <c r="A108" s="173"/>
      <c r="B108" s="178" t="s">
        <v>148</v>
      </c>
      <c r="C108" s="179" t="s">
        <v>149</v>
      </c>
      <c r="D108" s="180"/>
      <c r="E108" s="180"/>
      <c r="F108" s="185" t="s">
        <v>26</v>
      </c>
      <c r="G108" s="186">
        <f>ZVT!I52</f>
        <v>0</v>
      </c>
      <c r="H108" s="186">
        <f>ZVT!K52</f>
        <v>0</v>
      </c>
      <c r="I108" s="186">
        <f>G108+H108</f>
        <v>0</v>
      </c>
      <c r="J108" s="183" t="str">
        <f>IF(I160=0,"",I108/I160*100)</f>
        <v/>
      </c>
    </row>
    <row r="109" spans="1:10" ht="25.5" customHeight="1" x14ac:dyDescent="0.25">
      <c r="A109" s="173"/>
      <c r="B109" s="178" t="s">
        <v>150</v>
      </c>
      <c r="C109" s="179" t="s">
        <v>151</v>
      </c>
      <c r="D109" s="180"/>
      <c r="E109" s="180"/>
      <c r="F109" s="185" t="s">
        <v>26</v>
      </c>
      <c r="G109" s="186">
        <f>'IZOLACE SUTERÉN'!I98+PARK!I49</f>
        <v>0</v>
      </c>
      <c r="H109" s="186">
        <f>'IZOLACE SUTERÉN'!K98+PARK!K49</f>
        <v>0</v>
      </c>
      <c r="I109" s="186">
        <f>G109+H109</f>
        <v>0</v>
      </c>
      <c r="J109" s="183" t="str">
        <f>IF(I160=0,"",I109/I160*100)</f>
        <v/>
      </c>
    </row>
    <row r="110" spans="1:10" ht="25.5" customHeight="1" x14ac:dyDescent="0.25">
      <c r="A110" s="173"/>
      <c r="B110" s="178" t="s">
        <v>152</v>
      </c>
      <c r="C110" s="179" t="s">
        <v>153</v>
      </c>
      <c r="D110" s="180"/>
      <c r="E110" s="180"/>
      <c r="F110" s="185" t="s">
        <v>26</v>
      </c>
      <c r="G110" s="186">
        <f>'1.PP'!I260+'1.NP'!I250+'2.NP'!I112+FASÁDA!I25</f>
        <v>0</v>
      </c>
      <c r="H110" s="186">
        <f>'1.PP'!K260+'1.NP'!K250+'2.NP'!K112+FASÁDA!K25</f>
        <v>0</v>
      </c>
      <c r="I110" s="186">
        <f>G110+H110</f>
        <v>0</v>
      </c>
      <c r="J110" s="183" t="str">
        <f>IF(I160=0,"",I110/I160*100)</f>
        <v/>
      </c>
    </row>
    <row r="111" spans="1:10" ht="25.5" customHeight="1" x14ac:dyDescent="0.25">
      <c r="A111" s="173"/>
      <c r="B111" s="178" t="s">
        <v>154</v>
      </c>
      <c r="C111" s="179" t="s">
        <v>155</v>
      </c>
      <c r="D111" s="180"/>
      <c r="E111" s="180"/>
      <c r="F111" s="185" t="s">
        <v>26</v>
      </c>
      <c r="G111" s="186">
        <f>'1.PP'!I263+'1.NP'!I253+'2.NP'!I115</f>
        <v>0</v>
      </c>
      <c r="H111" s="186">
        <f>'1.PP'!K263+'1.NP'!K253+'2.NP'!K115</f>
        <v>0</v>
      </c>
      <c r="I111" s="186">
        <f>G111+H111</f>
        <v>0</v>
      </c>
      <c r="J111" s="183" t="str">
        <f>IF(I160=0,"",I111/I160*100)</f>
        <v/>
      </c>
    </row>
    <row r="112" spans="1:10" ht="25.5" customHeight="1" x14ac:dyDescent="0.25">
      <c r="A112" s="173"/>
      <c r="B112" s="178" t="s">
        <v>156</v>
      </c>
      <c r="C112" s="179" t="s">
        <v>157</v>
      </c>
      <c r="D112" s="180"/>
      <c r="E112" s="180"/>
      <c r="F112" s="185" t="s">
        <v>26</v>
      </c>
      <c r="G112" s="186">
        <f>'1.PP'!I266+'1.NP'!I256+'2.NP'!I128+OKNA!I8+FASÁDA!I48</f>
        <v>0</v>
      </c>
      <c r="H112" s="186">
        <f>'1.PP'!K266+'1.NP'!K256+'2.NP'!K128+OKNA!K8+FASÁDA!K48</f>
        <v>0</v>
      </c>
      <c r="I112" s="186">
        <f>G112+H112</f>
        <v>0</v>
      </c>
      <c r="J112" s="183" t="str">
        <f>IF(I160=0,"",I112/I160*100)</f>
        <v/>
      </c>
    </row>
    <row r="113" spans="1:10" ht="25.5" customHeight="1" x14ac:dyDescent="0.25">
      <c r="A113" s="173"/>
      <c r="B113" s="178" t="s">
        <v>158</v>
      </c>
      <c r="C113" s="179" t="s">
        <v>159</v>
      </c>
      <c r="D113" s="180"/>
      <c r="E113" s="180"/>
      <c r="F113" s="185" t="s">
        <v>26</v>
      </c>
      <c r="G113" s="186">
        <f>'1.PP'!I316+'1.NP'!I269+'2.NP'!I141</f>
        <v>0</v>
      </c>
      <c r="H113" s="186">
        <f>'1.PP'!K316+'1.NP'!K269+'2.NP'!K141</f>
        <v>0</v>
      </c>
      <c r="I113" s="186">
        <f>G113+H113</f>
        <v>0</v>
      </c>
      <c r="J113" s="183" t="str">
        <f>IF(I160=0,"",I113/I160*100)</f>
        <v/>
      </c>
    </row>
    <row r="114" spans="1:10" ht="25.5" customHeight="1" x14ac:dyDescent="0.25">
      <c r="A114" s="173"/>
      <c r="B114" s="178" t="s">
        <v>160</v>
      </c>
      <c r="C114" s="179" t="s">
        <v>161</v>
      </c>
      <c r="D114" s="180"/>
      <c r="E114" s="180"/>
      <c r="F114" s="185" t="s">
        <v>26</v>
      </c>
      <c r="G114" s="186">
        <f>'1.PP'!I341+'1.NP'!I307+'2.NP'!I151+FASÁDA!I50+'IZOLACE SUTERÉN'!I106+ZVT!I69</f>
        <v>0</v>
      </c>
      <c r="H114" s="186">
        <f>'1.PP'!K341+'1.NP'!K307+'2.NP'!K151+FASÁDA!K50+'IZOLACE SUTERÉN'!K106+ZVT!K69</f>
        <v>0</v>
      </c>
      <c r="I114" s="186">
        <f>G114+H114</f>
        <v>0</v>
      </c>
      <c r="J114" s="183" t="str">
        <f>IF(I160=0,"",I114/I160*100)</f>
        <v/>
      </c>
    </row>
    <row r="115" spans="1:10" ht="25.5" customHeight="1" x14ac:dyDescent="0.25">
      <c r="A115" s="173"/>
      <c r="B115" s="178" t="s">
        <v>162</v>
      </c>
      <c r="C115" s="179" t="s">
        <v>163</v>
      </c>
      <c r="D115" s="180"/>
      <c r="E115" s="180"/>
      <c r="F115" s="185" t="s">
        <v>26</v>
      </c>
      <c r="G115" s="186">
        <f>SLABOPROUD!I8</f>
        <v>0</v>
      </c>
      <c r="H115" s="186">
        <f>SLABOPROUD!K8</f>
        <v>0</v>
      </c>
      <c r="I115" s="186">
        <f>G115+H115</f>
        <v>0</v>
      </c>
      <c r="J115" s="183" t="str">
        <f>IF(I160=0,"",I115/I160*100)</f>
        <v/>
      </c>
    </row>
    <row r="116" spans="1:10" ht="25.5" customHeight="1" x14ac:dyDescent="0.25">
      <c r="A116" s="173"/>
      <c r="B116" s="178" t="s">
        <v>162</v>
      </c>
      <c r="C116" s="179" t="s">
        <v>164</v>
      </c>
      <c r="D116" s="180"/>
      <c r="E116" s="180"/>
      <c r="F116" s="185" t="s">
        <v>26</v>
      </c>
      <c r="G116" s="186">
        <f>SILNOPROUD!I8</f>
        <v>0</v>
      </c>
      <c r="H116" s="186">
        <f>SILNOPROUD!K8</f>
        <v>0</v>
      </c>
      <c r="I116" s="186">
        <f>G116+H116</f>
        <v>0</v>
      </c>
      <c r="J116" s="183" t="str">
        <f>IF(I160=0,"",I116/I160*100)</f>
        <v/>
      </c>
    </row>
    <row r="117" spans="1:10" ht="25.5" customHeight="1" x14ac:dyDescent="0.25">
      <c r="A117" s="173"/>
      <c r="B117" s="178" t="s">
        <v>165</v>
      </c>
      <c r="C117" s="179" t="s">
        <v>166</v>
      </c>
      <c r="D117" s="180"/>
      <c r="E117" s="180"/>
      <c r="F117" s="185" t="s">
        <v>26</v>
      </c>
      <c r="G117" s="186">
        <f>SILNOPROUD!I22</f>
        <v>0</v>
      </c>
      <c r="H117" s="186">
        <f>SILNOPROUD!K22</f>
        <v>0</v>
      </c>
      <c r="I117" s="186">
        <f>G117+H117</f>
        <v>0</v>
      </c>
      <c r="J117" s="183" t="str">
        <f>IF(I160=0,"",I117/I160*100)</f>
        <v/>
      </c>
    </row>
    <row r="118" spans="1:10" ht="25.5" customHeight="1" x14ac:dyDescent="0.25">
      <c r="A118" s="173"/>
      <c r="B118" s="178" t="s">
        <v>165</v>
      </c>
      <c r="C118" s="179" t="s">
        <v>167</v>
      </c>
      <c r="D118" s="180"/>
      <c r="E118" s="180"/>
      <c r="F118" s="185" t="s">
        <v>26</v>
      </c>
      <c r="G118" s="186">
        <f>SLABOPROUD!I39</f>
        <v>0</v>
      </c>
      <c r="H118" s="186">
        <f>SLABOPROUD!K39</f>
        <v>0</v>
      </c>
      <c r="I118" s="186">
        <f>G118+H118</f>
        <v>0</v>
      </c>
      <c r="J118" s="183" t="str">
        <f>IF(I160=0,"",I118/I160*100)</f>
        <v/>
      </c>
    </row>
    <row r="119" spans="1:10" ht="25.5" customHeight="1" x14ac:dyDescent="0.25">
      <c r="A119" s="173"/>
      <c r="B119" s="178" t="s">
        <v>168</v>
      </c>
      <c r="C119" s="179" t="s">
        <v>169</v>
      </c>
      <c r="D119" s="180"/>
      <c r="E119" s="180"/>
      <c r="F119" s="185" t="s">
        <v>26</v>
      </c>
      <c r="G119" s="186">
        <f>SILNOPROUD!I61</f>
        <v>0</v>
      </c>
      <c r="H119" s="186">
        <f>SILNOPROUD!K61</f>
        <v>0</v>
      </c>
      <c r="I119" s="186">
        <f>G119+H119</f>
        <v>0</v>
      </c>
      <c r="J119" s="183" t="str">
        <f>IF(I160=0,"",I119/I160*100)</f>
        <v/>
      </c>
    </row>
    <row r="120" spans="1:10" ht="25.5" customHeight="1" x14ac:dyDescent="0.25">
      <c r="A120" s="173"/>
      <c r="B120" s="178" t="s">
        <v>168</v>
      </c>
      <c r="C120" s="179" t="s">
        <v>170</v>
      </c>
      <c r="D120" s="180"/>
      <c r="E120" s="180"/>
      <c r="F120" s="185" t="s">
        <v>26</v>
      </c>
      <c r="G120" s="186">
        <f>SLABOPROUD!I81</f>
        <v>0</v>
      </c>
      <c r="H120" s="186">
        <f>SLABOPROUD!K81</f>
        <v>0</v>
      </c>
      <c r="I120" s="186">
        <f>G120+H120</f>
        <v>0</v>
      </c>
      <c r="J120" s="183" t="str">
        <f>IF(I160=0,"",I120/I160*100)</f>
        <v/>
      </c>
    </row>
    <row r="121" spans="1:10" ht="25.5" customHeight="1" x14ac:dyDescent="0.25">
      <c r="A121" s="173"/>
      <c r="B121" s="178" t="s">
        <v>171</v>
      </c>
      <c r="C121" s="179" t="s">
        <v>172</v>
      </c>
      <c r="D121" s="180"/>
      <c r="E121" s="180"/>
      <c r="F121" s="185" t="s">
        <v>26</v>
      </c>
      <c r="G121" s="186">
        <f>SILNOPROUD!I77</f>
        <v>0</v>
      </c>
      <c r="H121" s="186">
        <f>SILNOPROUD!K77</f>
        <v>0</v>
      </c>
      <c r="I121" s="186">
        <f>G121+H121</f>
        <v>0</v>
      </c>
      <c r="J121" s="183" t="str">
        <f>IF(I160=0,"",I121/I160*100)</f>
        <v/>
      </c>
    </row>
    <row r="122" spans="1:10" ht="25.5" customHeight="1" x14ac:dyDescent="0.25">
      <c r="A122" s="173"/>
      <c r="B122" s="178" t="s">
        <v>171</v>
      </c>
      <c r="C122" s="179" t="s">
        <v>173</v>
      </c>
      <c r="D122" s="180"/>
      <c r="E122" s="180"/>
      <c r="F122" s="185" t="s">
        <v>26</v>
      </c>
      <c r="G122" s="186">
        <f>SLABOPROUD!I110</f>
        <v>0</v>
      </c>
      <c r="H122" s="186">
        <f>SLABOPROUD!K110</f>
        <v>0</v>
      </c>
      <c r="I122" s="186">
        <f>G122+H122</f>
        <v>0</v>
      </c>
      <c r="J122" s="183" t="str">
        <f>IF(I160=0,"",I122/I160*100)</f>
        <v/>
      </c>
    </row>
    <row r="123" spans="1:10" ht="25.5" customHeight="1" x14ac:dyDescent="0.25">
      <c r="A123" s="173"/>
      <c r="B123" s="178" t="s">
        <v>174</v>
      </c>
      <c r="C123" s="179" t="s">
        <v>175</v>
      </c>
      <c r="D123" s="180"/>
      <c r="E123" s="180"/>
      <c r="F123" s="185" t="s">
        <v>26</v>
      </c>
      <c r="G123" s="186">
        <f>SILNOPROUD!I88</f>
        <v>0</v>
      </c>
      <c r="H123" s="186">
        <f>SILNOPROUD!K88</f>
        <v>0</v>
      </c>
      <c r="I123" s="186">
        <f>G123+H123</f>
        <v>0</v>
      </c>
      <c r="J123" s="183" t="str">
        <f>IF(I160=0,"",I123/I160*100)</f>
        <v/>
      </c>
    </row>
    <row r="124" spans="1:10" ht="25.5" customHeight="1" x14ac:dyDescent="0.25">
      <c r="A124" s="173"/>
      <c r="B124" s="178" t="s">
        <v>176</v>
      </c>
      <c r="C124" s="179" t="s">
        <v>177</v>
      </c>
      <c r="D124" s="180"/>
      <c r="E124" s="180"/>
      <c r="F124" s="185" t="s">
        <v>26</v>
      </c>
      <c r="G124" s="186">
        <f>SILNOPROUD!I92</f>
        <v>0</v>
      </c>
      <c r="H124" s="186">
        <f>SILNOPROUD!K92</f>
        <v>0</v>
      </c>
      <c r="I124" s="186">
        <f>G124+H124</f>
        <v>0</v>
      </c>
      <c r="J124" s="183" t="str">
        <f>IF(I160=0,"",I124/I160*100)</f>
        <v/>
      </c>
    </row>
    <row r="125" spans="1:10" ht="25.5" customHeight="1" x14ac:dyDescent="0.25">
      <c r="A125" s="173"/>
      <c r="B125" s="178" t="s">
        <v>178</v>
      </c>
      <c r="C125" s="179" t="s">
        <v>179</v>
      </c>
      <c r="D125" s="180"/>
      <c r="E125" s="180"/>
      <c r="F125" s="185" t="s">
        <v>26</v>
      </c>
      <c r="G125" s="186">
        <f>SILNOPROUD!I103</f>
        <v>0</v>
      </c>
      <c r="H125" s="186">
        <f>SILNOPROUD!K103</f>
        <v>0</v>
      </c>
      <c r="I125" s="186">
        <f>G125+H125</f>
        <v>0</v>
      </c>
      <c r="J125" s="183" t="str">
        <f>IF(I160=0,"",I125/I160*100)</f>
        <v/>
      </c>
    </row>
    <row r="126" spans="1:10" ht="25.5" customHeight="1" x14ac:dyDescent="0.25">
      <c r="A126" s="173"/>
      <c r="B126" s="178" t="s">
        <v>180</v>
      </c>
      <c r="C126" s="179" t="s">
        <v>181</v>
      </c>
      <c r="D126" s="180"/>
      <c r="E126" s="180"/>
      <c r="F126" s="185" t="s">
        <v>26</v>
      </c>
      <c r="G126" s="186">
        <f>SILNOPROUD!I116</f>
        <v>0</v>
      </c>
      <c r="H126" s="186">
        <f>SILNOPROUD!K116</f>
        <v>0</v>
      </c>
      <c r="I126" s="186">
        <f>G126+H126</f>
        <v>0</v>
      </c>
      <c r="J126" s="183" t="str">
        <f>IF(I160=0,"",I126/I160*100)</f>
        <v/>
      </c>
    </row>
    <row r="127" spans="1:10" ht="25.5" customHeight="1" x14ac:dyDescent="0.25">
      <c r="A127" s="173"/>
      <c r="B127" s="178" t="s">
        <v>182</v>
      </c>
      <c r="C127" s="179" t="s">
        <v>183</v>
      </c>
      <c r="D127" s="180"/>
      <c r="E127" s="180"/>
      <c r="F127" s="185" t="s">
        <v>27</v>
      </c>
      <c r="G127" s="186">
        <f>'1.PP'!I345+'1.NP'!I309+'IZOLACE SUTERÉN'!I108+ZVT!I72</f>
        <v>0</v>
      </c>
      <c r="H127" s="186">
        <f>'1.PP'!K345+'1.NP'!K309+'IZOLACE SUTERÉN'!K108+ZVT!K72</f>
        <v>0</v>
      </c>
      <c r="I127" s="186">
        <f>G127+H127</f>
        <v>0</v>
      </c>
      <c r="J127" s="183" t="str">
        <f>IF(I160=0,"",I127/I160*100)</f>
        <v/>
      </c>
    </row>
    <row r="128" spans="1:10" ht="25.5" customHeight="1" x14ac:dyDescent="0.25">
      <c r="A128" s="173"/>
      <c r="B128" s="178" t="s">
        <v>184</v>
      </c>
      <c r="C128" s="179" t="s">
        <v>185</v>
      </c>
      <c r="D128" s="180"/>
      <c r="E128" s="180"/>
      <c r="F128" s="185" t="s">
        <v>27</v>
      </c>
      <c r="G128" s="186">
        <f>'1.PP'!I373+STŘECHA!I8</f>
        <v>0</v>
      </c>
      <c r="H128" s="186">
        <f>'1.PP'!K373+STŘECHA!K8</f>
        <v>0</v>
      </c>
      <c r="I128" s="186">
        <f>G128+H128</f>
        <v>0</v>
      </c>
      <c r="J128" s="183" t="str">
        <f>IF(I160=0,"",I128/I160*100)</f>
        <v/>
      </c>
    </row>
    <row r="129" spans="1:10" ht="25.5" customHeight="1" x14ac:dyDescent="0.25">
      <c r="A129" s="173"/>
      <c r="B129" s="178" t="s">
        <v>186</v>
      </c>
      <c r="C129" s="179" t="s">
        <v>187</v>
      </c>
      <c r="D129" s="180"/>
      <c r="E129" s="180"/>
      <c r="F129" s="185" t="s">
        <v>27</v>
      </c>
      <c r="G129" s="186">
        <f>'1.NP'!I317+'2.NP'!I153+STŘECHA!I11</f>
        <v>0</v>
      </c>
      <c r="H129" s="186">
        <f>'1.NP'!K317+'2.NP'!K153+STŘECHA!K11</f>
        <v>0</v>
      </c>
      <c r="I129" s="186">
        <f>G129+H129</f>
        <v>0</v>
      </c>
      <c r="J129" s="183" t="str">
        <f>IF(I160=0,"",I129/I160*100)</f>
        <v/>
      </c>
    </row>
    <row r="130" spans="1:10" ht="25.5" customHeight="1" x14ac:dyDescent="0.25">
      <c r="A130" s="173"/>
      <c r="B130" s="178" t="s">
        <v>188</v>
      </c>
      <c r="C130" s="179" t="s">
        <v>189</v>
      </c>
      <c r="D130" s="180"/>
      <c r="E130" s="180"/>
      <c r="F130" s="185" t="s">
        <v>27</v>
      </c>
      <c r="G130" s="186">
        <f>STŘECHA!I19+ZVT!I78</f>
        <v>0</v>
      </c>
      <c r="H130" s="186">
        <f>STŘECHA!K19+ZVT!K78</f>
        <v>0</v>
      </c>
      <c r="I130" s="186">
        <f>G130+H130</f>
        <v>0</v>
      </c>
      <c r="J130" s="183" t="str">
        <f>IF(I160=0,"",I130/I160*100)</f>
        <v/>
      </c>
    </row>
    <row r="131" spans="1:10" ht="25.5" customHeight="1" x14ac:dyDescent="0.25">
      <c r="A131" s="173"/>
      <c r="B131" s="178" t="s">
        <v>190</v>
      </c>
      <c r="C131" s="179" t="s">
        <v>191</v>
      </c>
      <c r="D131" s="180"/>
      <c r="E131" s="180"/>
      <c r="F131" s="185" t="s">
        <v>27</v>
      </c>
      <c r="G131" s="186">
        <f>ZVT!I118</f>
        <v>0</v>
      </c>
      <c r="H131" s="186">
        <f>ZVT!K118</f>
        <v>0</v>
      </c>
      <c r="I131" s="186">
        <f>G131+H131</f>
        <v>0</v>
      </c>
      <c r="J131" s="183" t="str">
        <f>IF(I160=0,"",I131/I160*100)</f>
        <v/>
      </c>
    </row>
    <row r="132" spans="1:10" ht="25.5" customHeight="1" x14ac:dyDescent="0.25">
      <c r="A132" s="173"/>
      <c r="B132" s="178" t="s">
        <v>192</v>
      </c>
      <c r="C132" s="179" t="s">
        <v>193</v>
      </c>
      <c r="D132" s="180"/>
      <c r="E132" s="180"/>
      <c r="F132" s="185" t="s">
        <v>27</v>
      </c>
      <c r="G132" s="186">
        <f>'1.PP'!I375+'1.NP'!I336+ZVT!I176</f>
        <v>0</v>
      </c>
      <c r="H132" s="186">
        <f>'1.PP'!K375+'1.NP'!K336+ZVT!K176</f>
        <v>0</v>
      </c>
      <c r="I132" s="186">
        <f>G132+H132</f>
        <v>0</v>
      </c>
      <c r="J132" s="183" t="str">
        <f>IF(I160=0,"",I132/I160*100)</f>
        <v/>
      </c>
    </row>
    <row r="133" spans="1:10" ht="25.5" customHeight="1" x14ac:dyDescent="0.25">
      <c r="A133" s="173"/>
      <c r="B133" s="178" t="s">
        <v>194</v>
      </c>
      <c r="C133" s="179" t="s">
        <v>195</v>
      </c>
      <c r="D133" s="180"/>
      <c r="E133" s="180"/>
      <c r="F133" s="185" t="s">
        <v>27</v>
      </c>
      <c r="G133" s="186">
        <f>VZT!I8</f>
        <v>0</v>
      </c>
      <c r="H133" s="186">
        <f>VZT!K8</f>
        <v>0</v>
      </c>
      <c r="I133" s="186">
        <f>G133+H133</f>
        <v>0</v>
      </c>
      <c r="J133" s="183" t="str">
        <f>IF(I160=0,"",I133/I160*100)</f>
        <v/>
      </c>
    </row>
    <row r="134" spans="1:10" ht="25.5" customHeight="1" x14ac:dyDescent="0.25">
      <c r="A134" s="173"/>
      <c r="B134" s="178" t="s">
        <v>196</v>
      </c>
      <c r="C134" s="179" t="s">
        <v>197</v>
      </c>
      <c r="D134" s="180"/>
      <c r="E134" s="180"/>
      <c r="F134" s="185" t="s">
        <v>27</v>
      </c>
      <c r="G134" s="186">
        <f>VZT!I17</f>
        <v>0</v>
      </c>
      <c r="H134" s="186">
        <f>VZT!K17</f>
        <v>0</v>
      </c>
      <c r="I134" s="186">
        <f>G134+H134</f>
        <v>0</v>
      </c>
      <c r="J134" s="183" t="str">
        <f>IF(I160=0,"",I134/I160*100)</f>
        <v/>
      </c>
    </row>
    <row r="135" spans="1:10" ht="25.5" customHeight="1" x14ac:dyDescent="0.25">
      <c r="A135" s="173"/>
      <c r="B135" s="178" t="s">
        <v>198</v>
      </c>
      <c r="C135" s="179" t="s">
        <v>199</v>
      </c>
      <c r="D135" s="180"/>
      <c r="E135" s="180"/>
      <c r="F135" s="185" t="s">
        <v>27</v>
      </c>
      <c r="G135" s="186">
        <f>VZT!I26</f>
        <v>0</v>
      </c>
      <c r="H135" s="186">
        <f>VZT!K26</f>
        <v>0</v>
      </c>
      <c r="I135" s="186">
        <f>G135+H135</f>
        <v>0</v>
      </c>
      <c r="J135" s="183" t="str">
        <f>IF(I160=0,"",I135/I160*100)</f>
        <v/>
      </c>
    </row>
    <row r="136" spans="1:10" ht="25.5" customHeight="1" x14ac:dyDescent="0.25">
      <c r="A136" s="173"/>
      <c r="B136" s="178" t="s">
        <v>200</v>
      </c>
      <c r="C136" s="179" t="s">
        <v>201</v>
      </c>
      <c r="D136" s="180"/>
      <c r="E136" s="180"/>
      <c r="F136" s="185" t="s">
        <v>27</v>
      </c>
      <c r="G136" s="186">
        <f>VZT!I35</f>
        <v>0</v>
      </c>
      <c r="H136" s="186">
        <f>VZT!K35</f>
        <v>0</v>
      </c>
      <c r="I136" s="186">
        <f>G136+H136</f>
        <v>0</v>
      </c>
      <c r="J136" s="183" t="str">
        <f>IF(I160=0,"",I136/I160*100)</f>
        <v/>
      </c>
    </row>
    <row r="137" spans="1:10" ht="25.5" customHeight="1" x14ac:dyDescent="0.25">
      <c r="A137" s="173"/>
      <c r="B137" s="178" t="s">
        <v>202</v>
      </c>
      <c r="C137" s="179" t="s">
        <v>203</v>
      </c>
      <c r="D137" s="180"/>
      <c r="E137" s="180"/>
      <c r="F137" s="185" t="s">
        <v>27</v>
      </c>
      <c r="G137" s="186">
        <f>VZT!I45</f>
        <v>0</v>
      </c>
      <c r="H137" s="186">
        <f>VZT!K45</f>
        <v>0</v>
      </c>
      <c r="I137" s="186">
        <f>G137+H137</f>
        <v>0</v>
      </c>
      <c r="J137" s="183" t="str">
        <f>IF(I160=0,"",I137/I160*100)</f>
        <v/>
      </c>
    </row>
    <row r="138" spans="1:10" ht="25.5" customHeight="1" x14ac:dyDescent="0.25">
      <c r="A138" s="173"/>
      <c r="B138" s="178" t="s">
        <v>204</v>
      </c>
      <c r="C138" s="179" t="s">
        <v>205</v>
      </c>
      <c r="D138" s="180"/>
      <c r="E138" s="180"/>
      <c r="F138" s="185" t="s">
        <v>27</v>
      </c>
      <c r="G138" s="186">
        <f>VZT!I54</f>
        <v>0</v>
      </c>
      <c r="H138" s="186">
        <f>VZT!K54</f>
        <v>0</v>
      </c>
      <c r="I138" s="186">
        <f>G138+H138</f>
        <v>0</v>
      </c>
      <c r="J138" s="183" t="str">
        <f>IF(I160=0,"",I138/I160*100)</f>
        <v/>
      </c>
    </row>
    <row r="139" spans="1:10" ht="25.5" customHeight="1" x14ac:dyDescent="0.25">
      <c r="A139" s="173"/>
      <c r="B139" s="178" t="s">
        <v>206</v>
      </c>
      <c r="C139" s="179" t="s">
        <v>207</v>
      </c>
      <c r="D139" s="180"/>
      <c r="E139" s="180"/>
      <c r="F139" s="185" t="s">
        <v>27</v>
      </c>
      <c r="G139" s="186">
        <f>VZT!I63</f>
        <v>0</v>
      </c>
      <c r="H139" s="186">
        <f>VZT!K63</f>
        <v>0</v>
      </c>
      <c r="I139" s="186">
        <f>G139+H139</f>
        <v>0</v>
      </c>
      <c r="J139" s="183" t="str">
        <f>IF(I160=0,"",I139/I160*100)</f>
        <v/>
      </c>
    </row>
    <row r="140" spans="1:10" ht="25.5" customHeight="1" x14ac:dyDescent="0.25">
      <c r="A140" s="173"/>
      <c r="B140" s="178" t="s">
        <v>208</v>
      </c>
      <c r="C140" s="179" t="s">
        <v>209</v>
      </c>
      <c r="D140" s="180"/>
      <c r="E140" s="180"/>
      <c r="F140" s="185" t="s">
        <v>27</v>
      </c>
      <c r="G140" s="186">
        <f>TOPENÍ!I8</f>
        <v>0</v>
      </c>
      <c r="H140" s="186">
        <f>TOPENÍ!K8</f>
        <v>0</v>
      </c>
      <c r="I140" s="186">
        <f>G140+H140</f>
        <v>0</v>
      </c>
      <c r="J140" s="183" t="str">
        <f>IF(I160=0,"",I140/I160*100)</f>
        <v/>
      </c>
    </row>
    <row r="141" spans="1:10" ht="25.5" customHeight="1" x14ac:dyDescent="0.25">
      <c r="A141" s="173"/>
      <c r="B141" s="178" t="s">
        <v>210</v>
      </c>
      <c r="C141" s="179" t="s">
        <v>211</v>
      </c>
      <c r="D141" s="180"/>
      <c r="E141" s="180"/>
      <c r="F141" s="185" t="s">
        <v>27</v>
      </c>
      <c r="G141" s="186">
        <f>TOPENÍ!I11</f>
        <v>0</v>
      </c>
      <c r="H141" s="186">
        <f>TOPENÍ!K11</f>
        <v>0</v>
      </c>
      <c r="I141" s="186">
        <f>G141+H141</f>
        <v>0</v>
      </c>
      <c r="J141" s="183" t="str">
        <f>IF(I160=0,"",I141/I160*100)</f>
        <v/>
      </c>
    </row>
    <row r="142" spans="1:10" ht="25.5" customHeight="1" x14ac:dyDescent="0.25">
      <c r="A142" s="173"/>
      <c r="B142" s="178" t="s">
        <v>212</v>
      </c>
      <c r="C142" s="179" t="s">
        <v>213</v>
      </c>
      <c r="D142" s="180"/>
      <c r="E142" s="180"/>
      <c r="F142" s="185" t="s">
        <v>27</v>
      </c>
      <c r="G142" s="186">
        <f>TOPENÍ!I32</f>
        <v>0</v>
      </c>
      <c r="H142" s="186">
        <f>TOPENÍ!K32</f>
        <v>0</v>
      </c>
      <c r="I142" s="186">
        <f>G142+H142</f>
        <v>0</v>
      </c>
      <c r="J142" s="183" t="str">
        <f>IF(I160=0,"",I142/I160*100)</f>
        <v/>
      </c>
    </row>
    <row r="143" spans="1:10" ht="25.5" customHeight="1" x14ac:dyDescent="0.25">
      <c r="A143" s="173"/>
      <c r="B143" s="178" t="s">
        <v>214</v>
      </c>
      <c r="C143" s="179" t="s">
        <v>215</v>
      </c>
      <c r="D143" s="180"/>
      <c r="E143" s="180"/>
      <c r="F143" s="185" t="s">
        <v>27</v>
      </c>
      <c r="G143" s="186">
        <f>TOPENÍ!I59</f>
        <v>0</v>
      </c>
      <c r="H143" s="186">
        <f>TOPENÍ!K59</f>
        <v>0</v>
      </c>
      <c r="I143" s="186">
        <f>G143+H143</f>
        <v>0</v>
      </c>
      <c r="J143" s="183" t="str">
        <f>IF(I160=0,"",I143/I160*100)</f>
        <v/>
      </c>
    </row>
    <row r="144" spans="1:10" ht="25.5" customHeight="1" x14ac:dyDescent="0.25">
      <c r="A144" s="173"/>
      <c r="B144" s="178" t="s">
        <v>216</v>
      </c>
      <c r="C144" s="179" t="s">
        <v>217</v>
      </c>
      <c r="D144" s="180"/>
      <c r="E144" s="180"/>
      <c r="F144" s="185" t="s">
        <v>27</v>
      </c>
      <c r="G144" s="186">
        <f>'1.NP'!I343+STŘECHA!I23</f>
        <v>0</v>
      </c>
      <c r="H144" s="186">
        <f>'1.NP'!K343+STŘECHA!K23</f>
        <v>0</v>
      </c>
      <c r="I144" s="186">
        <f>G144+H144</f>
        <v>0</v>
      </c>
      <c r="J144" s="183" t="str">
        <f>IF(I160=0,"",I144/I160*100)</f>
        <v/>
      </c>
    </row>
    <row r="145" spans="1:10" ht="25.5" customHeight="1" x14ac:dyDescent="0.25">
      <c r="A145" s="173"/>
      <c r="B145" s="178" t="s">
        <v>218</v>
      </c>
      <c r="C145" s="179" t="s">
        <v>219</v>
      </c>
      <c r="D145" s="180"/>
      <c r="E145" s="180"/>
      <c r="F145" s="185" t="s">
        <v>27</v>
      </c>
      <c r="G145" s="186">
        <f>'1.PP'!I383+STŘECHA!I31</f>
        <v>0</v>
      </c>
      <c r="H145" s="186">
        <f>'1.PP'!K383+STŘECHA!K31</f>
        <v>0</v>
      </c>
      <c r="I145" s="186">
        <f>G145+H145</f>
        <v>0</v>
      </c>
      <c r="J145" s="183" t="str">
        <f>IF(I160=0,"",I145/I160*100)</f>
        <v/>
      </c>
    </row>
    <row r="146" spans="1:10" ht="25.5" customHeight="1" x14ac:dyDescent="0.25">
      <c r="A146" s="173"/>
      <c r="B146" s="178" t="s">
        <v>220</v>
      </c>
      <c r="C146" s="179" t="s">
        <v>221</v>
      </c>
      <c r="D146" s="180"/>
      <c r="E146" s="180"/>
      <c r="F146" s="185" t="s">
        <v>27</v>
      </c>
      <c r="G146" s="186">
        <f>STŘECHA!I73</f>
        <v>0</v>
      </c>
      <c r="H146" s="186">
        <f>STŘECHA!K73</f>
        <v>0</v>
      </c>
      <c r="I146" s="186">
        <f>G146+H146</f>
        <v>0</v>
      </c>
      <c r="J146" s="183" t="str">
        <f>IF(I160=0,"",I146/I160*100)</f>
        <v/>
      </c>
    </row>
    <row r="147" spans="1:10" ht="25.5" customHeight="1" x14ac:dyDescent="0.25">
      <c r="A147" s="173"/>
      <c r="B147" s="178" t="s">
        <v>222</v>
      </c>
      <c r="C147" s="179" t="s">
        <v>223</v>
      </c>
      <c r="D147" s="180"/>
      <c r="E147" s="180"/>
      <c r="F147" s="185" t="s">
        <v>27</v>
      </c>
      <c r="G147" s="186">
        <f>'1.PP'!I405+'1.NP'!I353+'2.NP'!I194</f>
        <v>0</v>
      </c>
      <c r="H147" s="186">
        <f>'1.PP'!K405+'1.NP'!K353+'2.NP'!K194</f>
        <v>0</v>
      </c>
      <c r="I147" s="186">
        <f>G147+H147</f>
        <v>0</v>
      </c>
      <c r="J147" s="183" t="str">
        <f>IF(I160=0,"",I147/I160*100)</f>
        <v/>
      </c>
    </row>
    <row r="148" spans="1:10" ht="25.5" customHeight="1" x14ac:dyDescent="0.25">
      <c r="A148" s="173"/>
      <c r="B148" s="178" t="s">
        <v>224</v>
      </c>
      <c r="C148" s="179" t="s">
        <v>225</v>
      </c>
      <c r="D148" s="180"/>
      <c r="E148" s="180"/>
      <c r="F148" s="185" t="s">
        <v>27</v>
      </c>
      <c r="G148" s="186">
        <f>'1.PP'!I445+'1.NP'!I400</f>
        <v>0</v>
      </c>
      <c r="H148" s="186">
        <f>'1.PP'!K445+'1.NP'!K400</f>
        <v>0</v>
      </c>
      <c r="I148" s="186">
        <f>G148+H148</f>
        <v>0</v>
      </c>
      <c r="J148" s="183" t="str">
        <f>IF(I160=0,"",I148/I160*100)</f>
        <v/>
      </c>
    </row>
    <row r="149" spans="1:10" ht="25.5" customHeight="1" x14ac:dyDescent="0.25">
      <c r="A149" s="173"/>
      <c r="B149" s="178" t="s">
        <v>226</v>
      </c>
      <c r="C149" s="179" t="s">
        <v>227</v>
      </c>
      <c r="D149" s="180"/>
      <c r="E149" s="180"/>
      <c r="F149" s="185" t="s">
        <v>27</v>
      </c>
      <c r="G149" s="186">
        <f>OKNA!I52</f>
        <v>0</v>
      </c>
      <c r="H149" s="186">
        <f>OKNA!K52</f>
        <v>0</v>
      </c>
      <c r="I149" s="186">
        <f>G149+H149</f>
        <v>0</v>
      </c>
      <c r="J149" s="183" t="str">
        <f>IF(I160=0,"",I149/I160*100)</f>
        <v/>
      </c>
    </row>
    <row r="150" spans="1:10" ht="25.5" customHeight="1" x14ac:dyDescent="0.25">
      <c r="A150" s="173"/>
      <c r="B150" s="178" t="s">
        <v>228</v>
      </c>
      <c r="C150" s="179" t="s">
        <v>229</v>
      </c>
      <c r="D150" s="180"/>
      <c r="E150" s="180"/>
      <c r="F150" s="185" t="s">
        <v>27</v>
      </c>
      <c r="G150" s="186">
        <f>'1.PP'!I454+'1.NP'!I409+'2.NP'!I223</f>
        <v>0</v>
      </c>
      <c r="H150" s="186">
        <f>'1.PP'!K454+'1.NP'!K409+'2.NP'!K223</f>
        <v>0</v>
      </c>
      <c r="I150" s="186">
        <f>G150+H150</f>
        <v>0</v>
      </c>
      <c r="J150" s="183" t="str">
        <f>IF(I160=0,"",I150/I160*100)</f>
        <v/>
      </c>
    </row>
    <row r="151" spans="1:10" ht="25.5" customHeight="1" x14ac:dyDescent="0.25">
      <c r="A151" s="173"/>
      <c r="B151" s="178" t="s">
        <v>230</v>
      </c>
      <c r="C151" s="179" t="s">
        <v>231</v>
      </c>
      <c r="D151" s="180"/>
      <c r="E151" s="180"/>
      <c r="F151" s="185" t="s">
        <v>27</v>
      </c>
      <c r="G151" s="186">
        <f>'1.PP'!I554+'1.NP'!I452+'2.NP'!I250</f>
        <v>0</v>
      </c>
      <c r="H151" s="186">
        <f>'1.PP'!K554+'1.NP'!K452+'2.NP'!K250</f>
        <v>0</v>
      </c>
      <c r="I151" s="186">
        <f>G151+H151</f>
        <v>0</v>
      </c>
      <c r="J151" s="183" t="str">
        <f>IF(I160=0,"",I151/I160*100)</f>
        <v/>
      </c>
    </row>
    <row r="152" spans="1:10" ht="25.5" customHeight="1" x14ac:dyDescent="0.25">
      <c r="A152" s="173"/>
      <c r="B152" s="178" t="s">
        <v>232</v>
      </c>
      <c r="C152" s="179" t="s">
        <v>233</v>
      </c>
      <c r="D152" s="180"/>
      <c r="E152" s="180"/>
      <c r="F152" s="185" t="s">
        <v>27</v>
      </c>
      <c r="G152" s="186">
        <f>'1.PP'!I622+'1.NP'!I520+'2.NP'!I308</f>
        <v>0</v>
      </c>
      <c r="H152" s="186">
        <f>'1.PP'!K622+'1.NP'!K520+'2.NP'!K308</f>
        <v>0</v>
      </c>
      <c r="I152" s="186">
        <f>G152+H152</f>
        <v>0</v>
      </c>
      <c r="J152" s="183" t="str">
        <f>IF(I160=0,"",I152/I160*100)</f>
        <v/>
      </c>
    </row>
    <row r="153" spans="1:10" ht="25.5" customHeight="1" x14ac:dyDescent="0.25">
      <c r="A153" s="173"/>
      <c r="B153" s="178" t="s">
        <v>234</v>
      </c>
      <c r="C153" s="179" t="s">
        <v>235</v>
      </c>
      <c r="D153" s="180"/>
      <c r="E153" s="180"/>
      <c r="F153" s="185" t="s">
        <v>27</v>
      </c>
      <c r="G153" s="186">
        <f>'1.PP'!I675+'1.NP'!I569+'2.NP'!I333+STŘECHA!I79</f>
        <v>0</v>
      </c>
      <c r="H153" s="186">
        <f>'1.PP'!K675+'1.NP'!K569+'2.NP'!K333+STŘECHA!K79</f>
        <v>0</v>
      </c>
      <c r="I153" s="186">
        <f>G153+H153</f>
        <v>0</v>
      </c>
      <c r="J153" s="183" t="str">
        <f>IF(I160=0,"",I153/I160*100)</f>
        <v/>
      </c>
    </row>
    <row r="154" spans="1:10" ht="25.5" customHeight="1" x14ac:dyDescent="0.25">
      <c r="A154" s="173"/>
      <c r="B154" s="178" t="s">
        <v>236</v>
      </c>
      <c r="C154" s="179" t="s">
        <v>237</v>
      </c>
      <c r="D154" s="180"/>
      <c r="E154" s="180"/>
      <c r="F154" s="185" t="s">
        <v>27</v>
      </c>
      <c r="G154" s="186">
        <f>'1.PP'!I684+'1.NP'!I577+'2.NP'!I338</f>
        <v>0</v>
      </c>
      <c r="H154" s="186">
        <f>'1.PP'!K684+'1.NP'!K577+'2.NP'!K338</f>
        <v>0</v>
      </c>
      <c r="I154" s="186">
        <f>G154+H154</f>
        <v>0</v>
      </c>
      <c r="J154" s="183" t="str">
        <f>IF(I160=0,"",I154/I160*100)</f>
        <v/>
      </c>
    </row>
    <row r="155" spans="1:10" ht="25.5" customHeight="1" x14ac:dyDescent="0.25">
      <c r="A155" s="173"/>
      <c r="B155" s="178" t="s">
        <v>238</v>
      </c>
      <c r="C155" s="179" t="s">
        <v>239</v>
      </c>
      <c r="D155" s="180"/>
      <c r="E155" s="180"/>
      <c r="F155" s="185" t="s">
        <v>27</v>
      </c>
      <c r="G155" s="186">
        <f>'1.PP'!I697+'1.NP'!I595+'2.NP'!I374</f>
        <v>0</v>
      </c>
      <c r="H155" s="186">
        <f>'1.PP'!K697+'1.NP'!K595+'2.NP'!K374</f>
        <v>0</v>
      </c>
      <c r="I155" s="186">
        <f>G155+H155</f>
        <v>0</v>
      </c>
      <c r="J155" s="183" t="str">
        <f>IF(I160=0,"",I155/I160*100)</f>
        <v/>
      </c>
    </row>
    <row r="156" spans="1:10" ht="25.5" customHeight="1" x14ac:dyDescent="0.25">
      <c r="A156" s="173"/>
      <c r="B156" s="178" t="s">
        <v>240</v>
      </c>
      <c r="C156" s="179" t="s">
        <v>241</v>
      </c>
      <c r="D156" s="180"/>
      <c r="E156" s="180"/>
      <c r="F156" s="185" t="s">
        <v>28</v>
      </c>
      <c r="G156" s="186">
        <f>VÝTAH!I8</f>
        <v>0</v>
      </c>
      <c r="H156" s="186">
        <f>VÝTAH!K8</f>
        <v>0</v>
      </c>
      <c r="I156" s="186">
        <f>G156+H156</f>
        <v>0</v>
      </c>
      <c r="J156" s="183" t="str">
        <f>IF(I160=0,"",I156/I160*100)</f>
        <v/>
      </c>
    </row>
    <row r="157" spans="1:10" ht="25.5" customHeight="1" x14ac:dyDescent="0.25">
      <c r="A157" s="173"/>
      <c r="B157" s="178" t="s">
        <v>242</v>
      </c>
      <c r="C157" s="179" t="s">
        <v>243</v>
      </c>
      <c r="D157" s="180"/>
      <c r="E157" s="180"/>
      <c r="F157" s="185" t="s">
        <v>244</v>
      </c>
      <c r="G157" s="186">
        <f>'1.PP'!I699+'1.NP'!I597+'2.NP'!I376+OKNA!I110+FASÁDA!I52+'IZOLACE SUTERÉN'!I136</f>
        <v>0</v>
      </c>
      <c r="H157" s="186">
        <f>'1.PP'!K699+'1.NP'!K597+'2.NP'!K376+OKNA!K110+FASÁDA!K52+'IZOLACE SUTERÉN'!K136</f>
        <v>0</v>
      </c>
      <c r="I157" s="186">
        <f>G157+H157</f>
        <v>0</v>
      </c>
      <c r="J157" s="183" t="str">
        <f>IF(I160=0,"",I157/I160*100)</f>
        <v/>
      </c>
    </row>
    <row r="158" spans="1:10" ht="25.5" customHeight="1" x14ac:dyDescent="0.25">
      <c r="A158" s="173"/>
      <c r="B158" s="178" t="s">
        <v>245</v>
      </c>
      <c r="C158" s="179" t="s">
        <v>29</v>
      </c>
      <c r="D158" s="180"/>
      <c r="E158" s="180"/>
      <c r="F158" s="185" t="s">
        <v>245</v>
      </c>
      <c r="G158" s="186">
        <f>'1.PP'!I707+'1.NP'!I604+'2.NP'!I384+STŘECHA!I84+OKNA!I117+FASÁDA!I61+'IZOLACE SUTERÉN'!I143+VÝTAH!I10</f>
        <v>0</v>
      </c>
      <c r="H158" s="186">
        <f>'1.PP'!K707+'1.NP'!K604+'2.NP'!K384+STŘECHA!K84+OKNA!K117+FASÁDA!K61+'IZOLACE SUTERÉN'!K143+VÝTAH!K10</f>
        <v>0</v>
      </c>
      <c r="I158" s="186">
        <f>G158+H158</f>
        <v>0</v>
      </c>
      <c r="J158" s="183" t="str">
        <f>IF(I160=0,"",I158/I160*100)</f>
        <v/>
      </c>
    </row>
    <row r="159" spans="1:10" ht="25.5" customHeight="1" x14ac:dyDescent="0.25">
      <c r="A159" s="173"/>
      <c r="B159" s="178" t="s">
        <v>246</v>
      </c>
      <c r="C159" s="179" t="s">
        <v>30</v>
      </c>
      <c r="D159" s="180"/>
      <c r="E159" s="180"/>
      <c r="F159" s="185" t="s">
        <v>246</v>
      </c>
      <c r="G159" s="186">
        <f>ÚPRAVY!I23</f>
        <v>0</v>
      </c>
      <c r="H159" s="186">
        <f>ÚPRAVY!K23</f>
        <v>0</v>
      </c>
      <c r="I159" s="186">
        <f>G159+H159</f>
        <v>0</v>
      </c>
      <c r="J159" s="183" t="str">
        <f>IF(I160=0,"",I159/I160*100)</f>
        <v/>
      </c>
    </row>
    <row r="160" spans="1:10" ht="25.5" customHeight="1" x14ac:dyDescent="0.25">
      <c r="A160" s="174"/>
      <c r="B160" s="181" t="s">
        <v>1</v>
      </c>
      <c r="C160" s="181"/>
      <c r="D160" s="182"/>
      <c r="E160" s="182"/>
      <c r="F160" s="187"/>
      <c r="G160" s="188">
        <f>SUM(G85:G159)</f>
        <v>0</v>
      </c>
      <c r="H160" s="188">
        <f>SUM(H85:H159)</f>
        <v>0</v>
      </c>
      <c r="I160" s="188">
        <f>SUM(I85:I159)</f>
        <v>0</v>
      </c>
      <c r="J160" s="184">
        <f>SUM(J85:J159)</f>
        <v>0</v>
      </c>
    </row>
    <row r="161" spans="6:10" x14ac:dyDescent="0.25">
      <c r="F161" s="127"/>
      <c r="G161" s="126"/>
      <c r="H161" s="127"/>
      <c r="I161" s="126"/>
      <c r="J161" s="128"/>
    </row>
    <row r="162" spans="6:10" x14ac:dyDescent="0.25">
      <c r="F162" s="127"/>
      <c r="G162" s="126"/>
      <c r="H162" s="127"/>
      <c r="I162" s="126"/>
      <c r="J162" s="128"/>
    </row>
    <row r="163" spans="6:10" x14ac:dyDescent="0.25">
      <c r="F163" s="127"/>
      <c r="G163" s="126"/>
      <c r="H163" s="127"/>
      <c r="I163" s="126"/>
      <c r="J163" s="128"/>
    </row>
  </sheetData>
  <sheetProtection algorithmName="SHA-512" hashValue="oetVVr+h/rEf0v6ImqEM0P+kl2zGr+PfeajwLtxb/9PfJamrmQUoWzy35xiMrifsqmajRW5VuKU+tYlz6JJHpQ==" saltValue="G5JC0K3poZbfECvTBMc52w==" spinCount="100000" sheet="1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150">
    <mergeCell ref="C156:E156"/>
    <mergeCell ref="C157:E157"/>
    <mergeCell ref="C158:E158"/>
    <mergeCell ref="C159:E159"/>
    <mergeCell ref="C151:E151"/>
    <mergeCell ref="C152:E152"/>
    <mergeCell ref="C153:E153"/>
    <mergeCell ref="C154:E154"/>
    <mergeCell ref="C155:E155"/>
    <mergeCell ref="C146:E146"/>
    <mergeCell ref="C147:E147"/>
    <mergeCell ref="C148:E148"/>
    <mergeCell ref="C149:E149"/>
    <mergeCell ref="C150:E150"/>
    <mergeCell ref="C141:E141"/>
    <mergeCell ref="C142:E142"/>
    <mergeCell ref="C143:E143"/>
    <mergeCell ref="C144:E144"/>
    <mergeCell ref="C145:E145"/>
    <mergeCell ref="C136:E136"/>
    <mergeCell ref="C137:E137"/>
    <mergeCell ref="C138:E138"/>
    <mergeCell ref="C139:E139"/>
    <mergeCell ref="C140:E140"/>
    <mergeCell ref="C131:E131"/>
    <mergeCell ref="C132:E132"/>
    <mergeCell ref="C133:E133"/>
    <mergeCell ref="C134:E134"/>
    <mergeCell ref="C135:E135"/>
    <mergeCell ref="C126:E126"/>
    <mergeCell ref="C127:E127"/>
    <mergeCell ref="C128:E128"/>
    <mergeCell ref="C129:E129"/>
    <mergeCell ref="C130:E130"/>
    <mergeCell ref="C121:E121"/>
    <mergeCell ref="C122:E122"/>
    <mergeCell ref="C123:E123"/>
    <mergeCell ref="C124:E124"/>
    <mergeCell ref="C125:E125"/>
    <mergeCell ref="C116:E116"/>
    <mergeCell ref="C117:E117"/>
    <mergeCell ref="C118:E118"/>
    <mergeCell ref="C119:E119"/>
    <mergeCell ref="C120:E120"/>
    <mergeCell ref="C111:E111"/>
    <mergeCell ref="C112:E112"/>
    <mergeCell ref="C113:E113"/>
    <mergeCell ref="C114:E114"/>
    <mergeCell ref="C115:E115"/>
    <mergeCell ref="C106:E106"/>
    <mergeCell ref="C107:E107"/>
    <mergeCell ref="C108:E108"/>
    <mergeCell ref="C109:E109"/>
    <mergeCell ref="C110:E110"/>
    <mergeCell ref="C101:E101"/>
    <mergeCell ref="C102:E102"/>
    <mergeCell ref="C103:E103"/>
    <mergeCell ref="C104:E104"/>
    <mergeCell ref="C105:E105"/>
    <mergeCell ref="C96:E96"/>
    <mergeCell ref="C97:E97"/>
    <mergeCell ref="C98:E98"/>
    <mergeCell ref="C99:E99"/>
    <mergeCell ref="C100:E100"/>
    <mergeCell ref="C91:E91"/>
    <mergeCell ref="C92:E92"/>
    <mergeCell ref="C93:E93"/>
    <mergeCell ref="C94:E94"/>
    <mergeCell ref="C95:E95"/>
    <mergeCell ref="C86:E86"/>
    <mergeCell ref="C87:E87"/>
    <mergeCell ref="C88:E88"/>
    <mergeCell ref="C89:E89"/>
    <mergeCell ref="C90:E90"/>
    <mergeCell ref="B76:J76"/>
    <mergeCell ref="B77:J77"/>
    <mergeCell ref="B78:J78"/>
    <mergeCell ref="B79:J79"/>
    <mergeCell ref="C85:E85"/>
    <mergeCell ref="B71:J71"/>
    <mergeCell ref="B72:J72"/>
    <mergeCell ref="B73:J73"/>
    <mergeCell ref="B74:J74"/>
    <mergeCell ref="B75:J75"/>
    <mergeCell ref="B66:J66"/>
    <mergeCell ref="B67:J67"/>
    <mergeCell ref="B68:J68"/>
    <mergeCell ref="B69:J69"/>
    <mergeCell ref="B70:J70"/>
    <mergeCell ref="B61:J61"/>
    <mergeCell ref="B62:J62"/>
    <mergeCell ref="B63:J63"/>
    <mergeCell ref="B64:J64"/>
    <mergeCell ref="B65:J65"/>
    <mergeCell ref="C54:E54"/>
    <mergeCell ref="C55:E55"/>
    <mergeCell ref="C56:E56"/>
    <mergeCell ref="C57:E57"/>
    <mergeCell ref="B58:E58"/>
    <mergeCell ref="C49:E49"/>
    <mergeCell ref="C50:E50"/>
    <mergeCell ref="C51:E51"/>
    <mergeCell ref="C52:E52"/>
    <mergeCell ref="C53:E53"/>
    <mergeCell ref="C44:E44"/>
    <mergeCell ref="C45:E45"/>
    <mergeCell ref="C46:E46"/>
    <mergeCell ref="C47:E47"/>
    <mergeCell ref="C48:E48"/>
    <mergeCell ref="C39:E39"/>
    <mergeCell ref="C40:E40"/>
    <mergeCell ref="C41:E41"/>
    <mergeCell ref="C42:E42"/>
    <mergeCell ref="C43:E43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E17:F17"/>
    <mergeCell ref="D12:G12"/>
    <mergeCell ref="D13:G13"/>
    <mergeCell ref="E4:J4"/>
    <mergeCell ref="G16:H16"/>
    <mergeCell ref="G17:H17"/>
    <mergeCell ref="E16:F16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2" manualBreakCount="2">
    <brk id="36" max="16383" man="1"/>
    <brk id="79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FF9966"/>
  </sheetPr>
  <dimension ref="A1:G5"/>
  <sheetViews>
    <sheetView workbookViewId="0">
      <selection activeCell="F8" sqref="F8"/>
    </sheetView>
  </sheetViews>
  <sheetFormatPr defaultColWidth="9.109375" defaultRowHeight="13.2" x14ac:dyDescent="0.25"/>
  <cols>
    <col min="1" max="1" width="4.33203125" style="5" customWidth="1"/>
    <col min="2" max="2" width="14.44140625" style="5" customWidth="1"/>
    <col min="3" max="3" width="38.33203125" style="9" customWidth="1"/>
    <col min="4" max="4" width="4.5546875" style="5" customWidth="1"/>
    <col min="5" max="5" width="10.5546875" style="5" customWidth="1"/>
    <col min="6" max="6" width="9.88671875" style="5" customWidth="1"/>
    <col min="7" max="7" width="12.6640625" style="5" customWidth="1"/>
    <col min="8" max="16384" width="9.109375" style="5"/>
  </cols>
  <sheetData>
    <row r="1" spans="1:7" ht="15.6" x14ac:dyDescent="0.25">
      <c r="A1" s="100" t="s">
        <v>7</v>
      </c>
      <c r="B1" s="100"/>
      <c r="C1" s="101"/>
      <c r="D1" s="100"/>
      <c r="E1" s="100"/>
      <c r="F1" s="100"/>
      <c r="G1" s="100"/>
    </row>
    <row r="2" spans="1:7" ht="24.9" customHeight="1" x14ac:dyDescent="0.25">
      <c r="A2" s="78" t="s">
        <v>8</v>
      </c>
      <c r="B2" s="77"/>
      <c r="C2" s="102"/>
      <c r="D2" s="102"/>
      <c r="E2" s="102"/>
      <c r="F2" s="102"/>
      <c r="G2" s="103"/>
    </row>
    <row r="3" spans="1:7" ht="24.9" customHeight="1" x14ac:dyDescent="0.25">
      <c r="A3" s="78" t="s">
        <v>9</v>
      </c>
      <c r="B3" s="77"/>
      <c r="C3" s="102"/>
      <c r="D3" s="102"/>
      <c r="E3" s="102"/>
      <c r="F3" s="102"/>
      <c r="G3" s="103"/>
    </row>
    <row r="4" spans="1:7" ht="24.9" customHeight="1" x14ac:dyDescent="0.25">
      <c r="A4" s="78" t="s">
        <v>10</v>
      </c>
      <c r="B4" s="77"/>
      <c r="C4" s="102"/>
      <c r="D4" s="102"/>
      <c r="E4" s="102"/>
      <c r="F4" s="102"/>
      <c r="G4" s="103"/>
    </row>
    <row r="5" spans="1:7" x14ac:dyDescent="0.25">
      <c r="B5" s="6"/>
      <c r="C5" s="7"/>
      <c r="D5" s="8"/>
    </row>
  </sheetData>
  <sheetProtection algorithmName="SHA-512" hashValue="+WCPHxjRHm33htOvxJ1PQc6QDG05uNpxUAvLRNUPHhLlcTYNlynmcZaTBUZ3QFJMJgsAmvId9qlO732p34hefw==" saltValue="HCwcEDHnlLOmsgc3kljAcQ==" spinCount="100000" sheet="1"/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activeCell="H9" sqref="H9"/>
    </sheetView>
  </sheetViews>
  <sheetFormatPr defaultRowHeight="13.2" outlineLevelRow="1" x14ac:dyDescent="0.25"/>
  <cols>
    <col min="1" max="1" width="3.44140625" customWidth="1"/>
    <col min="2" max="2" width="12.6640625" style="125" customWidth="1"/>
    <col min="3" max="3" width="38.33203125" style="125" customWidth="1"/>
    <col min="4" max="4" width="4.88671875" customWidth="1"/>
    <col min="5" max="5" width="10.6640625" customWidth="1"/>
    <col min="6" max="6" width="9.88671875" customWidth="1"/>
    <col min="7" max="7" width="12.77734375" customWidth="1"/>
    <col min="12" max="13" width="0" hidden="1" customWidth="1"/>
    <col min="18" max="23" width="0" hidden="1" customWidth="1"/>
    <col min="29" max="29" width="0" hidden="1" customWidth="1"/>
    <col min="31" max="41" width="0" hidden="1" customWidth="1"/>
  </cols>
  <sheetData>
    <row r="1" spans="1:60" ht="15.75" customHeight="1" x14ac:dyDescent="0.3">
      <c r="A1" s="191" t="s">
        <v>7</v>
      </c>
      <c r="B1" s="191"/>
      <c r="C1" s="191"/>
      <c r="D1" s="191"/>
      <c r="E1" s="191"/>
      <c r="F1" s="191"/>
      <c r="G1" s="191"/>
      <c r="AG1" t="s">
        <v>247</v>
      </c>
    </row>
    <row r="2" spans="1:60" ht="25.05" customHeight="1" x14ac:dyDescent="0.25">
      <c r="A2" s="192" t="s">
        <v>8</v>
      </c>
      <c r="B2" s="77" t="s">
        <v>43</v>
      </c>
      <c r="C2" s="195" t="s">
        <v>44</v>
      </c>
      <c r="D2" s="193"/>
      <c r="E2" s="193"/>
      <c r="F2" s="193"/>
      <c r="G2" s="194"/>
      <c r="AG2" t="s">
        <v>248</v>
      </c>
    </row>
    <row r="3" spans="1:60" ht="25.05" customHeight="1" x14ac:dyDescent="0.25">
      <c r="A3" s="192" t="s">
        <v>9</v>
      </c>
      <c r="B3" s="77" t="s">
        <v>46</v>
      </c>
      <c r="C3" s="195" t="s">
        <v>47</v>
      </c>
      <c r="D3" s="193"/>
      <c r="E3" s="193"/>
      <c r="F3" s="193"/>
      <c r="G3" s="194"/>
      <c r="AC3" s="125" t="s">
        <v>248</v>
      </c>
      <c r="AG3" t="s">
        <v>249</v>
      </c>
    </row>
    <row r="4" spans="1:60" ht="25.05" customHeight="1" x14ac:dyDescent="0.25">
      <c r="A4" s="196" t="s">
        <v>10</v>
      </c>
      <c r="B4" s="197" t="s">
        <v>48</v>
      </c>
      <c r="C4" s="198" t="s">
        <v>49</v>
      </c>
      <c r="D4" s="199"/>
      <c r="E4" s="199"/>
      <c r="F4" s="199"/>
      <c r="G4" s="200"/>
      <c r="AG4" t="s">
        <v>250</v>
      </c>
    </row>
    <row r="5" spans="1:60" x14ac:dyDescent="0.25">
      <c r="D5" s="190"/>
    </row>
    <row r="6" spans="1:60" ht="39.6" x14ac:dyDescent="0.25">
      <c r="A6" s="202" t="s">
        <v>251</v>
      </c>
      <c r="B6" s="204" t="s">
        <v>252</v>
      </c>
      <c r="C6" s="204" t="s">
        <v>253</v>
      </c>
      <c r="D6" s="203" t="s">
        <v>254</v>
      </c>
      <c r="E6" s="202" t="s">
        <v>255</v>
      </c>
      <c r="F6" s="201" t="s">
        <v>256</v>
      </c>
      <c r="G6" s="202" t="s">
        <v>31</v>
      </c>
      <c r="H6" s="205" t="s">
        <v>32</v>
      </c>
      <c r="I6" s="205" t="s">
        <v>257</v>
      </c>
      <c r="J6" s="205" t="s">
        <v>33</v>
      </c>
      <c r="K6" s="205" t="s">
        <v>258</v>
      </c>
      <c r="L6" s="205" t="s">
        <v>259</v>
      </c>
      <c r="M6" s="205" t="s">
        <v>260</v>
      </c>
      <c r="N6" s="205" t="s">
        <v>261</v>
      </c>
      <c r="O6" s="205" t="s">
        <v>262</v>
      </c>
      <c r="P6" s="205" t="s">
        <v>263</v>
      </c>
      <c r="Q6" s="205" t="s">
        <v>264</v>
      </c>
      <c r="R6" s="205" t="s">
        <v>265</v>
      </c>
      <c r="S6" s="205" t="s">
        <v>266</v>
      </c>
      <c r="T6" s="205" t="s">
        <v>267</v>
      </c>
      <c r="U6" s="205" t="s">
        <v>268</v>
      </c>
      <c r="V6" s="205" t="s">
        <v>269</v>
      </c>
      <c r="W6" s="205" t="s">
        <v>270</v>
      </c>
    </row>
    <row r="7" spans="1:60" hidden="1" x14ac:dyDescent="0.25">
      <c r="A7" s="5"/>
      <c r="B7" s="6"/>
      <c r="C7" s="6"/>
      <c r="D7" s="8"/>
      <c r="E7" s="207"/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8"/>
      <c r="R7" s="208"/>
      <c r="S7" s="208"/>
      <c r="T7" s="208"/>
      <c r="U7" s="208"/>
      <c r="V7" s="208"/>
      <c r="W7" s="208"/>
    </row>
    <row r="8" spans="1:60" x14ac:dyDescent="0.25">
      <c r="A8" s="231" t="s">
        <v>271</v>
      </c>
      <c r="B8" s="232" t="s">
        <v>110</v>
      </c>
      <c r="C8" s="252" t="s">
        <v>111</v>
      </c>
      <c r="D8" s="233"/>
      <c r="E8" s="234"/>
      <c r="F8" s="235"/>
      <c r="G8" s="235">
        <f>SUMIF(AG9:AG16,"&lt;&gt;NOR",G9:G16)</f>
        <v>0</v>
      </c>
      <c r="H8" s="235"/>
      <c r="I8" s="235">
        <f>SUM(I9:I16)</f>
        <v>0</v>
      </c>
      <c r="J8" s="235"/>
      <c r="K8" s="235">
        <f>SUM(K9:K16)</f>
        <v>0</v>
      </c>
      <c r="L8" s="235"/>
      <c r="M8" s="235">
        <f>SUM(M9:M16)</f>
        <v>0</v>
      </c>
      <c r="N8" s="235"/>
      <c r="O8" s="235">
        <f>SUM(O9:O16)</f>
        <v>0</v>
      </c>
      <c r="P8" s="235"/>
      <c r="Q8" s="236">
        <f>SUM(Q9:Q16)</f>
        <v>0</v>
      </c>
      <c r="R8" s="230"/>
      <c r="S8" s="230"/>
      <c r="T8" s="230"/>
      <c r="U8" s="230"/>
      <c r="V8" s="230">
        <f>SUM(V9:V16)</f>
        <v>38.160000000000004</v>
      </c>
      <c r="W8" s="230"/>
      <c r="AG8" t="s">
        <v>272</v>
      </c>
    </row>
    <row r="9" spans="1:60" outlineLevel="1" x14ac:dyDescent="0.25">
      <c r="A9" s="237">
        <v>1</v>
      </c>
      <c r="B9" s="238" t="s">
        <v>273</v>
      </c>
      <c r="C9" s="253" t="s">
        <v>274</v>
      </c>
      <c r="D9" s="239" t="s">
        <v>275</v>
      </c>
      <c r="E9" s="240">
        <v>0.38429999999999997</v>
      </c>
      <c r="F9" s="241"/>
      <c r="G9" s="242">
        <f>ROUND(E9*F9,2)</f>
        <v>0</v>
      </c>
      <c r="H9" s="241"/>
      <c r="I9" s="242">
        <f>ROUND(E9*H9,2)</f>
        <v>0</v>
      </c>
      <c r="J9" s="241"/>
      <c r="K9" s="242">
        <f>ROUND(E9*J9,2)</f>
        <v>0</v>
      </c>
      <c r="L9" s="242">
        <v>21</v>
      </c>
      <c r="M9" s="242">
        <f>G9*(1+L9/100)</f>
        <v>0</v>
      </c>
      <c r="N9" s="242">
        <v>0</v>
      </c>
      <c r="O9" s="242">
        <f>ROUND(E9*N9,2)</f>
        <v>0</v>
      </c>
      <c r="P9" s="242">
        <v>0</v>
      </c>
      <c r="Q9" s="243">
        <f>ROUND(E9*P9,2)</f>
        <v>0</v>
      </c>
      <c r="R9" s="225"/>
      <c r="S9" s="225" t="s">
        <v>276</v>
      </c>
      <c r="T9" s="225" t="s">
        <v>277</v>
      </c>
      <c r="U9" s="225">
        <v>0.23</v>
      </c>
      <c r="V9" s="225">
        <f>ROUND(E9*U9,2)</f>
        <v>0.09</v>
      </c>
      <c r="W9" s="225"/>
      <c r="X9" s="206"/>
      <c r="Y9" s="206"/>
      <c r="Z9" s="206"/>
      <c r="AA9" s="206"/>
      <c r="AB9" s="206"/>
      <c r="AC9" s="206"/>
      <c r="AD9" s="206"/>
      <c r="AE9" s="206"/>
      <c r="AF9" s="206"/>
      <c r="AG9" s="206" t="s">
        <v>278</v>
      </c>
      <c r="AH9" s="206"/>
      <c r="AI9" s="206"/>
      <c r="AJ9" s="206"/>
      <c r="AK9" s="206"/>
      <c r="AL9" s="206"/>
      <c r="AM9" s="206"/>
      <c r="AN9" s="206"/>
      <c r="AO9" s="206"/>
      <c r="AP9" s="206"/>
      <c r="AQ9" s="206"/>
      <c r="AR9" s="206"/>
      <c r="AS9" s="206"/>
      <c r="AT9" s="206"/>
      <c r="AU9" s="206"/>
      <c r="AV9" s="206"/>
      <c r="AW9" s="206"/>
      <c r="AX9" s="206"/>
      <c r="AY9" s="206"/>
      <c r="AZ9" s="206"/>
      <c r="BA9" s="206"/>
      <c r="BB9" s="206"/>
      <c r="BC9" s="206"/>
      <c r="BD9" s="206"/>
      <c r="BE9" s="206"/>
      <c r="BF9" s="206"/>
      <c r="BG9" s="206"/>
      <c r="BH9" s="206"/>
    </row>
    <row r="10" spans="1:60" outlineLevel="1" x14ac:dyDescent="0.25">
      <c r="A10" s="223"/>
      <c r="B10" s="224"/>
      <c r="C10" s="254" t="s">
        <v>279</v>
      </c>
      <c r="D10" s="226"/>
      <c r="E10" s="227">
        <v>0.38429999999999997</v>
      </c>
      <c r="F10" s="225"/>
      <c r="G10" s="225"/>
      <c r="H10" s="225"/>
      <c r="I10" s="225"/>
      <c r="J10" s="225"/>
      <c r="K10" s="225"/>
      <c r="L10" s="225"/>
      <c r="M10" s="225"/>
      <c r="N10" s="225"/>
      <c r="O10" s="225"/>
      <c r="P10" s="225"/>
      <c r="Q10" s="225"/>
      <c r="R10" s="225"/>
      <c r="S10" s="225"/>
      <c r="T10" s="225"/>
      <c r="U10" s="225"/>
      <c r="V10" s="225"/>
      <c r="W10" s="225"/>
      <c r="X10" s="206"/>
      <c r="Y10" s="206"/>
      <c r="Z10" s="206"/>
      <c r="AA10" s="206"/>
      <c r="AB10" s="206"/>
      <c r="AC10" s="206"/>
      <c r="AD10" s="206"/>
      <c r="AE10" s="206"/>
      <c r="AF10" s="206"/>
      <c r="AG10" s="206" t="s">
        <v>280</v>
      </c>
      <c r="AH10" s="206">
        <v>0</v>
      </c>
      <c r="AI10" s="206"/>
      <c r="AJ10" s="206"/>
      <c r="AK10" s="206"/>
      <c r="AL10" s="206"/>
      <c r="AM10" s="206"/>
      <c r="AN10" s="206"/>
      <c r="AO10" s="206"/>
      <c r="AP10" s="206"/>
      <c r="AQ10" s="206"/>
      <c r="AR10" s="206"/>
      <c r="AS10" s="206"/>
      <c r="AT10" s="206"/>
      <c r="AU10" s="206"/>
      <c r="AV10" s="206"/>
      <c r="AW10" s="206"/>
      <c r="AX10" s="206"/>
      <c r="AY10" s="206"/>
      <c r="AZ10" s="206"/>
      <c r="BA10" s="206"/>
      <c r="BB10" s="206"/>
      <c r="BC10" s="206"/>
      <c r="BD10" s="206"/>
      <c r="BE10" s="206"/>
      <c r="BF10" s="206"/>
      <c r="BG10" s="206"/>
      <c r="BH10" s="206"/>
    </row>
    <row r="11" spans="1:60" outlineLevel="1" x14ac:dyDescent="0.25">
      <c r="A11" s="237">
        <v>2</v>
      </c>
      <c r="B11" s="238" t="s">
        <v>281</v>
      </c>
      <c r="C11" s="253" t="s">
        <v>282</v>
      </c>
      <c r="D11" s="239" t="s">
        <v>275</v>
      </c>
      <c r="E11" s="240">
        <v>0.38429999999999997</v>
      </c>
      <c r="F11" s="241"/>
      <c r="G11" s="242">
        <f>ROUND(E11*F11,2)</f>
        <v>0</v>
      </c>
      <c r="H11" s="241"/>
      <c r="I11" s="242">
        <f>ROUND(E11*H11,2)</f>
        <v>0</v>
      </c>
      <c r="J11" s="241"/>
      <c r="K11" s="242">
        <f>ROUND(E11*J11,2)</f>
        <v>0</v>
      </c>
      <c r="L11" s="242">
        <v>21</v>
      </c>
      <c r="M11" s="242">
        <f>G11*(1+L11/100)</f>
        <v>0</v>
      </c>
      <c r="N11" s="242">
        <v>0</v>
      </c>
      <c r="O11" s="242">
        <f>ROUND(E11*N11,2)</f>
        <v>0</v>
      </c>
      <c r="P11" s="242">
        <v>0</v>
      </c>
      <c r="Q11" s="243">
        <f>ROUND(E11*P11,2)</f>
        <v>0</v>
      </c>
      <c r="R11" s="225"/>
      <c r="S11" s="225" t="s">
        <v>283</v>
      </c>
      <c r="T11" s="225" t="s">
        <v>277</v>
      </c>
      <c r="U11" s="225">
        <v>0.65400000000000003</v>
      </c>
      <c r="V11" s="225">
        <f>ROUND(E11*U11,2)</f>
        <v>0.25</v>
      </c>
      <c r="W11" s="225"/>
      <c r="X11" s="206"/>
      <c r="Y11" s="206"/>
      <c r="Z11" s="206"/>
      <c r="AA11" s="206"/>
      <c r="AB11" s="206"/>
      <c r="AC11" s="206"/>
      <c r="AD11" s="206"/>
      <c r="AE11" s="206"/>
      <c r="AF11" s="206"/>
      <c r="AG11" s="206" t="s">
        <v>278</v>
      </c>
      <c r="AH11" s="206"/>
      <c r="AI11" s="206"/>
      <c r="AJ11" s="206"/>
      <c r="AK11" s="206"/>
      <c r="AL11" s="206"/>
      <c r="AM11" s="206"/>
      <c r="AN11" s="206"/>
      <c r="AO11" s="206"/>
      <c r="AP11" s="206"/>
      <c r="AQ11" s="206"/>
      <c r="AR11" s="206"/>
      <c r="AS11" s="206"/>
      <c r="AT11" s="206"/>
      <c r="AU11" s="206"/>
      <c r="AV11" s="206"/>
      <c r="AW11" s="206"/>
      <c r="AX11" s="206"/>
      <c r="AY11" s="206"/>
      <c r="AZ11" s="206"/>
      <c r="BA11" s="206"/>
      <c r="BB11" s="206"/>
      <c r="BC11" s="206"/>
      <c r="BD11" s="206"/>
      <c r="BE11" s="206"/>
      <c r="BF11" s="206"/>
      <c r="BG11" s="206"/>
      <c r="BH11" s="206"/>
    </row>
    <row r="12" spans="1:60" outlineLevel="1" x14ac:dyDescent="0.25">
      <c r="A12" s="223"/>
      <c r="B12" s="224"/>
      <c r="C12" s="254" t="s">
        <v>279</v>
      </c>
      <c r="D12" s="226"/>
      <c r="E12" s="227">
        <v>0.38429999999999997</v>
      </c>
      <c r="F12" s="225"/>
      <c r="G12" s="225"/>
      <c r="H12" s="225"/>
      <c r="I12" s="225"/>
      <c r="J12" s="225"/>
      <c r="K12" s="225"/>
      <c r="L12" s="225"/>
      <c r="M12" s="225"/>
      <c r="N12" s="225"/>
      <c r="O12" s="225"/>
      <c r="P12" s="225"/>
      <c r="Q12" s="225"/>
      <c r="R12" s="225"/>
      <c r="S12" s="225"/>
      <c r="T12" s="225"/>
      <c r="U12" s="225"/>
      <c r="V12" s="225"/>
      <c r="W12" s="225"/>
      <c r="X12" s="206"/>
      <c r="Y12" s="206"/>
      <c r="Z12" s="206"/>
      <c r="AA12" s="206"/>
      <c r="AB12" s="206"/>
      <c r="AC12" s="206"/>
      <c r="AD12" s="206"/>
      <c r="AE12" s="206"/>
      <c r="AF12" s="206"/>
      <c r="AG12" s="206" t="s">
        <v>280</v>
      </c>
      <c r="AH12" s="206">
        <v>0</v>
      </c>
      <c r="AI12" s="206"/>
      <c r="AJ12" s="206"/>
      <c r="AK12" s="206"/>
      <c r="AL12" s="206"/>
      <c r="AM12" s="206"/>
      <c r="AN12" s="206"/>
      <c r="AO12" s="206"/>
      <c r="AP12" s="206"/>
      <c r="AQ12" s="206"/>
      <c r="AR12" s="206"/>
      <c r="AS12" s="206"/>
      <c r="AT12" s="206"/>
      <c r="AU12" s="206"/>
      <c r="AV12" s="206"/>
      <c r="AW12" s="206"/>
      <c r="AX12" s="206"/>
      <c r="AY12" s="206"/>
      <c r="AZ12" s="206"/>
      <c r="BA12" s="206"/>
      <c r="BB12" s="206"/>
      <c r="BC12" s="206"/>
      <c r="BD12" s="206"/>
      <c r="BE12" s="206"/>
      <c r="BF12" s="206"/>
      <c r="BG12" s="206"/>
      <c r="BH12" s="206"/>
    </row>
    <row r="13" spans="1:60" outlineLevel="1" x14ac:dyDescent="0.25">
      <c r="A13" s="237">
        <v>3</v>
      </c>
      <c r="B13" s="238" t="s">
        <v>284</v>
      </c>
      <c r="C13" s="253" t="s">
        <v>285</v>
      </c>
      <c r="D13" s="239" t="s">
        <v>275</v>
      </c>
      <c r="E13" s="240">
        <v>6.0042999999999997</v>
      </c>
      <c r="F13" s="241"/>
      <c r="G13" s="242">
        <f>ROUND(E13*F13,2)</f>
        <v>0</v>
      </c>
      <c r="H13" s="241"/>
      <c r="I13" s="242">
        <f>ROUND(E13*H13,2)</f>
        <v>0</v>
      </c>
      <c r="J13" s="241"/>
      <c r="K13" s="242">
        <f>ROUND(E13*J13,2)</f>
        <v>0</v>
      </c>
      <c r="L13" s="242">
        <v>21</v>
      </c>
      <c r="M13" s="242">
        <f>G13*(1+L13/100)</f>
        <v>0</v>
      </c>
      <c r="N13" s="242">
        <v>0</v>
      </c>
      <c r="O13" s="242">
        <f>ROUND(E13*N13,2)</f>
        <v>0</v>
      </c>
      <c r="P13" s="242">
        <v>0</v>
      </c>
      <c r="Q13" s="243">
        <f>ROUND(E13*P13,2)</f>
        <v>0</v>
      </c>
      <c r="R13" s="225"/>
      <c r="S13" s="225" t="s">
        <v>276</v>
      </c>
      <c r="T13" s="225" t="s">
        <v>277</v>
      </c>
      <c r="U13" s="225">
        <v>6.298</v>
      </c>
      <c r="V13" s="225">
        <f>ROUND(E13*U13,2)</f>
        <v>37.82</v>
      </c>
      <c r="W13" s="225"/>
      <c r="X13" s="206"/>
      <c r="Y13" s="206"/>
      <c r="Z13" s="206"/>
      <c r="AA13" s="206"/>
      <c r="AB13" s="206"/>
      <c r="AC13" s="206"/>
      <c r="AD13" s="206"/>
      <c r="AE13" s="206"/>
      <c r="AF13" s="206"/>
      <c r="AG13" s="206" t="s">
        <v>278</v>
      </c>
      <c r="AH13" s="206"/>
      <c r="AI13" s="206"/>
      <c r="AJ13" s="206"/>
      <c r="AK13" s="206"/>
      <c r="AL13" s="206"/>
      <c r="AM13" s="206"/>
      <c r="AN13" s="206"/>
      <c r="AO13" s="206"/>
      <c r="AP13" s="206"/>
      <c r="AQ13" s="206"/>
      <c r="AR13" s="206"/>
      <c r="AS13" s="206"/>
      <c r="AT13" s="206"/>
      <c r="AU13" s="206"/>
      <c r="AV13" s="206"/>
      <c r="AW13" s="206"/>
      <c r="AX13" s="206"/>
      <c r="AY13" s="206"/>
      <c r="AZ13" s="206"/>
      <c r="BA13" s="206"/>
      <c r="BB13" s="206"/>
      <c r="BC13" s="206"/>
      <c r="BD13" s="206"/>
      <c r="BE13" s="206"/>
      <c r="BF13" s="206"/>
      <c r="BG13" s="206"/>
      <c r="BH13" s="206"/>
    </row>
    <row r="14" spans="1:60" outlineLevel="1" x14ac:dyDescent="0.25">
      <c r="A14" s="223"/>
      <c r="B14" s="224"/>
      <c r="C14" s="254" t="s">
        <v>286</v>
      </c>
      <c r="D14" s="226"/>
      <c r="E14" s="227">
        <v>6.0042900000000001</v>
      </c>
      <c r="F14" s="225"/>
      <c r="G14" s="225"/>
      <c r="H14" s="225"/>
      <c r="I14" s="225"/>
      <c r="J14" s="225"/>
      <c r="K14" s="225"/>
      <c r="L14" s="225"/>
      <c r="M14" s="225"/>
      <c r="N14" s="225"/>
      <c r="O14" s="225"/>
      <c r="P14" s="225"/>
      <c r="Q14" s="225"/>
      <c r="R14" s="225"/>
      <c r="S14" s="225"/>
      <c r="T14" s="225"/>
      <c r="U14" s="225"/>
      <c r="V14" s="225"/>
      <c r="W14" s="225"/>
      <c r="X14" s="206"/>
      <c r="Y14" s="206"/>
      <c r="Z14" s="206"/>
      <c r="AA14" s="206"/>
      <c r="AB14" s="206"/>
      <c r="AC14" s="206"/>
      <c r="AD14" s="206"/>
      <c r="AE14" s="206"/>
      <c r="AF14" s="206"/>
      <c r="AG14" s="206" t="s">
        <v>280</v>
      </c>
      <c r="AH14" s="206">
        <v>0</v>
      </c>
      <c r="AI14" s="206"/>
      <c r="AJ14" s="206"/>
      <c r="AK14" s="206"/>
      <c r="AL14" s="206"/>
      <c r="AM14" s="206"/>
      <c r="AN14" s="206"/>
      <c r="AO14" s="206"/>
      <c r="AP14" s="206"/>
      <c r="AQ14" s="206"/>
      <c r="AR14" s="206"/>
      <c r="AS14" s="206"/>
      <c r="AT14" s="206"/>
      <c r="AU14" s="206"/>
      <c r="AV14" s="206"/>
      <c r="AW14" s="206"/>
      <c r="AX14" s="206"/>
      <c r="AY14" s="206"/>
      <c r="AZ14" s="206"/>
      <c r="BA14" s="206"/>
      <c r="BB14" s="206"/>
      <c r="BC14" s="206"/>
      <c r="BD14" s="206"/>
      <c r="BE14" s="206"/>
      <c r="BF14" s="206"/>
      <c r="BG14" s="206"/>
      <c r="BH14" s="206"/>
    </row>
    <row r="15" spans="1:60" ht="20.399999999999999" outlineLevel="1" x14ac:dyDescent="0.25">
      <c r="A15" s="237">
        <v>4</v>
      </c>
      <c r="B15" s="238" t="s">
        <v>287</v>
      </c>
      <c r="C15" s="253" t="s">
        <v>288</v>
      </c>
      <c r="D15" s="239" t="s">
        <v>275</v>
      </c>
      <c r="E15" s="240">
        <v>0.2611</v>
      </c>
      <c r="F15" s="241"/>
      <c r="G15" s="242">
        <f>ROUND(E15*F15,2)</f>
        <v>0</v>
      </c>
      <c r="H15" s="241"/>
      <c r="I15" s="242">
        <f>ROUND(E15*H15,2)</f>
        <v>0</v>
      </c>
      <c r="J15" s="241"/>
      <c r="K15" s="242">
        <f>ROUND(E15*J15,2)</f>
        <v>0</v>
      </c>
      <c r="L15" s="242">
        <v>21</v>
      </c>
      <c r="M15" s="242">
        <f>G15*(1+L15/100)</f>
        <v>0</v>
      </c>
      <c r="N15" s="242">
        <v>0</v>
      </c>
      <c r="O15" s="242">
        <f>ROUND(E15*N15,2)</f>
        <v>0</v>
      </c>
      <c r="P15" s="242">
        <v>0</v>
      </c>
      <c r="Q15" s="243">
        <f>ROUND(E15*P15,2)</f>
        <v>0</v>
      </c>
      <c r="R15" s="225"/>
      <c r="S15" s="225" t="s">
        <v>289</v>
      </c>
      <c r="T15" s="225" t="s">
        <v>277</v>
      </c>
      <c r="U15" s="225">
        <v>0</v>
      </c>
      <c r="V15" s="225">
        <f>ROUND(E15*U15,2)</f>
        <v>0</v>
      </c>
      <c r="W15" s="225"/>
      <c r="X15" s="206"/>
      <c r="Y15" s="206"/>
      <c r="Z15" s="206"/>
      <c r="AA15" s="206"/>
      <c r="AB15" s="206"/>
      <c r="AC15" s="206"/>
      <c r="AD15" s="206"/>
      <c r="AE15" s="206"/>
      <c r="AF15" s="206"/>
      <c r="AG15" s="206" t="s">
        <v>278</v>
      </c>
      <c r="AH15" s="206"/>
      <c r="AI15" s="206"/>
      <c r="AJ15" s="206"/>
      <c r="AK15" s="206"/>
      <c r="AL15" s="206"/>
      <c r="AM15" s="206"/>
      <c r="AN15" s="206"/>
      <c r="AO15" s="206"/>
      <c r="AP15" s="206"/>
      <c r="AQ15" s="206"/>
      <c r="AR15" s="206"/>
      <c r="AS15" s="206"/>
      <c r="AT15" s="206"/>
      <c r="AU15" s="206"/>
      <c r="AV15" s="206"/>
      <c r="AW15" s="206"/>
      <c r="AX15" s="206"/>
      <c r="AY15" s="206"/>
      <c r="AZ15" s="206"/>
      <c r="BA15" s="206"/>
      <c r="BB15" s="206"/>
      <c r="BC15" s="206"/>
      <c r="BD15" s="206"/>
      <c r="BE15" s="206"/>
      <c r="BF15" s="206"/>
      <c r="BG15" s="206"/>
      <c r="BH15" s="206"/>
    </row>
    <row r="16" spans="1:60" outlineLevel="1" x14ac:dyDescent="0.25">
      <c r="A16" s="223"/>
      <c r="B16" s="224"/>
      <c r="C16" s="254" t="s">
        <v>290</v>
      </c>
      <c r="D16" s="226"/>
      <c r="E16" s="227">
        <v>0.26106000000000001</v>
      </c>
      <c r="F16" s="225"/>
      <c r="G16" s="225"/>
      <c r="H16" s="225"/>
      <c r="I16" s="225"/>
      <c r="J16" s="225"/>
      <c r="K16" s="225"/>
      <c r="L16" s="225"/>
      <c r="M16" s="225"/>
      <c r="N16" s="225"/>
      <c r="O16" s="225"/>
      <c r="P16" s="225"/>
      <c r="Q16" s="225"/>
      <c r="R16" s="225"/>
      <c r="S16" s="225"/>
      <c r="T16" s="225"/>
      <c r="U16" s="225"/>
      <c r="V16" s="225"/>
      <c r="W16" s="225"/>
      <c r="X16" s="206"/>
      <c r="Y16" s="206"/>
      <c r="Z16" s="206"/>
      <c r="AA16" s="206"/>
      <c r="AB16" s="206"/>
      <c r="AC16" s="206"/>
      <c r="AD16" s="206"/>
      <c r="AE16" s="206"/>
      <c r="AF16" s="206"/>
      <c r="AG16" s="206" t="s">
        <v>280</v>
      </c>
      <c r="AH16" s="206">
        <v>0</v>
      </c>
      <c r="AI16" s="206"/>
      <c r="AJ16" s="206"/>
      <c r="AK16" s="206"/>
      <c r="AL16" s="206"/>
      <c r="AM16" s="206"/>
      <c r="AN16" s="206"/>
      <c r="AO16" s="206"/>
      <c r="AP16" s="206"/>
      <c r="AQ16" s="206"/>
      <c r="AR16" s="206"/>
      <c r="AS16" s="206"/>
      <c r="AT16" s="206"/>
      <c r="AU16" s="206"/>
      <c r="AV16" s="206"/>
      <c r="AW16" s="206"/>
      <c r="AX16" s="206"/>
      <c r="AY16" s="206"/>
      <c r="AZ16" s="206"/>
      <c r="BA16" s="206"/>
      <c r="BB16" s="206"/>
      <c r="BC16" s="206"/>
      <c r="BD16" s="206"/>
      <c r="BE16" s="206"/>
      <c r="BF16" s="206"/>
      <c r="BG16" s="206"/>
      <c r="BH16" s="206"/>
    </row>
    <row r="17" spans="1:60" x14ac:dyDescent="0.25">
      <c r="A17" s="231" t="s">
        <v>271</v>
      </c>
      <c r="B17" s="232" t="s">
        <v>112</v>
      </c>
      <c r="C17" s="252" t="s">
        <v>113</v>
      </c>
      <c r="D17" s="233"/>
      <c r="E17" s="234"/>
      <c r="F17" s="235"/>
      <c r="G17" s="235">
        <f>SUMIF(AG18:AG32,"&lt;&gt;NOR",G18:G32)</f>
        <v>0</v>
      </c>
      <c r="H17" s="235"/>
      <c r="I17" s="235">
        <f>SUM(I18:I32)</f>
        <v>0</v>
      </c>
      <c r="J17" s="235"/>
      <c r="K17" s="235">
        <f>SUM(K18:K32)</f>
        <v>0</v>
      </c>
      <c r="L17" s="235"/>
      <c r="M17" s="235">
        <f>SUM(M18:M32)</f>
        <v>0</v>
      </c>
      <c r="N17" s="235"/>
      <c r="O17" s="235">
        <f>SUM(O18:O32)</f>
        <v>0</v>
      </c>
      <c r="P17" s="235"/>
      <c r="Q17" s="236">
        <f>SUM(Q18:Q32)</f>
        <v>0</v>
      </c>
      <c r="R17" s="230"/>
      <c r="S17" s="230"/>
      <c r="T17" s="230"/>
      <c r="U17" s="230"/>
      <c r="V17" s="230">
        <f>SUM(V18:V32)</f>
        <v>17.04</v>
      </c>
      <c r="W17" s="230"/>
      <c r="AG17" t="s">
        <v>272</v>
      </c>
    </row>
    <row r="18" spans="1:60" outlineLevel="1" x14ac:dyDescent="0.25">
      <c r="A18" s="237">
        <v>5</v>
      </c>
      <c r="B18" s="238" t="s">
        <v>291</v>
      </c>
      <c r="C18" s="253" t="s">
        <v>292</v>
      </c>
      <c r="D18" s="239" t="s">
        <v>275</v>
      </c>
      <c r="E18" s="240">
        <v>6.3886000000000003</v>
      </c>
      <c r="F18" s="241"/>
      <c r="G18" s="242">
        <f>ROUND(E18*F18,2)</f>
        <v>0</v>
      </c>
      <c r="H18" s="241"/>
      <c r="I18" s="242">
        <f>ROUND(E18*H18,2)</f>
        <v>0</v>
      </c>
      <c r="J18" s="241"/>
      <c r="K18" s="242">
        <f>ROUND(E18*J18,2)</f>
        <v>0</v>
      </c>
      <c r="L18" s="242">
        <v>21</v>
      </c>
      <c r="M18" s="242">
        <f>G18*(1+L18/100)</f>
        <v>0</v>
      </c>
      <c r="N18" s="242">
        <v>0</v>
      </c>
      <c r="O18" s="242">
        <f>ROUND(E18*N18,2)</f>
        <v>0</v>
      </c>
      <c r="P18" s="242">
        <v>0</v>
      </c>
      <c r="Q18" s="243">
        <f>ROUND(E18*P18,2)</f>
        <v>0</v>
      </c>
      <c r="R18" s="225"/>
      <c r="S18" s="225" t="s">
        <v>276</v>
      </c>
      <c r="T18" s="225" t="s">
        <v>277</v>
      </c>
      <c r="U18" s="225">
        <v>0.34499999999999997</v>
      </c>
      <c r="V18" s="225">
        <f>ROUND(E18*U18,2)</f>
        <v>2.2000000000000002</v>
      </c>
      <c r="W18" s="225"/>
      <c r="X18" s="206"/>
      <c r="Y18" s="206"/>
      <c r="Z18" s="206"/>
      <c r="AA18" s="206"/>
      <c r="AB18" s="206"/>
      <c r="AC18" s="206"/>
      <c r="AD18" s="206"/>
      <c r="AE18" s="206"/>
      <c r="AF18" s="206"/>
      <c r="AG18" s="206" t="s">
        <v>278</v>
      </c>
      <c r="AH18" s="206"/>
      <c r="AI18" s="206"/>
      <c r="AJ18" s="206"/>
      <c r="AK18" s="206"/>
      <c r="AL18" s="206"/>
      <c r="AM18" s="206"/>
      <c r="AN18" s="206"/>
      <c r="AO18" s="206"/>
      <c r="AP18" s="206"/>
      <c r="AQ18" s="206"/>
      <c r="AR18" s="206"/>
      <c r="AS18" s="206"/>
      <c r="AT18" s="206"/>
      <c r="AU18" s="206"/>
      <c r="AV18" s="206"/>
      <c r="AW18" s="206"/>
      <c r="AX18" s="206"/>
      <c r="AY18" s="206"/>
      <c r="AZ18" s="206"/>
      <c r="BA18" s="206"/>
      <c r="BB18" s="206"/>
      <c r="BC18" s="206"/>
      <c r="BD18" s="206"/>
      <c r="BE18" s="206"/>
      <c r="BF18" s="206"/>
      <c r="BG18" s="206"/>
      <c r="BH18" s="206"/>
    </row>
    <row r="19" spans="1:60" outlineLevel="1" x14ac:dyDescent="0.25">
      <c r="A19" s="223"/>
      <c r="B19" s="224"/>
      <c r="C19" s="254" t="s">
        <v>279</v>
      </c>
      <c r="D19" s="226"/>
      <c r="E19" s="227">
        <v>0.38429999999999997</v>
      </c>
      <c r="F19" s="225"/>
      <c r="G19" s="225"/>
      <c r="H19" s="225"/>
      <c r="I19" s="225"/>
      <c r="J19" s="225"/>
      <c r="K19" s="225"/>
      <c r="L19" s="225"/>
      <c r="M19" s="225"/>
      <c r="N19" s="225"/>
      <c r="O19" s="225"/>
      <c r="P19" s="225"/>
      <c r="Q19" s="225"/>
      <c r="R19" s="225"/>
      <c r="S19" s="225"/>
      <c r="T19" s="225"/>
      <c r="U19" s="225"/>
      <c r="V19" s="225"/>
      <c r="W19" s="225"/>
      <c r="X19" s="206"/>
      <c r="Y19" s="206"/>
      <c r="Z19" s="206"/>
      <c r="AA19" s="206"/>
      <c r="AB19" s="206"/>
      <c r="AC19" s="206"/>
      <c r="AD19" s="206"/>
      <c r="AE19" s="206"/>
      <c r="AF19" s="206"/>
      <c r="AG19" s="206" t="s">
        <v>280</v>
      </c>
      <c r="AH19" s="206">
        <v>0</v>
      </c>
      <c r="AI19" s="206"/>
      <c r="AJ19" s="206"/>
      <c r="AK19" s="206"/>
      <c r="AL19" s="206"/>
      <c r="AM19" s="206"/>
      <c r="AN19" s="206"/>
      <c r="AO19" s="206"/>
      <c r="AP19" s="206"/>
      <c r="AQ19" s="206"/>
      <c r="AR19" s="206"/>
      <c r="AS19" s="206"/>
      <c r="AT19" s="206"/>
      <c r="AU19" s="206"/>
      <c r="AV19" s="206"/>
      <c r="AW19" s="206"/>
      <c r="AX19" s="206"/>
      <c r="AY19" s="206"/>
      <c r="AZ19" s="206"/>
      <c r="BA19" s="206"/>
      <c r="BB19" s="206"/>
      <c r="BC19" s="206"/>
      <c r="BD19" s="206"/>
      <c r="BE19" s="206"/>
      <c r="BF19" s="206"/>
      <c r="BG19" s="206"/>
      <c r="BH19" s="206"/>
    </row>
    <row r="20" spans="1:60" outlineLevel="1" x14ac:dyDescent="0.25">
      <c r="A20" s="223"/>
      <c r="B20" s="224"/>
      <c r="C20" s="254" t="s">
        <v>293</v>
      </c>
      <c r="D20" s="226"/>
      <c r="E20" s="227">
        <v>6.0042900000000001</v>
      </c>
      <c r="F20" s="225"/>
      <c r="G20" s="225"/>
      <c r="H20" s="225"/>
      <c r="I20" s="225"/>
      <c r="J20" s="225"/>
      <c r="K20" s="225"/>
      <c r="L20" s="225"/>
      <c r="M20" s="225"/>
      <c r="N20" s="225"/>
      <c r="O20" s="225"/>
      <c r="P20" s="225"/>
      <c r="Q20" s="225"/>
      <c r="R20" s="225"/>
      <c r="S20" s="225"/>
      <c r="T20" s="225"/>
      <c r="U20" s="225"/>
      <c r="V20" s="225"/>
      <c r="W20" s="225"/>
      <c r="X20" s="206"/>
      <c r="Y20" s="206"/>
      <c r="Z20" s="206"/>
      <c r="AA20" s="206"/>
      <c r="AB20" s="206"/>
      <c r="AC20" s="206"/>
      <c r="AD20" s="206"/>
      <c r="AE20" s="206"/>
      <c r="AF20" s="206"/>
      <c r="AG20" s="206" t="s">
        <v>280</v>
      </c>
      <c r="AH20" s="206">
        <v>0</v>
      </c>
      <c r="AI20" s="206"/>
      <c r="AJ20" s="206"/>
      <c r="AK20" s="206"/>
      <c r="AL20" s="206"/>
      <c r="AM20" s="206"/>
      <c r="AN20" s="206"/>
      <c r="AO20" s="206"/>
      <c r="AP20" s="206"/>
      <c r="AQ20" s="206"/>
      <c r="AR20" s="206"/>
      <c r="AS20" s="206"/>
      <c r="AT20" s="206"/>
      <c r="AU20" s="206"/>
      <c r="AV20" s="206"/>
      <c r="AW20" s="206"/>
      <c r="AX20" s="206"/>
      <c r="AY20" s="206"/>
      <c r="AZ20" s="206"/>
      <c r="BA20" s="206"/>
      <c r="BB20" s="206"/>
      <c r="BC20" s="206"/>
      <c r="BD20" s="206"/>
      <c r="BE20" s="206"/>
      <c r="BF20" s="206"/>
      <c r="BG20" s="206"/>
      <c r="BH20" s="206"/>
    </row>
    <row r="21" spans="1:60" outlineLevel="1" x14ac:dyDescent="0.25">
      <c r="A21" s="237">
        <v>6</v>
      </c>
      <c r="B21" s="238" t="s">
        <v>294</v>
      </c>
      <c r="C21" s="253" t="s">
        <v>295</v>
      </c>
      <c r="D21" s="239" t="s">
        <v>275</v>
      </c>
      <c r="E21" s="240">
        <v>6.3886000000000003</v>
      </c>
      <c r="F21" s="241"/>
      <c r="G21" s="242">
        <f>ROUND(E21*F21,2)</f>
        <v>0</v>
      </c>
      <c r="H21" s="241"/>
      <c r="I21" s="242">
        <f>ROUND(E21*H21,2)</f>
        <v>0</v>
      </c>
      <c r="J21" s="241"/>
      <c r="K21" s="242">
        <f>ROUND(E21*J21,2)</f>
        <v>0</v>
      </c>
      <c r="L21" s="242">
        <v>21</v>
      </c>
      <c r="M21" s="242">
        <f>G21*(1+L21/100)</f>
        <v>0</v>
      </c>
      <c r="N21" s="242">
        <v>0</v>
      </c>
      <c r="O21" s="242">
        <f>ROUND(E21*N21,2)</f>
        <v>0</v>
      </c>
      <c r="P21" s="242">
        <v>0</v>
      </c>
      <c r="Q21" s="243">
        <f>ROUND(E21*P21,2)</f>
        <v>0</v>
      </c>
      <c r="R21" s="225"/>
      <c r="S21" s="225" t="s">
        <v>276</v>
      </c>
      <c r="T21" s="225" t="s">
        <v>277</v>
      </c>
      <c r="U21" s="225">
        <v>1.0999999999999999E-2</v>
      </c>
      <c r="V21" s="225">
        <f>ROUND(E21*U21,2)</f>
        <v>7.0000000000000007E-2</v>
      </c>
      <c r="W21" s="225"/>
      <c r="X21" s="206"/>
      <c r="Y21" s="206"/>
      <c r="Z21" s="206"/>
      <c r="AA21" s="206"/>
      <c r="AB21" s="206"/>
      <c r="AC21" s="206"/>
      <c r="AD21" s="206"/>
      <c r="AE21" s="206"/>
      <c r="AF21" s="206"/>
      <c r="AG21" s="206" t="s">
        <v>278</v>
      </c>
      <c r="AH21" s="206"/>
      <c r="AI21" s="206"/>
      <c r="AJ21" s="206"/>
      <c r="AK21" s="206"/>
      <c r="AL21" s="206"/>
      <c r="AM21" s="206"/>
      <c r="AN21" s="206"/>
      <c r="AO21" s="206"/>
      <c r="AP21" s="206"/>
      <c r="AQ21" s="206"/>
      <c r="AR21" s="206"/>
      <c r="AS21" s="206"/>
      <c r="AT21" s="206"/>
      <c r="AU21" s="206"/>
      <c r="AV21" s="206"/>
      <c r="AW21" s="206"/>
      <c r="AX21" s="206"/>
      <c r="AY21" s="206"/>
      <c r="AZ21" s="206"/>
      <c r="BA21" s="206"/>
      <c r="BB21" s="206"/>
      <c r="BC21" s="206"/>
      <c r="BD21" s="206"/>
      <c r="BE21" s="206"/>
      <c r="BF21" s="206"/>
      <c r="BG21" s="206"/>
      <c r="BH21" s="206"/>
    </row>
    <row r="22" spans="1:60" outlineLevel="1" x14ac:dyDescent="0.25">
      <c r="A22" s="223"/>
      <c r="B22" s="224"/>
      <c r="C22" s="254" t="s">
        <v>279</v>
      </c>
      <c r="D22" s="226"/>
      <c r="E22" s="227">
        <v>0.38429999999999997</v>
      </c>
      <c r="F22" s="225"/>
      <c r="G22" s="225"/>
      <c r="H22" s="225"/>
      <c r="I22" s="225"/>
      <c r="J22" s="225"/>
      <c r="K22" s="225"/>
      <c r="L22" s="225"/>
      <c r="M22" s="225"/>
      <c r="N22" s="225"/>
      <c r="O22" s="225"/>
      <c r="P22" s="225"/>
      <c r="Q22" s="225"/>
      <c r="R22" s="225"/>
      <c r="S22" s="225"/>
      <c r="T22" s="225"/>
      <c r="U22" s="225"/>
      <c r="V22" s="225"/>
      <c r="W22" s="225"/>
      <c r="X22" s="206"/>
      <c r="Y22" s="206"/>
      <c r="Z22" s="206"/>
      <c r="AA22" s="206"/>
      <c r="AB22" s="206"/>
      <c r="AC22" s="206"/>
      <c r="AD22" s="206"/>
      <c r="AE22" s="206"/>
      <c r="AF22" s="206"/>
      <c r="AG22" s="206" t="s">
        <v>280</v>
      </c>
      <c r="AH22" s="206">
        <v>0</v>
      </c>
      <c r="AI22" s="206"/>
      <c r="AJ22" s="206"/>
      <c r="AK22" s="206"/>
      <c r="AL22" s="206"/>
      <c r="AM22" s="206"/>
      <c r="AN22" s="206"/>
      <c r="AO22" s="206"/>
      <c r="AP22" s="206"/>
      <c r="AQ22" s="206"/>
      <c r="AR22" s="206"/>
      <c r="AS22" s="206"/>
      <c r="AT22" s="206"/>
      <c r="AU22" s="206"/>
      <c r="AV22" s="206"/>
      <c r="AW22" s="206"/>
      <c r="AX22" s="206"/>
      <c r="AY22" s="206"/>
      <c r="AZ22" s="206"/>
      <c r="BA22" s="206"/>
      <c r="BB22" s="206"/>
      <c r="BC22" s="206"/>
      <c r="BD22" s="206"/>
      <c r="BE22" s="206"/>
      <c r="BF22" s="206"/>
      <c r="BG22" s="206"/>
      <c r="BH22" s="206"/>
    </row>
    <row r="23" spans="1:60" outlineLevel="1" x14ac:dyDescent="0.25">
      <c r="A23" s="223"/>
      <c r="B23" s="224"/>
      <c r="C23" s="254" t="s">
        <v>293</v>
      </c>
      <c r="D23" s="226"/>
      <c r="E23" s="227">
        <v>6.0042900000000001</v>
      </c>
      <c r="F23" s="225"/>
      <c r="G23" s="225"/>
      <c r="H23" s="225"/>
      <c r="I23" s="225"/>
      <c r="J23" s="225"/>
      <c r="K23" s="225"/>
      <c r="L23" s="225"/>
      <c r="M23" s="225"/>
      <c r="N23" s="225"/>
      <c r="O23" s="225"/>
      <c r="P23" s="225"/>
      <c r="Q23" s="225"/>
      <c r="R23" s="225"/>
      <c r="S23" s="225"/>
      <c r="T23" s="225"/>
      <c r="U23" s="225"/>
      <c r="V23" s="225"/>
      <c r="W23" s="225"/>
      <c r="X23" s="206"/>
      <c r="Y23" s="206"/>
      <c r="Z23" s="206"/>
      <c r="AA23" s="206"/>
      <c r="AB23" s="206"/>
      <c r="AC23" s="206"/>
      <c r="AD23" s="206"/>
      <c r="AE23" s="206"/>
      <c r="AF23" s="206"/>
      <c r="AG23" s="206" t="s">
        <v>280</v>
      </c>
      <c r="AH23" s="206">
        <v>0</v>
      </c>
      <c r="AI23" s="206"/>
      <c r="AJ23" s="206"/>
      <c r="AK23" s="206"/>
      <c r="AL23" s="206"/>
      <c r="AM23" s="206"/>
      <c r="AN23" s="206"/>
      <c r="AO23" s="206"/>
      <c r="AP23" s="206"/>
      <c r="AQ23" s="206"/>
      <c r="AR23" s="206"/>
      <c r="AS23" s="206"/>
      <c r="AT23" s="206"/>
      <c r="AU23" s="206"/>
      <c r="AV23" s="206"/>
      <c r="AW23" s="206"/>
      <c r="AX23" s="206"/>
      <c r="AY23" s="206"/>
      <c r="AZ23" s="206"/>
      <c r="BA23" s="206"/>
      <c r="BB23" s="206"/>
      <c r="BC23" s="206"/>
      <c r="BD23" s="206"/>
      <c r="BE23" s="206"/>
      <c r="BF23" s="206"/>
      <c r="BG23" s="206"/>
      <c r="BH23" s="206"/>
    </row>
    <row r="24" spans="1:60" outlineLevel="1" x14ac:dyDescent="0.25">
      <c r="A24" s="237">
        <v>7</v>
      </c>
      <c r="B24" s="238" t="s">
        <v>296</v>
      </c>
      <c r="C24" s="253" t="s">
        <v>297</v>
      </c>
      <c r="D24" s="239" t="s">
        <v>275</v>
      </c>
      <c r="E24" s="240">
        <v>6.3886000000000003</v>
      </c>
      <c r="F24" s="241"/>
      <c r="G24" s="242">
        <f>ROUND(E24*F24,2)</f>
        <v>0</v>
      </c>
      <c r="H24" s="241"/>
      <c r="I24" s="242">
        <f>ROUND(E24*H24,2)</f>
        <v>0</v>
      </c>
      <c r="J24" s="241"/>
      <c r="K24" s="242">
        <f>ROUND(E24*J24,2)</f>
        <v>0</v>
      </c>
      <c r="L24" s="242">
        <v>21</v>
      </c>
      <c r="M24" s="242">
        <f>G24*(1+L24/100)</f>
        <v>0</v>
      </c>
      <c r="N24" s="242">
        <v>0</v>
      </c>
      <c r="O24" s="242">
        <f>ROUND(E24*N24,2)</f>
        <v>0</v>
      </c>
      <c r="P24" s="242">
        <v>0</v>
      </c>
      <c r="Q24" s="243">
        <f>ROUND(E24*P24,2)</f>
        <v>0</v>
      </c>
      <c r="R24" s="225"/>
      <c r="S24" s="225" t="s">
        <v>276</v>
      </c>
      <c r="T24" s="225" t="s">
        <v>277</v>
      </c>
      <c r="U24" s="225">
        <v>0.86799999999999999</v>
      </c>
      <c r="V24" s="225">
        <f>ROUND(E24*U24,2)</f>
        <v>5.55</v>
      </c>
      <c r="W24" s="225"/>
      <c r="X24" s="206"/>
      <c r="Y24" s="206"/>
      <c r="Z24" s="206"/>
      <c r="AA24" s="206"/>
      <c r="AB24" s="206"/>
      <c r="AC24" s="206"/>
      <c r="AD24" s="206"/>
      <c r="AE24" s="206"/>
      <c r="AF24" s="206"/>
      <c r="AG24" s="206" t="s">
        <v>278</v>
      </c>
      <c r="AH24" s="206"/>
      <c r="AI24" s="206"/>
      <c r="AJ24" s="206"/>
      <c r="AK24" s="206"/>
      <c r="AL24" s="206"/>
      <c r="AM24" s="206"/>
      <c r="AN24" s="206"/>
      <c r="AO24" s="206"/>
      <c r="AP24" s="206"/>
      <c r="AQ24" s="206"/>
      <c r="AR24" s="206"/>
      <c r="AS24" s="206"/>
      <c r="AT24" s="206"/>
      <c r="AU24" s="206"/>
      <c r="AV24" s="206"/>
      <c r="AW24" s="206"/>
      <c r="AX24" s="206"/>
      <c r="AY24" s="206"/>
      <c r="AZ24" s="206"/>
      <c r="BA24" s="206"/>
      <c r="BB24" s="206"/>
      <c r="BC24" s="206"/>
      <c r="BD24" s="206"/>
      <c r="BE24" s="206"/>
      <c r="BF24" s="206"/>
      <c r="BG24" s="206"/>
      <c r="BH24" s="206"/>
    </row>
    <row r="25" spans="1:60" outlineLevel="1" x14ac:dyDescent="0.25">
      <c r="A25" s="223"/>
      <c r="B25" s="224"/>
      <c r="C25" s="254" t="s">
        <v>279</v>
      </c>
      <c r="D25" s="226"/>
      <c r="E25" s="227">
        <v>0.38429999999999997</v>
      </c>
      <c r="F25" s="225"/>
      <c r="G25" s="225"/>
      <c r="H25" s="225"/>
      <c r="I25" s="225"/>
      <c r="J25" s="225"/>
      <c r="K25" s="225"/>
      <c r="L25" s="225"/>
      <c r="M25" s="225"/>
      <c r="N25" s="225"/>
      <c r="O25" s="225"/>
      <c r="P25" s="225"/>
      <c r="Q25" s="225"/>
      <c r="R25" s="225"/>
      <c r="S25" s="225"/>
      <c r="T25" s="225"/>
      <c r="U25" s="225"/>
      <c r="V25" s="225"/>
      <c r="W25" s="225"/>
      <c r="X25" s="206"/>
      <c r="Y25" s="206"/>
      <c r="Z25" s="206"/>
      <c r="AA25" s="206"/>
      <c r="AB25" s="206"/>
      <c r="AC25" s="206"/>
      <c r="AD25" s="206"/>
      <c r="AE25" s="206"/>
      <c r="AF25" s="206"/>
      <c r="AG25" s="206" t="s">
        <v>280</v>
      </c>
      <c r="AH25" s="206">
        <v>0</v>
      </c>
      <c r="AI25" s="206"/>
      <c r="AJ25" s="206"/>
      <c r="AK25" s="206"/>
      <c r="AL25" s="206"/>
      <c r="AM25" s="206"/>
      <c r="AN25" s="206"/>
      <c r="AO25" s="206"/>
      <c r="AP25" s="206"/>
      <c r="AQ25" s="206"/>
      <c r="AR25" s="206"/>
      <c r="AS25" s="206"/>
      <c r="AT25" s="206"/>
      <c r="AU25" s="206"/>
      <c r="AV25" s="206"/>
      <c r="AW25" s="206"/>
      <c r="AX25" s="206"/>
      <c r="AY25" s="206"/>
      <c r="AZ25" s="206"/>
      <c r="BA25" s="206"/>
      <c r="BB25" s="206"/>
      <c r="BC25" s="206"/>
      <c r="BD25" s="206"/>
      <c r="BE25" s="206"/>
      <c r="BF25" s="206"/>
      <c r="BG25" s="206"/>
      <c r="BH25" s="206"/>
    </row>
    <row r="26" spans="1:60" outlineLevel="1" x14ac:dyDescent="0.25">
      <c r="A26" s="223"/>
      <c r="B26" s="224"/>
      <c r="C26" s="254" t="s">
        <v>293</v>
      </c>
      <c r="D26" s="226"/>
      <c r="E26" s="227">
        <v>6.0042900000000001</v>
      </c>
      <c r="F26" s="225"/>
      <c r="G26" s="225"/>
      <c r="H26" s="225"/>
      <c r="I26" s="225"/>
      <c r="J26" s="225"/>
      <c r="K26" s="225"/>
      <c r="L26" s="225"/>
      <c r="M26" s="225"/>
      <c r="N26" s="225"/>
      <c r="O26" s="225"/>
      <c r="P26" s="225"/>
      <c r="Q26" s="225"/>
      <c r="R26" s="225"/>
      <c r="S26" s="225"/>
      <c r="T26" s="225"/>
      <c r="U26" s="225"/>
      <c r="V26" s="225"/>
      <c r="W26" s="225"/>
      <c r="X26" s="206"/>
      <c r="Y26" s="206"/>
      <c r="Z26" s="206"/>
      <c r="AA26" s="206"/>
      <c r="AB26" s="206"/>
      <c r="AC26" s="206"/>
      <c r="AD26" s="206"/>
      <c r="AE26" s="206"/>
      <c r="AF26" s="206"/>
      <c r="AG26" s="206" t="s">
        <v>280</v>
      </c>
      <c r="AH26" s="206">
        <v>0</v>
      </c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</row>
    <row r="27" spans="1:60" outlineLevel="1" x14ac:dyDescent="0.25">
      <c r="A27" s="237">
        <v>8</v>
      </c>
      <c r="B27" s="238" t="s">
        <v>298</v>
      </c>
      <c r="C27" s="253" t="s">
        <v>299</v>
      </c>
      <c r="D27" s="239" t="s">
        <v>275</v>
      </c>
      <c r="E27" s="240">
        <v>6.3886000000000003</v>
      </c>
      <c r="F27" s="241"/>
      <c r="G27" s="242">
        <f>ROUND(E27*F27,2)</f>
        <v>0</v>
      </c>
      <c r="H27" s="241"/>
      <c r="I27" s="242">
        <f>ROUND(E27*H27,2)</f>
        <v>0</v>
      </c>
      <c r="J27" s="241"/>
      <c r="K27" s="242">
        <f>ROUND(E27*J27,2)</f>
        <v>0</v>
      </c>
      <c r="L27" s="242">
        <v>21</v>
      </c>
      <c r="M27" s="242">
        <f>G27*(1+L27/100)</f>
        <v>0</v>
      </c>
      <c r="N27" s="242">
        <v>0</v>
      </c>
      <c r="O27" s="242">
        <f>ROUND(E27*N27,2)</f>
        <v>0</v>
      </c>
      <c r="P27" s="242">
        <v>0</v>
      </c>
      <c r="Q27" s="243">
        <f>ROUND(E27*P27,2)</f>
        <v>0</v>
      </c>
      <c r="R27" s="225"/>
      <c r="S27" s="225" t="s">
        <v>276</v>
      </c>
      <c r="T27" s="225" t="s">
        <v>277</v>
      </c>
      <c r="U27" s="225">
        <v>0.79100000000000004</v>
      </c>
      <c r="V27" s="225">
        <f>ROUND(E27*U27,2)</f>
        <v>5.05</v>
      </c>
      <c r="W27" s="225"/>
      <c r="X27" s="206"/>
      <c r="Y27" s="206"/>
      <c r="Z27" s="206"/>
      <c r="AA27" s="206"/>
      <c r="AB27" s="206"/>
      <c r="AC27" s="206"/>
      <c r="AD27" s="206"/>
      <c r="AE27" s="206"/>
      <c r="AF27" s="206"/>
      <c r="AG27" s="206" t="s">
        <v>278</v>
      </c>
      <c r="AH27" s="206"/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</row>
    <row r="28" spans="1:60" outlineLevel="1" x14ac:dyDescent="0.25">
      <c r="A28" s="223"/>
      <c r="B28" s="224"/>
      <c r="C28" s="254" t="s">
        <v>279</v>
      </c>
      <c r="D28" s="226"/>
      <c r="E28" s="227">
        <v>0.38429999999999997</v>
      </c>
      <c r="F28" s="225"/>
      <c r="G28" s="225"/>
      <c r="H28" s="225"/>
      <c r="I28" s="225"/>
      <c r="J28" s="225"/>
      <c r="K28" s="225"/>
      <c r="L28" s="225"/>
      <c r="M28" s="225"/>
      <c r="N28" s="225"/>
      <c r="O28" s="225"/>
      <c r="P28" s="225"/>
      <c r="Q28" s="225"/>
      <c r="R28" s="225"/>
      <c r="S28" s="225"/>
      <c r="T28" s="225"/>
      <c r="U28" s="225"/>
      <c r="V28" s="225"/>
      <c r="W28" s="225"/>
      <c r="X28" s="206"/>
      <c r="Y28" s="206"/>
      <c r="Z28" s="206"/>
      <c r="AA28" s="206"/>
      <c r="AB28" s="206"/>
      <c r="AC28" s="206"/>
      <c r="AD28" s="206"/>
      <c r="AE28" s="206"/>
      <c r="AF28" s="206"/>
      <c r="AG28" s="206" t="s">
        <v>280</v>
      </c>
      <c r="AH28" s="206">
        <v>0</v>
      </c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</row>
    <row r="29" spans="1:60" outlineLevel="1" x14ac:dyDescent="0.25">
      <c r="A29" s="223"/>
      <c r="B29" s="224"/>
      <c r="C29" s="254" t="s">
        <v>293</v>
      </c>
      <c r="D29" s="226"/>
      <c r="E29" s="227">
        <v>6.0042900000000001</v>
      </c>
      <c r="F29" s="225"/>
      <c r="G29" s="225"/>
      <c r="H29" s="225"/>
      <c r="I29" s="225"/>
      <c r="J29" s="225"/>
      <c r="K29" s="225"/>
      <c r="L29" s="225"/>
      <c r="M29" s="225"/>
      <c r="N29" s="225"/>
      <c r="O29" s="225"/>
      <c r="P29" s="225"/>
      <c r="Q29" s="225"/>
      <c r="R29" s="225"/>
      <c r="S29" s="225"/>
      <c r="T29" s="225"/>
      <c r="U29" s="225"/>
      <c r="V29" s="225"/>
      <c r="W29" s="225"/>
      <c r="X29" s="206"/>
      <c r="Y29" s="206"/>
      <c r="Z29" s="206"/>
      <c r="AA29" s="206"/>
      <c r="AB29" s="206"/>
      <c r="AC29" s="206"/>
      <c r="AD29" s="206"/>
      <c r="AE29" s="206"/>
      <c r="AF29" s="206"/>
      <c r="AG29" s="206" t="s">
        <v>280</v>
      </c>
      <c r="AH29" s="206">
        <v>0</v>
      </c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6"/>
      <c r="AZ29" s="206"/>
      <c r="BA29" s="206"/>
      <c r="BB29" s="206"/>
      <c r="BC29" s="206"/>
      <c r="BD29" s="206"/>
      <c r="BE29" s="206"/>
      <c r="BF29" s="206"/>
      <c r="BG29" s="206"/>
      <c r="BH29" s="206"/>
    </row>
    <row r="30" spans="1:60" outlineLevel="1" x14ac:dyDescent="0.25">
      <c r="A30" s="237">
        <v>9</v>
      </c>
      <c r="B30" s="238" t="s">
        <v>300</v>
      </c>
      <c r="C30" s="253" t="s">
        <v>301</v>
      </c>
      <c r="D30" s="239" t="s">
        <v>275</v>
      </c>
      <c r="E30" s="240">
        <v>6.3886000000000003</v>
      </c>
      <c r="F30" s="241"/>
      <c r="G30" s="242">
        <f>ROUND(E30*F30,2)</f>
        <v>0</v>
      </c>
      <c r="H30" s="241"/>
      <c r="I30" s="242">
        <f>ROUND(E30*H30,2)</f>
        <v>0</v>
      </c>
      <c r="J30" s="241"/>
      <c r="K30" s="242">
        <f>ROUND(E30*J30,2)</f>
        <v>0</v>
      </c>
      <c r="L30" s="242">
        <v>21</v>
      </c>
      <c r="M30" s="242">
        <f>G30*(1+L30/100)</f>
        <v>0</v>
      </c>
      <c r="N30" s="242">
        <v>0</v>
      </c>
      <c r="O30" s="242">
        <f>ROUND(E30*N30,2)</f>
        <v>0</v>
      </c>
      <c r="P30" s="242">
        <v>0</v>
      </c>
      <c r="Q30" s="243">
        <f>ROUND(E30*P30,2)</f>
        <v>0</v>
      </c>
      <c r="R30" s="225"/>
      <c r="S30" s="225" t="s">
        <v>276</v>
      </c>
      <c r="T30" s="225" t="s">
        <v>277</v>
      </c>
      <c r="U30" s="225">
        <v>0.65200000000000002</v>
      </c>
      <c r="V30" s="225">
        <f>ROUND(E30*U30,2)</f>
        <v>4.17</v>
      </c>
      <c r="W30" s="225"/>
      <c r="X30" s="206"/>
      <c r="Y30" s="206"/>
      <c r="Z30" s="206"/>
      <c r="AA30" s="206"/>
      <c r="AB30" s="206"/>
      <c r="AC30" s="206"/>
      <c r="AD30" s="206"/>
      <c r="AE30" s="206"/>
      <c r="AF30" s="206"/>
      <c r="AG30" s="206" t="s">
        <v>278</v>
      </c>
      <c r="AH30" s="206"/>
      <c r="AI30" s="206"/>
      <c r="AJ30" s="206"/>
      <c r="AK30" s="206"/>
      <c r="AL30" s="206"/>
      <c r="AM30" s="206"/>
      <c r="AN30" s="206"/>
      <c r="AO30" s="206"/>
      <c r="AP30" s="206"/>
      <c r="AQ30" s="206"/>
      <c r="AR30" s="206"/>
      <c r="AS30" s="206"/>
      <c r="AT30" s="206"/>
      <c r="AU30" s="206"/>
      <c r="AV30" s="206"/>
      <c r="AW30" s="206"/>
      <c r="AX30" s="206"/>
      <c r="AY30" s="206"/>
      <c r="AZ30" s="206"/>
      <c r="BA30" s="206"/>
      <c r="BB30" s="206"/>
      <c r="BC30" s="206"/>
      <c r="BD30" s="206"/>
      <c r="BE30" s="206"/>
      <c r="BF30" s="206"/>
      <c r="BG30" s="206"/>
      <c r="BH30" s="206"/>
    </row>
    <row r="31" spans="1:60" outlineLevel="1" x14ac:dyDescent="0.25">
      <c r="A31" s="223"/>
      <c r="B31" s="224"/>
      <c r="C31" s="254" t="s">
        <v>279</v>
      </c>
      <c r="D31" s="226"/>
      <c r="E31" s="227">
        <v>0.38429999999999997</v>
      </c>
      <c r="F31" s="225"/>
      <c r="G31" s="225"/>
      <c r="H31" s="225"/>
      <c r="I31" s="225"/>
      <c r="J31" s="225"/>
      <c r="K31" s="225"/>
      <c r="L31" s="225"/>
      <c r="M31" s="225"/>
      <c r="N31" s="225"/>
      <c r="O31" s="225"/>
      <c r="P31" s="225"/>
      <c r="Q31" s="225"/>
      <c r="R31" s="225"/>
      <c r="S31" s="225"/>
      <c r="T31" s="225"/>
      <c r="U31" s="225"/>
      <c r="V31" s="225"/>
      <c r="W31" s="225"/>
      <c r="X31" s="206"/>
      <c r="Y31" s="206"/>
      <c r="Z31" s="206"/>
      <c r="AA31" s="206"/>
      <c r="AB31" s="206"/>
      <c r="AC31" s="206"/>
      <c r="AD31" s="206"/>
      <c r="AE31" s="206"/>
      <c r="AF31" s="206"/>
      <c r="AG31" s="206" t="s">
        <v>280</v>
      </c>
      <c r="AH31" s="206">
        <v>0</v>
      </c>
      <c r="AI31" s="206"/>
      <c r="AJ31" s="206"/>
      <c r="AK31" s="206"/>
      <c r="AL31" s="206"/>
      <c r="AM31" s="206"/>
      <c r="AN31" s="206"/>
      <c r="AO31" s="206"/>
      <c r="AP31" s="206"/>
      <c r="AQ31" s="206"/>
      <c r="AR31" s="206"/>
      <c r="AS31" s="206"/>
      <c r="AT31" s="206"/>
      <c r="AU31" s="206"/>
      <c r="AV31" s="206"/>
      <c r="AW31" s="206"/>
      <c r="AX31" s="206"/>
      <c r="AY31" s="206"/>
      <c r="AZ31" s="206"/>
      <c r="BA31" s="206"/>
      <c r="BB31" s="206"/>
      <c r="BC31" s="206"/>
      <c r="BD31" s="206"/>
      <c r="BE31" s="206"/>
      <c r="BF31" s="206"/>
      <c r="BG31" s="206"/>
      <c r="BH31" s="206"/>
    </row>
    <row r="32" spans="1:60" outlineLevel="1" x14ac:dyDescent="0.25">
      <c r="A32" s="223"/>
      <c r="B32" s="224"/>
      <c r="C32" s="254" t="s">
        <v>293</v>
      </c>
      <c r="D32" s="226"/>
      <c r="E32" s="227">
        <v>6.0042900000000001</v>
      </c>
      <c r="F32" s="225"/>
      <c r="G32" s="225"/>
      <c r="H32" s="225"/>
      <c r="I32" s="225"/>
      <c r="J32" s="225"/>
      <c r="K32" s="225"/>
      <c r="L32" s="225"/>
      <c r="M32" s="225"/>
      <c r="N32" s="225"/>
      <c r="O32" s="225"/>
      <c r="P32" s="225"/>
      <c r="Q32" s="225"/>
      <c r="R32" s="225"/>
      <c r="S32" s="225"/>
      <c r="T32" s="225"/>
      <c r="U32" s="225"/>
      <c r="V32" s="225"/>
      <c r="W32" s="225"/>
      <c r="X32" s="206"/>
      <c r="Y32" s="206"/>
      <c r="Z32" s="206"/>
      <c r="AA32" s="206"/>
      <c r="AB32" s="206"/>
      <c r="AC32" s="206"/>
      <c r="AD32" s="206"/>
      <c r="AE32" s="206"/>
      <c r="AF32" s="206"/>
      <c r="AG32" s="206" t="s">
        <v>280</v>
      </c>
      <c r="AH32" s="206">
        <v>0</v>
      </c>
      <c r="AI32" s="206"/>
      <c r="AJ32" s="206"/>
      <c r="AK32" s="206"/>
      <c r="AL32" s="206"/>
      <c r="AM32" s="206"/>
      <c r="AN32" s="206"/>
      <c r="AO32" s="206"/>
      <c r="AP32" s="206"/>
      <c r="AQ32" s="206"/>
      <c r="AR32" s="206"/>
      <c r="AS32" s="206"/>
      <c r="AT32" s="206"/>
      <c r="AU32" s="206"/>
      <c r="AV32" s="206"/>
      <c r="AW32" s="206"/>
      <c r="AX32" s="206"/>
      <c r="AY32" s="206"/>
      <c r="AZ32" s="206"/>
      <c r="BA32" s="206"/>
      <c r="BB32" s="206"/>
      <c r="BC32" s="206"/>
      <c r="BD32" s="206"/>
      <c r="BE32" s="206"/>
      <c r="BF32" s="206"/>
      <c r="BG32" s="206"/>
      <c r="BH32" s="206"/>
    </row>
    <row r="33" spans="1:60" x14ac:dyDescent="0.25">
      <c r="A33" s="231" t="s">
        <v>271</v>
      </c>
      <c r="B33" s="232" t="s">
        <v>114</v>
      </c>
      <c r="C33" s="252" t="s">
        <v>115</v>
      </c>
      <c r="D33" s="233"/>
      <c r="E33" s="234"/>
      <c r="F33" s="235"/>
      <c r="G33" s="235">
        <f>SUMIF(AG34:AG39,"&lt;&gt;NOR",G34:G39)</f>
        <v>0</v>
      </c>
      <c r="H33" s="235"/>
      <c r="I33" s="235">
        <f>SUM(I34:I39)</f>
        <v>0</v>
      </c>
      <c r="J33" s="235"/>
      <c r="K33" s="235">
        <f>SUM(K34:K39)</f>
        <v>0</v>
      </c>
      <c r="L33" s="235"/>
      <c r="M33" s="235">
        <f>SUM(M34:M39)</f>
        <v>0</v>
      </c>
      <c r="N33" s="235"/>
      <c r="O33" s="235">
        <f>SUM(O34:O39)</f>
        <v>0</v>
      </c>
      <c r="P33" s="235"/>
      <c r="Q33" s="236">
        <f>SUM(Q34:Q39)</f>
        <v>0</v>
      </c>
      <c r="R33" s="230"/>
      <c r="S33" s="230"/>
      <c r="T33" s="230"/>
      <c r="U33" s="230"/>
      <c r="V33" s="230">
        <f>SUM(V34:V39)</f>
        <v>0.06</v>
      </c>
      <c r="W33" s="230"/>
      <c r="AG33" t="s">
        <v>272</v>
      </c>
    </row>
    <row r="34" spans="1:60" outlineLevel="1" x14ac:dyDescent="0.25">
      <c r="A34" s="237">
        <v>10</v>
      </c>
      <c r="B34" s="238" t="s">
        <v>302</v>
      </c>
      <c r="C34" s="253" t="s">
        <v>303</v>
      </c>
      <c r="D34" s="239" t="s">
        <v>275</v>
      </c>
      <c r="E34" s="240">
        <v>6.3886000000000003</v>
      </c>
      <c r="F34" s="241"/>
      <c r="G34" s="242">
        <f>ROUND(E34*F34,2)</f>
        <v>0</v>
      </c>
      <c r="H34" s="241"/>
      <c r="I34" s="242">
        <f>ROUND(E34*H34,2)</f>
        <v>0</v>
      </c>
      <c r="J34" s="241"/>
      <c r="K34" s="242">
        <f>ROUND(E34*J34,2)</f>
        <v>0</v>
      </c>
      <c r="L34" s="242">
        <v>21</v>
      </c>
      <c r="M34" s="242">
        <f>G34*(1+L34/100)</f>
        <v>0</v>
      </c>
      <c r="N34" s="242">
        <v>0</v>
      </c>
      <c r="O34" s="242">
        <f>ROUND(E34*N34,2)</f>
        <v>0</v>
      </c>
      <c r="P34" s="242">
        <v>0</v>
      </c>
      <c r="Q34" s="243">
        <f>ROUND(E34*P34,2)</f>
        <v>0</v>
      </c>
      <c r="R34" s="225"/>
      <c r="S34" s="225" t="s">
        <v>276</v>
      </c>
      <c r="T34" s="225" t="s">
        <v>277</v>
      </c>
      <c r="U34" s="225">
        <v>8.9999999999999993E-3</v>
      </c>
      <c r="V34" s="225">
        <f>ROUND(E34*U34,2)</f>
        <v>0.06</v>
      </c>
      <c r="W34" s="225"/>
      <c r="X34" s="206"/>
      <c r="Y34" s="206"/>
      <c r="Z34" s="206"/>
      <c r="AA34" s="206"/>
      <c r="AB34" s="206"/>
      <c r="AC34" s="206"/>
      <c r="AD34" s="206"/>
      <c r="AE34" s="206"/>
      <c r="AF34" s="206"/>
      <c r="AG34" s="206" t="s">
        <v>278</v>
      </c>
      <c r="AH34" s="206"/>
      <c r="AI34" s="206"/>
      <c r="AJ34" s="206"/>
      <c r="AK34" s="206"/>
      <c r="AL34" s="206"/>
      <c r="AM34" s="206"/>
      <c r="AN34" s="206"/>
      <c r="AO34" s="206"/>
      <c r="AP34" s="206"/>
      <c r="AQ34" s="206"/>
      <c r="AR34" s="206"/>
      <c r="AS34" s="206"/>
      <c r="AT34" s="206"/>
      <c r="AU34" s="206"/>
      <c r="AV34" s="206"/>
      <c r="AW34" s="206"/>
      <c r="AX34" s="206"/>
      <c r="AY34" s="206"/>
      <c r="AZ34" s="206"/>
      <c r="BA34" s="206"/>
      <c r="BB34" s="206"/>
      <c r="BC34" s="206"/>
      <c r="BD34" s="206"/>
      <c r="BE34" s="206"/>
      <c r="BF34" s="206"/>
      <c r="BG34" s="206"/>
      <c r="BH34" s="206"/>
    </row>
    <row r="35" spans="1:60" outlineLevel="1" x14ac:dyDescent="0.25">
      <c r="A35" s="223"/>
      <c r="B35" s="224"/>
      <c r="C35" s="254" t="s">
        <v>279</v>
      </c>
      <c r="D35" s="226"/>
      <c r="E35" s="227">
        <v>0.38429999999999997</v>
      </c>
      <c r="F35" s="225"/>
      <c r="G35" s="225"/>
      <c r="H35" s="225"/>
      <c r="I35" s="225"/>
      <c r="J35" s="225"/>
      <c r="K35" s="225"/>
      <c r="L35" s="225"/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06"/>
      <c r="Y35" s="206"/>
      <c r="Z35" s="206"/>
      <c r="AA35" s="206"/>
      <c r="AB35" s="206"/>
      <c r="AC35" s="206"/>
      <c r="AD35" s="206"/>
      <c r="AE35" s="206"/>
      <c r="AF35" s="206"/>
      <c r="AG35" s="206" t="s">
        <v>280</v>
      </c>
      <c r="AH35" s="206">
        <v>0</v>
      </c>
      <c r="AI35" s="206"/>
      <c r="AJ35" s="206"/>
      <c r="AK35" s="206"/>
      <c r="AL35" s="206"/>
      <c r="AM35" s="206"/>
      <c r="AN35" s="206"/>
      <c r="AO35" s="206"/>
      <c r="AP35" s="206"/>
      <c r="AQ35" s="206"/>
      <c r="AR35" s="206"/>
      <c r="AS35" s="206"/>
      <c r="AT35" s="206"/>
      <c r="AU35" s="206"/>
      <c r="AV35" s="206"/>
      <c r="AW35" s="206"/>
      <c r="AX35" s="206"/>
      <c r="AY35" s="206"/>
      <c r="AZ35" s="206"/>
      <c r="BA35" s="206"/>
      <c r="BB35" s="206"/>
      <c r="BC35" s="206"/>
      <c r="BD35" s="206"/>
      <c r="BE35" s="206"/>
      <c r="BF35" s="206"/>
      <c r="BG35" s="206"/>
      <c r="BH35" s="206"/>
    </row>
    <row r="36" spans="1:60" outlineLevel="1" x14ac:dyDescent="0.25">
      <c r="A36" s="223"/>
      <c r="B36" s="224"/>
      <c r="C36" s="254" t="s">
        <v>293</v>
      </c>
      <c r="D36" s="226"/>
      <c r="E36" s="227">
        <v>6.0042900000000001</v>
      </c>
      <c r="F36" s="225"/>
      <c r="G36" s="225"/>
      <c r="H36" s="225"/>
      <c r="I36" s="225"/>
      <c r="J36" s="225"/>
      <c r="K36" s="225"/>
      <c r="L36" s="225"/>
      <c r="M36" s="225"/>
      <c r="N36" s="225"/>
      <c r="O36" s="225"/>
      <c r="P36" s="225"/>
      <c r="Q36" s="225"/>
      <c r="R36" s="225"/>
      <c r="S36" s="225"/>
      <c r="T36" s="225"/>
      <c r="U36" s="225"/>
      <c r="V36" s="225"/>
      <c r="W36" s="225"/>
      <c r="X36" s="206"/>
      <c r="Y36" s="206"/>
      <c r="Z36" s="206"/>
      <c r="AA36" s="206"/>
      <c r="AB36" s="206"/>
      <c r="AC36" s="206"/>
      <c r="AD36" s="206"/>
      <c r="AE36" s="206"/>
      <c r="AF36" s="206"/>
      <c r="AG36" s="206" t="s">
        <v>280</v>
      </c>
      <c r="AH36" s="206">
        <v>0</v>
      </c>
      <c r="AI36" s="206"/>
      <c r="AJ36" s="206"/>
      <c r="AK36" s="206"/>
      <c r="AL36" s="206"/>
      <c r="AM36" s="206"/>
      <c r="AN36" s="206"/>
      <c r="AO36" s="206"/>
      <c r="AP36" s="206"/>
      <c r="AQ36" s="206"/>
      <c r="AR36" s="206"/>
      <c r="AS36" s="206"/>
      <c r="AT36" s="206"/>
      <c r="AU36" s="206"/>
      <c r="AV36" s="206"/>
      <c r="AW36" s="206"/>
      <c r="AX36" s="206"/>
      <c r="AY36" s="206"/>
      <c r="AZ36" s="206"/>
      <c r="BA36" s="206"/>
      <c r="BB36" s="206"/>
      <c r="BC36" s="206"/>
      <c r="BD36" s="206"/>
      <c r="BE36" s="206"/>
      <c r="BF36" s="206"/>
      <c r="BG36" s="206"/>
      <c r="BH36" s="206"/>
    </row>
    <row r="37" spans="1:60" outlineLevel="1" x14ac:dyDescent="0.25">
      <c r="A37" s="237">
        <v>11</v>
      </c>
      <c r="B37" s="238" t="s">
        <v>304</v>
      </c>
      <c r="C37" s="253" t="s">
        <v>305</v>
      </c>
      <c r="D37" s="239" t="s">
        <v>275</v>
      </c>
      <c r="E37" s="240">
        <v>6.3886000000000003</v>
      </c>
      <c r="F37" s="241"/>
      <c r="G37" s="242">
        <f>ROUND(E37*F37,2)</f>
        <v>0</v>
      </c>
      <c r="H37" s="241"/>
      <c r="I37" s="242">
        <f>ROUND(E37*H37,2)</f>
        <v>0</v>
      </c>
      <c r="J37" s="241"/>
      <c r="K37" s="242">
        <f>ROUND(E37*J37,2)</f>
        <v>0</v>
      </c>
      <c r="L37" s="242">
        <v>21</v>
      </c>
      <c r="M37" s="242">
        <f>G37*(1+L37/100)</f>
        <v>0</v>
      </c>
      <c r="N37" s="242">
        <v>0</v>
      </c>
      <c r="O37" s="242">
        <f>ROUND(E37*N37,2)</f>
        <v>0</v>
      </c>
      <c r="P37" s="242">
        <v>0</v>
      </c>
      <c r="Q37" s="243">
        <f>ROUND(E37*P37,2)</f>
        <v>0</v>
      </c>
      <c r="R37" s="225"/>
      <c r="S37" s="225" t="s">
        <v>276</v>
      </c>
      <c r="T37" s="225" t="s">
        <v>277</v>
      </c>
      <c r="U37" s="225">
        <v>0</v>
      </c>
      <c r="V37" s="225">
        <f>ROUND(E37*U37,2)</f>
        <v>0</v>
      </c>
      <c r="W37" s="225"/>
      <c r="X37" s="206"/>
      <c r="Y37" s="206"/>
      <c r="Z37" s="206"/>
      <c r="AA37" s="206"/>
      <c r="AB37" s="206"/>
      <c r="AC37" s="206"/>
      <c r="AD37" s="206"/>
      <c r="AE37" s="206"/>
      <c r="AF37" s="206"/>
      <c r="AG37" s="206" t="s">
        <v>278</v>
      </c>
      <c r="AH37" s="206"/>
      <c r="AI37" s="206"/>
      <c r="AJ37" s="206"/>
      <c r="AK37" s="206"/>
      <c r="AL37" s="206"/>
      <c r="AM37" s="206"/>
      <c r="AN37" s="206"/>
      <c r="AO37" s="206"/>
      <c r="AP37" s="206"/>
      <c r="AQ37" s="206"/>
      <c r="AR37" s="206"/>
      <c r="AS37" s="206"/>
      <c r="AT37" s="206"/>
      <c r="AU37" s="206"/>
      <c r="AV37" s="206"/>
      <c r="AW37" s="206"/>
      <c r="AX37" s="206"/>
      <c r="AY37" s="206"/>
      <c r="AZ37" s="206"/>
      <c r="BA37" s="206"/>
      <c r="BB37" s="206"/>
      <c r="BC37" s="206"/>
      <c r="BD37" s="206"/>
      <c r="BE37" s="206"/>
      <c r="BF37" s="206"/>
      <c r="BG37" s="206"/>
      <c r="BH37" s="206"/>
    </row>
    <row r="38" spans="1:60" outlineLevel="1" x14ac:dyDescent="0.25">
      <c r="A38" s="223"/>
      <c r="B38" s="224"/>
      <c r="C38" s="254" t="s">
        <v>279</v>
      </c>
      <c r="D38" s="226"/>
      <c r="E38" s="227">
        <v>0.38429999999999997</v>
      </c>
      <c r="F38" s="225"/>
      <c r="G38" s="225"/>
      <c r="H38" s="225"/>
      <c r="I38" s="225"/>
      <c r="J38" s="225"/>
      <c r="K38" s="225"/>
      <c r="L38" s="225"/>
      <c r="M38" s="225"/>
      <c r="N38" s="225"/>
      <c r="O38" s="225"/>
      <c r="P38" s="225"/>
      <c r="Q38" s="225"/>
      <c r="R38" s="225"/>
      <c r="S38" s="225"/>
      <c r="T38" s="225"/>
      <c r="U38" s="225"/>
      <c r="V38" s="225"/>
      <c r="W38" s="225"/>
      <c r="X38" s="206"/>
      <c r="Y38" s="206"/>
      <c r="Z38" s="206"/>
      <c r="AA38" s="206"/>
      <c r="AB38" s="206"/>
      <c r="AC38" s="206"/>
      <c r="AD38" s="206"/>
      <c r="AE38" s="206"/>
      <c r="AF38" s="206"/>
      <c r="AG38" s="206" t="s">
        <v>280</v>
      </c>
      <c r="AH38" s="206">
        <v>0</v>
      </c>
      <c r="AI38" s="206"/>
      <c r="AJ38" s="206"/>
      <c r="AK38" s="206"/>
      <c r="AL38" s="206"/>
      <c r="AM38" s="206"/>
      <c r="AN38" s="206"/>
      <c r="AO38" s="206"/>
      <c r="AP38" s="206"/>
      <c r="AQ38" s="206"/>
      <c r="AR38" s="206"/>
      <c r="AS38" s="206"/>
      <c r="AT38" s="206"/>
      <c r="AU38" s="206"/>
      <c r="AV38" s="206"/>
      <c r="AW38" s="206"/>
      <c r="AX38" s="206"/>
      <c r="AY38" s="206"/>
      <c r="AZ38" s="206"/>
      <c r="BA38" s="206"/>
      <c r="BB38" s="206"/>
      <c r="BC38" s="206"/>
      <c r="BD38" s="206"/>
      <c r="BE38" s="206"/>
      <c r="BF38" s="206"/>
      <c r="BG38" s="206"/>
      <c r="BH38" s="206"/>
    </row>
    <row r="39" spans="1:60" outlineLevel="1" x14ac:dyDescent="0.25">
      <c r="A39" s="223"/>
      <c r="B39" s="224"/>
      <c r="C39" s="254" t="s">
        <v>293</v>
      </c>
      <c r="D39" s="226"/>
      <c r="E39" s="227">
        <v>6.0042900000000001</v>
      </c>
      <c r="F39" s="225"/>
      <c r="G39" s="225"/>
      <c r="H39" s="225"/>
      <c r="I39" s="225"/>
      <c r="J39" s="225"/>
      <c r="K39" s="225"/>
      <c r="L39" s="225"/>
      <c r="M39" s="225"/>
      <c r="N39" s="225"/>
      <c r="O39" s="225"/>
      <c r="P39" s="225"/>
      <c r="Q39" s="225"/>
      <c r="R39" s="225"/>
      <c r="S39" s="225"/>
      <c r="T39" s="225"/>
      <c r="U39" s="225"/>
      <c r="V39" s="225"/>
      <c r="W39" s="225"/>
      <c r="X39" s="206"/>
      <c r="Y39" s="206"/>
      <c r="Z39" s="206"/>
      <c r="AA39" s="206"/>
      <c r="AB39" s="206"/>
      <c r="AC39" s="206"/>
      <c r="AD39" s="206"/>
      <c r="AE39" s="206"/>
      <c r="AF39" s="206"/>
      <c r="AG39" s="206" t="s">
        <v>280</v>
      </c>
      <c r="AH39" s="206">
        <v>0</v>
      </c>
      <c r="AI39" s="206"/>
      <c r="AJ39" s="206"/>
      <c r="AK39" s="206"/>
      <c r="AL39" s="206"/>
      <c r="AM39" s="206"/>
      <c r="AN39" s="206"/>
      <c r="AO39" s="206"/>
      <c r="AP39" s="206"/>
      <c r="AQ39" s="206"/>
      <c r="AR39" s="206"/>
      <c r="AS39" s="206"/>
      <c r="AT39" s="206"/>
      <c r="AU39" s="206"/>
      <c r="AV39" s="206"/>
      <c r="AW39" s="206"/>
      <c r="AX39" s="206"/>
      <c r="AY39" s="206"/>
      <c r="AZ39" s="206"/>
      <c r="BA39" s="206"/>
      <c r="BB39" s="206"/>
      <c r="BC39" s="206"/>
      <c r="BD39" s="206"/>
      <c r="BE39" s="206"/>
      <c r="BF39" s="206"/>
      <c r="BG39" s="206"/>
      <c r="BH39" s="206"/>
    </row>
    <row r="40" spans="1:60" x14ac:dyDescent="0.25">
      <c r="A40" s="231" t="s">
        <v>271</v>
      </c>
      <c r="B40" s="232" t="s">
        <v>120</v>
      </c>
      <c r="C40" s="252" t="s">
        <v>121</v>
      </c>
      <c r="D40" s="233"/>
      <c r="E40" s="234"/>
      <c r="F40" s="235"/>
      <c r="G40" s="235">
        <f>SUMIF(AG41:AG50,"&lt;&gt;NOR",G41:G50)</f>
        <v>0</v>
      </c>
      <c r="H40" s="235"/>
      <c r="I40" s="235">
        <f>SUM(I41:I50)</f>
        <v>0</v>
      </c>
      <c r="J40" s="235"/>
      <c r="K40" s="235">
        <f>SUM(K41:K50)</f>
        <v>0</v>
      </c>
      <c r="L40" s="235"/>
      <c r="M40" s="235">
        <f>SUM(M41:M50)</f>
        <v>0</v>
      </c>
      <c r="N40" s="235"/>
      <c r="O40" s="235">
        <f>SUM(O41:O50)</f>
        <v>5.6899999999999995</v>
      </c>
      <c r="P40" s="235"/>
      <c r="Q40" s="236">
        <f>SUM(Q41:Q50)</f>
        <v>0</v>
      </c>
      <c r="R40" s="230"/>
      <c r="S40" s="230"/>
      <c r="T40" s="230"/>
      <c r="U40" s="230"/>
      <c r="V40" s="230">
        <f>SUM(V41:V50)</f>
        <v>8.86</v>
      </c>
      <c r="W40" s="230"/>
      <c r="AG40" t="s">
        <v>272</v>
      </c>
    </row>
    <row r="41" spans="1:60" ht="20.399999999999999" outlineLevel="1" x14ac:dyDescent="0.25">
      <c r="A41" s="237">
        <v>12</v>
      </c>
      <c r="B41" s="238" t="s">
        <v>306</v>
      </c>
      <c r="C41" s="253" t="s">
        <v>307</v>
      </c>
      <c r="D41" s="239" t="s">
        <v>275</v>
      </c>
      <c r="E41" s="240">
        <v>0.78320000000000001</v>
      </c>
      <c r="F41" s="241"/>
      <c r="G41" s="242">
        <f>ROUND(E41*F41,2)</f>
        <v>0</v>
      </c>
      <c r="H41" s="241"/>
      <c r="I41" s="242">
        <f>ROUND(E41*H41,2)</f>
        <v>0</v>
      </c>
      <c r="J41" s="241"/>
      <c r="K41" s="242">
        <f>ROUND(E41*J41,2)</f>
        <v>0</v>
      </c>
      <c r="L41" s="242">
        <v>21</v>
      </c>
      <c r="M41" s="242">
        <f>G41*(1+L41/100)</f>
        <v>0</v>
      </c>
      <c r="N41" s="242">
        <v>1.7816399999999999</v>
      </c>
      <c r="O41" s="242">
        <f>ROUND(E41*N41,2)</f>
        <v>1.4</v>
      </c>
      <c r="P41" s="242">
        <v>0</v>
      </c>
      <c r="Q41" s="243">
        <f>ROUND(E41*P41,2)</f>
        <v>0</v>
      </c>
      <c r="R41" s="225"/>
      <c r="S41" s="225" t="s">
        <v>276</v>
      </c>
      <c r="T41" s="225" t="s">
        <v>277</v>
      </c>
      <c r="U41" s="225">
        <v>1.085</v>
      </c>
      <c r="V41" s="225">
        <f>ROUND(E41*U41,2)</f>
        <v>0.85</v>
      </c>
      <c r="W41" s="225"/>
      <c r="X41" s="206"/>
      <c r="Y41" s="206"/>
      <c r="Z41" s="206"/>
      <c r="AA41" s="206"/>
      <c r="AB41" s="206"/>
      <c r="AC41" s="206"/>
      <c r="AD41" s="206"/>
      <c r="AE41" s="206"/>
      <c r="AF41" s="206"/>
      <c r="AG41" s="206" t="s">
        <v>278</v>
      </c>
      <c r="AH41" s="206"/>
      <c r="AI41" s="206"/>
      <c r="AJ41" s="206"/>
      <c r="AK41" s="206"/>
      <c r="AL41" s="206"/>
      <c r="AM41" s="206"/>
      <c r="AN41" s="206"/>
      <c r="AO41" s="206"/>
      <c r="AP41" s="206"/>
      <c r="AQ41" s="206"/>
      <c r="AR41" s="206"/>
      <c r="AS41" s="206"/>
      <c r="AT41" s="206"/>
      <c r="AU41" s="206"/>
      <c r="AV41" s="206"/>
      <c r="AW41" s="206"/>
      <c r="AX41" s="206"/>
      <c r="AY41" s="206"/>
      <c r="AZ41" s="206"/>
      <c r="BA41" s="206"/>
      <c r="BB41" s="206"/>
      <c r="BC41" s="206"/>
      <c r="BD41" s="206"/>
      <c r="BE41" s="206"/>
      <c r="BF41" s="206"/>
      <c r="BG41" s="206"/>
      <c r="BH41" s="206"/>
    </row>
    <row r="42" spans="1:60" outlineLevel="1" x14ac:dyDescent="0.25">
      <c r="A42" s="223"/>
      <c r="B42" s="224"/>
      <c r="C42" s="254" t="s">
        <v>308</v>
      </c>
      <c r="D42" s="226"/>
      <c r="E42" s="227">
        <v>0.78317000000000003</v>
      </c>
      <c r="F42" s="225"/>
      <c r="G42" s="225"/>
      <c r="H42" s="225"/>
      <c r="I42" s="225"/>
      <c r="J42" s="225"/>
      <c r="K42" s="225"/>
      <c r="L42" s="225"/>
      <c r="M42" s="225"/>
      <c r="N42" s="225"/>
      <c r="O42" s="225"/>
      <c r="P42" s="225"/>
      <c r="Q42" s="225"/>
      <c r="R42" s="225"/>
      <c r="S42" s="225"/>
      <c r="T42" s="225"/>
      <c r="U42" s="225"/>
      <c r="V42" s="225"/>
      <c r="W42" s="225"/>
      <c r="X42" s="206"/>
      <c r="Y42" s="206"/>
      <c r="Z42" s="206"/>
      <c r="AA42" s="206"/>
      <c r="AB42" s="206"/>
      <c r="AC42" s="206"/>
      <c r="AD42" s="206"/>
      <c r="AE42" s="206"/>
      <c r="AF42" s="206"/>
      <c r="AG42" s="206" t="s">
        <v>280</v>
      </c>
      <c r="AH42" s="206">
        <v>0</v>
      </c>
      <c r="AI42" s="206"/>
      <c r="AJ42" s="206"/>
      <c r="AK42" s="206"/>
      <c r="AL42" s="206"/>
      <c r="AM42" s="206"/>
      <c r="AN42" s="206"/>
      <c r="AO42" s="206"/>
      <c r="AP42" s="206"/>
      <c r="AQ42" s="206"/>
      <c r="AR42" s="206"/>
      <c r="AS42" s="206"/>
      <c r="AT42" s="206"/>
      <c r="AU42" s="206"/>
      <c r="AV42" s="206"/>
      <c r="AW42" s="206"/>
      <c r="AX42" s="206"/>
      <c r="AY42" s="206"/>
      <c r="AZ42" s="206"/>
      <c r="BA42" s="206"/>
      <c r="BB42" s="206"/>
      <c r="BC42" s="206"/>
      <c r="BD42" s="206"/>
      <c r="BE42" s="206"/>
      <c r="BF42" s="206"/>
      <c r="BG42" s="206"/>
      <c r="BH42" s="206"/>
    </row>
    <row r="43" spans="1:60" outlineLevel="1" x14ac:dyDescent="0.25">
      <c r="A43" s="237">
        <v>13</v>
      </c>
      <c r="B43" s="238" t="s">
        <v>309</v>
      </c>
      <c r="C43" s="253" t="s">
        <v>310</v>
      </c>
      <c r="D43" s="239" t="s">
        <v>275</v>
      </c>
      <c r="E43" s="240">
        <v>1.6653</v>
      </c>
      <c r="F43" s="241"/>
      <c r="G43" s="242">
        <f>ROUND(E43*F43,2)</f>
        <v>0</v>
      </c>
      <c r="H43" s="241"/>
      <c r="I43" s="242">
        <f>ROUND(E43*H43,2)</f>
        <v>0</v>
      </c>
      <c r="J43" s="241"/>
      <c r="K43" s="242">
        <f>ROUND(E43*J43,2)</f>
        <v>0</v>
      </c>
      <c r="L43" s="242">
        <v>21</v>
      </c>
      <c r="M43" s="242">
        <f>G43*(1+L43/100)</f>
        <v>0</v>
      </c>
      <c r="N43" s="242">
        <v>2.5249999999999999</v>
      </c>
      <c r="O43" s="242">
        <f>ROUND(E43*N43,2)</f>
        <v>4.2</v>
      </c>
      <c r="P43" s="242">
        <v>0</v>
      </c>
      <c r="Q43" s="243">
        <f>ROUND(E43*P43,2)</f>
        <v>0</v>
      </c>
      <c r="R43" s="225"/>
      <c r="S43" s="225" t="s">
        <v>276</v>
      </c>
      <c r="T43" s="225" t="s">
        <v>277</v>
      </c>
      <c r="U43" s="225">
        <v>0.48</v>
      </c>
      <c r="V43" s="225">
        <f>ROUND(E43*U43,2)</f>
        <v>0.8</v>
      </c>
      <c r="W43" s="225"/>
      <c r="X43" s="206"/>
      <c r="Y43" s="206"/>
      <c r="Z43" s="206"/>
      <c r="AA43" s="206"/>
      <c r="AB43" s="206"/>
      <c r="AC43" s="206"/>
      <c r="AD43" s="206"/>
      <c r="AE43" s="206"/>
      <c r="AF43" s="206"/>
      <c r="AG43" s="206" t="s">
        <v>278</v>
      </c>
      <c r="AH43" s="206"/>
      <c r="AI43" s="206"/>
      <c r="AJ43" s="206"/>
      <c r="AK43" s="206"/>
      <c r="AL43" s="206"/>
      <c r="AM43" s="206"/>
      <c r="AN43" s="206"/>
      <c r="AO43" s="206"/>
      <c r="AP43" s="206"/>
      <c r="AQ43" s="206"/>
      <c r="AR43" s="206"/>
      <c r="AS43" s="206"/>
      <c r="AT43" s="206"/>
      <c r="AU43" s="206"/>
      <c r="AV43" s="206"/>
      <c r="AW43" s="206"/>
      <c r="AX43" s="206"/>
      <c r="AY43" s="206"/>
      <c r="AZ43" s="206"/>
      <c r="BA43" s="206"/>
      <c r="BB43" s="206"/>
      <c r="BC43" s="206"/>
      <c r="BD43" s="206"/>
      <c r="BE43" s="206"/>
      <c r="BF43" s="206"/>
      <c r="BG43" s="206"/>
      <c r="BH43" s="206"/>
    </row>
    <row r="44" spans="1:60" outlineLevel="1" x14ac:dyDescent="0.25">
      <c r="A44" s="223"/>
      <c r="B44" s="224"/>
      <c r="C44" s="254" t="s">
        <v>311</v>
      </c>
      <c r="D44" s="226"/>
      <c r="E44" s="227">
        <v>1.6653</v>
      </c>
      <c r="F44" s="225"/>
      <c r="G44" s="225"/>
      <c r="H44" s="225"/>
      <c r="I44" s="225"/>
      <c r="J44" s="225"/>
      <c r="K44" s="225"/>
      <c r="L44" s="225"/>
      <c r="M44" s="225"/>
      <c r="N44" s="225"/>
      <c r="O44" s="225"/>
      <c r="P44" s="225"/>
      <c r="Q44" s="225"/>
      <c r="R44" s="225"/>
      <c r="S44" s="225"/>
      <c r="T44" s="225"/>
      <c r="U44" s="225"/>
      <c r="V44" s="225"/>
      <c r="W44" s="225"/>
      <c r="X44" s="206"/>
      <c r="Y44" s="206"/>
      <c r="Z44" s="206"/>
      <c r="AA44" s="206"/>
      <c r="AB44" s="206"/>
      <c r="AC44" s="206"/>
      <c r="AD44" s="206"/>
      <c r="AE44" s="206"/>
      <c r="AF44" s="206"/>
      <c r="AG44" s="206" t="s">
        <v>280</v>
      </c>
      <c r="AH44" s="206">
        <v>0</v>
      </c>
      <c r="AI44" s="206"/>
      <c r="AJ44" s="206"/>
      <c r="AK44" s="206"/>
      <c r="AL44" s="206"/>
      <c r="AM44" s="206"/>
      <c r="AN44" s="206"/>
      <c r="AO44" s="206"/>
      <c r="AP44" s="206"/>
      <c r="AQ44" s="206"/>
      <c r="AR44" s="206"/>
      <c r="AS44" s="206"/>
      <c r="AT44" s="206"/>
      <c r="AU44" s="206"/>
      <c r="AV44" s="206"/>
      <c r="AW44" s="206"/>
      <c r="AX44" s="206"/>
      <c r="AY44" s="206"/>
      <c r="AZ44" s="206"/>
      <c r="BA44" s="206"/>
      <c r="BB44" s="206"/>
      <c r="BC44" s="206"/>
      <c r="BD44" s="206"/>
      <c r="BE44" s="206"/>
      <c r="BF44" s="206"/>
      <c r="BG44" s="206"/>
      <c r="BH44" s="206"/>
    </row>
    <row r="45" spans="1:60" outlineLevel="1" x14ac:dyDescent="0.25">
      <c r="A45" s="237">
        <v>14</v>
      </c>
      <c r="B45" s="238" t="s">
        <v>312</v>
      </c>
      <c r="C45" s="253" t="s">
        <v>313</v>
      </c>
      <c r="D45" s="239" t="s">
        <v>314</v>
      </c>
      <c r="E45" s="240">
        <v>4.7640000000000002</v>
      </c>
      <c r="F45" s="241"/>
      <c r="G45" s="242">
        <f>ROUND(E45*F45,2)</f>
        <v>0</v>
      </c>
      <c r="H45" s="241"/>
      <c r="I45" s="242">
        <f>ROUND(E45*H45,2)</f>
        <v>0</v>
      </c>
      <c r="J45" s="241"/>
      <c r="K45" s="242">
        <f>ROUND(E45*J45,2)</f>
        <v>0</v>
      </c>
      <c r="L45" s="242">
        <v>21</v>
      </c>
      <c r="M45" s="242">
        <f>G45*(1+L45/100)</f>
        <v>0</v>
      </c>
      <c r="N45" s="242">
        <v>2.0000000000000001E-4</v>
      </c>
      <c r="O45" s="242">
        <f>ROUND(E45*N45,2)</f>
        <v>0</v>
      </c>
      <c r="P45" s="242">
        <v>0</v>
      </c>
      <c r="Q45" s="243">
        <f>ROUND(E45*P45,2)</f>
        <v>0</v>
      </c>
      <c r="R45" s="225"/>
      <c r="S45" s="225" t="s">
        <v>276</v>
      </c>
      <c r="T45" s="225" t="s">
        <v>277</v>
      </c>
      <c r="U45" s="225">
        <v>0.45</v>
      </c>
      <c r="V45" s="225">
        <f>ROUND(E45*U45,2)</f>
        <v>2.14</v>
      </c>
      <c r="W45" s="225"/>
      <c r="X45" s="206"/>
      <c r="Y45" s="206"/>
      <c r="Z45" s="206"/>
      <c r="AA45" s="206"/>
      <c r="AB45" s="206"/>
      <c r="AC45" s="206"/>
      <c r="AD45" s="206"/>
      <c r="AE45" s="206"/>
      <c r="AF45" s="206"/>
      <c r="AG45" s="206" t="s">
        <v>278</v>
      </c>
      <c r="AH45" s="206"/>
      <c r="AI45" s="206"/>
      <c r="AJ45" s="206"/>
      <c r="AK45" s="206"/>
      <c r="AL45" s="206"/>
      <c r="AM45" s="206"/>
      <c r="AN45" s="206"/>
      <c r="AO45" s="206"/>
      <c r="AP45" s="206"/>
      <c r="AQ45" s="206"/>
      <c r="AR45" s="206"/>
      <c r="AS45" s="206"/>
      <c r="AT45" s="206"/>
      <c r="AU45" s="206"/>
      <c r="AV45" s="206"/>
      <c r="AW45" s="206"/>
      <c r="AX45" s="206"/>
      <c r="AY45" s="206"/>
      <c r="AZ45" s="206"/>
      <c r="BA45" s="206"/>
      <c r="BB45" s="206"/>
      <c r="BC45" s="206"/>
      <c r="BD45" s="206"/>
      <c r="BE45" s="206"/>
      <c r="BF45" s="206"/>
      <c r="BG45" s="206"/>
      <c r="BH45" s="206"/>
    </row>
    <row r="46" spans="1:60" outlineLevel="1" x14ac:dyDescent="0.25">
      <c r="A46" s="223"/>
      <c r="B46" s="224"/>
      <c r="C46" s="254" t="s">
        <v>315</v>
      </c>
      <c r="D46" s="226"/>
      <c r="E46" s="227">
        <v>4.7640000000000002</v>
      </c>
      <c r="F46" s="225"/>
      <c r="G46" s="225"/>
      <c r="H46" s="225"/>
      <c r="I46" s="225"/>
      <c r="J46" s="225"/>
      <c r="K46" s="225"/>
      <c r="L46" s="225"/>
      <c r="M46" s="225"/>
      <c r="N46" s="225"/>
      <c r="O46" s="225"/>
      <c r="P46" s="225"/>
      <c r="Q46" s="225"/>
      <c r="R46" s="225"/>
      <c r="S46" s="225"/>
      <c r="T46" s="225"/>
      <c r="U46" s="225"/>
      <c r="V46" s="225"/>
      <c r="W46" s="225"/>
      <c r="X46" s="206"/>
      <c r="Y46" s="206"/>
      <c r="Z46" s="206"/>
      <c r="AA46" s="206"/>
      <c r="AB46" s="206"/>
      <c r="AC46" s="206"/>
      <c r="AD46" s="206"/>
      <c r="AE46" s="206"/>
      <c r="AF46" s="206"/>
      <c r="AG46" s="206" t="s">
        <v>280</v>
      </c>
      <c r="AH46" s="206">
        <v>0</v>
      </c>
      <c r="AI46" s="206"/>
      <c r="AJ46" s="206"/>
      <c r="AK46" s="206"/>
      <c r="AL46" s="206"/>
      <c r="AM46" s="206"/>
      <c r="AN46" s="206"/>
      <c r="AO46" s="206"/>
      <c r="AP46" s="206"/>
      <c r="AQ46" s="206"/>
      <c r="AR46" s="206"/>
      <c r="AS46" s="206"/>
      <c r="AT46" s="206"/>
      <c r="AU46" s="206"/>
      <c r="AV46" s="206"/>
      <c r="AW46" s="206"/>
      <c r="AX46" s="206"/>
      <c r="AY46" s="206"/>
      <c r="AZ46" s="206"/>
      <c r="BA46" s="206"/>
      <c r="BB46" s="206"/>
      <c r="BC46" s="206"/>
      <c r="BD46" s="206"/>
      <c r="BE46" s="206"/>
      <c r="BF46" s="206"/>
      <c r="BG46" s="206"/>
      <c r="BH46" s="206"/>
    </row>
    <row r="47" spans="1:60" outlineLevel="1" x14ac:dyDescent="0.25">
      <c r="A47" s="237">
        <v>15</v>
      </c>
      <c r="B47" s="238" t="s">
        <v>316</v>
      </c>
      <c r="C47" s="253" t="s">
        <v>317</v>
      </c>
      <c r="D47" s="239" t="s">
        <v>314</v>
      </c>
      <c r="E47" s="240">
        <v>4.7640000000000002</v>
      </c>
      <c r="F47" s="241"/>
      <c r="G47" s="242">
        <f>ROUND(E47*F47,2)</f>
        <v>0</v>
      </c>
      <c r="H47" s="241"/>
      <c r="I47" s="242">
        <f>ROUND(E47*H47,2)</f>
        <v>0</v>
      </c>
      <c r="J47" s="241"/>
      <c r="K47" s="242">
        <f>ROUND(E47*J47,2)</f>
        <v>0</v>
      </c>
      <c r="L47" s="242">
        <v>21</v>
      </c>
      <c r="M47" s="242">
        <f>G47*(1+L47/100)</f>
        <v>0</v>
      </c>
      <c r="N47" s="242">
        <v>0</v>
      </c>
      <c r="O47" s="242">
        <f>ROUND(E47*N47,2)</f>
        <v>0</v>
      </c>
      <c r="P47" s="242">
        <v>0</v>
      </c>
      <c r="Q47" s="243">
        <f>ROUND(E47*P47,2)</f>
        <v>0</v>
      </c>
      <c r="R47" s="225"/>
      <c r="S47" s="225" t="s">
        <v>276</v>
      </c>
      <c r="T47" s="225" t="s">
        <v>277</v>
      </c>
      <c r="U47" s="225">
        <v>0.32</v>
      </c>
      <c r="V47" s="225">
        <f>ROUND(E47*U47,2)</f>
        <v>1.52</v>
      </c>
      <c r="W47" s="225"/>
      <c r="X47" s="206"/>
      <c r="Y47" s="206"/>
      <c r="Z47" s="206"/>
      <c r="AA47" s="206"/>
      <c r="AB47" s="206"/>
      <c r="AC47" s="206"/>
      <c r="AD47" s="206"/>
      <c r="AE47" s="206"/>
      <c r="AF47" s="206"/>
      <c r="AG47" s="206" t="s">
        <v>278</v>
      </c>
      <c r="AH47" s="206"/>
      <c r="AI47" s="206"/>
      <c r="AJ47" s="206"/>
      <c r="AK47" s="206"/>
      <c r="AL47" s="206"/>
      <c r="AM47" s="206"/>
      <c r="AN47" s="206"/>
      <c r="AO47" s="206"/>
      <c r="AP47" s="206"/>
      <c r="AQ47" s="206"/>
      <c r="AR47" s="206"/>
      <c r="AS47" s="206"/>
      <c r="AT47" s="206"/>
      <c r="AU47" s="206"/>
      <c r="AV47" s="206"/>
      <c r="AW47" s="206"/>
      <c r="AX47" s="206"/>
      <c r="AY47" s="206"/>
      <c r="AZ47" s="206"/>
      <c r="BA47" s="206"/>
      <c r="BB47" s="206"/>
      <c r="BC47" s="206"/>
      <c r="BD47" s="206"/>
      <c r="BE47" s="206"/>
      <c r="BF47" s="206"/>
      <c r="BG47" s="206"/>
      <c r="BH47" s="206"/>
    </row>
    <row r="48" spans="1:60" outlineLevel="1" x14ac:dyDescent="0.25">
      <c r="A48" s="223"/>
      <c r="B48" s="224"/>
      <c r="C48" s="254" t="s">
        <v>315</v>
      </c>
      <c r="D48" s="226"/>
      <c r="E48" s="227">
        <v>4.7640000000000002</v>
      </c>
      <c r="F48" s="225"/>
      <c r="G48" s="225"/>
      <c r="H48" s="225"/>
      <c r="I48" s="225"/>
      <c r="J48" s="225"/>
      <c r="K48" s="225"/>
      <c r="L48" s="225"/>
      <c r="M48" s="225"/>
      <c r="N48" s="225"/>
      <c r="O48" s="225"/>
      <c r="P48" s="225"/>
      <c r="Q48" s="225"/>
      <c r="R48" s="225"/>
      <c r="S48" s="225"/>
      <c r="T48" s="225"/>
      <c r="U48" s="225"/>
      <c r="V48" s="225"/>
      <c r="W48" s="225"/>
      <c r="X48" s="206"/>
      <c r="Y48" s="206"/>
      <c r="Z48" s="206"/>
      <c r="AA48" s="206"/>
      <c r="AB48" s="206"/>
      <c r="AC48" s="206"/>
      <c r="AD48" s="206"/>
      <c r="AE48" s="206"/>
      <c r="AF48" s="206"/>
      <c r="AG48" s="206" t="s">
        <v>280</v>
      </c>
      <c r="AH48" s="206">
        <v>0</v>
      </c>
      <c r="AI48" s="206"/>
      <c r="AJ48" s="206"/>
      <c r="AK48" s="206"/>
      <c r="AL48" s="206"/>
      <c r="AM48" s="206"/>
      <c r="AN48" s="206"/>
      <c r="AO48" s="206"/>
      <c r="AP48" s="206"/>
      <c r="AQ48" s="206"/>
      <c r="AR48" s="206"/>
      <c r="AS48" s="206"/>
      <c r="AT48" s="206"/>
      <c r="AU48" s="206"/>
      <c r="AV48" s="206"/>
      <c r="AW48" s="206"/>
      <c r="AX48" s="206"/>
      <c r="AY48" s="206"/>
      <c r="AZ48" s="206"/>
      <c r="BA48" s="206"/>
      <c r="BB48" s="206"/>
      <c r="BC48" s="206"/>
      <c r="BD48" s="206"/>
      <c r="BE48" s="206"/>
      <c r="BF48" s="206"/>
      <c r="BG48" s="206"/>
      <c r="BH48" s="206"/>
    </row>
    <row r="49" spans="1:60" outlineLevel="1" x14ac:dyDescent="0.25">
      <c r="A49" s="237">
        <v>16</v>
      </c>
      <c r="B49" s="238" t="s">
        <v>318</v>
      </c>
      <c r="C49" s="253" t="s">
        <v>319</v>
      </c>
      <c r="D49" s="239" t="s">
        <v>320</v>
      </c>
      <c r="E49" s="240">
        <v>8.3299999999999999E-2</v>
      </c>
      <c r="F49" s="241"/>
      <c r="G49" s="242">
        <f>ROUND(E49*F49,2)</f>
        <v>0</v>
      </c>
      <c r="H49" s="241"/>
      <c r="I49" s="242">
        <f>ROUND(E49*H49,2)</f>
        <v>0</v>
      </c>
      <c r="J49" s="241"/>
      <c r="K49" s="242">
        <f>ROUND(E49*J49,2)</f>
        <v>0</v>
      </c>
      <c r="L49" s="242">
        <v>21</v>
      </c>
      <c r="M49" s="242">
        <f>G49*(1+L49/100)</f>
        <v>0</v>
      </c>
      <c r="N49" s="242">
        <v>1.0390900000000001</v>
      </c>
      <c r="O49" s="242">
        <f>ROUND(E49*N49,2)</f>
        <v>0.09</v>
      </c>
      <c r="P49" s="242">
        <v>0</v>
      </c>
      <c r="Q49" s="243">
        <f>ROUND(E49*P49,2)</f>
        <v>0</v>
      </c>
      <c r="R49" s="225"/>
      <c r="S49" s="225" t="s">
        <v>321</v>
      </c>
      <c r="T49" s="225" t="s">
        <v>277</v>
      </c>
      <c r="U49" s="225">
        <v>42.56</v>
      </c>
      <c r="V49" s="225">
        <f>ROUND(E49*U49,2)</f>
        <v>3.55</v>
      </c>
      <c r="W49" s="225"/>
      <c r="X49" s="206"/>
      <c r="Y49" s="206"/>
      <c r="Z49" s="206"/>
      <c r="AA49" s="206"/>
      <c r="AB49" s="206"/>
      <c r="AC49" s="206"/>
      <c r="AD49" s="206"/>
      <c r="AE49" s="206"/>
      <c r="AF49" s="206"/>
      <c r="AG49" s="206" t="s">
        <v>278</v>
      </c>
      <c r="AH49" s="206"/>
      <c r="AI49" s="206"/>
      <c r="AJ49" s="206"/>
      <c r="AK49" s="206"/>
      <c r="AL49" s="206"/>
      <c r="AM49" s="206"/>
      <c r="AN49" s="206"/>
      <c r="AO49" s="206"/>
      <c r="AP49" s="206"/>
      <c r="AQ49" s="206"/>
      <c r="AR49" s="206"/>
      <c r="AS49" s="206"/>
      <c r="AT49" s="206"/>
      <c r="AU49" s="206"/>
      <c r="AV49" s="206"/>
      <c r="AW49" s="206"/>
      <c r="AX49" s="206"/>
      <c r="AY49" s="206"/>
      <c r="AZ49" s="206"/>
      <c r="BA49" s="206"/>
      <c r="BB49" s="206"/>
      <c r="BC49" s="206"/>
      <c r="BD49" s="206"/>
      <c r="BE49" s="206"/>
      <c r="BF49" s="206"/>
      <c r="BG49" s="206"/>
      <c r="BH49" s="206"/>
    </row>
    <row r="50" spans="1:60" ht="20.399999999999999" outlineLevel="1" x14ac:dyDescent="0.25">
      <c r="A50" s="223"/>
      <c r="B50" s="224"/>
      <c r="C50" s="254" t="s">
        <v>322</v>
      </c>
      <c r="D50" s="226"/>
      <c r="E50" s="227">
        <v>8.3269999999999997E-2</v>
      </c>
      <c r="F50" s="225"/>
      <c r="G50" s="225"/>
      <c r="H50" s="225"/>
      <c r="I50" s="225"/>
      <c r="J50" s="225"/>
      <c r="K50" s="225"/>
      <c r="L50" s="225"/>
      <c r="M50" s="225"/>
      <c r="N50" s="225"/>
      <c r="O50" s="225"/>
      <c r="P50" s="225"/>
      <c r="Q50" s="225"/>
      <c r="R50" s="225"/>
      <c r="S50" s="225"/>
      <c r="T50" s="225"/>
      <c r="U50" s="225"/>
      <c r="V50" s="225"/>
      <c r="W50" s="225"/>
      <c r="X50" s="206"/>
      <c r="Y50" s="206"/>
      <c r="Z50" s="206"/>
      <c r="AA50" s="206"/>
      <c r="AB50" s="206"/>
      <c r="AC50" s="206"/>
      <c r="AD50" s="206"/>
      <c r="AE50" s="206"/>
      <c r="AF50" s="206"/>
      <c r="AG50" s="206" t="s">
        <v>280</v>
      </c>
      <c r="AH50" s="206">
        <v>0</v>
      </c>
      <c r="AI50" s="206"/>
      <c r="AJ50" s="206"/>
      <c r="AK50" s="206"/>
      <c r="AL50" s="206"/>
      <c r="AM50" s="206"/>
      <c r="AN50" s="206"/>
      <c r="AO50" s="206"/>
      <c r="AP50" s="206"/>
      <c r="AQ50" s="206"/>
      <c r="AR50" s="206"/>
      <c r="AS50" s="206"/>
      <c r="AT50" s="206"/>
      <c r="AU50" s="206"/>
      <c r="AV50" s="206"/>
      <c r="AW50" s="206"/>
      <c r="AX50" s="206"/>
      <c r="AY50" s="206"/>
      <c r="AZ50" s="206"/>
      <c r="BA50" s="206"/>
      <c r="BB50" s="206"/>
      <c r="BC50" s="206"/>
      <c r="BD50" s="206"/>
      <c r="BE50" s="206"/>
      <c r="BF50" s="206"/>
      <c r="BG50" s="206"/>
      <c r="BH50" s="206"/>
    </row>
    <row r="51" spans="1:60" x14ac:dyDescent="0.25">
      <c r="A51" s="231" t="s">
        <v>271</v>
      </c>
      <c r="B51" s="232" t="s">
        <v>122</v>
      </c>
      <c r="C51" s="252" t="s">
        <v>123</v>
      </c>
      <c r="D51" s="233"/>
      <c r="E51" s="234"/>
      <c r="F51" s="235"/>
      <c r="G51" s="235">
        <f>SUMIF(AG52:AG53,"&lt;&gt;NOR",G52:G53)</f>
        <v>0</v>
      </c>
      <c r="H51" s="235"/>
      <c r="I51" s="235">
        <f>SUM(I52:I53)</f>
        <v>0</v>
      </c>
      <c r="J51" s="235"/>
      <c r="K51" s="235">
        <f>SUM(K52:K53)</f>
        <v>0</v>
      </c>
      <c r="L51" s="235"/>
      <c r="M51" s="235">
        <f>SUM(M52:M53)</f>
        <v>0</v>
      </c>
      <c r="N51" s="235"/>
      <c r="O51" s="235">
        <f>SUM(O52:O53)</f>
        <v>2.59</v>
      </c>
      <c r="P51" s="235"/>
      <c r="Q51" s="236">
        <f>SUM(Q52:Q53)</f>
        <v>0</v>
      </c>
      <c r="R51" s="230"/>
      <c r="S51" s="230"/>
      <c r="T51" s="230"/>
      <c r="U51" s="230"/>
      <c r="V51" s="230">
        <f>SUM(V52:V53)</f>
        <v>11.6</v>
      </c>
      <c r="W51" s="230"/>
      <c r="AG51" t="s">
        <v>272</v>
      </c>
    </row>
    <row r="52" spans="1:60" ht="20.399999999999999" outlineLevel="1" x14ac:dyDescent="0.25">
      <c r="A52" s="237">
        <v>17</v>
      </c>
      <c r="B52" s="238" t="s">
        <v>323</v>
      </c>
      <c r="C52" s="253" t="s">
        <v>324</v>
      </c>
      <c r="D52" s="239" t="s">
        <v>275</v>
      </c>
      <c r="E52" s="240">
        <v>2.1137999999999999</v>
      </c>
      <c r="F52" s="241"/>
      <c r="G52" s="242">
        <f>ROUND(E52*F52,2)</f>
        <v>0</v>
      </c>
      <c r="H52" s="241"/>
      <c r="I52" s="242">
        <f>ROUND(E52*H52,2)</f>
        <v>0</v>
      </c>
      <c r="J52" s="241"/>
      <c r="K52" s="242">
        <f>ROUND(E52*J52,2)</f>
        <v>0</v>
      </c>
      <c r="L52" s="242">
        <v>21</v>
      </c>
      <c r="M52" s="242">
        <f>G52*(1+L52/100)</f>
        <v>0</v>
      </c>
      <c r="N52" s="242">
        <v>1.2265600000000001</v>
      </c>
      <c r="O52" s="242">
        <f>ROUND(E52*N52,2)</f>
        <v>2.59</v>
      </c>
      <c r="P52" s="242">
        <v>0</v>
      </c>
      <c r="Q52" s="243">
        <f>ROUND(E52*P52,2)</f>
        <v>0</v>
      </c>
      <c r="R52" s="225"/>
      <c r="S52" s="225" t="s">
        <v>276</v>
      </c>
      <c r="T52" s="225" t="s">
        <v>277</v>
      </c>
      <c r="U52" s="225">
        <v>5.4893200000000002</v>
      </c>
      <c r="V52" s="225">
        <f>ROUND(E52*U52,2)</f>
        <v>11.6</v>
      </c>
      <c r="W52" s="225"/>
      <c r="X52" s="206"/>
      <c r="Y52" s="206"/>
      <c r="Z52" s="206"/>
      <c r="AA52" s="206"/>
      <c r="AB52" s="206"/>
      <c r="AC52" s="206"/>
      <c r="AD52" s="206"/>
      <c r="AE52" s="206"/>
      <c r="AF52" s="206"/>
      <c r="AG52" s="206" t="s">
        <v>325</v>
      </c>
      <c r="AH52" s="206"/>
      <c r="AI52" s="206"/>
      <c r="AJ52" s="206"/>
      <c r="AK52" s="206"/>
      <c r="AL52" s="206"/>
      <c r="AM52" s="206"/>
      <c r="AN52" s="206"/>
      <c r="AO52" s="206"/>
      <c r="AP52" s="206"/>
      <c r="AQ52" s="206"/>
      <c r="AR52" s="206"/>
      <c r="AS52" s="206"/>
      <c r="AT52" s="206"/>
      <c r="AU52" s="206"/>
      <c r="AV52" s="206"/>
      <c r="AW52" s="206"/>
      <c r="AX52" s="206"/>
      <c r="AY52" s="206"/>
      <c r="AZ52" s="206"/>
      <c r="BA52" s="206"/>
      <c r="BB52" s="206"/>
      <c r="BC52" s="206"/>
      <c r="BD52" s="206"/>
      <c r="BE52" s="206"/>
      <c r="BF52" s="206"/>
      <c r="BG52" s="206"/>
      <c r="BH52" s="206"/>
    </row>
    <row r="53" spans="1:60" outlineLevel="1" x14ac:dyDescent="0.25">
      <c r="A53" s="223"/>
      <c r="B53" s="224"/>
      <c r="C53" s="254" t="s">
        <v>326</v>
      </c>
      <c r="D53" s="226"/>
      <c r="E53" s="227">
        <v>2.1137999999999999</v>
      </c>
      <c r="F53" s="225"/>
      <c r="G53" s="225"/>
      <c r="H53" s="225"/>
      <c r="I53" s="225"/>
      <c r="J53" s="225"/>
      <c r="K53" s="225"/>
      <c r="L53" s="225"/>
      <c r="M53" s="225"/>
      <c r="N53" s="225"/>
      <c r="O53" s="225"/>
      <c r="P53" s="225"/>
      <c r="Q53" s="225"/>
      <c r="R53" s="225"/>
      <c r="S53" s="225"/>
      <c r="T53" s="225"/>
      <c r="U53" s="225"/>
      <c r="V53" s="225"/>
      <c r="W53" s="225"/>
      <c r="X53" s="206"/>
      <c r="Y53" s="206"/>
      <c r="Z53" s="206"/>
      <c r="AA53" s="206"/>
      <c r="AB53" s="206"/>
      <c r="AC53" s="206"/>
      <c r="AD53" s="206"/>
      <c r="AE53" s="206"/>
      <c r="AF53" s="206"/>
      <c r="AG53" s="206" t="s">
        <v>280</v>
      </c>
      <c r="AH53" s="206">
        <v>0</v>
      </c>
      <c r="AI53" s="206"/>
      <c r="AJ53" s="206"/>
      <c r="AK53" s="206"/>
      <c r="AL53" s="206"/>
      <c r="AM53" s="206"/>
      <c r="AN53" s="206"/>
      <c r="AO53" s="206"/>
      <c r="AP53" s="206"/>
      <c r="AQ53" s="206"/>
      <c r="AR53" s="206"/>
      <c r="AS53" s="206"/>
      <c r="AT53" s="206"/>
      <c r="AU53" s="206"/>
      <c r="AV53" s="206"/>
      <c r="AW53" s="206"/>
      <c r="AX53" s="206"/>
      <c r="AY53" s="206"/>
      <c r="AZ53" s="206"/>
      <c r="BA53" s="206"/>
      <c r="BB53" s="206"/>
      <c r="BC53" s="206"/>
      <c r="BD53" s="206"/>
      <c r="BE53" s="206"/>
      <c r="BF53" s="206"/>
      <c r="BG53" s="206"/>
      <c r="BH53" s="206"/>
    </row>
    <row r="54" spans="1:60" x14ac:dyDescent="0.25">
      <c r="A54" s="231" t="s">
        <v>271</v>
      </c>
      <c r="B54" s="232" t="s">
        <v>124</v>
      </c>
      <c r="C54" s="252" t="s">
        <v>125</v>
      </c>
      <c r="D54" s="233"/>
      <c r="E54" s="234"/>
      <c r="F54" s="235"/>
      <c r="G54" s="235">
        <f>SUMIF(AG55:AG61,"&lt;&gt;NOR",G55:G61)</f>
        <v>0</v>
      </c>
      <c r="H54" s="235"/>
      <c r="I54" s="235">
        <f>SUM(I55:I61)</f>
        <v>0</v>
      </c>
      <c r="J54" s="235"/>
      <c r="K54" s="235">
        <f>SUM(K55:K61)</f>
        <v>0</v>
      </c>
      <c r="L54" s="235"/>
      <c r="M54" s="235">
        <f>SUM(M55:M61)</f>
        <v>0</v>
      </c>
      <c r="N54" s="235"/>
      <c r="O54" s="235">
        <f>SUM(O55:O61)</f>
        <v>4.83</v>
      </c>
      <c r="P54" s="235"/>
      <c r="Q54" s="236">
        <f>SUM(Q55:Q61)</f>
        <v>0</v>
      </c>
      <c r="R54" s="230"/>
      <c r="S54" s="230"/>
      <c r="T54" s="230"/>
      <c r="U54" s="230"/>
      <c r="V54" s="230">
        <f>SUM(V55:V61)</f>
        <v>11.040000000000001</v>
      </c>
      <c r="W54" s="230"/>
      <c r="AG54" t="s">
        <v>272</v>
      </c>
    </row>
    <row r="55" spans="1:60" outlineLevel="1" x14ac:dyDescent="0.25">
      <c r="A55" s="237">
        <v>18</v>
      </c>
      <c r="B55" s="238" t="s">
        <v>327</v>
      </c>
      <c r="C55" s="253" t="s">
        <v>328</v>
      </c>
      <c r="D55" s="239" t="s">
        <v>275</v>
      </c>
      <c r="E55" s="240">
        <v>2.0562</v>
      </c>
      <c r="F55" s="241"/>
      <c r="G55" s="242">
        <f>ROUND(E55*F55,2)</f>
        <v>0</v>
      </c>
      <c r="H55" s="241"/>
      <c r="I55" s="242">
        <f>ROUND(E55*H55,2)</f>
        <v>0</v>
      </c>
      <c r="J55" s="241"/>
      <c r="K55" s="242">
        <f>ROUND(E55*J55,2)</f>
        <v>0</v>
      </c>
      <c r="L55" s="242">
        <v>21</v>
      </c>
      <c r="M55" s="242">
        <f>G55*(1+L55/100)</f>
        <v>0</v>
      </c>
      <c r="N55" s="242">
        <v>1.95224</v>
      </c>
      <c r="O55" s="242">
        <f>ROUND(E55*N55,2)</f>
        <v>4.01</v>
      </c>
      <c r="P55" s="242">
        <v>0</v>
      </c>
      <c r="Q55" s="243">
        <f>ROUND(E55*P55,2)</f>
        <v>0</v>
      </c>
      <c r="R55" s="225"/>
      <c r="S55" s="225" t="s">
        <v>276</v>
      </c>
      <c r="T55" s="225" t="s">
        <v>277</v>
      </c>
      <c r="U55" s="225">
        <v>3.8420000000000001</v>
      </c>
      <c r="V55" s="225">
        <f>ROUND(E55*U55,2)</f>
        <v>7.9</v>
      </c>
      <c r="W55" s="225"/>
      <c r="X55" s="206"/>
      <c r="Y55" s="206"/>
      <c r="Z55" s="206"/>
      <c r="AA55" s="206"/>
      <c r="AB55" s="206"/>
      <c r="AC55" s="206"/>
      <c r="AD55" s="206"/>
      <c r="AE55" s="206"/>
      <c r="AF55" s="206"/>
      <c r="AG55" s="206" t="s">
        <v>278</v>
      </c>
      <c r="AH55" s="206"/>
      <c r="AI55" s="206"/>
      <c r="AJ55" s="206"/>
      <c r="AK55" s="206"/>
      <c r="AL55" s="206"/>
      <c r="AM55" s="206"/>
      <c r="AN55" s="206"/>
      <c r="AO55" s="206"/>
      <c r="AP55" s="206"/>
      <c r="AQ55" s="206"/>
      <c r="AR55" s="206"/>
      <c r="AS55" s="206"/>
      <c r="AT55" s="206"/>
      <c r="AU55" s="206"/>
      <c r="AV55" s="206"/>
      <c r="AW55" s="206"/>
      <c r="AX55" s="206"/>
      <c r="AY55" s="206"/>
      <c r="AZ55" s="206"/>
      <c r="BA55" s="206"/>
      <c r="BB55" s="206"/>
      <c r="BC55" s="206"/>
      <c r="BD55" s="206"/>
      <c r="BE55" s="206"/>
      <c r="BF55" s="206"/>
      <c r="BG55" s="206"/>
      <c r="BH55" s="206"/>
    </row>
    <row r="56" spans="1:60" ht="20.399999999999999" outlineLevel="1" x14ac:dyDescent="0.25">
      <c r="A56" s="223"/>
      <c r="B56" s="224"/>
      <c r="C56" s="254" t="s">
        <v>329</v>
      </c>
      <c r="D56" s="226"/>
      <c r="E56" s="227">
        <v>0.70920000000000005</v>
      </c>
      <c r="F56" s="225"/>
      <c r="G56" s="225"/>
      <c r="H56" s="225"/>
      <c r="I56" s="225"/>
      <c r="J56" s="225"/>
      <c r="K56" s="225"/>
      <c r="L56" s="225"/>
      <c r="M56" s="225"/>
      <c r="N56" s="225"/>
      <c r="O56" s="225"/>
      <c r="P56" s="225"/>
      <c r="Q56" s="225"/>
      <c r="R56" s="225"/>
      <c r="S56" s="225"/>
      <c r="T56" s="225"/>
      <c r="U56" s="225"/>
      <c r="V56" s="225"/>
      <c r="W56" s="225"/>
      <c r="X56" s="206"/>
      <c r="Y56" s="206"/>
      <c r="Z56" s="206"/>
      <c r="AA56" s="206"/>
      <c r="AB56" s="206"/>
      <c r="AC56" s="206"/>
      <c r="AD56" s="206"/>
      <c r="AE56" s="206"/>
      <c r="AF56" s="206"/>
      <c r="AG56" s="206" t="s">
        <v>280</v>
      </c>
      <c r="AH56" s="206">
        <v>0</v>
      </c>
      <c r="AI56" s="206"/>
      <c r="AJ56" s="206"/>
      <c r="AK56" s="206"/>
      <c r="AL56" s="206"/>
      <c r="AM56" s="206"/>
      <c r="AN56" s="206"/>
      <c r="AO56" s="206"/>
      <c r="AP56" s="206"/>
      <c r="AQ56" s="206"/>
      <c r="AR56" s="206"/>
      <c r="AS56" s="206"/>
      <c r="AT56" s="206"/>
      <c r="AU56" s="206"/>
      <c r="AV56" s="206"/>
      <c r="AW56" s="206"/>
      <c r="AX56" s="206"/>
      <c r="AY56" s="206"/>
      <c r="AZ56" s="206"/>
      <c r="BA56" s="206"/>
      <c r="BB56" s="206"/>
      <c r="BC56" s="206"/>
      <c r="BD56" s="206"/>
      <c r="BE56" s="206"/>
      <c r="BF56" s="206"/>
      <c r="BG56" s="206"/>
      <c r="BH56" s="206"/>
    </row>
    <row r="57" spans="1:60" ht="20.399999999999999" outlineLevel="1" x14ac:dyDescent="0.25">
      <c r="A57" s="223"/>
      <c r="B57" s="224"/>
      <c r="C57" s="254" t="s">
        <v>330</v>
      </c>
      <c r="D57" s="226"/>
      <c r="E57" s="227">
        <v>1.347</v>
      </c>
      <c r="F57" s="225"/>
      <c r="G57" s="225"/>
      <c r="H57" s="225"/>
      <c r="I57" s="225"/>
      <c r="J57" s="225"/>
      <c r="K57" s="225"/>
      <c r="L57" s="225"/>
      <c r="M57" s="225"/>
      <c r="N57" s="225"/>
      <c r="O57" s="225"/>
      <c r="P57" s="225"/>
      <c r="Q57" s="225"/>
      <c r="R57" s="225"/>
      <c r="S57" s="225"/>
      <c r="T57" s="225"/>
      <c r="U57" s="225"/>
      <c r="V57" s="225"/>
      <c r="W57" s="225"/>
      <c r="X57" s="206"/>
      <c r="Y57" s="206"/>
      <c r="Z57" s="206"/>
      <c r="AA57" s="206"/>
      <c r="AB57" s="206"/>
      <c r="AC57" s="206"/>
      <c r="AD57" s="206"/>
      <c r="AE57" s="206"/>
      <c r="AF57" s="206"/>
      <c r="AG57" s="206" t="s">
        <v>280</v>
      </c>
      <c r="AH57" s="206">
        <v>0</v>
      </c>
      <c r="AI57" s="206"/>
      <c r="AJ57" s="206"/>
      <c r="AK57" s="206"/>
      <c r="AL57" s="206"/>
      <c r="AM57" s="206"/>
      <c r="AN57" s="206"/>
      <c r="AO57" s="206"/>
      <c r="AP57" s="206"/>
      <c r="AQ57" s="206"/>
      <c r="AR57" s="206"/>
      <c r="AS57" s="206"/>
      <c r="AT57" s="206"/>
      <c r="AU57" s="206"/>
      <c r="AV57" s="206"/>
      <c r="AW57" s="206"/>
      <c r="AX57" s="206"/>
      <c r="AY57" s="206"/>
      <c r="AZ57" s="206"/>
      <c r="BA57" s="206"/>
      <c r="BB57" s="206"/>
      <c r="BC57" s="206"/>
      <c r="BD57" s="206"/>
      <c r="BE57" s="206"/>
      <c r="BF57" s="206"/>
      <c r="BG57" s="206"/>
      <c r="BH57" s="206"/>
    </row>
    <row r="58" spans="1:60" ht="20.399999999999999" outlineLevel="1" x14ac:dyDescent="0.25">
      <c r="A58" s="237">
        <v>19</v>
      </c>
      <c r="B58" s="238" t="s">
        <v>331</v>
      </c>
      <c r="C58" s="253" t="s">
        <v>332</v>
      </c>
      <c r="D58" s="239" t="s">
        <v>333</v>
      </c>
      <c r="E58" s="240">
        <v>12</v>
      </c>
      <c r="F58" s="241"/>
      <c r="G58" s="242">
        <f>ROUND(E58*F58,2)</f>
        <v>0</v>
      </c>
      <c r="H58" s="241"/>
      <c r="I58" s="242">
        <f>ROUND(E58*H58,2)</f>
        <v>0</v>
      </c>
      <c r="J58" s="241"/>
      <c r="K58" s="242">
        <f>ROUND(E58*J58,2)</f>
        <v>0</v>
      </c>
      <c r="L58" s="242">
        <v>21</v>
      </c>
      <c r="M58" s="242">
        <f>G58*(1+L58/100)</f>
        <v>0</v>
      </c>
      <c r="N58" s="242">
        <v>6.5710000000000005E-2</v>
      </c>
      <c r="O58" s="242">
        <f>ROUND(E58*N58,2)</f>
        <v>0.79</v>
      </c>
      <c r="P58" s="242">
        <v>0</v>
      </c>
      <c r="Q58" s="243">
        <f>ROUND(E58*P58,2)</f>
        <v>0</v>
      </c>
      <c r="R58" s="225"/>
      <c r="S58" s="225" t="s">
        <v>276</v>
      </c>
      <c r="T58" s="225" t="s">
        <v>277</v>
      </c>
      <c r="U58" s="225">
        <v>0.24199999999999999</v>
      </c>
      <c r="V58" s="225">
        <f>ROUND(E58*U58,2)</f>
        <v>2.9</v>
      </c>
      <c r="W58" s="225"/>
      <c r="X58" s="206"/>
      <c r="Y58" s="206"/>
      <c r="Z58" s="206"/>
      <c r="AA58" s="206"/>
      <c r="AB58" s="206"/>
      <c r="AC58" s="206"/>
      <c r="AD58" s="206"/>
      <c r="AE58" s="206"/>
      <c r="AF58" s="206"/>
      <c r="AG58" s="206" t="s">
        <v>278</v>
      </c>
      <c r="AH58" s="206"/>
      <c r="AI58" s="206"/>
      <c r="AJ58" s="206"/>
      <c r="AK58" s="206"/>
      <c r="AL58" s="206"/>
      <c r="AM58" s="206"/>
      <c r="AN58" s="206"/>
      <c r="AO58" s="206"/>
      <c r="AP58" s="206"/>
      <c r="AQ58" s="206"/>
      <c r="AR58" s="206"/>
      <c r="AS58" s="206"/>
      <c r="AT58" s="206"/>
      <c r="AU58" s="206"/>
      <c r="AV58" s="206"/>
      <c r="AW58" s="206"/>
      <c r="AX58" s="206"/>
      <c r="AY58" s="206"/>
      <c r="AZ58" s="206"/>
      <c r="BA58" s="206"/>
      <c r="BB58" s="206"/>
      <c r="BC58" s="206"/>
      <c r="BD58" s="206"/>
      <c r="BE58" s="206"/>
      <c r="BF58" s="206"/>
      <c r="BG58" s="206"/>
      <c r="BH58" s="206"/>
    </row>
    <row r="59" spans="1:60" outlineLevel="1" x14ac:dyDescent="0.25">
      <c r="A59" s="223"/>
      <c r="B59" s="224"/>
      <c r="C59" s="254" t="s">
        <v>334</v>
      </c>
      <c r="D59" s="226"/>
      <c r="E59" s="227">
        <v>6</v>
      </c>
      <c r="F59" s="225"/>
      <c r="G59" s="225"/>
      <c r="H59" s="225"/>
      <c r="I59" s="225"/>
      <c r="J59" s="225"/>
      <c r="K59" s="225"/>
      <c r="L59" s="225"/>
      <c r="M59" s="225"/>
      <c r="N59" s="225"/>
      <c r="O59" s="225"/>
      <c r="P59" s="225"/>
      <c r="Q59" s="225"/>
      <c r="R59" s="225"/>
      <c r="S59" s="225"/>
      <c r="T59" s="225"/>
      <c r="U59" s="225"/>
      <c r="V59" s="225"/>
      <c r="W59" s="225"/>
      <c r="X59" s="206"/>
      <c r="Y59" s="206"/>
      <c r="Z59" s="206"/>
      <c r="AA59" s="206"/>
      <c r="AB59" s="206"/>
      <c r="AC59" s="206"/>
      <c r="AD59" s="206"/>
      <c r="AE59" s="206"/>
      <c r="AF59" s="206"/>
      <c r="AG59" s="206" t="s">
        <v>280</v>
      </c>
      <c r="AH59" s="206">
        <v>0</v>
      </c>
      <c r="AI59" s="206"/>
      <c r="AJ59" s="206"/>
      <c r="AK59" s="206"/>
      <c r="AL59" s="206"/>
      <c r="AM59" s="206"/>
      <c r="AN59" s="206"/>
      <c r="AO59" s="206"/>
      <c r="AP59" s="206"/>
      <c r="AQ59" s="206"/>
      <c r="AR59" s="206"/>
      <c r="AS59" s="206"/>
      <c r="AT59" s="206"/>
      <c r="AU59" s="206"/>
      <c r="AV59" s="206"/>
      <c r="AW59" s="206"/>
      <c r="AX59" s="206"/>
      <c r="AY59" s="206"/>
      <c r="AZ59" s="206"/>
      <c r="BA59" s="206"/>
      <c r="BB59" s="206"/>
      <c r="BC59" s="206"/>
      <c r="BD59" s="206"/>
      <c r="BE59" s="206"/>
      <c r="BF59" s="206"/>
      <c r="BG59" s="206"/>
      <c r="BH59" s="206"/>
    </row>
    <row r="60" spans="1:60" outlineLevel="1" x14ac:dyDescent="0.25">
      <c r="A60" s="223"/>
      <c r="B60" s="224"/>
      <c r="C60" s="254" t="s">
        <v>335</v>
      </c>
      <c r="D60" s="226"/>
      <c r="E60" s="227">
        <v>6</v>
      </c>
      <c r="F60" s="225"/>
      <c r="G60" s="225"/>
      <c r="H60" s="225"/>
      <c r="I60" s="225"/>
      <c r="J60" s="225"/>
      <c r="K60" s="225"/>
      <c r="L60" s="225"/>
      <c r="M60" s="225"/>
      <c r="N60" s="225"/>
      <c r="O60" s="225"/>
      <c r="P60" s="225"/>
      <c r="Q60" s="225"/>
      <c r="R60" s="225"/>
      <c r="S60" s="225"/>
      <c r="T60" s="225"/>
      <c r="U60" s="225"/>
      <c r="V60" s="225"/>
      <c r="W60" s="225"/>
      <c r="X60" s="206"/>
      <c r="Y60" s="206"/>
      <c r="Z60" s="206"/>
      <c r="AA60" s="206"/>
      <c r="AB60" s="206"/>
      <c r="AC60" s="206"/>
      <c r="AD60" s="206"/>
      <c r="AE60" s="206"/>
      <c r="AF60" s="206"/>
      <c r="AG60" s="206" t="s">
        <v>280</v>
      </c>
      <c r="AH60" s="206">
        <v>0</v>
      </c>
      <c r="AI60" s="206"/>
      <c r="AJ60" s="206"/>
      <c r="AK60" s="206"/>
      <c r="AL60" s="206"/>
      <c r="AM60" s="206"/>
      <c r="AN60" s="206"/>
      <c r="AO60" s="206"/>
      <c r="AP60" s="206"/>
      <c r="AQ60" s="206"/>
      <c r="AR60" s="206"/>
      <c r="AS60" s="206"/>
      <c r="AT60" s="206"/>
      <c r="AU60" s="206"/>
      <c r="AV60" s="206"/>
      <c r="AW60" s="206"/>
      <c r="AX60" s="206"/>
      <c r="AY60" s="206"/>
      <c r="AZ60" s="206"/>
      <c r="BA60" s="206"/>
      <c r="BB60" s="206"/>
      <c r="BC60" s="206"/>
      <c r="BD60" s="206"/>
      <c r="BE60" s="206"/>
      <c r="BF60" s="206"/>
      <c r="BG60" s="206"/>
      <c r="BH60" s="206"/>
    </row>
    <row r="61" spans="1:60" ht="20.399999999999999" outlineLevel="1" x14ac:dyDescent="0.25">
      <c r="A61" s="244">
        <v>20</v>
      </c>
      <c r="B61" s="245" t="s">
        <v>336</v>
      </c>
      <c r="C61" s="255" t="s">
        <v>337</v>
      </c>
      <c r="D61" s="246" t="s">
        <v>333</v>
      </c>
      <c r="E61" s="247">
        <v>1</v>
      </c>
      <c r="F61" s="248"/>
      <c r="G61" s="249">
        <f>ROUND(E61*F61,2)</f>
        <v>0</v>
      </c>
      <c r="H61" s="248"/>
      <c r="I61" s="249">
        <f>ROUND(E61*H61,2)</f>
        <v>0</v>
      </c>
      <c r="J61" s="248"/>
      <c r="K61" s="249">
        <f>ROUND(E61*J61,2)</f>
        <v>0</v>
      </c>
      <c r="L61" s="249">
        <v>21</v>
      </c>
      <c r="M61" s="249">
        <f>G61*(1+L61/100)</f>
        <v>0</v>
      </c>
      <c r="N61" s="249">
        <v>3.0960000000000001E-2</v>
      </c>
      <c r="O61" s="249">
        <f>ROUND(E61*N61,2)</f>
        <v>0.03</v>
      </c>
      <c r="P61" s="249">
        <v>0</v>
      </c>
      <c r="Q61" s="250">
        <f>ROUND(E61*P61,2)</f>
        <v>0</v>
      </c>
      <c r="R61" s="225"/>
      <c r="S61" s="225" t="s">
        <v>283</v>
      </c>
      <c r="T61" s="225" t="s">
        <v>277</v>
      </c>
      <c r="U61" s="225">
        <v>0.24199999999999999</v>
      </c>
      <c r="V61" s="225">
        <f>ROUND(E61*U61,2)</f>
        <v>0.24</v>
      </c>
      <c r="W61" s="225"/>
      <c r="X61" s="206"/>
      <c r="Y61" s="206"/>
      <c r="Z61" s="206"/>
      <c r="AA61" s="206"/>
      <c r="AB61" s="206"/>
      <c r="AC61" s="206"/>
      <c r="AD61" s="206"/>
      <c r="AE61" s="206"/>
      <c r="AF61" s="206"/>
      <c r="AG61" s="206" t="s">
        <v>278</v>
      </c>
      <c r="AH61" s="206"/>
      <c r="AI61" s="206"/>
      <c r="AJ61" s="206"/>
      <c r="AK61" s="206"/>
      <c r="AL61" s="206"/>
      <c r="AM61" s="206"/>
      <c r="AN61" s="206"/>
      <c r="AO61" s="206"/>
      <c r="AP61" s="206"/>
      <c r="AQ61" s="206"/>
      <c r="AR61" s="206"/>
      <c r="AS61" s="206"/>
      <c r="AT61" s="206"/>
      <c r="AU61" s="206"/>
      <c r="AV61" s="206"/>
      <c r="AW61" s="206"/>
      <c r="AX61" s="206"/>
      <c r="AY61" s="206"/>
      <c r="AZ61" s="206"/>
      <c r="BA61" s="206"/>
      <c r="BB61" s="206"/>
      <c r="BC61" s="206"/>
      <c r="BD61" s="206"/>
      <c r="BE61" s="206"/>
      <c r="BF61" s="206"/>
      <c r="BG61" s="206"/>
      <c r="BH61" s="206"/>
    </row>
    <row r="62" spans="1:60" x14ac:dyDescent="0.25">
      <c r="A62" s="231" t="s">
        <v>271</v>
      </c>
      <c r="B62" s="232" t="s">
        <v>126</v>
      </c>
      <c r="C62" s="252" t="s">
        <v>127</v>
      </c>
      <c r="D62" s="233"/>
      <c r="E62" s="234"/>
      <c r="F62" s="235"/>
      <c r="G62" s="235">
        <f>SUMIF(AG63:AG66,"&lt;&gt;NOR",G63:G66)</f>
        <v>0</v>
      </c>
      <c r="H62" s="235"/>
      <c r="I62" s="235">
        <f>SUM(I63:I66)</f>
        <v>0</v>
      </c>
      <c r="J62" s="235"/>
      <c r="K62" s="235">
        <f>SUM(K63:K66)</f>
        <v>0</v>
      </c>
      <c r="L62" s="235"/>
      <c r="M62" s="235">
        <f>SUM(M63:M66)</f>
        <v>0</v>
      </c>
      <c r="N62" s="235"/>
      <c r="O62" s="235">
        <f>SUM(O63:O66)</f>
        <v>0.77</v>
      </c>
      <c r="P62" s="235"/>
      <c r="Q62" s="236">
        <f>SUM(Q63:Q66)</f>
        <v>0</v>
      </c>
      <c r="R62" s="230"/>
      <c r="S62" s="230"/>
      <c r="T62" s="230"/>
      <c r="U62" s="230"/>
      <c r="V62" s="230">
        <f>SUM(V63:V66)</f>
        <v>4.6500000000000004</v>
      </c>
      <c r="W62" s="230"/>
      <c r="AG62" t="s">
        <v>272</v>
      </c>
    </row>
    <row r="63" spans="1:60" ht="20.399999999999999" outlineLevel="1" x14ac:dyDescent="0.25">
      <c r="A63" s="237">
        <v>21</v>
      </c>
      <c r="B63" s="238" t="s">
        <v>338</v>
      </c>
      <c r="C63" s="253" t="s">
        <v>339</v>
      </c>
      <c r="D63" s="239" t="s">
        <v>314</v>
      </c>
      <c r="E63" s="240">
        <v>3.6960000000000002</v>
      </c>
      <c r="F63" s="241"/>
      <c r="G63" s="242">
        <f>ROUND(E63*F63,2)</f>
        <v>0</v>
      </c>
      <c r="H63" s="241"/>
      <c r="I63" s="242">
        <f>ROUND(E63*H63,2)</f>
        <v>0</v>
      </c>
      <c r="J63" s="241"/>
      <c r="K63" s="242">
        <f>ROUND(E63*J63,2)</f>
        <v>0</v>
      </c>
      <c r="L63" s="242">
        <v>21</v>
      </c>
      <c r="M63" s="242">
        <f>G63*(1+L63/100)</f>
        <v>0</v>
      </c>
      <c r="N63" s="242">
        <v>7.0599999999999996E-2</v>
      </c>
      <c r="O63" s="242">
        <f>ROUND(E63*N63,2)</f>
        <v>0.26</v>
      </c>
      <c r="P63" s="242">
        <v>0</v>
      </c>
      <c r="Q63" s="243">
        <f>ROUND(E63*P63,2)</f>
        <v>0</v>
      </c>
      <c r="R63" s="225"/>
      <c r="S63" s="225" t="s">
        <v>276</v>
      </c>
      <c r="T63" s="225" t="s">
        <v>277</v>
      </c>
      <c r="U63" s="225">
        <v>0.52915000000000001</v>
      </c>
      <c r="V63" s="225">
        <f>ROUND(E63*U63,2)</f>
        <v>1.96</v>
      </c>
      <c r="W63" s="225"/>
      <c r="X63" s="206"/>
      <c r="Y63" s="206"/>
      <c r="Z63" s="206"/>
      <c r="AA63" s="206"/>
      <c r="AB63" s="206"/>
      <c r="AC63" s="206"/>
      <c r="AD63" s="206"/>
      <c r="AE63" s="206"/>
      <c r="AF63" s="206"/>
      <c r="AG63" s="206" t="s">
        <v>278</v>
      </c>
      <c r="AH63" s="206"/>
      <c r="AI63" s="206"/>
      <c r="AJ63" s="206"/>
      <c r="AK63" s="206"/>
      <c r="AL63" s="206"/>
      <c r="AM63" s="206"/>
      <c r="AN63" s="206"/>
      <c r="AO63" s="206"/>
      <c r="AP63" s="206"/>
      <c r="AQ63" s="206"/>
      <c r="AR63" s="206"/>
      <c r="AS63" s="206"/>
      <c r="AT63" s="206"/>
      <c r="AU63" s="206"/>
      <c r="AV63" s="206"/>
      <c r="AW63" s="206"/>
      <c r="AX63" s="206"/>
      <c r="AY63" s="206"/>
      <c r="AZ63" s="206"/>
      <c r="BA63" s="206"/>
      <c r="BB63" s="206"/>
      <c r="BC63" s="206"/>
      <c r="BD63" s="206"/>
      <c r="BE63" s="206"/>
      <c r="BF63" s="206"/>
      <c r="BG63" s="206"/>
      <c r="BH63" s="206"/>
    </row>
    <row r="64" spans="1:60" outlineLevel="1" x14ac:dyDescent="0.25">
      <c r="A64" s="223"/>
      <c r="B64" s="224"/>
      <c r="C64" s="254" t="s">
        <v>340</v>
      </c>
      <c r="D64" s="226"/>
      <c r="E64" s="227">
        <v>3.6960000000000002</v>
      </c>
      <c r="F64" s="225"/>
      <c r="G64" s="225"/>
      <c r="H64" s="225"/>
      <c r="I64" s="225"/>
      <c r="J64" s="225"/>
      <c r="K64" s="225"/>
      <c r="L64" s="225"/>
      <c r="M64" s="225"/>
      <c r="N64" s="225"/>
      <c r="O64" s="225"/>
      <c r="P64" s="225"/>
      <c r="Q64" s="225"/>
      <c r="R64" s="225"/>
      <c r="S64" s="225"/>
      <c r="T64" s="225"/>
      <c r="U64" s="225"/>
      <c r="V64" s="225"/>
      <c r="W64" s="225"/>
      <c r="X64" s="206"/>
      <c r="Y64" s="206"/>
      <c r="Z64" s="206"/>
      <c r="AA64" s="206"/>
      <c r="AB64" s="206"/>
      <c r="AC64" s="206"/>
      <c r="AD64" s="206"/>
      <c r="AE64" s="206"/>
      <c r="AF64" s="206"/>
      <c r="AG64" s="206" t="s">
        <v>280</v>
      </c>
      <c r="AH64" s="206">
        <v>0</v>
      </c>
      <c r="AI64" s="206"/>
      <c r="AJ64" s="206"/>
      <c r="AK64" s="206"/>
      <c r="AL64" s="206"/>
      <c r="AM64" s="206"/>
      <c r="AN64" s="206"/>
      <c r="AO64" s="206"/>
      <c r="AP64" s="206"/>
      <c r="AQ64" s="206"/>
      <c r="AR64" s="206"/>
      <c r="AS64" s="206"/>
      <c r="AT64" s="206"/>
      <c r="AU64" s="206"/>
      <c r="AV64" s="206"/>
      <c r="AW64" s="206"/>
      <c r="AX64" s="206"/>
      <c r="AY64" s="206"/>
      <c r="AZ64" s="206"/>
      <c r="BA64" s="206"/>
      <c r="BB64" s="206"/>
      <c r="BC64" s="206"/>
      <c r="BD64" s="206"/>
      <c r="BE64" s="206"/>
      <c r="BF64" s="206"/>
      <c r="BG64" s="206"/>
      <c r="BH64" s="206"/>
    </row>
    <row r="65" spans="1:60" ht="20.399999999999999" outlineLevel="1" x14ac:dyDescent="0.25">
      <c r="A65" s="237">
        <v>22</v>
      </c>
      <c r="B65" s="238" t="s">
        <v>341</v>
      </c>
      <c r="C65" s="253" t="s">
        <v>342</v>
      </c>
      <c r="D65" s="239" t="s">
        <v>314</v>
      </c>
      <c r="E65" s="240">
        <v>4.8419999999999996</v>
      </c>
      <c r="F65" s="241"/>
      <c r="G65" s="242">
        <f>ROUND(E65*F65,2)</f>
        <v>0</v>
      </c>
      <c r="H65" s="241"/>
      <c r="I65" s="242">
        <f>ROUND(E65*H65,2)</f>
        <v>0</v>
      </c>
      <c r="J65" s="241"/>
      <c r="K65" s="242">
        <f>ROUND(E65*J65,2)</f>
        <v>0</v>
      </c>
      <c r="L65" s="242">
        <v>21</v>
      </c>
      <c r="M65" s="242">
        <f>G65*(1+L65/100)</f>
        <v>0</v>
      </c>
      <c r="N65" s="242">
        <v>0.1055</v>
      </c>
      <c r="O65" s="242">
        <f>ROUND(E65*N65,2)</f>
        <v>0.51</v>
      </c>
      <c r="P65" s="242">
        <v>0</v>
      </c>
      <c r="Q65" s="243">
        <f>ROUND(E65*P65,2)</f>
        <v>0</v>
      </c>
      <c r="R65" s="225"/>
      <c r="S65" s="225" t="s">
        <v>276</v>
      </c>
      <c r="T65" s="225" t="s">
        <v>277</v>
      </c>
      <c r="U65" s="225">
        <v>0.55488999999999999</v>
      </c>
      <c r="V65" s="225">
        <f>ROUND(E65*U65,2)</f>
        <v>2.69</v>
      </c>
      <c r="W65" s="225"/>
      <c r="X65" s="206"/>
      <c r="Y65" s="206"/>
      <c r="Z65" s="206"/>
      <c r="AA65" s="206"/>
      <c r="AB65" s="206"/>
      <c r="AC65" s="206"/>
      <c r="AD65" s="206"/>
      <c r="AE65" s="206"/>
      <c r="AF65" s="206"/>
      <c r="AG65" s="206" t="s">
        <v>278</v>
      </c>
      <c r="AH65" s="206"/>
      <c r="AI65" s="206"/>
      <c r="AJ65" s="206"/>
      <c r="AK65" s="206"/>
      <c r="AL65" s="206"/>
      <c r="AM65" s="206"/>
      <c r="AN65" s="206"/>
      <c r="AO65" s="206"/>
      <c r="AP65" s="206"/>
      <c r="AQ65" s="206"/>
      <c r="AR65" s="206"/>
      <c r="AS65" s="206"/>
      <c r="AT65" s="206"/>
      <c r="AU65" s="206"/>
      <c r="AV65" s="206"/>
      <c r="AW65" s="206"/>
      <c r="AX65" s="206"/>
      <c r="AY65" s="206"/>
      <c r="AZ65" s="206"/>
      <c r="BA65" s="206"/>
      <c r="BB65" s="206"/>
      <c r="BC65" s="206"/>
      <c r="BD65" s="206"/>
      <c r="BE65" s="206"/>
      <c r="BF65" s="206"/>
      <c r="BG65" s="206"/>
      <c r="BH65" s="206"/>
    </row>
    <row r="66" spans="1:60" ht="20.399999999999999" outlineLevel="1" x14ac:dyDescent="0.25">
      <c r="A66" s="223"/>
      <c r="B66" s="224"/>
      <c r="C66" s="254" t="s">
        <v>343</v>
      </c>
      <c r="D66" s="226"/>
      <c r="E66" s="227">
        <v>4.8419999999999996</v>
      </c>
      <c r="F66" s="225"/>
      <c r="G66" s="225"/>
      <c r="H66" s="225"/>
      <c r="I66" s="225"/>
      <c r="J66" s="225"/>
      <c r="K66" s="225"/>
      <c r="L66" s="225"/>
      <c r="M66" s="225"/>
      <c r="N66" s="225"/>
      <c r="O66" s="225"/>
      <c r="P66" s="225"/>
      <c r="Q66" s="225"/>
      <c r="R66" s="225"/>
      <c r="S66" s="225"/>
      <c r="T66" s="225"/>
      <c r="U66" s="225"/>
      <c r="V66" s="225"/>
      <c r="W66" s="225"/>
      <c r="X66" s="206"/>
      <c r="Y66" s="206"/>
      <c r="Z66" s="206"/>
      <c r="AA66" s="206"/>
      <c r="AB66" s="206"/>
      <c r="AC66" s="206"/>
      <c r="AD66" s="206"/>
      <c r="AE66" s="206"/>
      <c r="AF66" s="206"/>
      <c r="AG66" s="206" t="s">
        <v>280</v>
      </c>
      <c r="AH66" s="206">
        <v>0</v>
      </c>
      <c r="AI66" s="206"/>
      <c r="AJ66" s="206"/>
      <c r="AK66" s="206"/>
      <c r="AL66" s="206"/>
      <c r="AM66" s="206"/>
      <c r="AN66" s="206"/>
      <c r="AO66" s="206"/>
      <c r="AP66" s="206"/>
      <c r="AQ66" s="206"/>
      <c r="AR66" s="206"/>
      <c r="AS66" s="206"/>
      <c r="AT66" s="206"/>
      <c r="AU66" s="206"/>
      <c r="AV66" s="206"/>
      <c r="AW66" s="206"/>
      <c r="AX66" s="206"/>
      <c r="AY66" s="206"/>
      <c r="AZ66" s="206"/>
      <c r="BA66" s="206"/>
      <c r="BB66" s="206"/>
      <c r="BC66" s="206"/>
      <c r="BD66" s="206"/>
      <c r="BE66" s="206"/>
      <c r="BF66" s="206"/>
      <c r="BG66" s="206"/>
      <c r="BH66" s="206"/>
    </row>
    <row r="67" spans="1:60" x14ac:dyDescent="0.25">
      <c r="A67" s="231" t="s">
        <v>271</v>
      </c>
      <c r="B67" s="232" t="s">
        <v>134</v>
      </c>
      <c r="C67" s="252" t="s">
        <v>135</v>
      </c>
      <c r="D67" s="233"/>
      <c r="E67" s="234"/>
      <c r="F67" s="235"/>
      <c r="G67" s="235">
        <f>SUMIF(AG68:AG114,"&lt;&gt;NOR",G68:G114)</f>
        <v>0</v>
      </c>
      <c r="H67" s="235"/>
      <c r="I67" s="235">
        <f>SUM(I68:I114)</f>
        <v>0</v>
      </c>
      <c r="J67" s="235"/>
      <c r="K67" s="235">
        <f>SUM(K68:K114)</f>
        <v>0</v>
      </c>
      <c r="L67" s="235"/>
      <c r="M67" s="235">
        <f>SUM(M68:M114)</f>
        <v>0</v>
      </c>
      <c r="N67" s="235"/>
      <c r="O67" s="235">
        <f>SUM(O68:O114)</f>
        <v>4.9599999999999991</v>
      </c>
      <c r="P67" s="235"/>
      <c r="Q67" s="236">
        <f>SUM(Q68:Q114)</f>
        <v>0</v>
      </c>
      <c r="R67" s="230"/>
      <c r="S67" s="230"/>
      <c r="T67" s="230"/>
      <c r="U67" s="230"/>
      <c r="V67" s="230">
        <f>SUM(V68:V114)</f>
        <v>200.56</v>
      </c>
      <c r="W67" s="230"/>
      <c r="AG67" t="s">
        <v>272</v>
      </c>
    </row>
    <row r="68" spans="1:60" ht="20.399999999999999" outlineLevel="1" x14ac:dyDescent="0.25">
      <c r="A68" s="237">
        <v>23</v>
      </c>
      <c r="B68" s="238" t="s">
        <v>344</v>
      </c>
      <c r="C68" s="253" t="s">
        <v>345</v>
      </c>
      <c r="D68" s="239" t="s">
        <v>314</v>
      </c>
      <c r="E68" s="240">
        <v>82.0685</v>
      </c>
      <c r="F68" s="241"/>
      <c r="G68" s="242">
        <f>ROUND(E68*F68,2)</f>
        <v>0</v>
      </c>
      <c r="H68" s="241"/>
      <c r="I68" s="242">
        <f>ROUND(E68*H68,2)</f>
        <v>0</v>
      </c>
      <c r="J68" s="241"/>
      <c r="K68" s="242">
        <f>ROUND(E68*J68,2)</f>
        <v>0</v>
      </c>
      <c r="L68" s="242">
        <v>21</v>
      </c>
      <c r="M68" s="242">
        <f>G68*(1+L68/100)</f>
        <v>0</v>
      </c>
      <c r="N68" s="242">
        <v>5.45E-3</v>
      </c>
      <c r="O68" s="242">
        <f>ROUND(E68*N68,2)</f>
        <v>0.45</v>
      </c>
      <c r="P68" s="242">
        <v>0</v>
      </c>
      <c r="Q68" s="243">
        <f>ROUND(E68*P68,2)</f>
        <v>0</v>
      </c>
      <c r="R68" s="225"/>
      <c r="S68" s="225" t="s">
        <v>276</v>
      </c>
      <c r="T68" s="225" t="s">
        <v>277</v>
      </c>
      <c r="U68" s="225">
        <v>0.13600000000000001</v>
      </c>
      <c r="V68" s="225">
        <f>ROUND(E68*U68,2)</f>
        <v>11.16</v>
      </c>
      <c r="W68" s="225"/>
      <c r="X68" s="206"/>
      <c r="Y68" s="206"/>
      <c r="Z68" s="206"/>
      <c r="AA68" s="206"/>
      <c r="AB68" s="206"/>
      <c r="AC68" s="206"/>
      <c r="AD68" s="206"/>
      <c r="AE68" s="206"/>
      <c r="AF68" s="206"/>
      <c r="AG68" s="206" t="s">
        <v>346</v>
      </c>
      <c r="AH68" s="206"/>
      <c r="AI68" s="206"/>
      <c r="AJ68" s="206"/>
      <c r="AK68" s="206"/>
      <c r="AL68" s="206"/>
      <c r="AM68" s="206"/>
      <c r="AN68" s="206"/>
      <c r="AO68" s="206"/>
      <c r="AP68" s="206"/>
      <c r="AQ68" s="206"/>
      <c r="AR68" s="206"/>
      <c r="AS68" s="206"/>
      <c r="AT68" s="206"/>
      <c r="AU68" s="206"/>
      <c r="AV68" s="206"/>
      <c r="AW68" s="206"/>
      <c r="AX68" s="206"/>
      <c r="AY68" s="206"/>
      <c r="AZ68" s="206"/>
      <c r="BA68" s="206"/>
      <c r="BB68" s="206"/>
      <c r="BC68" s="206"/>
      <c r="BD68" s="206"/>
      <c r="BE68" s="206"/>
      <c r="BF68" s="206"/>
      <c r="BG68" s="206"/>
      <c r="BH68" s="206"/>
    </row>
    <row r="69" spans="1:60" outlineLevel="1" x14ac:dyDescent="0.25">
      <c r="A69" s="223"/>
      <c r="B69" s="224"/>
      <c r="C69" s="254" t="s">
        <v>347</v>
      </c>
      <c r="D69" s="226"/>
      <c r="E69" s="227">
        <v>5.6265000000000001</v>
      </c>
      <c r="F69" s="225"/>
      <c r="G69" s="225"/>
      <c r="H69" s="225"/>
      <c r="I69" s="225"/>
      <c r="J69" s="225"/>
      <c r="K69" s="225"/>
      <c r="L69" s="225"/>
      <c r="M69" s="225"/>
      <c r="N69" s="225"/>
      <c r="O69" s="225"/>
      <c r="P69" s="225"/>
      <c r="Q69" s="225"/>
      <c r="R69" s="225"/>
      <c r="S69" s="225"/>
      <c r="T69" s="225"/>
      <c r="U69" s="225"/>
      <c r="V69" s="225"/>
      <c r="W69" s="225"/>
      <c r="X69" s="206"/>
      <c r="Y69" s="206"/>
      <c r="Z69" s="206"/>
      <c r="AA69" s="206"/>
      <c r="AB69" s="206"/>
      <c r="AC69" s="206"/>
      <c r="AD69" s="206"/>
      <c r="AE69" s="206"/>
      <c r="AF69" s="206"/>
      <c r="AG69" s="206" t="s">
        <v>280</v>
      </c>
      <c r="AH69" s="206">
        <v>0</v>
      </c>
      <c r="AI69" s="206"/>
      <c r="AJ69" s="206"/>
      <c r="AK69" s="206"/>
      <c r="AL69" s="206"/>
      <c r="AM69" s="206"/>
      <c r="AN69" s="206"/>
      <c r="AO69" s="206"/>
      <c r="AP69" s="206"/>
      <c r="AQ69" s="206"/>
      <c r="AR69" s="206"/>
      <c r="AS69" s="206"/>
      <c r="AT69" s="206"/>
      <c r="AU69" s="206"/>
      <c r="AV69" s="206"/>
      <c r="AW69" s="206"/>
      <c r="AX69" s="206"/>
      <c r="AY69" s="206"/>
      <c r="AZ69" s="206"/>
      <c r="BA69" s="206"/>
      <c r="BB69" s="206"/>
      <c r="BC69" s="206"/>
      <c r="BD69" s="206"/>
      <c r="BE69" s="206"/>
      <c r="BF69" s="206"/>
      <c r="BG69" s="206"/>
      <c r="BH69" s="206"/>
    </row>
    <row r="70" spans="1:60" outlineLevel="1" x14ac:dyDescent="0.25">
      <c r="A70" s="223"/>
      <c r="B70" s="224"/>
      <c r="C70" s="254" t="s">
        <v>348</v>
      </c>
      <c r="D70" s="226"/>
      <c r="E70" s="227">
        <v>48.611499999999999</v>
      </c>
      <c r="F70" s="225"/>
      <c r="G70" s="225"/>
      <c r="H70" s="225"/>
      <c r="I70" s="225"/>
      <c r="J70" s="225"/>
      <c r="K70" s="225"/>
      <c r="L70" s="225"/>
      <c r="M70" s="225"/>
      <c r="N70" s="225"/>
      <c r="O70" s="225"/>
      <c r="P70" s="225"/>
      <c r="Q70" s="225"/>
      <c r="R70" s="225"/>
      <c r="S70" s="225"/>
      <c r="T70" s="225"/>
      <c r="U70" s="225"/>
      <c r="V70" s="225"/>
      <c r="W70" s="225"/>
      <c r="X70" s="206"/>
      <c r="Y70" s="206"/>
      <c r="Z70" s="206"/>
      <c r="AA70" s="206"/>
      <c r="AB70" s="206"/>
      <c r="AC70" s="206"/>
      <c r="AD70" s="206"/>
      <c r="AE70" s="206"/>
      <c r="AF70" s="206"/>
      <c r="AG70" s="206" t="s">
        <v>280</v>
      </c>
      <c r="AH70" s="206">
        <v>0</v>
      </c>
      <c r="AI70" s="206"/>
      <c r="AJ70" s="206"/>
      <c r="AK70" s="206"/>
      <c r="AL70" s="206"/>
      <c r="AM70" s="206"/>
      <c r="AN70" s="206"/>
      <c r="AO70" s="206"/>
      <c r="AP70" s="206"/>
      <c r="AQ70" s="206"/>
      <c r="AR70" s="206"/>
      <c r="AS70" s="206"/>
      <c r="AT70" s="206"/>
      <c r="AU70" s="206"/>
      <c r="AV70" s="206"/>
      <c r="AW70" s="206"/>
      <c r="AX70" s="206"/>
      <c r="AY70" s="206"/>
      <c r="AZ70" s="206"/>
      <c r="BA70" s="206"/>
      <c r="BB70" s="206"/>
      <c r="BC70" s="206"/>
      <c r="BD70" s="206"/>
      <c r="BE70" s="206"/>
      <c r="BF70" s="206"/>
      <c r="BG70" s="206"/>
      <c r="BH70" s="206"/>
    </row>
    <row r="71" spans="1:60" outlineLevel="1" x14ac:dyDescent="0.25">
      <c r="A71" s="223"/>
      <c r="B71" s="224"/>
      <c r="C71" s="254" t="s">
        <v>349</v>
      </c>
      <c r="D71" s="226"/>
      <c r="E71" s="227">
        <v>0.48425000000000001</v>
      </c>
      <c r="F71" s="225"/>
      <c r="G71" s="225"/>
      <c r="H71" s="225"/>
      <c r="I71" s="225"/>
      <c r="J71" s="225"/>
      <c r="K71" s="225"/>
      <c r="L71" s="225"/>
      <c r="M71" s="225"/>
      <c r="N71" s="225"/>
      <c r="O71" s="225"/>
      <c r="P71" s="225"/>
      <c r="Q71" s="225"/>
      <c r="R71" s="225"/>
      <c r="S71" s="225"/>
      <c r="T71" s="225"/>
      <c r="U71" s="225"/>
      <c r="V71" s="225"/>
      <c r="W71" s="225"/>
      <c r="X71" s="206"/>
      <c r="Y71" s="206"/>
      <c r="Z71" s="206"/>
      <c r="AA71" s="206"/>
      <c r="AB71" s="206"/>
      <c r="AC71" s="206"/>
      <c r="AD71" s="206"/>
      <c r="AE71" s="206"/>
      <c r="AF71" s="206"/>
      <c r="AG71" s="206" t="s">
        <v>280</v>
      </c>
      <c r="AH71" s="206">
        <v>0</v>
      </c>
      <c r="AI71" s="206"/>
      <c r="AJ71" s="206"/>
      <c r="AK71" s="206"/>
      <c r="AL71" s="206"/>
      <c r="AM71" s="206"/>
      <c r="AN71" s="206"/>
      <c r="AO71" s="206"/>
      <c r="AP71" s="206"/>
      <c r="AQ71" s="206"/>
      <c r="AR71" s="206"/>
      <c r="AS71" s="206"/>
      <c r="AT71" s="206"/>
      <c r="AU71" s="206"/>
      <c r="AV71" s="206"/>
      <c r="AW71" s="206"/>
      <c r="AX71" s="206"/>
      <c r="AY71" s="206"/>
      <c r="AZ71" s="206"/>
      <c r="BA71" s="206"/>
      <c r="BB71" s="206"/>
      <c r="BC71" s="206"/>
      <c r="BD71" s="206"/>
      <c r="BE71" s="206"/>
      <c r="BF71" s="206"/>
      <c r="BG71" s="206"/>
      <c r="BH71" s="206"/>
    </row>
    <row r="72" spans="1:60" outlineLevel="1" x14ac:dyDescent="0.25">
      <c r="A72" s="223"/>
      <c r="B72" s="224"/>
      <c r="C72" s="254" t="s">
        <v>350</v>
      </c>
      <c r="D72" s="226"/>
      <c r="E72" s="227">
        <v>13.387499999999999</v>
      </c>
      <c r="F72" s="225"/>
      <c r="G72" s="225"/>
      <c r="H72" s="225"/>
      <c r="I72" s="225"/>
      <c r="J72" s="225"/>
      <c r="K72" s="225"/>
      <c r="L72" s="225"/>
      <c r="M72" s="225"/>
      <c r="N72" s="225"/>
      <c r="O72" s="225"/>
      <c r="P72" s="225"/>
      <c r="Q72" s="225"/>
      <c r="R72" s="225"/>
      <c r="S72" s="225"/>
      <c r="T72" s="225"/>
      <c r="U72" s="225"/>
      <c r="V72" s="225"/>
      <c r="W72" s="225"/>
      <c r="X72" s="206"/>
      <c r="Y72" s="206"/>
      <c r="Z72" s="206"/>
      <c r="AA72" s="206"/>
      <c r="AB72" s="206"/>
      <c r="AC72" s="206"/>
      <c r="AD72" s="206"/>
      <c r="AE72" s="206"/>
      <c r="AF72" s="206"/>
      <c r="AG72" s="206" t="s">
        <v>280</v>
      </c>
      <c r="AH72" s="206">
        <v>0</v>
      </c>
      <c r="AI72" s="206"/>
      <c r="AJ72" s="206"/>
      <c r="AK72" s="206"/>
      <c r="AL72" s="206"/>
      <c r="AM72" s="206"/>
      <c r="AN72" s="206"/>
      <c r="AO72" s="206"/>
      <c r="AP72" s="206"/>
      <c r="AQ72" s="206"/>
      <c r="AR72" s="206"/>
      <c r="AS72" s="206"/>
      <c r="AT72" s="206"/>
      <c r="AU72" s="206"/>
      <c r="AV72" s="206"/>
      <c r="AW72" s="206"/>
      <c r="AX72" s="206"/>
      <c r="AY72" s="206"/>
      <c r="AZ72" s="206"/>
      <c r="BA72" s="206"/>
      <c r="BB72" s="206"/>
      <c r="BC72" s="206"/>
      <c r="BD72" s="206"/>
      <c r="BE72" s="206"/>
      <c r="BF72" s="206"/>
      <c r="BG72" s="206"/>
      <c r="BH72" s="206"/>
    </row>
    <row r="73" spans="1:60" outlineLevel="1" x14ac:dyDescent="0.25">
      <c r="A73" s="223"/>
      <c r="B73" s="224"/>
      <c r="C73" s="254" t="s">
        <v>351</v>
      </c>
      <c r="D73" s="226"/>
      <c r="E73" s="227">
        <v>13.9587</v>
      </c>
      <c r="F73" s="225"/>
      <c r="G73" s="225"/>
      <c r="H73" s="225"/>
      <c r="I73" s="225"/>
      <c r="J73" s="225"/>
      <c r="K73" s="225"/>
      <c r="L73" s="225"/>
      <c r="M73" s="225"/>
      <c r="N73" s="225"/>
      <c r="O73" s="225"/>
      <c r="P73" s="225"/>
      <c r="Q73" s="225"/>
      <c r="R73" s="225"/>
      <c r="S73" s="225"/>
      <c r="T73" s="225"/>
      <c r="U73" s="225"/>
      <c r="V73" s="225"/>
      <c r="W73" s="225"/>
      <c r="X73" s="206"/>
      <c r="Y73" s="206"/>
      <c r="Z73" s="206"/>
      <c r="AA73" s="206"/>
      <c r="AB73" s="206"/>
      <c r="AC73" s="206"/>
      <c r="AD73" s="206"/>
      <c r="AE73" s="206"/>
      <c r="AF73" s="206"/>
      <c r="AG73" s="206" t="s">
        <v>280</v>
      </c>
      <c r="AH73" s="206">
        <v>0</v>
      </c>
      <c r="AI73" s="206"/>
      <c r="AJ73" s="206"/>
      <c r="AK73" s="206"/>
      <c r="AL73" s="206"/>
      <c r="AM73" s="206"/>
      <c r="AN73" s="206"/>
      <c r="AO73" s="206"/>
      <c r="AP73" s="206"/>
      <c r="AQ73" s="206"/>
      <c r="AR73" s="206"/>
      <c r="AS73" s="206"/>
      <c r="AT73" s="206"/>
      <c r="AU73" s="206"/>
      <c r="AV73" s="206"/>
      <c r="AW73" s="206"/>
      <c r="AX73" s="206"/>
      <c r="AY73" s="206"/>
      <c r="AZ73" s="206"/>
      <c r="BA73" s="206"/>
      <c r="BB73" s="206"/>
      <c r="BC73" s="206"/>
      <c r="BD73" s="206"/>
      <c r="BE73" s="206"/>
      <c r="BF73" s="206"/>
      <c r="BG73" s="206"/>
      <c r="BH73" s="206"/>
    </row>
    <row r="74" spans="1:60" ht="20.399999999999999" outlineLevel="1" x14ac:dyDescent="0.25">
      <c r="A74" s="237">
        <v>24</v>
      </c>
      <c r="B74" s="238" t="s">
        <v>352</v>
      </c>
      <c r="C74" s="253" t="s">
        <v>353</v>
      </c>
      <c r="D74" s="239" t="s">
        <v>314</v>
      </c>
      <c r="E74" s="240">
        <v>82.0685</v>
      </c>
      <c r="F74" s="241"/>
      <c r="G74" s="242">
        <f>ROUND(E74*F74,2)</f>
        <v>0</v>
      </c>
      <c r="H74" s="241"/>
      <c r="I74" s="242">
        <f>ROUND(E74*H74,2)</f>
        <v>0</v>
      </c>
      <c r="J74" s="241"/>
      <c r="K74" s="242">
        <f>ROUND(E74*J74,2)</f>
        <v>0</v>
      </c>
      <c r="L74" s="242">
        <v>21</v>
      </c>
      <c r="M74" s="242">
        <f>G74*(1+L74/100)</f>
        <v>0</v>
      </c>
      <c r="N74" s="242">
        <v>1.6639999999999999E-2</v>
      </c>
      <c r="O74" s="242">
        <f>ROUND(E74*N74,2)</f>
        <v>1.37</v>
      </c>
      <c r="P74" s="242">
        <v>0</v>
      </c>
      <c r="Q74" s="243">
        <f>ROUND(E74*P74,2)</f>
        <v>0</v>
      </c>
      <c r="R74" s="225"/>
      <c r="S74" s="225" t="s">
        <v>276</v>
      </c>
      <c r="T74" s="225" t="s">
        <v>277</v>
      </c>
      <c r="U74" s="225">
        <v>0.52932999999999997</v>
      </c>
      <c r="V74" s="225">
        <f>ROUND(E74*U74,2)</f>
        <v>43.44</v>
      </c>
      <c r="W74" s="225"/>
      <c r="X74" s="206"/>
      <c r="Y74" s="206"/>
      <c r="Z74" s="206"/>
      <c r="AA74" s="206"/>
      <c r="AB74" s="206"/>
      <c r="AC74" s="206"/>
      <c r="AD74" s="206"/>
      <c r="AE74" s="206"/>
      <c r="AF74" s="206"/>
      <c r="AG74" s="206" t="s">
        <v>346</v>
      </c>
      <c r="AH74" s="206"/>
      <c r="AI74" s="206"/>
      <c r="AJ74" s="206"/>
      <c r="AK74" s="206"/>
      <c r="AL74" s="206"/>
      <c r="AM74" s="206"/>
      <c r="AN74" s="206"/>
      <c r="AO74" s="206"/>
      <c r="AP74" s="206"/>
      <c r="AQ74" s="206"/>
      <c r="AR74" s="206"/>
      <c r="AS74" s="206"/>
      <c r="AT74" s="206"/>
      <c r="AU74" s="206"/>
      <c r="AV74" s="206"/>
      <c r="AW74" s="206"/>
      <c r="AX74" s="206"/>
      <c r="AY74" s="206"/>
      <c r="AZ74" s="206"/>
      <c r="BA74" s="206"/>
      <c r="BB74" s="206"/>
      <c r="BC74" s="206"/>
      <c r="BD74" s="206"/>
      <c r="BE74" s="206"/>
      <c r="BF74" s="206"/>
      <c r="BG74" s="206"/>
      <c r="BH74" s="206"/>
    </row>
    <row r="75" spans="1:60" outlineLevel="1" x14ac:dyDescent="0.25">
      <c r="A75" s="223"/>
      <c r="B75" s="224"/>
      <c r="C75" s="254" t="s">
        <v>347</v>
      </c>
      <c r="D75" s="226"/>
      <c r="E75" s="227">
        <v>5.6265000000000001</v>
      </c>
      <c r="F75" s="225"/>
      <c r="G75" s="225"/>
      <c r="H75" s="225"/>
      <c r="I75" s="225"/>
      <c r="J75" s="225"/>
      <c r="K75" s="225"/>
      <c r="L75" s="225"/>
      <c r="M75" s="225"/>
      <c r="N75" s="225"/>
      <c r="O75" s="225"/>
      <c r="P75" s="225"/>
      <c r="Q75" s="225"/>
      <c r="R75" s="225"/>
      <c r="S75" s="225"/>
      <c r="T75" s="225"/>
      <c r="U75" s="225"/>
      <c r="V75" s="225"/>
      <c r="W75" s="225"/>
      <c r="X75" s="206"/>
      <c r="Y75" s="206"/>
      <c r="Z75" s="206"/>
      <c r="AA75" s="206"/>
      <c r="AB75" s="206"/>
      <c r="AC75" s="206"/>
      <c r="AD75" s="206"/>
      <c r="AE75" s="206"/>
      <c r="AF75" s="206"/>
      <c r="AG75" s="206" t="s">
        <v>280</v>
      </c>
      <c r="AH75" s="206">
        <v>0</v>
      </c>
      <c r="AI75" s="206"/>
      <c r="AJ75" s="206"/>
      <c r="AK75" s="206"/>
      <c r="AL75" s="206"/>
      <c r="AM75" s="206"/>
      <c r="AN75" s="206"/>
      <c r="AO75" s="206"/>
      <c r="AP75" s="206"/>
      <c r="AQ75" s="206"/>
      <c r="AR75" s="206"/>
      <c r="AS75" s="206"/>
      <c r="AT75" s="206"/>
      <c r="AU75" s="206"/>
      <c r="AV75" s="206"/>
      <c r="AW75" s="206"/>
      <c r="AX75" s="206"/>
      <c r="AY75" s="206"/>
      <c r="AZ75" s="206"/>
      <c r="BA75" s="206"/>
      <c r="BB75" s="206"/>
      <c r="BC75" s="206"/>
      <c r="BD75" s="206"/>
      <c r="BE75" s="206"/>
      <c r="BF75" s="206"/>
      <c r="BG75" s="206"/>
      <c r="BH75" s="206"/>
    </row>
    <row r="76" spans="1:60" outlineLevel="1" x14ac:dyDescent="0.25">
      <c r="A76" s="223"/>
      <c r="B76" s="224"/>
      <c r="C76" s="254" t="s">
        <v>348</v>
      </c>
      <c r="D76" s="226"/>
      <c r="E76" s="227">
        <v>48.611499999999999</v>
      </c>
      <c r="F76" s="225"/>
      <c r="G76" s="225"/>
      <c r="H76" s="225"/>
      <c r="I76" s="225"/>
      <c r="J76" s="225"/>
      <c r="K76" s="225"/>
      <c r="L76" s="225"/>
      <c r="M76" s="225"/>
      <c r="N76" s="225"/>
      <c r="O76" s="225"/>
      <c r="P76" s="225"/>
      <c r="Q76" s="225"/>
      <c r="R76" s="225"/>
      <c r="S76" s="225"/>
      <c r="T76" s="225"/>
      <c r="U76" s="225"/>
      <c r="V76" s="225"/>
      <c r="W76" s="225"/>
      <c r="X76" s="206"/>
      <c r="Y76" s="206"/>
      <c r="Z76" s="206"/>
      <c r="AA76" s="206"/>
      <c r="AB76" s="206"/>
      <c r="AC76" s="206"/>
      <c r="AD76" s="206"/>
      <c r="AE76" s="206"/>
      <c r="AF76" s="206"/>
      <c r="AG76" s="206" t="s">
        <v>280</v>
      </c>
      <c r="AH76" s="206">
        <v>0</v>
      </c>
      <c r="AI76" s="206"/>
      <c r="AJ76" s="206"/>
      <c r="AK76" s="206"/>
      <c r="AL76" s="206"/>
      <c r="AM76" s="206"/>
      <c r="AN76" s="206"/>
      <c r="AO76" s="206"/>
      <c r="AP76" s="206"/>
      <c r="AQ76" s="206"/>
      <c r="AR76" s="206"/>
      <c r="AS76" s="206"/>
      <c r="AT76" s="206"/>
      <c r="AU76" s="206"/>
      <c r="AV76" s="206"/>
      <c r="AW76" s="206"/>
      <c r="AX76" s="206"/>
      <c r="AY76" s="206"/>
      <c r="AZ76" s="206"/>
      <c r="BA76" s="206"/>
      <c r="BB76" s="206"/>
      <c r="BC76" s="206"/>
      <c r="BD76" s="206"/>
      <c r="BE76" s="206"/>
      <c r="BF76" s="206"/>
      <c r="BG76" s="206"/>
      <c r="BH76" s="206"/>
    </row>
    <row r="77" spans="1:60" outlineLevel="1" x14ac:dyDescent="0.25">
      <c r="A77" s="223"/>
      <c r="B77" s="224"/>
      <c r="C77" s="254" t="s">
        <v>349</v>
      </c>
      <c r="D77" s="226"/>
      <c r="E77" s="227">
        <v>0.48425000000000001</v>
      </c>
      <c r="F77" s="225"/>
      <c r="G77" s="225"/>
      <c r="H77" s="225"/>
      <c r="I77" s="225"/>
      <c r="J77" s="225"/>
      <c r="K77" s="225"/>
      <c r="L77" s="225"/>
      <c r="M77" s="225"/>
      <c r="N77" s="225"/>
      <c r="O77" s="225"/>
      <c r="P77" s="225"/>
      <c r="Q77" s="225"/>
      <c r="R77" s="225"/>
      <c r="S77" s="225"/>
      <c r="T77" s="225"/>
      <c r="U77" s="225"/>
      <c r="V77" s="225"/>
      <c r="W77" s="225"/>
      <c r="X77" s="206"/>
      <c r="Y77" s="206"/>
      <c r="Z77" s="206"/>
      <c r="AA77" s="206"/>
      <c r="AB77" s="206"/>
      <c r="AC77" s="206"/>
      <c r="AD77" s="206"/>
      <c r="AE77" s="206"/>
      <c r="AF77" s="206"/>
      <c r="AG77" s="206" t="s">
        <v>280</v>
      </c>
      <c r="AH77" s="206">
        <v>0</v>
      </c>
      <c r="AI77" s="206"/>
      <c r="AJ77" s="206"/>
      <c r="AK77" s="206"/>
      <c r="AL77" s="206"/>
      <c r="AM77" s="206"/>
      <c r="AN77" s="206"/>
      <c r="AO77" s="206"/>
      <c r="AP77" s="206"/>
      <c r="AQ77" s="206"/>
      <c r="AR77" s="206"/>
      <c r="AS77" s="206"/>
      <c r="AT77" s="206"/>
      <c r="AU77" s="206"/>
      <c r="AV77" s="206"/>
      <c r="AW77" s="206"/>
      <c r="AX77" s="206"/>
      <c r="AY77" s="206"/>
      <c r="AZ77" s="206"/>
      <c r="BA77" s="206"/>
      <c r="BB77" s="206"/>
      <c r="BC77" s="206"/>
      <c r="BD77" s="206"/>
      <c r="BE77" s="206"/>
      <c r="BF77" s="206"/>
      <c r="BG77" s="206"/>
      <c r="BH77" s="206"/>
    </row>
    <row r="78" spans="1:60" outlineLevel="1" x14ac:dyDescent="0.25">
      <c r="A78" s="223"/>
      <c r="B78" s="224"/>
      <c r="C78" s="254" t="s">
        <v>350</v>
      </c>
      <c r="D78" s="226"/>
      <c r="E78" s="227">
        <v>13.387499999999999</v>
      </c>
      <c r="F78" s="225"/>
      <c r="G78" s="225"/>
      <c r="H78" s="225"/>
      <c r="I78" s="225"/>
      <c r="J78" s="225"/>
      <c r="K78" s="225"/>
      <c r="L78" s="225"/>
      <c r="M78" s="225"/>
      <c r="N78" s="225"/>
      <c r="O78" s="225"/>
      <c r="P78" s="225"/>
      <c r="Q78" s="225"/>
      <c r="R78" s="225"/>
      <c r="S78" s="225"/>
      <c r="T78" s="225"/>
      <c r="U78" s="225"/>
      <c r="V78" s="225"/>
      <c r="W78" s="225"/>
      <c r="X78" s="206"/>
      <c r="Y78" s="206"/>
      <c r="Z78" s="206"/>
      <c r="AA78" s="206"/>
      <c r="AB78" s="206"/>
      <c r="AC78" s="206"/>
      <c r="AD78" s="206"/>
      <c r="AE78" s="206"/>
      <c r="AF78" s="206"/>
      <c r="AG78" s="206" t="s">
        <v>280</v>
      </c>
      <c r="AH78" s="206">
        <v>0</v>
      </c>
      <c r="AI78" s="206"/>
      <c r="AJ78" s="206"/>
      <c r="AK78" s="206"/>
      <c r="AL78" s="206"/>
      <c r="AM78" s="206"/>
      <c r="AN78" s="206"/>
      <c r="AO78" s="206"/>
      <c r="AP78" s="206"/>
      <c r="AQ78" s="206"/>
      <c r="AR78" s="206"/>
      <c r="AS78" s="206"/>
      <c r="AT78" s="206"/>
      <c r="AU78" s="206"/>
      <c r="AV78" s="206"/>
      <c r="AW78" s="206"/>
      <c r="AX78" s="206"/>
      <c r="AY78" s="206"/>
      <c r="AZ78" s="206"/>
      <c r="BA78" s="206"/>
      <c r="BB78" s="206"/>
      <c r="BC78" s="206"/>
      <c r="BD78" s="206"/>
      <c r="BE78" s="206"/>
      <c r="BF78" s="206"/>
      <c r="BG78" s="206"/>
      <c r="BH78" s="206"/>
    </row>
    <row r="79" spans="1:60" outlineLevel="1" x14ac:dyDescent="0.25">
      <c r="A79" s="223"/>
      <c r="B79" s="224"/>
      <c r="C79" s="254" t="s">
        <v>351</v>
      </c>
      <c r="D79" s="226"/>
      <c r="E79" s="227">
        <v>13.9587</v>
      </c>
      <c r="F79" s="225"/>
      <c r="G79" s="225"/>
      <c r="H79" s="225"/>
      <c r="I79" s="225"/>
      <c r="J79" s="225"/>
      <c r="K79" s="225"/>
      <c r="L79" s="225"/>
      <c r="M79" s="225"/>
      <c r="N79" s="225"/>
      <c r="O79" s="225"/>
      <c r="P79" s="225"/>
      <c r="Q79" s="225"/>
      <c r="R79" s="225"/>
      <c r="S79" s="225"/>
      <c r="T79" s="225"/>
      <c r="U79" s="225"/>
      <c r="V79" s="225"/>
      <c r="W79" s="225"/>
      <c r="X79" s="206"/>
      <c r="Y79" s="206"/>
      <c r="Z79" s="206"/>
      <c r="AA79" s="206"/>
      <c r="AB79" s="206"/>
      <c r="AC79" s="206"/>
      <c r="AD79" s="206"/>
      <c r="AE79" s="206"/>
      <c r="AF79" s="206"/>
      <c r="AG79" s="206" t="s">
        <v>280</v>
      </c>
      <c r="AH79" s="206">
        <v>0</v>
      </c>
      <c r="AI79" s="206"/>
      <c r="AJ79" s="206"/>
      <c r="AK79" s="206"/>
      <c r="AL79" s="206"/>
      <c r="AM79" s="206"/>
      <c r="AN79" s="206"/>
      <c r="AO79" s="206"/>
      <c r="AP79" s="206"/>
      <c r="AQ79" s="206"/>
      <c r="AR79" s="206"/>
      <c r="AS79" s="206"/>
      <c r="AT79" s="206"/>
      <c r="AU79" s="206"/>
      <c r="AV79" s="206"/>
      <c r="AW79" s="206"/>
      <c r="AX79" s="206"/>
      <c r="AY79" s="206"/>
      <c r="AZ79" s="206"/>
      <c r="BA79" s="206"/>
      <c r="BB79" s="206"/>
      <c r="BC79" s="206"/>
      <c r="BD79" s="206"/>
      <c r="BE79" s="206"/>
      <c r="BF79" s="206"/>
      <c r="BG79" s="206"/>
      <c r="BH79" s="206"/>
    </row>
    <row r="80" spans="1:60" ht="20.399999999999999" outlineLevel="1" x14ac:dyDescent="0.25">
      <c r="A80" s="237">
        <v>25</v>
      </c>
      <c r="B80" s="238" t="s">
        <v>354</v>
      </c>
      <c r="C80" s="253" t="s">
        <v>355</v>
      </c>
      <c r="D80" s="239" t="s">
        <v>314</v>
      </c>
      <c r="E80" s="240">
        <v>82.0685</v>
      </c>
      <c r="F80" s="241"/>
      <c r="G80" s="242">
        <f>ROUND(E80*F80,2)</f>
        <v>0</v>
      </c>
      <c r="H80" s="241"/>
      <c r="I80" s="242">
        <f>ROUND(E80*H80,2)</f>
        <v>0</v>
      </c>
      <c r="J80" s="241"/>
      <c r="K80" s="242">
        <f>ROUND(E80*J80,2)</f>
        <v>0</v>
      </c>
      <c r="L80" s="242">
        <v>21</v>
      </c>
      <c r="M80" s="242">
        <f>G80*(1+L80/100)</f>
        <v>0</v>
      </c>
      <c r="N80" s="242">
        <v>3.9100000000000003E-3</v>
      </c>
      <c r="O80" s="242">
        <f>ROUND(E80*N80,2)</f>
        <v>0.32</v>
      </c>
      <c r="P80" s="242">
        <v>0</v>
      </c>
      <c r="Q80" s="243">
        <f>ROUND(E80*P80,2)</f>
        <v>0</v>
      </c>
      <c r="R80" s="225"/>
      <c r="S80" s="225" t="s">
        <v>276</v>
      </c>
      <c r="T80" s="225" t="s">
        <v>277</v>
      </c>
      <c r="U80" s="225">
        <v>0.34599999999999997</v>
      </c>
      <c r="V80" s="225">
        <f>ROUND(E80*U80,2)</f>
        <v>28.4</v>
      </c>
      <c r="W80" s="225"/>
      <c r="X80" s="206"/>
      <c r="Y80" s="206"/>
      <c r="Z80" s="206"/>
      <c r="AA80" s="206"/>
      <c r="AB80" s="206"/>
      <c r="AC80" s="206"/>
      <c r="AD80" s="206"/>
      <c r="AE80" s="206"/>
      <c r="AF80" s="206"/>
      <c r="AG80" s="206" t="s">
        <v>346</v>
      </c>
      <c r="AH80" s="206"/>
      <c r="AI80" s="206"/>
      <c r="AJ80" s="206"/>
      <c r="AK80" s="206"/>
      <c r="AL80" s="206"/>
      <c r="AM80" s="206"/>
      <c r="AN80" s="206"/>
      <c r="AO80" s="206"/>
      <c r="AP80" s="206"/>
      <c r="AQ80" s="206"/>
      <c r="AR80" s="206"/>
      <c r="AS80" s="206"/>
      <c r="AT80" s="206"/>
      <c r="AU80" s="206"/>
      <c r="AV80" s="206"/>
      <c r="AW80" s="206"/>
      <c r="AX80" s="206"/>
      <c r="AY80" s="206"/>
      <c r="AZ80" s="206"/>
      <c r="BA80" s="206"/>
      <c r="BB80" s="206"/>
      <c r="BC80" s="206"/>
      <c r="BD80" s="206"/>
      <c r="BE80" s="206"/>
      <c r="BF80" s="206"/>
      <c r="BG80" s="206"/>
      <c r="BH80" s="206"/>
    </row>
    <row r="81" spans="1:60" outlineLevel="1" x14ac:dyDescent="0.25">
      <c r="A81" s="223"/>
      <c r="B81" s="224"/>
      <c r="C81" s="254" t="s">
        <v>347</v>
      </c>
      <c r="D81" s="226"/>
      <c r="E81" s="227">
        <v>5.6265000000000001</v>
      </c>
      <c r="F81" s="225"/>
      <c r="G81" s="225"/>
      <c r="H81" s="225"/>
      <c r="I81" s="225"/>
      <c r="J81" s="225"/>
      <c r="K81" s="225"/>
      <c r="L81" s="225"/>
      <c r="M81" s="225"/>
      <c r="N81" s="225"/>
      <c r="O81" s="225"/>
      <c r="P81" s="225"/>
      <c r="Q81" s="225"/>
      <c r="R81" s="225"/>
      <c r="S81" s="225"/>
      <c r="T81" s="225"/>
      <c r="U81" s="225"/>
      <c r="V81" s="225"/>
      <c r="W81" s="225"/>
      <c r="X81" s="206"/>
      <c r="Y81" s="206"/>
      <c r="Z81" s="206"/>
      <c r="AA81" s="206"/>
      <c r="AB81" s="206"/>
      <c r="AC81" s="206"/>
      <c r="AD81" s="206"/>
      <c r="AE81" s="206"/>
      <c r="AF81" s="206"/>
      <c r="AG81" s="206" t="s">
        <v>280</v>
      </c>
      <c r="AH81" s="206">
        <v>0</v>
      </c>
      <c r="AI81" s="206"/>
      <c r="AJ81" s="206"/>
      <c r="AK81" s="206"/>
      <c r="AL81" s="206"/>
      <c r="AM81" s="206"/>
      <c r="AN81" s="206"/>
      <c r="AO81" s="206"/>
      <c r="AP81" s="206"/>
      <c r="AQ81" s="206"/>
      <c r="AR81" s="206"/>
      <c r="AS81" s="206"/>
      <c r="AT81" s="206"/>
      <c r="AU81" s="206"/>
      <c r="AV81" s="206"/>
      <c r="AW81" s="206"/>
      <c r="AX81" s="206"/>
      <c r="AY81" s="206"/>
      <c r="AZ81" s="206"/>
      <c r="BA81" s="206"/>
      <c r="BB81" s="206"/>
      <c r="BC81" s="206"/>
      <c r="BD81" s="206"/>
      <c r="BE81" s="206"/>
      <c r="BF81" s="206"/>
      <c r="BG81" s="206"/>
      <c r="BH81" s="206"/>
    </row>
    <row r="82" spans="1:60" outlineLevel="1" x14ac:dyDescent="0.25">
      <c r="A82" s="223"/>
      <c r="B82" s="224"/>
      <c r="C82" s="254" t="s">
        <v>348</v>
      </c>
      <c r="D82" s="226"/>
      <c r="E82" s="227">
        <v>48.611499999999999</v>
      </c>
      <c r="F82" s="225"/>
      <c r="G82" s="225"/>
      <c r="H82" s="225"/>
      <c r="I82" s="225"/>
      <c r="J82" s="225"/>
      <c r="K82" s="225"/>
      <c r="L82" s="225"/>
      <c r="M82" s="225"/>
      <c r="N82" s="225"/>
      <c r="O82" s="225"/>
      <c r="P82" s="225"/>
      <c r="Q82" s="225"/>
      <c r="R82" s="225"/>
      <c r="S82" s="225"/>
      <c r="T82" s="225"/>
      <c r="U82" s="225"/>
      <c r="V82" s="225"/>
      <c r="W82" s="225"/>
      <c r="X82" s="206"/>
      <c r="Y82" s="206"/>
      <c r="Z82" s="206"/>
      <c r="AA82" s="206"/>
      <c r="AB82" s="206"/>
      <c r="AC82" s="206"/>
      <c r="AD82" s="206"/>
      <c r="AE82" s="206"/>
      <c r="AF82" s="206"/>
      <c r="AG82" s="206" t="s">
        <v>280</v>
      </c>
      <c r="AH82" s="206">
        <v>0</v>
      </c>
      <c r="AI82" s="206"/>
      <c r="AJ82" s="206"/>
      <c r="AK82" s="206"/>
      <c r="AL82" s="206"/>
      <c r="AM82" s="206"/>
      <c r="AN82" s="206"/>
      <c r="AO82" s="206"/>
      <c r="AP82" s="206"/>
      <c r="AQ82" s="206"/>
      <c r="AR82" s="206"/>
      <c r="AS82" s="206"/>
      <c r="AT82" s="206"/>
      <c r="AU82" s="206"/>
      <c r="AV82" s="206"/>
      <c r="AW82" s="206"/>
      <c r="AX82" s="206"/>
      <c r="AY82" s="206"/>
      <c r="AZ82" s="206"/>
      <c r="BA82" s="206"/>
      <c r="BB82" s="206"/>
      <c r="BC82" s="206"/>
      <c r="BD82" s="206"/>
      <c r="BE82" s="206"/>
      <c r="BF82" s="206"/>
      <c r="BG82" s="206"/>
      <c r="BH82" s="206"/>
    </row>
    <row r="83" spans="1:60" outlineLevel="1" x14ac:dyDescent="0.25">
      <c r="A83" s="223"/>
      <c r="B83" s="224"/>
      <c r="C83" s="254" t="s">
        <v>349</v>
      </c>
      <c r="D83" s="226"/>
      <c r="E83" s="227">
        <v>0.48425000000000001</v>
      </c>
      <c r="F83" s="225"/>
      <c r="G83" s="225"/>
      <c r="H83" s="225"/>
      <c r="I83" s="225"/>
      <c r="J83" s="225"/>
      <c r="K83" s="225"/>
      <c r="L83" s="225"/>
      <c r="M83" s="225"/>
      <c r="N83" s="225"/>
      <c r="O83" s="225"/>
      <c r="P83" s="225"/>
      <c r="Q83" s="225"/>
      <c r="R83" s="225"/>
      <c r="S83" s="225"/>
      <c r="T83" s="225"/>
      <c r="U83" s="225"/>
      <c r="V83" s="225"/>
      <c r="W83" s="225"/>
      <c r="X83" s="206"/>
      <c r="Y83" s="206"/>
      <c r="Z83" s="206"/>
      <c r="AA83" s="206"/>
      <c r="AB83" s="206"/>
      <c r="AC83" s="206"/>
      <c r="AD83" s="206"/>
      <c r="AE83" s="206"/>
      <c r="AF83" s="206"/>
      <c r="AG83" s="206" t="s">
        <v>280</v>
      </c>
      <c r="AH83" s="206">
        <v>0</v>
      </c>
      <c r="AI83" s="206"/>
      <c r="AJ83" s="206"/>
      <c r="AK83" s="206"/>
      <c r="AL83" s="206"/>
      <c r="AM83" s="206"/>
      <c r="AN83" s="206"/>
      <c r="AO83" s="206"/>
      <c r="AP83" s="206"/>
      <c r="AQ83" s="206"/>
      <c r="AR83" s="206"/>
      <c r="AS83" s="206"/>
      <c r="AT83" s="206"/>
      <c r="AU83" s="206"/>
      <c r="AV83" s="206"/>
      <c r="AW83" s="206"/>
      <c r="AX83" s="206"/>
      <c r="AY83" s="206"/>
      <c r="AZ83" s="206"/>
      <c r="BA83" s="206"/>
      <c r="BB83" s="206"/>
      <c r="BC83" s="206"/>
      <c r="BD83" s="206"/>
      <c r="BE83" s="206"/>
      <c r="BF83" s="206"/>
      <c r="BG83" s="206"/>
      <c r="BH83" s="206"/>
    </row>
    <row r="84" spans="1:60" outlineLevel="1" x14ac:dyDescent="0.25">
      <c r="A84" s="223"/>
      <c r="B84" s="224"/>
      <c r="C84" s="254" t="s">
        <v>350</v>
      </c>
      <c r="D84" s="226"/>
      <c r="E84" s="227">
        <v>13.387499999999999</v>
      </c>
      <c r="F84" s="225"/>
      <c r="G84" s="225"/>
      <c r="H84" s="225"/>
      <c r="I84" s="225"/>
      <c r="J84" s="225"/>
      <c r="K84" s="225"/>
      <c r="L84" s="225"/>
      <c r="M84" s="225"/>
      <c r="N84" s="225"/>
      <c r="O84" s="225"/>
      <c r="P84" s="225"/>
      <c r="Q84" s="225"/>
      <c r="R84" s="225"/>
      <c r="S84" s="225"/>
      <c r="T84" s="225"/>
      <c r="U84" s="225"/>
      <c r="V84" s="225"/>
      <c r="W84" s="225"/>
      <c r="X84" s="206"/>
      <c r="Y84" s="206"/>
      <c r="Z84" s="206"/>
      <c r="AA84" s="206"/>
      <c r="AB84" s="206"/>
      <c r="AC84" s="206"/>
      <c r="AD84" s="206"/>
      <c r="AE84" s="206"/>
      <c r="AF84" s="206"/>
      <c r="AG84" s="206" t="s">
        <v>280</v>
      </c>
      <c r="AH84" s="206">
        <v>0</v>
      </c>
      <c r="AI84" s="206"/>
      <c r="AJ84" s="206"/>
      <c r="AK84" s="206"/>
      <c r="AL84" s="206"/>
      <c r="AM84" s="206"/>
      <c r="AN84" s="206"/>
      <c r="AO84" s="206"/>
      <c r="AP84" s="206"/>
      <c r="AQ84" s="206"/>
      <c r="AR84" s="206"/>
      <c r="AS84" s="206"/>
      <c r="AT84" s="206"/>
      <c r="AU84" s="206"/>
      <c r="AV84" s="206"/>
      <c r="AW84" s="206"/>
      <c r="AX84" s="206"/>
      <c r="AY84" s="206"/>
      <c r="AZ84" s="206"/>
      <c r="BA84" s="206"/>
      <c r="BB84" s="206"/>
      <c r="BC84" s="206"/>
      <c r="BD84" s="206"/>
      <c r="BE84" s="206"/>
      <c r="BF84" s="206"/>
      <c r="BG84" s="206"/>
      <c r="BH84" s="206"/>
    </row>
    <row r="85" spans="1:60" outlineLevel="1" x14ac:dyDescent="0.25">
      <c r="A85" s="223"/>
      <c r="B85" s="224"/>
      <c r="C85" s="254" t="s">
        <v>351</v>
      </c>
      <c r="D85" s="226"/>
      <c r="E85" s="227">
        <v>13.9587</v>
      </c>
      <c r="F85" s="225"/>
      <c r="G85" s="225"/>
      <c r="H85" s="225"/>
      <c r="I85" s="225"/>
      <c r="J85" s="225"/>
      <c r="K85" s="225"/>
      <c r="L85" s="225"/>
      <c r="M85" s="225"/>
      <c r="N85" s="225"/>
      <c r="O85" s="225"/>
      <c r="P85" s="225"/>
      <c r="Q85" s="225"/>
      <c r="R85" s="225"/>
      <c r="S85" s="225"/>
      <c r="T85" s="225"/>
      <c r="U85" s="225"/>
      <c r="V85" s="225"/>
      <c r="W85" s="225"/>
      <c r="X85" s="206"/>
      <c r="Y85" s="206"/>
      <c r="Z85" s="206"/>
      <c r="AA85" s="206"/>
      <c r="AB85" s="206"/>
      <c r="AC85" s="206"/>
      <c r="AD85" s="206"/>
      <c r="AE85" s="206"/>
      <c r="AF85" s="206"/>
      <c r="AG85" s="206" t="s">
        <v>280</v>
      </c>
      <c r="AH85" s="206">
        <v>0</v>
      </c>
      <c r="AI85" s="206"/>
      <c r="AJ85" s="206"/>
      <c r="AK85" s="206"/>
      <c r="AL85" s="206"/>
      <c r="AM85" s="206"/>
      <c r="AN85" s="206"/>
      <c r="AO85" s="206"/>
      <c r="AP85" s="206"/>
      <c r="AQ85" s="206"/>
      <c r="AR85" s="206"/>
      <c r="AS85" s="206"/>
      <c r="AT85" s="206"/>
      <c r="AU85" s="206"/>
      <c r="AV85" s="206"/>
      <c r="AW85" s="206"/>
      <c r="AX85" s="206"/>
      <c r="AY85" s="206"/>
      <c r="AZ85" s="206"/>
      <c r="BA85" s="206"/>
      <c r="BB85" s="206"/>
      <c r="BC85" s="206"/>
      <c r="BD85" s="206"/>
      <c r="BE85" s="206"/>
      <c r="BF85" s="206"/>
      <c r="BG85" s="206"/>
      <c r="BH85" s="206"/>
    </row>
    <row r="86" spans="1:60" ht="20.399999999999999" outlineLevel="1" x14ac:dyDescent="0.25">
      <c r="A86" s="237">
        <v>26</v>
      </c>
      <c r="B86" s="238" t="s">
        <v>356</v>
      </c>
      <c r="C86" s="253" t="s">
        <v>357</v>
      </c>
      <c r="D86" s="239" t="s">
        <v>314</v>
      </c>
      <c r="E86" s="240">
        <v>82.0685</v>
      </c>
      <c r="F86" s="241"/>
      <c r="G86" s="242">
        <f>ROUND(E86*F86,2)</f>
        <v>0</v>
      </c>
      <c r="H86" s="241"/>
      <c r="I86" s="242">
        <f>ROUND(E86*H86,2)</f>
        <v>0</v>
      </c>
      <c r="J86" s="241"/>
      <c r="K86" s="242">
        <f>ROUND(E86*J86,2)</f>
        <v>0</v>
      </c>
      <c r="L86" s="242">
        <v>21</v>
      </c>
      <c r="M86" s="242">
        <f>G86*(1+L86/100)</f>
        <v>0</v>
      </c>
      <c r="N86" s="242">
        <v>1.9000000000000001E-4</v>
      </c>
      <c r="O86" s="242">
        <f>ROUND(E86*N86,2)</f>
        <v>0.02</v>
      </c>
      <c r="P86" s="242">
        <v>0</v>
      </c>
      <c r="Q86" s="243">
        <f>ROUND(E86*P86,2)</f>
        <v>0</v>
      </c>
      <c r="R86" s="225"/>
      <c r="S86" s="225" t="s">
        <v>276</v>
      </c>
      <c r="T86" s="225" t="s">
        <v>277</v>
      </c>
      <c r="U86" s="225">
        <v>8.8999999999999996E-2</v>
      </c>
      <c r="V86" s="225">
        <f>ROUND(E86*U86,2)</f>
        <v>7.3</v>
      </c>
      <c r="W86" s="225"/>
      <c r="X86" s="206"/>
      <c r="Y86" s="206"/>
      <c r="Z86" s="206"/>
      <c r="AA86" s="206"/>
      <c r="AB86" s="206"/>
      <c r="AC86" s="206"/>
      <c r="AD86" s="206"/>
      <c r="AE86" s="206"/>
      <c r="AF86" s="206"/>
      <c r="AG86" s="206" t="s">
        <v>346</v>
      </c>
      <c r="AH86" s="206"/>
      <c r="AI86" s="206"/>
      <c r="AJ86" s="206"/>
      <c r="AK86" s="206"/>
      <c r="AL86" s="206"/>
      <c r="AM86" s="206"/>
      <c r="AN86" s="206"/>
      <c r="AO86" s="206"/>
      <c r="AP86" s="206"/>
      <c r="AQ86" s="206"/>
      <c r="AR86" s="206"/>
      <c r="AS86" s="206"/>
      <c r="AT86" s="206"/>
      <c r="AU86" s="206"/>
      <c r="AV86" s="206"/>
      <c r="AW86" s="206"/>
      <c r="AX86" s="206"/>
      <c r="AY86" s="206"/>
      <c r="AZ86" s="206"/>
      <c r="BA86" s="206"/>
      <c r="BB86" s="206"/>
      <c r="BC86" s="206"/>
      <c r="BD86" s="206"/>
      <c r="BE86" s="206"/>
      <c r="BF86" s="206"/>
      <c r="BG86" s="206"/>
      <c r="BH86" s="206"/>
    </row>
    <row r="87" spans="1:60" outlineLevel="1" x14ac:dyDescent="0.25">
      <c r="A87" s="223"/>
      <c r="B87" s="224"/>
      <c r="C87" s="254" t="s">
        <v>347</v>
      </c>
      <c r="D87" s="226"/>
      <c r="E87" s="227">
        <v>5.6265000000000001</v>
      </c>
      <c r="F87" s="225"/>
      <c r="G87" s="225"/>
      <c r="H87" s="225"/>
      <c r="I87" s="225"/>
      <c r="J87" s="225"/>
      <c r="K87" s="225"/>
      <c r="L87" s="225"/>
      <c r="M87" s="225"/>
      <c r="N87" s="225"/>
      <c r="O87" s="225"/>
      <c r="P87" s="225"/>
      <c r="Q87" s="225"/>
      <c r="R87" s="225"/>
      <c r="S87" s="225"/>
      <c r="T87" s="225"/>
      <c r="U87" s="225"/>
      <c r="V87" s="225"/>
      <c r="W87" s="225"/>
      <c r="X87" s="206"/>
      <c r="Y87" s="206"/>
      <c r="Z87" s="206"/>
      <c r="AA87" s="206"/>
      <c r="AB87" s="206"/>
      <c r="AC87" s="206"/>
      <c r="AD87" s="206"/>
      <c r="AE87" s="206"/>
      <c r="AF87" s="206"/>
      <c r="AG87" s="206" t="s">
        <v>280</v>
      </c>
      <c r="AH87" s="206">
        <v>0</v>
      </c>
      <c r="AI87" s="206"/>
      <c r="AJ87" s="206"/>
      <c r="AK87" s="206"/>
      <c r="AL87" s="206"/>
      <c r="AM87" s="206"/>
      <c r="AN87" s="206"/>
      <c r="AO87" s="206"/>
      <c r="AP87" s="206"/>
      <c r="AQ87" s="206"/>
      <c r="AR87" s="206"/>
      <c r="AS87" s="206"/>
      <c r="AT87" s="206"/>
      <c r="AU87" s="206"/>
      <c r="AV87" s="206"/>
      <c r="AW87" s="206"/>
      <c r="AX87" s="206"/>
      <c r="AY87" s="206"/>
      <c r="AZ87" s="206"/>
      <c r="BA87" s="206"/>
      <c r="BB87" s="206"/>
      <c r="BC87" s="206"/>
      <c r="BD87" s="206"/>
      <c r="BE87" s="206"/>
      <c r="BF87" s="206"/>
      <c r="BG87" s="206"/>
      <c r="BH87" s="206"/>
    </row>
    <row r="88" spans="1:60" outlineLevel="1" x14ac:dyDescent="0.25">
      <c r="A88" s="223"/>
      <c r="B88" s="224"/>
      <c r="C88" s="254" t="s">
        <v>348</v>
      </c>
      <c r="D88" s="226"/>
      <c r="E88" s="227">
        <v>48.611499999999999</v>
      </c>
      <c r="F88" s="225"/>
      <c r="G88" s="225"/>
      <c r="H88" s="225"/>
      <c r="I88" s="225"/>
      <c r="J88" s="225"/>
      <c r="K88" s="225"/>
      <c r="L88" s="225"/>
      <c r="M88" s="225"/>
      <c r="N88" s="225"/>
      <c r="O88" s="225"/>
      <c r="P88" s="225"/>
      <c r="Q88" s="225"/>
      <c r="R88" s="225"/>
      <c r="S88" s="225"/>
      <c r="T88" s="225"/>
      <c r="U88" s="225"/>
      <c r="V88" s="225"/>
      <c r="W88" s="225"/>
      <c r="X88" s="206"/>
      <c r="Y88" s="206"/>
      <c r="Z88" s="206"/>
      <c r="AA88" s="206"/>
      <c r="AB88" s="206"/>
      <c r="AC88" s="206"/>
      <c r="AD88" s="206"/>
      <c r="AE88" s="206"/>
      <c r="AF88" s="206"/>
      <c r="AG88" s="206" t="s">
        <v>280</v>
      </c>
      <c r="AH88" s="206">
        <v>0</v>
      </c>
      <c r="AI88" s="206"/>
      <c r="AJ88" s="206"/>
      <c r="AK88" s="206"/>
      <c r="AL88" s="206"/>
      <c r="AM88" s="206"/>
      <c r="AN88" s="206"/>
      <c r="AO88" s="206"/>
      <c r="AP88" s="206"/>
      <c r="AQ88" s="206"/>
      <c r="AR88" s="206"/>
      <c r="AS88" s="206"/>
      <c r="AT88" s="206"/>
      <c r="AU88" s="206"/>
      <c r="AV88" s="206"/>
      <c r="AW88" s="206"/>
      <c r="AX88" s="206"/>
      <c r="AY88" s="206"/>
      <c r="AZ88" s="206"/>
      <c r="BA88" s="206"/>
      <c r="BB88" s="206"/>
      <c r="BC88" s="206"/>
      <c r="BD88" s="206"/>
      <c r="BE88" s="206"/>
      <c r="BF88" s="206"/>
      <c r="BG88" s="206"/>
      <c r="BH88" s="206"/>
    </row>
    <row r="89" spans="1:60" outlineLevel="1" x14ac:dyDescent="0.25">
      <c r="A89" s="223"/>
      <c r="B89" s="224"/>
      <c r="C89" s="254" t="s">
        <v>349</v>
      </c>
      <c r="D89" s="226"/>
      <c r="E89" s="227">
        <v>0.48425000000000001</v>
      </c>
      <c r="F89" s="225"/>
      <c r="G89" s="225"/>
      <c r="H89" s="225"/>
      <c r="I89" s="225"/>
      <c r="J89" s="225"/>
      <c r="K89" s="225"/>
      <c r="L89" s="225"/>
      <c r="M89" s="225"/>
      <c r="N89" s="225"/>
      <c r="O89" s="225"/>
      <c r="P89" s="225"/>
      <c r="Q89" s="225"/>
      <c r="R89" s="225"/>
      <c r="S89" s="225"/>
      <c r="T89" s="225"/>
      <c r="U89" s="225"/>
      <c r="V89" s="225"/>
      <c r="W89" s="225"/>
      <c r="X89" s="206"/>
      <c r="Y89" s="206"/>
      <c r="Z89" s="206"/>
      <c r="AA89" s="206"/>
      <c r="AB89" s="206"/>
      <c r="AC89" s="206"/>
      <c r="AD89" s="206"/>
      <c r="AE89" s="206"/>
      <c r="AF89" s="206"/>
      <c r="AG89" s="206" t="s">
        <v>280</v>
      </c>
      <c r="AH89" s="206">
        <v>0</v>
      </c>
      <c r="AI89" s="206"/>
      <c r="AJ89" s="206"/>
      <c r="AK89" s="206"/>
      <c r="AL89" s="206"/>
      <c r="AM89" s="206"/>
      <c r="AN89" s="206"/>
      <c r="AO89" s="206"/>
      <c r="AP89" s="206"/>
      <c r="AQ89" s="206"/>
      <c r="AR89" s="206"/>
      <c r="AS89" s="206"/>
      <c r="AT89" s="206"/>
      <c r="AU89" s="206"/>
      <c r="AV89" s="206"/>
      <c r="AW89" s="206"/>
      <c r="AX89" s="206"/>
      <c r="AY89" s="206"/>
      <c r="AZ89" s="206"/>
      <c r="BA89" s="206"/>
      <c r="BB89" s="206"/>
      <c r="BC89" s="206"/>
      <c r="BD89" s="206"/>
      <c r="BE89" s="206"/>
      <c r="BF89" s="206"/>
      <c r="BG89" s="206"/>
      <c r="BH89" s="206"/>
    </row>
    <row r="90" spans="1:60" outlineLevel="1" x14ac:dyDescent="0.25">
      <c r="A90" s="223"/>
      <c r="B90" s="224"/>
      <c r="C90" s="254" t="s">
        <v>350</v>
      </c>
      <c r="D90" s="226"/>
      <c r="E90" s="227">
        <v>13.387499999999999</v>
      </c>
      <c r="F90" s="225"/>
      <c r="G90" s="225"/>
      <c r="H90" s="225"/>
      <c r="I90" s="225"/>
      <c r="J90" s="225"/>
      <c r="K90" s="225"/>
      <c r="L90" s="225"/>
      <c r="M90" s="225"/>
      <c r="N90" s="225"/>
      <c r="O90" s="225"/>
      <c r="P90" s="225"/>
      <c r="Q90" s="225"/>
      <c r="R90" s="225"/>
      <c r="S90" s="225"/>
      <c r="T90" s="225"/>
      <c r="U90" s="225"/>
      <c r="V90" s="225"/>
      <c r="W90" s="225"/>
      <c r="X90" s="206"/>
      <c r="Y90" s="206"/>
      <c r="Z90" s="206"/>
      <c r="AA90" s="206"/>
      <c r="AB90" s="206"/>
      <c r="AC90" s="206"/>
      <c r="AD90" s="206"/>
      <c r="AE90" s="206"/>
      <c r="AF90" s="206"/>
      <c r="AG90" s="206" t="s">
        <v>280</v>
      </c>
      <c r="AH90" s="206">
        <v>0</v>
      </c>
      <c r="AI90" s="206"/>
      <c r="AJ90" s="206"/>
      <c r="AK90" s="206"/>
      <c r="AL90" s="206"/>
      <c r="AM90" s="206"/>
      <c r="AN90" s="206"/>
      <c r="AO90" s="206"/>
      <c r="AP90" s="206"/>
      <c r="AQ90" s="206"/>
      <c r="AR90" s="206"/>
      <c r="AS90" s="206"/>
      <c r="AT90" s="206"/>
      <c r="AU90" s="206"/>
      <c r="AV90" s="206"/>
      <c r="AW90" s="206"/>
      <c r="AX90" s="206"/>
      <c r="AY90" s="206"/>
      <c r="AZ90" s="206"/>
      <c r="BA90" s="206"/>
      <c r="BB90" s="206"/>
      <c r="BC90" s="206"/>
      <c r="BD90" s="206"/>
      <c r="BE90" s="206"/>
      <c r="BF90" s="206"/>
      <c r="BG90" s="206"/>
      <c r="BH90" s="206"/>
    </row>
    <row r="91" spans="1:60" outlineLevel="1" x14ac:dyDescent="0.25">
      <c r="A91" s="223"/>
      <c r="B91" s="224"/>
      <c r="C91" s="254" t="s">
        <v>351</v>
      </c>
      <c r="D91" s="226"/>
      <c r="E91" s="227">
        <v>13.9587</v>
      </c>
      <c r="F91" s="225"/>
      <c r="G91" s="225"/>
      <c r="H91" s="225"/>
      <c r="I91" s="225"/>
      <c r="J91" s="225"/>
      <c r="K91" s="225"/>
      <c r="L91" s="225"/>
      <c r="M91" s="225"/>
      <c r="N91" s="225"/>
      <c r="O91" s="225"/>
      <c r="P91" s="225"/>
      <c r="Q91" s="225"/>
      <c r="R91" s="225"/>
      <c r="S91" s="225"/>
      <c r="T91" s="225"/>
      <c r="U91" s="225"/>
      <c r="V91" s="225"/>
      <c r="W91" s="225"/>
      <c r="X91" s="206"/>
      <c r="Y91" s="206"/>
      <c r="Z91" s="206"/>
      <c r="AA91" s="206"/>
      <c r="AB91" s="206"/>
      <c r="AC91" s="206"/>
      <c r="AD91" s="206"/>
      <c r="AE91" s="206"/>
      <c r="AF91" s="206"/>
      <c r="AG91" s="206" t="s">
        <v>280</v>
      </c>
      <c r="AH91" s="206">
        <v>0</v>
      </c>
      <c r="AI91" s="206"/>
      <c r="AJ91" s="206"/>
      <c r="AK91" s="206"/>
      <c r="AL91" s="206"/>
      <c r="AM91" s="206"/>
      <c r="AN91" s="206"/>
      <c r="AO91" s="206"/>
      <c r="AP91" s="206"/>
      <c r="AQ91" s="206"/>
      <c r="AR91" s="206"/>
      <c r="AS91" s="206"/>
      <c r="AT91" s="206"/>
      <c r="AU91" s="206"/>
      <c r="AV91" s="206"/>
      <c r="AW91" s="206"/>
      <c r="AX91" s="206"/>
      <c r="AY91" s="206"/>
      <c r="AZ91" s="206"/>
      <c r="BA91" s="206"/>
      <c r="BB91" s="206"/>
      <c r="BC91" s="206"/>
      <c r="BD91" s="206"/>
      <c r="BE91" s="206"/>
      <c r="BF91" s="206"/>
      <c r="BG91" s="206"/>
      <c r="BH91" s="206"/>
    </row>
    <row r="92" spans="1:60" ht="20.399999999999999" outlineLevel="1" x14ac:dyDescent="0.25">
      <c r="A92" s="237">
        <v>27</v>
      </c>
      <c r="B92" s="238" t="s">
        <v>358</v>
      </c>
      <c r="C92" s="253" t="s">
        <v>359</v>
      </c>
      <c r="D92" s="239" t="s">
        <v>314</v>
      </c>
      <c r="E92" s="240">
        <v>101.3938</v>
      </c>
      <c r="F92" s="241"/>
      <c r="G92" s="242">
        <f>ROUND(E92*F92,2)</f>
        <v>0</v>
      </c>
      <c r="H92" s="241"/>
      <c r="I92" s="242">
        <f>ROUND(E92*H92,2)</f>
        <v>0</v>
      </c>
      <c r="J92" s="241"/>
      <c r="K92" s="242">
        <f>ROUND(E92*J92,2)</f>
        <v>0</v>
      </c>
      <c r="L92" s="242">
        <v>21</v>
      </c>
      <c r="M92" s="242">
        <f>G92*(1+L92/100)</f>
        <v>0</v>
      </c>
      <c r="N92" s="242">
        <v>5.0000000000000001E-3</v>
      </c>
      <c r="O92" s="242">
        <f>ROUND(E92*N92,2)</f>
        <v>0.51</v>
      </c>
      <c r="P92" s="242">
        <v>0</v>
      </c>
      <c r="Q92" s="243">
        <f>ROUND(E92*P92,2)</f>
        <v>0</v>
      </c>
      <c r="R92" s="225"/>
      <c r="S92" s="225" t="s">
        <v>276</v>
      </c>
      <c r="T92" s="225" t="s">
        <v>277</v>
      </c>
      <c r="U92" s="225">
        <v>8.1000000000000003E-2</v>
      </c>
      <c r="V92" s="225">
        <f>ROUND(E92*U92,2)</f>
        <v>8.2100000000000009</v>
      </c>
      <c r="W92" s="225"/>
      <c r="X92" s="206"/>
      <c r="Y92" s="206"/>
      <c r="Z92" s="206"/>
      <c r="AA92" s="206"/>
      <c r="AB92" s="206"/>
      <c r="AC92" s="206"/>
      <c r="AD92" s="206"/>
      <c r="AE92" s="206"/>
      <c r="AF92" s="206"/>
      <c r="AG92" s="206" t="s">
        <v>346</v>
      </c>
      <c r="AH92" s="206"/>
      <c r="AI92" s="206"/>
      <c r="AJ92" s="206"/>
      <c r="AK92" s="206"/>
      <c r="AL92" s="206"/>
      <c r="AM92" s="206"/>
      <c r="AN92" s="206"/>
      <c r="AO92" s="206"/>
      <c r="AP92" s="206"/>
      <c r="AQ92" s="206"/>
      <c r="AR92" s="206"/>
      <c r="AS92" s="206"/>
      <c r="AT92" s="206"/>
      <c r="AU92" s="206"/>
      <c r="AV92" s="206"/>
      <c r="AW92" s="206"/>
      <c r="AX92" s="206"/>
      <c r="AY92" s="206"/>
      <c r="AZ92" s="206"/>
      <c r="BA92" s="206"/>
      <c r="BB92" s="206"/>
      <c r="BC92" s="206"/>
      <c r="BD92" s="206"/>
      <c r="BE92" s="206"/>
      <c r="BF92" s="206"/>
      <c r="BG92" s="206"/>
      <c r="BH92" s="206"/>
    </row>
    <row r="93" spans="1:60" outlineLevel="1" x14ac:dyDescent="0.25">
      <c r="A93" s="223"/>
      <c r="B93" s="224"/>
      <c r="C93" s="254" t="s">
        <v>360</v>
      </c>
      <c r="D93" s="226"/>
      <c r="E93" s="227">
        <v>92.9315</v>
      </c>
      <c r="F93" s="225"/>
      <c r="G93" s="225"/>
      <c r="H93" s="225"/>
      <c r="I93" s="225"/>
      <c r="J93" s="225"/>
      <c r="K93" s="225"/>
      <c r="L93" s="225"/>
      <c r="M93" s="225"/>
      <c r="N93" s="225"/>
      <c r="O93" s="225"/>
      <c r="P93" s="225"/>
      <c r="Q93" s="225"/>
      <c r="R93" s="225"/>
      <c r="S93" s="225"/>
      <c r="T93" s="225"/>
      <c r="U93" s="225"/>
      <c r="V93" s="225"/>
      <c r="W93" s="225"/>
      <c r="X93" s="206"/>
      <c r="Y93" s="206"/>
      <c r="Z93" s="206"/>
      <c r="AA93" s="206"/>
      <c r="AB93" s="206"/>
      <c r="AC93" s="206"/>
      <c r="AD93" s="206"/>
      <c r="AE93" s="206"/>
      <c r="AF93" s="206"/>
      <c r="AG93" s="206" t="s">
        <v>280</v>
      </c>
      <c r="AH93" s="206">
        <v>0</v>
      </c>
      <c r="AI93" s="206"/>
      <c r="AJ93" s="206"/>
      <c r="AK93" s="206"/>
      <c r="AL93" s="206"/>
      <c r="AM93" s="206"/>
      <c r="AN93" s="206"/>
      <c r="AO93" s="206"/>
      <c r="AP93" s="206"/>
      <c r="AQ93" s="206"/>
      <c r="AR93" s="206"/>
      <c r="AS93" s="206"/>
      <c r="AT93" s="206"/>
      <c r="AU93" s="206"/>
      <c r="AV93" s="206"/>
      <c r="AW93" s="206"/>
      <c r="AX93" s="206"/>
      <c r="AY93" s="206"/>
      <c r="AZ93" s="206"/>
      <c r="BA93" s="206"/>
      <c r="BB93" s="206"/>
      <c r="BC93" s="206"/>
      <c r="BD93" s="206"/>
      <c r="BE93" s="206"/>
      <c r="BF93" s="206"/>
      <c r="BG93" s="206"/>
      <c r="BH93" s="206"/>
    </row>
    <row r="94" spans="1:60" ht="20.399999999999999" outlineLevel="1" x14ac:dyDescent="0.25">
      <c r="A94" s="223"/>
      <c r="B94" s="224"/>
      <c r="C94" s="254" t="s">
        <v>361</v>
      </c>
      <c r="D94" s="226"/>
      <c r="E94" s="227">
        <v>8.4622499999999992</v>
      </c>
      <c r="F94" s="225"/>
      <c r="G94" s="225"/>
      <c r="H94" s="225"/>
      <c r="I94" s="225"/>
      <c r="J94" s="225"/>
      <c r="K94" s="225"/>
      <c r="L94" s="225"/>
      <c r="M94" s="225"/>
      <c r="N94" s="225"/>
      <c r="O94" s="225"/>
      <c r="P94" s="225"/>
      <c r="Q94" s="225"/>
      <c r="R94" s="225"/>
      <c r="S94" s="225"/>
      <c r="T94" s="225"/>
      <c r="U94" s="225"/>
      <c r="V94" s="225"/>
      <c r="W94" s="225"/>
      <c r="X94" s="206"/>
      <c r="Y94" s="206"/>
      <c r="Z94" s="206"/>
      <c r="AA94" s="206"/>
      <c r="AB94" s="206"/>
      <c r="AC94" s="206"/>
      <c r="AD94" s="206"/>
      <c r="AE94" s="206"/>
      <c r="AF94" s="206"/>
      <c r="AG94" s="206" t="s">
        <v>280</v>
      </c>
      <c r="AH94" s="206">
        <v>0</v>
      </c>
      <c r="AI94" s="206"/>
      <c r="AJ94" s="206"/>
      <c r="AK94" s="206"/>
      <c r="AL94" s="206"/>
      <c r="AM94" s="206"/>
      <c r="AN94" s="206"/>
      <c r="AO94" s="206"/>
      <c r="AP94" s="206"/>
      <c r="AQ94" s="206"/>
      <c r="AR94" s="206"/>
      <c r="AS94" s="206"/>
      <c r="AT94" s="206"/>
      <c r="AU94" s="206"/>
      <c r="AV94" s="206"/>
      <c r="AW94" s="206"/>
      <c r="AX94" s="206"/>
      <c r="AY94" s="206"/>
      <c r="AZ94" s="206"/>
      <c r="BA94" s="206"/>
      <c r="BB94" s="206"/>
      <c r="BC94" s="206"/>
      <c r="BD94" s="206"/>
      <c r="BE94" s="206"/>
      <c r="BF94" s="206"/>
      <c r="BG94" s="206"/>
      <c r="BH94" s="206"/>
    </row>
    <row r="95" spans="1:60" ht="20.399999999999999" outlineLevel="1" x14ac:dyDescent="0.25">
      <c r="A95" s="237">
        <v>28</v>
      </c>
      <c r="B95" s="238" t="s">
        <v>362</v>
      </c>
      <c r="C95" s="253" t="s">
        <v>363</v>
      </c>
      <c r="D95" s="239" t="s">
        <v>314</v>
      </c>
      <c r="E95" s="240">
        <v>101.3938</v>
      </c>
      <c r="F95" s="241"/>
      <c r="G95" s="242">
        <f>ROUND(E95*F95,2)</f>
        <v>0</v>
      </c>
      <c r="H95" s="241"/>
      <c r="I95" s="242">
        <f>ROUND(E95*H95,2)</f>
        <v>0</v>
      </c>
      <c r="J95" s="241"/>
      <c r="K95" s="242">
        <f>ROUND(E95*J95,2)</f>
        <v>0</v>
      </c>
      <c r="L95" s="242">
        <v>21</v>
      </c>
      <c r="M95" s="242">
        <f>G95*(1+L95/100)</f>
        <v>0</v>
      </c>
      <c r="N95" s="242">
        <v>1.6799999999999999E-2</v>
      </c>
      <c r="O95" s="242">
        <f>ROUND(E95*N95,2)</f>
        <v>1.7</v>
      </c>
      <c r="P95" s="242">
        <v>0</v>
      </c>
      <c r="Q95" s="243">
        <f>ROUND(E95*P95,2)</f>
        <v>0</v>
      </c>
      <c r="R95" s="225"/>
      <c r="S95" s="225" t="s">
        <v>276</v>
      </c>
      <c r="T95" s="225" t="s">
        <v>277</v>
      </c>
      <c r="U95" s="225">
        <v>0.36</v>
      </c>
      <c r="V95" s="225">
        <f>ROUND(E95*U95,2)</f>
        <v>36.5</v>
      </c>
      <c r="W95" s="225"/>
      <c r="X95" s="206"/>
      <c r="Y95" s="206"/>
      <c r="Z95" s="206"/>
      <c r="AA95" s="206"/>
      <c r="AB95" s="206"/>
      <c r="AC95" s="206"/>
      <c r="AD95" s="206"/>
      <c r="AE95" s="206"/>
      <c r="AF95" s="206"/>
      <c r="AG95" s="206" t="s">
        <v>346</v>
      </c>
      <c r="AH95" s="206"/>
      <c r="AI95" s="206"/>
      <c r="AJ95" s="206"/>
      <c r="AK95" s="206"/>
      <c r="AL95" s="206"/>
      <c r="AM95" s="206"/>
      <c r="AN95" s="206"/>
      <c r="AO95" s="206"/>
      <c r="AP95" s="206"/>
      <c r="AQ95" s="206"/>
      <c r="AR95" s="206"/>
      <c r="AS95" s="206"/>
      <c r="AT95" s="206"/>
      <c r="AU95" s="206"/>
      <c r="AV95" s="206"/>
      <c r="AW95" s="206"/>
      <c r="AX95" s="206"/>
      <c r="AY95" s="206"/>
      <c r="AZ95" s="206"/>
      <c r="BA95" s="206"/>
      <c r="BB95" s="206"/>
      <c r="BC95" s="206"/>
      <c r="BD95" s="206"/>
      <c r="BE95" s="206"/>
      <c r="BF95" s="206"/>
      <c r="BG95" s="206"/>
      <c r="BH95" s="206"/>
    </row>
    <row r="96" spans="1:60" outlineLevel="1" x14ac:dyDescent="0.25">
      <c r="A96" s="223"/>
      <c r="B96" s="224"/>
      <c r="C96" s="254" t="s">
        <v>360</v>
      </c>
      <c r="D96" s="226"/>
      <c r="E96" s="227">
        <v>92.9315</v>
      </c>
      <c r="F96" s="225"/>
      <c r="G96" s="225"/>
      <c r="H96" s="225"/>
      <c r="I96" s="225"/>
      <c r="J96" s="225"/>
      <c r="K96" s="225"/>
      <c r="L96" s="225"/>
      <c r="M96" s="225"/>
      <c r="N96" s="225"/>
      <c r="O96" s="225"/>
      <c r="P96" s="225"/>
      <c r="Q96" s="225"/>
      <c r="R96" s="225"/>
      <c r="S96" s="225"/>
      <c r="T96" s="225"/>
      <c r="U96" s="225"/>
      <c r="V96" s="225"/>
      <c r="W96" s="225"/>
      <c r="X96" s="206"/>
      <c r="Y96" s="206"/>
      <c r="Z96" s="206"/>
      <c r="AA96" s="206"/>
      <c r="AB96" s="206"/>
      <c r="AC96" s="206"/>
      <c r="AD96" s="206"/>
      <c r="AE96" s="206"/>
      <c r="AF96" s="206"/>
      <c r="AG96" s="206" t="s">
        <v>280</v>
      </c>
      <c r="AH96" s="206">
        <v>0</v>
      </c>
      <c r="AI96" s="206"/>
      <c r="AJ96" s="206"/>
      <c r="AK96" s="206"/>
      <c r="AL96" s="206"/>
      <c r="AM96" s="206"/>
      <c r="AN96" s="206"/>
      <c r="AO96" s="206"/>
      <c r="AP96" s="206"/>
      <c r="AQ96" s="206"/>
      <c r="AR96" s="206"/>
      <c r="AS96" s="206"/>
      <c r="AT96" s="206"/>
      <c r="AU96" s="206"/>
      <c r="AV96" s="206"/>
      <c r="AW96" s="206"/>
      <c r="AX96" s="206"/>
      <c r="AY96" s="206"/>
      <c r="AZ96" s="206"/>
      <c r="BA96" s="206"/>
      <c r="BB96" s="206"/>
      <c r="BC96" s="206"/>
      <c r="BD96" s="206"/>
      <c r="BE96" s="206"/>
      <c r="BF96" s="206"/>
      <c r="BG96" s="206"/>
      <c r="BH96" s="206"/>
    </row>
    <row r="97" spans="1:60" ht="20.399999999999999" outlineLevel="1" x14ac:dyDescent="0.25">
      <c r="A97" s="223"/>
      <c r="B97" s="224"/>
      <c r="C97" s="254" t="s">
        <v>361</v>
      </c>
      <c r="D97" s="226"/>
      <c r="E97" s="227">
        <v>8.4622499999999992</v>
      </c>
      <c r="F97" s="225"/>
      <c r="G97" s="225"/>
      <c r="H97" s="225"/>
      <c r="I97" s="225"/>
      <c r="J97" s="225"/>
      <c r="K97" s="225"/>
      <c r="L97" s="225"/>
      <c r="M97" s="225"/>
      <c r="N97" s="225"/>
      <c r="O97" s="225"/>
      <c r="P97" s="225"/>
      <c r="Q97" s="225"/>
      <c r="R97" s="225"/>
      <c r="S97" s="225"/>
      <c r="T97" s="225"/>
      <c r="U97" s="225"/>
      <c r="V97" s="225"/>
      <c r="W97" s="225"/>
      <c r="X97" s="206"/>
      <c r="Y97" s="206"/>
      <c r="Z97" s="206"/>
      <c r="AA97" s="206"/>
      <c r="AB97" s="206"/>
      <c r="AC97" s="206"/>
      <c r="AD97" s="206"/>
      <c r="AE97" s="206"/>
      <c r="AF97" s="206"/>
      <c r="AG97" s="206" t="s">
        <v>280</v>
      </c>
      <c r="AH97" s="206">
        <v>0</v>
      </c>
      <c r="AI97" s="206"/>
      <c r="AJ97" s="206"/>
      <c r="AK97" s="206"/>
      <c r="AL97" s="206"/>
      <c r="AM97" s="206"/>
      <c r="AN97" s="206"/>
      <c r="AO97" s="206"/>
      <c r="AP97" s="206"/>
      <c r="AQ97" s="206"/>
      <c r="AR97" s="206"/>
      <c r="AS97" s="206"/>
      <c r="AT97" s="206"/>
      <c r="AU97" s="206"/>
      <c r="AV97" s="206"/>
      <c r="AW97" s="206"/>
      <c r="AX97" s="206"/>
      <c r="AY97" s="206"/>
      <c r="AZ97" s="206"/>
      <c r="BA97" s="206"/>
      <c r="BB97" s="206"/>
      <c r="BC97" s="206"/>
      <c r="BD97" s="206"/>
      <c r="BE97" s="206"/>
      <c r="BF97" s="206"/>
      <c r="BG97" s="206"/>
      <c r="BH97" s="206"/>
    </row>
    <row r="98" spans="1:60" ht="20.399999999999999" outlineLevel="1" x14ac:dyDescent="0.25">
      <c r="A98" s="237">
        <v>29</v>
      </c>
      <c r="B98" s="238" t="s">
        <v>364</v>
      </c>
      <c r="C98" s="253" t="s">
        <v>365</v>
      </c>
      <c r="D98" s="239" t="s">
        <v>314</v>
      </c>
      <c r="E98" s="240">
        <v>101.3938</v>
      </c>
      <c r="F98" s="241"/>
      <c r="G98" s="242">
        <f>ROUND(E98*F98,2)</f>
        <v>0</v>
      </c>
      <c r="H98" s="241"/>
      <c r="I98" s="242">
        <f>ROUND(E98*H98,2)</f>
        <v>0</v>
      </c>
      <c r="J98" s="241"/>
      <c r="K98" s="242">
        <f>ROUND(E98*J98,2)</f>
        <v>0</v>
      </c>
      <c r="L98" s="242">
        <v>21</v>
      </c>
      <c r="M98" s="242">
        <f>G98*(1+L98/100)</f>
        <v>0</v>
      </c>
      <c r="N98" s="242">
        <v>3.47E-3</v>
      </c>
      <c r="O98" s="242">
        <f>ROUND(E98*N98,2)</f>
        <v>0.35</v>
      </c>
      <c r="P98" s="242">
        <v>0</v>
      </c>
      <c r="Q98" s="243">
        <f>ROUND(E98*P98,2)</f>
        <v>0</v>
      </c>
      <c r="R98" s="225"/>
      <c r="S98" s="225" t="s">
        <v>276</v>
      </c>
      <c r="T98" s="225" t="s">
        <v>277</v>
      </c>
      <c r="U98" s="225">
        <v>0.24399999999999999</v>
      </c>
      <c r="V98" s="225">
        <f>ROUND(E98*U98,2)</f>
        <v>24.74</v>
      </c>
      <c r="W98" s="225"/>
      <c r="X98" s="206"/>
      <c r="Y98" s="206"/>
      <c r="Z98" s="206"/>
      <c r="AA98" s="206"/>
      <c r="AB98" s="206"/>
      <c r="AC98" s="206"/>
      <c r="AD98" s="206"/>
      <c r="AE98" s="206"/>
      <c r="AF98" s="206"/>
      <c r="AG98" s="206" t="s">
        <v>346</v>
      </c>
      <c r="AH98" s="206"/>
      <c r="AI98" s="206"/>
      <c r="AJ98" s="206"/>
      <c r="AK98" s="206"/>
      <c r="AL98" s="206"/>
      <c r="AM98" s="206"/>
      <c r="AN98" s="206"/>
      <c r="AO98" s="206"/>
      <c r="AP98" s="206"/>
      <c r="AQ98" s="206"/>
      <c r="AR98" s="206"/>
      <c r="AS98" s="206"/>
      <c r="AT98" s="206"/>
      <c r="AU98" s="206"/>
      <c r="AV98" s="206"/>
      <c r="AW98" s="206"/>
      <c r="AX98" s="206"/>
      <c r="AY98" s="206"/>
      <c r="AZ98" s="206"/>
      <c r="BA98" s="206"/>
      <c r="BB98" s="206"/>
      <c r="BC98" s="206"/>
      <c r="BD98" s="206"/>
      <c r="BE98" s="206"/>
      <c r="BF98" s="206"/>
      <c r="BG98" s="206"/>
      <c r="BH98" s="206"/>
    </row>
    <row r="99" spans="1:60" outlineLevel="1" x14ac:dyDescent="0.25">
      <c r="A99" s="223"/>
      <c r="B99" s="224"/>
      <c r="C99" s="254" t="s">
        <v>360</v>
      </c>
      <c r="D99" s="226"/>
      <c r="E99" s="227">
        <v>92.9315</v>
      </c>
      <c r="F99" s="225"/>
      <c r="G99" s="225"/>
      <c r="H99" s="225"/>
      <c r="I99" s="225"/>
      <c r="J99" s="225"/>
      <c r="K99" s="225"/>
      <c r="L99" s="225"/>
      <c r="M99" s="225"/>
      <c r="N99" s="225"/>
      <c r="O99" s="225"/>
      <c r="P99" s="225"/>
      <c r="Q99" s="225"/>
      <c r="R99" s="225"/>
      <c r="S99" s="225"/>
      <c r="T99" s="225"/>
      <c r="U99" s="225"/>
      <c r="V99" s="225"/>
      <c r="W99" s="225"/>
      <c r="X99" s="206"/>
      <c r="Y99" s="206"/>
      <c r="Z99" s="206"/>
      <c r="AA99" s="206"/>
      <c r="AB99" s="206"/>
      <c r="AC99" s="206"/>
      <c r="AD99" s="206"/>
      <c r="AE99" s="206"/>
      <c r="AF99" s="206"/>
      <c r="AG99" s="206" t="s">
        <v>280</v>
      </c>
      <c r="AH99" s="206">
        <v>0</v>
      </c>
      <c r="AI99" s="206"/>
      <c r="AJ99" s="206"/>
      <c r="AK99" s="206"/>
      <c r="AL99" s="206"/>
      <c r="AM99" s="206"/>
      <c r="AN99" s="206"/>
      <c r="AO99" s="206"/>
      <c r="AP99" s="206"/>
      <c r="AQ99" s="206"/>
      <c r="AR99" s="206"/>
      <c r="AS99" s="206"/>
      <c r="AT99" s="206"/>
      <c r="AU99" s="206"/>
      <c r="AV99" s="206"/>
      <c r="AW99" s="206"/>
      <c r="AX99" s="206"/>
      <c r="AY99" s="206"/>
      <c r="AZ99" s="206"/>
      <c r="BA99" s="206"/>
      <c r="BB99" s="206"/>
      <c r="BC99" s="206"/>
      <c r="BD99" s="206"/>
      <c r="BE99" s="206"/>
      <c r="BF99" s="206"/>
      <c r="BG99" s="206"/>
      <c r="BH99" s="206"/>
    </row>
    <row r="100" spans="1:60" ht="20.399999999999999" outlineLevel="1" x14ac:dyDescent="0.25">
      <c r="A100" s="223"/>
      <c r="B100" s="224"/>
      <c r="C100" s="254" t="s">
        <v>361</v>
      </c>
      <c r="D100" s="226"/>
      <c r="E100" s="227">
        <v>8.4622499999999992</v>
      </c>
      <c r="F100" s="225"/>
      <c r="G100" s="225"/>
      <c r="H100" s="225"/>
      <c r="I100" s="225"/>
      <c r="J100" s="225"/>
      <c r="K100" s="225"/>
      <c r="L100" s="225"/>
      <c r="M100" s="225"/>
      <c r="N100" s="225"/>
      <c r="O100" s="225"/>
      <c r="P100" s="225"/>
      <c r="Q100" s="225"/>
      <c r="R100" s="225"/>
      <c r="S100" s="225"/>
      <c r="T100" s="225"/>
      <c r="U100" s="225"/>
      <c r="V100" s="225"/>
      <c r="W100" s="225"/>
      <c r="X100" s="206"/>
      <c r="Y100" s="206"/>
      <c r="Z100" s="206"/>
      <c r="AA100" s="206"/>
      <c r="AB100" s="206"/>
      <c r="AC100" s="206"/>
      <c r="AD100" s="206"/>
      <c r="AE100" s="206"/>
      <c r="AF100" s="206"/>
      <c r="AG100" s="206" t="s">
        <v>280</v>
      </c>
      <c r="AH100" s="206">
        <v>0</v>
      </c>
      <c r="AI100" s="206"/>
      <c r="AJ100" s="206"/>
      <c r="AK100" s="206"/>
      <c r="AL100" s="206"/>
      <c r="AM100" s="206"/>
      <c r="AN100" s="206"/>
      <c r="AO100" s="206"/>
      <c r="AP100" s="206"/>
      <c r="AQ100" s="206"/>
      <c r="AR100" s="206"/>
      <c r="AS100" s="206"/>
      <c r="AT100" s="206"/>
      <c r="AU100" s="206"/>
      <c r="AV100" s="206"/>
      <c r="AW100" s="206"/>
      <c r="AX100" s="206"/>
      <c r="AY100" s="206"/>
      <c r="AZ100" s="206"/>
      <c r="BA100" s="206"/>
      <c r="BB100" s="206"/>
      <c r="BC100" s="206"/>
      <c r="BD100" s="206"/>
      <c r="BE100" s="206"/>
      <c r="BF100" s="206"/>
      <c r="BG100" s="206"/>
      <c r="BH100" s="206"/>
    </row>
    <row r="101" spans="1:60" ht="20.399999999999999" outlineLevel="1" x14ac:dyDescent="0.25">
      <c r="A101" s="237">
        <v>30</v>
      </c>
      <c r="B101" s="238" t="s">
        <v>366</v>
      </c>
      <c r="C101" s="253" t="s">
        <v>367</v>
      </c>
      <c r="D101" s="239" t="s">
        <v>314</v>
      </c>
      <c r="E101" s="240">
        <v>101.3938</v>
      </c>
      <c r="F101" s="241"/>
      <c r="G101" s="242">
        <f>ROUND(E101*F101,2)</f>
        <v>0</v>
      </c>
      <c r="H101" s="241"/>
      <c r="I101" s="242">
        <f>ROUND(E101*H101,2)</f>
        <v>0</v>
      </c>
      <c r="J101" s="241"/>
      <c r="K101" s="242">
        <f>ROUND(E101*J101,2)</f>
        <v>0</v>
      </c>
      <c r="L101" s="242">
        <v>21</v>
      </c>
      <c r="M101" s="242">
        <f>G101*(1+L101/100)</f>
        <v>0</v>
      </c>
      <c r="N101" s="242">
        <v>1.9000000000000001E-4</v>
      </c>
      <c r="O101" s="242">
        <f>ROUND(E101*N101,2)</f>
        <v>0.02</v>
      </c>
      <c r="P101" s="242">
        <v>0</v>
      </c>
      <c r="Q101" s="243">
        <f>ROUND(E101*P101,2)</f>
        <v>0</v>
      </c>
      <c r="R101" s="225"/>
      <c r="S101" s="225" t="s">
        <v>276</v>
      </c>
      <c r="T101" s="225" t="s">
        <v>277</v>
      </c>
      <c r="U101" s="225">
        <v>7.0000000000000007E-2</v>
      </c>
      <c r="V101" s="225">
        <f>ROUND(E101*U101,2)</f>
        <v>7.1</v>
      </c>
      <c r="W101" s="225"/>
      <c r="X101" s="206"/>
      <c r="Y101" s="206"/>
      <c r="Z101" s="206"/>
      <c r="AA101" s="206"/>
      <c r="AB101" s="206"/>
      <c r="AC101" s="206"/>
      <c r="AD101" s="206"/>
      <c r="AE101" s="206"/>
      <c r="AF101" s="206"/>
      <c r="AG101" s="206" t="s">
        <v>346</v>
      </c>
      <c r="AH101" s="206"/>
      <c r="AI101" s="206"/>
      <c r="AJ101" s="206"/>
      <c r="AK101" s="206"/>
      <c r="AL101" s="206"/>
      <c r="AM101" s="206"/>
      <c r="AN101" s="206"/>
      <c r="AO101" s="206"/>
      <c r="AP101" s="206"/>
      <c r="AQ101" s="206"/>
      <c r="AR101" s="206"/>
      <c r="AS101" s="206"/>
      <c r="AT101" s="206"/>
      <c r="AU101" s="206"/>
      <c r="AV101" s="206"/>
      <c r="AW101" s="206"/>
      <c r="AX101" s="206"/>
      <c r="AY101" s="206"/>
      <c r="AZ101" s="206"/>
      <c r="BA101" s="206"/>
      <c r="BB101" s="206"/>
      <c r="BC101" s="206"/>
      <c r="BD101" s="206"/>
      <c r="BE101" s="206"/>
      <c r="BF101" s="206"/>
      <c r="BG101" s="206"/>
      <c r="BH101" s="206"/>
    </row>
    <row r="102" spans="1:60" outlineLevel="1" x14ac:dyDescent="0.25">
      <c r="A102" s="223"/>
      <c r="B102" s="224"/>
      <c r="C102" s="254" t="s">
        <v>360</v>
      </c>
      <c r="D102" s="226"/>
      <c r="E102" s="227">
        <v>92.9315</v>
      </c>
      <c r="F102" s="225"/>
      <c r="G102" s="225"/>
      <c r="H102" s="225"/>
      <c r="I102" s="225"/>
      <c r="J102" s="225"/>
      <c r="K102" s="225"/>
      <c r="L102" s="225"/>
      <c r="M102" s="225"/>
      <c r="N102" s="225"/>
      <c r="O102" s="225"/>
      <c r="P102" s="225"/>
      <c r="Q102" s="225"/>
      <c r="R102" s="225"/>
      <c r="S102" s="225"/>
      <c r="T102" s="225"/>
      <c r="U102" s="225"/>
      <c r="V102" s="225"/>
      <c r="W102" s="225"/>
      <c r="X102" s="206"/>
      <c r="Y102" s="206"/>
      <c r="Z102" s="206"/>
      <c r="AA102" s="206"/>
      <c r="AB102" s="206"/>
      <c r="AC102" s="206"/>
      <c r="AD102" s="206"/>
      <c r="AE102" s="206"/>
      <c r="AF102" s="206"/>
      <c r="AG102" s="206" t="s">
        <v>280</v>
      </c>
      <c r="AH102" s="206">
        <v>0</v>
      </c>
      <c r="AI102" s="206"/>
      <c r="AJ102" s="206"/>
      <c r="AK102" s="206"/>
      <c r="AL102" s="206"/>
      <c r="AM102" s="206"/>
      <c r="AN102" s="206"/>
      <c r="AO102" s="206"/>
      <c r="AP102" s="206"/>
      <c r="AQ102" s="206"/>
      <c r="AR102" s="206"/>
      <c r="AS102" s="206"/>
      <c r="AT102" s="206"/>
      <c r="AU102" s="206"/>
      <c r="AV102" s="206"/>
      <c r="AW102" s="206"/>
      <c r="AX102" s="206"/>
      <c r="AY102" s="206"/>
      <c r="AZ102" s="206"/>
      <c r="BA102" s="206"/>
      <c r="BB102" s="206"/>
      <c r="BC102" s="206"/>
      <c r="BD102" s="206"/>
      <c r="BE102" s="206"/>
      <c r="BF102" s="206"/>
      <c r="BG102" s="206"/>
      <c r="BH102" s="206"/>
    </row>
    <row r="103" spans="1:60" ht="20.399999999999999" outlineLevel="1" x14ac:dyDescent="0.25">
      <c r="A103" s="223"/>
      <c r="B103" s="224"/>
      <c r="C103" s="254" t="s">
        <v>361</v>
      </c>
      <c r="D103" s="226"/>
      <c r="E103" s="227">
        <v>8.4622499999999992</v>
      </c>
      <c r="F103" s="225"/>
      <c r="G103" s="225"/>
      <c r="H103" s="225"/>
      <c r="I103" s="225"/>
      <c r="J103" s="225"/>
      <c r="K103" s="225"/>
      <c r="L103" s="225"/>
      <c r="M103" s="225"/>
      <c r="N103" s="225"/>
      <c r="O103" s="225"/>
      <c r="P103" s="225"/>
      <c r="Q103" s="225"/>
      <c r="R103" s="225"/>
      <c r="S103" s="225"/>
      <c r="T103" s="225"/>
      <c r="U103" s="225"/>
      <c r="V103" s="225"/>
      <c r="W103" s="225"/>
      <c r="X103" s="206"/>
      <c r="Y103" s="206"/>
      <c r="Z103" s="206"/>
      <c r="AA103" s="206"/>
      <c r="AB103" s="206"/>
      <c r="AC103" s="206"/>
      <c r="AD103" s="206"/>
      <c r="AE103" s="206"/>
      <c r="AF103" s="206"/>
      <c r="AG103" s="206" t="s">
        <v>280</v>
      </c>
      <c r="AH103" s="206">
        <v>0</v>
      </c>
      <c r="AI103" s="206"/>
      <c r="AJ103" s="206"/>
      <c r="AK103" s="206"/>
      <c r="AL103" s="206"/>
      <c r="AM103" s="206"/>
      <c r="AN103" s="206"/>
      <c r="AO103" s="206"/>
      <c r="AP103" s="206"/>
      <c r="AQ103" s="206"/>
      <c r="AR103" s="206"/>
      <c r="AS103" s="206"/>
      <c r="AT103" s="206"/>
      <c r="AU103" s="206"/>
      <c r="AV103" s="206"/>
      <c r="AW103" s="206"/>
      <c r="AX103" s="206"/>
      <c r="AY103" s="206"/>
      <c r="AZ103" s="206"/>
      <c r="BA103" s="206"/>
      <c r="BB103" s="206"/>
      <c r="BC103" s="206"/>
      <c r="BD103" s="206"/>
      <c r="BE103" s="206"/>
      <c r="BF103" s="206"/>
      <c r="BG103" s="206"/>
      <c r="BH103" s="206"/>
    </row>
    <row r="104" spans="1:60" ht="20.399999999999999" outlineLevel="1" x14ac:dyDescent="0.25">
      <c r="A104" s="237">
        <v>31</v>
      </c>
      <c r="B104" s="238" t="s">
        <v>368</v>
      </c>
      <c r="C104" s="253" t="s">
        <v>369</v>
      </c>
      <c r="D104" s="239" t="s">
        <v>370</v>
      </c>
      <c r="E104" s="240">
        <v>56.414999999999999</v>
      </c>
      <c r="F104" s="241"/>
      <c r="G104" s="242">
        <f>ROUND(E104*F104,2)</f>
        <v>0</v>
      </c>
      <c r="H104" s="241"/>
      <c r="I104" s="242">
        <f>ROUND(E104*H104,2)</f>
        <v>0</v>
      </c>
      <c r="J104" s="241"/>
      <c r="K104" s="242">
        <f>ROUND(E104*J104,2)</f>
        <v>0</v>
      </c>
      <c r="L104" s="242">
        <v>21</v>
      </c>
      <c r="M104" s="242">
        <f>G104*(1+L104/100)</f>
        <v>0</v>
      </c>
      <c r="N104" s="242">
        <v>2.3800000000000002E-3</v>
      </c>
      <c r="O104" s="242">
        <f>ROUND(E104*N104,2)</f>
        <v>0.13</v>
      </c>
      <c r="P104" s="242">
        <v>0</v>
      </c>
      <c r="Q104" s="243">
        <f>ROUND(E104*P104,2)</f>
        <v>0</v>
      </c>
      <c r="R104" s="225"/>
      <c r="S104" s="225" t="s">
        <v>276</v>
      </c>
      <c r="T104" s="225" t="s">
        <v>277</v>
      </c>
      <c r="U104" s="225">
        <v>0.18232999999999999</v>
      </c>
      <c r="V104" s="225">
        <f>ROUND(E104*U104,2)</f>
        <v>10.29</v>
      </c>
      <c r="W104" s="225"/>
      <c r="X104" s="206"/>
      <c r="Y104" s="206"/>
      <c r="Z104" s="206"/>
      <c r="AA104" s="206"/>
      <c r="AB104" s="206"/>
      <c r="AC104" s="206"/>
      <c r="AD104" s="206"/>
      <c r="AE104" s="206"/>
      <c r="AF104" s="206"/>
      <c r="AG104" s="206" t="s">
        <v>346</v>
      </c>
      <c r="AH104" s="206"/>
      <c r="AI104" s="206"/>
      <c r="AJ104" s="206"/>
      <c r="AK104" s="206"/>
      <c r="AL104" s="206"/>
      <c r="AM104" s="206"/>
      <c r="AN104" s="206"/>
      <c r="AO104" s="206"/>
      <c r="AP104" s="206"/>
      <c r="AQ104" s="206"/>
      <c r="AR104" s="206"/>
      <c r="AS104" s="206"/>
      <c r="AT104" s="206"/>
      <c r="AU104" s="206"/>
      <c r="AV104" s="206"/>
      <c r="AW104" s="206"/>
      <c r="AX104" s="206"/>
      <c r="AY104" s="206"/>
      <c r="AZ104" s="206"/>
      <c r="BA104" s="206"/>
      <c r="BB104" s="206"/>
      <c r="BC104" s="206"/>
      <c r="BD104" s="206"/>
      <c r="BE104" s="206"/>
      <c r="BF104" s="206"/>
      <c r="BG104" s="206"/>
      <c r="BH104" s="206"/>
    </row>
    <row r="105" spans="1:60" outlineLevel="1" x14ac:dyDescent="0.25">
      <c r="A105" s="223"/>
      <c r="B105" s="224"/>
      <c r="C105" s="254" t="s">
        <v>371</v>
      </c>
      <c r="D105" s="226"/>
      <c r="E105" s="227">
        <v>56.414999999999999</v>
      </c>
      <c r="F105" s="225"/>
      <c r="G105" s="225"/>
      <c r="H105" s="225"/>
      <c r="I105" s="225"/>
      <c r="J105" s="225"/>
      <c r="K105" s="225"/>
      <c r="L105" s="225"/>
      <c r="M105" s="225"/>
      <c r="N105" s="225"/>
      <c r="O105" s="225"/>
      <c r="P105" s="225"/>
      <c r="Q105" s="225"/>
      <c r="R105" s="225"/>
      <c r="S105" s="225"/>
      <c r="T105" s="225"/>
      <c r="U105" s="225"/>
      <c r="V105" s="225"/>
      <c r="W105" s="225"/>
      <c r="X105" s="206"/>
      <c r="Y105" s="206"/>
      <c r="Z105" s="206"/>
      <c r="AA105" s="206"/>
      <c r="AB105" s="206"/>
      <c r="AC105" s="206"/>
      <c r="AD105" s="206"/>
      <c r="AE105" s="206"/>
      <c r="AF105" s="206"/>
      <c r="AG105" s="206" t="s">
        <v>280</v>
      </c>
      <c r="AH105" s="206">
        <v>0</v>
      </c>
      <c r="AI105" s="206"/>
      <c r="AJ105" s="206"/>
      <c r="AK105" s="206"/>
      <c r="AL105" s="206"/>
      <c r="AM105" s="206"/>
      <c r="AN105" s="206"/>
      <c r="AO105" s="206"/>
      <c r="AP105" s="206"/>
      <c r="AQ105" s="206"/>
      <c r="AR105" s="206"/>
      <c r="AS105" s="206"/>
      <c r="AT105" s="206"/>
      <c r="AU105" s="206"/>
      <c r="AV105" s="206"/>
      <c r="AW105" s="206"/>
      <c r="AX105" s="206"/>
      <c r="AY105" s="206"/>
      <c r="AZ105" s="206"/>
      <c r="BA105" s="206"/>
      <c r="BB105" s="206"/>
      <c r="BC105" s="206"/>
      <c r="BD105" s="206"/>
      <c r="BE105" s="206"/>
      <c r="BF105" s="206"/>
      <c r="BG105" s="206"/>
      <c r="BH105" s="206"/>
    </row>
    <row r="106" spans="1:60" ht="20.399999999999999" outlineLevel="1" x14ac:dyDescent="0.25">
      <c r="A106" s="237">
        <v>32</v>
      </c>
      <c r="B106" s="238" t="s">
        <v>372</v>
      </c>
      <c r="C106" s="253" t="s">
        <v>373</v>
      </c>
      <c r="D106" s="239" t="s">
        <v>314</v>
      </c>
      <c r="E106" s="240">
        <v>101.3938</v>
      </c>
      <c r="F106" s="241"/>
      <c r="G106" s="242">
        <f>ROUND(E106*F106,2)</f>
        <v>0</v>
      </c>
      <c r="H106" s="241"/>
      <c r="I106" s="242">
        <f>ROUND(E106*H106,2)</f>
        <v>0</v>
      </c>
      <c r="J106" s="241"/>
      <c r="K106" s="242">
        <f>ROUND(E106*J106,2)</f>
        <v>0</v>
      </c>
      <c r="L106" s="242">
        <v>21</v>
      </c>
      <c r="M106" s="242">
        <f>G106*(1+L106/100)</f>
        <v>0</v>
      </c>
      <c r="N106" s="242">
        <v>4.8999999999999998E-4</v>
      </c>
      <c r="O106" s="242">
        <f>ROUND(E106*N106,2)</f>
        <v>0.05</v>
      </c>
      <c r="P106" s="242">
        <v>0</v>
      </c>
      <c r="Q106" s="243">
        <f>ROUND(E106*P106,2)</f>
        <v>0</v>
      </c>
      <c r="R106" s="225"/>
      <c r="S106" s="225" t="s">
        <v>276</v>
      </c>
      <c r="T106" s="225" t="s">
        <v>277</v>
      </c>
      <c r="U106" s="225">
        <v>0.23100000000000001</v>
      </c>
      <c r="V106" s="225">
        <f>ROUND(E106*U106,2)</f>
        <v>23.42</v>
      </c>
      <c r="W106" s="225"/>
      <c r="X106" s="206"/>
      <c r="Y106" s="206"/>
      <c r="Z106" s="206"/>
      <c r="AA106" s="206"/>
      <c r="AB106" s="206"/>
      <c r="AC106" s="206"/>
      <c r="AD106" s="206"/>
      <c r="AE106" s="206"/>
      <c r="AF106" s="206"/>
      <c r="AG106" s="206" t="s">
        <v>346</v>
      </c>
      <c r="AH106" s="206"/>
      <c r="AI106" s="206"/>
      <c r="AJ106" s="206"/>
      <c r="AK106" s="206"/>
      <c r="AL106" s="206"/>
      <c r="AM106" s="206"/>
      <c r="AN106" s="206"/>
      <c r="AO106" s="206"/>
      <c r="AP106" s="206"/>
      <c r="AQ106" s="206"/>
      <c r="AR106" s="206"/>
      <c r="AS106" s="206"/>
      <c r="AT106" s="206"/>
      <c r="AU106" s="206"/>
      <c r="AV106" s="206"/>
      <c r="AW106" s="206"/>
      <c r="AX106" s="206"/>
      <c r="AY106" s="206"/>
      <c r="AZ106" s="206"/>
      <c r="BA106" s="206"/>
      <c r="BB106" s="206"/>
      <c r="BC106" s="206"/>
      <c r="BD106" s="206"/>
      <c r="BE106" s="206"/>
      <c r="BF106" s="206"/>
      <c r="BG106" s="206"/>
      <c r="BH106" s="206"/>
    </row>
    <row r="107" spans="1:60" outlineLevel="1" x14ac:dyDescent="0.25">
      <c r="A107" s="223"/>
      <c r="B107" s="224"/>
      <c r="C107" s="254" t="s">
        <v>360</v>
      </c>
      <c r="D107" s="226"/>
      <c r="E107" s="227">
        <v>92.9315</v>
      </c>
      <c r="F107" s="225"/>
      <c r="G107" s="225"/>
      <c r="H107" s="225"/>
      <c r="I107" s="225"/>
      <c r="J107" s="225"/>
      <c r="K107" s="225"/>
      <c r="L107" s="225"/>
      <c r="M107" s="225"/>
      <c r="N107" s="225"/>
      <c r="O107" s="225"/>
      <c r="P107" s="225"/>
      <c r="Q107" s="225"/>
      <c r="R107" s="225"/>
      <c r="S107" s="225"/>
      <c r="T107" s="225"/>
      <c r="U107" s="225"/>
      <c r="V107" s="225"/>
      <c r="W107" s="225"/>
      <c r="X107" s="206"/>
      <c r="Y107" s="206"/>
      <c r="Z107" s="206"/>
      <c r="AA107" s="206"/>
      <c r="AB107" s="206"/>
      <c r="AC107" s="206"/>
      <c r="AD107" s="206"/>
      <c r="AE107" s="206"/>
      <c r="AF107" s="206"/>
      <c r="AG107" s="206" t="s">
        <v>280</v>
      </c>
      <c r="AH107" s="206">
        <v>0</v>
      </c>
      <c r="AI107" s="206"/>
      <c r="AJ107" s="206"/>
      <c r="AK107" s="206"/>
      <c r="AL107" s="206"/>
      <c r="AM107" s="206"/>
      <c r="AN107" s="206"/>
      <c r="AO107" s="206"/>
      <c r="AP107" s="206"/>
      <c r="AQ107" s="206"/>
      <c r="AR107" s="206"/>
      <c r="AS107" s="206"/>
      <c r="AT107" s="206"/>
      <c r="AU107" s="206"/>
      <c r="AV107" s="206"/>
      <c r="AW107" s="206"/>
      <c r="AX107" s="206"/>
      <c r="AY107" s="206"/>
      <c r="AZ107" s="206"/>
      <c r="BA107" s="206"/>
      <c r="BB107" s="206"/>
      <c r="BC107" s="206"/>
      <c r="BD107" s="206"/>
      <c r="BE107" s="206"/>
      <c r="BF107" s="206"/>
      <c r="BG107" s="206"/>
      <c r="BH107" s="206"/>
    </row>
    <row r="108" spans="1:60" ht="20.399999999999999" outlineLevel="1" x14ac:dyDescent="0.25">
      <c r="A108" s="223"/>
      <c r="B108" s="224"/>
      <c r="C108" s="254" t="s">
        <v>361</v>
      </c>
      <c r="D108" s="226"/>
      <c r="E108" s="227">
        <v>8.4622499999999992</v>
      </c>
      <c r="F108" s="225"/>
      <c r="G108" s="225"/>
      <c r="H108" s="225"/>
      <c r="I108" s="225"/>
      <c r="J108" s="225"/>
      <c r="K108" s="225"/>
      <c r="L108" s="225"/>
      <c r="M108" s="225"/>
      <c r="N108" s="225"/>
      <c r="O108" s="225"/>
      <c r="P108" s="225"/>
      <c r="Q108" s="225"/>
      <c r="R108" s="225"/>
      <c r="S108" s="225"/>
      <c r="T108" s="225"/>
      <c r="U108" s="225"/>
      <c r="V108" s="225"/>
      <c r="W108" s="225"/>
      <c r="X108" s="206"/>
      <c r="Y108" s="206"/>
      <c r="Z108" s="206"/>
      <c r="AA108" s="206"/>
      <c r="AB108" s="206"/>
      <c r="AC108" s="206"/>
      <c r="AD108" s="206"/>
      <c r="AE108" s="206"/>
      <c r="AF108" s="206"/>
      <c r="AG108" s="206" t="s">
        <v>280</v>
      </c>
      <c r="AH108" s="206">
        <v>0</v>
      </c>
      <c r="AI108" s="206"/>
      <c r="AJ108" s="206"/>
      <c r="AK108" s="206"/>
      <c r="AL108" s="206"/>
      <c r="AM108" s="206"/>
      <c r="AN108" s="206"/>
      <c r="AO108" s="206"/>
      <c r="AP108" s="206"/>
      <c r="AQ108" s="206"/>
      <c r="AR108" s="206"/>
      <c r="AS108" s="206"/>
      <c r="AT108" s="206"/>
      <c r="AU108" s="206"/>
      <c r="AV108" s="206"/>
      <c r="AW108" s="206"/>
      <c r="AX108" s="206"/>
      <c r="AY108" s="206"/>
      <c r="AZ108" s="206"/>
      <c r="BA108" s="206"/>
      <c r="BB108" s="206"/>
      <c r="BC108" s="206"/>
      <c r="BD108" s="206"/>
      <c r="BE108" s="206"/>
      <c r="BF108" s="206"/>
      <c r="BG108" s="206"/>
      <c r="BH108" s="206"/>
    </row>
    <row r="109" spans="1:60" ht="20.399999999999999" outlineLevel="1" x14ac:dyDescent="0.25">
      <c r="A109" s="237">
        <v>33</v>
      </c>
      <c r="B109" s="238" t="s">
        <v>374</v>
      </c>
      <c r="C109" s="253" t="s">
        <v>375</v>
      </c>
      <c r="D109" s="239" t="s">
        <v>314</v>
      </c>
      <c r="E109" s="240">
        <v>82.0685</v>
      </c>
      <c r="F109" s="241"/>
      <c r="G109" s="242">
        <f>ROUND(E109*F109,2)</f>
        <v>0</v>
      </c>
      <c r="H109" s="241"/>
      <c r="I109" s="242">
        <f>ROUND(E109*H109,2)</f>
        <v>0</v>
      </c>
      <c r="J109" s="241"/>
      <c r="K109" s="242">
        <f>ROUND(E109*J109,2)</f>
        <v>0</v>
      </c>
      <c r="L109" s="242">
        <v>21</v>
      </c>
      <c r="M109" s="242">
        <f>G109*(1+L109/100)</f>
        <v>0</v>
      </c>
      <c r="N109" s="242">
        <v>4.8999999999999998E-4</v>
      </c>
      <c r="O109" s="242">
        <f>ROUND(E109*N109,2)</f>
        <v>0.04</v>
      </c>
      <c r="P109" s="242">
        <v>0</v>
      </c>
      <c r="Q109" s="243">
        <f>ROUND(E109*P109,2)</f>
        <v>0</v>
      </c>
      <c r="R109" s="225"/>
      <c r="S109" s="225" t="s">
        <v>289</v>
      </c>
      <c r="T109" s="225" t="s">
        <v>277</v>
      </c>
      <c r="U109" s="225">
        <v>0</v>
      </c>
      <c r="V109" s="225">
        <f>ROUND(E109*U109,2)</f>
        <v>0</v>
      </c>
      <c r="W109" s="225"/>
      <c r="X109" s="206"/>
      <c r="Y109" s="206"/>
      <c r="Z109" s="206"/>
      <c r="AA109" s="206"/>
      <c r="AB109" s="206"/>
      <c r="AC109" s="206"/>
      <c r="AD109" s="206"/>
      <c r="AE109" s="206"/>
      <c r="AF109" s="206"/>
      <c r="AG109" s="206" t="s">
        <v>346</v>
      </c>
      <c r="AH109" s="206"/>
      <c r="AI109" s="206"/>
      <c r="AJ109" s="206"/>
      <c r="AK109" s="206"/>
      <c r="AL109" s="206"/>
      <c r="AM109" s="206"/>
      <c r="AN109" s="206"/>
      <c r="AO109" s="206"/>
      <c r="AP109" s="206"/>
      <c r="AQ109" s="206"/>
      <c r="AR109" s="206"/>
      <c r="AS109" s="206"/>
      <c r="AT109" s="206"/>
      <c r="AU109" s="206"/>
      <c r="AV109" s="206"/>
      <c r="AW109" s="206"/>
      <c r="AX109" s="206"/>
      <c r="AY109" s="206"/>
      <c r="AZ109" s="206"/>
      <c r="BA109" s="206"/>
      <c r="BB109" s="206"/>
      <c r="BC109" s="206"/>
      <c r="BD109" s="206"/>
      <c r="BE109" s="206"/>
      <c r="BF109" s="206"/>
      <c r="BG109" s="206"/>
      <c r="BH109" s="206"/>
    </row>
    <row r="110" spans="1:60" outlineLevel="1" x14ac:dyDescent="0.25">
      <c r="A110" s="223"/>
      <c r="B110" s="224"/>
      <c r="C110" s="254" t="s">
        <v>347</v>
      </c>
      <c r="D110" s="226"/>
      <c r="E110" s="227">
        <v>5.6265000000000001</v>
      </c>
      <c r="F110" s="225"/>
      <c r="G110" s="225"/>
      <c r="H110" s="225"/>
      <c r="I110" s="225"/>
      <c r="J110" s="225"/>
      <c r="K110" s="225"/>
      <c r="L110" s="225"/>
      <c r="M110" s="225"/>
      <c r="N110" s="225"/>
      <c r="O110" s="225"/>
      <c r="P110" s="225"/>
      <c r="Q110" s="225"/>
      <c r="R110" s="225"/>
      <c r="S110" s="225"/>
      <c r="T110" s="225"/>
      <c r="U110" s="225"/>
      <c r="V110" s="225"/>
      <c r="W110" s="225"/>
      <c r="X110" s="206"/>
      <c r="Y110" s="206"/>
      <c r="Z110" s="206"/>
      <c r="AA110" s="206"/>
      <c r="AB110" s="206"/>
      <c r="AC110" s="206"/>
      <c r="AD110" s="206"/>
      <c r="AE110" s="206"/>
      <c r="AF110" s="206"/>
      <c r="AG110" s="206" t="s">
        <v>280</v>
      </c>
      <c r="AH110" s="206">
        <v>0</v>
      </c>
      <c r="AI110" s="206"/>
      <c r="AJ110" s="206"/>
      <c r="AK110" s="206"/>
      <c r="AL110" s="206"/>
      <c r="AM110" s="206"/>
      <c r="AN110" s="206"/>
      <c r="AO110" s="206"/>
      <c r="AP110" s="206"/>
      <c r="AQ110" s="206"/>
      <c r="AR110" s="206"/>
      <c r="AS110" s="206"/>
      <c r="AT110" s="206"/>
      <c r="AU110" s="206"/>
      <c r="AV110" s="206"/>
      <c r="AW110" s="206"/>
      <c r="AX110" s="206"/>
      <c r="AY110" s="206"/>
      <c r="AZ110" s="206"/>
      <c r="BA110" s="206"/>
      <c r="BB110" s="206"/>
      <c r="BC110" s="206"/>
      <c r="BD110" s="206"/>
      <c r="BE110" s="206"/>
      <c r="BF110" s="206"/>
      <c r="BG110" s="206"/>
      <c r="BH110" s="206"/>
    </row>
    <row r="111" spans="1:60" outlineLevel="1" x14ac:dyDescent="0.25">
      <c r="A111" s="223"/>
      <c r="B111" s="224"/>
      <c r="C111" s="254" t="s">
        <v>348</v>
      </c>
      <c r="D111" s="226"/>
      <c r="E111" s="227">
        <v>48.611499999999999</v>
      </c>
      <c r="F111" s="225"/>
      <c r="G111" s="225"/>
      <c r="H111" s="225"/>
      <c r="I111" s="225"/>
      <c r="J111" s="225"/>
      <c r="K111" s="225"/>
      <c r="L111" s="225"/>
      <c r="M111" s="225"/>
      <c r="N111" s="225"/>
      <c r="O111" s="225"/>
      <c r="P111" s="225"/>
      <c r="Q111" s="225"/>
      <c r="R111" s="225"/>
      <c r="S111" s="225"/>
      <c r="T111" s="225"/>
      <c r="U111" s="225"/>
      <c r="V111" s="225"/>
      <c r="W111" s="225"/>
      <c r="X111" s="206"/>
      <c r="Y111" s="206"/>
      <c r="Z111" s="206"/>
      <c r="AA111" s="206"/>
      <c r="AB111" s="206"/>
      <c r="AC111" s="206"/>
      <c r="AD111" s="206"/>
      <c r="AE111" s="206"/>
      <c r="AF111" s="206"/>
      <c r="AG111" s="206" t="s">
        <v>280</v>
      </c>
      <c r="AH111" s="206">
        <v>0</v>
      </c>
      <c r="AI111" s="206"/>
      <c r="AJ111" s="206"/>
      <c r="AK111" s="206"/>
      <c r="AL111" s="206"/>
      <c r="AM111" s="206"/>
      <c r="AN111" s="206"/>
      <c r="AO111" s="206"/>
      <c r="AP111" s="206"/>
      <c r="AQ111" s="206"/>
      <c r="AR111" s="206"/>
      <c r="AS111" s="206"/>
      <c r="AT111" s="206"/>
      <c r="AU111" s="206"/>
      <c r="AV111" s="206"/>
      <c r="AW111" s="206"/>
      <c r="AX111" s="206"/>
      <c r="AY111" s="206"/>
      <c r="AZ111" s="206"/>
      <c r="BA111" s="206"/>
      <c r="BB111" s="206"/>
      <c r="BC111" s="206"/>
      <c r="BD111" s="206"/>
      <c r="BE111" s="206"/>
      <c r="BF111" s="206"/>
      <c r="BG111" s="206"/>
      <c r="BH111" s="206"/>
    </row>
    <row r="112" spans="1:60" outlineLevel="1" x14ac:dyDescent="0.25">
      <c r="A112" s="223"/>
      <c r="B112" s="224"/>
      <c r="C112" s="254" t="s">
        <v>349</v>
      </c>
      <c r="D112" s="226"/>
      <c r="E112" s="227">
        <v>0.48425000000000001</v>
      </c>
      <c r="F112" s="225"/>
      <c r="G112" s="225"/>
      <c r="H112" s="225"/>
      <c r="I112" s="225"/>
      <c r="J112" s="225"/>
      <c r="K112" s="225"/>
      <c r="L112" s="225"/>
      <c r="M112" s="225"/>
      <c r="N112" s="225"/>
      <c r="O112" s="225"/>
      <c r="P112" s="225"/>
      <c r="Q112" s="225"/>
      <c r="R112" s="225"/>
      <c r="S112" s="225"/>
      <c r="T112" s="225"/>
      <c r="U112" s="225"/>
      <c r="V112" s="225"/>
      <c r="W112" s="225"/>
      <c r="X112" s="206"/>
      <c r="Y112" s="206"/>
      <c r="Z112" s="206"/>
      <c r="AA112" s="206"/>
      <c r="AB112" s="206"/>
      <c r="AC112" s="206"/>
      <c r="AD112" s="206"/>
      <c r="AE112" s="206"/>
      <c r="AF112" s="206"/>
      <c r="AG112" s="206" t="s">
        <v>280</v>
      </c>
      <c r="AH112" s="206">
        <v>0</v>
      </c>
      <c r="AI112" s="206"/>
      <c r="AJ112" s="206"/>
      <c r="AK112" s="206"/>
      <c r="AL112" s="206"/>
      <c r="AM112" s="206"/>
      <c r="AN112" s="206"/>
      <c r="AO112" s="206"/>
      <c r="AP112" s="206"/>
      <c r="AQ112" s="206"/>
      <c r="AR112" s="206"/>
      <c r="AS112" s="206"/>
      <c r="AT112" s="206"/>
      <c r="AU112" s="206"/>
      <c r="AV112" s="206"/>
      <c r="AW112" s="206"/>
      <c r="AX112" s="206"/>
      <c r="AY112" s="206"/>
      <c r="AZ112" s="206"/>
      <c r="BA112" s="206"/>
      <c r="BB112" s="206"/>
      <c r="BC112" s="206"/>
      <c r="BD112" s="206"/>
      <c r="BE112" s="206"/>
      <c r="BF112" s="206"/>
      <c r="BG112" s="206"/>
      <c r="BH112" s="206"/>
    </row>
    <row r="113" spans="1:60" outlineLevel="1" x14ac:dyDescent="0.25">
      <c r="A113" s="223"/>
      <c r="B113" s="224"/>
      <c r="C113" s="254" t="s">
        <v>350</v>
      </c>
      <c r="D113" s="226"/>
      <c r="E113" s="227">
        <v>13.387499999999999</v>
      </c>
      <c r="F113" s="225"/>
      <c r="G113" s="225"/>
      <c r="H113" s="225"/>
      <c r="I113" s="225"/>
      <c r="J113" s="225"/>
      <c r="K113" s="225"/>
      <c r="L113" s="225"/>
      <c r="M113" s="225"/>
      <c r="N113" s="225"/>
      <c r="O113" s="225"/>
      <c r="P113" s="225"/>
      <c r="Q113" s="225"/>
      <c r="R113" s="225"/>
      <c r="S113" s="225"/>
      <c r="T113" s="225"/>
      <c r="U113" s="225"/>
      <c r="V113" s="225"/>
      <c r="W113" s="225"/>
      <c r="X113" s="206"/>
      <c r="Y113" s="206"/>
      <c r="Z113" s="206"/>
      <c r="AA113" s="206"/>
      <c r="AB113" s="206"/>
      <c r="AC113" s="206"/>
      <c r="AD113" s="206"/>
      <c r="AE113" s="206"/>
      <c r="AF113" s="206"/>
      <c r="AG113" s="206" t="s">
        <v>280</v>
      </c>
      <c r="AH113" s="206">
        <v>0</v>
      </c>
      <c r="AI113" s="206"/>
      <c r="AJ113" s="206"/>
      <c r="AK113" s="206"/>
      <c r="AL113" s="206"/>
      <c r="AM113" s="206"/>
      <c r="AN113" s="206"/>
      <c r="AO113" s="206"/>
      <c r="AP113" s="206"/>
      <c r="AQ113" s="206"/>
      <c r="AR113" s="206"/>
      <c r="AS113" s="206"/>
      <c r="AT113" s="206"/>
      <c r="AU113" s="206"/>
      <c r="AV113" s="206"/>
      <c r="AW113" s="206"/>
      <c r="AX113" s="206"/>
      <c r="AY113" s="206"/>
      <c r="AZ113" s="206"/>
      <c r="BA113" s="206"/>
      <c r="BB113" s="206"/>
      <c r="BC113" s="206"/>
      <c r="BD113" s="206"/>
      <c r="BE113" s="206"/>
      <c r="BF113" s="206"/>
      <c r="BG113" s="206"/>
      <c r="BH113" s="206"/>
    </row>
    <row r="114" spans="1:60" outlineLevel="1" x14ac:dyDescent="0.25">
      <c r="A114" s="223"/>
      <c r="B114" s="224"/>
      <c r="C114" s="254" t="s">
        <v>351</v>
      </c>
      <c r="D114" s="226"/>
      <c r="E114" s="227">
        <v>13.9587</v>
      </c>
      <c r="F114" s="225"/>
      <c r="G114" s="225"/>
      <c r="H114" s="225"/>
      <c r="I114" s="225"/>
      <c r="J114" s="225"/>
      <c r="K114" s="225"/>
      <c r="L114" s="225"/>
      <c r="M114" s="225"/>
      <c r="N114" s="225"/>
      <c r="O114" s="225"/>
      <c r="P114" s="225"/>
      <c r="Q114" s="225"/>
      <c r="R114" s="225"/>
      <c r="S114" s="225"/>
      <c r="T114" s="225"/>
      <c r="U114" s="225"/>
      <c r="V114" s="225"/>
      <c r="W114" s="225"/>
      <c r="X114" s="206"/>
      <c r="Y114" s="206"/>
      <c r="Z114" s="206"/>
      <c r="AA114" s="206"/>
      <c r="AB114" s="206"/>
      <c r="AC114" s="206"/>
      <c r="AD114" s="206"/>
      <c r="AE114" s="206"/>
      <c r="AF114" s="206"/>
      <c r="AG114" s="206" t="s">
        <v>280</v>
      </c>
      <c r="AH114" s="206">
        <v>0</v>
      </c>
      <c r="AI114" s="206"/>
      <c r="AJ114" s="206"/>
      <c r="AK114" s="206"/>
      <c r="AL114" s="206"/>
      <c r="AM114" s="206"/>
      <c r="AN114" s="206"/>
      <c r="AO114" s="206"/>
      <c r="AP114" s="206"/>
      <c r="AQ114" s="206"/>
      <c r="AR114" s="206"/>
      <c r="AS114" s="206"/>
      <c r="AT114" s="206"/>
      <c r="AU114" s="206"/>
      <c r="AV114" s="206"/>
      <c r="AW114" s="206"/>
      <c r="AX114" s="206"/>
      <c r="AY114" s="206"/>
      <c r="AZ114" s="206"/>
      <c r="BA114" s="206"/>
      <c r="BB114" s="206"/>
      <c r="BC114" s="206"/>
      <c r="BD114" s="206"/>
      <c r="BE114" s="206"/>
      <c r="BF114" s="206"/>
      <c r="BG114" s="206"/>
      <c r="BH114" s="206"/>
    </row>
    <row r="115" spans="1:60" x14ac:dyDescent="0.25">
      <c r="A115" s="231" t="s">
        <v>271</v>
      </c>
      <c r="B115" s="232" t="s">
        <v>136</v>
      </c>
      <c r="C115" s="252" t="s">
        <v>137</v>
      </c>
      <c r="D115" s="233"/>
      <c r="E115" s="234"/>
      <c r="F115" s="235"/>
      <c r="G115" s="235">
        <f>SUMIF(AG116:AG188,"&lt;&gt;NOR",G116:G188)</f>
        <v>0</v>
      </c>
      <c r="H115" s="235"/>
      <c r="I115" s="235">
        <f>SUM(I116:I188)</f>
        <v>0</v>
      </c>
      <c r="J115" s="235"/>
      <c r="K115" s="235">
        <f>SUM(K116:K188)</f>
        <v>0</v>
      </c>
      <c r="L115" s="235"/>
      <c r="M115" s="235">
        <f>SUM(M116:M188)</f>
        <v>0</v>
      </c>
      <c r="N115" s="235"/>
      <c r="O115" s="235">
        <f>SUM(O116:O188)</f>
        <v>11.419999999999996</v>
      </c>
      <c r="P115" s="235"/>
      <c r="Q115" s="236">
        <f>SUM(Q116:Q188)</f>
        <v>0</v>
      </c>
      <c r="R115" s="230"/>
      <c r="S115" s="230"/>
      <c r="T115" s="230"/>
      <c r="U115" s="230"/>
      <c r="V115" s="230">
        <f>SUM(V116:V188)</f>
        <v>454.55000000000007</v>
      </c>
      <c r="W115" s="230"/>
      <c r="AG115" t="s">
        <v>272</v>
      </c>
    </row>
    <row r="116" spans="1:60" outlineLevel="1" x14ac:dyDescent="0.25">
      <c r="A116" s="237">
        <v>34</v>
      </c>
      <c r="B116" s="238" t="s">
        <v>376</v>
      </c>
      <c r="C116" s="253" t="s">
        <v>377</v>
      </c>
      <c r="D116" s="239" t="s">
        <v>314</v>
      </c>
      <c r="E116" s="240">
        <v>27.511800000000001</v>
      </c>
      <c r="F116" s="241"/>
      <c r="G116" s="242">
        <f>ROUND(E116*F116,2)</f>
        <v>0</v>
      </c>
      <c r="H116" s="241"/>
      <c r="I116" s="242">
        <f>ROUND(E116*H116,2)</f>
        <v>0</v>
      </c>
      <c r="J116" s="241"/>
      <c r="K116" s="242">
        <f>ROUND(E116*J116,2)</f>
        <v>0</v>
      </c>
      <c r="L116" s="242">
        <v>21</v>
      </c>
      <c r="M116" s="242">
        <f>G116*(1+L116/100)</f>
        <v>0</v>
      </c>
      <c r="N116" s="242">
        <v>4.0000000000000003E-5</v>
      </c>
      <c r="O116" s="242">
        <f>ROUND(E116*N116,2)</f>
        <v>0</v>
      </c>
      <c r="P116" s="242">
        <v>0</v>
      </c>
      <c r="Q116" s="243">
        <f>ROUND(E116*P116,2)</f>
        <v>0</v>
      </c>
      <c r="R116" s="225"/>
      <c r="S116" s="225" t="s">
        <v>276</v>
      </c>
      <c r="T116" s="225" t="s">
        <v>277</v>
      </c>
      <c r="U116" s="225">
        <v>7.8E-2</v>
      </c>
      <c r="V116" s="225">
        <f>ROUND(E116*U116,2)</f>
        <v>2.15</v>
      </c>
      <c r="W116" s="225"/>
      <c r="X116" s="206"/>
      <c r="Y116" s="206"/>
      <c r="Z116" s="206"/>
      <c r="AA116" s="206"/>
      <c r="AB116" s="206"/>
      <c r="AC116" s="206"/>
      <c r="AD116" s="206"/>
      <c r="AE116" s="206"/>
      <c r="AF116" s="206"/>
      <c r="AG116" s="206" t="s">
        <v>278</v>
      </c>
      <c r="AH116" s="206"/>
      <c r="AI116" s="206"/>
      <c r="AJ116" s="206"/>
      <c r="AK116" s="206"/>
      <c r="AL116" s="206"/>
      <c r="AM116" s="206"/>
      <c r="AN116" s="206"/>
      <c r="AO116" s="206"/>
      <c r="AP116" s="206"/>
      <c r="AQ116" s="206"/>
      <c r="AR116" s="206"/>
      <c r="AS116" s="206"/>
      <c r="AT116" s="206"/>
      <c r="AU116" s="206"/>
      <c r="AV116" s="206"/>
      <c r="AW116" s="206"/>
      <c r="AX116" s="206"/>
      <c r="AY116" s="206"/>
      <c r="AZ116" s="206"/>
      <c r="BA116" s="206"/>
      <c r="BB116" s="206"/>
      <c r="BC116" s="206"/>
      <c r="BD116" s="206"/>
      <c r="BE116" s="206"/>
      <c r="BF116" s="206"/>
      <c r="BG116" s="206"/>
      <c r="BH116" s="206"/>
    </row>
    <row r="117" spans="1:60" ht="30.6" outlineLevel="1" x14ac:dyDescent="0.25">
      <c r="A117" s="223"/>
      <c r="B117" s="224"/>
      <c r="C117" s="254" t="s">
        <v>378</v>
      </c>
      <c r="D117" s="226"/>
      <c r="E117" s="227">
        <v>11.9268</v>
      </c>
      <c r="F117" s="225"/>
      <c r="G117" s="225"/>
      <c r="H117" s="225"/>
      <c r="I117" s="225"/>
      <c r="J117" s="225"/>
      <c r="K117" s="225"/>
      <c r="L117" s="225"/>
      <c r="M117" s="225"/>
      <c r="N117" s="225"/>
      <c r="O117" s="225"/>
      <c r="P117" s="225"/>
      <c r="Q117" s="225"/>
      <c r="R117" s="225"/>
      <c r="S117" s="225"/>
      <c r="T117" s="225"/>
      <c r="U117" s="225"/>
      <c r="V117" s="225"/>
      <c r="W117" s="225"/>
      <c r="X117" s="206"/>
      <c r="Y117" s="206"/>
      <c r="Z117" s="206"/>
      <c r="AA117" s="206"/>
      <c r="AB117" s="206"/>
      <c r="AC117" s="206"/>
      <c r="AD117" s="206"/>
      <c r="AE117" s="206"/>
      <c r="AF117" s="206"/>
      <c r="AG117" s="206" t="s">
        <v>280</v>
      </c>
      <c r="AH117" s="206">
        <v>0</v>
      </c>
      <c r="AI117" s="206"/>
      <c r="AJ117" s="206"/>
      <c r="AK117" s="206"/>
      <c r="AL117" s="206"/>
      <c r="AM117" s="206"/>
      <c r="AN117" s="206"/>
      <c r="AO117" s="206"/>
      <c r="AP117" s="206"/>
      <c r="AQ117" s="206"/>
      <c r="AR117" s="206"/>
      <c r="AS117" s="206"/>
      <c r="AT117" s="206"/>
      <c r="AU117" s="206"/>
      <c r="AV117" s="206"/>
      <c r="AW117" s="206"/>
      <c r="AX117" s="206"/>
      <c r="AY117" s="206"/>
      <c r="AZ117" s="206"/>
      <c r="BA117" s="206"/>
      <c r="BB117" s="206"/>
      <c r="BC117" s="206"/>
      <c r="BD117" s="206"/>
      <c r="BE117" s="206"/>
      <c r="BF117" s="206"/>
      <c r="BG117" s="206"/>
      <c r="BH117" s="206"/>
    </row>
    <row r="118" spans="1:60" ht="20.399999999999999" outlineLevel="1" x14ac:dyDescent="0.25">
      <c r="A118" s="223"/>
      <c r="B118" s="224"/>
      <c r="C118" s="254" t="s">
        <v>379</v>
      </c>
      <c r="D118" s="226"/>
      <c r="E118" s="227">
        <v>15.585000000000001</v>
      </c>
      <c r="F118" s="225"/>
      <c r="G118" s="225"/>
      <c r="H118" s="225"/>
      <c r="I118" s="225"/>
      <c r="J118" s="225"/>
      <c r="K118" s="225"/>
      <c r="L118" s="225"/>
      <c r="M118" s="225"/>
      <c r="N118" s="225"/>
      <c r="O118" s="225"/>
      <c r="P118" s="225"/>
      <c r="Q118" s="225"/>
      <c r="R118" s="225"/>
      <c r="S118" s="225"/>
      <c r="T118" s="225"/>
      <c r="U118" s="225"/>
      <c r="V118" s="225"/>
      <c r="W118" s="225"/>
      <c r="X118" s="206"/>
      <c r="Y118" s="206"/>
      <c r="Z118" s="206"/>
      <c r="AA118" s="206"/>
      <c r="AB118" s="206"/>
      <c r="AC118" s="206"/>
      <c r="AD118" s="206"/>
      <c r="AE118" s="206"/>
      <c r="AF118" s="206"/>
      <c r="AG118" s="206" t="s">
        <v>280</v>
      </c>
      <c r="AH118" s="206">
        <v>0</v>
      </c>
      <c r="AI118" s="206"/>
      <c r="AJ118" s="206"/>
      <c r="AK118" s="206"/>
      <c r="AL118" s="206"/>
      <c r="AM118" s="206"/>
      <c r="AN118" s="206"/>
      <c r="AO118" s="206"/>
      <c r="AP118" s="206"/>
      <c r="AQ118" s="206"/>
      <c r="AR118" s="206"/>
      <c r="AS118" s="206"/>
      <c r="AT118" s="206"/>
      <c r="AU118" s="206"/>
      <c r="AV118" s="206"/>
      <c r="AW118" s="206"/>
      <c r="AX118" s="206"/>
      <c r="AY118" s="206"/>
      <c r="AZ118" s="206"/>
      <c r="BA118" s="206"/>
      <c r="BB118" s="206"/>
      <c r="BC118" s="206"/>
      <c r="BD118" s="206"/>
      <c r="BE118" s="206"/>
      <c r="BF118" s="206"/>
      <c r="BG118" s="206"/>
      <c r="BH118" s="206"/>
    </row>
    <row r="119" spans="1:60" outlineLevel="1" x14ac:dyDescent="0.25">
      <c r="A119" s="237">
        <v>35</v>
      </c>
      <c r="B119" s="238" t="s">
        <v>380</v>
      </c>
      <c r="C119" s="253" t="s">
        <v>381</v>
      </c>
      <c r="D119" s="239" t="s">
        <v>314</v>
      </c>
      <c r="E119" s="240">
        <v>187.9</v>
      </c>
      <c r="F119" s="241"/>
      <c r="G119" s="242">
        <f>ROUND(E119*F119,2)</f>
        <v>0</v>
      </c>
      <c r="H119" s="241"/>
      <c r="I119" s="242">
        <f>ROUND(E119*H119,2)</f>
        <v>0</v>
      </c>
      <c r="J119" s="241"/>
      <c r="K119" s="242">
        <f>ROUND(E119*J119,2)</f>
        <v>0</v>
      </c>
      <c r="L119" s="242">
        <v>21</v>
      </c>
      <c r="M119" s="242">
        <f>G119*(1+L119/100)</f>
        <v>0</v>
      </c>
      <c r="N119" s="242">
        <v>5.7400000000000003E-3</v>
      </c>
      <c r="O119" s="242">
        <f>ROUND(E119*N119,2)</f>
        <v>1.08</v>
      </c>
      <c r="P119" s="242">
        <v>0</v>
      </c>
      <c r="Q119" s="243">
        <f>ROUND(E119*P119,2)</f>
        <v>0</v>
      </c>
      <c r="R119" s="225"/>
      <c r="S119" s="225" t="s">
        <v>276</v>
      </c>
      <c r="T119" s="225" t="s">
        <v>277</v>
      </c>
      <c r="U119" s="225">
        <v>0.18984999999999999</v>
      </c>
      <c r="V119" s="225">
        <f>ROUND(E119*U119,2)</f>
        <v>35.67</v>
      </c>
      <c r="W119" s="225"/>
      <c r="X119" s="206"/>
      <c r="Y119" s="206"/>
      <c r="Z119" s="206"/>
      <c r="AA119" s="206"/>
      <c r="AB119" s="206"/>
      <c r="AC119" s="206"/>
      <c r="AD119" s="206"/>
      <c r="AE119" s="206"/>
      <c r="AF119" s="206"/>
      <c r="AG119" s="206" t="s">
        <v>278</v>
      </c>
      <c r="AH119" s="206"/>
      <c r="AI119" s="206"/>
      <c r="AJ119" s="206"/>
      <c r="AK119" s="206"/>
      <c r="AL119" s="206"/>
      <c r="AM119" s="206"/>
      <c r="AN119" s="206"/>
      <c r="AO119" s="206"/>
      <c r="AP119" s="206"/>
      <c r="AQ119" s="206"/>
      <c r="AR119" s="206"/>
      <c r="AS119" s="206"/>
      <c r="AT119" s="206"/>
      <c r="AU119" s="206"/>
      <c r="AV119" s="206"/>
      <c r="AW119" s="206"/>
      <c r="AX119" s="206"/>
      <c r="AY119" s="206"/>
      <c r="AZ119" s="206"/>
      <c r="BA119" s="206"/>
      <c r="BB119" s="206"/>
      <c r="BC119" s="206"/>
      <c r="BD119" s="206"/>
      <c r="BE119" s="206"/>
      <c r="BF119" s="206"/>
      <c r="BG119" s="206"/>
      <c r="BH119" s="206"/>
    </row>
    <row r="120" spans="1:60" outlineLevel="1" x14ac:dyDescent="0.25">
      <c r="A120" s="223"/>
      <c r="B120" s="224"/>
      <c r="C120" s="254" t="s">
        <v>382</v>
      </c>
      <c r="D120" s="226"/>
      <c r="E120" s="227">
        <v>187.9</v>
      </c>
      <c r="F120" s="225"/>
      <c r="G120" s="225"/>
      <c r="H120" s="225"/>
      <c r="I120" s="225"/>
      <c r="J120" s="225"/>
      <c r="K120" s="225"/>
      <c r="L120" s="225"/>
      <c r="M120" s="225"/>
      <c r="N120" s="225"/>
      <c r="O120" s="225"/>
      <c r="P120" s="225"/>
      <c r="Q120" s="225"/>
      <c r="R120" s="225"/>
      <c r="S120" s="225"/>
      <c r="T120" s="225"/>
      <c r="U120" s="225"/>
      <c r="V120" s="225"/>
      <c r="W120" s="225"/>
      <c r="X120" s="206"/>
      <c r="Y120" s="206"/>
      <c r="Z120" s="206"/>
      <c r="AA120" s="206"/>
      <c r="AB120" s="206"/>
      <c r="AC120" s="206"/>
      <c r="AD120" s="206"/>
      <c r="AE120" s="206"/>
      <c r="AF120" s="206"/>
      <c r="AG120" s="206" t="s">
        <v>280</v>
      </c>
      <c r="AH120" s="206">
        <v>0</v>
      </c>
      <c r="AI120" s="206"/>
      <c r="AJ120" s="206"/>
      <c r="AK120" s="206"/>
      <c r="AL120" s="206"/>
      <c r="AM120" s="206"/>
      <c r="AN120" s="206"/>
      <c r="AO120" s="206"/>
      <c r="AP120" s="206"/>
      <c r="AQ120" s="206"/>
      <c r="AR120" s="206"/>
      <c r="AS120" s="206"/>
      <c r="AT120" s="206"/>
      <c r="AU120" s="206"/>
      <c r="AV120" s="206"/>
      <c r="AW120" s="206"/>
      <c r="AX120" s="206"/>
      <c r="AY120" s="206"/>
      <c r="AZ120" s="206"/>
      <c r="BA120" s="206"/>
      <c r="BB120" s="206"/>
      <c r="BC120" s="206"/>
      <c r="BD120" s="206"/>
      <c r="BE120" s="206"/>
      <c r="BF120" s="206"/>
      <c r="BG120" s="206"/>
      <c r="BH120" s="206"/>
    </row>
    <row r="121" spans="1:60" ht="20.399999999999999" outlineLevel="1" x14ac:dyDescent="0.25">
      <c r="A121" s="237">
        <v>36</v>
      </c>
      <c r="B121" s="238" t="s">
        <v>383</v>
      </c>
      <c r="C121" s="253" t="s">
        <v>384</v>
      </c>
      <c r="D121" s="239" t="s">
        <v>314</v>
      </c>
      <c r="E121" s="240">
        <v>187.9</v>
      </c>
      <c r="F121" s="241"/>
      <c r="G121" s="242">
        <f>ROUND(E121*F121,2)</f>
        <v>0</v>
      </c>
      <c r="H121" s="241"/>
      <c r="I121" s="242">
        <f>ROUND(E121*H121,2)</f>
        <v>0</v>
      </c>
      <c r="J121" s="241"/>
      <c r="K121" s="242">
        <f>ROUND(E121*J121,2)</f>
        <v>0</v>
      </c>
      <c r="L121" s="242">
        <v>21</v>
      </c>
      <c r="M121" s="242">
        <f>G121*(1+L121/100)</f>
        <v>0</v>
      </c>
      <c r="N121" s="242">
        <v>5.3600000000000002E-3</v>
      </c>
      <c r="O121" s="242">
        <f>ROUND(E121*N121,2)</f>
        <v>1.01</v>
      </c>
      <c r="P121" s="242">
        <v>0</v>
      </c>
      <c r="Q121" s="243">
        <f>ROUND(E121*P121,2)</f>
        <v>0</v>
      </c>
      <c r="R121" s="225"/>
      <c r="S121" s="225" t="s">
        <v>276</v>
      </c>
      <c r="T121" s="225" t="s">
        <v>277</v>
      </c>
      <c r="U121" s="225">
        <v>0.48399999999999999</v>
      </c>
      <c r="V121" s="225">
        <f>ROUND(E121*U121,2)</f>
        <v>90.94</v>
      </c>
      <c r="W121" s="225"/>
      <c r="X121" s="206"/>
      <c r="Y121" s="206"/>
      <c r="Z121" s="206"/>
      <c r="AA121" s="206"/>
      <c r="AB121" s="206"/>
      <c r="AC121" s="206"/>
      <c r="AD121" s="206"/>
      <c r="AE121" s="206"/>
      <c r="AF121" s="206"/>
      <c r="AG121" s="206" t="s">
        <v>278</v>
      </c>
      <c r="AH121" s="206"/>
      <c r="AI121" s="206"/>
      <c r="AJ121" s="206"/>
      <c r="AK121" s="206"/>
      <c r="AL121" s="206"/>
      <c r="AM121" s="206"/>
      <c r="AN121" s="206"/>
      <c r="AO121" s="206"/>
      <c r="AP121" s="206"/>
      <c r="AQ121" s="206"/>
      <c r="AR121" s="206"/>
      <c r="AS121" s="206"/>
      <c r="AT121" s="206"/>
      <c r="AU121" s="206"/>
      <c r="AV121" s="206"/>
      <c r="AW121" s="206"/>
      <c r="AX121" s="206"/>
      <c r="AY121" s="206"/>
      <c r="AZ121" s="206"/>
      <c r="BA121" s="206"/>
      <c r="BB121" s="206"/>
      <c r="BC121" s="206"/>
      <c r="BD121" s="206"/>
      <c r="BE121" s="206"/>
      <c r="BF121" s="206"/>
      <c r="BG121" s="206"/>
      <c r="BH121" s="206"/>
    </row>
    <row r="122" spans="1:60" outlineLevel="1" x14ac:dyDescent="0.25">
      <c r="A122" s="223"/>
      <c r="B122" s="224"/>
      <c r="C122" s="254" t="s">
        <v>385</v>
      </c>
      <c r="D122" s="226"/>
      <c r="E122" s="227">
        <v>187.9</v>
      </c>
      <c r="F122" s="225"/>
      <c r="G122" s="225"/>
      <c r="H122" s="225"/>
      <c r="I122" s="225"/>
      <c r="J122" s="225"/>
      <c r="K122" s="225"/>
      <c r="L122" s="225"/>
      <c r="M122" s="225"/>
      <c r="N122" s="225"/>
      <c r="O122" s="225"/>
      <c r="P122" s="225"/>
      <c r="Q122" s="225"/>
      <c r="R122" s="225"/>
      <c r="S122" s="225"/>
      <c r="T122" s="225"/>
      <c r="U122" s="225"/>
      <c r="V122" s="225"/>
      <c r="W122" s="225"/>
      <c r="X122" s="206"/>
      <c r="Y122" s="206"/>
      <c r="Z122" s="206"/>
      <c r="AA122" s="206"/>
      <c r="AB122" s="206"/>
      <c r="AC122" s="206"/>
      <c r="AD122" s="206"/>
      <c r="AE122" s="206"/>
      <c r="AF122" s="206"/>
      <c r="AG122" s="206" t="s">
        <v>280</v>
      </c>
      <c r="AH122" s="206">
        <v>0</v>
      </c>
      <c r="AI122" s="206"/>
      <c r="AJ122" s="206"/>
      <c r="AK122" s="206"/>
      <c r="AL122" s="206"/>
      <c r="AM122" s="206"/>
      <c r="AN122" s="206"/>
      <c r="AO122" s="206"/>
      <c r="AP122" s="206"/>
      <c r="AQ122" s="206"/>
      <c r="AR122" s="206"/>
      <c r="AS122" s="206"/>
      <c r="AT122" s="206"/>
      <c r="AU122" s="206"/>
      <c r="AV122" s="206"/>
      <c r="AW122" s="206"/>
      <c r="AX122" s="206"/>
      <c r="AY122" s="206"/>
      <c r="AZ122" s="206"/>
      <c r="BA122" s="206"/>
      <c r="BB122" s="206"/>
      <c r="BC122" s="206"/>
      <c r="BD122" s="206"/>
      <c r="BE122" s="206"/>
      <c r="BF122" s="206"/>
      <c r="BG122" s="206"/>
      <c r="BH122" s="206"/>
    </row>
    <row r="123" spans="1:60" outlineLevel="1" x14ac:dyDescent="0.25">
      <c r="A123" s="237">
        <v>37</v>
      </c>
      <c r="B123" s="238" t="s">
        <v>386</v>
      </c>
      <c r="C123" s="253" t="s">
        <v>387</v>
      </c>
      <c r="D123" s="239" t="s">
        <v>314</v>
      </c>
      <c r="E123" s="240">
        <v>3.1520000000000001</v>
      </c>
      <c r="F123" s="241"/>
      <c r="G123" s="242">
        <f>ROUND(E123*F123,2)</f>
        <v>0</v>
      </c>
      <c r="H123" s="241"/>
      <c r="I123" s="242">
        <f>ROUND(E123*H123,2)</f>
        <v>0</v>
      </c>
      <c r="J123" s="241"/>
      <c r="K123" s="242">
        <f>ROUND(E123*J123,2)</f>
        <v>0</v>
      </c>
      <c r="L123" s="242">
        <v>21</v>
      </c>
      <c r="M123" s="242">
        <f>G123*(1+L123/100)</f>
        <v>0</v>
      </c>
      <c r="N123" s="242">
        <v>3.9210000000000002E-2</v>
      </c>
      <c r="O123" s="242">
        <f>ROUND(E123*N123,2)</f>
        <v>0.12</v>
      </c>
      <c r="P123" s="242">
        <v>0</v>
      </c>
      <c r="Q123" s="243">
        <f>ROUND(E123*P123,2)</f>
        <v>0</v>
      </c>
      <c r="R123" s="225"/>
      <c r="S123" s="225" t="s">
        <v>276</v>
      </c>
      <c r="T123" s="225" t="s">
        <v>277</v>
      </c>
      <c r="U123" s="225">
        <v>0.39600000000000002</v>
      </c>
      <c r="V123" s="225">
        <f>ROUND(E123*U123,2)</f>
        <v>1.25</v>
      </c>
      <c r="W123" s="225"/>
      <c r="X123" s="206"/>
      <c r="Y123" s="206"/>
      <c r="Z123" s="206"/>
      <c r="AA123" s="206"/>
      <c r="AB123" s="206"/>
      <c r="AC123" s="206"/>
      <c r="AD123" s="206"/>
      <c r="AE123" s="206"/>
      <c r="AF123" s="206"/>
      <c r="AG123" s="206" t="s">
        <v>278</v>
      </c>
      <c r="AH123" s="206"/>
      <c r="AI123" s="206"/>
      <c r="AJ123" s="206"/>
      <c r="AK123" s="206"/>
      <c r="AL123" s="206"/>
      <c r="AM123" s="206"/>
      <c r="AN123" s="206"/>
      <c r="AO123" s="206"/>
      <c r="AP123" s="206"/>
      <c r="AQ123" s="206"/>
      <c r="AR123" s="206"/>
      <c r="AS123" s="206"/>
      <c r="AT123" s="206"/>
      <c r="AU123" s="206"/>
      <c r="AV123" s="206"/>
      <c r="AW123" s="206"/>
      <c r="AX123" s="206"/>
      <c r="AY123" s="206"/>
      <c r="AZ123" s="206"/>
      <c r="BA123" s="206"/>
      <c r="BB123" s="206"/>
      <c r="BC123" s="206"/>
      <c r="BD123" s="206"/>
      <c r="BE123" s="206"/>
      <c r="BF123" s="206"/>
      <c r="BG123" s="206"/>
      <c r="BH123" s="206"/>
    </row>
    <row r="124" spans="1:60" outlineLevel="1" x14ac:dyDescent="0.25">
      <c r="A124" s="223"/>
      <c r="B124" s="224"/>
      <c r="C124" s="254" t="s">
        <v>388</v>
      </c>
      <c r="D124" s="226"/>
      <c r="E124" s="227">
        <v>3.1520000000000001</v>
      </c>
      <c r="F124" s="225"/>
      <c r="G124" s="225"/>
      <c r="H124" s="225"/>
      <c r="I124" s="225"/>
      <c r="J124" s="225"/>
      <c r="K124" s="225"/>
      <c r="L124" s="225"/>
      <c r="M124" s="225"/>
      <c r="N124" s="225"/>
      <c r="O124" s="225"/>
      <c r="P124" s="225"/>
      <c r="Q124" s="225"/>
      <c r="R124" s="225"/>
      <c r="S124" s="225"/>
      <c r="T124" s="225"/>
      <c r="U124" s="225"/>
      <c r="V124" s="225"/>
      <c r="W124" s="225"/>
      <c r="X124" s="206"/>
      <c r="Y124" s="206"/>
      <c r="Z124" s="206"/>
      <c r="AA124" s="206"/>
      <c r="AB124" s="206"/>
      <c r="AC124" s="206"/>
      <c r="AD124" s="206"/>
      <c r="AE124" s="206"/>
      <c r="AF124" s="206"/>
      <c r="AG124" s="206" t="s">
        <v>280</v>
      </c>
      <c r="AH124" s="206">
        <v>0</v>
      </c>
      <c r="AI124" s="206"/>
      <c r="AJ124" s="206"/>
      <c r="AK124" s="206"/>
      <c r="AL124" s="206"/>
      <c r="AM124" s="206"/>
      <c r="AN124" s="206"/>
      <c r="AO124" s="206"/>
      <c r="AP124" s="206"/>
      <c r="AQ124" s="206"/>
      <c r="AR124" s="206"/>
      <c r="AS124" s="206"/>
      <c r="AT124" s="206"/>
      <c r="AU124" s="206"/>
      <c r="AV124" s="206"/>
      <c r="AW124" s="206"/>
      <c r="AX124" s="206"/>
      <c r="AY124" s="206"/>
      <c r="AZ124" s="206"/>
      <c r="BA124" s="206"/>
      <c r="BB124" s="206"/>
      <c r="BC124" s="206"/>
      <c r="BD124" s="206"/>
      <c r="BE124" s="206"/>
      <c r="BF124" s="206"/>
      <c r="BG124" s="206"/>
      <c r="BH124" s="206"/>
    </row>
    <row r="125" spans="1:60" outlineLevel="1" x14ac:dyDescent="0.25">
      <c r="A125" s="237">
        <v>38</v>
      </c>
      <c r="B125" s="238" t="s">
        <v>389</v>
      </c>
      <c r="C125" s="253" t="s">
        <v>390</v>
      </c>
      <c r="D125" s="239" t="s">
        <v>314</v>
      </c>
      <c r="E125" s="240">
        <v>335.55270000000002</v>
      </c>
      <c r="F125" s="241"/>
      <c r="G125" s="242">
        <f>ROUND(E125*F125,2)</f>
        <v>0</v>
      </c>
      <c r="H125" s="241"/>
      <c r="I125" s="242">
        <f>ROUND(E125*H125,2)</f>
        <v>0</v>
      </c>
      <c r="J125" s="241"/>
      <c r="K125" s="242">
        <f>ROUND(E125*J125,2)</f>
        <v>0</v>
      </c>
      <c r="L125" s="242">
        <v>21</v>
      </c>
      <c r="M125" s="242">
        <f>G125*(1+L125/100)</f>
        <v>0</v>
      </c>
      <c r="N125" s="242">
        <v>1.5810000000000001E-2</v>
      </c>
      <c r="O125" s="242">
        <f>ROUND(E125*N125,2)</f>
        <v>5.31</v>
      </c>
      <c r="P125" s="242">
        <v>0</v>
      </c>
      <c r="Q125" s="243">
        <f>ROUND(E125*P125,2)</f>
        <v>0</v>
      </c>
      <c r="R125" s="225"/>
      <c r="S125" s="225" t="s">
        <v>276</v>
      </c>
      <c r="T125" s="225" t="s">
        <v>277</v>
      </c>
      <c r="U125" s="225">
        <v>0.24845</v>
      </c>
      <c r="V125" s="225">
        <f>ROUND(E125*U125,2)</f>
        <v>83.37</v>
      </c>
      <c r="W125" s="225"/>
      <c r="X125" s="206"/>
      <c r="Y125" s="206"/>
      <c r="Z125" s="206"/>
      <c r="AA125" s="206"/>
      <c r="AB125" s="206"/>
      <c r="AC125" s="206"/>
      <c r="AD125" s="206"/>
      <c r="AE125" s="206"/>
      <c r="AF125" s="206"/>
      <c r="AG125" s="206" t="s">
        <v>278</v>
      </c>
      <c r="AH125" s="206"/>
      <c r="AI125" s="206"/>
      <c r="AJ125" s="206"/>
      <c r="AK125" s="206"/>
      <c r="AL125" s="206"/>
      <c r="AM125" s="206"/>
      <c r="AN125" s="206"/>
      <c r="AO125" s="206"/>
      <c r="AP125" s="206"/>
      <c r="AQ125" s="206"/>
      <c r="AR125" s="206"/>
      <c r="AS125" s="206"/>
      <c r="AT125" s="206"/>
      <c r="AU125" s="206"/>
      <c r="AV125" s="206"/>
      <c r="AW125" s="206"/>
      <c r="AX125" s="206"/>
      <c r="AY125" s="206"/>
      <c r="AZ125" s="206"/>
      <c r="BA125" s="206"/>
      <c r="BB125" s="206"/>
      <c r="BC125" s="206"/>
      <c r="BD125" s="206"/>
      <c r="BE125" s="206"/>
      <c r="BF125" s="206"/>
      <c r="BG125" s="206"/>
      <c r="BH125" s="206"/>
    </row>
    <row r="126" spans="1:60" outlineLevel="1" x14ac:dyDescent="0.25">
      <c r="A126" s="223"/>
      <c r="B126" s="224"/>
      <c r="C126" s="254" t="s">
        <v>391</v>
      </c>
      <c r="D126" s="226"/>
      <c r="E126" s="227">
        <v>335.55270000000002</v>
      </c>
      <c r="F126" s="225"/>
      <c r="G126" s="225"/>
      <c r="H126" s="225"/>
      <c r="I126" s="225"/>
      <c r="J126" s="225"/>
      <c r="K126" s="225"/>
      <c r="L126" s="225"/>
      <c r="M126" s="225"/>
      <c r="N126" s="225"/>
      <c r="O126" s="225"/>
      <c r="P126" s="225"/>
      <c r="Q126" s="225"/>
      <c r="R126" s="225"/>
      <c r="S126" s="225"/>
      <c r="T126" s="225"/>
      <c r="U126" s="225"/>
      <c r="V126" s="225"/>
      <c r="W126" s="225"/>
      <c r="X126" s="206"/>
      <c r="Y126" s="206"/>
      <c r="Z126" s="206"/>
      <c r="AA126" s="206"/>
      <c r="AB126" s="206"/>
      <c r="AC126" s="206"/>
      <c r="AD126" s="206"/>
      <c r="AE126" s="206"/>
      <c r="AF126" s="206"/>
      <c r="AG126" s="206" t="s">
        <v>280</v>
      </c>
      <c r="AH126" s="206">
        <v>0</v>
      </c>
      <c r="AI126" s="206"/>
      <c r="AJ126" s="206"/>
      <c r="AK126" s="206"/>
      <c r="AL126" s="206"/>
      <c r="AM126" s="206"/>
      <c r="AN126" s="206"/>
      <c r="AO126" s="206"/>
      <c r="AP126" s="206"/>
      <c r="AQ126" s="206"/>
      <c r="AR126" s="206"/>
      <c r="AS126" s="206"/>
      <c r="AT126" s="206"/>
      <c r="AU126" s="206"/>
      <c r="AV126" s="206"/>
      <c r="AW126" s="206"/>
      <c r="AX126" s="206"/>
      <c r="AY126" s="206"/>
      <c r="AZ126" s="206"/>
      <c r="BA126" s="206"/>
      <c r="BB126" s="206"/>
      <c r="BC126" s="206"/>
      <c r="BD126" s="206"/>
      <c r="BE126" s="206"/>
      <c r="BF126" s="206"/>
      <c r="BG126" s="206"/>
      <c r="BH126" s="206"/>
    </row>
    <row r="127" spans="1:60" ht="20.399999999999999" outlineLevel="1" x14ac:dyDescent="0.25">
      <c r="A127" s="237">
        <v>39</v>
      </c>
      <c r="B127" s="238" t="s">
        <v>392</v>
      </c>
      <c r="C127" s="253" t="s">
        <v>393</v>
      </c>
      <c r="D127" s="239" t="s">
        <v>314</v>
      </c>
      <c r="E127" s="240">
        <v>29.908999999999999</v>
      </c>
      <c r="F127" s="241"/>
      <c r="G127" s="242">
        <f>ROUND(E127*F127,2)</f>
        <v>0</v>
      </c>
      <c r="H127" s="241"/>
      <c r="I127" s="242">
        <f>ROUND(E127*H127,2)</f>
        <v>0</v>
      </c>
      <c r="J127" s="241"/>
      <c r="K127" s="242">
        <f>ROUND(E127*J127,2)</f>
        <v>0</v>
      </c>
      <c r="L127" s="242">
        <v>21</v>
      </c>
      <c r="M127" s="242">
        <f>G127*(1+L127/100)</f>
        <v>0</v>
      </c>
      <c r="N127" s="242">
        <v>3.4909999999999997E-2</v>
      </c>
      <c r="O127" s="242">
        <f>ROUND(E127*N127,2)</f>
        <v>1.04</v>
      </c>
      <c r="P127" s="242">
        <v>0</v>
      </c>
      <c r="Q127" s="243">
        <f>ROUND(E127*P127,2)</f>
        <v>0</v>
      </c>
      <c r="R127" s="225"/>
      <c r="S127" s="225" t="s">
        <v>276</v>
      </c>
      <c r="T127" s="225" t="s">
        <v>277</v>
      </c>
      <c r="U127" s="225">
        <v>1.1841699999999999</v>
      </c>
      <c r="V127" s="225">
        <f>ROUND(E127*U127,2)</f>
        <v>35.42</v>
      </c>
      <c r="W127" s="225"/>
      <c r="X127" s="206"/>
      <c r="Y127" s="206"/>
      <c r="Z127" s="206"/>
      <c r="AA127" s="206"/>
      <c r="AB127" s="206"/>
      <c r="AC127" s="206"/>
      <c r="AD127" s="206"/>
      <c r="AE127" s="206"/>
      <c r="AF127" s="206"/>
      <c r="AG127" s="206" t="s">
        <v>278</v>
      </c>
      <c r="AH127" s="206"/>
      <c r="AI127" s="206"/>
      <c r="AJ127" s="206"/>
      <c r="AK127" s="206"/>
      <c r="AL127" s="206"/>
      <c r="AM127" s="206"/>
      <c r="AN127" s="206"/>
      <c r="AO127" s="206"/>
      <c r="AP127" s="206"/>
      <c r="AQ127" s="206"/>
      <c r="AR127" s="206"/>
      <c r="AS127" s="206"/>
      <c r="AT127" s="206"/>
      <c r="AU127" s="206"/>
      <c r="AV127" s="206"/>
      <c r="AW127" s="206"/>
      <c r="AX127" s="206"/>
      <c r="AY127" s="206"/>
      <c r="AZ127" s="206"/>
      <c r="BA127" s="206"/>
      <c r="BB127" s="206"/>
      <c r="BC127" s="206"/>
      <c r="BD127" s="206"/>
      <c r="BE127" s="206"/>
      <c r="BF127" s="206"/>
      <c r="BG127" s="206"/>
      <c r="BH127" s="206"/>
    </row>
    <row r="128" spans="1:60" outlineLevel="1" x14ac:dyDescent="0.25">
      <c r="A128" s="223"/>
      <c r="B128" s="224"/>
      <c r="C128" s="254" t="s">
        <v>394</v>
      </c>
      <c r="D128" s="226"/>
      <c r="E128" s="227">
        <v>29.908999999999999</v>
      </c>
      <c r="F128" s="225"/>
      <c r="G128" s="225"/>
      <c r="H128" s="225"/>
      <c r="I128" s="225"/>
      <c r="J128" s="225"/>
      <c r="K128" s="225"/>
      <c r="L128" s="225"/>
      <c r="M128" s="225"/>
      <c r="N128" s="225"/>
      <c r="O128" s="225"/>
      <c r="P128" s="225"/>
      <c r="Q128" s="225"/>
      <c r="R128" s="225"/>
      <c r="S128" s="225"/>
      <c r="T128" s="225"/>
      <c r="U128" s="225"/>
      <c r="V128" s="225"/>
      <c r="W128" s="225"/>
      <c r="X128" s="206"/>
      <c r="Y128" s="206"/>
      <c r="Z128" s="206"/>
      <c r="AA128" s="206"/>
      <c r="AB128" s="206"/>
      <c r="AC128" s="206"/>
      <c r="AD128" s="206"/>
      <c r="AE128" s="206"/>
      <c r="AF128" s="206"/>
      <c r="AG128" s="206" t="s">
        <v>280</v>
      </c>
      <c r="AH128" s="206">
        <v>0</v>
      </c>
      <c r="AI128" s="206"/>
      <c r="AJ128" s="206"/>
      <c r="AK128" s="206"/>
      <c r="AL128" s="206"/>
      <c r="AM128" s="206"/>
      <c r="AN128" s="206"/>
      <c r="AO128" s="206"/>
      <c r="AP128" s="206"/>
      <c r="AQ128" s="206"/>
      <c r="AR128" s="206"/>
      <c r="AS128" s="206"/>
      <c r="AT128" s="206"/>
      <c r="AU128" s="206"/>
      <c r="AV128" s="206"/>
      <c r="AW128" s="206"/>
      <c r="AX128" s="206"/>
      <c r="AY128" s="206"/>
      <c r="AZ128" s="206"/>
      <c r="BA128" s="206"/>
      <c r="BB128" s="206"/>
      <c r="BC128" s="206"/>
      <c r="BD128" s="206"/>
      <c r="BE128" s="206"/>
      <c r="BF128" s="206"/>
      <c r="BG128" s="206"/>
      <c r="BH128" s="206"/>
    </row>
    <row r="129" spans="1:60" ht="20.399999999999999" outlineLevel="1" x14ac:dyDescent="0.25">
      <c r="A129" s="237">
        <v>40</v>
      </c>
      <c r="B129" s="238" t="s">
        <v>395</v>
      </c>
      <c r="C129" s="253" t="s">
        <v>396</v>
      </c>
      <c r="D129" s="239" t="s">
        <v>314</v>
      </c>
      <c r="E129" s="240">
        <v>335.55270000000002</v>
      </c>
      <c r="F129" s="241"/>
      <c r="G129" s="242">
        <f>ROUND(E129*F129,2)</f>
        <v>0</v>
      </c>
      <c r="H129" s="241"/>
      <c r="I129" s="242">
        <f>ROUND(E129*H129,2)</f>
        <v>0</v>
      </c>
      <c r="J129" s="241"/>
      <c r="K129" s="242">
        <f>ROUND(E129*J129,2)</f>
        <v>0</v>
      </c>
      <c r="L129" s="242">
        <v>21</v>
      </c>
      <c r="M129" s="242">
        <f>G129*(1+L129/100)</f>
        <v>0</v>
      </c>
      <c r="N129" s="242">
        <v>3.0000000000000001E-3</v>
      </c>
      <c r="O129" s="242">
        <f>ROUND(E129*N129,2)</f>
        <v>1.01</v>
      </c>
      <c r="P129" s="242">
        <v>0</v>
      </c>
      <c r="Q129" s="243">
        <f>ROUND(E129*P129,2)</f>
        <v>0</v>
      </c>
      <c r="R129" s="225"/>
      <c r="S129" s="225" t="s">
        <v>276</v>
      </c>
      <c r="T129" s="225" t="s">
        <v>277</v>
      </c>
      <c r="U129" s="225">
        <v>0.25115999999999999</v>
      </c>
      <c r="V129" s="225">
        <f>ROUND(E129*U129,2)</f>
        <v>84.28</v>
      </c>
      <c r="W129" s="225"/>
      <c r="X129" s="206"/>
      <c r="Y129" s="206"/>
      <c r="Z129" s="206"/>
      <c r="AA129" s="206"/>
      <c r="AB129" s="206"/>
      <c r="AC129" s="206"/>
      <c r="AD129" s="206"/>
      <c r="AE129" s="206"/>
      <c r="AF129" s="206"/>
      <c r="AG129" s="206" t="s">
        <v>278</v>
      </c>
      <c r="AH129" s="206"/>
      <c r="AI129" s="206"/>
      <c r="AJ129" s="206"/>
      <c r="AK129" s="206"/>
      <c r="AL129" s="206"/>
      <c r="AM129" s="206"/>
      <c r="AN129" s="206"/>
      <c r="AO129" s="206"/>
      <c r="AP129" s="206"/>
      <c r="AQ129" s="206"/>
      <c r="AR129" s="206"/>
      <c r="AS129" s="206"/>
      <c r="AT129" s="206"/>
      <c r="AU129" s="206"/>
      <c r="AV129" s="206"/>
      <c r="AW129" s="206"/>
      <c r="AX129" s="206"/>
      <c r="AY129" s="206"/>
      <c r="AZ129" s="206"/>
      <c r="BA129" s="206"/>
      <c r="BB129" s="206"/>
      <c r="BC129" s="206"/>
      <c r="BD129" s="206"/>
      <c r="BE129" s="206"/>
      <c r="BF129" s="206"/>
      <c r="BG129" s="206"/>
      <c r="BH129" s="206"/>
    </row>
    <row r="130" spans="1:60" outlineLevel="1" x14ac:dyDescent="0.25">
      <c r="A130" s="223"/>
      <c r="B130" s="224"/>
      <c r="C130" s="254" t="s">
        <v>391</v>
      </c>
      <c r="D130" s="226"/>
      <c r="E130" s="227">
        <v>335.55270000000002</v>
      </c>
      <c r="F130" s="225"/>
      <c r="G130" s="225"/>
      <c r="H130" s="225"/>
      <c r="I130" s="225"/>
      <c r="J130" s="225"/>
      <c r="K130" s="225"/>
      <c r="L130" s="225"/>
      <c r="M130" s="225"/>
      <c r="N130" s="225"/>
      <c r="O130" s="225"/>
      <c r="P130" s="225"/>
      <c r="Q130" s="225"/>
      <c r="R130" s="225"/>
      <c r="S130" s="225"/>
      <c r="T130" s="225"/>
      <c r="U130" s="225"/>
      <c r="V130" s="225"/>
      <c r="W130" s="225"/>
      <c r="X130" s="206"/>
      <c r="Y130" s="206"/>
      <c r="Z130" s="206"/>
      <c r="AA130" s="206"/>
      <c r="AB130" s="206"/>
      <c r="AC130" s="206"/>
      <c r="AD130" s="206"/>
      <c r="AE130" s="206"/>
      <c r="AF130" s="206"/>
      <c r="AG130" s="206" t="s">
        <v>280</v>
      </c>
      <c r="AH130" s="206">
        <v>0</v>
      </c>
      <c r="AI130" s="206"/>
      <c r="AJ130" s="206"/>
      <c r="AK130" s="206"/>
      <c r="AL130" s="206"/>
      <c r="AM130" s="206"/>
      <c r="AN130" s="206"/>
      <c r="AO130" s="206"/>
      <c r="AP130" s="206"/>
      <c r="AQ130" s="206"/>
      <c r="AR130" s="206"/>
      <c r="AS130" s="206"/>
      <c r="AT130" s="206"/>
      <c r="AU130" s="206"/>
      <c r="AV130" s="206"/>
      <c r="AW130" s="206"/>
      <c r="AX130" s="206"/>
      <c r="AY130" s="206"/>
      <c r="AZ130" s="206"/>
      <c r="BA130" s="206"/>
      <c r="BB130" s="206"/>
      <c r="BC130" s="206"/>
      <c r="BD130" s="206"/>
      <c r="BE130" s="206"/>
      <c r="BF130" s="206"/>
      <c r="BG130" s="206"/>
      <c r="BH130" s="206"/>
    </row>
    <row r="131" spans="1:60" ht="20.399999999999999" outlineLevel="1" x14ac:dyDescent="0.25">
      <c r="A131" s="237">
        <v>41</v>
      </c>
      <c r="B131" s="238" t="s">
        <v>397</v>
      </c>
      <c r="C131" s="253" t="s">
        <v>398</v>
      </c>
      <c r="D131" s="239" t="s">
        <v>314</v>
      </c>
      <c r="E131" s="240">
        <v>335.55270000000002</v>
      </c>
      <c r="F131" s="241"/>
      <c r="G131" s="242">
        <f>ROUND(E131*F131,2)</f>
        <v>0</v>
      </c>
      <c r="H131" s="241"/>
      <c r="I131" s="242">
        <f>ROUND(E131*H131,2)</f>
        <v>0</v>
      </c>
      <c r="J131" s="241"/>
      <c r="K131" s="242">
        <f>ROUND(E131*J131,2)</f>
        <v>0</v>
      </c>
      <c r="L131" s="242">
        <v>21</v>
      </c>
      <c r="M131" s="242">
        <f>G131*(1+L131/100)</f>
        <v>0</v>
      </c>
      <c r="N131" s="242">
        <v>3.6099999999999999E-3</v>
      </c>
      <c r="O131" s="242">
        <f>ROUND(E131*N131,2)</f>
        <v>1.21</v>
      </c>
      <c r="P131" s="242">
        <v>0</v>
      </c>
      <c r="Q131" s="243">
        <f>ROUND(E131*P131,2)</f>
        <v>0</v>
      </c>
      <c r="R131" s="225"/>
      <c r="S131" s="225" t="s">
        <v>276</v>
      </c>
      <c r="T131" s="225" t="s">
        <v>277</v>
      </c>
      <c r="U131" s="225">
        <v>0.36199999999999999</v>
      </c>
      <c r="V131" s="225">
        <f>ROUND(E131*U131,2)</f>
        <v>121.47</v>
      </c>
      <c r="W131" s="225"/>
      <c r="X131" s="206"/>
      <c r="Y131" s="206"/>
      <c r="Z131" s="206"/>
      <c r="AA131" s="206"/>
      <c r="AB131" s="206"/>
      <c r="AC131" s="206"/>
      <c r="AD131" s="206"/>
      <c r="AE131" s="206"/>
      <c r="AF131" s="206"/>
      <c r="AG131" s="206" t="s">
        <v>278</v>
      </c>
      <c r="AH131" s="206"/>
      <c r="AI131" s="206"/>
      <c r="AJ131" s="206"/>
      <c r="AK131" s="206"/>
      <c r="AL131" s="206"/>
      <c r="AM131" s="206"/>
      <c r="AN131" s="206"/>
      <c r="AO131" s="206"/>
      <c r="AP131" s="206"/>
      <c r="AQ131" s="206"/>
      <c r="AR131" s="206"/>
      <c r="AS131" s="206"/>
      <c r="AT131" s="206"/>
      <c r="AU131" s="206"/>
      <c r="AV131" s="206"/>
      <c r="AW131" s="206"/>
      <c r="AX131" s="206"/>
      <c r="AY131" s="206"/>
      <c r="AZ131" s="206"/>
      <c r="BA131" s="206"/>
      <c r="BB131" s="206"/>
      <c r="BC131" s="206"/>
      <c r="BD131" s="206"/>
      <c r="BE131" s="206"/>
      <c r="BF131" s="206"/>
      <c r="BG131" s="206"/>
      <c r="BH131" s="206"/>
    </row>
    <row r="132" spans="1:60" outlineLevel="1" x14ac:dyDescent="0.25">
      <c r="A132" s="223"/>
      <c r="B132" s="224"/>
      <c r="C132" s="254" t="s">
        <v>391</v>
      </c>
      <c r="D132" s="226"/>
      <c r="E132" s="227">
        <v>335.55270000000002</v>
      </c>
      <c r="F132" s="225"/>
      <c r="G132" s="225"/>
      <c r="H132" s="225"/>
      <c r="I132" s="225"/>
      <c r="J132" s="225"/>
      <c r="K132" s="225"/>
      <c r="L132" s="225"/>
      <c r="M132" s="225"/>
      <c r="N132" s="225"/>
      <c r="O132" s="225"/>
      <c r="P132" s="225"/>
      <c r="Q132" s="225"/>
      <c r="R132" s="225"/>
      <c r="S132" s="225"/>
      <c r="T132" s="225"/>
      <c r="U132" s="225"/>
      <c r="V132" s="225"/>
      <c r="W132" s="225"/>
      <c r="X132" s="206"/>
      <c r="Y132" s="206"/>
      <c r="Z132" s="206"/>
      <c r="AA132" s="206"/>
      <c r="AB132" s="206"/>
      <c r="AC132" s="206"/>
      <c r="AD132" s="206"/>
      <c r="AE132" s="206"/>
      <c r="AF132" s="206"/>
      <c r="AG132" s="206" t="s">
        <v>280</v>
      </c>
      <c r="AH132" s="206">
        <v>0</v>
      </c>
      <c r="AI132" s="206"/>
      <c r="AJ132" s="206"/>
      <c r="AK132" s="206"/>
      <c r="AL132" s="206"/>
      <c r="AM132" s="206"/>
      <c r="AN132" s="206"/>
      <c r="AO132" s="206"/>
      <c r="AP132" s="206"/>
      <c r="AQ132" s="206"/>
      <c r="AR132" s="206"/>
      <c r="AS132" s="206"/>
      <c r="AT132" s="206"/>
      <c r="AU132" s="206"/>
      <c r="AV132" s="206"/>
      <c r="AW132" s="206"/>
      <c r="AX132" s="206"/>
      <c r="AY132" s="206"/>
      <c r="AZ132" s="206"/>
      <c r="BA132" s="206"/>
      <c r="BB132" s="206"/>
      <c r="BC132" s="206"/>
      <c r="BD132" s="206"/>
      <c r="BE132" s="206"/>
      <c r="BF132" s="206"/>
      <c r="BG132" s="206"/>
      <c r="BH132" s="206"/>
    </row>
    <row r="133" spans="1:60" outlineLevel="1" x14ac:dyDescent="0.25">
      <c r="A133" s="237">
        <v>42</v>
      </c>
      <c r="B133" s="238" t="s">
        <v>399</v>
      </c>
      <c r="C133" s="253" t="s">
        <v>400</v>
      </c>
      <c r="D133" s="239" t="s">
        <v>314</v>
      </c>
      <c r="E133" s="240">
        <v>187.9</v>
      </c>
      <c r="F133" s="241"/>
      <c r="G133" s="242">
        <f>ROUND(E133*F133,2)</f>
        <v>0</v>
      </c>
      <c r="H133" s="241"/>
      <c r="I133" s="242">
        <f>ROUND(E133*H133,2)</f>
        <v>0</v>
      </c>
      <c r="J133" s="241"/>
      <c r="K133" s="242">
        <f>ROUND(E133*J133,2)</f>
        <v>0</v>
      </c>
      <c r="L133" s="242">
        <v>21</v>
      </c>
      <c r="M133" s="242">
        <f>G133*(1+L133/100)</f>
        <v>0</v>
      </c>
      <c r="N133" s="242">
        <v>4.6999999999999999E-4</v>
      </c>
      <c r="O133" s="242">
        <f>ROUND(E133*N133,2)</f>
        <v>0.09</v>
      </c>
      <c r="P133" s="242">
        <v>0</v>
      </c>
      <c r="Q133" s="243">
        <f>ROUND(E133*P133,2)</f>
        <v>0</v>
      </c>
      <c r="R133" s="225"/>
      <c r="S133" s="225" t="s">
        <v>289</v>
      </c>
      <c r="T133" s="225" t="s">
        <v>277</v>
      </c>
      <c r="U133" s="225">
        <v>0</v>
      </c>
      <c r="V133" s="225">
        <f>ROUND(E133*U133,2)</f>
        <v>0</v>
      </c>
      <c r="W133" s="225"/>
      <c r="X133" s="206"/>
      <c r="Y133" s="206"/>
      <c r="Z133" s="206"/>
      <c r="AA133" s="206"/>
      <c r="AB133" s="206"/>
      <c r="AC133" s="206"/>
      <c r="AD133" s="206"/>
      <c r="AE133" s="206"/>
      <c r="AF133" s="206"/>
      <c r="AG133" s="206" t="s">
        <v>278</v>
      </c>
      <c r="AH133" s="206"/>
      <c r="AI133" s="206"/>
      <c r="AJ133" s="206"/>
      <c r="AK133" s="206"/>
      <c r="AL133" s="206"/>
      <c r="AM133" s="206"/>
      <c r="AN133" s="206"/>
      <c r="AO133" s="206"/>
      <c r="AP133" s="206"/>
      <c r="AQ133" s="206"/>
      <c r="AR133" s="206"/>
      <c r="AS133" s="206"/>
      <c r="AT133" s="206"/>
      <c r="AU133" s="206"/>
      <c r="AV133" s="206"/>
      <c r="AW133" s="206"/>
      <c r="AX133" s="206"/>
      <c r="AY133" s="206"/>
      <c r="AZ133" s="206"/>
      <c r="BA133" s="206"/>
      <c r="BB133" s="206"/>
      <c r="BC133" s="206"/>
      <c r="BD133" s="206"/>
      <c r="BE133" s="206"/>
      <c r="BF133" s="206"/>
      <c r="BG133" s="206"/>
      <c r="BH133" s="206"/>
    </row>
    <row r="134" spans="1:60" outlineLevel="1" x14ac:dyDescent="0.25">
      <c r="A134" s="223"/>
      <c r="B134" s="224"/>
      <c r="C134" s="254" t="s">
        <v>385</v>
      </c>
      <c r="D134" s="226"/>
      <c r="E134" s="227">
        <v>187.9</v>
      </c>
      <c r="F134" s="225"/>
      <c r="G134" s="225"/>
      <c r="H134" s="225"/>
      <c r="I134" s="225"/>
      <c r="J134" s="225"/>
      <c r="K134" s="225"/>
      <c r="L134" s="225"/>
      <c r="M134" s="225"/>
      <c r="N134" s="225"/>
      <c r="O134" s="225"/>
      <c r="P134" s="225"/>
      <c r="Q134" s="225"/>
      <c r="R134" s="225"/>
      <c r="S134" s="225"/>
      <c r="T134" s="225"/>
      <c r="U134" s="225"/>
      <c r="V134" s="225"/>
      <c r="W134" s="225"/>
      <c r="X134" s="206"/>
      <c r="Y134" s="206"/>
      <c r="Z134" s="206"/>
      <c r="AA134" s="206"/>
      <c r="AB134" s="206"/>
      <c r="AC134" s="206"/>
      <c r="AD134" s="206"/>
      <c r="AE134" s="206"/>
      <c r="AF134" s="206"/>
      <c r="AG134" s="206" t="s">
        <v>280</v>
      </c>
      <c r="AH134" s="206">
        <v>0</v>
      </c>
      <c r="AI134" s="206"/>
      <c r="AJ134" s="206"/>
      <c r="AK134" s="206"/>
      <c r="AL134" s="206"/>
      <c r="AM134" s="206"/>
      <c r="AN134" s="206"/>
      <c r="AO134" s="206"/>
      <c r="AP134" s="206"/>
      <c r="AQ134" s="206"/>
      <c r="AR134" s="206"/>
      <c r="AS134" s="206"/>
      <c r="AT134" s="206"/>
      <c r="AU134" s="206"/>
      <c r="AV134" s="206"/>
      <c r="AW134" s="206"/>
      <c r="AX134" s="206"/>
      <c r="AY134" s="206"/>
      <c r="AZ134" s="206"/>
      <c r="BA134" s="206"/>
      <c r="BB134" s="206"/>
      <c r="BC134" s="206"/>
      <c r="BD134" s="206"/>
      <c r="BE134" s="206"/>
      <c r="BF134" s="206"/>
      <c r="BG134" s="206"/>
      <c r="BH134" s="206"/>
    </row>
    <row r="135" spans="1:60" outlineLevel="1" x14ac:dyDescent="0.25">
      <c r="A135" s="237">
        <v>43</v>
      </c>
      <c r="B135" s="238" t="s">
        <v>401</v>
      </c>
      <c r="C135" s="253" t="s">
        <v>402</v>
      </c>
      <c r="D135" s="239" t="s">
        <v>314</v>
      </c>
      <c r="E135" s="240">
        <v>335.55270000000002</v>
      </c>
      <c r="F135" s="241"/>
      <c r="G135" s="242">
        <f>ROUND(E135*F135,2)</f>
        <v>0</v>
      </c>
      <c r="H135" s="241"/>
      <c r="I135" s="242">
        <f>ROUND(E135*H135,2)</f>
        <v>0</v>
      </c>
      <c r="J135" s="241"/>
      <c r="K135" s="242">
        <f>ROUND(E135*J135,2)</f>
        <v>0</v>
      </c>
      <c r="L135" s="242">
        <v>21</v>
      </c>
      <c r="M135" s="242">
        <f>G135*(1+L135/100)</f>
        <v>0</v>
      </c>
      <c r="N135" s="242">
        <v>4.6999999999999999E-4</v>
      </c>
      <c r="O135" s="242">
        <f>ROUND(E135*N135,2)</f>
        <v>0.16</v>
      </c>
      <c r="P135" s="242">
        <v>0</v>
      </c>
      <c r="Q135" s="243">
        <f>ROUND(E135*P135,2)</f>
        <v>0</v>
      </c>
      <c r="R135" s="225"/>
      <c r="S135" s="225" t="s">
        <v>289</v>
      </c>
      <c r="T135" s="225" t="s">
        <v>277</v>
      </c>
      <c r="U135" s="225">
        <v>0</v>
      </c>
      <c r="V135" s="225">
        <f>ROUND(E135*U135,2)</f>
        <v>0</v>
      </c>
      <c r="W135" s="225"/>
      <c r="X135" s="206"/>
      <c r="Y135" s="206"/>
      <c r="Z135" s="206"/>
      <c r="AA135" s="206"/>
      <c r="AB135" s="206"/>
      <c r="AC135" s="206"/>
      <c r="AD135" s="206"/>
      <c r="AE135" s="206"/>
      <c r="AF135" s="206"/>
      <c r="AG135" s="206" t="s">
        <v>278</v>
      </c>
      <c r="AH135" s="206"/>
      <c r="AI135" s="206"/>
      <c r="AJ135" s="206"/>
      <c r="AK135" s="206"/>
      <c r="AL135" s="206"/>
      <c r="AM135" s="206"/>
      <c r="AN135" s="206"/>
      <c r="AO135" s="206"/>
      <c r="AP135" s="206"/>
      <c r="AQ135" s="206"/>
      <c r="AR135" s="206"/>
      <c r="AS135" s="206"/>
      <c r="AT135" s="206"/>
      <c r="AU135" s="206"/>
      <c r="AV135" s="206"/>
      <c r="AW135" s="206"/>
      <c r="AX135" s="206"/>
      <c r="AY135" s="206"/>
      <c r="AZ135" s="206"/>
      <c r="BA135" s="206"/>
      <c r="BB135" s="206"/>
      <c r="BC135" s="206"/>
      <c r="BD135" s="206"/>
      <c r="BE135" s="206"/>
      <c r="BF135" s="206"/>
      <c r="BG135" s="206"/>
      <c r="BH135" s="206"/>
    </row>
    <row r="136" spans="1:60" ht="20.399999999999999" outlineLevel="1" x14ac:dyDescent="0.25">
      <c r="A136" s="223"/>
      <c r="B136" s="224"/>
      <c r="C136" s="254" t="s">
        <v>403</v>
      </c>
      <c r="D136" s="226"/>
      <c r="E136" s="227">
        <v>48.51</v>
      </c>
      <c r="F136" s="225"/>
      <c r="G136" s="225"/>
      <c r="H136" s="225"/>
      <c r="I136" s="225"/>
      <c r="J136" s="225"/>
      <c r="K136" s="225"/>
      <c r="L136" s="225"/>
      <c r="M136" s="225"/>
      <c r="N136" s="225"/>
      <c r="O136" s="225"/>
      <c r="P136" s="225"/>
      <c r="Q136" s="225"/>
      <c r="R136" s="225"/>
      <c r="S136" s="225"/>
      <c r="T136" s="225"/>
      <c r="U136" s="225"/>
      <c r="V136" s="225"/>
      <c r="W136" s="225"/>
      <c r="X136" s="206"/>
      <c r="Y136" s="206"/>
      <c r="Z136" s="206"/>
      <c r="AA136" s="206"/>
      <c r="AB136" s="206"/>
      <c r="AC136" s="206"/>
      <c r="AD136" s="206"/>
      <c r="AE136" s="206"/>
      <c r="AF136" s="206"/>
      <c r="AG136" s="206" t="s">
        <v>280</v>
      </c>
      <c r="AH136" s="206">
        <v>0</v>
      </c>
      <c r="AI136" s="206"/>
      <c r="AJ136" s="206"/>
      <c r="AK136" s="206"/>
      <c r="AL136" s="206"/>
      <c r="AM136" s="206"/>
      <c r="AN136" s="206"/>
      <c r="AO136" s="206"/>
      <c r="AP136" s="206"/>
      <c r="AQ136" s="206"/>
      <c r="AR136" s="206"/>
      <c r="AS136" s="206"/>
      <c r="AT136" s="206"/>
      <c r="AU136" s="206"/>
      <c r="AV136" s="206"/>
      <c r="AW136" s="206"/>
      <c r="AX136" s="206"/>
      <c r="AY136" s="206"/>
      <c r="AZ136" s="206"/>
      <c r="BA136" s="206"/>
      <c r="BB136" s="206"/>
      <c r="BC136" s="206"/>
      <c r="BD136" s="206"/>
      <c r="BE136" s="206"/>
      <c r="BF136" s="206"/>
      <c r="BG136" s="206"/>
      <c r="BH136" s="206"/>
    </row>
    <row r="137" spans="1:60" outlineLevel="1" x14ac:dyDescent="0.25">
      <c r="A137" s="223"/>
      <c r="B137" s="224"/>
      <c r="C137" s="254" t="s">
        <v>404</v>
      </c>
      <c r="D137" s="226"/>
      <c r="E137" s="227">
        <v>-2.71</v>
      </c>
      <c r="F137" s="225"/>
      <c r="G137" s="225"/>
      <c r="H137" s="225"/>
      <c r="I137" s="225"/>
      <c r="J137" s="225"/>
      <c r="K137" s="225"/>
      <c r="L137" s="225"/>
      <c r="M137" s="225"/>
      <c r="N137" s="225"/>
      <c r="O137" s="225"/>
      <c r="P137" s="225"/>
      <c r="Q137" s="225"/>
      <c r="R137" s="225"/>
      <c r="S137" s="225"/>
      <c r="T137" s="225"/>
      <c r="U137" s="225"/>
      <c r="V137" s="225"/>
      <c r="W137" s="225"/>
      <c r="X137" s="206"/>
      <c r="Y137" s="206"/>
      <c r="Z137" s="206"/>
      <c r="AA137" s="206"/>
      <c r="AB137" s="206"/>
      <c r="AC137" s="206"/>
      <c r="AD137" s="206"/>
      <c r="AE137" s="206"/>
      <c r="AF137" s="206"/>
      <c r="AG137" s="206" t="s">
        <v>280</v>
      </c>
      <c r="AH137" s="206">
        <v>0</v>
      </c>
      <c r="AI137" s="206"/>
      <c r="AJ137" s="206"/>
      <c r="AK137" s="206"/>
      <c r="AL137" s="206"/>
      <c r="AM137" s="206"/>
      <c r="AN137" s="206"/>
      <c r="AO137" s="206"/>
      <c r="AP137" s="206"/>
      <c r="AQ137" s="206"/>
      <c r="AR137" s="206"/>
      <c r="AS137" s="206"/>
      <c r="AT137" s="206"/>
      <c r="AU137" s="206"/>
      <c r="AV137" s="206"/>
      <c r="AW137" s="206"/>
      <c r="AX137" s="206"/>
      <c r="AY137" s="206"/>
      <c r="AZ137" s="206"/>
      <c r="BA137" s="206"/>
      <c r="BB137" s="206"/>
      <c r="BC137" s="206"/>
      <c r="BD137" s="206"/>
      <c r="BE137" s="206"/>
      <c r="BF137" s="206"/>
      <c r="BG137" s="206"/>
      <c r="BH137" s="206"/>
    </row>
    <row r="138" spans="1:60" outlineLevel="1" x14ac:dyDescent="0.25">
      <c r="A138" s="223"/>
      <c r="B138" s="224"/>
      <c r="C138" s="254" t="s">
        <v>405</v>
      </c>
      <c r="D138" s="226"/>
      <c r="E138" s="227">
        <v>-3.3730000000000002</v>
      </c>
      <c r="F138" s="225"/>
      <c r="G138" s="225"/>
      <c r="H138" s="225"/>
      <c r="I138" s="225"/>
      <c r="J138" s="225"/>
      <c r="K138" s="225"/>
      <c r="L138" s="225"/>
      <c r="M138" s="225"/>
      <c r="N138" s="225"/>
      <c r="O138" s="225"/>
      <c r="P138" s="225"/>
      <c r="Q138" s="225"/>
      <c r="R138" s="225"/>
      <c r="S138" s="225"/>
      <c r="T138" s="225"/>
      <c r="U138" s="225"/>
      <c r="V138" s="225"/>
      <c r="W138" s="225"/>
      <c r="X138" s="206"/>
      <c r="Y138" s="206"/>
      <c r="Z138" s="206"/>
      <c r="AA138" s="206"/>
      <c r="AB138" s="206"/>
      <c r="AC138" s="206"/>
      <c r="AD138" s="206"/>
      <c r="AE138" s="206"/>
      <c r="AF138" s="206"/>
      <c r="AG138" s="206" t="s">
        <v>280</v>
      </c>
      <c r="AH138" s="206">
        <v>0</v>
      </c>
      <c r="AI138" s="206"/>
      <c r="AJ138" s="206"/>
      <c r="AK138" s="206"/>
      <c r="AL138" s="206"/>
      <c r="AM138" s="206"/>
      <c r="AN138" s="206"/>
      <c r="AO138" s="206"/>
      <c r="AP138" s="206"/>
      <c r="AQ138" s="206"/>
      <c r="AR138" s="206"/>
      <c r="AS138" s="206"/>
      <c r="AT138" s="206"/>
      <c r="AU138" s="206"/>
      <c r="AV138" s="206"/>
      <c r="AW138" s="206"/>
      <c r="AX138" s="206"/>
      <c r="AY138" s="206"/>
      <c r="AZ138" s="206"/>
      <c r="BA138" s="206"/>
      <c r="BB138" s="206"/>
      <c r="BC138" s="206"/>
      <c r="BD138" s="206"/>
      <c r="BE138" s="206"/>
      <c r="BF138" s="206"/>
      <c r="BG138" s="206"/>
      <c r="BH138" s="206"/>
    </row>
    <row r="139" spans="1:60" outlineLevel="1" x14ac:dyDescent="0.25">
      <c r="A139" s="223"/>
      <c r="B139" s="224"/>
      <c r="C139" s="254" t="s">
        <v>406</v>
      </c>
      <c r="D139" s="226"/>
      <c r="E139" s="227">
        <v>4.5949999999999998</v>
      </c>
      <c r="F139" s="225"/>
      <c r="G139" s="225"/>
      <c r="H139" s="225"/>
      <c r="I139" s="225"/>
      <c r="J139" s="225"/>
      <c r="K139" s="225"/>
      <c r="L139" s="225"/>
      <c r="M139" s="225"/>
      <c r="N139" s="225"/>
      <c r="O139" s="225"/>
      <c r="P139" s="225"/>
      <c r="Q139" s="225"/>
      <c r="R139" s="225"/>
      <c r="S139" s="225"/>
      <c r="T139" s="225"/>
      <c r="U139" s="225"/>
      <c r="V139" s="225"/>
      <c r="W139" s="225"/>
      <c r="X139" s="206"/>
      <c r="Y139" s="206"/>
      <c r="Z139" s="206"/>
      <c r="AA139" s="206"/>
      <c r="AB139" s="206"/>
      <c r="AC139" s="206"/>
      <c r="AD139" s="206"/>
      <c r="AE139" s="206"/>
      <c r="AF139" s="206"/>
      <c r="AG139" s="206" t="s">
        <v>280</v>
      </c>
      <c r="AH139" s="206">
        <v>0</v>
      </c>
      <c r="AI139" s="206"/>
      <c r="AJ139" s="206"/>
      <c r="AK139" s="206"/>
      <c r="AL139" s="206"/>
      <c r="AM139" s="206"/>
      <c r="AN139" s="206"/>
      <c r="AO139" s="206"/>
      <c r="AP139" s="206"/>
      <c r="AQ139" s="206"/>
      <c r="AR139" s="206"/>
      <c r="AS139" s="206"/>
      <c r="AT139" s="206"/>
      <c r="AU139" s="206"/>
      <c r="AV139" s="206"/>
      <c r="AW139" s="206"/>
      <c r="AX139" s="206"/>
      <c r="AY139" s="206"/>
      <c r="AZ139" s="206"/>
      <c r="BA139" s="206"/>
      <c r="BB139" s="206"/>
      <c r="BC139" s="206"/>
      <c r="BD139" s="206"/>
      <c r="BE139" s="206"/>
      <c r="BF139" s="206"/>
      <c r="BG139" s="206"/>
      <c r="BH139" s="206"/>
    </row>
    <row r="140" spans="1:60" outlineLevel="1" x14ac:dyDescent="0.25">
      <c r="A140" s="223"/>
      <c r="B140" s="224"/>
      <c r="C140" s="254" t="s">
        <v>407</v>
      </c>
      <c r="D140" s="226"/>
      <c r="E140" s="227">
        <v>44.52</v>
      </c>
      <c r="F140" s="225"/>
      <c r="G140" s="225"/>
      <c r="H140" s="225"/>
      <c r="I140" s="225"/>
      <c r="J140" s="225"/>
      <c r="K140" s="225"/>
      <c r="L140" s="225"/>
      <c r="M140" s="225"/>
      <c r="N140" s="225"/>
      <c r="O140" s="225"/>
      <c r="P140" s="225"/>
      <c r="Q140" s="225"/>
      <c r="R140" s="225"/>
      <c r="S140" s="225"/>
      <c r="T140" s="225"/>
      <c r="U140" s="225"/>
      <c r="V140" s="225"/>
      <c r="W140" s="225"/>
      <c r="X140" s="206"/>
      <c r="Y140" s="206"/>
      <c r="Z140" s="206"/>
      <c r="AA140" s="206"/>
      <c r="AB140" s="206"/>
      <c r="AC140" s="206"/>
      <c r="AD140" s="206"/>
      <c r="AE140" s="206"/>
      <c r="AF140" s="206"/>
      <c r="AG140" s="206" t="s">
        <v>280</v>
      </c>
      <c r="AH140" s="206">
        <v>0</v>
      </c>
      <c r="AI140" s="206"/>
      <c r="AJ140" s="206"/>
      <c r="AK140" s="206"/>
      <c r="AL140" s="206"/>
      <c r="AM140" s="206"/>
      <c r="AN140" s="206"/>
      <c r="AO140" s="206"/>
      <c r="AP140" s="206"/>
      <c r="AQ140" s="206"/>
      <c r="AR140" s="206"/>
      <c r="AS140" s="206"/>
      <c r="AT140" s="206"/>
      <c r="AU140" s="206"/>
      <c r="AV140" s="206"/>
      <c r="AW140" s="206"/>
      <c r="AX140" s="206"/>
      <c r="AY140" s="206"/>
      <c r="AZ140" s="206"/>
      <c r="BA140" s="206"/>
      <c r="BB140" s="206"/>
      <c r="BC140" s="206"/>
      <c r="BD140" s="206"/>
      <c r="BE140" s="206"/>
      <c r="BF140" s="206"/>
      <c r="BG140" s="206"/>
      <c r="BH140" s="206"/>
    </row>
    <row r="141" spans="1:60" outlineLevel="1" x14ac:dyDescent="0.25">
      <c r="A141" s="223"/>
      <c r="B141" s="224"/>
      <c r="C141" s="254" t="s">
        <v>408</v>
      </c>
      <c r="D141" s="226"/>
      <c r="E141" s="227">
        <v>-3.6225000000000001</v>
      </c>
      <c r="F141" s="225"/>
      <c r="G141" s="225"/>
      <c r="H141" s="225"/>
      <c r="I141" s="225"/>
      <c r="J141" s="225"/>
      <c r="K141" s="225"/>
      <c r="L141" s="225"/>
      <c r="M141" s="225"/>
      <c r="N141" s="225"/>
      <c r="O141" s="225"/>
      <c r="P141" s="225"/>
      <c r="Q141" s="225"/>
      <c r="R141" s="225"/>
      <c r="S141" s="225"/>
      <c r="T141" s="225"/>
      <c r="U141" s="225"/>
      <c r="V141" s="225"/>
      <c r="W141" s="225"/>
      <c r="X141" s="206"/>
      <c r="Y141" s="206"/>
      <c r="Z141" s="206"/>
      <c r="AA141" s="206"/>
      <c r="AB141" s="206"/>
      <c r="AC141" s="206"/>
      <c r="AD141" s="206"/>
      <c r="AE141" s="206"/>
      <c r="AF141" s="206"/>
      <c r="AG141" s="206" t="s">
        <v>280</v>
      </c>
      <c r="AH141" s="206">
        <v>0</v>
      </c>
      <c r="AI141" s="206"/>
      <c r="AJ141" s="206"/>
      <c r="AK141" s="206"/>
      <c r="AL141" s="206"/>
      <c r="AM141" s="206"/>
      <c r="AN141" s="206"/>
      <c r="AO141" s="206"/>
      <c r="AP141" s="206"/>
      <c r="AQ141" s="206"/>
      <c r="AR141" s="206"/>
      <c r="AS141" s="206"/>
      <c r="AT141" s="206"/>
      <c r="AU141" s="206"/>
      <c r="AV141" s="206"/>
      <c r="AW141" s="206"/>
      <c r="AX141" s="206"/>
      <c r="AY141" s="206"/>
      <c r="AZ141" s="206"/>
      <c r="BA141" s="206"/>
      <c r="BB141" s="206"/>
      <c r="BC141" s="206"/>
      <c r="BD141" s="206"/>
      <c r="BE141" s="206"/>
      <c r="BF141" s="206"/>
      <c r="BG141" s="206"/>
      <c r="BH141" s="206"/>
    </row>
    <row r="142" spans="1:60" outlineLevel="1" x14ac:dyDescent="0.25">
      <c r="A142" s="223"/>
      <c r="B142" s="224"/>
      <c r="C142" s="254" t="s">
        <v>409</v>
      </c>
      <c r="D142" s="226"/>
      <c r="E142" s="227">
        <v>-1.6</v>
      </c>
      <c r="F142" s="225"/>
      <c r="G142" s="225"/>
      <c r="H142" s="225"/>
      <c r="I142" s="225"/>
      <c r="J142" s="225"/>
      <c r="K142" s="225"/>
      <c r="L142" s="225"/>
      <c r="M142" s="225"/>
      <c r="N142" s="225"/>
      <c r="O142" s="225"/>
      <c r="P142" s="225"/>
      <c r="Q142" s="225"/>
      <c r="R142" s="225"/>
      <c r="S142" s="225"/>
      <c r="T142" s="225"/>
      <c r="U142" s="225"/>
      <c r="V142" s="225"/>
      <c r="W142" s="225"/>
      <c r="X142" s="206"/>
      <c r="Y142" s="206"/>
      <c r="Z142" s="206"/>
      <c r="AA142" s="206"/>
      <c r="AB142" s="206"/>
      <c r="AC142" s="206"/>
      <c r="AD142" s="206"/>
      <c r="AE142" s="206"/>
      <c r="AF142" s="206"/>
      <c r="AG142" s="206" t="s">
        <v>280</v>
      </c>
      <c r="AH142" s="206">
        <v>0</v>
      </c>
      <c r="AI142" s="206"/>
      <c r="AJ142" s="206"/>
      <c r="AK142" s="206"/>
      <c r="AL142" s="206"/>
      <c r="AM142" s="206"/>
      <c r="AN142" s="206"/>
      <c r="AO142" s="206"/>
      <c r="AP142" s="206"/>
      <c r="AQ142" s="206"/>
      <c r="AR142" s="206"/>
      <c r="AS142" s="206"/>
      <c r="AT142" s="206"/>
      <c r="AU142" s="206"/>
      <c r="AV142" s="206"/>
      <c r="AW142" s="206"/>
      <c r="AX142" s="206"/>
      <c r="AY142" s="206"/>
      <c r="AZ142" s="206"/>
      <c r="BA142" s="206"/>
      <c r="BB142" s="206"/>
      <c r="BC142" s="206"/>
      <c r="BD142" s="206"/>
      <c r="BE142" s="206"/>
      <c r="BF142" s="206"/>
      <c r="BG142" s="206"/>
      <c r="BH142" s="206"/>
    </row>
    <row r="143" spans="1:60" outlineLevel="1" x14ac:dyDescent="0.25">
      <c r="A143" s="223"/>
      <c r="B143" s="224"/>
      <c r="C143" s="254" t="s">
        <v>410</v>
      </c>
      <c r="D143" s="226"/>
      <c r="E143" s="227">
        <v>5.5274999999999999</v>
      </c>
      <c r="F143" s="225"/>
      <c r="G143" s="225"/>
      <c r="H143" s="225"/>
      <c r="I143" s="225"/>
      <c r="J143" s="225"/>
      <c r="K143" s="225"/>
      <c r="L143" s="225"/>
      <c r="M143" s="225"/>
      <c r="N143" s="225"/>
      <c r="O143" s="225"/>
      <c r="P143" s="225"/>
      <c r="Q143" s="225"/>
      <c r="R143" s="225"/>
      <c r="S143" s="225"/>
      <c r="T143" s="225"/>
      <c r="U143" s="225"/>
      <c r="V143" s="225"/>
      <c r="W143" s="225"/>
      <c r="X143" s="206"/>
      <c r="Y143" s="206"/>
      <c r="Z143" s="206"/>
      <c r="AA143" s="206"/>
      <c r="AB143" s="206"/>
      <c r="AC143" s="206"/>
      <c r="AD143" s="206"/>
      <c r="AE143" s="206"/>
      <c r="AF143" s="206"/>
      <c r="AG143" s="206" t="s">
        <v>280</v>
      </c>
      <c r="AH143" s="206">
        <v>0</v>
      </c>
      <c r="AI143" s="206"/>
      <c r="AJ143" s="206"/>
      <c r="AK143" s="206"/>
      <c r="AL143" s="206"/>
      <c r="AM143" s="206"/>
      <c r="AN143" s="206"/>
      <c r="AO143" s="206"/>
      <c r="AP143" s="206"/>
      <c r="AQ143" s="206"/>
      <c r="AR143" s="206"/>
      <c r="AS143" s="206"/>
      <c r="AT143" s="206"/>
      <c r="AU143" s="206"/>
      <c r="AV143" s="206"/>
      <c r="AW143" s="206"/>
      <c r="AX143" s="206"/>
      <c r="AY143" s="206"/>
      <c r="AZ143" s="206"/>
      <c r="BA143" s="206"/>
      <c r="BB143" s="206"/>
      <c r="BC143" s="206"/>
      <c r="BD143" s="206"/>
      <c r="BE143" s="206"/>
      <c r="BF143" s="206"/>
      <c r="BG143" s="206"/>
      <c r="BH143" s="206"/>
    </row>
    <row r="144" spans="1:60" outlineLevel="1" x14ac:dyDescent="0.25">
      <c r="A144" s="223"/>
      <c r="B144" s="224"/>
      <c r="C144" s="254" t="s">
        <v>411</v>
      </c>
      <c r="D144" s="226"/>
      <c r="E144" s="227">
        <v>34.335000000000001</v>
      </c>
      <c r="F144" s="225"/>
      <c r="G144" s="225"/>
      <c r="H144" s="225"/>
      <c r="I144" s="225"/>
      <c r="J144" s="225"/>
      <c r="K144" s="225"/>
      <c r="L144" s="225"/>
      <c r="M144" s="225"/>
      <c r="N144" s="225"/>
      <c r="O144" s="225"/>
      <c r="P144" s="225"/>
      <c r="Q144" s="225"/>
      <c r="R144" s="225"/>
      <c r="S144" s="225"/>
      <c r="T144" s="225"/>
      <c r="U144" s="225"/>
      <c r="V144" s="225"/>
      <c r="W144" s="225"/>
      <c r="X144" s="206"/>
      <c r="Y144" s="206"/>
      <c r="Z144" s="206"/>
      <c r="AA144" s="206"/>
      <c r="AB144" s="206"/>
      <c r="AC144" s="206"/>
      <c r="AD144" s="206"/>
      <c r="AE144" s="206"/>
      <c r="AF144" s="206"/>
      <c r="AG144" s="206" t="s">
        <v>280</v>
      </c>
      <c r="AH144" s="206">
        <v>0</v>
      </c>
      <c r="AI144" s="206"/>
      <c r="AJ144" s="206"/>
      <c r="AK144" s="206"/>
      <c r="AL144" s="206"/>
      <c r="AM144" s="206"/>
      <c r="AN144" s="206"/>
      <c r="AO144" s="206"/>
      <c r="AP144" s="206"/>
      <c r="AQ144" s="206"/>
      <c r="AR144" s="206"/>
      <c r="AS144" s="206"/>
      <c r="AT144" s="206"/>
      <c r="AU144" s="206"/>
      <c r="AV144" s="206"/>
      <c r="AW144" s="206"/>
      <c r="AX144" s="206"/>
      <c r="AY144" s="206"/>
      <c r="AZ144" s="206"/>
      <c r="BA144" s="206"/>
      <c r="BB144" s="206"/>
      <c r="BC144" s="206"/>
      <c r="BD144" s="206"/>
      <c r="BE144" s="206"/>
      <c r="BF144" s="206"/>
      <c r="BG144" s="206"/>
      <c r="BH144" s="206"/>
    </row>
    <row r="145" spans="1:60" outlineLevel="1" x14ac:dyDescent="0.25">
      <c r="A145" s="223"/>
      <c r="B145" s="224"/>
      <c r="C145" s="254" t="s">
        <v>412</v>
      </c>
      <c r="D145" s="226"/>
      <c r="E145" s="227">
        <v>-2.5674999999999999</v>
      </c>
      <c r="F145" s="225"/>
      <c r="G145" s="225"/>
      <c r="H145" s="225"/>
      <c r="I145" s="225"/>
      <c r="J145" s="225"/>
      <c r="K145" s="225"/>
      <c r="L145" s="225"/>
      <c r="M145" s="225"/>
      <c r="N145" s="225"/>
      <c r="O145" s="225"/>
      <c r="P145" s="225"/>
      <c r="Q145" s="225"/>
      <c r="R145" s="225"/>
      <c r="S145" s="225"/>
      <c r="T145" s="225"/>
      <c r="U145" s="225"/>
      <c r="V145" s="225"/>
      <c r="W145" s="225"/>
      <c r="X145" s="206"/>
      <c r="Y145" s="206"/>
      <c r="Z145" s="206"/>
      <c r="AA145" s="206"/>
      <c r="AB145" s="206"/>
      <c r="AC145" s="206"/>
      <c r="AD145" s="206"/>
      <c r="AE145" s="206"/>
      <c r="AF145" s="206"/>
      <c r="AG145" s="206" t="s">
        <v>280</v>
      </c>
      <c r="AH145" s="206">
        <v>0</v>
      </c>
      <c r="AI145" s="206"/>
      <c r="AJ145" s="206"/>
      <c r="AK145" s="206"/>
      <c r="AL145" s="206"/>
      <c r="AM145" s="206"/>
      <c r="AN145" s="206"/>
      <c r="AO145" s="206"/>
      <c r="AP145" s="206"/>
      <c r="AQ145" s="206"/>
      <c r="AR145" s="206"/>
      <c r="AS145" s="206"/>
      <c r="AT145" s="206"/>
      <c r="AU145" s="206"/>
      <c r="AV145" s="206"/>
      <c r="AW145" s="206"/>
      <c r="AX145" s="206"/>
      <c r="AY145" s="206"/>
      <c r="AZ145" s="206"/>
      <c r="BA145" s="206"/>
      <c r="BB145" s="206"/>
      <c r="BC145" s="206"/>
      <c r="BD145" s="206"/>
      <c r="BE145" s="206"/>
      <c r="BF145" s="206"/>
      <c r="BG145" s="206"/>
      <c r="BH145" s="206"/>
    </row>
    <row r="146" spans="1:60" outlineLevel="1" x14ac:dyDescent="0.25">
      <c r="A146" s="223"/>
      <c r="B146" s="224"/>
      <c r="C146" s="254" t="s">
        <v>413</v>
      </c>
      <c r="D146" s="226"/>
      <c r="E146" s="227">
        <v>-1.5760000000000001</v>
      </c>
      <c r="F146" s="225"/>
      <c r="G146" s="225"/>
      <c r="H146" s="225"/>
      <c r="I146" s="225"/>
      <c r="J146" s="225"/>
      <c r="K146" s="225"/>
      <c r="L146" s="225"/>
      <c r="M146" s="225"/>
      <c r="N146" s="225"/>
      <c r="O146" s="225"/>
      <c r="P146" s="225"/>
      <c r="Q146" s="225"/>
      <c r="R146" s="225"/>
      <c r="S146" s="225"/>
      <c r="T146" s="225"/>
      <c r="U146" s="225"/>
      <c r="V146" s="225"/>
      <c r="W146" s="225"/>
      <c r="X146" s="206"/>
      <c r="Y146" s="206"/>
      <c r="Z146" s="206"/>
      <c r="AA146" s="206"/>
      <c r="AB146" s="206"/>
      <c r="AC146" s="206"/>
      <c r="AD146" s="206"/>
      <c r="AE146" s="206"/>
      <c r="AF146" s="206"/>
      <c r="AG146" s="206" t="s">
        <v>280</v>
      </c>
      <c r="AH146" s="206">
        <v>0</v>
      </c>
      <c r="AI146" s="206"/>
      <c r="AJ146" s="206"/>
      <c r="AK146" s="206"/>
      <c r="AL146" s="206"/>
      <c r="AM146" s="206"/>
      <c r="AN146" s="206"/>
      <c r="AO146" s="206"/>
      <c r="AP146" s="206"/>
      <c r="AQ146" s="206"/>
      <c r="AR146" s="206"/>
      <c r="AS146" s="206"/>
      <c r="AT146" s="206"/>
      <c r="AU146" s="206"/>
      <c r="AV146" s="206"/>
      <c r="AW146" s="206"/>
      <c r="AX146" s="206"/>
      <c r="AY146" s="206"/>
      <c r="AZ146" s="206"/>
      <c r="BA146" s="206"/>
      <c r="BB146" s="206"/>
      <c r="BC146" s="206"/>
      <c r="BD146" s="206"/>
      <c r="BE146" s="206"/>
      <c r="BF146" s="206"/>
      <c r="BG146" s="206"/>
      <c r="BH146" s="206"/>
    </row>
    <row r="147" spans="1:60" outlineLevel="1" x14ac:dyDescent="0.25">
      <c r="A147" s="223"/>
      <c r="B147" s="224"/>
      <c r="C147" s="254" t="s">
        <v>414</v>
      </c>
      <c r="D147" s="226"/>
      <c r="E147" s="227">
        <v>2.5775000000000001</v>
      </c>
      <c r="F147" s="225"/>
      <c r="G147" s="225"/>
      <c r="H147" s="225"/>
      <c r="I147" s="225"/>
      <c r="J147" s="225"/>
      <c r="K147" s="225"/>
      <c r="L147" s="225"/>
      <c r="M147" s="225"/>
      <c r="N147" s="225"/>
      <c r="O147" s="225"/>
      <c r="P147" s="225"/>
      <c r="Q147" s="225"/>
      <c r="R147" s="225"/>
      <c r="S147" s="225"/>
      <c r="T147" s="225"/>
      <c r="U147" s="225"/>
      <c r="V147" s="225"/>
      <c r="W147" s="225"/>
      <c r="X147" s="206"/>
      <c r="Y147" s="206"/>
      <c r="Z147" s="206"/>
      <c r="AA147" s="206"/>
      <c r="AB147" s="206"/>
      <c r="AC147" s="206"/>
      <c r="AD147" s="206"/>
      <c r="AE147" s="206"/>
      <c r="AF147" s="206"/>
      <c r="AG147" s="206" t="s">
        <v>280</v>
      </c>
      <c r="AH147" s="206">
        <v>0</v>
      </c>
      <c r="AI147" s="206"/>
      <c r="AJ147" s="206"/>
      <c r="AK147" s="206"/>
      <c r="AL147" s="206"/>
      <c r="AM147" s="206"/>
      <c r="AN147" s="206"/>
      <c r="AO147" s="206"/>
      <c r="AP147" s="206"/>
      <c r="AQ147" s="206"/>
      <c r="AR147" s="206"/>
      <c r="AS147" s="206"/>
      <c r="AT147" s="206"/>
      <c r="AU147" s="206"/>
      <c r="AV147" s="206"/>
      <c r="AW147" s="206"/>
      <c r="AX147" s="206"/>
      <c r="AY147" s="206"/>
      <c r="AZ147" s="206"/>
      <c r="BA147" s="206"/>
      <c r="BB147" s="206"/>
      <c r="BC147" s="206"/>
      <c r="BD147" s="206"/>
      <c r="BE147" s="206"/>
      <c r="BF147" s="206"/>
      <c r="BG147" s="206"/>
      <c r="BH147" s="206"/>
    </row>
    <row r="148" spans="1:60" outlineLevel="1" x14ac:dyDescent="0.25">
      <c r="A148" s="223"/>
      <c r="B148" s="224"/>
      <c r="C148" s="254" t="s">
        <v>415</v>
      </c>
      <c r="D148" s="226"/>
      <c r="E148" s="227">
        <v>38.85</v>
      </c>
      <c r="F148" s="225"/>
      <c r="G148" s="225"/>
      <c r="H148" s="225"/>
      <c r="I148" s="225"/>
      <c r="J148" s="225"/>
      <c r="K148" s="225"/>
      <c r="L148" s="225"/>
      <c r="M148" s="225"/>
      <c r="N148" s="225"/>
      <c r="O148" s="225"/>
      <c r="P148" s="225"/>
      <c r="Q148" s="225"/>
      <c r="R148" s="225"/>
      <c r="S148" s="225"/>
      <c r="T148" s="225"/>
      <c r="U148" s="225"/>
      <c r="V148" s="225"/>
      <c r="W148" s="225"/>
      <c r="X148" s="206"/>
      <c r="Y148" s="206"/>
      <c r="Z148" s="206"/>
      <c r="AA148" s="206"/>
      <c r="AB148" s="206"/>
      <c r="AC148" s="206"/>
      <c r="AD148" s="206"/>
      <c r="AE148" s="206"/>
      <c r="AF148" s="206"/>
      <c r="AG148" s="206" t="s">
        <v>280</v>
      </c>
      <c r="AH148" s="206">
        <v>0</v>
      </c>
      <c r="AI148" s="206"/>
      <c r="AJ148" s="206"/>
      <c r="AK148" s="206"/>
      <c r="AL148" s="206"/>
      <c r="AM148" s="206"/>
      <c r="AN148" s="206"/>
      <c r="AO148" s="206"/>
      <c r="AP148" s="206"/>
      <c r="AQ148" s="206"/>
      <c r="AR148" s="206"/>
      <c r="AS148" s="206"/>
      <c r="AT148" s="206"/>
      <c r="AU148" s="206"/>
      <c r="AV148" s="206"/>
      <c r="AW148" s="206"/>
      <c r="AX148" s="206"/>
      <c r="AY148" s="206"/>
      <c r="AZ148" s="206"/>
      <c r="BA148" s="206"/>
      <c r="BB148" s="206"/>
      <c r="BC148" s="206"/>
      <c r="BD148" s="206"/>
      <c r="BE148" s="206"/>
      <c r="BF148" s="206"/>
      <c r="BG148" s="206"/>
      <c r="BH148" s="206"/>
    </row>
    <row r="149" spans="1:60" outlineLevel="1" x14ac:dyDescent="0.25">
      <c r="A149" s="223"/>
      <c r="B149" s="224"/>
      <c r="C149" s="254" t="s">
        <v>416</v>
      </c>
      <c r="D149" s="226"/>
      <c r="E149" s="227">
        <v>-6.6150000000000002</v>
      </c>
      <c r="F149" s="225"/>
      <c r="G149" s="225"/>
      <c r="H149" s="225"/>
      <c r="I149" s="225"/>
      <c r="J149" s="225"/>
      <c r="K149" s="225"/>
      <c r="L149" s="225"/>
      <c r="M149" s="225"/>
      <c r="N149" s="225"/>
      <c r="O149" s="225"/>
      <c r="P149" s="225"/>
      <c r="Q149" s="225"/>
      <c r="R149" s="225"/>
      <c r="S149" s="225"/>
      <c r="T149" s="225"/>
      <c r="U149" s="225"/>
      <c r="V149" s="225"/>
      <c r="W149" s="225"/>
      <c r="X149" s="206"/>
      <c r="Y149" s="206"/>
      <c r="Z149" s="206"/>
      <c r="AA149" s="206"/>
      <c r="AB149" s="206"/>
      <c r="AC149" s="206"/>
      <c r="AD149" s="206"/>
      <c r="AE149" s="206"/>
      <c r="AF149" s="206"/>
      <c r="AG149" s="206" t="s">
        <v>280</v>
      </c>
      <c r="AH149" s="206">
        <v>0</v>
      </c>
      <c r="AI149" s="206"/>
      <c r="AJ149" s="206"/>
      <c r="AK149" s="206"/>
      <c r="AL149" s="206"/>
      <c r="AM149" s="206"/>
      <c r="AN149" s="206"/>
      <c r="AO149" s="206"/>
      <c r="AP149" s="206"/>
      <c r="AQ149" s="206"/>
      <c r="AR149" s="206"/>
      <c r="AS149" s="206"/>
      <c r="AT149" s="206"/>
      <c r="AU149" s="206"/>
      <c r="AV149" s="206"/>
      <c r="AW149" s="206"/>
      <c r="AX149" s="206"/>
      <c r="AY149" s="206"/>
      <c r="AZ149" s="206"/>
      <c r="BA149" s="206"/>
      <c r="BB149" s="206"/>
      <c r="BC149" s="206"/>
      <c r="BD149" s="206"/>
      <c r="BE149" s="206"/>
      <c r="BF149" s="206"/>
      <c r="BG149" s="206"/>
      <c r="BH149" s="206"/>
    </row>
    <row r="150" spans="1:60" outlineLevel="1" x14ac:dyDescent="0.25">
      <c r="A150" s="223"/>
      <c r="B150" s="224"/>
      <c r="C150" s="254" t="s">
        <v>417</v>
      </c>
      <c r="D150" s="226"/>
      <c r="E150" s="227">
        <v>-1.08</v>
      </c>
      <c r="F150" s="225"/>
      <c r="G150" s="225"/>
      <c r="H150" s="225"/>
      <c r="I150" s="225"/>
      <c r="J150" s="225"/>
      <c r="K150" s="225"/>
      <c r="L150" s="225"/>
      <c r="M150" s="225"/>
      <c r="N150" s="225"/>
      <c r="O150" s="225"/>
      <c r="P150" s="225"/>
      <c r="Q150" s="225"/>
      <c r="R150" s="225"/>
      <c r="S150" s="225"/>
      <c r="T150" s="225"/>
      <c r="U150" s="225"/>
      <c r="V150" s="225"/>
      <c r="W150" s="225"/>
      <c r="X150" s="206"/>
      <c r="Y150" s="206"/>
      <c r="Z150" s="206"/>
      <c r="AA150" s="206"/>
      <c r="AB150" s="206"/>
      <c r="AC150" s="206"/>
      <c r="AD150" s="206"/>
      <c r="AE150" s="206"/>
      <c r="AF150" s="206"/>
      <c r="AG150" s="206" t="s">
        <v>280</v>
      </c>
      <c r="AH150" s="206">
        <v>0</v>
      </c>
      <c r="AI150" s="206"/>
      <c r="AJ150" s="206"/>
      <c r="AK150" s="206"/>
      <c r="AL150" s="206"/>
      <c r="AM150" s="206"/>
      <c r="AN150" s="206"/>
      <c r="AO150" s="206"/>
      <c r="AP150" s="206"/>
      <c r="AQ150" s="206"/>
      <c r="AR150" s="206"/>
      <c r="AS150" s="206"/>
      <c r="AT150" s="206"/>
      <c r="AU150" s="206"/>
      <c r="AV150" s="206"/>
      <c r="AW150" s="206"/>
      <c r="AX150" s="206"/>
      <c r="AY150" s="206"/>
      <c r="AZ150" s="206"/>
      <c r="BA150" s="206"/>
      <c r="BB150" s="206"/>
      <c r="BC150" s="206"/>
      <c r="BD150" s="206"/>
      <c r="BE150" s="206"/>
      <c r="BF150" s="206"/>
      <c r="BG150" s="206"/>
      <c r="BH150" s="206"/>
    </row>
    <row r="151" spans="1:60" outlineLevel="1" x14ac:dyDescent="0.25">
      <c r="A151" s="223"/>
      <c r="B151" s="224"/>
      <c r="C151" s="254" t="s">
        <v>413</v>
      </c>
      <c r="D151" s="226"/>
      <c r="E151" s="227">
        <v>-1.5760000000000001</v>
      </c>
      <c r="F151" s="225"/>
      <c r="G151" s="225"/>
      <c r="H151" s="225"/>
      <c r="I151" s="225"/>
      <c r="J151" s="225"/>
      <c r="K151" s="225"/>
      <c r="L151" s="225"/>
      <c r="M151" s="225"/>
      <c r="N151" s="225"/>
      <c r="O151" s="225"/>
      <c r="P151" s="225"/>
      <c r="Q151" s="225"/>
      <c r="R151" s="225"/>
      <c r="S151" s="225"/>
      <c r="T151" s="225"/>
      <c r="U151" s="225"/>
      <c r="V151" s="225"/>
      <c r="W151" s="225"/>
      <c r="X151" s="206"/>
      <c r="Y151" s="206"/>
      <c r="Z151" s="206"/>
      <c r="AA151" s="206"/>
      <c r="AB151" s="206"/>
      <c r="AC151" s="206"/>
      <c r="AD151" s="206"/>
      <c r="AE151" s="206"/>
      <c r="AF151" s="206"/>
      <c r="AG151" s="206" t="s">
        <v>280</v>
      </c>
      <c r="AH151" s="206">
        <v>0</v>
      </c>
      <c r="AI151" s="206"/>
      <c r="AJ151" s="206"/>
      <c r="AK151" s="206"/>
      <c r="AL151" s="206"/>
      <c r="AM151" s="206"/>
      <c r="AN151" s="206"/>
      <c r="AO151" s="206"/>
      <c r="AP151" s="206"/>
      <c r="AQ151" s="206"/>
      <c r="AR151" s="206"/>
      <c r="AS151" s="206"/>
      <c r="AT151" s="206"/>
      <c r="AU151" s="206"/>
      <c r="AV151" s="206"/>
      <c r="AW151" s="206"/>
      <c r="AX151" s="206"/>
      <c r="AY151" s="206"/>
      <c r="AZ151" s="206"/>
      <c r="BA151" s="206"/>
      <c r="BB151" s="206"/>
      <c r="BC151" s="206"/>
      <c r="BD151" s="206"/>
      <c r="BE151" s="206"/>
      <c r="BF151" s="206"/>
      <c r="BG151" s="206"/>
      <c r="BH151" s="206"/>
    </row>
    <row r="152" spans="1:60" outlineLevel="1" x14ac:dyDescent="0.25">
      <c r="A152" s="223"/>
      <c r="B152" s="224"/>
      <c r="C152" s="254" t="s">
        <v>418</v>
      </c>
      <c r="D152" s="226"/>
      <c r="E152" s="227">
        <v>1.35</v>
      </c>
      <c r="F152" s="225"/>
      <c r="G152" s="225"/>
      <c r="H152" s="225"/>
      <c r="I152" s="225"/>
      <c r="J152" s="225"/>
      <c r="K152" s="225"/>
      <c r="L152" s="225"/>
      <c r="M152" s="225"/>
      <c r="N152" s="225"/>
      <c r="O152" s="225"/>
      <c r="P152" s="225"/>
      <c r="Q152" s="225"/>
      <c r="R152" s="225"/>
      <c r="S152" s="225"/>
      <c r="T152" s="225"/>
      <c r="U152" s="225"/>
      <c r="V152" s="225"/>
      <c r="W152" s="225"/>
      <c r="X152" s="206"/>
      <c r="Y152" s="206"/>
      <c r="Z152" s="206"/>
      <c r="AA152" s="206"/>
      <c r="AB152" s="206"/>
      <c r="AC152" s="206"/>
      <c r="AD152" s="206"/>
      <c r="AE152" s="206"/>
      <c r="AF152" s="206"/>
      <c r="AG152" s="206" t="s">
        <v>280</v>
      </c>
      <c r="AH152" s="206">
        <v>0</v>
      </c>
      <c r="AI152" s="206"/>
      <c r="AJ152" s="206"/>
      <c r="AK152" s="206"/>
      <c r="AL152" s="206"/>
      <c r="AM152" s="206"/>
      <c r="AN152" s="206"/>
      <c r="AO152" s="206"/>
      <c r="AP152" s="206"/>
      <c r="AQ152" s="206"/>
      <c r="AR152" s="206"/>
      <c r="AS152" s="206"/>
      <c r="AT152" s="206"/>
      <c r="AU152" s="206"/>
      <c r="AV152" s="206"/>
      <c r="AW152" s="206"/>
      <c r="AX152" s="206"/>
      <c r="AY152" s="206"/>
      <c r="AZ152" s="206"/>
      <c r="BA152" s="206"/>
      <c r="BB152" s="206"/>
      <c r="BC152" s="206"/>
      <c r="BD152" s="206"/>
      <c r="BE152" s="206"/>
      <c r="BF152" s="206"/>
      <c r="BG152" s="206"/>
      <c r="BH152" s="206"/>
    </row>
    <row r="153" spans="1:60" outlineLevel="1" x14ac:dyDescent="0.25">
      <c r="A153" s="223"/>
      <c r="B153" s="224"/>
      <c r="C153" s="254" t="s">
        <v>419</v>
      </c>
      <c r="D153" s="226"/>
      <c r="E153" s="227">
        <v>34.965000000000003</v>
      </c>
      <c r="F153" s="225"/>
      <c r="G153" s="225"/>
      <c r="H153" s="225"/>
      <c r="I153" s="225"/>
      <c r="J153" s="225"/>
      <c r="K153" s="225"/>
      <c r="L153" s="225"/>
      <c r="M153" s="225"/>
      <c r="N153" s="225"/>
      <c r="O153" s="225"/>
      <c r="P153" s="225"/>
      <c r="Q153" s="225"/>
      <c r="R153" s="225"/>
      <c r="S153" s="225"/>
      <c r="T153" s="225"/>
      <c r="U153" s="225"/>
      <c r="V153" s="225"/>
      <c r="W153" s="225"/>
      <c r="X153" s="206"/>
      <c r="Y153" s="206"/>
      <c r="Z153" s="206"/>
      <c r="AA153" s="206"/>
      <c r="AB153" s="206"/>
      <c r="AC153" s="206"/>
      <c r="AD153" s="206"/>
      <c r="AE153" s="206"/>
      <c r="AF153" s="206"/>
      <c r="AG153" s="206" t="s">
        <v>280</v>
      </c>
      <c r="AH153" s="206">
        <v>0</v>
      </c>
      <c r="AI153" s="206"/>
      <c r="AJ153" s="206"/>
      <c r="AK153" s="206"/>
      <c r="AL153" s="206"/>
      <c r="AM153" s="206"/>
      <c r="AN153" s="206"/>
      <c r="AO153" s="206"/>
      <c r="AP153" s="206"/>
      <c r="AQ153" s="206"/>
      <c r="AR153" s="206"/>
      <c r="AS153" s="206"/>
      <c r="AT153" s="206"/>
      <c r="AU153" s="206"/>
      <c r="AV153" s="206"/>
      <c r="AW153" s="206"/>
      <c r="AX153" s="206"/>
      <c r="AY153" s="206"/>
      <c r="AZ153" s="206"/>
      <c r="BA153" s="206"/>
      <c r="BB153" s="206"/>
      <c r="BC153" s="206"/>
      <c r="BD153" s="206"/>
      <c r="BE153" s="206"/>
      <c r="BF153" s="206"/>
      <c r="BG153" s="206"/>
      <c r="BH153" s="206"/>
    </row>
    <row r="154" spans="1:60" outlineLevel="1" x14ac:dyDescent="0.25">
      <c r="A154" s="223"/>
      <c r="B154" s="224"/>
      <c r="C154" s="254" t="s">
        <v>420</v>
      </c>
      <c r="D154" s="226"/>
      <c r="E154" s="227">
        <v>-1.44</v>
      </c>
      <c r="F154" s="225"/>
      <c r="G154" s="225"/>
      <c r="H154" s="225"/>
      <c r="I154" s="225"/>
      <c r="J154" s="225"/>
      <c r="K154" s="225"/>
      <c r="L154" s="225"/>
      <c r="M154" s="225"/>
      <c r="N154" s="225"/>
      <c r="O154" s="225"/>
      <c r="P154" s="225"/>
      <c r="Q154" s="225"/>
      <c r="R154" s="225"/>
      <c r="S154" s="225"/>
      <c r="T154" s="225"/>
      <c r="U154" s="225"/>
      <c r="V154" s="225"/>
      <c r="W154" s="225"/>
      <c r="X154" s="206"/>
      <c r="Y154" s="206"/>
      <c r="Z154" s="206"/>
      <c r="AA154" s="206"/>
      <c r="AB154" s="206"/>
      <c r="AC154" s="206"/>
      <c r="AD154" s="206"/>
      <c r="AE154" s="206"/>
      <c r="AF154" s="206"/>
      <c r="AG154" s="206" t="s">
        <v>280</v>
      </c>
      <c r="AH154" s="206">
        <v>0</v>
      </c>
      <c r="AI154" s="206"/>
      <c r="AJ154" s="206"/>
      <c r="AK154" s="206"/>
      <c r="AL154" s="206"/>
      <c r="AM154" s="206"/>
      <c r="AN154" s="206"/>
      <c r="AO154" s="206"/>
      <c r="AP154" s="206"/>
      <c r="AQ154" s="206"/>
      <c r="AR154" s="206"/>
      <c r="AS154" s="206"/>
      <c r="AT154" s="206"/>
      <c r="AU154" s="206"/>
      <c r="AV154" s="206"/>
      <c r="AW154" s="206"/>
      <c r="AX154" s="206"/>
      <c r="AY154" s="206"/>
      <c r="AZ154" s="206"/>
      <c r="BA154" s="206"/>
      <c r="BB154" s="206"/>
      <c r="BC154" s="206"/>
      <c r="BD154" s="206"/>
      <c r="BE154" s="206"/>
      <c r="BF154" s="206"/>
      <c r="BG154" s="206"/>
      <c r="BH154" s="206"/>
    </row>
    <row r="155" spans="1:60" outlineLevel="1" x14ac:dyDescent="0.25">
      <c r="A155" s="223"/>
      <c r="B155" s="224"/>
      <c r="C155" s="254" t="s">
        <v>421</v>
      </c>
      <c r="D155" s="226"/>
      <c r="E155" s="227">
        <v>-1.44</v>
      </c>
      <c r="F155" s="225"/>
      <c r="G155" s="225"/>
      <c r="H155" s="225"/>
      <c r="I155" s="225"/>
      <c r="J155" s="225"/>
      <c r="K155" s="225"/>
      <c r="L155" s="225"/>
      <c r="M155" s="225"/>
      <c r="N155" s="225"/>
      <c r="O155" s="225"/>
      <c r="P155" s="225"/>
      <c r="Q155" s="225"/>
      <c r="R155" s="225"/>
      <c r="S155" s="225"/>
      <c r="T155" s="225"/>
      <c r="U155" s="225"/>
      <c r="V155" s="225"/>
      <c r="W155" s="225"/>
      <c r="X155" s="206"/>
      <c r="Y155" s="206"/>
      <c r="Z155" s="206"/>
      <c r="AA155" s="206"/>
      <c r="AB155" s="206"/>
      <c r="AC155" s="206"/>
      <c r="AD155" s="206"/>
      <c r="AE155" s="206"/>
      <c r="AF155" s="206"/>
      <c r="AG155" s="206" t="s">
        <v>280</v>
      </c>
      <c r="AH155" s="206">
        <v>0</v>
      </c>
      <c r="AI155" s="206"/>
      <c r="AJ155" s="206"/>
      <c r="AK155" s="206"/>
      <c r="AL155" s="206"/>
      <c r="AM155" s="206"/>
      <c r="AN155" s="206"/>
      <c r="AO155" s="206"/>
      <c r="AP155" s="206"/>
      <c r="AQ155" s="206"/>
      <c r="AR155" s="206"/>
      <c r="AS155" s="206"/>
      <c r="AT155" s="206"/>
      <c r="AU155" s="206"/>
      <c r="AV155" s="206"/>
      <c r="AW155" s="206"/>
      <c r="AX155" s="206"/>
      <c r="AY155" s="206"/>
      <c r="AZ155" s="206"/>
      <c r="BA155" s="206"/>
      <c r="BB155" s="206"/>
      <c r="BC155" s="206"/>
      <c r="BD155" s="206"/>
      <c r="BE155" s="206"/>
      <c r="BF155" s="206"/>
      <c r="BG155" s="206"/>
      <c r="BH155" s="206"/>
    </row>
    <row r="156" spans="1:60" outlineLevel="1" x14ac:dyDescent="0.25">
      <c r="A156" s="223"/>
      <c r="B156" s="224"/>
      <c r="C156" s="254" t="s">
        <v>422</v>
      </c>
      <c r="D156" s="226"/>
      <c r="E156" s="227">
        <v>3.4020000000000001</v>
      </c>
      <c r="F156" s="225"/>
      <c r="G156" s="225"/>
      <c r="H156" s="225"/>
      <c r="I156" s="225"/>
      <c r="J156" s="225"/>
      <c r="K156" s="225"/>
      <c r="L156" s="225"/>
      <c r="M156" s="225"/>
      <c r="N156" s="225"/>
      <c r="O156" s="225"/>
      <c r="P156" s="225"/>
      <c r="Q156" s="225"/>
      <c r="R156" s="225"/>
      <c r="S156" s="225"/>
      <c r="T156" s="225"/>
      <c r="U156" s="225"/>
      <c r="V156" s="225"/>
      <c r="W156" s="225"/>
      <c r="X156" s="206"/>
      <c r="Y156" s="206"/>
      <c r="Z156" s="206"/>
      <c r="AA156" s="206"/>
      <c r="AB156" s="206"/>
      <c r="AC156" s="206"/>
      <c r="AD156" s="206"/>
      <c r="AE156" s="206"/>
      <c r="AF156" s="206"/>
      <c r="AG156" s="206" t="s">
        <v>280</v>
      </c>
      <c r="AH156" s="206">
        <v>0</v>
      </c>
      <c r="AI156" s="206"/>
      <c r="AJ156" s="206"/>
      <c r="AK156" s="206"/>
      <c r="AL156" s="206"/>
      <c r="AM156" s="206"/>
      <c r="AN156" s="206"/>
      <c r="AO156" s="206"/>
      <c r="AP156" s="206"/>
      <c r="AQ156" s="206"/>
      <c r="AR156" s="206"/>
      <c r="AS156" s="206"/>
      <c r="AT156" s="206"/>
      <c r="AU156" s="206"/>
      <c r="AV156" s="206"/>
      <c r="AW156" s="206"/>
      <c r="AX156" s="206"/>
      <c r="AY156" s="206"/>
      <c r="AZ156" s="206"/>
      <c r="BA156" s="206"/>
      <c r="BB156" s="206"/>
      <c r="BC156" s="206"/>
      <c r="BD156" s="206"/>
      <c r="BE156" s="206"/>
      <c r="BF156" s="206"/>
      <c r="BG156" s="206"/>
      <c r="BH156" s="206"/>
    </row>
    <row r="157" spans="1:60" ht="20.399999999999999" outlineLevel="1" x14ac:dyDescent="0.25">
      <c r="A157" s="223"/>
      <c r="B157" s="224"/>
      <c r="C157" s="254" t="s">
        <v>423</v>
      </c>
      <c r="D157" s="226"/>
      <c r="E157" s="227">
        <v>33.621000000000002</v>
      </c>
      <c r="F157" s="225"/>
      <c r="G157" s="225"/>
      <c r="H157" s="225"/>
      <c r="I157" s="225"/>
      <c r="J157" s="225"/>
      <c r="K157" s="225"/>
      <c r="L157" s="225"/>
      <c r="M157" s="225"/>
      <c r="N157" s="225"/>
      <c r="O157" s="225"/>
      <c r="P157" s="225"/>
      <c r="Q157" s="225"/>
      <c r="R157" s="225"/>
      <c r="S157" s="225"/>
      <c r="T157" s="225"/>
      <c r="U157" s="225"/>
      <c r="V157" s="225"/>
      <c r="W157" s="225"/>
      <c r="X157" s="206"/>
      <c r="Y157" s="206"/>
      <c r="Z157" s="206"/>
      <c r="AA157" s="206"/>
      <c r="AB157" s="206"/>
      <c r="AC157" s="206"/>
      <c r="AD157" s="206"/>
      <c r="AE157" s="206"/>
      <c r="AF157" s="206"/>
      <c r="AG157" s="206" t="s">
        <v>280</v>
      </c>
      <c r="AH157" s="206">
        <v>0</v>
      </c>
      <c r="AI157" s="206"/>
      <c r="AJ157" s="206"/>
      <c r="AK157" s="206"/>
      <c r="AL157" s="206"/>
      <c r="AM157" s="206"/>
      <c r="AN157" s="206"/>
      <c r="AO157" s="206"/>
      <c r="AP157" s="206"/>
      <c r="AQ157" s="206"/>
      <c r="AR157" s="206"/>
      <c r="AS157" s="206"/>
      <c r="AT157" s="206"/>
      <c r="AU157" s="206"/>
      <c r="AV157" s="206"/>
      <c r="AW157" s="206"/>
      <c r="AX157" s="206"/>
      <c r="AY157" s="206"/>
      <c r="AZ157" s="206"/>
      <c r="BA157" s="206"/>
      <c r="BB157" s="206"/>
      <c r="BC157" s="206"/>
      <c r="BD157" s="206"/>
      <c r="BE157" s="206"/>
      <c r="BF157" s="206"/>
      <c r="BG157" s="206"/>
      <c r="BH157" s="206"/>
    </row>
    <row r="158" spans="1:60" outlineLevel="1" x14ac:dyDescent="0.25">
      <c r="A158" s="223"/>
      <c r="B158" s="224"/>
      <c r="C158" s="254" t="s">
        <v>420</v>
      </c>
      <c r="D158" s="226"/>
      <c r="E158" s="227">
        <v>-1.44</v>
      </c>
      <c r="F158" s="225"/>
      <c r="G158" s="225"/>
      <c r="H158" s="225"/>
      <c r="I158" s="225"/>
      <c r="J158" s="225"/>
      <c r="K158" s="225"/>
      <c r="L158" s="225"/>
      <c r="M158" s="225"/>
      <c r="N158" s="225"/>
      <c r="O158" s="225"/>
      <c r="P158" s="225"/>
      <c r="Q158" s="225"/>
      <c r="R158" s="225"/>
      <c r="S158" s="225"/>
      <c r="T158" s="225"/>
      <c r="U158" s="225"/>
      <c r="V158" s="225"/>
      <c r="W158" s="225"/>
      <c r="X158" s="206"/>
      <c r="Y158" s="206"/>
      <c r="Z158" s="206"/>
      <c r="AA158" s="206"/>
      <c r="AB158" s="206"/>
      <c r="AC158" s="206"/>
      <c r="AD158" s="206"/>
      <c r="AE158" s="206"/>
      <c r="AF158" s="206"/>
      <c r="AG158" s="206" t="s">
        <v>280</v>
      </c>
      <c r="AH158" s="206">
        <v>0</v>
      </c>
      <c r="AI158" s="206"/>
      <c r="AJ158" s="206"/>
      <c r="AK158" s="206"/>
      <c r="AL158" s="206"/>
      <c r="AM158" s="206"/>
      <c r="AN158" s="206"/>
      <c r="AO158" s="206"/>
      <c r="AP158" s="206"/>
      <c r="AQ158" s="206"/>
      <c r="AR158" s="206"/>
      <c r="AS158" s="206"/>
      <c r="AT158" s="206"/>
      <c r="AU158" s="206"/>
      <c r="AV158" s="206"/>
      <c r="AW158" s="206"/>
      <c r="AX158" s="206"/>
      <c r="AY158" s="206"/>
      <c r="AZ158" s="206"/>
      <c r="BA158" s="206"/>
      <c r="BB158" s="206"/>
      <c r="BC158" s="206"/>
      <c r="BD158" s="206"/>
      <c r="BE158" s="206"/>
      <c r="BF158" s="206"/>
      <c r="BG158" s="206"/>
      <c r="BH158" s="206"/>
    </row>
    <row r="159" spans="1:60" outlineLevel="1" x14ac:dyDescent="0.25">
      <c r="A159" s="223"/>
      <c r="B159" s="224"/>
      <c r="C159" s="254" t="s">
        <v>424</v>
      </c>
      <c r="D159" s="226"/>
      <c r="E159" s="227">
        <v>-3.1520000000000001</v>
      </c>
      <c r="F159" s="225"/>
      <c r="G159" s="225"/>
      <c r="H159" s="225"/>
      <c r="I159" s="225"/>
      <c r="J159" s="225"/>
      <c r="K159" s="225"/>
      <c r="L159" s="225"/>
      <c r="M159" s="225"/>
      <c r="N159" s="225"/>
      <c r="O159" s="225"/>
      <c r="P159" s="225"/>
      <c r="Q159" s="225"/>
      <c r="R159" s="225"/>
      <c r="S159" s="225"/>
      <c r="T159" s="225"/>
      <c r="U159" s="225"/>
      <c r="V159" s="225"/>
      <c r="W159" s="225"/>
      <c r="X159" s="206"/>
      <c r="Y159" s="206"/>
      <c r="Z159" s="206"/>
      <c r="AA159" s="206"/>
      <c r="AB159" s="206"/>
      <c r="AC159" s="206"/>
      <c r="AD159" s="206"/>
      <c r="AE159" s="206"/>
      <c r="AF159" s="206"/>
      <c r="AG159" s="206" t="s">
        <v>280</v>
      </c>
      <c r="AH159" s="206">
        <v>0</v>
      </c>
      <c r="AI159" s="206"/>
      <c r="AJ159" s="206"/>
      <c r="AK159" s="206"/>
      <c r="AL159" s="206"/>
      <c r="AM159" s="206"/>
      <c r="AN159" s="206"/>
      <c r="AO159" s="206"/>
      <c r="AP159" s="206"/>
      <c r="AQ159" s="206"/>
      <c r="AR159" s="206"/>
      <c r="AS159" s="206"/>
      <c r="AT159" s="206"/>
      <c r="AU159" s="206"/>
      <c r="AV159" s="206"/>
      <c r="AW159" s="206"/>
      <c r="AX159" s="206"/>
      <c r="AY159" s="206"/>
      <c r="AZ159" s="206"/>
      <c r="BA159" s="206"/>
      <c r="BB159" s="206"/>
      <c r="BC159" s="206"/>
      <c r="BD159" s="206"/>
      <c r="BE159" s="206"/>
      <c r="BF159" s="206"/>
      <c r="BG159" s="206"/>
      <c r="BH159" s="206"/>
    </row>
    <row r="160" spans="1:60" outlineLevel="1" x14ac:dyDescent="0.25">
      <c r="A160" s="223"/>
      <c r="B160" s="224"/>
      <c r="C160" s="254" t="s">
        <v>422</v>
      </c>
      <c r="D160" s="226"/>
      <c r="E160" s="227">
        <v>3.4020000000000001</v>
      </c>
      <c r="F160" s="225"/>
      <c r="G160" s="225"/>
      <c r="H160" s="225"/>
      <c r="I160" s="225"/>
      <c r="J160" s="225"/>
      <c r="K160" s="225"/>
      <c r="L160" s="225"/>
      <c r="M160" s="225"/>
      <c r="N160" s="225"/>
      <c r="O160" s="225"/>
      <c r="P160" s="225"/>
      <c r="Q160" s="225"/>
      <c r="R160" s="225"/>
      <c r="S160" s="225"/>
      <c r="T160" s="225"/>
      <c r="U160" s="225"/>
      <c r="V160" s="225"/>
      <c r="W160" s="225"/>
      <c r="X160" s="206"/>
      <c r="Y160" s="206"/>
      <c r="Z160" s="206"/>
      <c r="AA160" s="206"/>
      <c r="AB160" s="206"/>
      <c r="AC160" s="206"/>
      <c r="AD160" s="206"/>
      <c r="AE160" s="206"/>
      <c r="AF160" s="206"/>
      <c r="AG160" s="206" t="s">
        <v>280</v>
      </c>
      <c r="AH160" s="206">
        <v>0</v>
      </c>
      <c r="AI160" s="206"/>
      <c r="AJ160" s="206"/>
      <c r="AK160" s="206"/>
      <c r="AL160" s="206"/>
      <c r="AM160" s="206"/>
      <c r="AN160" s="206"/>
      <c r="AO160" s="206"/>
      <c r="AP160" s="206"/>
      <c r="AQ160" s="206"/>
      <c r="AR160" s="206"/>
      <c r="AS160" s="206"/>
      <c r="AT160" s="206"/>
      <c r="AU160" s="206"/>
      <c r="AV160" s="206"/>
      <c r="AW160" s="206"/>
      <c r="AX160" s="206"/>
      <c r="AY160" s="206"/>
      <c r="AZ160" s="206"/>
      <c r="BA160" s="206"/>
      <c r="BB160" s="206"/>
      <c r="BC160" s="206"/>
      <c r="BD160" s="206"/>
      <c r="BE160" s="206"/>
      <c r="BF160" s="206"/>
      <c r="BG160" s="206"/>
      <c r="BH160" s="206"/>
    </row>
    <row r="161" spans="1:60" ht="20.399999999999999" outlineLevel="1" x14ac:dyDescent="0.25">
      <c r="A161" s="223"/>
      <c r="B161" s="224"/>
      <c r="C161" s="254" t="s">
        <v>425</v>
      </c>
      <c r="D161" s="226"/>
      <c r="E161" s="227">
        <v>19.908000000000001</v>
      </c>
      <c r="F161" s="225"/>
      <c r="G161" s="225"/>
      <c r="H161" s="225"/>
      <c r="I161" s="225"/>
      <c r="J161" s="225"/>
      <c r="K161" s="225"/>
      <c r="L161" s="225"/>
      <c r="M161" s="225"/>
      <c r="N161" s="225"/>
      <c r="O161" s="225"/>
      <c r="P161" s="225"/>
      <c r="Q161" s="225"/>
      <c r="R161" s="225"/>
      <c r="S161" s="225"/>
      <c r="T161" s="225"/>
      <c r="U161" s="225"/>
      <c r="V161" s="225"/>
      <c r="W161" s="225"/>
      <c r="X161" s="206"/>
      <c r="Y161" s="206"/>
      <c r="Z161" s="206"/>
      <c r="AA161" s="206"/>
      <c r="AB161" s="206"/>
      <c r="AC161" s="206"/>
      <c r="AD161" s="206"/>
      <c r="AE161" s="206"/>
      <c r="AF161" s="206"/>
      <c r="AG161" s="206" t="s">
        <v>280</v>
      </c>
      <c r="AH161" s="206">
        <v>0</v>
      </c>
      <c r="AI161" s="206"/>
      <c r="AJ161" s="206"/>
      <c r="AK161" s="206"/>
      <c r="AL161" s="206"/>
      <c r="AM161" s="206"/>
      <c r="AN161" s="206"/>
      <c r="AO161" s="206"/>
      <c r="AP161" s="206"/>
      <c r="AQ161" s="206"/>
      <c r="AR161" s="206"/>
      <c r="AS161" s="206"/>
      <c r="AT161" s="206"/>
      <c r="AU161" s="206"/>
      <c r="AV161" s="206"/>
      <c r="AW161" s="206"/>
      <c r="AX161" s="206"/>
      <c r="AY161" s="206"/>
      <c r="AZ161" s="206"/>
      <c r="BA161" s="206"/>
      <c r="BB161" s="206"/>
      <c r="BC161" s="206"/>
      <c r="BD161" s="206"/>
      <c r="BE161" s="206"/>
      <c r="BF161" s="206"/>
      <c r="BG161" s="206"/>
      <c r="BH161" s="206"/>
    </row>
    <row r="162" spans="1:60" outlineLevel="1" x14ac:dyDescent="0.25">
      <c r="A162" s="223"/>
      <c r="B162" s="224"/>
      <c r="C162" s="254" t="s">
        <v>426</v>
      </c>
      <c r="D162" s="226"/>
      <c r="E162" s="227">
        <v>-5.4</v>
      </c>
      <c r="F162" s="225"/>
      <c r="G162" s="225"/>
      <c r="H162" s="225"/>
      <c r="I162" s="225"/>
      <c r="J162" s="225"/>
      <c r="K162" s="225"/>
      <c r="L162" s="225"/>
      <c r="M162" s="225"/>
      <c r="N162" s="225"/>
      <c r="O162" s="225"/>
      <c r="P162" s="225"/>
      <c r="Q162" s="225"/>
      <c r="R162" s="225"/>
      <c r="S162" s="225"/>
      <c r="T162" s="225"/>
      <c r="U162" s="225"/>
      <c r="V162" s="225"/>
      <c r="W162" s="225"/>
      <c r="X162" s="206"/>
      <c r="Y162" s="206"/>
      <c r="Z162" s="206"/>
      <c r="AA162" s="206"/>
      <c r="AB162" s="206"/>
      <c r="AC162" s="206"/>
      <c r="AD162" s="206"/>
      <c r="AE162" s="206"/>
      <c r="AF162" s="206"/>
      <c r="AG162" s="206" t="s">
        <v>280</v>
      </c>
      <c r="AH162" s="206">
        <v>0</v>
      </c>
      <c r="AI162" s="206"/>
      <c r="AJ162" s="206"/>
      <c r="AK162" s="206"/>
      <c r="AL162" s="206"/>
      <c r="AM162" s="206"/>
      <c r="AN162" s="206"/>
      <c r="AO162" s="206"/>
      <c r="AP162" s="206"/>
      <c r="AQ162" s="206"/>
      <c r="AR162" s="206"/>
      <c r="AS162" s="206"/>
      <c r="AT162" s="206"/>
      <c r="AU162" s="206"/>
      <c r="AV162" s="206"/>
      <c r="AW162" s="206"/>
      <c r="AX162" s="206"/>
      <c r="AY162" s="206"/>
      <c r="AZ162" s="206"/>
      <c r="BA162" s="206"/>
      <c r="BB162" s="206"/>
      <c r="BC162" s="206"/>
      <c r="BD162" s="206"/>
      <c r="BE162" s="206"/>
      <c r="BF162" s="206"/>
      <c r="BG162" s="206"/>
      <c r="BH162" s="206"/>
    </row>
    <row r="163" spans="1:60" outlineLevel="1" x14ac:dyDescent="0.25">
      <c r="A163" s="223"/>
      <c r="B163" s="224"/>
      <c r="C163" s="254" t="s">
        <v>413</v>
      </c>
      <c r="D163" s="226"/>
      <c r="E163" s="227">
        <v>-1.5760000000000001</v>
      </c>
      <c r="F163" s="225"/>
      <c r="G163" s="225"/>
      <c r="H163" s="225"/>
      <c r="I163" s="225"/>
      <c r="J163" s="225"/>
      <c r="K163" s="225"/>
      <c r="L163" s="225"/>
      <c r="M163" s="225"/>
      <c r="N163" s="225"/>
      <c r="O163" s="225"/>
      <c r="P163" s="225"/>
      <c r="Q163" s="225"/>
      <c r="R163" s="225"/>
      <c r="S163" s="225"/>
      <c r="T163" s="225"/>
      <c r="U163" s="225"/>
      <c r="V163" s="225"/>
      <c r="W163" s="225"/>
      <c r="X163" s="206"/>
      <c r="Y163" s="206"/>
      <c r="Z163" s="206"/>
      <c r="AA163" s="206"/>
      <c r="AB163" s="206"/>
      <c r="AC163" s="206"/>
      <c r="AD163" s="206"/>
      <c r="AE163" s="206"/>
      <c r="AF163" s="206"/>
      <c r="AG163" s="206" t="s">
        <v>280</v>
      </c>
      <c r="AH163" s="206">
        <v>0</v>
      </c>
      <c r="AI163" s="206"/>
      <c r="AJ163" s="206"/>
      <c r="AK163" s="206"/>
      <c r="AL163" s="206"/>
      <c r="AM163" s="206"/>
      <c r="AN163" s="206"/>
      <c r="AO163" s="206"/>
      <c r="AP163" s="206"/>
      <c r="AQ163" s="206"/>
      <c r="AR163" s="206"/>
      <c r="AS163" s="206"/>
      <c r="AT163" s="206"/>
      <c r="AU163" s="206"/>
      <c r="AV163" s="206"/>
      <c r="AW163" s="206"/>
      <c r="AX163" s="206"/>
      <c r="AY163" s="206"/>
      <c r="AZ163" s="206"/>
      <c r="BA163" s="206"/>
      <c r="BB163" s="206"/>
      <c r="BC163" s="206"/>
      <c r="BD163" s="206"/>
      <c r="BE163" s="206"/>
      <c r="BF163" s="206"/>
      <c r="BG163" s="206"/>
      <c r="BH163" s="206"/>
    </row>
    <row r="164" spans="1:60" outlineLevel="1" x14ac:dyDescent="0.25">
      <c r="A164" s="223"/>
      <c r="B164" s="224"/>
      <c r="C164" s="254" t="s">
        <v>427</v>
      </c>
      <c r="D164" s="226"/>
      <c r="E164" s="227">
        <v>2.5979999999999999</v>
      </c>
      <c r="F164" s="225"/>
      <c r="G164" s="225"/>
      <c r="H164" s="225"/>
      <c r="I164" s="225"/>
      <c r="J164" s="225"/>
      <c r="K164" s="225"/>
      <c r="L164" s="225"/>
      <c r="M164" s="225"/>
      <c r="N164" s="225"/>
      <c r="O164" s="225"/>
      <c r="P164" s="225"/>
      <c r="Q164" s="225"/>
      <c r="R164" s="225"/>
      <c r="S164" s="225"/>
      <c r="T164" s="225"/>
      <c r="U164" s="225"/>
      <c r="V164" s="225"/>
      <c r="W164" s="225"/>
      <c r="X164" s="206"/>
      <c r="Y164" s="206"/>
      <c r="Z164" s="206"/>
      <c r="AA164" s="206"/>
      <c r="AB164" s="206"/>
      <c r="AC164" s="206"/>
      <c r="AD164" s="206"/>
      <c r="AE164" s="206"/>
      <c r="AF164" s="206"/>
      <c r="AG164" s="206" t="s">
        <v>280</v>
      </c>
      <c r="AH164" s="206">
        <v>0</v>
      </c>
      <c r="AI164" s="206"/>
      <c r="AJ164" s="206"/>
      <c r="AK164" s="206"/>
      <c r="AL164" s="206"/>
      <c r="AM164" s="206"/>
      <c r="AN164" s="206"/>
      <c r="AO164" s="206"/>
      <c r="AP164" s="206"/>
      <c r="AQ164" s="206"/>
      <c r="AR164" s="206"/>
      <c r="AS164" s="206"/>
      <c r="AT164" s="206"/>
      <c r="AU164" s="206"/>
      <c r="AV164" s="206"/>
      <c r="AW164" s="206"/>
      <c r="AX164" s="206"/>
      <c r="AY164" s="206"/>
      <c r="AZ164" s="206"/>
      <c r="BA164" s="206"/>
      <c r="BB164" s="206"/>
      <c r="BC164" s="206"/>
      <c r="BD164" s="206"/>
      <c r="BE164" s="206"/>
      <c r="BF164" s="206"/>
      <c r="BG164" s="206"/>
      <c r="BH164" s="206"/>
    </row>
    <row r="165" spans="1:60" outlineLevel="1" x14ac:dyDescent="0.25">
      <c r="A165" s="223"/>
      <c r="B165" s="224"/>
      <c r="C165" s="254" t="s">
        <v>428</v>
      </c>
      <c r="D165" s="226"/>
      <c r="E165" s="227">
        <v>14.038500000000001</v>
      </c>
      <c r="F165" s="225"/>
      <c r="G165" s="225"/>
      <c r="H165" s="225"/>
      <c r="I165" s="225"/>
      <c r="J165" s="225"/>
      <c r="K165" s="225"/>
      <c r="L165" s="225"/>
      <c r="M165" s="225"/>
      <c r="N165" s="225"/>
      <c r="O165" s="225"/>
      <c r="P165" s="225"/>
      <c r="Q165" s="225"/>
      <c r="R165" s="225"/>
      <c r="S165" s="225"/>
      <c r="T165" s="225"/>
      <c r="U165" s="225"/>
      <c r="V165" s="225"/>
      <c r="W165" s="225"/>
      <c r="X165" s="206"/>
      <c r="Y165" s="206"/>
      <c r="Z165" s="206"/>
      <c r="AA165" s="206"/>
      <c r="AB165" s="206"/>
      <c r="AC165" s="206"/>
      <c r="AD165" s="206"/>
      <c r="AE165" s="206"/>
      <c r="AF165" s="206"/>
      <c r="AG165" s="206" t="s">
        <v>280</v>
      </c>
      <c r="AH165" s="206">
        <v>0</v>
      </c>
      <c r="AI165" s="206"/>
      <c r="AJ165" s="206"/>
      <c r="AK165" s="206"/>
      <c r="AL165" s="206"/>
      <c r="AM165" s="206"/>
      <c r="AN165" s="206"/>
      <c r="AO165" s="206"/>
      <c r="AP165" s="206"/>
      <c r="AQ165" s="206"/>
      <c r="AR165" s="206"/>
      <c r="AS165" s="206"/>
      <c r="AT165" s="206"/>
      <c r="AU165" s="206"/>
      <c r="AV165" s="206"/>
      <c r="AW165" s="206"/>
      <c r="AX165" s="206"/>
      <c r="AY165" s="206"/>
      <c r="AZ165" s="206"/>
      <c r="BA165" s="206"/>
      <c r="BB165" s="206"/>
      <c r="BC165" s="206"/>
      <c r="BD165" s="206"/>
      <c r="BE165" s="206"/>
      <c r="BF165" s="206"/>
      <c r="BG165" s="206"/>
      <c r="BH165" s="206"/>
    </row>
    <row r="166" spans="1:60" outlineLevel="1" x14ac:dyDescent="0.25">
      <c r="A166" s="223"/>
      <c r="B166" s="224"/>
      <c r="C166" s="254" t="s">
        <v>429</v>
      </c>
      <c r="D166" s="226"/>
      <c r="E166" s="227">
        <v>-6.9219999999999997</v>
      </c>
      <c r="F166" s="225"/>
      <c r="G166" s="225"/>
      <c r="H166" s="225"/>
      <c r="I166" s="225"/>
      <c r="J166" s="225"/>
      <c r="K166" s="225"/>
      <c r="L166" s="225"/>
      <c r="M166" s="225"/>
      <c r="N166" s="225"/>
      <c r="O166" s="225"/>
      <c r="P166" s="225"/>
      <c r="Q166" s="225"/>
      <c r="R166" s="225"/>
      <c r="S166" s="225"/>
      <c r="T166" s="225"/>
      <c r="U166" s="225"/>
      <c r="V166" s="225"/>
      <c r="W166" s="225"/>
      <c r="X166" s="206"/>
      <c r="Y166" s="206"/>
      <c r="Z166" s="206"/>
      <c r="AA166" s="206"/>
      <c r="AB166" s="206"/>
      <c r="AC166" s="206"/>
      <c r="AD166" s="206"/>
      <c r="AE166" s="206"/>
      <c r="AF166" s="206"/>
      <c r="AG166" s="206" t="s">
        <v>280</v>
      </c>
      <c r="AH166" s="206">
        <v>0</v>
      </c>
      <c r="AI166" s="206"/>
      <c r="AJ166" s="206"/>
      <c r="AK166" s="206"/>
      <c r="AL166" s="206"/>
      <c r="AM166" s="206"/>
      <c r="AN166" s="206"/>
      <c r="AO166" s="206"/>
      <c r="AP166" s="206"/>
      <c r="AQ166" s="206"/>
      <c r="AR166" s="206"/>
      <c r="AS166" s="206"/>
      <c r="AT166" s="206"/>
      <c r="AU166" s="206"/>
      <c r="AV166" s="206"/>
      <c r="AW166" s="206"/>
      <c r="AX166" s="206"/>
      <c r="AY166" s="206"/>
      <c r="AZ166" s="206"/>
      <c r="BA166" s="206"/>
      <c r="BB166" s="206"/>
      <c r="BC166" s="206"/>
      <c r="BD166" s="206"/>
      <c r="BE166" s="206"/>
      <c r="BF166" s="206"/>
      <c r="BG166" s="206"/>
      <c r="BH166" s="206"/>
    </row>
    <row r="167" spans="1:60" outlineLevel="1" x14ac:dyDescent="0.25">
      <c r="A167" s="223"/>
      <c r="B167" s="224"/>
      <c r="C167" s="254" t="s">
        <v>430</v>
      </c>
      <c r="D167" s="226"/>
      <c r="E167" s="227">
        <v>2.395</v>
      </c>
      <c r="F167" s="225"/>
      <c r="G167" s="225"/>
      <c r="H167" s="225"/>
      <c r="I167" s="225"/>
      <c r="J167" s="225"/>
      <c r="K167" s="225"/>
      <c r="L167" s="225"/>
      <c r="M167" s="225"/>
      <c r="N167" s="225"/>
      <c r="O167" s="225"/>
      <c r="P167" s="225"/>
      <c r="Q167" s="225"/>
      <c r="R167" s="225"/>
      <c r="S167" s="225"/>
      <c r="T167" s="225"/>
      <c r="U167" s="225"/>
      <c r="V167" s="225"/>
      <c r="W167" s="225"/>
      <c r="X167" s="206"/>
      <c r="Y167" s="206"/>
      <c r="Z167" s="206"/>
      <c r="AA167" s="206"/>
      <c r="AB167" s="206"/>
      <c r="AC167" s="206"/>
      <c r="AD167" s="206"/>
      <c r="AE167" s="206"/>
      <c r="AF167" s="206"/>
      <c r="AG167" s="206" t="s">
        <v>280</v>
      </c>
      <c r="AH167" s="206">
        <v>0</v>
      </c>
      <c r="AI167" s="206"/>
      <c r="AJ167" s="206"/>
      <c r="AK167" s="206"/>
      <c r="AL167" s="206"/>
      <c r="AM167" s="206"/>
      <c r="AN167" s="206"/>
      <c r="AO167" s="206"/>
      <c r="AP167" s="206"/>
      <c r="AQ167" s="206"/>
      <c r="AR167" s="206"/>
      <c r="AS167" s="206"/>
      <c r="AT167" s="206"/>
      <c r="AU167" s="206"/>
      <c r="AV167" s="206"/>
      <c r="AW167" s="206"/>
      <c r="AX167" s="206"/>
      <c r="AY167" s="206"/>
      <c r="AZ167" s="206"/>
      <c r="BA167" s="206"/>
      <c r="BB167" s="206"/>
      <c r="BC167" s="206"/>
      <c r="BD167" s="206"/>
      <c r="BE167" s="206"/>
      <c r="BF167" s="206"/>
      <c r="BG167" s="206"/>
      <c r="BH167" s="206"/>
    </row>
    <row r="168" spans="1:60" ht="30.6" outlineLevel="1" x14ac:dyDescent="0.25">
      <c r="A168" s="223"/>
      <c r="B168" s="224"/>
      <c r="C168" s="254" t="s">
        <v>431</v>
      </c>
      <c r="D168" s="226"/>
      <c r="E168" s="227">
        <v>44.94</v>
      </c>
      <c r="F168" s="225"/>
      <c r="G168" s="225"/>
      <c r="H168" s="225"/>
      <c r="I168" s="225"/>
      <c r="J168" s="225"/>
      <c r="K168" s="225"/>
      <c r="L168" s="225"/>
      <c r="M168" s="225"/>
      <c r="N168" s="225"/>
      <c r="O168" s="225"/>
      <c r="P168" s="225"/>
      <c r="Q168" s="225"/>
      <c r="R168" s="225"/>
      <c r="S168" s="225"/>
      <c r="T168" s="225"/>
      <c r="U168" s="225"/>
      <c r="V168" s="225"/>
      <c r="W168" s="225"/>
      <c r="X168" s="206"/>
      <c r="Y168" s="206"/>
      <c r="Z168" s="206"/>
      <c r="AA168" s="206"/>
      <c r="AB168" s="206"/>
      <c r="AC168" s="206"/>
      <c r="AD168" s="206"/>
      <c r="AE168" s="206"/>
      <c r="AF168" s="206"/>
      <c r="AG168" s="206" t="s">
        <v>280</v>
      </c>
      <c r="AH168" s="206">
        <v>0</v>
      </c>
      <c r="AI168" s="206"/>
      <c r="AJ168" s="206"/>
      <c r="AK168" s="206"/>
      <c r="AL168" s="206"/>
      <c r="AM168" s="206"/>
      <c r="AN168" s="206"/>
      <c r="AO168" s="206"/>
      <c r="AP168" s="206"/>
      <c r="AQ168" s="206"/>
      <c r="AR168" s="206"/>
      <c r="AS168" s="206"/>
      <c r="AT168" s="206"/>
      <c r="AU168" s="206"/>
      <c r="AV168" s="206"/>
      <c r="AW168" s="206"/>
      <c r="AX168" s="206"/>
      <c r="AY168" s="206"/>
      <c r="AZ168" s="206"/>
      <c r="BA168" s="206"/>
      <c r="BB168" s="206"/>
      <c r="BC168" s="206"/>
      <c r="BD168" s="206"/>
      <c r="BE168" s="206"/>
      <c r="BF168" s="206"/>
      <c r="BG168" s="206"/>
      <c r="BH168" s="206"/>
    </row>
    <row r="169" spans="1:60" outlineLevel="1" x14ac:dyDescent="0.25">
      <c r="A169" s="223"/>
      <c r="B169" s="224"/>
      <c r="C169" s="254" t="s">
        <v>432</v>
      </c>
      <c r="D169" s="226"/>
      <c r="E169" s="227">
        <v>-1.8</v>
      </c>
      <c r="F169" s="225"/>
      <c r="G169" s="225"/>
      <c r="H169" s="225"/>
      <c r="I169" s="225"/>
      <c r="J169" s="225"/>
      <c r="K169" s="225"/>
      <c r="L169" s="225"/>
      <c r="M169" s="225"/>
      <c r="N169" s="225"/>
      <c r="O169" s="225"/>
      <c r="P169" s="225"/>
      <c r="Q169" s="225"/>
      <c r="R169" s="225"/>
      <c r="S169" s="225"/>
      <c r="T169" s="225"/>
      <c r="U169" s="225"/>
      <c r="V169" s="225"/>
      <c r="W169" s="225"/>
      <c r="X169" s="206"/>
      <c r="Y169" s="206"/>
      <c r="Z169" s="206"/>
      <c r="AA169" s="206"/>
      <c r="AB169" s="206"/>
      <c r="AC169" s="206"/>
      <c r="AD169" s="206"/>
      <c r="AE169" s="206"/>
      <c r="AF169" s="206"/>
      <c r="AG169" s="206" t="s">
        <v>280</v>
      </c>
      <c r="AH169" s="206">
        <v>0</v>
      </c>
      <c r="AI169" s="206"/>
      <c r="AJ169" s="206"/>
      <c r="AK169" s="206"/>
      <c r="AL169" s="206"/>
      <c r="AM169" s="206"/>
      <c r="AN169" s="206"/>
      <c r="AO169" s="206"/>
      <c r="AP169" s="206"/>
      <c r="AQ169" s="206"/>
      <c r="AR169" s="206"/>
      <c r="AS169" s="206"/>
      <c r="AT169" s="206"/>
      <c r="AU169" s="206"/>
      <c r="AV169" s="206"/>
      <c r="AW169" s="206"/>
      <c r="AX169" s="206"/>
      <c r="AY169" s="206"/>
      <c r="AZ169" s="206"/>
      <c r="BA169" s="206"/>
      <c r="BB169" s="206"/>
      <c r="BC169" s="206"/>
      <c r="BD169" s="206"/>
      <c r="BE169" s="206"/>
      <c r="BF169" s="206"/>
      <c r="BG169" s="206"/>
      <c r="BH169" s="206"/>
    </row>
    <row r="170" spans="1:60" ht="20.399999999999999" outlineLevel="1" x14ac:dyDescent="0.25">
      <c r="A170" s="223"/>
      <c r="B170" s="224"/>
      <c r="C170" s="254" t="s">
        <v>433</v>
      </c>
      <c r="D170" s="226"/>
      <c r="E170" s="227">
        <v>-6.98</v>
      </c>
      <c r="F170" s="225"/>
      <c r="G170" s="225"/>
      <c r="H170" s="225"/>
      <c r="I170" s="225"/>
      <c r="J170" s="225"/>
      <c r="K170" s="225"/>
      <c r="L170" s="225"/>
      <c r="M170" s="225"/>
      <c r="N170" s="225"/>
      <c r="O170" s="225"/>
      <c r="P170" s="225"/>
      <c r="Q170" s="225"/>
      <c r="R170" s="225"/>
      <c r="S170" s="225"/>
      <c r="T170" s="225"/>
      <c r="U170" s="225"/>
      <c r="V170" s="225"/>
      <c r="W170" s="225"/>
      <c r="X170" s="206"/>
      <c r="Y170" s="206"/>
      <c r="Z170" s="206"/>
      <c r="AA170" s="206"/>
      <c r="AB170" s="206"/>
      <c r="AC170" s="206"/>
      <c r="AD170" s="206"/>
      <c r="AE170" s="206"/>
      <c r="AF170" s="206"/>
      <c r="AG170" s="206" t="s">
        <v>280</v>
      </c>
      <c r="AH170" s="206">
        <v>0</v>
      </c>
      <c r="AI170" s="206"/>
      <c r="AJ170" s="206"/>
      <c r="AK170" s="206"/>
      <c r="AL170" s="206"/>
      <c r="AM170" s="206"/>
      <c r="AN170" s="206"/>
      <c r="AO170" s="206"/>
      <c r="AP170" s="206"/>
      <c r="AQ170" s="206"/>
      <c r="AR170" s="206"/>
      <c r="AS170" s="206"/>
      <c r="AT170" s="206"/>
      <c r="AU170" s="206"/>
      <c r="AV170" s="206"/>
      <c r="AW170" s="206"/>
      <c r="AX170" s="206"/>
      <c r="AY170" s="206"/>
      <c r="AZ170" s="206"/>
      <c r="BA170" s="206"/>
      <c r="BB170" s="206"/>
      <c r="BC170" s="206"/>
      <c r="BD170" s="206"/>
      <c r="BE170" s="206"/>
      <c r="BF170" s="206"/>
      <c r="BG170" s="206"/>
      <c r="BH170" s="206"/>
    </row>
    <row r="171" spans="1:60" outlineLevel="1" x14ac:dyDescent="0.25">
      <c r="A171" s="223"/>
      <c r="B171" s="224"/>
      <c r="C171" s="254" t="s">
        <v>434</v>
      </c>
      <c r="D171" s="226"/>
      <c r="E171" s="227">
        <v>27.51</v>
      </c>
      <c r="F171" s="225"/>
      <c r="G171" s="225"/>
      <c r="H171" s="225"/>
      <c r="I171" s="225"/>
      <c r="J171" s="225"/>
      <c r="K171" s="225"/>
      <c r="L171" s="225"/>
      <c r="M171" s="225"/>
      <c r="N171" s="225"/>
      <c r="O171" s="225"/>
      <c r="P171" s="225"/>
      <c r="Q171" s="225"/>
      <c r="R171" s="225"/>
      <c r="S171" s="225"/>
      <c r="T171" s="225"/>
      <c r="U171" s="225"/>
      <c r="V171" s="225"/>
      <c r="W171" s="225"/>
      <c r="X171" s="206"/>
      <c r="Y171" s="206"/>
      <c r="Z171" s="206"/>
      <c r="AA171" s="206"/>
      <c r="AB171" s="206"/>
      <c r="AC171" s="206"/>
      <c r="AD171" s="206"/>
      <c r="AE171" s="206"/>
      <c r="AF171" s="206"/>
      <c r="AG171" s="206" t="s">
        <v>280</v>
      </c>
      <c r="AH171" s="206">
        <v>0</v>
      </c>
      <c r="AI171" s="206"/>
      <c r="AJ171" s="206"/>
      <c r="AK171" s="206"/>
      <c r="AL171" s="206"/>
      <c r="AM171" s="206"/>
      <c r="AN171" s="206"/>
      <c r="AO171" s="206"/>
      <c r="AP171" s="206"/>
      <c r="AQ171" s="206"/>
      <c r="AR171" s="206"/>
      <c r="AS171" s="206"/>
      <c r="AT171" s="206"/>
      <c r="AU171" s="206"/>
      <c r="AV171" s="206"/>
      <c r="AW171" s="206"/>
      <c r="AX171" s="206"/>
      <c r="AY171" s="206"/>
      <c r="AZ171" s="206"/>
      <c r="BA171" s="206"/>
      <c r="BB171" s="206"/>
      <c r="BC171" s="206"/>
      <c r="BD171" s="206"/>
      <c r="BE171" s="206"/>
      <c r="BF171" s="206"/>
      <c r="BG171" s="206"/>
      <c r="BH171" s="206"/>
    </row>
    <row r="172" spans="1:60" outlineLevel="1" x14ac:dyDescent="0.25">
      <c r="A172" s="223"/>
      <c r="B172" s="224"/>
      <c r="C172" s="254" t="s">
        <v>435</v>
      </c>
      <c r="D172" s="226"/>
      <c r="E172" s="227">
        <v>-5.149</v>
      </c>
      <c r="F172" s="225"/>
      <c r="G172" s="225"/>
      <c r="H172" s="225"/>
      <c r="I172" s="225"/>
      <c r="J172" s="225"/>
      <c r="K172" s="225"/>
      <c r="L172" s="225"/>
      <c r="M172" s="225"/>
      <c r="N172" s="225"/>
      <c r="O172" s="225"/>
      <c r="P172" s="225"/>
      <c r="Q172" s="225"/>
      <c r="R172" s="225"/>
      <c r="S172" s="225"/>
      <c r="T172" s="225"/>
      <c r="U172" s="225"/>
      <c r="V172" s="225"/>
      <c r="W172" s="225"/>
      <c r="X172" s="206"/>
      <c r="Y172" s="206"/>
      <c r="Z172" s="206"/>
      <c r="AA172" s="206"/>
      <c r="AB172" s="206"/>
      <c r="AC172" s="206"/>
      <c r="AD172" s="206"/>
      <c r="AE172" s="206"/>
      <c r="AF172" s="206"/>
      <c r="AG172" s="206" t="s">
        <v>280</v>
      </c>
      <c r="AH172" s="206">
        <v>0</v>
      </c>
      <c r="AI172" s="206"/>
      <c r="AJ172" s="206"/>
      <c r="AK172" s="206"/>
      <c r="AL172" s="206"/>
      <c r="AM172" s="206"/>
      <c r="AN172" s="206"/>
      <c r="AO172" s="206"/>
      <c r="AP172" s="206"/>
      <c r="AQ172" s="206"/>
      <c r="AR172" s="206"/>
      <c r="AS172" s="206"/>
      <c r="AT172" s="206"/>
      <c r="AU172" s="206"/>
      <c r="AV172" s="206"/>
      <c r="AW172" s="206"/>
      <c r="AX172" s="206"/>
      <c r="AY172" s="206"/>
      <c r="AZ172" s="206"/>
      <c r="BA172" s="206"/>
      <c r="BB172" s="206"/>
      <c r="BC172" s="206"/>
      <c r="BD172" s="206"/>
      <c r="BE172" s="206"/>
      <c r="BF172" s="206"/>
      <c r="BG172" s="206"/>
      <c r="BH172" s="206"/>
    </row>
    <row r="173" spans="1:60" ht="20.399999999999999" outlineLevel="1" x14ac:dyDescent="0.25">
      <c r="A173" s="223"/>
      <c r="B173" s="224"/>
      <c r="C173" s="254" t="s">
        <v>436</v>
      </c>
      <c r="D173" s="226"/>
      <c r="E173" s="227">
        <v>10.016999999999999</v>
      </c>
      <c r="F173" s="225"/>
      <c r="G173" s="225"/>
      <c r="H173" s="225"/>
      <c r="I173" s="225"/>
      <c r="J173" s="225"/>
      <c r="K173" s="225"/>
      <c r="L173" s="225"/>
      <c r="M173" s="225"/>
      <c r="N173" s="225"/>
      <c r="O173" s="225"/>
      <c r="P173" s="225"/>
      <c r="Q173" s="225"/>
      <c r="R173" s="225"/>
      <c r="S173" s="225"/>
      <c r="T173" s="225"/>
      <c r="U173" s="225"/>
      <c r="V173" s="225"/>
      <c r="W173" s="225"/>
      <c r="X173" s="206"/>
      <c r="Y173" s="206"/>
      <c r="Z173" s="206"/>
      <c r="AA173" s="206"/>
      <c r="AB173" s="206"/>
      <c r="AC173" s="206"/>
      <c r="AD173" s="206"/>
      <c r="AE173" s="206"/>
      <c r="AF173" s="206"/>
      <c r="AG173" s="206" t="s">
        <v>280</v>
      </c>
      <c r="AH173" s="206">
        <v>0</v>
      </c>
      <c r="AI173" s="206"/>
      <c r="AJ173" s="206"/>
      <c r="AK173" s="206"/>
      <c r="AL173" s="206"/>
      <c r="AM173" s="206"/>
      <c r="AN173" s="206"/>
      <c r="AO173" s="206"/>
      <c r="AP173" s="206"/>
      <c r="AQ173" s="206"/>
      <c r="AR173" s="206"/>
      <c r="AS173" s="206"/>
      <c r="AT173" s="206"/>
      <c r="AU173" s="206"/>
      <c r="AV173" s="206"/>
      <c r="AW173" s="206"/>
      <c r="AX173" s="206"/>
      <c r="AY173" s="206"/>
      <c r="AZ173" s="206"/>
      <c r="BA173" s="206"/>
      <c r="BB173" s="206"/>
      <c r="BC173" s="206"/>
      <c r="BD173" s="206"/>
      <c r="BE173" s="206"/>
      <c r="BF173" s="206"/>
      <c r="BG173" s="206"/>
      <c r="BH173" s="206"/>
    </row>
    <row r="174" spans="1:60" outlineLevel="1" x14ac:dyDescent="0.25">
      <c r="A174" s="223"/>
      <c r="B174" s="224"/>
      <c r="C174" s="254" t="s">
        <v>437</v>
      </c>
      <c r="D174" s="226"/>
      <c r="E174" s="227">
        <v>-1.08</v>
      </c>
      <c r="F174" s="225"/>
      <c r="G174" s="225"/>
      <c r="H174" s="225"/>
      <c r="I174" s="225"/>
      <c r="J174" s="225"/>
      <c r="K174" s="225"/>
      <c r="L174" s="225"/>
      <c r="M174" s="225"/>
      <c r="N174" s="225"/>
      <c r="O174" s="225"/>
      <c r="P174" s="225"/>
      <c r="Q174" s="225"/>
      <c r="R174" s="225"/>
      <c r="S174" s="225"/>
      <c r="T174" s="225"/>
      <c r="U174" s="225"/>
      <c r="V174" s="225"/>
      <c r="W174" s="225"/>
      <c r="X174" s="206"/>
      <c r="Y174" s="206"/>
      <c r="Z174" s="206"/>
      <c r="AA174" s="206"/>
      <c r="AB174" s="206"/>
      <c r="AC174" s="206"/>
      <c r="AD174" s="206"/>
      <c r="AE174" s="206"/>
      <c r="AF174" s="206"/>
      <c r="AG174" s="206" t="s">
        <v>280</v>
      </c>
      <c r="AH174" s="206">
        <v>0</v>
      </c>
      <c r="AI174" s="206"/>
      <c r="AJ174" s="206"/>
      <c r="AK174" s="206"/>
      <c r="AL174" s="206"/>
      <c r="AM174" s="206"/>
      <c r="AN174" s="206"/>
      <c r="AO174" s="206"/>
      <c r="AP174" s="206"/>
      <c r="AQ174" s="206"/>
      <c r="AR174" s="206"/>
      <c r="AS174" s="206"/>
      <c r="AT174" s="206"/>
      <c r="AU174" s="206"/>
      <c r="AV174" s="206"/>
      <c r="AW174" s="206"/>
      <c r="AX174" s="206"/>
      <c r="AY174" s="206"/>
      <c r="AZ174" s="206"/>
      <c r="BA174" s="206"/>
      <c r="BB174" s="206"/>
      <c r="BC174" s="206"/>
      <c r="BD174" s="206"/>
      <c r="BE174" s="206"/>
      <c r="BF174" s="206"/>
      <c r="BG174" s="206"/>
      <c r="BH174" s="206"/>
    </row>
    <row r="175" spans="1:60" outlineLevel="1" x14ac:dyDescent="0.25">
      <c r="A175" s="223"/>
      <c r="B175" s="224"/>
      <c r="C175" s="254" t="s">
        <v>438</v>
      </c>
      <c r="D175" s="226"/>
      <c r="E175" s="227">
        <v>-2.3639999999999999</v>
      </c>
      <c r="F175" s="225"/>
      <c r="G175" s="225"/>
      <c r="H175" s="225"/>
      <c r="I175" s="225"/>
      <c r="J175" s="225"/>
      <c r="K175" s="225"/>
      <c r="L175" s="225"/>
      <c r="M175" s="225"/>
      <c r="N175" s="225"/>
      <c r="O175" s="225"/>
      <c r="P175" s="225"/>
      <c r="Q175" s="225"/>
      <c r="R175" s="225"/>
      <c r="S175" s="225"/>
      <c r="T175" s="225"/>
      <c r="U175" s="225"/>
      <c r="V175" s="225"/>
      <c r="W175" s="225"/>
      <c r="X175" s="206"/>
      <c r="Y175" s="206"/>
      <c r="Z175" s="206"/>
      <c r="AA175" s="206"/>
      <c r="AB175" s="206"/>
      <c r="AC175" s="206"/>
      <c r="AD175" s="206"/>
      <c r="AE175" s="206"/>
      <c r="AF175" s="206"/>
      <c r="AG175" s="206" t="s">
        <v>280</v>
      </c>
      <c r="AH175" s="206">
        <v>0</v>
      </c>
      <c r="AI175" s="206"/>
      <c r="AJ175" s="206"/>
      <c r="AK175" s="206"/>
      <c r="AL175" s="206"/>
      <c r="AM175" s="206"/>
      <c r="AN175" s="206"/>
      <c r="AO175" s="206"/>
      <c r="AP175" s="206"/>
      <c r="AQ175" s="206"/>
      <c r="AR175" s="206"/>
      <c r="AS175" s="206"/>
      <c r="AT175" s="206"/>
      <c r="AU175" s="206"/>
      <c r="AV175" s="206"/>
      <c r="AW175" s="206"/>
      <c r="AX175" s="206"/>
      <c r="AY175" s="206"/>
      <c r="AZ175" s="206"/>
      <c r="BA175" s="206"/>
      <c r="BB175" s="206"/>
      <c r="BC175" s="206"/>
      <c r="BD175" s="206"/>
      <c r="BE175" s="206"/>
      <c r="BF175" s="206"/>
      <c r="BG175" s="206"/>
      <c r="BH175" s="206"/>
    </row>
    <row r="176" spans="1:60" ht="20.399999999999999" outlineLevel="1" x14ac:dyDescent="0.25">
      <c r="A176" s="223"/>
      <c r="B176" s="224"/>
      <c r="C176" s="254" t="s">
        <v>439</v>
      </c>
      <c r="D176" s="226"/>
      <c r="E176" s="227">
        <v>2.802</v>
      </c>
      <c r="F176" s="225"/>
      <c r="G176" s="225"/>
      <c r="H176" s="225"/>
      <c r="I176" s="225"/>
      <c r="J176" s="225"/>
      <c r="K176" s="225"/>
      <c r="L176" s="225"/>
      <c r="M176" s="225"/>
      <c r="N176" s="225"/>
      <c r="O176" s="225"/>
      <c r="P176" s="225"/>
      <c r="Q176" s="225"/>
      <c r="R176" s="225"/>
      <c r="S176" s="225"/>
      <c r="T176" s="225"/>
      <c r="U176" s="225"/>
      <c r="V176" s="225"/>
      <c r="W176" s="225"/>
      <c r="X176" s="206"/>
      <c r="Y176" s="206"/>
      <c r="Z176" s="206"/>
      <c r="AA176" s="206"/>
      <c r="AB176" s="206"/>
      <c r="AC176" s="206"/>
      <c r="AD176" s="206"/>
      <c r="AE176" s="206"/>
      <c r="AF176" s="206"/>
      <c r="AG176" s="206" t="s">
        <v>280</v>
      </c>
      <c r="AH176" s="206">
        <v>0</v>
      </c>
      <c r="AI176" s="206"/>
      <c r="AJ176" s="206"/>
      <c r="AK176" s="206"/>
      <c r="AL176" s="206"/>
      <c r="AM176" s="206"/>
      <c r="AN176" s="206"/>
      <c r="AO176" s="206"/>
      <c r="AP176" s="206"/>
      <c r="AQ176" s="206"/>
      <c r="AR176" s="206"/>
      <c r="AS176" s="206"/>
      <c r="AT176" s="206"/>
      <c r="AU176" s="206"/>
      <c r="AV176" s="206"/>
      <c r="AW176" s="206"/>
      <c r="AX176" s="206"/>
      <c r="AY176" s="206"/>
      <c r="AZ176" s="206"/>
      <c r="BA176" s="206"/>
      <c r="BB176" s="206"/>
      <c r="BC176" s="206"/>
      <c r="BD176" s="206"/>
      <c r="BE176" s="206"/>
      <c r="BF176" s="206"/>
      <c r="BG176" s="206"/>
      <c r="BH176" s="206"/>
    </row>
    <row r="177" spans="1:60" ht="20.399999999999999" outlineLevel="1" x14ac:dyDescent="0.25">
      <c r="A177" s="223"/>
      <c r="B177" s="224"/>
      <c r="C177" s="254" t="s">
        <v>440</v>
      </c>
      <c r="D177" s="226"/>
      <c r="E177" s="227">
        <v>29.798999999999999</v>
      </c>
      <c r="F177" s="225"/>
      <c r="G177" s="225"/>
      <c r="H177" s="225"/>
      <c r="I177" s="225"/>
      <c r="J177" s="225"/>
      <c r="K177" s="225"/>
      <c r="L177" s="225"/>
      <c r="M177" s="225"/>
      <c r="N177" s="225"/>
      <c r="O177" s="225"/>
      <c r="P177" s="225"/>
      <c r="Q177" s="225"/>
      <c r="R177" s="225"/>
      <c r="S177" s="225"/>
      <c r="T177" s="225"/>
      <c r="U177" s="225"/>
      <c r="V177" s="225"/>
      <c r="W177" s="225"/>
      <c r="X177" s="206"/>
      <c r="Y177" s="206"/>
      <c r="Z177" s="206"/>
      <c r="AA177" s="206"/>
      <c r="AB177" s="206"/>
      <c r="AC177" s="206"/>
      <c r="AD177" s="206"/>
      <c r="AE177" s="206"/>
      <c r="AF177" s="206"/>
      <c r="AG177" s="206" t="s">
        <v>280</v>
      </c>
      <c r="AH177" s="206">
        <v>0</v>
      </c>
      <c r="AI177" s="206"/>
      <c r="AJ177" s="206"/>
      <c r="AK177" s="206"/>
      <c r="AL177" s="206"/>
      <c r="AM177" s="206"/>
      <c r="AN177" s="206"/>
      <c r="AO177" s="206"/>
      <c r="AP177" s="206"/>
      <c r="AQ177" s="206"/>
      <c r="AR177" s="206"/>
      <c r="AS177" s="206"/>
      <c r="AT177" s="206"/>
      <c r="AU177" s="206"/>
      <c r="AV177" s="206"/>
      <c r="AW177" s="206"/>
      <c r="AX177" s="206"/>
      <c r="AY177" s="206"/>
      <c r="AZ177" s="206"/>
      <c r="BA177" s="206"/>
      <c r="BB177" s="206"/>
      <c r="BC177" s="206"/>
      <c r="BD177" s="206"/>
      <c r="BE177" s="206"/>
      <c r="BF177" s="206"/>
      <c r="BG177" s="206"/>
      <c r="BH177" s="206"/>
    </row>
    <row r="178" spans="1:60" outlineLevel="1" x14ac:dyDescent="0.25">
      <c r="A178" s="223"/>
      <c r="B178" s="224"/>
      <c r="C178" s="254" t="s">
        <v>441</v>
      </c>
      <c r="D178" s="226"/>
      <c r="E178" s="227">
        <v>-4.59</v>
      </c>
      <c r="F178" s="225"/>
      <c r="G178" s="225"/>
      <c r="H178" s="225"/>
      <c r="I178" s="225"/>
      <c r="J178" s="225"/>
      <c r="K178" s="225"/>
      <c r="L178" s="225"/>
      <c r="M178" s="225"/>
      <c r="N178" s="225"/>
      <c r="O178" s="225"/>
      <c r="P178" s="225"/>
      <c r="Q178" s="225"/>
      <c r="R178" s="225"/>
      <c r="S178" s="225"/>
      <c r="T178" s="225"/>
      <c r="U178" s="225"/>
      <c r="V178" s="225"/>
      <c r="W178" s="225"/>
      <c r="X178" s="206"/>
      <c r="Y178" s="206"/>
      <c r="Z178" s="206"/>
      <c r="AA178" s="206"/>
      <c r="AB178" s="206"/>
      <c r="AC178" s="206"/>
      <c r="AD178" s="206"/>
      <c r="AE178" s="206"/>
      <c r="AF178" s="206"/>
      <c r="AG178" s="206" t="s">
        <v>280</v>
      </c>
      <c r="AH178" s="206">
        <v>0</v>
      </c>
      <c r="AI178" s="206"/>
      <c r="AJ178" s="206"/>
      <c r="AK178" s="206"/>
      <c r="AL178" s="206"/>
      <c r="AM178" s="206"/>
      <c r="AN178" s="206"/>
      <c r="AO178" s="206"/>
      <c r="AP178" s="206"/>
      <c r="AQ178" s="206"/>
      <c r="AR178" s="206"/>
      <c r="AS178" s="206"/>
      <c r="AT178" s="206"/>
      <c r="AU178" s="206"/>
      <c r="AV178" s="206"/>
      <c r="AW178" s="206"/>
      <c r="AX178" s="206"/>
      <c r="AY178" s="206"/>
      <c r="AZ178" s="206"/>
      <c r="BA178" s="206"/>
      <c r="BB178" s="206"/>
      <c r="BC178" s="206"/>
      <c r="BD178" s="206"/>
      <c r="BE178" s="206"/>
      <c r="BF178" s="206"/>
      <c r="BG178" s="206"/>
      <c r="BH178" s="206"/>
    </row>
    <row r="179" spans="1:60" outlineLevel="1" x14ac:dyDescent="0.25">
      <c r="A179" s="223"/>
      <c r="B179" s="224"/>
      <c r="C179" s="254" t="s">
        <v>442</v>
      </c>
      <c r="D179" s="226"/>
      <c r="E179" s="227">
        <v>-7.3167999999999997</v>
      </c>
      <c r="F179" s="225"/>
      <c r="G179" s="225"/>
      <c r="H179" s="225"/>
      <c r="I179" s="225"/>
      <c r="J179" s="225"/>
      <c r="K179" s="225"/>
      <c r="L179" s="225"/>
      <c r="M179" s="225"/>
      <c r="N179" s="225"/>
      <c r="O179" s="225"/>
      <c r="P179" s="225"/>
      <c r="Q179" s="225"/>
      <c r="R179" s="225"/>
      <c r="S179" s="225"/>
      <c r="T179" s="225"/>
      <c r="U179" s="225"/>
      <c r="V179" s="225"/>
      <c r="W179" s="225"/>
      <c r="X179" s="206"/>
      <c r="Y179" s="206"/>
      <c r="Z179" s="206"/>
      <c r="AA179" s="206"/>
      <c r="AB179" s="206"/>
      <c r="AC179" s="206"/>
      <c r="AD179" s="206"/>
      <c r="AE179" s="206"/>
      <c r="AF179" s="206"/>
      <c r="AG179" s="206" t="s">
        <v>280</v>
      </c>
      <c r="AH179" s="206">
        <v>0</v>
      </c>
      <c r="AI179" s="206"/>
      <c r="AJ179" s="206"/>
      <c r="AK179" s="206"/>
      <c r="AL179" s="206"/>
      <c r="AM179" s="206"/>
      <c r="AN179" s="206"/>
      <c r="AO179" s="206"/>
      <c r="AP179" s="206"/>
      <c r="AQ179" s="206"/>
      <c r="AR179" s="206"/>
      <c r="AS179" s="206"/>
      <c r="AT179" s="206"/>
      <c r="AU179" s="206"/>
      <c r="AV179" s="206"/>
      <c r="AW179" s="206"/>
      <c r="AX179" s="206"/>
      <c r="AY179" s="206"/>
      <c r="AZ179" s="206"/>
      <c r="BA179" s="206"/>
      <c r="BB179" s="206"/>
      <c r="BC179" s="206"/>
      <c r="BD179" s="206"/>
      <c r="BE179" s="206"/>
      <c r="BF179" s="206"/>
      <c r="BG179" s="206"/>
      <c r="BH179" s="206"/>
    </row>
    <row r="180" spans="1:60" outlineLevel="1" x14ac:dyDescent="0.25">
      <c r="A180" s="223"/>
      <c r="B180" s="224"/>
      <c r="C180" s="254" t="s">
        <v>443</v>
      </c>
      <c r="D180" s="226"/>
      <c r="E180" s="227">
        <v>1.26</v>
      </c>
      <c r="F180" s="225"/>
      <c r="G180" s="225"/>
      <c r="H180" s="225"/>
      <c r="I180" s="225"/>
      <c r="J180" s="225"/>
      <c r="K180" s="225"/>
      <c r="L180" s="225"/>
      <c r="M180" s="225"/>
      <c r="N180" s="225"/>
      <c r="O180" s="225"/>
      <c r="P180" s="225"/>
      <c r="Q180" s="225"/>
      <c r="R180" s="225"/>
      <c r="S180" s="225"/>
      <c r="T180" s="225"/>
      <c r="U180" s="225"/>
      <c r="V180" s="225"/>
      <c r="W180" s="225"/>
      <c r="X180" s="206"/>
      <c r="Y180" s="206"/>
      <c r="Z180" s="206"/>
      <c r="AA180" s="206"/>
      <c r="AB180" s="206"/>
      <c r="AC180" s="206"/>
      <c r="AD180" s="206"/>
      <c r="AE180" s="206"/>
      <c r="AF180" s="206"/>
      <c r="AG180" s="206" t="s">
        <v>280</v>
      </c>
      <c r="AH180" s="206">
        <v>0</v>
      </c>
      <c r="AI180" s="206"/>
      <c r="AJ180" s="206"/>
      <c r="AK180" s="206"/>
      <c r="AL180" s="206"/>
      <c r="AM180" s="206"/>
      <c r="AN180" s="206"/>
      <c r="AO180" s="206"/>
      <c r="AP180" s="206"/>
      <c r="AQ180" s="206"/>
      <c r="AR180" s="206"/>
      <c r="AS180" s="206"/>
      <c r="AT180" s="206"/>
      <c r="AU180" s="206"/>
      <c r="AV180" s="206"/>
      <c r="AW180" s="206"/>
      <c r="AX180" s="206"/>
      <c r="AY180" s="206"/>
      <c r="AZ180" s="206"/>
      <c r="BA180" s="206"/>
      <c r="BB180" s="206"/>
      <c r="BC180" s="206"/>
      <c r="BD180" s="206"/>
      <c r="BE180" s="206"/>
      <c r="BF180" s="206"/>
      <c r="BG180" s="206"/>
      <c r="BH180" s="206"/>
    </row>
    <row r="181" spans="1:60" ht="20.399999999999999" outlineLevel="1" x14ac:dyDescent="0.25">
      <c r="A181" s="237">
        <v>44</v>
      </c>
      <c r="B181" s="238" t="s">
        <v>444</v>
      </c>
      <c r="C181" s="253" t="s">
        <v>445</v>
      </c>
      <c r="D181" s="239" t="s">
        <v>314</v>
      </c>
      <c r="E181" s="240">
        <v>30.69</v>
      </c>
      <c r="F181" s="241"/>
      <c r="G181" s="242">
        <f>ROUND(E181*F181,2)</f>
        <v>0</v>
      </c>
      <c r="H181" s="241"/>
      <c r="I181" s="242">
        <f>ROUND(E181*H181,2)</f>
        <v>0</v>
      </c>
      <c r="J181" s="241"/>
      <c r="K181" s="242">
        <f>ROUND(E181*J181,2)</f>
        <v>0</v>
      </c>
      <c r="L181" s="242">
        <v>21</v>
      </c>
      <c r="M181" s="242">
        <f>G181*(1+L181/100)</f>
        <v>0</v>
      </c>
      <c r="N181" s="242">
        <v>1.2E-2</v>
      </c>
      <c r="O181" s="242">
        <f>ROUND(E181*N181,2)</f>
        <v>0.37</v>
      </c>
      <c r="P181" s="242">
        <v>0</v>
      </c>
      <c r="Q181" s="243">
        <f>ROUND(E181*P181,2)</f>
        <v>0</v>
      </c>
      <c r="R181" s="225"/>
      <c r="S181" s="225" t="s">
        <v>289</v>
      </c>
      <c r="T181" s="225" t="s">
        <v>277</v>
      </c>
      <c r="U181" s="225">
        <v>0</v>
      </c>
      <c r="V181" s="225">
        <f>ROUND(E181*U181,2)</f>
        <v>0</v>
      </c>
      <c r="W181" s="225"/>
      <c r="X181" s="206"/>
      <c r="Y181" s="206"/>
      <c r="Z181" s="206"/>
      <c r="AA181" s="206"/>
      <c r="AB181" s="206"/>
      <c r="AC181" s="206"/>
      <c r="AD181" s="206"/>
      <c r="AE181" s="206"/>
      <c r="AF181" s="206"/>
      <c r="AG181" s="206" t="s">
        <v>278</v>
      </c>
      <c r="AH181" s="206"/>
      <c r="AI181" s="206"/>
      <c r="AJ181" s="206"/>
      <c r="AK181" s="206"/>
      <c r="AL181" s="206"/>
      <c r="AM181" s="206"/>
      <c r="AN181" s="206"/>
      <c r="AO181" s="206"/>
      <c r="AP181" s="206"/>
      <c r="AQ181" s="206"/>
      <c r="AR181" s="206"/>
      <c r="AS181" s="206"/>
      <c r="AT181" s="206"/>
      <c r="AU181" s="206"/>
      <c r="AV181" s="206"/>
      <c r="AW181" s="206"/>
      <c r="AX181" s="206"/>
      <c r="AY181" s="206"/>
      <c r="AZ181" s="206"/>
      <c r="BA181" s="206"/>
      <c r="BB181" s="206"/>
      <c r="BC181" s="206"/>
      <c r="BD181" s="206"/>
      <c r="BE181" s="206"/>
      <c r="BF181" s="206"/>
      <c r="BG181" s="206"/>
      <c r="BH181" s="206"/>
    </row>
    <row r="182" spans="1:60" outlineLevel="1" x14ac:dyDescent="0.25">
      <c r="A182" s="223"/>
      <c r="B182" s="224"/>
      <c r="C182" s="254" t="s">
        <v>446</v>
      </c>
      <c r="D182" s="226"/>
      <c r="E182" s="227">
        <v>9.6839999999999993</v>
      </c>
      <c r="F182" s="225"/>
      <c r="G182" s="225"/>
      <c r="H182" s="225"/>
      <c r="I182" s="225"/>
      <c r="J182" s="225"/>
      <c r="K182" s="225"/>
      <c r="L182" s="225"/>
      <c r="M182" s="225"/>
      <c r="N182" s="225"/>
      <c r="O182" s="225"/>
      <c r="P182" s="225"/>
      <c r="Q182" s="225"/>
      <c r="R182" s="225"/>
      <c r="S182" s="225"/>
      <c r="T182" s="225"/>
      <c r="U182" s="225"/>
      <c r="V182" s="225"/>
      <c r="W182" s="225"/>
      <c r="X182" s="206"/>
      <c r="Y182" s="206"/>
      <c r="Z182" s="206"/>
      <c r="AA182" s="206"/>
      <c r="AB182" s="206"/>
      <c r="AC182" s="206"/>
      <c r="AD182" s="206"/>
      <c r="AE182" s="206"/>
      <c r="AF182" s="206"/>
      <c r="AG182" s="206" t="s">
        <v>280</v>
      </c>
      <c r="AH182" s="206">
        <v>0</v>
      </c>
      <c r="AI182" s="206"/>
      <c r="AJ182" s="206"/>
      <c r="AK182" s="206"/>
      <c r="AL182" s="206"/>
      <c r="AM182" s="206"/>
      <c r="AN182" s="206"/>
      <c r="AO182" s="206"/>
      <c r="AP182" s="206"/>
      <c r="AQ182" s="206"/>
      <c r="AR182" s="206"/>
      <c r="AS182" s="206"/>
      <c r="AT182" s="206"/>
      <c r="AU182" s="206"/>
      <c r="AV182" s="206"/>
      <c r="AW182" s="206"/>
      <c r="AX182" s="206"/>
      <c r="AY182" s="206"/>
      <c r="AZ182" s="206"/>
      <c r="BA182" s="206"/>
      <c r="BB182" s="206"/>
      <c r="BC182" s="206"/>
      <c r="BD182" s="206"/>
      <c r="BE182" s="206"/>
      <c r="BF182" s="206"/>
      <c r="BG182" s="206"/>
      <c r="BH182" s="206"/>
    </row>
    <row r="183" spans="1:60" outlineLevel="1" x14ac:dyDescent="0.25">
      <c r="A183" s="223"/>
      <c r="B183" s="224"/>
      <c r="C183" s="254" t="s">
        <v>447</v>
      </c>
      <c r="D183" s="226"/>
      <c r="E183" s="227">
        <v>1.056</v>
      </c>
      <c r="F183" s="225"/>
      <c r="G183" s="225"/>
      <c r="H183" s="225"/>
      <c r="I183" s="225"/>
      <c r="J183" s="225"/>
      <c r="K183" s="225"/>
      <c r="L183" s="225"/>
      <c r="M183" s="225"/>
      <c r="N183" s="225"/>
      <c r="O183" s="225"/>
      <c r="P183" s="225"/>
      <c r="Q183" s="225"/>
      <c r="R183" s="225"/>
      <c r="S183" s="225"/>
      <c r="T183" s="225"/>
      <c r="U183" s="225"/>
      <c r="V183" s="225"/>
      <c r="W183" s="225"/>
      <c r="X183" s="206"/>
      <c r="Y183" s="206"/>
      <c r="Z183" s="206"/>
      <c r="AA183" s="206"/>
      <c r="AB183" s="206"/>
      <c r="AC183" s="206"/>
      <c r="AD183" s="206"/>
      <c r="AE183" s="206"/>
      <c r="AF183" s="206"/>
      <c r="AG183" s="206" t="s">
        <v>280</v>
      </c>
      <c r="AH183" s="206">
        <v>0</v>
      </c>
      <c r="AI183" s="206"/>
      <c r="AJ183" s="206"/>
      <c r="AK183" s="206"/>
      <c r="AL183" s="206"/>
      <c r="AM183" s="206"/>
      <c r="AN183" s="206"/>
      <c r="AO183" s="206"/>
      <c r="AP183" s="206"/>
      <c r="AQ183" s="206"/>
      <c r="AR183" s="206"/>
      <c r="AS183" s="206"/>
      <c r="AT183" s="206"/>
      <c r="AU183" s="206"/>
      <c r="AV183" s="206"/>
      <c r="AW183" s="206"/>
      <c r="AX183" s="206"/>
      <c r="AY183" s="206"/>
      <c r="AZ183" s="206"/>
      <c r="BA183" s="206"/>
      <c r="BB183" s="206"/>
      <c r="BC183" s="206"/>
      <c r="BD183" s="206"/>
      <c r="BE183" s="206"/>
      <c r="BF183" s="206"/>
      <c r="BG183" s="206"/>
      <c r="BH183" s="206"/>
    </row>
    <row r="184" spans="1:60" outlineLevel="1" x14ac:dyDescent="0.25">
      <c r="A184" s="223"/>
      <c r="B184" s="224"/>
      <c r="C184" s="254" t="s">
        <v>448</v>
      </c>
      <c r="D184" s="226"/>
      <c r="E184" s="227">
        <v>9.2835000000000001</v>
      </c>
      <c r="F184" s="225"/>
      <c r="G184" s="225"/>
      <c r="H184" s="225"/>
      <c r="I184" s="225"/>
      <c r="J184" s="225"/>
      <c r="K184" s="225"/>
      <c r="L184" s="225"/>
      <c r="M184" s="225"/>
      <c r="N184" s="225"/>
      <c r="O184" s="225"/>
      <c r="P184" s="225"/>
      <c r="Q184" s="225"/>
      <c r="R184" s="225"/>
      <c r="S184" s="225"/>
      <c r="T184" s="225"/>
      <c r="U184" s="225"/>
      <c r="V184" s="225"/>
      <c r="W184" s="225"/>
      <c r="X184" s="206"/>
      <c r="Y184" s="206"/>
      <c r="Z184" s="206"/>
      <c r="AA184" s="206"/>
      <c r="AB184" s="206"/>
      <c r="AC184" s="206"/>
      <c r="AD184" s="206"/>
      <c r="AE184" s="206"/>
      <c r="AF184" s="206"/>
      <c r="AG184" s="206" t="s">
        <v>280</v>
      </c>
      <c r="AH184" s="206">
        <v>0</v>
      </c>
      <c r="AI184" s="206"/>
      <c r="AJ184" s="206"/>
      <c r="AK184" s="206"/>
      <c r="AL184" s="206"/>
      <c r="AM184" s="206"/>
      <c r="AN184" s="206"/>
      <c r="AO184" s="206"/>
      <c r="AP184" s="206"/>
      <c r="AQ184" s="206"/>
      <c r="AR184" s="206"/>
      <c r="AS184" s="206"/>
      <c r="AT184" s="206"/>
      <c r="AU184" s="206"/>
      <c r="AV184" s="206"/>
      <c r="AW184" s="206"/>
      <c r="AX184" s="206"/>
      <c r="AY184" s="206"/>
      <c r="AZ184" s="206"/>
      <c r="BA184" s="206"/>
      <c r="BB184" s="206"/>
      <c r="BC184" s="206"/>
      <c r="BD184" s="206"/>
      <c r="BE184" s="206"/>
      <c r="BF184" s="206"/>
      <c r="BG184" s="206"/>
      <c r="BH184" s="206"/>
    </row>
    <row r="185" spans="1:60" outlineLevel="1" x14ac:dyDescent="0.25">
      <c r="A185" s="223"/>
      <c r="B185" s="224"/>
      <c r="C185" s="254" t="s">
        <v>449</v>
      </c>
      <c r="D185" s="226"/>
      <c r="E185" s="227">
        <v>10.666499999999999</v>
      </c>
      <c r="F185" s="225"/>
      <c r="G185" s="225"/>
      <c r="H185" s="225"/>
      <c r="I185" s="225"/>
      <c r="J185" s="225"/>
      <c r="K185" s="225"/>
      <c r="L185" s="225"/>
      <c r="M185" s="225"/>
      <c r="N185" s="225"/>
      <c r="O185" s="225"/>
      <c r="P185" s="225"/>
      <c r="Q185" s="225"/>
      <c r="R185" s="225"/>
      <c r="S185" s="225"/>
      <c r="T185" s="225"/>
      <c r="U185" s="225"/>
      <c r="V185" s="225"/>
      <c r="W185" s="225"/>
      <c r="X185" s="206"/>
      <c r="Y185" s="206"/>
      <c r="Z185" s="206"/>
      <c r="AA185" s="206"/>
      <c r="AB185" s="206"/>
      <c r="AC185" s="206"/>
      <c r="AD185" s="206"/>
      <c r="AE185" s="206"/>
      <c r="AF185" s="206"/>
      <c r="AG185" s="206" t="s">
        <v>280</v>
      </c>
      <c r="AH185" s="206">
        <v>0</v>
      </c>
      <c r="AI185" s="206"/>
      <c r="AJ185" s="206"/>
      <c r="AK185" s="206"/>
      <c r="AL185" s="206"/>
      <c r="AM185" s="206"/>
      <c r="AN185" s="206"/>
      <c r="AO185" s="206"/>
      <c r="AP185" s="206"/>
      <c r="AQ185" s="206"/>
      <c r="AR185" s="206"/>
      <c r="AS185" s="206"/>
      <c r="AT185" s="206"/>
      <c r="AU185" s="206"/>
      <c r="AV185" s="206"/>
      <c r="AW185" s="206"/>
      <c r="AX185" s="206"/>
      <c r="AY185" s="206"/>
      <c r="AZ185" s="206"/>
      <c r="BA185" s="206"/>
      <c r="BB185" s="206"/>
      <c r="BC185" s="206"/>
      <c r="BD185" s="206"/>
      <c r="BE185" s="206"/>
      <c r="BF185" s="206"/>
      <c r="BG185" s="206"/>
      <c r="BH185" s="206"/>
    </row>
    <row r="186" spans="1:60" outlineLevel="1" x14ac:dyDescent="0.25">
      <c r="A186" s="237">
        <v>45</v>
      </c>
      <c r="B186" s="238" t="s">
        <v>450</v>
      </c>
      <c r="C186" s="253" t="s">
        <v>451</v>
      </c>
      <c r="D186" s="239" t="s">
        <v>314</v>
      </c>
      <c r="E186" s="240">
        <v>187.9</v>
      </c>
      <c r="F186" s="241"/>
      <c r="G186" s="242">
        <f>ROUND(E186*F186,2)</f>
        <v>0</v>
      </c>
      <c r="H186" s="241"/>
      <c r="I186" s="242">
        <f>ROUND(E186*H186,2)</f>
        <v>0</v>
      </c>
      <c r="J186" s="241"/>
      <c r="K186" s="242">
        <f>ROUND(E186*J186,2)</f>
        <v>0</v>
      </c>
      <c r="L186" s="242">
        <v>21</v>
      </c>
      <c r="M186" s="242">
        <f>G186*(1+L186/100)</f>
        <v>0</v>
      </c>
      <c r="N186" s="242">
        <v>1.2E-4</v>
      </c>
      <c r="O186" s="242">
        <f>ROUND(E186*N186,2)</f>
        <v>0.02</v>
      </c>
      <c r="P186" s="242">
        <v>0</v>
      </c>
      <c r="Q186" s="243">
        <f>ROUND(E186*P186,2)</f>
        <v>0</v>
      </c>
      <c r="R186" s="225"/>
      <c r="S186" s="225" t="s">
        <v>289</v>
      </c>
      <c r="T186" s="225" t="s">
        <v>277</v>
      </c>
      <c r="U186" s="225">
        <v>0</v>
      </c>
      <c r="V186" s="225">
        <f>ROUND(E186*U186,2)</f>
        <v>0</v>
      </c>
      <c r="W186" s="225"/>
      <c r="X186" s="206"/>
      <c r="Y186" s="206"/>
      <c r="Z186" s="206"/>
      <c r="AA186" s="206"/>
      <c r="AB186" s="206"/>
      <c r="AC186" s="206"/>
      <c r="AD186" s="206"/>
      <c r="AE186" s="206"/>
      <c r="AF186" s="206"/>
      <c r="AG186" s="206" t="s">
        <v>278</v>
      </c>
      <c r="AH186" s="206"/>
      <c r="AI186" s="206"/>
      <c r="AJ186" s="206"/>
      <c r="AK186" s="206"/>
      <c r="AL186" s="206"/>
      <c r="AM186" s="206"/>
      <c r="AN186" s="206"/>
      <c r="AO186" s="206"/>
      <c r="AP186" s="206"/>
      <c r="AQ186" s="206"/>
      <c r="AR186" s="206"/>
      <c r="AS186" s="206"/>
      <c r="AT186" s="206"/>
      <c r="AU186" s="206"/>
      <c r="AV186" s="206"/>
      <c r="AW186" s="206"/>
      <c r="AX186" s="206"/>
      <c r="AY186" s="206"/>
      <c r="AZ186" s="206"/>
      <c r="BA186" s="206"/>
      <c r="BB186" s="206"/>
      <c r="BC186" s="206"/>
      <c r="BD186" s="206"/>
      <c r="BE186" s="206"/>
      <c r="BF186" s="206"/>
      <c r="BG186" s="206"/>
      <c r="BH186" s="206"/>
    </row>
    <row r="187" spans="1:60" outlineLevel="1" x14ac:dyDescent="0.25">
      <c r="A187" s="223"/>
      <c r="B187" s="224"/>
      <c r="C187" s="254" t="s">
        <v>385</v>
      </c>
      <c r="D187" s="226"/>
      <c r="E187" s="227">
        <v>187.9</v>
      </c>
      <c r="F187" s="225"/>
      <c r="G187" s="225"/>
      <c r="H187" s="225"/>
      <c r="I187" s="225"/>
      <c r="J187" s="225"/>
      <c r="K187" s="225"/>
      <c r="L187" s="225"/>
      <c r="M187" s="225"/>
      <c r="N187" s="225"/>
      <c r="O187" s="225"/>
      <c r="P187" s="225"/>
      <c r="Q187" s="225"/>
      <c r="R187" s="225"/>
      <c r="S187" s="225"/>
      <c r="T187" s="225"/>
      <c r="U187" s="225"/>
      <c r="V187" s="225"/>
      <c r="W187" s="225"/>
      <c r="X187" s="206"/>
      <c r="Y187" s="206"/>
      <c r="Z187" s="206"/>
      <c r="AA187" s="206"/>
      <c r="AB187" s="206"/>
      <c r="AC187" s="206"/>
      <c r="AD187" s="206"/>
      <c r="AE187" s="206"/>
      <c r="AF187" s="206"/>
      <c r="AG187" s="206" t="s">
        <v>280</v>
      </c>
      <c r="AH187" s="206">
        <v>0</v>
      </c>
      <c r="AI187" s="206"/>
      <c r="AJ187" s="206"/>
      <c r="AK187" s="206"/>
      <c r="AL187" s="206"/>
      <c r="AM187" s="206"/>
      <c r="AN187" s="206"/>
      <c r="AO187" s="206"/>
      <c r="AP187" s="206"/>
      <c r="AQ187" s="206"/>
      <c r="AR187" s="206"/>
      <c r="AS187" s="206"/>
      <c r="AT187" s="206"/>
      <c r="AU187" s="206"/>
      <c r="AV187" s="206"/>
      <c r="AW187" s="206"/>
      <c r="AX187" s="206"/>
      <c r="AY187" s="206"/>
      <c r="AZ187" s="206"/>
      <c r="BA187" s="206"/>
      <c r="BB187" s="206"/>
      <c r="BC187" s="206"/>
      <c r="BD187" s="206"/>
      <c r="BE187" s="206"/>
      <c r="BF187" s="206"/>
      <c r="BG187" s="206"/>
      <c r="BH187" s="206"/>
    </row>
    <row r="188" spans="1:60" outlineLevel="1" x14ac:dyDescent="0.25">
      <c r="A188" s="244">
        <v>46</v>
      </c>
      <c r="B188" s="245" t="s">
        <v>452</v>
      </c>
      <c r="C188" s="255" t="s">
        <v>453</v>
      </c>
      <c r="D188" s="246" t="s">
        <v>454</v>
      </c>
      <c r="E188" s="247">
        <v>1</v>
      </c>
      <c r="F188" s="248"/>
      <c r="G188" s="249">
        <f>ROUND(E188*F188,2)</f>
        <v>0</v>
      </c>
      <c r="H188" s="248"/>
      <c r="I188" s="249">
        <f>ROUND(E188*H188,2)</f>
        <v>0</v>
      </c>
      <c r="J188" s="248"/>
      <c r="K188" s="249">
        <f>ROUND(E188*J188,2)</f>
        <v>0</v>
      </c>
      <c r="L188" s="249">
        <v>21</v>
      </c>
      <c r="M188" s="249">
        <f>G188*(1+L188/100)</f>
        <v>0</v>
      </c>
      <c r="N188" s="249">
        <v>0</v>
      </c>
      <c r="O188" s="249">
        <f>ROUND(E188*N188,2)</f>
        <v>0</v>
      </c>
      <c r="P188" s="249">
        <v>0</v>
      </c>
      <c r="Q188" s="250">
        <f>ROUND(E188*P188,2)</f>
        <v>0</v>
      </c>
      <c r="R188" s="225"/>
      <c r="S188" s="225" t="s">
        <v>289</v>
      </c>
      <c r="T188" s="225" t="s">
        <v>277</v>
      </c>
      <c r="U188" s="225">
        <v>0</v>
      </c>
      <c r="V188" s="225">
        <f>ROUND(E188*U188,2)</f>
        <v>0</v>
      </c>
      <c r="W188" s="225"/>
      <c r="X188" s="206"/>
      <c r="Y188" s="206"/>
      <c r="Z188" s="206"/>
      <c r="AA188" s="206"/>
      <c r="AB188" s="206"/>
      <c r="AC188" s="206"/>
      <c r="AD188" s="206"/>
      <c r="AE188" s="206"/>
      <c r="AF188" s="206"/>
      <c r="AG188" s="206" t="s">
        <v>278</v>
      </c>
      <c r="AH188" s="206"/>
      <c r="AI188" s="206"/>
      <c r="AJ188" s="206"/>
      <c r="AK188" s="206"/>
      <c r="AL188" s="206"/>
      <c r="AM188" s="206"/>
      <c r="AN188" s="206"/>
      <c r="AO188" s="206"/>
      <c r="AP188" s="206"/>
      <c r="AQ188" s="206"/>
      <c r="AR188" s="206"/>
      <c r="AS188" s="206"/>
      <c r="AT188" s="206"/>
      <c r="AU188" s="206"/>
      <c r="AV188" s="206"/>
      <c r="AW188" s="206"/>
      <c r="AX188" s="206"/>
      <c r="AY188" s="206"/>
      <c r="AZ188" s="206"/>
      <c r="BA188" s="206"/>
      <c r="BB188" s="206"/>
      <c r="BC188" s="206"/>
      <c r="BD188" s="206"/>
      <c r="BE188" s="206"/>
      <c r="BF188" s="206"/>
      <c r="BG188" s="206"/>
      <c r="BH188" s="206"/>
    </row>
    <row r="189" spans="1:60" x14ac:dyDescent="0.25">
      <c r="A189" s="231" t="s">
        <v>271</v>
      </c>
      <c r="B189" s="232" t="s">
        <v>139</v>
      </c>
      <c r="C189" s="252" t="s">
        <v>140</v>
      </c>
      <c r="D189" s="233"/>
      <c r="E189" s="234"/>
      <c r="F189" s="235"/>
      <c r="G189" s="235">
        <f>SUMIF(AG190:AG209,"&lt;&gt;NOR",G190:G209)</f>
        <v>0</v>
      </c>
      <c r="H189" s="235"/>
      <c r="I189" s="235">
        <f>SUM(I190:I209)</f>
        <v>0</v>
      </c>
      <c r="J189" s="235"/>
      <c r="K189" s="235">
        <f>SUM(K190:K209)</f>
        <v>0</v>
      </c>
      <c r="L189" s="235"/>
      <c r="M189" s="235">
        <f>SUM(M190:M209)</f>
        <v>0</v>
      </c>
      <c r="N189" s="235"/>
      <c r="O189" s="235">
        <f>SUM(O190:O209)</f>
        <v>9.6999999999999993</v>
      </c>
      <c r="P189" s="235"/>
      <c r="Q189" s="236">
        <f>SUM(Q190:Q209)</f>
        <v>0</v>
      </c>
      <c r="R189" s="230"/>
      <c r="S189" s="230"/>
      <c r="T189" s="230"/>
      <c r="U189" s="230"/>
      <c r="V189" s="230">
        <f>SUM(V190:V209)</f>
        <v>146.31</v>
      </c>
      <c r="W189" s="230"/>
      <c r="AG189" t="s">
        <v>272</v>
      </c>
    </row>
    <row r="190" spans="1:60" ht="20.399999999999999" outlineLevel="1" x14ac:dyDescent="0.25">
      <c r="A190" s="237">
        <v>47</v>
      </c>
      <c r="B190" s="238" t="s">
        <v>366</v>
      </c>
      <c r="C190" s="253" t="s">
        <v>367</v>
      </c>
      <c r="D190" s="239" t="s">
        <v>314</v>
      </c>
      <c r="E190" s="240">
        <v>209.19919999999999</v>
      </c>
      <c r="F190" s="241"/>
      <c r="G190" s="242">
        <f>ROUND(E190*F190,2)</f>
        <v>0</v>
      </c>
      <c r="H190" s="241"/>
      <c r="I190" s="242">
        <f>ROUND(E190*H190,2)</f>
        <v>0</v>
      </c>
      <c r="J190" s="241"/>
      <c r="K190" s="242">
        <f>ROUND(E190*J190,2)</f>
        <v>0</v>
      </c>
      <c r="L190" s="242">
        <v>21</v>
      </c>
      <c r="M190" s="242">
        <f>G190*(1+L190/100)</f>
        <v>0</v>
      </c>
      <c r="N190" s="242">
        <v>1.9000000000000001E-4</v>
      </c>
      <c r="O190" s="242">
        <f>ROUND(E190*N190,2)</f>
        <v>0.04</v>
      </c>
      <c r="P190" s="242">
        <v>0</v>
      </c>
      <c r="Q190" s="243">
        <f>ROUND(E190*P190,2)</f>
        <v>0</v>
      </c>
      <c r="R190" s="225"/>
      <c r="S190" s="225" t="s">
        <v>276</v>
      </c>
      <c r="T190" s="225" t="s">
        <v>277</v>
      </c>
      <c r="U190" s="225">
        <v>7.0000000000000007E-2</v>
      </c>
      <c r="V190" s="225">
        <f>ROUND(E190*U190,2)</f>
        <v>14.64</v>
      </c>
      <c r="W190" s="225"/>
      <c r="X190" s="206"/>
      <c r="Y190" s="206"/>
      <c r="Z190" s="206"/>
      <c r="AA190" s="206"/>
      <c r="AB190" s="206"/>
      <c r="AC190" s="206"/>
      <c r="AD190" s="206"/>
      <c r="AE190" s="206"/>
      <c r="AF190" s="206"/>
      <c r="AG190" s="206" t="s">
        <v>455</v>
      </c>
      <c r="AH190" s="206"/>
      <c r="AI190" s="206"/>
      <c r="AJ190" s="206"/>
      <c r="AK190" s="206"/>
      <c r="AL190" s="206"/>
      <c r="AM190" s="206"/>
      <c r="AN190" s="206"/>
      <c r="AO190" s="206"/>
      <c r="AP190" s="206"/>
      <c r="AQ190" s="206"/>
      <c r="AR190" s="206"/>
      <c r="AS190" s="206"/>
      <c r="AT190" s="206"/>
      <c r="AU190" s="206"/>
      <c r="AV190" s="206"/>
      <c r="AW190" s="206"/>
      <c r="AX190" s="206"/>
      <c r="AY190" s="206"/>
      <c r="AZ190" s="206"/>
      <c r="BA190" s="206"/>
      <c r="BB190" s="206"/>
      <c r="BC190" s="206"/>
      <c r="BD190" s="206"/>
      <c r="BE190" s="206"/>
      <c r="BF190" s="206"/>
      <c r="BG190" s="206"/>
      <c r="BH190" s="206"/>
    </row>
    <row r="191" spans="1:60" outlineLevel="1" x14ac:dyDescent="0.25">
      <c r="A191" s="223"/>
      <c r="B191" s="224"/>
      <c r="C191" s="254" t="s">
        <v>456</v>
      </c>
      <c r="D191" s="226"/>
      <c r="E191" s="227">
        <v>183</v>
      </c>
      <c r="F191" s="225"/>
      <c r="G191" s="225"/>
      <c r="H191" s="225"/>
      <c r="I191" s="225"/>
      <c r="J191" s="225"/>
      <c r="K191" s="225"/>
      <c r="L191" s="225"/>
      <c r="M191" s="225"/>
      <c r="N191" s="225"/>
      <c r="O191" s="225"/>
      <c r="P191" s="225"/>
      <c r="Q191" s="225"/>
      <c r="R191" s="225"/>
      <c r="S191" s="225"/>
      <c r="T191" s="225"/>
      <c r="U191" s="225"/>
      <c r="V191" s="225"/>
      <c r="W191" s="225"/>
      <c r="X191" s="206"/>
      <c r="Y191" s="206"/>
      <c r="Z191" s="206"/>
      <c r="AA191" s="206"/>
      <c r="AB191" s="206"/>
      <c r="AC191" s="206"/>
      <c r="AD191" s="206"/>
      <c r="AE191" s="206"/>
      <c r="AF191" s="206"/>
      <c r="AG191" s="206" t="s">
        <v>280</v>
      </c>
      <c r="AH191" s="206">
        <v>0</v>
      </c>
      <c r="AI191" s="206"/>
      <c r="AJ191" s="206"/>
      <c r="AK191" s="206"/>
      <c r="AL191" s="206"/>
      <c r="AM191" s="206"/>
      <c r="AN191" s="206"/>
      <c r="AO191" s="206"/>
      <c r="AP191" s="206"/>
      <c r="AQ191" s="206"/>
      <c r="AR191" s="206"/>
      <c r="AS191" s="206"/>
      <c r="AT191" s="206"/>
      <c r="AU191" s="206"/>
      <c r="AV191" s="206"/>
      <c r="AW191" s="206"/>
      <c r="AX191" s="206"/>
      <c r="AY191" s="206"/>
      <c r="AZ191" s="206"/>
      <c r="BA191" s="206"/>
      <c r="BB191" s="206"/>
      <c r="BC191" s="206"/>
      <c r="BD191" s="206"/>
      <c r="BE191" s="206"/>
      <c r="BF191" s="206"/>
      <c r="BG191" s="206"/>
      <c r="BH191" s="206"/>
    </row>
    <row r="192" spans="1:60" ht="20.399999999999999" outlineLevel="1" x14ac:dyDescent="0.25">
      <c r="A192" s="223"/>
      <c r="B192" s="224"/>
      <c r="C192" s="254" t="s">
        <v>361</v>
      </c>
      <c r="D192" s="226"/>
      <c r="E192" s="227">
        <v>8.4622499999999992</v>
      </c>
      <c r="F192" s="225"/>
      <c r="G192" s="225"/>
      <c r="H192" s="225"/>
      <c r="I192" s="225"/>
      <c r="J192" s="225"/>
      <c r="K192" s="225"/>
      <c r="L192" s="225"/>
      <c r="M192" s="225"/>
      <c r="N192" s="225"/>
      <c r="O192" s="225"/>
      <c r="P192" s="225"/>
      <c r="Q192" s="225"/>
      <c r="R192" s="225"/>
      <c r="S192" s="225"/>
      <c r="T192" s="225"/>
      <c r="U192" s="225"/>
      <c r="V192" s="225"/>
      <c r="W192" s="225"/>
      <c r="X192" s="206"/>
      <c r="Y192" s="206"/>
      <c r="Z192" s="206"/>
      <c r="AA192" s="206"/>
      <c r="AB192" s="206"/>
      <c r="AC192" s="206"/>
      <c r="AD192" s="206"/>
      <c r="AE192" s="206"/>
      <c r="AF192" s="206"/>
      <c r="AG192" s="206" t="s">
        <v>280</v>
      </c>
      <c r="AH192" s="206">
        <v>0</v>
      </c>
      <c r="AI192" s="206"/>
      <c r="AJ192" s="206"/>
      <c r="AK192" s="206"/>
      <c r="AL192" s="206"/>
      <c r="AM192" s="206"/>
      <c r="AN192" s="206"/>
      <c r="AO192" s="206"/>
      <c r="AP192" s="206"/>
      <c r="AQ192" s="206"/>
      <c r="AR192" s="206"/>
      <c r="AS192" s="206"/>
      <c r="AT192" s="206"/>
      <c r="AU192" s="206"/>
      <c r="AV192" s="206"/>
      <c r="AW192" s="206"/>
      <c r="AX192" s="206"/>
      <c r="AY192" s="206"/>
      <c r="AZ192" s="206"/>
      <c r="BA192" s="206"/>
      <c r="BB192" s="206"/>
      <c r="BC192" s="206"/>
      <c r="BD192" s="206"/>
      <c r="BE192" s="206"/>
      <c r="BF192" s="206"/>
      <c r="BG192" s="206"/>
      <c r="BH192" s="206"/>
    </row>
    <row r="193" spans="1:60" ht="20.399999999999999" outlineLevel="1" x14ac:dyDescent="0.25">
      <c r="A193" s="223"/>
      <c r="B193" s="224"/>
      <c r="C193" s="254" t="s">
        <v>457</v>
      </c>
      <c r="D193" s="226"/>
      <c r="E193" s="227">
        <v>17.736879999999999</v>
      </c>
      <c r="F193" s="225"/>
      <c r="G193" s="225"/>
      <c r="H193" s="225"/>
      <c r="I193" s="225"/>
      <c r="J193" s="225"/>
      <c r="K193" s="225"/>
      <c r="L193" s="225"/>
      <c r="M193" s="225"/>
      <c r="N193" s="225"/>
      <c r="O193" s="225"/>
      <c r="P193" s="225"/>
      <c r="Q193" s="225"/>
      <c r="R193" s="225"/>
      <c r="S193" s="225"/>
      <c r="T193" s="225"/>
      <c r="U193" s="225"/>
      <c r="V193" s="225"/>
      <c r="W193" s="225"/>
      <c r="X193" s="206"/>
      <c r="Y193" s="206"/>
      <c r="Z193" s="206"/>
      <c r="AA193" s="206"/>
      <c r="AB193" s="206"/>
      <c r="AC193" s="206"/>
      <c r="AD193" s="206"/>
      <c r="AE193" s="206"/>
      <c r="AF193" s="206"/>
      <c r="AG193" s="206" t="s">
        <v>280</v>
      </c>
      <c r="AH193" s="206">
        <v>0</v>
      </c>
      <c r="AI193" s="206"/>
      <c r="AJ193" s="206"/>
      <c r="AK193" s="206"/>
      <c r="AL193" s="206"/>
      <c r="AM193" s="206"/>
      <c r="AN193" s="206"/>
      <c r="AO193" s="206"/>
      <c r="AP193" s="206"/>
      <c r="AQ193" s="206"/>
      <c r="AR193" s="206"/>
      <c r="AS193" s="206"/>
      <c r="AT193" s="206"/>
      <c r="AU193" s="206"/>
      <c r="AV193" s="206"/>
      <c r="AW193" s="206"/>
      <c r="AX193" s="206"/>
      <c r="AY193" s="206"/>
      <c r="AZ193" s="206"/>
      <c r="BA193" s="206"/>
      <c r="BB193" s="206"/>
      <c r="BC193" s="206"/>
      <c r="BD193" s="206"/>
      <c r="BE193" s="206"/>
      <c r="BF193" s="206"/>
      <c r="BG193" s="206"/>
      <c r="BH193" s="206"/>
    </row>
    <row r="194" spans="1:60" ht="20.399999999999999" outlineLevel="1" x14ac:dyDescent="0.25">
      <c r="A194" s="237">
        <v>48</v>
      </c>
      <c r="B194" s="238" t="s">
        <v>368</v>
      </c>
      <c r="C194" s="253" t="s">
        <v>369</v>
      </c>
      <c r="D194" s="239" t="s">
        <v>370</v>
      </c>
      <c r="E194" s="240">
        <v>56.414999999999999</v>
      </c>
      <c r="F194" s="241"/>
      <c r="G194" s="242">
        <f>ROUND(E194*F194,2)</f>
        <v>0</v>
      </c>
      <c r="H194" s="241"/>
      <c r="I194" s="242">
        <f>ROUND(E194*H194,2)</f>
        <v>0</v>
      </c>
      <c r="J194" s="241"/>
      <c r="K194" s="242">
        <f>ROUND(E194*J194,2)</f>
        <v>0</v>
      </c>
      <c r="L194" s="242">
        <v>21</v>
      </c>
      <c r="M194" s="242">
        <f>G194*(1+L194/100)</f>
        <v>0</v>
      </c>
      <c r="N194" s="242">
        <v>2.3800000000000002E-3</v>
      </c>
      <c r="O194" s="242">
        <f>ROUND(E194*N194,2)</f>
        <v>0.13</v>
      </c>
      <c r="P194" s="242">
        <v>0</v>
      </c>
      <c r="Q194" s="243">
        <f>ROUND(E194*P194,2)</f>
        <v>0</v>
      </c>
      <c r="R194" s="225"/>
      <c r="S194" s="225" t="s">
        <v>276</v>
      </c>
      <c r="T194" s="225" t="s">
        <v>277</v>
      </c>
      <c r="U194" s="225">
        <v>0.18232999999999999</v>
      </c>
      <c r="V194" s="225">
        <f>ROUND(E194*U194,2)</f>
        <v>10.29</v>
      </c>
      <c r="W194" s="225"/>
      <c r="X194" s="206"/>
      <c r="Y194" s="206"/>
      <c r="Z194" s="206"/>
      <c r="AA194" s="206"/>
      <c r="AB194" s="206"/>
      <c r="AC194" s="206"/>
      <c r="AD194" s="206"/>
      <c r="AE194" s="206"/>
      <c r="AF194" s="206"/>
      <c r="AG194" s="206" t="s">
        <v>455</v>
      </c>
      <c r="AH194" s="206"/>
      <c r="AI194" s="206"/>
      <c r="AJ194" s="206"/>
      <c r="AK194" s="206"/>
      <c r="AL194" s="206"/>
      <c r="AM194" s="206"/>
      <c r="AN194" s="206"/>
      <c r="AO194" s="206"/>
      <c r="AP194" s="206"/>
      <c r="AQ194" s="206"/>
      <c r="AR194" s="206"/>
      <c r="AS194" s="206"/>
      <c r="AT194" s="206"/>
      <c r="AU194" s="206"/>
      <c r="AV194" s="206"/>
      <c r="AW194" s="206"/>
      <c r="AX194" s="206"/>
      <c r="AY194" s="206"/>
      <c r="AZ194" s="206"/>
      <c r="BA194" s="206"/>
      <c r="BB194" s="206"/>
      <c r="BC194" s="206"/>
      <c r="BD194" s="206"/>
      <c r="BE194" s="206"/>
      <c r="BF194" s="206"/>
      <c r="BG194" s="206"/>
      <c r="BH194" s="206"/>
    </row>
    <row r="195" spans="1:60" outlineLevel="1" x14ac:dyDescent="0.25">
      <c r="A195" s="223"/>
      <c r="B195" s="224"/>
      <c r="C195" s="254" t="s">
        <v>371</v>
      </c>
      <c r="D195" s="226"/>
      <c r="E195" s="227">
        <v>56.414999999999999</v>
      </c>
      <c r="F195" s="225"/>
      <c r="G195" s="225"/>
      <c r="H195" s="225"/>
      <c r="I195" s="225"/>
      <c r="J195" s="225"/>
      <c r="K195" s="225"/>
      <c r="L195" s="225"/>
      <c r="M195" s="225"/>
      <c r="N195" s="225"/>
      <c r="O195" s="225"/>
      <c r="P195" s="225"/>
      <c r="Q195" s="225"/>
      <c r="R195" s="225"/>
      <c r="S195" s="225"/>
      <c r="T195" s="225"/>
      <c r="U195" s="225"/>
      <c r="V195" s="225"/>
      <c r="W195" s="225"/>
      <c r="X195" s="206"/>
      <c r="Y195" s="206"/>
      <c r="Z195" s="206"/>
      <c r="AA195" s="206"/>
      <c r="AB195" s="206"/>
      <c r="AC195" s="206"/>
      <c r="AD195" s="206"/>
      <c r="AE195" s="206"/>
      <c r="AF195" s="206"/>
      <c r="AG195" s="206" t="s">
        <v>280</v>
      </c>
      <c r="AH195" s="206">
        <v>0</v>
      </c>
      <c r="AI195" s="206"/>
      <c r="AJ195" s="206"/>
      <c r="AK195" s="206"/>
      <c r="AL195" s="206"/>
      <c r="AM195" s="206"/>
      <c r="AN195" s="206"/>
      <c r="AO195" s="206"/>
      <c r="AP195" s="206"/>
      <c r="AQ195" s="206"/>
      <c r="AR195" s="206"/>
      <c r="AS195" s="206"/>
      <c r="AT195" s="206"/>
      <c r="AU195" s="206"/>
      <c r="AV195" s="206"/>
      <c r="AW195" s="206"/>
      <c r="AX195" s="206"/>
      <c r="AY195" s="206"/>
      <c r="AZ195" s="206"/>
      <c r="BA195" s="206"/>
      <c r="BB195" s="206"/>
      <c r="BC195" s="206"/>
      <c r="BD195" s="206"/>
      <c r="BE195" s="206"/>
      <c r="BF195" s="206"/>
      <c r="BG195" s="206"/>
      <c r="BH195" s="206"/>
    </row>
    <row r="196" spans="1:60" outlineLevel="1" x14ac:dyDescent="0.25">
      <c r="A196" s="237">
        <v>49</v>
      </c>
      <c r="B196" s="238" t="s">
        <v>458</v>
      </c>
      <c r="C196" s="253" t="s">
        <v>459</v>
      </c>
      <c r="D196" s="239" t="s">
        <v>314</v>
      </c>
      <c r="E196" s="240">
        <v>191.4623</v>
      </c>
      <c r="F196" s="241"/>
      <c r="G196" s="242">
        <f>ROUND(E196*F196,2)</f>
        <v>0</v>
      </c>
      <c r="H196" s="241"/>
      <c r="I196" s="242">
        <f>ROUND(E196*H196,2)</f>
        <v>0</v>
      </c>
      <c r="J196" s="241"/>
      <c r="K196" s="242">
        <f>ROUND(E196*J196,2)</f>
        <v>0</v>
      </c>
      <c r="L196" s="242">
        <v>21</v>
      </c>
      <c r="M196" s="242">
        <f>G196*(1+L196/100)</f>
        <v>0</v>
      </c>
      <c r="N196" s="242">
        <v>4.6170000000000003E-2</v>
      </c>
      <c r="O196" s="242">
        <f>ROUND(E196*N196,2)</f>
        <v>8.84</v>
      </c>
      <c r="P196" s="242">
        <v>0</v>
      </c>
      <c r="Q196" s="243">
        <f>ROUND(E196*P196,2)</f>
        <v>0</v>
      </c>
      <c r="R196" s="225"/>
      <c r="S196" s="225" t="s">
        <v>276</v>
      </c>
      <c r="T196" s="225" t="s">
        <v>277</v>
      </c>
      <c r="U196" s="225">
        <v>0.38153999999999999</v>
      </c>
      <c r="V196" s="225">
        <f>ROUND(E196*U196,2)</f>
        <v>73.05</v>
      </c>
      <c r="W196" s="225"/>
      <c r="X196" s="206"/>
      <c r="Y196" s="206"/>
      <c r="Z196" s="206"/>
      <c r="AA196" s="206"/>
      <c r="AB196" s="206"/>
      <c r="AC196" s="206"/>
      <c r="AD196" s="206"/>
      <c r="AE196" s="206"/>
      <c r="AF196" s="206"/>
      <c r="AG196" s="206" t="s">
        <v>346</v>
      </c>
      <c r="AH196" s="206"/>
      <c r="AI196" s="206"/>
      <c r="AJ196" s="206"/>
      <c r="AK196" s="206"/>
      <c r="AL196" s="206"/>
      <c r="AM196" s="206"/>
      <c r="AN196" s="206"/>
      <c r="AO196" s="206"/>
      <c r="AP196" s="206"/>
      <c r="AQ196" s="206"/>
      <c r="AR196" s="206"/>
      <c r="AS196" s="206"/>
      <c r="AT196" s="206"/>
      <c r="AU196" s="206"/>
      <c r="AV196" s="206"/>
      <c r="AW196" s="206"/>
      <c r="AX196" s="206"/>
      <c r="AY196" s="206"/>
      <c r="AZ196" s="206"/>
      <c r="BA196" s="206"/>
      <c r="BB196" s="206"/>
      <c r="BC196" s="206"/>
      <c r="BD196" s="206"/>
      <c r="BE196" s="206"/>
      <c r="BF196" s="206"/>
      <c r="BG196" s="206"/>
      <c r="BH196" s="206"/>
    </row>
    <row r="197" spans="1:60" outlineLevel="1" x14ac:dyDescent="0.25">
      <c r="A197" s="223"/>
      <c r="B197" s="224"/>
      <c r="C197" s="254" t="s">
        <v>456</v>
      </c>
      <c r="D197" s="226"/>
      <c r="E197" s="227">
        <v>183</v>
      </c>
      <c r="F197" s="225"/>
      <c r="G197" s="225"/>
      <c r="H197" s="225"/>
      <c r="I197" s="225"/>
      <c r="J197" s="225"/>
      <c r="K197" s="225"/>
      <c r="L197" s="225"/>
      <c r="M197" s="225"/>
      <c r="N197" s="225"/>
      <c r="O197" s="225"/>
      <c r="P197" s="225"/>
      <c r="Q197" s="225"/>
      <c r="R197" s="225"/>
      <c r="S197" s="225"/>
      <c r="T197" s="225"/>
      <c r="U197" s="225"/>
      <c r="V197" s="225"/>
      <c r="W197" s="225"/>
      <c r="X197" s="206"/>
      <c r="Y197" s="206"/>
      <c r="Z197" s="206"/>
      <c r="AA197" s="206"/>
      <c r="AB197" s="206"/>
      <c r="AC197" s="206"/>
      <c r="AD197" s="206"/>
      <c r="AE197" s="206"/>
      <c r="AF197" s="206"/>
      <c r="AG197" s="206" t="s">
        <v>280</v>
      </c>
      <c r="AH197" s="206">
        <v>0</v>
      </c>
      <c r="AI197" s="206"/>
      <c r="AJ197" s="206"/>
      <c r="AK197" s="206"/>
      <c r="AL197" s="206"/>
      <c r="AM197" s="206"/>
      <c r="AN197" s="206"/>
      <c r="AO197" s="206"/>
      <c r="AP197" s="206"/>
      <c r="AQ197" s="206"/>
      <c r="AR197" s="206"/>
      <c r="AS197" s="206"/>
      <c r="AT197" s="206"/>
      <c r="AU197" s="206"/>
      <c r="AV197" s="206"/>
      <c r="AW197" s="206"/>
      <c r="AX197" s="206"/>
      <c r="AY197" s="206"/>
      <c r="AZ197" s="206"/>
      <c r="BA197" s="206"/>
      <c r="BB197" s="206"/>
      <c r="BC197" s="206"/>
      <c r="BD197" s="206"/>
      <c r="BE197" s="206"/>
      <c r="BF197" s="206"/>
      <c r="BG197" s="206"/>
      <c r="BH197" s="206"/>
    </row>
    <row r="198" spans="1:60" ht="20.399999999999999" outlineLevel="1" x14ac:dyDescent="0.25">
      <c r="A198" s="223"/>
      <c r="B198" s="224"/>
      <c r="C198" s="254" t="s">
        <v>361</v>
      </c>
      <c r="D198" s="226"/>
      <c r="E198" s="227">
        <v>8.4622499999999992</v>
      </c>
      <c r="F198" s="225"/>
      <c r="G198" s="225"/>
      <c r="H198" s="225"/>
      <c r="I198" s="225"/>
      <c r="J198" s="225"/>
      <c r="K198" s="225"/>
      <c r="L198" s="225"/>
      <c r="M198" s="225"/>
      <c r="N198" s="225"/>
      <c r="O198" s="225"/>
      <c r="P198" s="225"/>
      <c r="Q198" s="225"/>
      <c r="R198" s="225"/>
      <c r="S198" s="225"/>
      <c r="T198" s="225"/>
      <c r="U198" s="225"/>
      <c r="V198" s="225"/>
      <c r="W198" s="225"/>
      <c r="X198" s="206"/>
      <c r="Y198" s="206"/>
      <c r="Z198" s="206"/>
      <c r="AA198" s="206"/>
      <c r="AB198" s="206"/>
      <c r="AC198" s="206"/>
      <c r="AD198" s="206"/>
      <c r="AE198" s="206"/>
      <c r="AF198" s="206"/>
      <c r="AG198" s="206" t="s">
        <v>280</v>
      </c>
      <c r="AH198" s="206">
        <v>0</v>
      </c>
      <c r="AI198" s="206"/>
      <c r="AJ198" s="206"/>
      <c r="AK198" s="206"/>
      <c r="AL198" s="206"/>
      <c r="AM198" s="206"/>
      <c r="AN198" s="206"/>
      <c r="AO198" s="206"/>
      <c r="AP198" s="206"/>
      <c r="AQ198" s="206"/>
      <c r="AR198" s="206"/>
      <c r="AS198" s="206"/>
      <c r="AT198" s="206"/>
      <c r="AU198" s="206"/>
      <c r="AV198" s="206"/>
      <c r="AW198" s="206"/>
      <c r="AX198" s="206"/>
      <c r="AY198" s="206"/>
      <c r="AZ198" s="206"/>
      <c r="BA198" s="206"/>
      <c r="BB198" s="206"/>
      <c r="BC198" s="206"/>
      <c r="BD198" s="206"/>
      <c r="BE198" s="206"/>
      <c r="BF198" s="206"/>
      <c r="BG198" s="206"/>
      <c r="BH198" s="206"/>
    </row>
    <row r="199" spans="1:60" ht="20.399999999999999" outlineLevel="1" x14ac:dyDescent="0.25">
      <c r="A199" s="237">
        <v>50</v>
      </c>
      <c r="B199" s="238" t="s">
        <v>372</v>
      </c>
      <c r="C199" s="253" t="s">
        <v>373</v>
      </c>
      <c r="D199" s="239" t="s">
        <v>314</v>
      </c>
      <c r="E199" s="240">
        <v>209.19919999999999</v>
      </c>
      <c r="F199" s="241"/>
      <c r="G199" s="242">
        <f>ROUND(E199*F199,2)</f>
        <v>0</v>
      </c>
      <c r="H199" s="241"/>
      <c r="I199" s="242">
        <f>ROUND(E199*H199,2)</f>
        <v>0</v>
      </c>
      <c r="J199" s="241"/>
      <c r="K199" s="242">
        <f>ROUND(E199*J199,2)</f>
        <v>0</v>
      </c>
      <c r="L199" s="242">
        <v>21</v>
      </c>
      <c r="M199" s="242">
        <f>G199*(1+L199/100)</f>
        <v>0</v>
      </c>
      <c r="N199" s="242">
        <v>4.8999999999999998E-4</v>
      </c>
      <c r="O199" s="242">
        <f>ROUND(E199*N199,2)</f>
        <v>0.1</v>
      </c>
      <c r="P199" s="242">
        <v>0</v>
      </c>
      <c r="Q199" s="243">
        <f>ROUND(E199*P199,2)</f>
        <v>0</v>
      </c>
      <c r="R199" s="225"/>
      <c r="S199" s="225" t="s">
        <v>276</v>
      </c>
      <c r="T199" s="225" t="s">
        <v>277</v>
      </c>
      <c r="U199" s="225">
        <v>0.23100000000000001</v>
      </c>
      <c r="V199" s="225">
        <f>ROUND(E199*U199,2)</f>
        <v>48.33</v>
      </c>
      <c r="W199" s="225"/>
      <c r="X199" s="206"/>
      <c r="Y199" s="206"/>
      <c r="Z199" s="206"/>
      <c r="AA199" s="206"/>
      <c r="AB199" s="206"/>
      <c r="AC199" s="206"/>
      <c r="AD199" s="206"/>
      <c r="AE199" s="206"/>
      <c r="AF199" s="206"/>
      <c r="AG199" s="206" t="s">
        <v>455</v>
      </c>
      <c r="AH199" s="206"/>
      <c r="AI199" s="206"/>
      <c r="AJ199" s="206"/>
      <c r="AK199" s="206"/>
      <c r="AL199" s="206"/>
      <c r="AM199" s="206"/>
      <c r="AN199" s="206"/>
      <c r="AO199" s="206"/>
      <c r="AP199" s="206"/>
      <c r="AQ199" s="206"/>
      <c r="AR199" s="206"/>
      <c r="AS199" s="206"/>
      <c r="AT199" s="206"/>
      <c r="AU199" s="206"/>
      <c r="AV199" s="206"/>
      <c r="AW199" s="206"/>
      <c r="AX199" s="206"/>
      <c r="AY199" s="206"/>
      <c r="AZ199" s="206"/>
      <c r="BA199" s="206"/>
      <c r="BB199" s="206"/>
      <c r="BC199" s="206"/>
      <c r="BD199" s="206"/>
      <c r="BE199" s="206"/>
      <c r="BF199" s="206"/>
      <c r="BG199" s="206"/>
      <c r="BH199" s="206"/>
    </row>
    <row r="200" spans="1:60" outlineLevel="1" x14ac:dyDescent="0.25">
      <c r="A200" s="223"/>
      <c r="B200" s="224"/>
      <c r="C200" s="254" t="s">
        <v>456</v>
      </c>
      <c r="D200" s="226"/>
      <c r="E200" s="227">
        <v>183</v>
      </c>
      <c r="F200" s="225"/>
      <c r="G200" s="225"/>
      <c r="H200" s="225"/>
      <c r="I200" s="225"/>
      <c r="J200" s="225"/>
      <c r="K200" s="225"/>
      <c r="L200" s="225"/>
      <c r="M200" s="225"/>
      <c r="N200" s="225"/>
      <c r="O200" s="225"/>
      <c r="P200" s="225"/>
      <c r="Q200" s="225"/>
      <c r="R200" s="225"/>
      <c r="S200" s="225"/>
      <c r="T200" s="225"/>
      <c r="U200" s="225"/>
      <c r="V200" s="225"/>
      <c r="W200" s="225"/>
      <c r="X200" s="206"/>
      <c r="Y200" s="206"/>
      <c r="Z200" s="206"/>
      <c r="AA200" s="206"/>
      <c r="AB200" s="206"/>
      <c r="AC200" s="206"/>
      <c r="AD200" s="206"/>
      <c r="AE200" s="206"/>
      <c r="AF200" s="206"/>
      <c r="AG200" s="206" t="s">
        <v>280</v>
      </c>
      <c r="AH200" s="206">
        <v>0</v>
      </c>
      <c r="AI200" s="206"/>
      <c r="AJ200" s="206"/>
      <c r="AK200" s="206"/>
      <c r="AL200" s="206"/>
      <c r="AM200" s="206"/>
      <c r="AN200" s="206"/>
      <c r="AO200" s="206"/>
      <c r="AP200" s="206"/>
      <c r="AQ200" s="206"/>
      <c r="AR200" s="206"/>
      <c r="AS200" s="206"/>
      <c r="AT200" s="206"/>
      <c r="AU200" s="206"/>
      <c r="AV200" s="206"/>
      <c r="AW200" s="206"/>
      <c r="AX200" s="206"/>
      <c r="AY200" s="206"/>
      <c r="AZ200" s="206"/>
      <c r="BA200" s="206"/>
      <c r="BB200" s="206"/>
      <c r="BC200" s="206"/>
      <c r="BD200" s="206"/>
      <c r="BE200" s="206"/>
      <c r="BF200" s="206"/>
      <c r="BG200" s="206"/>
      <c r="BH200" s="206"/>
    </row>
    <row r="201" spans="1:60" ht="20.399999999999999" outlineLevel="1" x14ac:dyDescent="0.25">
      <c r="A201" s="223"/>
      <c r="B201" s="224"/>
      <c r="C201" s="254" t="s">
        <v>361</v>
      </c>
      <c r="D201" s="226"/>
      <c r="E201" s="227">
        <v>8.4622499999999992</v>
      </c>
      <c r="F201" s="225"/>
      <c r="G201" s="225"/>
      <c r="H201" s="225"/>
      <c r="I201" s="225"/>
      <c r="J201" s="225"/>
      <c r="K201" s="225"/>
      <c r="L201" s="225"/>
      <c r="M201" s="225"/>
      <c r="N201" s="225"/>
      <c r="O201" s="225"/>
      <c r="P201" s="225"/>
      <c r="Q201" s="225"/>
      <c r="R201" s="225"/>
      <c r="S201" s="225"/>
      <c r="T201" s="225"/>
      <c r="U201" s="225"/>
      <c r="V201" s="225"/>
      <c r="W201" s="225"/>
      <c r="X201" s="206"/>
      <c r="Y201" s="206"/>
      <c r="Z201" s="206"/>
      <c r="AA201" s="206"/>
      <c r="AB201" s="206"/>
      <c r="AC201" s="206"/>
      <c r="AD201" s="206"/>
      <c r="AE201" s="206"/>
      <c r="AF201" s="206"/>
      <c r="AG201" s="206" t="s">
        <v>280</v>
      </c>
      <c r="AH201" s="206">
        <v>0</v>
      </c>
      <c r="AI201" s="206"/>
      <c r="AJ201" s="206"/>
      <c r="AK201" s="206"/>
      <c r="AL201" s="206"/>
      <c r="AM201" s="206"/>
      <c r="AN201" s="206"/>
      <c r="AO201" s="206"/>
      <c r="AP201" s="206"/>
      <c r="AQ201" s="206"/>
      <c r="AR201" s="206"/>
      <c r="AS201" s="206"/>
      <c r="AT201" s="206"/>
      <c r="AU201" s="206"/>
      <c r="AV201" s="206"/>
      <c r="AW201" s="206"/>
      <c r="AX201" s="206"/>
      <c r="AY201" s="206"/>
      <c r="AZ201" s="206"/>
      <c r="BA201" s="206"/>
      <c r="BB201" s="206"/>
      <c r="BC201" s="206"/>
      <c r="BD201" s="206"/>
      <c r="BE201" s="206"/>
      <c r="BF201" s="206"/>
      <c r="BG201" s="206"/>
      <c r="BH201" s="206"/>
    </row>
    <row r="202" spans="1:60" ht="20.399999999999999" outlineLevel="1" x14ac:dyDescent="0.25">
      <c r="A202" s="223"/>
      <c r="B202" s="224"/>
      <c r="C202" s="254" t="s">
        <v>457</v>
      </c>
      <c r="D202" s="226"/>
      <c r="E202" s="227">
        <v>17.736879999999999</v>
      </c>
      <c r="F202" s="225"/>
      <c r="G202" s="225"/>
      <c r="H202" s="225"/>
      <c r="I202" s="225"/>
      <c r="J202" s="225"/>
      <c r="K202" s="225"/>
      <c r="L202" s="225"/>
      <c r="M202" s="225"/>
      <c r="N202" s="225"/>
      <c r="O202" s="225"/>
      <c r="P202" s="225"/>
      <c r="Q202" s="225"/>
      <c r="R202" s="225"/>
      <c r="S202" s="225"/>
      <c r="T202" s="225"/>
      <c r="U202" s="225"/>
      <c r="V202" s="225"/>
      <c r="W202" s="225"/>
      <c r="X202" s="206"/>
      <c r="Y202" s="206"/>
      <c r="Z202" s="206"/>
      <c r="AA202" s="206"/>
      <c r="AB202" s="206"/>
      <c r="AC202" s="206"/>
      <c r="AD202" s="206"/>
      <c r="AE202" s="206"/>
      <c r="AF202" s="206"/>
      <c r="AG202" s="206" t="s">
        <v>280</v>
      </c>
      <c r="AH202" s="206">
        <v>0</v>
      </c>
      <c r="AI202" s="206"/>
      <c r="AJ202" s="206"/>
      <c r="AK202" s="206"/>
      <c r="AL202" s="206"/>
      <c r="AM202" s="206"/>
      <c r="AN202" s="206"/>
      <c r="AO202" s="206"/>
      <c r="AP202" s="206"/>
      <c r="AQ202" s="206"/>
      <c r="AR202" s="206"/>
      <c r="AS202" s="206"/>
      <c r="AT202" s="206"/>
      <c r="AU202" s="206"/>
      <c r="AV202" s="206"/>
      <c r="AW202" s="206"/>
      <c r="AX202" s="206"/>
      <c r="AY202" s="206"/>
      <c r="AZ202" s="206"/>
      <c r="BA202" s="206"/>
      <c r="BB202" s="206"/>
      <c r="BC202" s="206"/>
      <c r="BD202" s="206"/>
      <c r="BE202" s="206"/>
      <c r="BF202" s="206"/>
      <c r="BG202" s="206"/>
      <c r="BH202" s="206"/>
    </row>
    <row r="203" spans="1:60" outlineLevel="1" x14ac:dyDescent="0.25">
      <c r="A203" s="237">
        <v>51</v>
      </c>
      <c r="B203" s="238" t="s">
        <v>460</v>
      </c>
      <c r="C203" s="253" t="s">
        <v>461</v>
      </c>
      <c r="D203" s="239" t="s">
        <v>314</v>
      </c>
      <c r="E203" s="240">
        <v>209.19919999999999</v>
      </c>
      <c r="F203" s="241"/>
      <c r="G203" s="242">
        <f>ROUND(E203*F203,2)</f>
        <v>0</v>
      </c>
      <c r="H203" s="241"/>
      <c r="I203" s="242">
        <f>ROUND(E203*H203,2)</f>
        <v>0</v>
      </c>
      <c r="J203" s="241"/>
      <c r="K203" s="242">
        <f>ROUND(E203*J203,2)</f>
        <v>0</v>
      </c>
      <c r="L203" s="242">
        <v>21</v>
      </c>
      <c r="M203" s="242">
        <f>G203*(1+L203/100)</f>
        <v>0</v>
      </c>
      <c r="N203" s="242">
        <v>2.8400000000000001E-3</v>
      </c>
      <c r="O203" s="242">
        <f>ROUND(E203*N203,2)</f>
        <v>0.59</v>
      </c>
      <c r="P203" s="242">
        <v>0</v>
      </c>
      <c r="Q203" s="243">
        <f>ROUND(E203*P203,2)</f>
        <v>0</v>
      </c>
      <c r="R203" s="225"/>
      <c r="S203" s="225" t="s">
        <v>289</v>
      </c>
      <c r="T203" s="225" t="s">
        <v>277</v>
      </c>
      <c r="U203" s="225">
        <v>0</v>
      </c>
      <c r="V203" s="225">
        <f>ROUND(E203*U203,2)</f>
        <v>0</v>
      </c>
      <c r="W203" s="225"/>
      <c r="X203" s="206"/>
      <c r="Y203" s="206"/>
      <c r="Z203" s="206"/>
      <c r="AA203" s="206"/>
      <c r="AB203" s="206"/>
      <c r="AC203" s="206"/>
      <c r="AD203" s="206"/>
      <c r="AE203" s="206"/>
      <c r="AF203" s="206"/>
      <c r="AG203" s="206" t="s">
        <v>346</v>
      </c>
      <c r="AH203" s="206"/>
      <c r="AI203" s="206"/>
      <c r="AJ203" s="206"/>
      <c r="AK203" s="206"/>
      <c r="AL203" s="206"/>
      <c r="AM203" s="206"/>
      <c r="AN203" s="206"/>
      <c r="AO203" s="206"/>
      <c r="AP203" s="206"/>
      <c r="AQ203" s="206"/>
      <c r="AR203" s="206"/>
      <c r="AS203" s="206"/>
      <c r="AT203" s="206"/>
      <c r="AU203" s="206"/>
      <c r="AV203" s="206"/>
      <c r="AW203" s="206"/>
      <c r="AX203" s="206"/>
      <c r="AY203" s="206"/>
      <c r="AZ203" s="206"/>
      <c r="BA203" s="206"/>
      <c r="BB203" s="206"/>
      <c r="BC203" s="206"/>
      <c r="BD203" s="206"/>
      <c r="BE203" s="206"/>
      <c r="BF203" s="206"/>
      <c r="BG203" s="206"/>
      <c r="BH203" s="206"/>
    </row>
    <row r="204" spans="1:60" outlineLevel="1" x14ac:dyDescent="0.25">
      <c r="A204" s="223"/>
      <c r="B204" s="224"/>
      <c r="C204" s="254" t="s">
        <v>456</v>
      </c>
      <c r="D204" s="226"/>
      <c r="E204" s="227">
        <v>183</v>
      </c>
      <c r="F204" s="225"/>
      <c r="G204" s="225"/>
      <c r="H204" s="225"/>
      <c r="I204" s="225"/>
      <c r="J204" s="225"/>
      <c r="K204" s="225"/>
      <c r="L204" s="225"/>
      <c r="M204" s="225"/>
      <c r="N204" s="225"/>
      <c r="O204" s="225"/>
      <c r="P204" s="225"/>
      <c r="Q204" s="225"/>
      <c r="R204" s="225"/>
      <c r="S204" s="225"/>
      <c r="T204" s="225"/>
      <c r="U204" s="225"/>
      <c r="V204" s="225"/>
      <c r="W204" s="225"/>
      <c r="X204" s="206"/>
      <c r="Y204" s="206"/>
      <c r="Z204" s="206"/>
      <c r="AA204" s="206"/>
      <c r="AB204" s="206"/>
      <c r="AC204" s="206"/>
      <c r="AD204" s="206"/>
      <c r="AE204" s="206"/>
      <c r="AF204" s="206"/>
      <c r="AG204" s="206" t="s">
        <v>280</v>
      </c>
      <c r="AH204" s="206">
        <v>0</v>
      </c>
      <c r="AI204" s="206"/>
      <c r="AJ204" s="206"/>
      <c r="AK204" s="206"/>
      <c r="AL204" s="206"/>
      <c r="AM204" s="206"/>
      <c r="AN204" s="206"/>
      <c r="AO204" s="206"/>
      <c r="AP204" s="206"/>
      <c r="AQ204" s="206"/>
      <c r="AR204" s="206"/>
      <c r="AS204" s="206"/>
      <c r="AT204" s="206"/>
      <c r="AU204" s="206"/>
      <c r="AV204" s="206"/>
      <c r="AW204" s="206"/>
      <c r="AX204" s="206"/>
      <c r="AY204" s="206"/>
      <c r="AZ204" s="206"/>
      <c r="BA204" s="206"/>
      <c r="BB204" s="206"/>
      <c r="BC204" s="206"/>
      <c r="BD204" s="206"/>
      <c r="BE204" s="206"/>
      <c r="BF204" s="206"/>
      <c r="BG204" s="206"/>
      <c r="BH204" s="206"/>
    </row>
    <row r="205" spans="1:60" ht="20.399999999999999" outlineLevel="1" x14ac:dyDescent="0.25">
      <c r="A205" s="223"/>
      <c r="B205" s="224"/>
      <c r="C205" s="254" t="s">
        <v>361</v>
      </c>
      <c r="D205" s="226"/>
      <c r="E205" s="227">
        <v>8.4622499999999992</v>
      </c>
      <c r="F205" s="225"/>
      <c r="G205" s="225"/>
      <c r="H205" s="225"/>
      <c r="I205" s="225"/>
      <c r="J205" s="225"/>
      <c r="K205" s="225"/>
      <c r="L205" s="225"/>
      <c r="M205" s="225"/>
      <c r="N205" s="225"/>
      <c r="O205" s="225"/>
      <c r="P205" s="225"/>
      <c r="Q205" s="225"/>
      <c r="R205" s="225"/>
      <c r="S205" s="225"/>
      <c r="T205" s="225"/>
      <c r="U205" s="225"/>
      <c r="V205" s="225"/>
      <c r="W205" s="225"/>
      <c r="X205" s="206"/>
      <c r="Y205" s="206"/>
      <c r="Z205" s="206"/>
      <c r="AA205" s="206"/>
      <c r="AB205" s="206"/>
      <c r="AC205" s="206"/>
      <c r="AD205" s="206"/>
      <c r="AE205" s="206"/>
      <c r="AF205" s="206"/>
      <c r="AG205" s="206" t="s">
        <v>280</v>
      </c>
      <c r="AH205" s="206">
        <v>0</v>
      </c>
      <c r="AI205" s="206"/>
      <c r="AJ205" s="206"/>
      <c r="AK205" s="206"/>
      <c r="AL205" s="206"/>
      <c r="AM205" s="206"/>
      <c r="AN205" s="206"/>
      <c r="AO205" s="206"/>
      <c r="AP205" s="206"/>
      <c r="AQ205" s="206"/>
      <c r="AR205" s="206"/>
      <c r="AS205" s="206"/>
      <c r="AT205" s="206"/>
      <c r="AU205" s="206"/>
      <c r="AV205" s="206"/>
      <c r="AW205" s="206"/>
      <c r="AX205" s="206"/>
      <c r="AY205" s="206"/>
      <c r="AZ205" s="206"/>
      <c r="BA205" s="206"/>
      <c r="BB205" s="206"/>
      <c r="BC205" s="206"/>
      <c r="BD205" s="206"/>
      <c r="BE205" s="206"/>
      <c r="BF205" s="206"/>
      <c r="BG205" s="206"/>
      <c r="BH205" s="206"/>
    </row>
    <row r="206" spans="1:60" ht="20.399999999999999" outlineLevel="1" x14ac:dyDescent="0.25">
      <c r="A206" s="223"/>
      <c r="B206" s="224"/>
      <c r="C206" s="254" t="s">
        <v>457</v>
      </c>
      <c r="D206" s="226"/>
      <c r="E206" s="227">
        <v>17.736879999999999</v>
      </c>
      <c r="F206" s="225"/>
      <c r="G206" s="225"/>
      <c r="H206" s="225"/>
      <c r="I206" s="225"/>
      <c r="J206" s="225"/>
      <c r="K206" s="225"/>
      <c r="L206" s="225"/>
      <c r="M206" s="225"/>
      <c r="N206" s="225"/>
      <c r="O206" s="225"/>
      <c r="P206" s="225"/>
      <c r="Q206" s="225"/>
      <c r="R206" s="225"/>
      <c r="S206" s="225"/>
      <c r="T206" s="225"/>
      <c r="U206" s="225"/>
      <c r="V206" s="225"/>
      <c r="W206" s="225"/>
      <c r="X206" s="206"/>
      <c r="Y206" s="206"/>
      <c r="Z206" s="206"/>
      <c r="AA206" s="206"/>
      <c r="AB206" s="206"/>
      <c r="AC206" s="206"/>
      <c r="AD206" s="206"/>
      <c r="AE206" s="206"/>
      <c r="AF206" s="206"/>
      <c r="AG206" s="206" t="s">
        <v>280</v>
      </c>
      <c r="AH206" s="206">
        <v>0</v>
      </c>
      <c r="AI206" s="206"/>
      <c r="AJ206" s="206"/>
      <c r="AK206" s="206"/>
      <c r="AL206" s="206"/>
      <c r="AM206" s="206"/>
      <c r="AN206" s="206"/>
      <c r="AO206" s="206"/>
      <c r="AP206" s="206"/>
      <c r="AQ206" s="206"/>
      <c r="AR206" s="206"/>
      <c r="AS206" s="206"/>
      <c r="AT206" s="206"/>
      <c r="AU206" s="206"/>
      <c r="AV206" s="206"/>
      <c r="AW206" s="206"/>
      <c r="AX206" s="206"/>
      <c r="AY206" s="206"/>
      <c r="AZ206" s="206"/>
      <c r="BA206" s="206"/>
      <c r="BB206" s="206"/>
      <c r="BC206" s="206"/>
      <c r="BD206" s="206"/>
      <c r="BE206" s="206"/>
      <c r="BF206" s="206"/>
      <c r="BG206" s="206"/>
      <c r="BH206" s="206"/>
    </row>
    <row r="207" spans="1:60" outlineLevel="1" x14ac:dyDescent="0.25">
      <c r="A207" s="237">
        <v>52</v>
      </c>
      <c r="B207" s="238" t="s">
        <v>462</v>
      </c>
      <c r="C207" s="253" t="s">
        <v>463</v>
      </c>
      <c r="D207" s="239" t="s">
        <v>314</v>
      </c>
      <c r="E207" s="240">
        <v>191.4623</v>
      </c>
      <c r="F207" s="241"/>
      <c r="G207" s="242">
        <f>ROUND(E207*F207,2)</f>
        <v>0</v>
      </c>
      <c r="H207" s="241"/>
      <c r="I207" s="242">
        <f>ROUND(E207*H207,2)</f>
        <v>0</v>
      </c>
      <c r="J207" s="241"/>
      <c r="K207" s="242">
        <f>ROUND(E207*J207,2)</f>
        <v>0</v>
      </c>
      <c r="L207" s="242">
        <v>21</v>
      </c>
      <c r="M207" s="242">
        <f>G207*(1+L207/100)</f>
        <v>0</v>
      </c>
      <c r="N207" s="242">
        <v>2.0000000000000002E-5</v>
      </c>
      <c r="O207" s="242">
        <f>ROUND(E207*N207,2)</f>
        <v>0</v>
      </c>
      <c r="P207" s="242">
        <v>0</v>
      </c>
      <c r="Q207" s="243">
        <f>ROUND(E207*P207,2)</f>
        <v>0</v>
      </c>
      <c r="R207" s="225"/>
      <c r="S207" s="225" t="s">
        <v>289</v>
      </c>
      <c r="T207" s="225" t="s">
        <v>277</v>
      </c>
      <c r="U207" s="225">
        <v>0</v>
      </c>
      <c r="V207" s="225">
        <f>ROUND(E207*U207,2)</f>
        <v>0</v>
      </c>
      <c r="W207" s="225"/>
      <c r="X207" s="206"/>
      <c r="Y207" s="206"/>
      <c r="Z207" s="206"/>
      <c r="AA207" s="206"/>
      <c r="AB207" s="206"/>
      <c r="AC207" s="206"/>
      <c r="AD207" s="206"/>
      <c r="AE207" s="206"/>
      <c r="AF207" s="206"/>
      <c r="AG207" s="206" t="s">
        <v>346</v>
      </c>
      <c r="AH207" s="206"/>
      <c r="AI207" s="206"/>
      <c r="AJ207" s="206"/>
      <c r="AK207" s="206"/>
      <c r="AL207" s="206"/>
      <c r="AM207" s="206"/>
      <c r="AN207" s="206"/>
      <c r="AO207" s="206"/>
      <c r="AP207" s="206"/>
      <c r="AQ207" s="206"/>
      <c r="AR207" s="206"/>
      <c r="AS207" s="206"/>
      <c r="AT207" s="206"/>
      <c r="AU207" s="206"/>
      <c r="AV207" s="206"/>
      <c r="AW207" s="206"/>
      <c r="AX207" s="206"/>
      <c r="AY207" s="206"/>
      <c r="AZ207" s="206"/>
      <c r="BA207" s="206"/>
      <c r="BB207" s="206"/>
      <c r="BC207" s="206"/>
      <c r="BD207" s="206"/>
      <c r="BE207" s="206"/>
      <c r="BF207" s="206"/>
      <c r="BG207" s="206"/>
      <c r="BH207" s="206"/>
    </row>
    <row r="208" spans="1:60" outlineLevel="1" x14ac:dyDescent="0.25">
      <c r="A208" s="223"/>
      <c r="B208" s="224"/>
      <c r="C208" s="254" t="s">
        <v>456</v>
      </c>
      <c r="D208" s="226"/>
      <c r="E208" s="227">
        <v>183</v>
      </c>
      <c r="F208" s="225"/>
      <c r="G208" s="225"/>
      <c r="H208" s="225"/>
      <c r="I208" s="225"/>
      <c r="J208" s="225"/>
      <c r="K208" s="225"/>
      <c r="L208" s="225"/>
      <c r="M208" s="225"/>
      <c r="N208" s="225"/>
      <c r="O208" s="225"/>
      <c r="P208" s="225"/>
      <c r="Q208" s="225"/>
      <c r="R208" s="225"/>
      <c r="S208" s="225"/>
      <c r="T208" s="225"/>
      <c r="U208" s="225"/>
      <c r="V208" s="225"/>
      <c r="W208" s="225"/>
      <c r="X208" s="206"/>
      <c r="Y208" s="206"/>
      <c r="Z208" s="206"/>
      <c r="AA208" s="206"/>
      <c r="AB208" s="206"/>
      <c r="AC208" s="206"/>
      <c r="AD208" s="206"/>
      <c r="AE208" s="206"/>
      <c r="AF208" s="206"/>
      <c r="AG208" s="206" t="s">
        <v>280</v>
      </c>
      <c r="AH208" s="206">
        <v>0</v>
      </c>
      <c r="AI208" s="206"/>
      <c r="AJ208" s="206"/>
      <c r="AK208" s="206"/>
      <c r="AL208" s="206"/>
      <c r="AM208" s="206"/>
      <c r="AN208" s="206"/>
      <c r="AO208" s="206"/>
      <c r="AP208" s="206"/>
      <c r="AQ208" s="206"/>
      <c r="AR208" s="206"/>
      <c r="AS208" s="206"/>
      <c r="AT208" s="206"/>
      <c r="AU208" s="206"/>
      <c r="AV208" s="206"/>
      <c r="AW208" s="206"/>
      <c r="AX208" s="206"/>
      <c r="AY208" s="206"/>
      <c r="AZ208" s="206"/>
      <c r="BA208" s="206"/>
      <c r="BB208" s="206"/>
      <c r="BC208" s="206"/>
      <c r="BD208" s="206"/>
      <c r="BE208" s="206"/>
      <c r="BF208" s="206"/>
      <c r="BG208" s="206"/>
      <c r="BH208" s="206"/>
    </row>
    <row r="209" spans="1:60" ht="20.399999999999999" outlineLevel="1" x14ac:dyDescent="0.25">
      <c r="A209" s="223"/>
      <c r="B209" s="224"/>
      <c r="C209" s="254" t="s">
        <v>361</v>
      </c>
      <c r="D209" s="226"/>
      <c r="E209" s="227">
        <v>8.4622499999999992</v>
      </c>
      <c r="F209" s="225"/>
      <c r="G209" s="225"/>
      <c r="H209" s="225"/>
      <c r="I209" s="225"/>
      <c r="J209" s="225"/>
      <c r="K209" s="225"/>
      <c r="L209" s="225"/>
      <c r="M209" s="225"/>
      <c r="N209" s="225"/>
      <c r="O209" s="225"/>
      <c r="P209" s="225"/>
      <c r="Q209" s="225"/>
      <c r="R209" s="225"/>
      <c r="S209" s="225"/>
      <c r="T209" s="225"/>
      <c r="U209" s="225"/>
      <c r="V209" s="225"/>
      <c r="W209" s="225"/>
      <c r="X209" s="206"/>
      <c r="Y209" s="206"/>
      <c r="Z209" s="206"/>
      <c r="AA209" s="206"/>
      <c r="AB209" s="206"/>
      <c r="AC209" s="206"/>
      <c r="AD209" s="206"/>
      <c r="AE209" s="206"/>
      <c r="AF209" s="206"/>
      <c r="AG209" s="206" t="s">
        <v>280</v>
      </c>
      <c r="AH209" s="206">
        <v>0</v>
      </c>
      <c r="AI209" s="206"/>
      <c r="AJ209" s="206"/>
      <c r="AK209" s="206"/>
      <c r="AL209" s="206"/>
      <c r="AM209" s="206"/>
      <c r="AN209" s="206"/>
      <c r="AO209" s="206"/>
      <c r="AP209" s="206"/>
      <c r="AQ209" s="206"/>
      <c r="AR209" s="206"/>
      <c r="AS209" s="206"/>
      <c r="AT209" s="206"/>
      <c r="AU209" s="206"/>
      <c r="AV209" s="206"/>
      <c r="AW209" s="206"/>
      <c r="AX209" s="206"/>
      <c r="AY209" s="206"/>
      <c r="AZ209" s="206"/>
      <c r="BA209" s="206"/>
      <c r="BB209" s="206"/>
      <c r="BC209" s="206"/>
      <c r="BD209" s="206"/>
      <c r="BE209" s="206"/>
      <c r="BF209" s="206"/>
      <c r="BG209" s="206"/>
      <c r="BH209" s="206"/>
    </row>
    <row r="210" spans="1:60" x14ac:dyDescent="0.25">
      <c r="A210" s="231" t="s">
        <v>271</v>
      </c>
      <c r="B210" s="232" t="s">
        <v>142</v>
      </c>
      <c r="C210" s="252" t="s">
        <v>143</v>
      </c>
      <c r="D210" s="233"/>
      <c r="E210" s="234"/>
      <c r="F210" s="235"/>
      <c r="G210" s="235">
        <f>SUMIF(AG211:AG243,"&lt;&gt;NOR",G211:G243)</f>
        <v>0</v>
      </c>
      <c r="H210" s="235"/>
      <c r="I210" s="235">
        <f>SUM(I211:I243)</f>
        <v>0</v>
      </c>
      <c r="J210" s="235"/>
      <c r="K210" s="235">
        <f>SUM(K211:K243)</f>
        <v>0</v>
      </c>
      <c r="L210" s="235"/>
      <c r="M210" s="235">
        <f>SUM(M211:M243)</f>
        <v>0</v>
      </c>
      <c r="N210" s="235"/>
      <c r="O210" s="235">
        <f>SUM(O211:O243)</f>
        <v>28.25</v>
      </c>
      <c r="P210" s="235"/>
      <c r="Q210" s="236">
        <f>SUM(Q211:Q243)</f>
        <v>18.21</v>
      </c>
      <c r="R210" s="230"/>
      <c r="S210" s="230"/>
      <c r="T210" s="230"/>
      <c r="U210" s="230"/>
      <c r="V210" s="230">
        <f>SUM(V211:V243)</f>
        <v>608.56999999999994</v>
      </c>
      <c r="W210" s="230"/>
      <c r="AG210" t="s">
        <v>272</v>
      </c>
    </row>
    <row r="211" spans="1:60" outlineLevel="1" x14ac:dyDescent="0.25">
      <c r="A211" s="237">
        <v>53</v>
      </c>
      <c r="B211" s="238" t="s">
        <v>464</v>
      </c>
      <c r="C211" s="253" t="s">
        <v>465</v>
      </c>
      <c r="D211" s="239" t="s">
        <v>275</v>
      </c>
      <c r="E211" s="240">
        <v>5.2549999999999999</v>
      </c>
      <c r="F211" s="241"/>
      <c r="G211" s="242">
        <f>ROUND(E211*F211,2)</f>
        <v>0</v>
      </c>
      <c r="H211" s="241"/>
      <c r="I211" s="242">
        <f>ROUND(E211*H211,2)</f>
        <v>0</v>
      </c>
      <c r="J211" s="241"/>
      <c r="K211" s="242">
        <f>ROUND(E211*J211,2)</f>
        <v>0</v>
      </c>
      <c r="L211" s="242">
        <v>21</v>
      </c>
      <c r="M211" s="242">
        <f>G211*(1+L211/100)</f>
        <v>0</v>
      </c>
      <c r="N211" s="242">
        <v>2.5249999999999999</v>
      </c>
      <c r="O211" s="242">
        <f>ROUND(E211*N211,2)</f>
        <v>13.27</v>
      </c>
      <c r="P211" s="242">
        <v>0</v>
      </c>
      <c r="Q211" s="243">
        <f>ROUND(E211*P211,2)</f>
        <v>0</v>
      </c>
      <c r="R211" s="225"/>
      <c r="S211" s="225" t="s">
        <v>276</v>
      </c>
      <c r="T211" s="225" t="s">
        <v>277</v>
      </c>
      <c r="U211" s="225">
        <v>3.2130000000000001</v>
      </c>
      <c r="V211" s="225">
        <f>ROUND(E211*U211,2)</f>
        <v>16.88</v>
      </c>
      <c r="W211" s="225"/>
      <c r="X211" s="206"/>
      <c r="Y211" s="206"/>
      <c r="Z211" s="206"/>
      <c r="AA211" s="206"/>
      <c r="AB211" s="206"/>
      <c r="AC211" s="206"/>
      <c r="AD211" s="206"/>
      <c r="AE211" s="206"/>
      <c r="AF211" s="206"/>
      <c r="AG211" s="206" t="s">
        <v>346</v>
      </c>
      <c r="AH211" s="206"/>
      <c r="AI211" s="206"/>
      <c r="AJ211" s="206"/>
      <c r="AK211" s="206"/>
      <c r="AL211" s="206"/>
      <c r="AM211" s="206"/>
      <c r="AN211" s="206"/>
      <c r="AO211" s="206"/>
      <c r="AP211" s="206"/>
      <c r="AQ211" s="206"/>
      <c r="AR211" s="206"/>
      <c r="AS211" s="206"/>
      <c r="AT211" s="206"/>
      <c r="AU211" s="206"/>
      <c r="AV211" s="206"/>
      <c r="AW211" s="206"/>
      <c r="AX211" s="206"/>
      <c r="AY211" s="206"/>
      <c r="AZ211" s="206"/>
      <c r="BA211" s="206"/>
      <c r="BB211" s="206"/>
      <c r="BC211" s="206"/>
      <c r="BD211" s="206"/>
      <c r="BE211" s="206"/>
      <c r="BF211" s="206"/>
      <c r="BG211" s="206"/>
      <c r="BH211" s="206"/>
    </row>
    <row r="212" spans="1:60" outlineLevel="1" x14ac:dyDescent="0.25">
      <c r="A212" s="223"/>
      <c r="B212" s="224"/>
      <c r="C212" s="254" t="s">
        <v>466</v>
      </c>
      <c r="D212" s="226"/>
      <c r="E212" s="227">
        <v>5.2549999999999999</v>
      </c>
      <c r="F212" s="225"/>
      <c r="G212" s="225"/>
      <c r="H212" s="225"/>
      <c r="I212" s="225"/>
      <c r="J212" s="225"/>
      <c r="K212" s="225"/>
      <c r="L212" s="225"/>
      <c r="M212" s="225"/>
      <c r="N212" s="225"/>
      <c r="O212" s="225"/>
      <c r="P212" s="225"/>
      <c r="Q212" s="225"/>
      <c r="R212" s="225"/>
      <c r="S212" s="225"/>
      <c r="T212" s="225"/>
      <c r="U212" s="225"/>
      <c r="V212" s="225"/>
      <c r="W212" s="225"/>
      <c r="X212" s="206"/>
      <c r="Y212" s="206"/>
      <c r="Z212" s="206"/>
      <c r="AA212" s="206"/>
      <c r="AB212" s="206"/>
      <c r="AC212" s="206"/>
      <c r="AD212" s="206"/>
      <c r="AE212" s="206"/>
      <c r="AF212" s="206"/>
      <c r="AG212" s="206" t="s">
        <v>280</v>
      </c>
      <c r="AH212" s="206">
        <v>0</v>
      </c>
      <c r="AI212" s="206"/>
      <c r="AJ212" s="206"/>
      <c r="AK212" s="206"/>
      <c r="AL212" s="206"/>
      <c r="AM212" s="206"/>
      <c r="AN212" s="206"/>
      <c r="AO212" s="206"/>
      <c r="AP212" s="206"/>
      <c r="AQ212" s="206"/>
      <c r="AR212" s="206"/>
      <c r="AS212" s="206"/>
      <c r="AT212" s="206"/>
      <c r="AU212" s="206"/>
      <c r="AV212" s="206"/>
      <c r="AW212" s="206"/>
      <c r="AX212" s="206"/>
      <c r="AY212" s="206"/>
      <c r="AZ212" s="206"/>
      <c r="BA212" s="206"/>
      <c r="BB212" s="206"/>
      <c r="BC212" s="206"/>
      <c r="BD212" s="206"/>
      <c r="BE212" s="206"/>
      <c r="BF212" s="206"/>
      <c r="BG212" s="206"/>
      <c r="BH212" s="206"/>
    </row>
    <row r="213" spans="1:60" outlineLevel="1" x14ac:dyDescent="0.25">
      <c r="A213" s="237">
        <v>54</v>
      </c>
      <c r="B213" s="238" t="s">
        <v>467</v>
      </c>
      <c r="C213" s="253" t="s">
        <v>468</v>
      </c>
      <c r="D213" s="239" t="s">
        <v>275</v>
      </c>
      <c r="E213" s="240">
        <v>0.52210000000000001</v>
      </c>
      <c r="F213" s="241"/>
      <c r="G213" s="242">
        <f>ROUND(E213*F213,2)</f>
        <v>0</v>
      </c>
      <c r="H213" s="241"/>
      <c r="I213" s="242">
        <f>ROUND(E213*H213,2)</f>
        <v>0</v>
      </c>
      <c r="J213" s="241"/>
      <c r="K213" s="242">
        <f>ROUND(E213*J213,2)</f>
        <v>0</v>
      </c>
      <c r="L213" s="242">
        <v>21</v>
      </c>
      <c r="M213" s="242">
        <f>G213*(1+L213/100)</f>
        <v>0</v>
      </c>
      <c r="N213" s="242">
        <v>2.5249999999999999</v>
      </c>
      <c r="O213" s="242">
        <f>ROUND(E213*N213,2)</f>
        <v>1.32</v>
      </c>
      <c r="P213" s="242">
        <v>0</v>
      </c>
      <c r="Q213" s="243">
        <f>ROUND(E213*P213,2)</f>
        <v>0</v>
      </c>
      <c r="R213" s="225"/>
      <c r="S213" s="225" t="s">
        <v>276</v>
      </c>
      <c r="T213" s="225" t="s">
        <v>277</v>
      </c>
      <c r="U213" s="225">
        <v>2.58</v>
      </c>
      <c r="V213" s="225">
        <f>ROUND(E213*U213,2)</f>
        <v>1.35</v>
      </c>
      <c r="W213" s="225"/>
      <c r="X213" s="206"/>
      <c r="Y213" s="206"/>
      <c r="Z213" s="206"/>
      <c r="AA213" s="206"/>
      <c r="AB213" s="206"/>
      <c r="AC213" s="206"/>
      <c r="AD213" s="206"/>
      <c r="AE213" s="206"/>
      <c r="AF213" s="206"/>
      <c r="AG213" s="206" t="s">
        <v>278</v>
      </c>
      <c r="AH213" s="206"/>
      <c r="AI213" s="206"/>
      <c r="AJ213" s="206"/>
      <c r="AK213" s="206"/>
      <c r="AL213" s="206"/>
      <c r="AM213" s="206"/>
      <c r="AN213" s="206"/>
      <c r="AO213" s="206"/>
      <c r="AP213" s="206"/>
      <c r="AQ213" s="206"/>
      <c r="AR213" s="206"/>
      <c r="AS213" s="206"/>
      <c r="AT213" s="206"/>
      <c r="AU213" s="206"/>
      <c r="AV213" s="206"/>
      <c r="AW213" s="206"/>
      <c r="AX213" s="206"/>
      <c r="AY213" s="206"/>
      <c r="AZ213" s="206"/>
      <c r="BA213" s="206"/>
      <c r="BB213" s="206"/>
      <c r="BC213" s="206"/>
      <c r="BD213" s="206"/>
      <c r="BE213" s="206"/>
      <c r="BF213" s="206"/>
      <c r="BG213" s="206"/>
      <c r="BH213" s="206"/>
    </row>
    <row r="214" spans="1:60" outlineLevel="1" x14ac:dyDescent="0.25">
      <c r="A214" s="223"/>
      <c r="B214" s="224"/>
      <c r="C214" s="254" t="s">
        <v>469</v>
      </c>
      <c r="D214" s="226"/>
      <c r="E214" s="227">
        <v>0.52210999999999996</v>
      </c>
      <c r="F214" s="225"/>
      <c r="G214" s="225"/>
      <c r="H214" s="225"/>
      <c r="I214" s="225"/>
      <c r="J214" s="225"/>
      <c r="K214" s="225"/>
      <c r="L214" s="225"/>
      <c r="M214" s="225"/>
      <c r="N214" s="225"/>
      <c r="O214" s="225"/>
      <c r="P214" s="225"/>
      <c r="Q214" s="225"/>
      <c r="R214" s="225"/>
      <c r="S214" s="225"/>
      <c r="T214" s="225"/>
      <c r="U214" s="225"/>
      <c r="V214" s="225"/>
      <c r="W214" s="225"/>
      <c r="X214" s="206"/>
      <c r="Y214" s="206"/>
      <c r="Z214" s="206"/>
      <c r="AA214" s="206"/>
      <c r="AB214" s="206"/>
      <c r="AC214" s="206"/>
      <c r="AD214" s="206"/>
      <c r="AE214" s="206"/>
      <c r="AF214" s="206"/>
      <c r="AG214" s="206" t="s">
        <v>280</v>
      </c>
      <c r="AH214" s="206">
        <v>0</v>
      </c>
      <c r="AI214" s="206"/>
      <c r="AJ214" s="206"/>
      <c r="AK214" s="206"/>
      <c r="AL214" s="206"/>
      <c r="AM214" s="206"/>
      <c r="AN214" s="206"/>
      <c r="AO214" s="206"/>
      <c r="AP214" s="206"/>
      <c r="AQ214" s="206"/>
      <c r="AR214" s="206"/>
      <c r="AS214" s="206"/>
      <c r="AT214" s="206"/>
      <c r="AU214" s="206"/>
      <c r="AV214" s="206"/>
      <c r="AW214" s="206"/>
      <c r="AX214" s="206"/>
      <c r="AY214" s="206"/>
      <c r="AZ214" s="206"/>
      <c r="BA214" s="206"/>
      <c r="BB214" s="206"/>
      <c r="BC214" s="206"/>
      <c r="BD214" s="206"/>
      <c r="BE214" s="206"/>
      <c r="BF214" s="206"/>
      <c r="BG214" s="206"/>
      <c r="BH214" s="206"/>
    </row>
    <row r="215" spans="1:60" outlineLevel="1" x14ac:dyDescent="0.25">
      <c r="A215" s="237">
        <v>55</v>
      </c>
      <c r="B215" s="238" t="s">
        <v>470</v>
      </c>
      <c r="C215" s="253" t="s">
        <v>471</v>
      </c>
      <c r="D215" s="239" t="s">
        <v>275</v>
      </c>
      <c r="E215" s="240">
        <v>2.4272</v>
      </c>
      <c r="F215" s="241"/>
      <c r="G215" s="242">
        <f>ROUND(E215*F215,2)</f>
        <v>0</v>
      </c>
      <c r="H215" s="241"/>
      <c r="I215" s="242">
        <f>ROUND(E215*H215,2)</f>
        <v>0</v>
      </c>
      <c r="J215" s="241"/>
      <c r="K215" s="242">
        <f>ROUND(E215*J215,2)</f>
        <v>0</v>
      </c>
      <c r="L215" s="242">
        <v>21</v>
      </c>
      <c r="M215" s="242">
        <f>G215*(1+L215/100)</f>
        <v>0</v>
      </c>
      <c r="N215" s="242">
        <v>0</v>
      </c>
      <c r="O215" s="242">
        <f>ROUND(E215*N215,2)</f>
        <v>0</v>
      </c>
      <c r="P215" s="242">
        <v>0</v>
      </c>
      <c r="Q215" s="243">
        <f>ROUND(E215*P215,2)</f>
        <v>0</v>
      </c>
      <c r="R215" s="225"/>
      <c r="S215" s="225" t="s">
        <v>276</v>
      </c>
      <c r="T215" s="225" t="s">
        <v>277</v>
      </c>
      <c r="U215" s="225">
        <v>0.188</v>
      </c>
      <c r="V215" s="225">
        <f>ROUND(E215*U215,2)</f>
        <v>0.46</v>
      </c>
      <c r="W215" s="225"/>
      <c r="X215" s="206"/>
      <c r="Y215" s="206"/>
      <c r="Z215" s="206"/>
      <c r="AA215" s="206"/>
      <c r="AB215" s="206"/>
      <c r="AC215" s="206"/>
      <c r="AD215" s="206"/>
      <c r="AE215" s="206"/>
      <c r="AF215" s="206"/>
      <c r="AG215" s="206" t="s">
        <v>278</v>
      </c>
      <c r="AH215" s="206"/>
      <c r="AI215" s="206"/>
      <c r="AJ215" s="206"/>
      <c r="AK215" s="206"/>
      <c r="AL215" s="206"/>
      <c r="AM215" s="206"/>
      <c r="AN215" s="206"/>
      <c r="AO215" s="206"/>
      <c r="AP215" s="206"/>
      <c r="AQ215" s="206"/>
      <c r="AR215" s="206"/>
      <c r="AS215" s="206"/>
      <c r="AT215" s="206"/>
      <c r="AU215" s="206"/>
      <c r="AV215" s="206"/>
      <c r="AW215" s="206"/>
      <c r="AX215" s="206"/>
      <c r="AY215" s="206"/>
      <c r="AZ215" s="206"/>
      <c r="BA215" s="206"/>
      <c r="BB215" s="206"/>
      <c r="BC215" s="206"/>
      <c r="BD215" s="206"/>
      <c r="BE215" s="206"/>
      <c r="BF215" s="206"/>
      <c r="BG215" s="206"/>
      <c r="BH215" s="206"/>
    </row>
    <row r="216" spans="1:60" ht="20.399999999999999" outlineLevel="1" x14ac:dyDescent="0.25">
      <c r="A216" s="223"/>
      <c r="B216" s="224"/>
      <c r="C216" s="254" t="s">
        <v>472</v>
      </c>
      <c r="D216" s="226"/>
      <c r="E216" s="227">
        <v>2.4271699999999998</v>
      </c>
      <c r="F216" s="225"/>
      <c r="G216" s="225"/>
      <c r="H216" s="225"/>
      <c r="I216" s="225"/>
      <c r="J216" s="225"/>
      <c r="K216" s="225"/>
      <c r="L216" s="225"/>
      <c r="M216" s="225"/>
      <c r="N216" s="225"/>
      <c r="O216" s="225"/>
      <c r="P216" s="225"/>
      <c r="Q216" s="225"/>
      <c r="R216" s="225"/>
      <c r="S216" s="225"/>
      <c r="T216" s="225"/>
      <c r="U216" s="225"/>
      <c r="V216" s="225"/>
      <c r="W216" s="225"/>
      <c r="X216" s="206"/>
      <c r="Y216" s="206"/>
      <c r="Z216" s="206"/>
      <c r="AA216" s="206"/>
      <c r="AB216" s="206"/>
      <c r="AC216" s="206"/>
      <c r="AD216" s="206"/>
      <c r="AE216" s="206"/>
      <c r="AF216" s="206"/>
      <c r="AG216" s="206" t="s">
        <v>280</v>
      </c>
      <c r="AH216" s="206">
        <v>0</v>
      </c>
      <c r="AI216" s="206"/>
      <c r="AJ216" s="206"/>
      <c r="AK216" s="206"/>
      <c r="AL216" s="206"/>
      <c r="AM216" s="206"/>
      <c r="AN216" s="206"/>
      <c r="AO216" s="206"/>
      <c r="AP216" s="206"/>
      <c r="AQ216" s="206"/>
      <c r="AR216" s="206"/>
      <c r="AS216" s="206"/>
      <c r="AT216" s="206"/>
      <c r="AU216" s="206"/>
      <c r="AV216" s="206"/>
      <c r="AW216" s="206"/>
      <c r="AX216" s="206"/>
      <c r="AY216" s="206"/>
      <c r="AZ216" s="206"/>
      <c r="BA216" s="206"/>
      <c r="BB216" s="206"/>
      <c r="BC216" s="206"/>
      <c r="BD216" s="206"/>
      <c r="BE216" s="206"/>
      <c r="BF216" s="206"/>
      <c r="BG216" s="206"/>
      <c r="BH216" s="206"/>
    </row>
    <row r="217" spans="1:60" ht="20.399999999999999" outlineLevel="1" x14ac:dyDescent="0.25">
      <c r="A217" s="237">
        <v>56</v>
      </c>
      <c r="B217" s="238" t="s">
        <v>473</v>
      </c>
      <c r="C217" s="253" t="s">
        <v>474</v>
      </c>
      <c r="D217" s="239" t="s">
        <v>275</v>
      </c>
      <c r="E217" s="240">
        <v>2.4272</v>
      </c>
      <c r="F217" s="241"/>
      <c r="G217" s="242">
        <f>ROUND(E217*F217,2)</f>
        <v>0</v>
      </c>
      <c r="H217" s="241"/>
      <c r="I217" s="242">
        <f>ROUND(E217*H217,2)</f>
        <v>0</v>
      </c>
      <c r="J217" s="241"/>
      <c r="K217" s="242">
        <f>ROUND(E217*J217,2)</f>
        <v>0</v>
      </c>
      <c r="L217" s="242">
        <v>21</v>
      </c>
      <c r="M217" s="242">
        <f>G217*(1+L217/100)</f>
        <v>0</v>
      </c>
      <c r="N217" s="242">
        <v>2.5499999999999998</v>
      </c>
      <c r="O217" s="242">
        <f>ROUND(E217*N217,2)</f>
        <v>6.19</v>
      </c>
      <c r="P217" s="242">
        <v>0</v>
      </c>
      <c r="Q217" s="243">
        <f>ROUND(E217*P217,2)</f>
        <v>0</v>
      </c>
      <c r="R217" s="225"/>
      <c r="S217" s="225" t="s">
        <v>276</v>
      </c>
      <c r="T217" s="225" t="s">
        <v>277</v>
      </c>
      <c r="U217" s="225">
        <v>2.3170000000000002</v>
      </c>
      <c r="V217" s="225">
        <f>ROUND(E217*U217,2)</f>
        <v>5.62</v>
      </c>
      <c r="W217" s="225"/>
      <c r="X217" s="206"/>
      <c r="Y217" s="206"/>
      <c r="Z217" s="206"/>
      <c r="AA217" s="206"/>
      <c r="AB217" s="206"/>
      <c r="AC217" s="206"/>
      <c r="AD217" s="206"/>
      <c r="AE217" s="206"/>
      <c r="AF217" s="206"/>
      <c r="AG217" s="206" t="s">
        <v>278</v>
      </c>
      <c r="AH217" s="206"/>
      <c r="AI217" s="206"/>
      <c r="AJ217" s="206"/>
      <c r="AK217" s="206"/>
      <c r="AL217" s="206"/>
      <c r="AM217" s="206"/>
      <c r="AN217" s="206"/>
      <c r="AO217" s="206"/>
      <c r="AP217" s="206"/>
      <c r="AQ217" s="206"/>
      <c r="AR217" s="206"/>
      <c r="AS217" s="206"/>
      <c r="AT217" s="206"/>
      <c r="AU217" s="206"/>
      <c r="AV217" s="206"/>
      <c r="AW217" s="206"/>
      <c r="AX217" s="206"/>
      <c r="AY217" s="206"/>
      <c r="AZ217" s="206"/>
      <c r="BA217" s="206"/>
      <c r="BB217" s="206"/>
      <c r="BC217" s="206"/>
      <c r="BD217" s="206"/>
      <c r="BE217" s="206"/>
      <c r="BF217" s="206"/>
      <c r="BG217" s="206"/>
      <c r="BH217" s="206"/>
    </row>
    <row r="218" spans="1:60" ht="20.399999999999999" outlineLevel="1" x14ac:dyDescent="0.25">
      <c r="A218" s="223"/>
      <c r="B218" s="224"/>
      <c r="C218" s="254" t="s">
        <v>472</v>
      </c>
      <c r="D218" s="226"/>
      <c r="E218" s="227">
        <v>2.4271699999999998</v>
      </c>
      <c r="F218" s="225"/>
      <c r="G218" s="225"/>
      <c r="H218" s="225"/>
      <c r="I218" s="225"/>
      <c r="J218" s="225"/>
      <c r="K218" s="225"/>
      <c r="L218" s="225"/>
      <c r="M218" s="225"/>
      <c r="N218" s="225"/>
      <c r="O218" s="225"/>
      <c r="P218" s="225"/>
      <c r="Q218" s="225"/>
      <c r="R218" s="225"/>
      <c r="S218" s="225"/>
      <c r="T218" s="225"/>
      <c r="U218" s="225"/>
      <c r="V218" s="225"/>
      <c r="W218" s="225"/>
      <c r="X218" s="206"/>
      <c r="Y218" s="206"/>
      <c r="Z218" s="206"/>
      <c r="AA218" s="206"/>
      <c r="AB218" s="206"/>
      <c r="AC218" s="206"/>
      <c r="AD218" s="206"/>
      <c r="AE218" s="206"/>
      <c r="AF218" s="206"/>
      <c r="AG218" s="206" t="s">
        <v>280</v>
      </c>
      <c r="AH218" s="206">
        <v>0</v>
      </c>
      <c r="AI218" s="206"/>
      <c r="AJ218" s="206"/>
      <c r="AK218" s="206"/>
      <c r="AL218" s="206"/>
      <c r="AM218" s="206"/>
      <c r="AN218" s="206"/>
      <c r="AO218" s="206"/>
      <c r="AP218" s="206"/>
      <c r="AQ218" s="206"/>
      <c r="AR218" s="206"/>
      <c r="AS218" s="206"/>
      <c r="AT218" s="206"/>
      <c r="AU218" s="206"/>
      <c r="AV218" s="206"/>
      <c r="AW218" s="206"/>
      <c r="AX218" s="206"/>
      <c r="AY218" s="206"/>
      <c r="AZ218" s="206"/>
      <c r="BA218" s="206"/>
      <c r="BB218" s="206"/>
      <c r="BC218" s="206"/>
      <c r="BD218" s="206"/>
      <c r="BE218" s="206"/>
      <c r="BF218" s="206"/>
      <c r="BG218" s="206"/>
      <c r="BH218" s="206"/>
    </row>
    <row r="219" spans="1:60" ht="20.399999999999999" outlineLevel="1" x14ac:dyDescent="0.25">
      <c r="A219" s="237">
        <v>57</v>
      </c>
      <c r="B219" s="238" t="s">
        <v>475</v>
      </c>
      <c r="C219" s="253" t="s">
        <v>476</v>
      </c>
      <c r="D219" s="239" t="s">
        <v>320</v>
      </c>
      <c r="E219" s="240">
        <v>1.6299999999999999E-2</v>
      </c>
      <c r="F219" s="241"/>
      <c r="G219" s="242">
        <f>ROUND(E219*F219,2)</f>
        <v>0</v>
      </c>
      <c r="H219" s="241"/>
      <c r="I219" s="242">
        <f>ROUND(E219*H219,2)</f>
        <v>0</v>
      </c>
      <c r="J219" s="241"/>
      <c r="K219" s="242">
        <f>ROUND(E219*J219,2)</f>
        <v>0</v>
      </c>
      <c r="L219" s="242">
        <v>21</v>
      </c>
      <c r="M219" s="242">
        <f>G219*(1+L219/100)</f>
        <v>0</v>
      </c>
      <c r="N219" s="242">
        <v>1.0662499999999999</v>
      </c>
      <c r="O219" s="242">
        <f>ROUND(E219*N219,2)</f>
        <v>0.02</v>
      </c>
      <c r="P219" s="242">
        <v>0</v>
      </c>
      <c r="Q219" s="243">
        <f>ROUND(E219*P219,2)</f>
        <v>0</v>
      </c>
      <c r="R219" s="225"/>
      <c r="S219" s="225" t="s">
        <v>276</v>
      </c>
      <c r="T219" s="225" t="s">
        <v>277</v>
      </c>
      <c r="U219" s="225">
        <v>15.231</v>
      </c>
      <c r="V219" s="225">
        <f>ROUND(E219*U219,2)</f>
        <v>0.25</v>
      </c>
      <c r="W219" s="225"/>
      <c r="X219" s="206"/>
      <c r="Y219" s="206"/>
      <c r="Z219" s="206"/>
      <c r="AA219" s="206"/>
      <c r="AB219" s="206"/>
      <c r="AC219" s="206"/>
      <c r="AD219" s="206"/>
      <c r="AE219" s="206"/>
      <c r="AF219" s="206"/>
      <c r="AG219" s="206" t="s">
        <v>278</v>
      </c>
      <c r="AH219" s="206"/>
      <c r="AI219" s="206"/>
      <c r="AJ219" s="206"/>
      <c r="AK219" s="206"/>
      <c r="AL219" s="206"/>
      <c r="AM219" s="206"/>
      <c r="AN219" s="206"/>
      <c r="AO219" s="206"/>
      <c r="AP219" s="206"/>
      <c r="AQ219" s="206"/>
      <c r="AR219" s="206"/>
      <c r="AS219" s="206"/>
      <c r="AT219" s="206"/>
      <c r="AU219" s="206"/>
      <c r="AV219" s="206"/>
      <c r="AW219" s="206"/>
      <c r="AX219" s="206"/>
      <c r="AY219" s="206"/>
      <c r="AZ219" s="206"/>
      <c r="BA219" s="206"/>
      <c r="BB219" s="206"/>
      <c r="BC219" s="206"/>
      <c r="BD219" s="206"/>
      <c r="BE219" s="206"/>
      <c r="BF219" s="206"/>
      <c r="BG219" s="206"/>
      <c r="BH219" s="206"/>
    </row>
    <row r="220" spans="1:60" outlineLevel="1" x14ac:dyDescent="0.25">
      <c r="A220" s="223"/>
      <c r="B220" s="224"/>
      <c r="C220" s="254" t="s">
        <v>477</v>
      </c>
      <c r="D220" s="226"/>
      <c r="E220" s="227">
        <v>1.6250000000000001E-2</v>
      </c>
      <c r="F220" s="225"/>
      <c r="G220" s="225"/>
      <c r="H220" s="225"/>
      <c r="I220" s="225"/>
      <c r="J220" s="225"/>
      <c r="K220" s="225"/>
      <c r="L220" s="225"/>
      <c r="M220" s="225"/>
      <c r="N220" s="225"/>
      <c r="O220" s="225"/>
      <c r="P220" s="225"/>
      <c r="Q220" s="225"/>
      <c r="R220" s="225"/>
      <c r="S220" s="225"/>
      <c r="T220" s="225"/>
      <c r="U220" s="225"/>
      <c r="V220" s="225"/>
      <c r="W220" s="225"/>
      <c r="X220" s="206"/>
      <c r="Y220" s="206"/>
      <c r="Z220" s="206"/>
      <c r="AA220" s="206"/>
      <c r="AB220" s="206"/>
      <c r="AC220" s="206"/>
      <c r="AD220" s="206"/>
      <c r="AE220" s="206"/>
      <c r="AF220" s="206"/>
      <c r="AG220" s="206" t="s">
        <v>280</v>
      </c>
      <c r="AH220" s="206">
        <v>0</v>
      </c>
      <c r="AI220" s="206"/>
      <c r="AJ220" s="206"/>
      <c r="AK220" s="206"/>
      <c r="AL220" s="206"/>
      <c r="AM220" s="206"/>
      <c r="AN220" s="206"/>
      <c r="AO220" s="206"/>
      <c r="AP220" s="206"/>
      <c r="AQ220" s="206"/>
      <c r="AR220" s="206"/>
      <c r="AS220" s="206"/>
      <c r="AT220" s="206"/>
      <c r="AU220" s="206"/>
      <c r="AV220" s="206"/>
      <c r="AW220" s="206"/>
      <c r="AX220" s="206"/>
      <c r="AY220" s="206"/>
      <c r="AZ220" s="206"/>
      <c r="BA220" s="206"/>
      <c r="BB220" s="206"/>
      <c r="BC220" s="206"/>
      <c r="BD220" s="206"/>
      <c r="BE220" s="206"/>
      <c r="BF220" s="206"/>
      <c r="BG220" s="206"/>
      <c r="BH220" s="206"/>
    </row>
    <row r="221" spans="1:60" ht="20.399999999999999" outlineLevel="1" x14ac:dyDescent="0.25">
      <c r="A221" s="237">
        <v>58</v>
      </c>
      <c r="B221" s="238" t="s">
        <v>478</v>
      </c>
      <c r="C221" s="253" t="s">
        <v>479</v>
      </c>
      <c r="D221" s="239" t="s">
        <v>314</v>
      </c>
      <c r="E221" s="240">
        <v>90.962100000000007</v>
      </c>
      <c r="F221" s="241"/>
      <c r="G221" s="242">
        <f>ROUND(E221*F221,2)</f>
        <v>0</v>
      </c>
      <c r="H221" s="241"/>
      <c r="I221" s="242">
        <f>ROUND(E221*H221,2)</f>
        <v>0</v>
      </c>
      <c r="J221" s="241"/>
      <c r="K221" s="242">
        <f>ROUND(E221*J221,2)</f>
        <v>0</v>
      </c>
      <c r="L221" s="242">
        <v>21</v>
      </c>
      <c r="M221" s="242">
        <f>G221*(1+L221/100)</f>
        <v>0</v>
      </c>
      <c r="N221" s="242">
        <v>8.1930000000000003E-2</v>
      </c>
      <c r="O221" s="242">
        <f>ROUND(E221*N221,2)</f>
        <v>7.45</v>
      </c>
      <c r="P221" s="242">
        <v>0</v>
      </c>
      <c r="Q221" s="243">
        <f>ROUND(E221*P221,2)</f>
        <v>0</v>
      </c>
      <c r="R221" s="225"/>
      <c r="S221" s="225" t="s">
        <v>289</v>
      </c>
      <c r="T221" s="225" t="s">
        <v>277</v>
      </c>
      <c r="U221" s="225">
        <v>0</v>
      </c>
      <c r="V221" s="225">
        <f>ROUND(E221*U221,2)</f>
        <v>0</v>
      </c>
      <c r="W221" s="225"/>
      <c r="X221" s="206"/>
      <c r="Y221" s="206"/>
      <c r="Z221" s="206"/>
      <c r="AA221" s="206"/>
      <c r="AB221" s="206"/>
      <c r="AC221" s="206"/>
      <c r="AD221" s="206"/>
      <c r="AE221" s="206"/>
      <c r="AF221" s="206"/>
      <c r="AG221" s="206" t="s">
        <v>346</v>
      </c>
      <c r="AH221" s="206"/>
      <c r="AI221" s="206"/>
      <c r="AJ221" s="206"/>
      <c r="AK221" s="206"/>
      <c r="AL221" s="206"/>
      <c r="AM221" s="206"/>
      <c r="AN221" s="206"/>
      <c r="AO221" s="206"/>
      <c r="AP221" s="206"/>
      <c r="AQ221" s="206"/>
      <c r="AR221" s="206"/>
      <c r="AS221" s="206"/>
      <c r="AT221" s="206"/>
      <c r="AU221" s="206"/>
      <c r="AV221" s="206"/>
      <c r="AW221" s="206"/>
      <c r="AX221" s="206"/>
      <c r="AY221" s="206"/>
      <c r="AZ221" s="206"/>
      <c r="BA221" s="206"/>
      <c r="BB221" s="206"/>
      <c r="BC221" s="206"/>
      <c r="BD221" s="206"/>
      <c r="BE221" s="206"/>
      <c r="BF221" s="206"/>
      <c r="BG221" s="206"/>
      <c r="BH221" s="206"/>
    </row>
    <row r="222" spans="1:60" outlineLevel="1" x14ac:dyDescent="0.25">
      <c r="A222" s="223"/>
      <c r="B222" s="224"/>
      <c r="C222" s="254" t="s">
        <v>347</v>
      </c>
      <c r="D222" s="226"/>
      <c r="E222" s="227">
        <v>5.6265000000000001</v>
      </c>
      <c r="F222" s="225"/>
      <c r="G222" s="225"/>
      <c r="H222" s="225"/>
      <c r="I222" s="225"/>
      <c r="J222" s="225"/>
      <c r="K222" s="225"/>
      <c r="L222" s="225"/>
      <c r="M222" s="225"/>
      <c r="N222" s="225"/>
      <c r="O222" s="225"/>
      <c r="P222" s="225"/>
      <c r="Q222" s="225"/>
      <c r="R222" s="225"/>
      <c r="S222" s="225"/>
      <c r="T222" s="225"/>
      <c r="U222" s="225"/>
      <c r="V222" s="225"/>
      <c r="W222" s="225"/>
      <c r="X222" s="206"/>
      <c r="Y222" s="206"/>
      <c r="Z222" s="206"/>
      <c r="AA222" s="206"/>
      <c r="AB222" s="206"/>
      <c r="AC222" s="206"/>
      <c r="AD222" s="206"/>
      <c r="AE222" s="206"/>
      <c r="AF222" s="206"/>
      <c r="AG222" s="206" t="s">
        <v>280</v>
      </c>
      <c r="AH222" s="206">
        <v>0</v>
      </c>
      <c r="AI222" s="206"/>
      <c r="AJ222" s="206"/>
      <c r="AK222" s="206"/>
      <c r="AL222" s="206"/>
      <c r="AM222" s="206"/>
      <c r="AN222" s="206"/>
      <c r="AO222" s="206"/>
      <c r="AP222" s="206"/>
      <c r="AQ222" s="206"/>
      <c r="AR222" s="206"/>
      <c r="AS222" s="206"/>
      <c r="AT222" s="206"/>
      <c r="AU222" s="206"/>
      <c r="AV222" s="206"/>
      <c r="AW222" s="206"/>
      <c r="AX222" s="206"/>
      <c r="AY222" s="206"/>
      <c r="AZ222" s="206"/>
      <c r="BA222" s="206"/>
      <c r="BB222" s="206"/>
      <c r="BC222" s="206"/>
      <c r="BD222" s="206"/>
      <c r="BE222" s="206"/>
      <c r="BF222" s="206"/>
      <c r="BG222" s="206"/>
      <c r="BH222" s="206"/>
    </row>
    <row r="223" spans="1:60" outlineLevel="1" x14ac:dyDescent="0.25">
      <c r="A223" s="223"/>
      <c r="B223" s="224"/>
      <c r="C223" s="254" t="s">
        <v>348</v>
      </c>
      <c r="D223" s="226"/>
      <c r="E223" s="227">
        <v>48.611499999999999</v>
      </c>
      <c r="F223" s="225"/>
      <c r="G223" s="225"/>
      <c r="H223" s="225"/>
      <c r="I223" s="225"/>
      <c r="J223" s="225"/>
      <c r="K223" s="225"/>
      <c r="L223" s="225"/>
      <c r="M223" s="225"/>
      <c r="N223" s="225"/>
      <c r="O223" s="225"/>
      <c r="P223" s="225"/>
      <c r="Q223" s="225"/>
      <c r="R223" s="225"/>
      <c r="S223" s="225"/>
      <c r="T223" s="225"/>
      <c r="U223" s="225"/>
      <c r="V223" s="225"/>
      <c r="W223" s="225"/>
      <c r="X223" s="206"/>
      <c r="Y223" s="206"/>
      <c r="Z223" s="206"/>
      <c r="AA223" s="206"/>
      <c r="AB223" s="206"/>
      <c r="AC223" s="206"/>
      <c r="AD223" s="206"/>
      <c r="AE223" s="206"/>
      <c r="AF223" s="206"/>
      <c r="AG223" s="206" t="s">
        <v>280</v>
      </c>
      <c r="AH223" s="206">
        <v>0</v>
      </c>
      <c r="AI223" s="206"/>
      <c r="AJ223" s="206"/>
      <c r="AK223" s="206"/>
      <c r="AL223" s="206"/>
      <c r="AM223" s="206"/>
      <c r="AN223" s="206"/>
      <c r="AO223" s="206"/>
      <c r="AP223" s="206"/>
      <c r="AQ223" s="206"/>
      <c r="AR223" s="206"/>
      <c r="AS223" s="206"/>
      <c r="AT223" s="206"/>
      <c r="AU223" s="206"/>
      <c r="AV223" s="206"/>
      <c r="AW223" s="206"/>
      <c r="AX223" s="206"/>
      <c r="AY223" s="206"/>
      <c r="AZ223" s="206"/>
      <c r="BA223" s="206"/>
      <c r="BB223" s="206"/>
      <c r="BC223" s="206"/>
      <c r="BD223" s="206"/>
      <c r="BE223" s="206"/>
      <c r="BF223" s="206"/>
      <c r="BG223" s="206"/>
      <c r="BH223" s="206"/>
    </row>
    <row r="224" spans="1:60" outlineLevel="1" x14ac:dyDescent="0.25">
      <c r="A224" s="223"/>
      <c r="B224" s="224"/>
      <c r="C224" s="254" t="s">
        <v>349</v>
      </c>
      <c r="D224" s="226"/>
      <c r="E224" s="227">
        <v>0.48425000000000001</v>
      </c>
      <c r="F224" s="225"/>
      <c r="G224" s="225"/>
      <c r="H224" s="225"/>
      <c r="I224" s="225"/>
      <c r="J224" s="225"/>
      <c r="K224" s="225"/>
      <c r="L224" s="225"/>
      <c r="M224" s="225"/>
      <c r="N224" s="225"/>
      <c r="O224" s="225"/>
      <c r="P224" s="225"/>
      <c r="Q224" s="225"/>
      <c r="R224" s="225"/>
      <c r="S224" s="225"/>
      <c r="T224" s="225"/>
      <c r="U224" s="225"/>
      <c r="V224" s="225"/>
      <c r="W224" s="225"/>
      <c r="X224" s="206"/>
      <c r="Y224" s="206"/>
      <c r="Z224" s="206"/>
      <c r="AA224" s="206"/>
      <c r="AB224" s="206"/>
      <c r="AC224" s="206"/>
      <c r="AD224" s="206"/>
      <c r="AE224" s="206"/>
      <c r="AF224" s="206"/>
      <c r="AG224" s="206" t="s">
        <v>280</v>
      </c>
      <c r="AH224" s="206">
        <v>0</v>
      </c>
      <c r="AI224" s="206"/>
      <c r="AJ224" s="206"/>
      <c r="AK224" s="206"/>
      <c r="AL224" s="206"/>
      <c r="AM224" s="206"/>
      <c r="AN224" s="206"/>
      <c r="AO224" s="206"/>
      <c r="AP224" s="206"/>
      <c r="AQ224" s="206"/>
      <c r="AR224" s="206"/>
      <c r="AS224" s="206"/>
      <c r="AT224" s="206"/>
      <c r="AU224" s="206"/>
      <c r="AV224" s="206"/>
      <c r="AW224" s="206"/>
      <c r="AX224" s="206"/>
      <c r="AY224" s="206"/>
      <c r="AZ224" s="206"/>
      <c r="BA224" s="206"/>
      <c r="BB224" s="206"/>
      <c r="BC224" s="206"/>
      <c r="BD224" s="206"/>
      <c r="BE224" s="206"/>
      <c r="BF224" s="206"/>
      <c r="BG224" s="206"/>
      <c r="BH224" s="206"/>
    </row>
    <row r="225" spans="1:60" outlineLevel="1" x14ac:dyDescent="0.25">
      <c r="A225" s="223"/>
      <c r="B225" s="224"/>
      <c r="C225" s="254" t="s">
        <v>350</v>
      </c>
      <c r="D225" s="226"/>
      <c r="E225" s="227">
        <v>13.387499999999999</v>
      </c>
      <c r="F225" s="225"/>
      <c r="G225" s="225"/>
      <c r="H225" s="225"/>
      <c r="I225" s="225"/>
      <c r="J225" s="225"/>
      <c r="K225" s="225"/>
      <c r="L225" s="225"/>
      <c r="M225" s="225"/>
      <c r="N225" s="225"/>
      <c r="O225" s="225"/>
      <c r="P225" s="225"/>
      <c r="Q225" s="225"/>
      <c r="R225" s="225"/>
      <c r="S225" s="225"/>
      <c r="T225" s="225"/>
      <c r="U225" s="225"/>
      <c r="V225" s="225"/>
      <c r="W225" s="225"/>
      <c r="X225" s="206"/>
      <c r="Y225" s="206"/>
      <c r="Z225" s="206"/>
      <c r="AA225" s="206"/>
      <c r="AB225" s="206"/>
      <c r="AC225" s="206"/>
      <c r="AD225" s="206"/>
      <c r="AE225" s="206"/>
      <c r="AF225" s="206"/>
      <c r="AG225" s="206" t="s">
        <v>280</v>
      </c>
      <c r="AH225" s="206">
        <v>0</v>
      </c>
      <c r="AI225" s="206"/>
      <c r="AJ225" s="206"/>
      <c r="AK225" s="206"/>
      <c r="AL225" s="206"/>
      <c r="AM225" s="206"/>
      <c r="AN225" s="206"/>
      <c r="AO225" s="206"/>
      <c r="AP225" s="206"/>
      <c r="AQ225" s="206"/>
      <c r="AR225" s="206"/>
      <c r="AS225" s="206"/>
      <c r="AT225" s="206"/>
      <c r="AU225" s="206"/>
      <c r="AV225" s="206"/>
      <c r="AW225" s="206"/>
      <c r="AX225" s="206"/>
      <c r="AY225" s="206"/>
      <c r="AZ225" s="206"/>
      <c r="BA225" s="206"/>
      <c r="BB225" s="206"/>
      <c r="BC225" s="206"/>
      <c r="BD225" s="206"/>
      <c r="BE225" s="206"/>
      <c r="BF225" s="206"/>
      <c r="BG225" s="206"/>
      <c r="BH225" s="206"/>
    </row>
    <row r="226" spans="1:60" outlineLevel="1" x14ac:dyDescent="0.25">
      <c r="A226" s="223"/>
      <c r="B226" s="224"/>
      <c r="C226" s="254" t="s">
        <v>351</v>
      </c>
      <c r="D226" s="226"/>
      <c r="E226" s="227">
        <v>13.9587</v>
      </c>
      <c r="F226" s="225"/>
      <c r="G226" s="225"/>
      <c r="H226" s="225"/>
      <c r="I226" s="225"/>
      <c r="J226" s="225"/>
      <c r="K226" s="225"/>
      <c r="L226" s="225"/>
      <c r="M226" s="225"/>
      <c r="N226" s="225"/>
      <c r="O226" s="225"/>
      <c r="P226" s="225"/>
      <c r="Q226" s="225"/>
      <c r="R226" s="225"/>
      <c r="S226" s="225"/>
      <c r="T226" s="225"/>
      <c r="U226" s="225"/>
      <c r="V226" s="225"/>
      <c r="W226" s="225"/>
      <c r="X226" s="206"/>
      <c r="Y226" s="206"/>
      <c r="Z226" s="206"/>
      <c r="AA226" s="206"/>
      <c r="AB226" s="206"/>
      <c r="AC226" s="206"/>
      <c r="AD226" s="206"/>
      <c r="AE226" s="206"/>
      <c r="AF226" s="206"/>
      <c r="AG226" s="206" t="s">
        <v>280</v>
      </c>
      <c r="AH226" s="206">
        <v>0</v>
      </c>
      <c r="AI226" s="206"/>
      <c r="AJ226" s="206"/>
      <c r="AK226" s="206"/>
      <c r="AL226" s="206"/>
      <c r="AM226" s="206"/>
      <c r="AN226" s="206"/>
      <c r="AO226" s="206"/>
      <c r="AP226" s="206"/>
      <c r="AQ226" s="206"/>
      <c r="AR226" s="206"/>
      <c r="AS226" s="206"/>
      <c r="AT226" s="206"/>
      <c r="AU226" s="206"/>
      <c r="AV226" s="206"/>
      <c r="AW226" s="206"/>
      <c r="AX226" s="206"/>
      <c r="AY226" s="206"/>
      <c r="AZ226" s="206"/>
      <c r="BA226" s="206"/>
      <c r="BB226" s="206"/>
      <c r="BC226" s="206"/>
      <c r="BD226" s="206"/>
      <c r="BE226" s="206"/>
      <c r="BF226" s="206"/>
      <c r="BG226" s="206"/>
      <c r="BH226" s="206"/>
    </row>
    <row r="227" spans="1:60" outlineLevel="1" x14ac:dyDescent="0.25">
      <c r="A227" s="223"/>
      <c r="B227" s="224"/>
      <c r="C227" s="254" t="s">
        <v>480</v>
      </c>
      <c r="D227" s="226"/>
      <c r="E227" s="227">
        <v>0.71662999999999999</v>
      </c>
      <c r="F227" s="225"/>
      <c r="G227" s="225"/>
      <c r="H227" s="225"/>
      <c r="I227" s="225"/>
      <c r="J227" s="225"/>
      <c r="K227" s="225"/>
      <c r="L227" s="225"/>
      <c r="M227" s="225"/>
      <c r="N227" s="225"/>
      <c r="O227" s="225"/>
      <c r="P227" s="225"/>
      <c r="Q227" s="225"/>
      <c r="R227" s="225"/>
      <c r="S227" s="225"/>
      <c r="T227" s="225"/>
      <c r="U227" s="225"/>
      <c r="V227" s="225"/>
      <c r="W227" s="225"/>
      <c r="X227" s="206"/>
      <c r="Y227" s="206"/>
      <c r="Z227" s="206"/>
      <c r="AA227" s="206"/>
      <c r="AB227" s="206"/>
      <c r="AC227" s="206"/>
      <c r="AD227" s="206"/>
      <c r="AE227" s="206"/>
      <c r="AF227" s="206"/>
      <c r="AG227" s="206" t="s">
        <v>280</v>
      </c>
      <c r="AH227" s="206">
        <v>0</v>
      </c>
      <c r="AI227" s="206"/>
      <c r="AJ227" s="206"/>
      <c r="AK227" s="206"/>
      <c r="AL227" s="206"/>
      <c r="AM227" s="206"/>
      <c r="AN227" s="206"/>
      <c r="AO227" s="206"/>
      <c r="AP227" s="206"/>
      <c r="AQ227" s="206"/>
      <c r="AR227" s="206"/>
      <c r="AS227" s="206"/>
      <c r="AT227" s="206"/>
      <c r="AU227" s="206"/>
      <c r="AV227" s="206"/>
      <c r="AW227" s="206"/>
      <c r="AX227" s="206"/>
      <c r="AY227" s="206"/>
      <c r="AZ227" s="206"/>
      <c r="BA227" s="206"/>
      <c r="BB227" s="206"/>
      <c r="BC227" s="206"/>
      <c r="BD227" s="206"/>
      <c r="BE227" s="206"/>
      <c r="BF227" s="206"/>
      <c r="BG227" s="206"/>
      <c r="BH227" s="206"/>
    </row>
    <row r="228" spans="1:60" outlineLevel="1" x14ac:dyDescent="0.25">
      <c r="A228" s="223"/>
      <c r="B228" s="224"/>
      <c r="C228" s="254" t="s">
        <v>481</v>
      </c>
      <c r="D228" s="226"/>
      <c r="E228" s="227">
        <v>8.1769999999999996</v>
      </c>
      <c r="F228" s="225"/>
      <c r="G228" s="225"/>
      <c r="H228" s="225"/>
      <c r="I228" s="225"/>
      <c r="J228" s="225"/>
      <c r="K228" s="225"/>
      <c r="L228" s="225"/>
      <c r="M228" s="225"/>
      <c r="N228" s="225"/>
      <c r="O228" s="225"/>
      <c r="P228" s="225"/>
      <c r="Q228" s="225"/>
      <c r="R228" s="225"/>
      <c r="S228" s="225"/>
      <c r="T228" s="225"/>
      <c r="U228" s="225"/>
      <c r="V228" s="225"/>
      <c r="W228" s="225"/>
      <c r="X228" s="206"/>
      <c r="Y228" s="206"/>
      <c r="Z228" s="206"/>
      <c r="AA228" s="206"/>
      <c r="AB228" s="206"/>
      <c r="AC228" s="206"/>
      <c r="AD228" s="206"/>
      <c r="AE228" s="206"/>
      <c r="AF228" s="206"/>
      <c r="AG228" s="206" t="s">
        <v>280</v>
      </c>
      <c r="AH228" s="206">
        <v>0</v>
      </c>
      <c r="AI228" s="206"/>
      <c r="AJ228" s="206"/>
      <c r="AK228" s="206"/>
      <c r="AL228" s="206"/>
      <c r="AM228" s="206"/>
      <c r="AN228" s="206"/>
      <c r="AO228" s="206"/>
      <c r="AP228" s="206"/>
      <c r="AQ228" s="206"/>
      <c r="AR228" s="206"/>
      <c r="AS228" s="206"/>
      <c r="AT228" s="206"/>
      <c r="AU228" s="206"/>
      <c r="AV228" s="206"/>
      <c r="AW228" s="206"/>
      <c r="AX228" s="206"/>
      <c r="AY228" s="206"/>
      <c r="AZ228" s="206"/>
      <c r="BA228" s="206"/>
      <c r="BB228" s="206"/>
      <c r="BC228" s="206"/>
      <c r="BD228" s="206"/>
      <c r="BE228" s="206"/>
      <c r="BF228" s="206"/>
      <c r="BG228" s="206"/>
      <c r="BH228" s="206"/>
    </row>
    <row r="229" spans="1:60" outlineLevel="1" x14ac:dyDescent="0.25">
      <c r="A229" s="237">
        <v>59</v>
      </c>
      <c r="B229" s="238" t="s">
        <v>482</v>
      </c>
      <c r="C229" s="253" t="s">
        <v>483</v>
      </c>
      <c r="D229" s="239" t="s">
        <v>314</v>
      </c>
      <c r="E229" s="240">
        <v>90.962100000000007</v>
      </c>
      <c r="F229" s="241"/>
      <c r="G229" s="242">
        <f>ROUND(E229*F229,2)</f>
        <v>0</v>
      </c>
      <c r="H229" s="241"/>
      <c r="I229" s="242">
        <f>ROUND(E229*H229,2)</f>
        <v>0</v>
      </c>
      <c r="J229" s="241"/>
      <c r="K229" s="242">
        <f>ROUND(E229*J229,2)</f>
        <v>0</v>
      </c>
      <c r="L229" s="242">
        <v>21</v>
      </c>
      <c r="M229" s="242">
        <f>G229*(1+L229/100)</f>
        <v>0</v>
      </c>
      <c r="N229" s="242">
        <v>3.0000000000000001E-5</v>
      </c>
      <c r="O229" s="242">
        <f>ROUND(E229*N229,2)</f>
        <v>0</v>
      </c>
      <c r="P229" s="242">
        <v>0</v>
      </c>
      <c r="Q229" s="243">
        <f>ROUND(E229*P229,2)</f>
        <v>0</v>
      </c>
      <c r="R229" s="225"/>
      <c r="S229" s="225" t="s">
        <v>289</v>
      </c>
      <c r="T229" s="225" t="s">
        <v>277</v>
      </c>
      <c r="U229" s="225">
        <v>0</v>
      </c>
      <c r="V229" s="225">
        <f>ROUND(E229*U229,2)</f>
        <v>0</v>
      </c>
      <c r="W229" s="225"/>
      <c r="X229" s="206"/>
      <c r="Y229" s="206"/>
      <c r="Z229" s="206"/>
      <c r="AA229" s="206"/>
      <c r="AB229" s="206"/>
      <c r="AC229" s="206"/>
      <c r="AD229" s="206"/>
      <c r="AE229" s="206"/>
      <c r="AF229" s="206"/>
      <c r="AG229" s="206" t="s">
        <v>346</v>
      </c>
      <c r="AH229" s="206"/>
      <c r="AI229" s="206"/>
      <c r="AJ229" s="206"/>
      <c r="AK229" s="206"/>
      <c r="AL229" s="206"/>
      <c r="AM229" s="206"/>
      <c r="AN229" s="206"/>
      <c r="AO229" s="206"/>
      <c r="AP229" s="206"/>
      <c r="AQ229" s="206"/>
      <c r="AR229" s="206"/>
      <c r="AS229" s="206"/>
      <c r="AT229" s="206"/>
      <c r="AU229" s="206"/>
      <c r="AV229" s="206"/>
      <c r="AW229" s="206"/>
      <c r="AX229" s="206"/>
      <c r="AY229" s="206"/>
      <c r="AZ229" s="206"/>
      <c r="BA229" s="206"/>
      <c r="BB229" s="206"/>
      <c r="BC229" s="206"/>
      <c r="BD229" s="206"/>
      <c r="BE229" s="206"/>
      <c r="BF229" s="206"/>
      <c r="BG229" s="206"/>
      <c r="BH229" s="206"/>
    </row>
    <row r="230" spans="1:60" outlineLevel="1" x14ac:dyDescent="0.25">
      <c r="A230" s="223"/>
      <c r="B230" s="224"/>
      <c r="C230" s="254" t="s">
        <v>347</v>
      </c>
      <c r="D230" s="226"/>
      <c r="E230" s="227">
        <v>5.6265000000000001</v>
      </c>
      <c r="F230" s="225"/>
      <c r="G230" s="225"/>
      <c r="H230" s="225"/>
      <c r="I230" s="225"/>
      <c r="J230" s="225"/>
      <c r="K230" s="225"/>
      <c r="L230" s="225"/>
      <c r="M230" s="225"/>
      <c r="N230" s="225"/>
      <c r="O230" s="225"/>
      <c r="P230" s="225"/>
      <c r="Q230" s="225"/>
      <c r="R230" s="225"/>
      <c r="S230" s="225"/>
      <c r="T230" s="225"/>
      <c r="U230" s="225"/>
      <c r="V230" s="225"/>
      <c r="W230" s="225"/>
      <c r="X230" s="206"/>
      <c r="Y230" s="206"/>
      <c r="Z230" s="206"/>
      <c r="AA230" s="206"/>
      <c r="AB230" s="206"/>
      <c r="AC230" s="206"/>
      <c r="AD230" s="206"/>
      <c r="AE230" s="206"/>
      <c r="AF230" s="206"/>
      <c r="AG230" s="206" t="s">
        <v>280</v>
      </c>
      <c r="AH230" s="206">
        <v>0</v>
      </c>
      <c r="AI230" s="206"/>
      <c r="AJ230" s="206"/>
      <c r="AK230" s="206"/>
      <c r="AL230" s="206"/>
      <c r="AM230" s="206"/>
      <c r="AN230" s="206"/>
      <c r="AO230" s="206"/>
      <c r="AP230" s="206"/>
      <c r="AQ230" s="206"/>
      <c r="AR230" s="206"/>
      <c r="AS230" s="206"/>
      <c r="AT230" s="206"/>
      <c r="AU230" s="206"/>
      <c r="AV230" s="206"/>
      <c r="AW230" s="206"/>
      <c r="AX230" s="206"/>
      <c r="AY230" s="206"/>
      <c r="AZ230" s="206"/>
      <c r="BA230" s="206"/>
      <c r="BB230" s="206"/>
      <c r="BC230" s="206"/>
      <c r="BD230" s="206"/>
      <c r="BE230" s="206"/>
      <c r="BF230" s="206"/>
      <c r="BG230" s="206"/>
      <c r="BH230" s="206"/>
    </row>
    <row r="231" spans="1:60" outlineLevel="1" x14ac:dyDescent="0.25">
      <c r="A231" s="223"/>
      <c r="B231" s="224"/>
      <c r="C231" s="254" t="s">
        <v>348</v>
      </c>
      <c r="D231" s="226"/>
      <c r="E231" s="227">
        <v>48.611499999999999</v>
      </c>
      <c r="F231" s="225"/>
      <c r="G231" s="225"/>
      <c r="H231" s="225"/>
      <c r="I231" s="225"/>
      <c r="J231" s="225"/>
      <c r="K231" s="225"/>
      <c r="L231" s="225"/>
      <c r="M231" s="225"/>
      <c r="N231" s="225"/>
      <c r="O231" s="225"/>
      <c r="P231" s="225"/>
      <c r="Q231" s="225"/>
      <c r="R231" s="225"/>
      <c r="S231" s="225"/>
      <c r="T231" s="225"/>
      <c r="U231" s="225"/>
      <c r="V231" s="225"/>
      <c r="W231" s="225"/>
      <c r="X231" s="206"/>
      <c r="Y231" s="206"/>
      <c r="Z231" s="206"/>
      <c r="AA231" s="206"/>
      <c r="AB231" s="206"/>
      <c r="AC231" s="206"/>
      <c r="AD231" s="206"/>
      <c r="AE231" s="206"/>
      <c r="AF231" s="206"/>
      <c r="AG231" s="206" t="s">
        <v>280</v>
      </c>
      <c r="AH231" s="206">
        <v>0</v>
      </c>
      <c r="AI231" s="206"/>
      <c r="AJ231" s="206"/>
      <c r="AK231" s="206"/>
      <c r="AL231" s="206"/>
      <c r="AM231" s="206"/>
      <c r="AN231" s="206"/>
      <c r="AO231" s="206"/>
      <c r="AP231" s="206"/>
      <c r="AQ231" s="206"/>
      <c r="AR231" s="206"/>
      <c r="AS231" s="206"/>
      <c r="AT231" s="206"/>
      <c r="AU231" s="206"/>
      <c r="AV231" s="206"/>
      <c r="AW231" s="206"/>
      <c r="AX231" s="206"/>
      <c r="AY231" s="206"/>
      <c r="AZ231" s="206"/>
      <c r="BA231" s="206"/>
      <c r="BB231" s="206"/>
      <c r="BC231" s="206"/>
      <c r="BD231" s="206"/>
      <c r="BE231" s="206"/>
      <c r="BF231" s="206"/>
      <c r="BG231" s="206"/>
      <c r="BH231" s="206"/>
    </row>
    <row r="232" spans="1:60" outlineLevel="1" x14ac:dyDescent="0.25">
      <c r="A232" s="223"/>
      <c r="B232" s="224"/>
      <c r="C232" s="254" t="s">
        <v>349</v>
      </c>
      <c r="D232" s="226"/>
      <c r="E232" s="227">
        <v>0.48425000000000001</v>
      </c>
      <c r="F232" s="225"/>
      <c r="G232" s="225"/>
      <c r="H232" s="225"/>
      <c r="I232" s="225"/>
      <c r="J232" s="225"/>
      <c r="K232" s="225"/>
      <c r="L232" s="225"/>
      <c r="M232" s="225"/>
      <c r="N232" s="225"/>
      <c r="O232" s="225"/>
      <c r="P232" s="225"/>
      <c r="Q232" s="225"/>
      <c r="R232" s="225"/>
      <c r="S232" s="225"/>
      <c r="T232" s="225"/>
      <c r="U232" s="225"/>
      <c r="V232" s="225"/>
      <c r="W232" s="225"/>
      <c r="X232" s="206"/>
      <c r="Y232" s="206"/>
      <c r="Z232" s="206"/>
      <c r="AA232" s="206"/>
      <c r="AB232" s="206"/>
      <c r="AC232" s="206"/>
      <c r="AD232" s="206"/>
      <c r="AE232" s="206"/>
      <c r="AF232" s="206"/>
      <c r="AG232" s="206" t="s">
        <v>280</v>
      </c>
      <c r="AH232" s="206">
        <v>0</v>
      </c>
      <c r="AI232" s="206"/>
      <c r="AJ232" s="206"/>
      <c r="AK232" s="206"/>
      <c r="AL232" s="206"/>
      <c r="AM232" s="206"/>
      <c r="AN232" s="206"/>
      <c r="AO232" s="206"/>
      <c r="AP232" s="206"/>
      <c r="AQ232" s="206"/>
      <c r="AR232" s="206"/>
      <c r="AS232" s="206"/>
      <c r="AT232" s="206"/>
      <c r="AU232" s="206"/>
      <c r="AV232" s="206"/>
      <c r="AW232" s="206"/>
      <c r="AX232" s="206"/>
      <c r="AY232" s="206"/>
      <c r="AZ232" s="206"/>
      <c r="BA232" s="206"/>
      <c r="BB232" s="206"/>
      <c r="BC232" s="206"/>
      <c r="BD232" s="206"/>
      <c r="BE232" s="206"/>
      <c r="BF232" s="206"/>
      <c r="BG232" s="206"/>
      <c r="BH232" s="206"/>
    </row>
    <row r="233" spans="1:60" outlineLevel="1" x14ac:dyDescent="0.25">
      <c r="A233" s="223"/>
      <c r="B233" s="224"/>
      <c r="C233" s="254" t="s">
        <v>350</v>
      </c>
      <c r="D233" s="226"/>
      <c r="E233" s="227">
        <v>13.387499999999999</v>
      </c>
      <c r="F233" s="225"/>
      <c r="G233" s="225"/>
      <c r="H233" s="225"/>
      <c r="I233" s="225"/>
      <c r="J233" s="225"/>
      <c r="K233" s="225"/>
      <c r="L233" s="225"/>
      <c r="M233" s="225"/>
      <c r="N233" s="225"/>
      <c r="O233" s="225"/>
      <c r="P233" s="225"/>
      <c r="Q233" s="225"/>
      <c r="R233" s="225"/>
      <c r="S233" s="225"/>
      <c r="T233" s="225"/>
      <c r="U233" s="225"/>
      <c r="V233" s="225"/>
      <c r="W233" s="225"/>
      <c r="X233" s="206"/>
      <c r="Y233" s="206"/>
      <c r="Z233" s="206"/>
      <c r="AA233" s="206"/>
      <c r="AB233" s="206"/>
      <c r="AC233" s="206"/>
      <c r="AD233" s="206"/>
      <c r="AE233" s="206"/>
      <c r="AF233" s="206"/>
      <c r="AG233" s="206" t="s">
        <v>280</v>
      </c>
      <c r="AH233" s="206">
        <v>0</v>
      </c>
      <c r="AI233" s="206"/>
      <c r="AJ233" s="206"/>
      <c r="AK233" s="206"/>
      <c r="AL233" s="206"/>
      <c r="AM233" s="206"/>
      <c r="AN233" s="206"/>
      <c r="AO233" s="206"/>
      <c r="AP233" s="206"/>
      <c r="AQ233" s="206"/>
      <c r="AR233" s="206"/>
      <c r="AS233" s="206"/>
      <c r="AT233" s="206"/>
      <c r="AU233" s="206"/>
      <c r="AV233" s="206"/>
      <c r="AW233" s="206"/>
      <c r="AX233" s="206"/>
      <c r="AY233" s="206"/>
      <c r="AZ233" s="206"/>
      <c r="BA233" s="206"/>
      <c r="BB233" s="206"/>
      <c r="BC233" s="206"/>
      <c r="BD233" s="206"/>
      <c r="BE233" s="206"/>
      <c r="BF233" s="206"/>
      <c r="BG233" s="206"/>
      <c r="BH233" s="206"/>
    </row>
    <row r="234" spans="1:60" outlineLevel="1" x14ac:dyDescent="0.25">
      <c r="A234" s="223"/>
      <c r="B234" s="224"/>
      <c r="C234" s="254" t="s">
        <v>351</v>
      </c>
      <c r="D234" s="226"/>
      <c r="E234" s="227">
        <v>13.9587</v>
      </c>
      <c r="F234" s="225"/>
      <c r="G234" s="225"/>
      <c r="H234" s="225"/>
      <c r="I234" s="225"/>
      <c r="J234" s="225"/>
      <c r="K234" s="225"/>
      <c r="L234" s="225"/>
      <c r="M234" s="225"/>
      <c r="N234" s="225"/>
      <c r="O234" s="225"/>
      <c r="P234" s="225"/>
      <c r="Q234" s="225"/>
      <c r="R234" s="225"/>
      <c r="S234" s="225"/>
      <c r="T234" s="225"/>
      <c r="U234" s="225"/>
      <c r="V234" s="225"/>
      <c r="W234" s="225"/>
      <c r="X234" s="206"/>
      <c r="Y234" s="206"/>
      <c r="Z234" s="206"/>
      <c r="AA234" s="206"/>
      <c r="AB234" s="206"/>
      <c r="AC234" s="206"/>
      <c r="AD234" s="206"/>
      <c r="AE234" s="206"/>
      <c r="AF234" s="206"/>
      <c r="AG234" s="206" t="s">
        <v>280</v>
      </c>
      <c r="AH234" s="206">
        <v>0</v>
      </c>
      <c r="AI234" s="206"/>
      <c r="AJ234" s="206"/>
      <c r="AK234" s="206"/>
      <c r="AL234" s="206"/>
      <c r="AM234" s="206"/>
      <c r="AN234" s="206"/>
      <c r="AO234" s="206"/>
      <c r="AP234" s="206"/>
      <c r="AQ234" s="206"/>
      <c r="AR234" s="206"/>
      <c r="AS234" s="206"/>
      <c r="AT234" s="206"/>
      <c r="AU234" s="206"/>
      <c r="AV234" s="206"/>
      <c r="AW234" s="206"/>
      <c r="AX234" s="206"/>
      <c r="AY234" s="206"/>
      <c r="AZ234" s="206"/>
      <c r="BA234" s="206"/>
      <c r="BB234" s="206"/>
      <c r="BC234" s="206"/>
      <c r="BD234" s="206"/>
      <c r="BE234" s="206"/>
      <c r="BF234" s="206"/>
      <c r="BG234" s="206"/>
      <c r="BH234" s="206"/>
    </row>
    <row r="235" spans="1:60" outlineLevel="1" x14ac:dyDescent="0.25">
      <c r="A235" s="223"/>
      <c r="B235" s="224"/>
      <c r="C235" s="254" t="s">
        <v>480</v>
      </c>
      <c r="D235" s="226"/>
      <c r="E235" s="227">
        <v>0.71662999999999999</v>
      </c>
      <c r="F235" s="225"/>
      <c r="G235" s="225"/>
      <c r="H235" s="225"/>
      <c r="I235" s="225"/>
      <c r="J235" s="225"/>
      <c r="K235" s="225"/>
      <c r="L235" s="225"/>
      <c r="M235" s="225"/>
      <c r="N235" s="225"/>
      <c r="O235" s="225"/>
      <c r="P235" s="225"/>
      <c r="Q235" s="225"/>
      <c r="R235" s="225"/>
      <c r="S235" s="225"/>
      <c r="T235" s="225"/>
      <c r="U235" s="225"/>
      <c r="V235" s="225"/>
      <c r="W235" s="225"/>
      <c r="X235" s="206"/>
      <c r="Y235" s="206"/>
      <c r="Z235" s="206"/>
      <c r="AA235" s="206"/>
      <c r="AB235" s="206"/>
      <c r="AC235" s="206"/>
      <c r="AD235" s="206"/>
      <c r="AE235" s="206"/>
      <c r="AF235" s="206"/>
      <c r="AG235" s="206" t="s">
        <v>280</v>
      </c>
      <c r="AH235" s="206">
        <v>0</v>
      </c>
      <c r="AI235" s="206"/>
      <c r="AJ235" s="206"/>
      <c r="AK235" s="206"/>
      <c r="AL235" s="206"/>
      <c r="AM235" s="206"/>
      <c r="AN235" s="206"/>
      <c r="AO235" s="206"/>
      <c r="AP235" s="206"/>
      <c r="AQ235" s="206"/>
      <c r="AR235" s="206"/>
      <c r="AS235" s="206"/>
      <c r="AT235" s="206"/>
      <c r="AU235" s="206"/>
      <c r="AV235" s="206"/>
      <c r="AW235" s="206"/>
      <c r="AX235" s="206"/>
      <c r="AY235" s="206"/>
      <c r="AZ235" s="206"/>
      <c r="BA235" s="206"/>
      <c r="BB235" s="206"/>
      <c r="BC235" s="206"/>
      <c r="BD235" s="206"/>
      <c r="BE235" s="206"/>
      <c r="BF235" s="206"/>
      <c r="BG235" s="206"/>
      <c r="BH235" s="206"/>
    </row>
    <row r="236" spans="1:60" outlineLevel="1" x14ac:dyDescent="0.25">
      <c r="A236" s="223"/>
      <c r="B236" s="224"/>
      <c r="C236" s="254" t="s">
        <v>481</v>
      </c>
      <c r="D236" s="226"/>
      <c r="E236" s="227">
        <v>8.1769999999999996</v>
      </c>
      <c r="F236" s="225"/>
      <c r="G236" s="225"/>
      <c r="H236" s="225"/>
      <c r="I236" s="225"/>
      <c r="J236" s="225"/>
      <c r="K236" s="225"/>
      <c r="L236" s="225"/>
      <c r="M236" s="225"/>
      <c r="N236" s="225"/>
      <c r="O236" s="225"/>
      <c r="P236" s="225"/>
      <c r="Q236" s="225"/>
      <c r="R236" s="225"/>
      <c r="S236" s="225"/>
      <c r="T236" s="225"/>
      <c r="U236" s="225"/>
      <c r="V236" s="225"/>
      <c r="W236" s="225"/>
      <c r="X236" s="206"/>
      <c r="Y236" s="206"/>
      <c r="Z236" s="206"/>
      <c r="AA236" s="206"/>
      <c r="AB236" s="206"/>
      <c r="AC236" s="206"/>
      <c r="AD236" s="206"/>
      <c r="AE236" s="206"/>
      <c r="AF236" s="206"/>
      <c r="AG236" s="206" t="s">
        <v>280</v>
      </c>
      <c r="AH236" s="206">
        <v>0</v>
      </c>
      <c r="AI236" s="206"/>
      <c r="AJ236" s="206"/>
      <c r="AK236" s="206"/>
      <c r="AL236" s="206"/>
      <c r="AM236" s="206"/>
      <c r="AN236" s="206"/>
      <c r="AO236" s="206"/>
      <c r="AP236" s="206"/>
      <c r="AQ236" s="206"/>
      <c r="AR236" s="206"/>
      <c r="AS236" s="206"/>
      <c r="AT236" s="206"/>
      <c r="AU236" s="206"/>
      <c r="AV236" s="206"/>
      <c r="AW236" s="206"/>
      <c r="AX236" s="206"/>
      <c r="AY236" s="206"/>
      <c r="AZ236" s="206"/>
      <c r="BA236" s="206"/>
      <c r="BB236" s="206"/>
      <c r="BC236" s="206"/>
      <c r="BD236" s="206"/>
      <c r="BE236" s="206"/>
      <c r="BF236" s="206"/>
      <c r="BG236" s="206"/>
      <c r="BH236" s="206"/>
    </row>
    <row r="237" spans="1:60" ht="20.399999999999999" outlineLevel="1" x14ac:dyDescent="0.25">
      <c r="A237" s="237">
        <v>60</v>
      </c>
      <c r="B237" s="238" t="s">
        <v>484</v>
      </c>
      <c r="C237" s="253" t="s">
        <v>485</v>
      </c>
      <c r="D237" s="239" t="s">
        <v>314</v>
      </c>
      <c r="E237" s="240">
        <v>82.7851</v>
      </c>
      <c r="F237" s="241"/>
      <c r="G237" s="242">
        <f>ROUND(E237*F237,2)</f>
        <v>0</v>
      </c>
      <c r="H237" s="241"/>
      <c r="I237" s="242">
        <f>ROUND(E237*H237,2)</f>
        <v>0</v>
      </c>
      <c r="J237" s="241"/>
      <c r="K237" s="242">
        <f>ROUND(E237*J237,2)</f>
        <v>0</v>
      </c>
      <c r="L237" s="242">
        <v>21</v>
      </c>
      <c r="M237" s="242">
        <f>G237*(1+L237/100)</f>
        <v>0</v>
      </c>
      <c r="N237" s="242">
        <v>0</v>
      </c>
      <c r="O237" s="242">
        <f>ROUND(E237*N237,2)</f>
        <v>0</v>
      </c>
      <c r="P237" s="242">
        <v>0.22</v>
      </c>
      <c r="Q237" s="243">
        <f>ROUND(E237*P237,2)</f>
        <v>18.21</v>
      </c>
      <c r="R237" s="225"/>
      <c r="S237" s="225" t="s">
        <v>276</v>
      </c>
      <c r="T237" s="225" t="s">
        <v>277</v>
      </c>
      <c r="U237" s="225">
        <v>7.0545200000000001</v>
      </c>
      <c r="V237" s="225">
        <f>ROUND(E237*U237,2)</f>
        <v>584.01</v>
      </c>
      <c r="W237" s="225"/>
      <c r="X237" s="206"/>
      <c r="Y237" s="206"/>
      <c r="Z237" s="206"/>
      <c r="AA237" s="206"/>
      <c r="AB237" s="206"/>
      <c r="AC237" s="206"/>
      <c r="AD237" s="206"/>
      <c r="AE237" s="206"/>
      <c r="AF237" s="206"/>
      <c r="AG237" s="206" t="s">
        <v>325</v>
      </c>
      <c r="AH237" s="206"/>
      <c r="AI237" s="206"/>
      <c r="AJ237" s="206"/>
      <c r="AK237" s="206"/>
      <c r="AL237" s="206"/>
      <c r="AM237" s="206"/>
      <c r="AN237" s="206"/>
      <c r="AO237" s="206"/>
      <c r="AP237" s="206"/>
      <c r="AQ237" s="206"/>
      <c r="AR237" s="206"/>
      <c r="AS237" s="206"/>
      <c r="AT237" s="206"/>
      <c r="AU237" s="206"/>
      <c r="AV237" s="206"/>
      <c r="AW237" s="206"/>
      <c r="AX237" s="206"/>
      <c r="AY237" s="206"/>
      <c r="AZ237" s="206"/>
      <c r="BA237" s="206"/>
      <c r="BB237" s="206"/>
      <c r="BC237" s="206"/>
      <c r="BD237" s="206"/>
      <c r="BE237" s="206"/>
      <c r="BF237" s="206"/>
      <c r="BG237" s="206"/>
      <c r="BH237" s="206"/>
    </row>
    <row r="238" spans="1:60" outlineLevel="1" x14ac:dyDescent="0.25">
      <c r="A238" s="223"/>
      <c r="B238" s="224"/>
      <c r="C238" s="254" t="s">
        <v>347</v>
      </c>
      <c r="D238" s="226"/>
      <c r="E238" s="227">
        <v>5.6265000000000001</v>
      </c>
      <c r="F238" s="225"/>
      <c r="G238" s="225"/>
      <c r="H238" s="225"/>
      <c r="I238" s="225"/>
      <c r="J238" s="225"/>
      <c r="K238" s="225"/>
      <c r="L238" s="225"/>
      <c r="M238" s="225"/>
      <c r="N238" s="225"/>
      <c r="O238" s="225"/>
      <c r="P238" s="225"/>
      <c r="Q238" s="225"/>
      <c r="R238" s="225"/>
      <c r="S238" s="225"/>
      <c r="T238" s="225"/>
      <c r="U238" s="225"/>
      <c r="V238" s="225"/>
      <c r="W238" s="225"/>
      <c r="X238" s="206"/>
      <c r="Y238" s="206"/>
      <c r="Z238" s="206"/>
      <c r="AA238" s="206"/>
      <c r="AB238" s="206"/>
      <c r="AC238" s="206"/>
      <c r="AD238" s="206"/>
      <c r="AE238" s="206"/>
      <c r="AF238" s="206"/>
      <c r="AG238" s="206" t="s">
        <v>280</v>
      </c>
      <c r="AH238" s="206">
        <v>0</v>
      </c>
      <c r="AI238" s="206"/>
      <c r="AJ238" s="206"/>
      <c r="AK238" s="206"/>
      <c r="AL238" s="206"/>
      <c r="AM238" s="206"/>
      <c r="AN238" s="206"/>
      <c r="AO238" s="206"/>
      <c r="AP238" s="206"/>
      <c r="AQ238" s="206"/>
      <c r="AR238" s="206"/>
      <c r="AS238" s="206"/>
      <c r="AT238" s="206"/>
      <c r="AU238" s="206"/>
      <c r="AV238" s="206"/>
      <c r="AW238" s="206"/>
      <c r="AX238" s="206"/>
      <c r="AY238" s="206"/>
      <c r="AZ238" s="206"/>
      <c r="BA238" s="206"/>
      <c r="BB238" s="206"/>
      <c r="BC238" s="206"/>
      <c r="BD238" s="206"/>
      <c r="BE238" s="206"/>
      <c r="BF238" s="206"/>
      <c r="BG238" s="206"/>
      <c r="BH238" s="206"/>
    </row>
    <row r="239" spans="1:60" outlineLevel="1" x14ac:dyDescent="0.25">
      <c r="A239" s="223"/>
      <c r="B239" s="224"/>
      <c r="C239" s="254" t="s">
        <v>348</v>
      </c>
      <c r="D239" s="226"/>
      <c r="E239" s="227">
        <v>48.611499999999999</v>
      </c>
      <c r="F239" s="225"/>
      <c r="G239" s="225"/>
      <c r="H239" s="225"/>
      <c r="I239" s="225"/>
      <c r="J239" s="225"/>
      <c r="K239" s="225"/>
      <c r="L239" s="225"/>
      <c r="M239" s="225"/>
      <c r="N239" s="225"/>
      <c r="O239" s="225"/>
      <c r="P239" s="225"/>
      <c r="Q239" s="225"/>
      <c r="R239" s="225"/>
      <c r="S239" s="225"/>
      <c r="T239" s="225"/>
      <c r="U239" s="225"/>
      <c r="V239" s="225"/>
      <c r="W239" s="225"/>
      <c r="X239" s="206"/>
      <c r="Y239" s="206"/>
      <c r="Z239" s="206"/>
      <c r="AA239" s="206"/>
      <c r="AB239" s="206"/>
      <c r="AC239" s="206"/>
      <c r="AD239" s="206"/>
      <c r="AE239" s="206"/>
      <c r="AF239" s="206"/>
      <c r="AG239" s="206" t="s">
        <v>280</v>
      </c>
      <c r="AH239" s="206">
        <v>0</v>
      </c>
      <c r="AI239" s="206"/>
      <c r="AJ239" s="206"/>
      <c r="AK239" s="206"/>
      <c r="AL239" s="206"/>
      <c r="AM239" s="206"/>
      <c r="AN239" s="206"/>
      <c r="AO239" s="206"/>
      <c r="AP239" s="206"/>
      <c r="AQ239" s="206"/>
      <c r="AR239" s="206"/>
      <c r="AS239" s="206"/>
      <c r="AT239" s="206"/>
      <c r="AU239" s="206"/>
      <c r="AV239" s="206"/>
      <c r="AW239" s="206"/>
      <c r="AX239" s="206"/>
      <c r="AY239" s="206"/>
      <c r="AZ239" s="206"/>
      <c r="BA239" s="206"/>
      <c r="BB239" s="206"/>
      <c r="BC239" s="206"/>
      <c r="BD239" s="206"/>
      <c r="BE239" s="206"/>
      <c r="BF239" s="206"/>
      <c r="BG239" s="206"/>
      <c r="BH239" s="206"/>
    </row>
    <row r="240" spans="1:60" outlineLevel="1" x14ac:dyDescent="0.25">
      <c r="A240" s="223"/>
      <c r="B240" s="224"/>
      <c r="C240" s="254" t="s">
        <v>349</v>
      </c>
      <c r="D240" s="226"/>
      <c r="E240" s="227">
        <v>0.48425000000000001</v>
      </c>
      <c r="F240" s="225"/>
      <c r="G240" s="225"/>
      <c r="H240" s="225"/>
      <c r="I240" s="225"/>
      <c r="J240" s="225"/>
      <c r="K240" s="225"/>
      <c r="L240" s="225"/>
      <c r="M240" s="225"/>
      <c r="N240" s="225"/>
      <c r="O240" s="225"/>
      <c r="P240" s="225"/>
      <c r="Q240" s="225"/>
      <c r="R240" s="225"/>
      <c r="S240" s="225"/>
      <c r="T240" s="225"/>
      <c r="U240" s="225"/>
      <c r="V240" s="225"/>
      <c r="W240" s="225"/>
      <c r="X240" s="206"/>
      <c r="Y240" s="206"/>
      <c r="Z240" s="206"/>
      <c r="AA240" s="206"/>
      <c r="AB240" s="206"/>
      <c r="AC240" s="206"/>
      <c r="AD240" s="206"/>
      <c r="AE240" s="206"/>
      <c r="AF240" s="206"/>
      <c r="AG240" s="206" t="s">
        <v>280</v>
      </c>
      <c r="AH240" s="206">
        <v>0</v>
      </c>
      <c r="AI240" s="206"/>
      <c r="AJ240" s="206"/>
      <c r="AK240" s="206"/>
      <c r="AL240" s="206"/>
      <c r="AM240" s="206"/>
      <c r="AN240" s="206"/>
      <c r="AO240" s="206"/>
      <c r="AP240" s="206"/>
      <c r="AQ240" s="206"/>
      <c r="AR240" s="206"/>
      <c r="AS240" s="206"/>
      <c r="AT240" s="206"/>
      <c r="AU240" s="206"/>
      <c r="AV240" s="206"/>
      <c r="AW240" s="206"/>
      <c r="AX240" s="206"/>
      <c r="AY240" s="206"/>
      <c r="AZ240" s="206"/>
      <c r="BA240" s="206"/>
      <c r="BB240" s="206"/>
      <c r="BC240" s="206"/>
      <c r="BD240" s="206"/>
      <c r="BE240" s="206"/>
      <c r="BF240" s="206"/>
      <c r="BG240" s="206"/>
      <c r="BH240" s="206"/>
    </row>
    <row r="241" spans="1:60" outlineLevel="1" x14ac:dyDescent="0.25">
      <c r="A241" s="223"/>
      <c r="B241" s="224"/>
      <c r="C241" s="254" t="s">
        <v>350</v>
      </c>
      <c r="D241" s="226"/>
      <c r="E241" s="227">
        <v>13.387499999999999</v>
      </c>
      <c r="F241" s="225"/>
      <c r="G241" s="225"/>
      <c r="H241" s="225"/>
      <c r="I241" s="225"/>
      <c r="J241" s="225"/>
      <c r="K241" s="225"/>
      <c r="L241" s="225"/>
      <c r="M241" s="225"/>
      <c r="N241" s="225"/>
      <c r="O241" s="225"/>
      <c r="P241" s="225"/>
      <c r="Q241" s="225"/>
      <c r="R241" s="225"/>
      <c r="S241" s="225"/>
      <c r="T241" s="225"/>
      <c r="U241" s="225"/>
      <c r="V241" s="225"/>
      <c r="W241" s="225"/>
      <c r="X241" s="206"/>
      <c r="Y241" s="206"/>
      <c r="Z241" s="206"/>
      <c r="AA241" s="206"/>
      <c r="AB241" s="206"/>
      <c r="AC241" s="206"/>
      <c r="AD241" s="206"/>
      <c r="AE241" s="206"/>
      <c r="AF241" s="206"/>
      <c r="AG241" s="206" t="s">
        <v>280</v>
      </c>
      <c r="AH241" s="206">
        <v>0</v>
      </c>
      <c r="AI241" s="206"/>
      <c r="AJ241" s="206"/>
      <c r="AK241" s="206"/>
      <c r="AL241" s="206"/>
      <c r="AM241" s="206"/>
      <c r="AN241" s="206"/>
      <c r="AO241" s="206"/>
      <c r="AP241" s="206"/>
      <c r="AQ241" s="206"/>
      <c r="AR241" s="206"/>
      <c r="AS241" s="206"/>
      <c r="AT241" s="206"/>
      <c r="AU241" s="206"/>
      <c r="AV241" s="206"/>
      <c r="AW241" s="206"/>
      <c r="AX241" s="206"/>
      <c r="AY241" s="206"/>
      <c r="AZ241" s="206"/>
      <c r="BA241" s="206"/>
      <c r="BB241" s="206"/>
      <c r="BC241" s="206"/>
      <c r="BD241" s="206"/>
      <c r="BE241" s="206"/>
      <c r="BF241" s="206"/>
      <c r="BG241" s="206"/>
      <c r="BH241" s="206"/>
    </row>
    <row r="242" spans="1:60" outlineLevel="1" x14ac:dyDescent="0.25">
      <c r="A242" s="223"/>
      <c r="B242" s="224"/>
      <c r="C242" s="254" t="s">
        <v>351</v>
      </c>
      <c r="D242" s="226"/>
      <c r="E242" s="227">
        <v>13.9587</v>
      </c>
      <c r="F242" s="225"/>
      <c r="G242" s="225"/>
      <c r="H242" s="225"/>
      <c r="I242" s="225"/>
      <c r="J242" s="225"/>
      <c r="K242" s="225"/>
      <c r="L242" s="225"/>
      <c r="M242" s="225"/>
      <c r="N242" s="225"/>
      <c r="O242" s="225"/>
      <c r="P242" s="225"/>
      <c r="Q242" s="225"/>
      <c r="R242" s="225"/>
      <c r="S242" s="225"/>
      <c r="T242" s="225"/>
      <c r="U242" s="225"/>
      <c r="V242" s="225"/>
      <c r="W242" s="225"/>
      <c r="X242" s="206"/>
      <c r="Y242" s="206"/>
      <c r="Z242" s="206"/>
      <c r="AA242" s="206"/>
      <c r="AB242" s="206"/>
      <c r="AC242" s="206"/>
      <c r="AD242" s="206"/>
      <c r="AE242" s="206"/>
      <c r="AF242" s="206"/>
      <c r="AG242" s="206" t="s">
        <v>280</v>
      </c>
      <c r="AH242" s="206">
        <v>0</v>
      </c>
      <c r="AI242" s="206"/>
      <c r="AJ242" s="206"/>
      <c r="AK242" s="206"/>
      <c r="AL242" s="206"/>
      <c r="AM242" s="206"/>
      <c r="AN242" s="206"/>
      <c r="AO242" s="206"/>
      <c r="AP242" s="206"/>
      <c r="AQ242" s="206"/>
      <c r="AR242" s="206"/>
      <c r="AS242" s="206"/>
      <c r="AT242" s="206"/>
      <c r="AU242" s="206"/>
      <c r="AV242" s="206"/>
      <c r="AW242" s="206"/>
      <c r="AX242" s="206"/>
      <c r="AY242" s="206"/>
      <c r="AZ242" s="206"/>
      <c r="BA242" s="206"/>
      <c r="BB242" s="206"/>
      <c r="BC242" s="206"/>
      <c r="BD242" s="206"/>
      <c r="BE242" s="206"/>
      <c r="BF242" s="206"/>
      <c r="BG242" s="206"/>
      <c r="BH242" s="206"/>
    </row>
    <row r="243" spans="1:60" outlineLevel="1" x14ac:dyDescent="0.25">
      <c r="A243" s="223"/>
      <c r="B243" s="224"/>
      <c r="C243" s="254" t="s">
        <v>480</v>
      </c>
      <c r="D243" s="226"/>
      <c r="E243" s="227">
        <v>0.71662999999999999</v>
      </c>
      <c r="F243" s="225"/>
      <c r="G243" s="225"/>
      <c r="H243" s="225"/>
      <c r="I243" s="225"/>
      <c r="J243" s="225"/>
      <c r="K243" s="225"/>
      <c r="L243" s="225"/>
      <c r="M243" s="225"/>
      <c r="N243" s="225"/>
      <c r="O243" s="225"/>
      <c r="P243" s="225"/>
      <c r="Q243" s="225"/>
      <c r="R243" s="225"/>
      <c r="S243" s="225"/>
      <c r="T243" s="225"/>
      <c r="U243" s="225"/>
      <c r="V243" s="225"/>
      <c r="W243" s="225"/>
      <c r="X243" s="206"/>
      <c r="Y243" s="206"/>
      <c r="Z243" s="206"/>
      <c r="AA243" s="206"/>
      <c r="AB243" s="206"/>
      <c r="AC243" s="206"/>
      <c r="AD243" s="206"/>
      <c r="AE243" s="206"/>
      <c r="AF243" s="206"/>
      <c r="AG243" s="206" t="s">
        <v>280</v>
      </c>
      <c r="AH243" s="206">
        <v>0</v>
      </c>
      <c r="AI243" s="206"/>
      <c r="AJ243" s="206"/>
      <c r="AK243" s="206"/>
      <c r="AL243" s="206"/>
      <c r="AM243" s="206"/>
      <c r="AN243" s="206"/>
      <c r="AO243" s="206"/>
      <c r="AP243" s="206"/>
      <c r="AQ243" s="206"/>
      <c r="AR243" s="206"/>
      <c r="AS243" s="206"/>
      <c r="AT243" s="206"/>
      <c r="AU243" s="206"/>
      <c r="AV243" s="206"/>
      <c r="AW243" s="206"/>
      <c r="AX243" s="206"/>
      <c r="AY243" s="206"/>
      <c r="AZ243" s="206"/>
      <c r="BA243" s="206"/>
      <c r="BB243" s="206"/>
      <c r="BC243" s="206"/>
      <c r="BD243" s="206"/>
      <c r="BE243" s="206"/>
      <c r="BF243" s="206"/>
      <c r="BG243" s="206"/>
      <c r="BH243" s="206"/>
    </row>
    <row r="244" spans="1:60" x14ac:dyDescent="0.25">
      <c r="A244" s="231" t="s">
        <v>271</v>
      </c>
      <c r="B244" s="232" t="s">
        <v>144</v>
      </c>
      <c r="C244" s="252" t="s">
        <v>145</v>
      </c>
      <c r="D244" s="233"/>
      <c r="E244" s="234"/>
      <c r="F244" s="235"/>
      <c r="G244" s="235">
        <f>SUMIF(AG245:AG257,"&lt;&gt;NOR",G245:G257)</f>
        <v>0</v>
      </c>
      <c r="H244" s="235"/>
      <c r="I244" s="235">
        <f>SUM(I245:I257)</f>
        <v>0</v>
      </c>
      <c r="J244" s="235"/>
      <c r="K244" s="235">
        <f>SUM(K245:K257)</f>
        <v>0</v>
      </c>
      <c r="L244" s="235"/>
      <c r="M244" s="235">
        <f>SUM(M245:M257)</f>
        <v>0</v>
      </c>
      <c r="N244" s="235"/>
      <c r="O244" s="235">
        <f>SUM(O245:O257)</f>
        <v>0.31000000000000005</v>
      </c>
      <c r="P244" s="235"/>
      <c r="Q244" s="236">
        <f>SUM(Q245:Q257)</f>
        <v>0</v>
      </c>
      <c r="R244" s="230"/>
      <c r="S244" s="230"/>
      <c r="T244" s="230"/>
      <c r="U244" s="230"/>
      <c r="V244" s="230">
        <f>SUM(V245:V257)</f>
        <v>18.600000000000001</v>
      </c>
      <c r="W244" s="230"/>
      <c r="AG244" t="s">
        <v>272</v>
      </c>
    </row>
    <row r="245" spans="1:60" ht="20.399999999999999" outlineLevel="1" x14ac:dyDescent="0.25">
      <c r="A245" s="237">
        <v>61</v>
      </c>
      <c r="B245" s="238" t="s">
        <v>486</v>
      </c>
      <c r="C245" s="253" t="s">
        <v>487</v>
      </c>
      <c r="D245" s="239" t="s">
        <v>333</v>
      </c>
      <c r="E245" s="240">
        <v>1</v>
      </c>
      <c r="F245" s="241"/>
      <c r="G245" s="242">
        <f>ROUND(E245*F245,2)</f>
        <v>0</v>
      </c>
      <c r="H245" s="241"/>
      <c r="I245" s="242">
        <f>ROUND(E245*H245,2)</f>
        <v>0</v>
      </c>
      <c r="J245" s="241"/>
      <c r="K245" s="242">
        <f>ROUND(E245*J245,2)</f>
        <v>0</v>
      </c>
      <c r="L245" s="242">
        <v>21</v>
      </c>
      <c r="M245" s="242">
        <f>G245*(1+L245/100)</f>
        <v>0</v>
      </c>
      <c r="N245" s="242">
        <v>3.1109999999999999E-2</v>
      </c>
      <c r="O245" s="242">
        <f>ROUND(E245*N245,2)</f>
        <v>0.03</v>
      </c>
      <c r="P245" s="242">
        <v>0</v>
      </c>
      <c r="Q245" s="243">
        <f>ROUND(E245*P245,2)</f>
        <v>0</v>
      </c>
      <c r="R245" s="225"/>
      <c r="S245" s="225" t="s">
        <v>276</v>
      </c>
      <c r="T245" s="225" t="s">
        <v>277</v>
      </c>
      <c r="U245" s="225">
        <v>1.86</v>
      </c>
      <c r="V245" s="225">
        <f>ROUND(E245*U245,2)</f>
        <v>1.86</v>
      </c>
      <c r="W245" s="225"/>
      <c r="X245" s="206"/>
      <c r="Y245" s="206"/>
      <c r="Z245" s="206"/>
      <c r="AA245" s="206"/>
      <c r="AB245" s="206"/>
      <c r="AC245" s="206"/>
      <c r="AD245" s="206"/>
      <c r="AE245" s="206"/>
      <c r="AF245" s="206"/>
      <c r="AG245" s="206" t="s">
        <v>278</v>
      </c>
      <c r="AH245" s="206"/>
      <c r="AI245" s="206"/>
      <c r="AJ245" s="206"/>
      <c r="AK245" s="206"/>
      <c r="AL245" s="206"/>
      <c r="AM245" s="206"/>
      <c r="AN245" s="206"/>
      <c r="AO245" s="206"/>
      <c r="AP245" s="206"/>
      <c r="AQ245" s="206"/>
      <c r="AR245" s="206"/>
      <c r="AS245" s="206"/>
      <c r="AT245" s="206"/>
      <c r="AU245" s="206"/>
      <c r="AV245" s="206"/>
      <c r="AW245" s="206"/>
      <c r="AX245" s="206"/>
      <c r="AY245" s="206"/>
      <c r="AZ245" s="206"/>
      <c r="BA245" s="206"/>
      <c r="BB245" s="206"/>
      <c r="BC245" s="206"/>
      <c r="BD245" s="206"/>
      <c r="BE245" s="206"/>
      <c r="BF245" s="206"/>
      <c r="BG245" s="206"/>
      <c r="BH245" s="206"/>
    </row>
    <row r="246" spans="1:60" outlineLevel="1" x14ac:dyDescent="0.25">
      <c r="A246" s="223"/>
      <c r="B246" s="224"/>
      <c r="C246" s="254" t="s">
        <v>488</v>
      </c>
      <c r="D246" s="226"/>
      <c r="E246" s="227">
        <v>1</v>
      </c>
      <c r="F246" s="225"/>
      <c r="G246" s="225"/>
      <c r="H246" s="225"/>
      <c r="I246" s="225"/>
      <c r="J246" s="225"/>
      <c r="K246" s="225"/>
      <c r="L246" s="225"/>
      <c r="M246" s="225"/>
      <c r="N246" s="225"/>
      <c r="O246" s="225"/>
      <c r="P246" s="225"/>
      <c r="Q246" s="225"/>
      <c r="R246" s="225"/>
      <c r="S246" s="225"/>
      <c r="T246" s="225"/>
      <c r="U246" s="225"/>
      <c r="V246" s="225"/>
      <c r="W246" s="225"/>
      <c r="X246" s="206"/>
      <c r="Y246" s="206"/>
      <c r="Z246" s="206"/>
      <c r="AA246" s="206"/>
      <c r="AB246" s="206"/>
      <c r="AC246" s="206"/>
      <c r="AD246" s="206"/>
      <c r="AE246" s="206"/>
      <c r="AF246" s="206"/>
      <c r="AG246" s="206" t="s">
        <v>280</v>
      </c>
      <c r="AH246" s="206">
        <v>0</v>
      </c>
      <c r="AI246" s="206"/>
      <c r="AJ246" s="206"/>
      <c r="AK246" s="206"/>
      <c r="AL246" s="206"/>
      <c r="AM246" s="206"/>
      <c r="AN246" s="206"/>
      <c r="AO246" s="206"/>
      <c r="AP246" s="206"/>
      <c r="AQ246" s="206"/>
      <c r="AR246" s="206"/>
      <c r="AS246" s="206"/>
      <c r="AT246" s="206"/>
      <c r="AU246" s="206"/>
      <c r="AV246" s="206"/>
      <c r="AW246" s="206"/>
      <c r="AX246" s="206"/>
      <c r="AY246" s="206"/>
      <c r="AZ246" s="206"/>
      <c r="BA246" s="206"/>
      <c r="BB246" s="206"/>
      <c r="BC246" s="206"/>
      <c r="BD246" s="206"/>
      <c r="BE246" s="206"/>
      <c r="BF246" s="206"/>
      <c r="BG246" s="206"/>
      <c r="BH246" s="206"/>
    </row>
    <row r="247" spans="1:60" ht="20.399999999999999" outlineLevel="1" x14ac:dyDescent="0.25">
      <c r="A247" s="237">
        <v>62</v>
      </c>
      <c r="B247" s="238" t="s">
        <v>489</v>
      </c>
      <c r="C247" s="253" t="s">
        <v>490</v>
      </c>
      <c r="D247" s="239" t="s">
        <v>333</v>
      </c>
      <c r="E247" s="240">
        <v>2</v>
      </c>
      <c r="F247" s="241"/>
      <c r="G247" s="242">
        <f>ROUND(E247*F247,2)</f>
        <v>0</v>
      </c>
      <c r="H247" s="241"/>
      <c r="I247" s="242">
        <f>ROUND(E247*H247,2)</f>
        <v>0</v>
      </c>
      <c r="J247" s="241"/>
      <c r="K247" s="242">
        <f>ROUND(E247*J247,2)</f>
        <v>0</v>
      </c>
      <c r="L247" s="242">
        <v>21</v>
      </c>
      <c r="M247" s="242">
        <f>G247*(1+L247/100)</f>
        <v>0</v>
      </c>
      <c r="N247" s="242">
        <v>3.3029999999999997E-2</v>
      </c>
      <c r="O247" s="242">
        <f>ROUND(E247*N247,2)</f>
        <v>7.0000000000000007E-2</v>
      </c>
      <c r="P247" s="242">
        <v>0</v>
      </c>
      <c r="Q247" s="243">
        <f>ROUND(E247*P247,2)</f>
        <v>0</v>
      </c>
      <c r="R247" s="225"/>
      <c r="S247" s="225" t="s">
        <v>276</v>
      </c>
      <c r="T247" s="225" t="s">
        <v>277</v>
      </c>
      <c r="U247" s="225">
        <v>1.86</v>
      </c>
      <c r="V247" s="225">
        <f>ROUND(E247*U247,2)</f>
        <v>3.72</v>
      </c>
      <c r="W247" s="225"/>
      <c r="X247" s="206"/>
      <c r="Y247" s="206"/>
      <c r="Z247" s="206"/>
      <c r="AA247" s="206"/>
      <c r="AB247" s="206"/>
      <c r="AC247" s="206"/>
      <c r="AD247" s="206"/>
      <c r="AE247" s="206"/>
      <c r="AF247" s="206"/>
      <c r="AG247" s="206" t="s">
        <v>278</v>
      </c>
      <c r="AH247" s="206"/>
      <c r="AI247" s="206"/>
      <c r="AJ247" s="206"/>
      <c r="AK247" s="206"/>
      <c r="AL247" s="206"/>
      <c r="AM247" s="206"/>
      <c r="AN247" s="206"/>
      <c r="AO247" s="206"/>
      <c r="AP247" s="206"/>
      <c r="AQ247" s="206"/>
      <c r="AR247" s="206"/>
      <c r="AS247" s="206"/>
      <c r="AT247" s="206"/>
      <c r="AU247" s="206"/>
      <c r="AV247" s="206"/>
      <c r="AW247" s="206"/>
      <c r="AX247" s="206"/>
      <c r="AY247" s="206"/>
      <c r="AZ247" s="206"/>
      <c r="BA247" s="206"/>
      <c r="BB247" s="206"/>
      <c r="BC247" s="206"/>
      <c r="BD247" s="206"/>
      <c r="BE247" s="206"/>
      <c r="BF247" s="206"/>
      <c r="BG247" s="206"/>
      <c r="BH247" s="206"/>
    </row>
    <row r="248" spans="1:60" outlineLevel="1" x14ac:dyDescent="0.25">
      <c r="A248" s="223"/>
      <c r="B248" s="224"/>
      <c r="C248" s="254" t="s">
        <v>491</v>
      </c>
      <c r="D248" s="226"/>
      <c r="E248" s="227">
        <v>2</v>
      </c>
      <c r="F248" s="225"/>
      <c r="G248" s="225"/>
      <c r="H248" s="225"/>
      <c r="I248" s="225"/>
      <c r="J248" s="225"/>
      <c r="K248" s="225"/>
      <c r="L248" s="225"/>
      <c r="M248" s="225"/>
      <c r="N248" s="225"/>
      <c r="O248" s="225"/>
      <c r="P248" s="225"/>
      <c r="Q248" s="225"/>
      <c r="R248" s="225"/>
      <c r="S248" s="225"/>
      <c r="T248" s="225"/>
      <c r="U248" s="225"/>
      <c r="V248" s="225"/>
      <c r="W248" s="225"/>
      <c r="X248" s="206"/>
      <c r="Y248" s="206"/>
      <c r="Z248" s="206"/>
      <c r="AA248" s="206"/>
      <c r="AB248" s="206"/>
      <c r="AC248" s="206"/>
      <c r="AD248" s="206"/>
      <c r="AE248" s="206"/>
      <c r="AF248" s="206"/>
      <c r="AG248" s="206" t="s">
        <v>280</v>
      </c>
      <c r="AH248" s="206">
        <v>0</v>
      </c>
      <c r="AI248" s="206"/>
      <c r="AJ248" s="206"/>
      <c r="AK248" s="206"/>
      <c r="AL248" s="206"/>
      <c r="AM248" s="206"/>
      <c r="AN248" s="206"/>
      <c r="AO248" s="206"/>
      <c r="AP248" s="206"/>
      <c r="AQ248" s="206"/>
      <c r="AR248" s="206"/>
      <c r="AS248" s="206"/>
      <c r="AT248" s="206"/>
      <c r="AU248" s="206"/>
      <c r="AV248" s="206"/>
      <c r="AW248" s="206"/>
      <c r="AX248" s="206"/>
      <c r="AY248" s="206"/>
      <c r="AZ248" s="206"/>
      <c r="BA248" s="206"/>
      <c r="BB248" s="206"/>
      <c r="BC248" s="206"/>
      <c r="BD248" s="206"/>
      <c r="BE248" s="206"/>
      <c r="BF248" s="206"/>
      <c r="BG248" s="206"/>
      <c r="BH248" s="206"/>
    </row>
    <row r="249" spans="1:60" ht="20.399999999999999" outlineLevel="1" x14ac:dyDescent="0.25">
      <c r="A249" s="237">
        <v>63</v>
      </c>
      <c r="B249" s="238" t="s">
        <v>492</v>
      </c>
      <c r="C249" s="253" t="s">
        <v>493</v>
      </c>
      <c r="D249" s="239" t="s">
        <v>333</v>
      </c>
      <c r="E249" s="240">
        <v>5</v>
      </c>
      <c r="F249" s="241"/>
      <c r="G249" s="242">
        <f>ROUND(E249*F249,2)</f>
        <v>0</v>
      </c>
      <c r="H249" s="241"/>
      <c r="I249" s="242">
        <f>ROUND(E249*H249,2)</f>
        <v>0</v>
      </c>
      <c r="J249" s="241"/>
      <c r="K249" s="242">
        <f>ROUND(E249*J249,2)</f>
        <v>0</v>
      </c>
      <c r="L249" s="242">
        <v>21</v>
      </c>
      <c r="M249" s="242">
        <f>G249*(1+L249/100)</f>
        <v>0</v>
      </c>
      <c r="N249" s="242">
        <v>2.8969999999999999E-2</v>
      </c>
      <c r="O249" s="242">
        <f>ROUND(E249*N249,2)</f>
        <v>0.14000000000000001</v>
      </c>
      <c r="P249" s="242">
        <v>0</v>
      </c>
      <c r="Q249" s="243">
        <f>ROUND(E249*P249,2)</f>
        <v>0</v>
      </c>
      <c r="R249" s="225"/>
      <c r="S249" s="225" t="s">
        <v>276</v>
      </c>
      <c r="T249" s="225" t="s">
        <v>277</v>
      </c>
      <c r="U249" s="225">
        <v>1.86</v>
      </c>
      <c r="V249" s="225">
        <f>ROUND(E249*U249,2)</f>
        <v>9.3000000000000007</v>
      </c>
      <c r="W249" s="225"/>
      <c r="X249" s="206"/>
      <c r="Y249" s="206"/>
      <c r="Z249" s="206"/>
      <c r="AA249" s="206"/>
      <c r="AB249" s="206"/>
      <c r="AC249" s="206"/>
      <c r="AD249" s="206"/>
      <c r="AE249" s="206"/>
      <c r="AF249" s="206"/>
      <c r="AG249" s="206" t="s">
        <v>278</v>
      </c>
      <c r="AH249" s="206"/>
      <c r="AI249" s="206"/>
      <c r="AJ249" s="206"/>
      <c r="AK249" s="206"/>
      <c r="AL249" s="206"/>
      <c r="AM249" s="206"/>
      <c r="AN249" s="206"/>
      <c r="AO249" s="206"/>
      <c r="AP249" s="206"/>
      <c r="AQ249" s="206"/>
      <c r="AR249" s="206"/>
      <c r="AS249" s="206"/>
      <c r="AT249" s="206"/>
      <c r="AU249" s="206"/>
      <c r="AV249" s="206"/>
      <c r="AW249" s="206"/>
      <c r="AX249" s="206"/>
      <c r="AY249" s="206"/>
      <c r="AZ249" s="206"/>
      <c r="BA249" s="206"/>
      <c r="BB249" s="206"/>
      <c r="BC249" s="206"/>
      <c r="BD249" s="206"/>
      <c r="BE249" s="206"/>
      <c r="BF249" s="206"/>
      <c r="BG249" s="206"/>
      <c r="BH249" s="206"/>
    </row>
    <row r="250" spans="1:60" outlineLevel="1" x14ac:dyDescent="0.25">
      <c r="A250" s="223"/>
      <c r="B250" s="224"/>
      <c r="C250" s="254" t="s">
        <v>494</v>
      </c>
      <c r="D250" s="226"/>
      <c r="E250" s="227">
        <v>1</v>
      </c>
      <c r="F250" s="225"/>
      <c r="G250" s="225"/>
      <c r="H250" s="225"/>
      <c r="I250" s="225"/>
      <c r="J250" s="225"/>
      <c r="K250" s="225"/>
      <c r="L250" s="225"/>
      <c r="M250" s="225"/>
      <c r="N250" s="225"/>
      <c r="O250" s="225"/>
      <c r="P250" s="225"/>
      <c r="Q250" s="225"/>
      <c r="R250" s="225"/>
      <c r="S250" s="225"/>
      <c r="T250" s="225"/>
      <c r="U250" s="225"/>
      <c r="V250" s="225"/>
      <c r="W250" s="225"/>
      <c r="X250" s="206"/>
      <c r="Y250" s="206"/>
      <c r="Z250" s="206"/>
      <c r="AA250" s="206"/>
      <c r="AB250" s="206"/>
      <c r="AC250" s="206"/>
      <c r="AD250" s="206"/>
      <c r="AE250" s="206"/>
      <c r="AF250" s="206"/>
      <c r="AG250" s="206" t="s">
        <v>280</v>
      </c>
      <c r="AH250" s="206">
        <v>0</v>
      </c>
      <c r="AI250" s="206"/>
      <c r="AJ250" s="206"/>
      <c r="AK250" s="206"/>
      <c r="AL250" s="206"/>
      <c r="AM250" s="206"/>
      <c r="AN250" s="206"/>
      <c r="AO250" s="206"/>
      <c r="AP250" s="206"/>
      <c r="AQ250" s="206"/>
      <c r="AR250" s="206"/>
      <c r="AS250" s="206"/>
      <c r="AT250" s="206"/>
      <c r="AU250" s="206"/>
      <c r="AV250" s="206"/>
      <c r="AW250" s="206"/>
      <c r="AX250" s="206"/>
      <c r="AY250" s="206"/>
      <c r="AZ250" s="206"/>
      <c r="BA250" s="206"/>
      <c r="BB250" s="206"/>
      <c r="BC250" s="206"/>
      <c r="BD250" s="206"/>
      <c r="BE250" s="206"/>
      <c r="BF250" s="206"/>
      <c r="BG250" s="206"/>
      <c r="BH250" s="206"/>
    </row>
    <row r="251" spans="1:60" outlineLevel="1" x14ac:dyDescent="0.25">
      <c r="A251" s="223"/>
      <c r="B251" s="224"/>
      <c r="C251" s="254" t="s">
        <v>495</v>
      </c>
      <c r="D251" s="226"/>
      <c r="E251" s="227">
        <v>1</v>
      </c>
      <c r="F251" s="225"/>
      <c r="G251" s="225"/>
      <c r="H251" s="225"/>
      <c r="I251" s="225"/>
      <c r="J251" s="225"/>
      <c r="K251" s="225"/>
      <c r="L251" s="225"/>
      <c r="M251" s="225"/>
      <c r="N251" s="225"/>
      <c r="O251" s="225"/>
      <c r="P251" s="225"/>
      <c r="Q251" s="225"/>
      <c r="R251" s="225"/>
      <c r="S251" s="225"/>
      <c r="T251" s="225"/>
      <c r="U251" s="225"/>
      <c r="V251" s="225"/>
      <c r="W251" s="225"/>
      <c r="X251" s="206"/>
      <c r="Y251" s="206"/>
      <c r="Z251" s="206"/>
      <c r="AA251" s="206"/>
      <c r="AB251" s="206"/>
      <c r="AC251" s="206"/>
      <c r="AD251" s="206"/>
      <c r="AE251" s="206"/>
      <c r="AF251" s="206"/>
      <c r="AG251" s="206" t="s">
        <v>280</v>
      </c>
      <c r="AH251" s="206">
        <v>0</v>
      </c>
      <c r="AI251" s="206"/>
      <c r="AJ251" s="206"/>
      <c r="AK251" s="206"/>
      <c r="AL251" s="206"/>
      <c r="AM251" s="206"/>
      <c r="AN251" s="206"/>
      <c r="AO251" s="206"/>
      <c r="AP251" s="206"/>
      <c r="AQ251" s="206"/>
      <c r="AR251" s="206"/>
      <c r="AS251" s="206"/>
      <c r="AT251" s="206"/>
      <c r="AU251" s="206"/>
      <c r="AV251" s="206"/>
      <c r="AW251" s="206"/>
      <c r="AX251" s="206"/>
      <c r="AY251" s="206"/>
      <c r="AZ251" s="206"/>
      <c r="BA251" s="206"/>
      <c r="BB251" s="206"/>
      <c r="BC251" s="206"/>
      <c r="BD251" s="206"/>
      <c r="BE251" s="206"/>
      <c r="BF251" s="206"/>
      <c r="BG251" s="206"/>
      <c r="BH251" s="206"/>
    </row>
    <row r="252" spans="1:60" outlineLevel="1" x14ac:dyDescent="0.25">
      <c r="A252" s="223"/>
      <c r="B252" s="224"/>
      <c r="C252" s="254" t="s">
        <v>496</v>
      </c>
      <c r="D252" s="226"/>
      <c r="E252" s="227">
        <v>1</v>
      </c>
      <c r="F252" s="225"/>
      <c r="G252" s="225"/>
      <c r="H252" s="225"/>
      <c r="I252" s="225"/>
      <c r="J252" s="225"/>
      <c r="K252" s="225"/>
      <c r="L252" s="225"/>
      <c r="M252" s="225"/>
      <c r="N252" s="225"/>
      <c r="O252" s="225"/>
      <c r="P252" s="225"/>
      <c r="Q252" s="225"/>
      <c r="R252" s="225"/>
      <c r="S252" s="225"/>
      <c r="T252" s="225"/>
      <c r="U252" s="225"/>
      <c r="V252" s="225"/>
      <c r="W252" s="225"/>
      <c r="X252" s="206"/>
      <c r="Y252" s="206"/>
      <c r="Z252" s="206"/>
      <c r="AA252" s="206"/>
      <c r="AB252" s="206"/>
      <c r="AC252" s="206"/>
      <c r="AD252" s="206"/>
      <c r="AE252" s="206"/>
      <c r="AF252" s="206"/>
      <c r="AG252" s="206" t="s">
        <v>280</v>
      </c>
      <c r="AH252" s="206">
        <v>0</v>
      </c>
      <c r="AI252" s="206"/>
      <c r="AJ252" s="206"/>
      <c r="AK252" s="206"/>
      <c r="AL252" s="206"/>
      <c r="AM252" s="206"/>
      <c r="AN252" s="206"/>
      <c r="AO252" s="206"/>
      <c r="AP252" s="206"/>
      <c r="AQ252" s="206"/>
      <c r="AR252" s="206"/>
      <c r="AS252" s="206"/>
      <c r="AT252" s="206"/>
      <c r="AU252" s="206"/>
      <c r="AV252" s="206"/>
      <c r="AW252" s="206"/>
      <c r="AX252" s="206"/>
      <c r="AY252" s="206"/>
      <c r="AZ252" s="206"/>
      <c r="BA252" s="206"/>
      <c r="BB252" s="206"/>
      <c r="BC252" s="206"/>
      <c r="BD252" s="206"/>
      <c r="BE252" s="206"/>
      <c r="BF252" s="206"/>
      <c r="BG252" s="206"/>
      <c r="BH252" s="206"/>
    </row>
    <row r="253" spans="1:60" outlineLevel="1" x14ac:dyDescent="0.25">
      <c r="A253" s="223"/>
      <c r="B253" s="224"/>
      <c r="C253" s="254" t="s">
        <v>497</v>
      </c>
      <c r="D253" s="226"/>
      <c r="E253" s="227">
        <v>1</v>
      </c>
      <c r="F253" s="225"/>
      <c r="G253" s="225"/>
      <c r="H253" s="225"/>
      <c r="I253" s="225"/>
      <c r="J253" s="225"/>
      <c r="K253" s="225"/>
      <c r="L253" s="225"/>
      <c r="M253" s="225"/>
      <c r="N253" s="225"/>
      <c r="O253" s="225"/>
      <c r="P253" s="225"/>
      <c r="Q253" s="225"/>
      <c r="R253" s="225"/>
      <c r="S253" s="225"/>
      <c r="T253" s="225"/>
      <c r="U253" s="225"/>
      <c r="V253" s="225"/>
      <c r="W253" s="225"/>
      <c r="X253" s="206"/>
      <c r="Y253" s="206"/>
      <c r="Z253" s="206"/>
      <c r="AA253" s="206"/>
      <c r="AB253" s="206"/>
      <c r="AC253" s="206"/>
      <c r="AD253" s="206"/>
      <c r="AE253" s="206"/>
      <c r="AF253" s="206"/>
      <c r="AG253" s="206" t="s">
        <v>280</v>
      </c>
      <c r="AH253" s="206">
        <v>0</v>
      </c>
      <c r="AI253" s="206"/>
      <c r="AJ253" s="206"/>
      <c r="AK253" s="206"/>
      <c r="AL253" s="206"/>
      <c r="AM253" s="206"/>
      <c r="AN253" s="206"/>
      <c r="AO253" s="206"/>
      <c r="AP253" s="206"/>
      <c r="AQ253" s="206"/>
      <c r="AR253" s="206"/>
      <c r="AS253" s="206"/>
      <c r="AT253" s="206"/>
      <c r="AU253" s="206"/>
      <c r="AV253" s="206"/>
      <c r="AW253" s="206"/>
      <c r="AX253" s="206"/>
      <c r="AY253" s="206"/>
      <c r="AZ253" s="206"/>
      <c r="BA253" s="206"/>
      <c r="BB253" s="206"/>
      <c r="BC253" s="206"/>
      <c r="BD253" s="206"/>
      <c r="BE253" s="206"/>
      <c r="BF253" s="206"/>
      <c r="BG253" s="206"/>
      <c r="BH253" s="206"/>
    </row>
    <row r="254" spans="1:60" outlineLevel="1" x14ac:dyDescent="0.25">
      <c r="A254" s="223"/>
      <c r="B254" s="224"/>
      <c r="C254" s="254" t="s">
        <v>498</v>
      </c>
      <c r="D254" s="226"/>
      <c r="E254" s="227">
        <v>1</v>
      </c>
      <c r="F254" s="225"/>
      <c r="G254" s="225"/>
      <c r="H254" s="225"/>
      <c r="I254" s="225"/>
      <c r="J254" s="225"/>
      <c r="K254" s="225"/>
      <c r="L254" s="225"/>
      <c r="M254" s="225"/>
      <c r="N254" s="225"/>
      <c r="O254" s="225"/>
      <c r="P254" s="225"/>
      <c r="Q254" s="225"/>
      <c r="R254" s="225"/>
      <c r="S254" s="225"/>
      <c r="T254" s="225"/>
      <c r="U254" s="225"/>
      <c r="V254" s="225"/>
      <c r="W254" s="225"/>
      <c r="X254" s="206"/>
      <c r="Y254" s="206"/>
      <c r="Z254" s="206"/>
      <c r="AA254" s="206"/>
      <c r="AB254" s="206"/>
      <c r="AC254" s="206"/>
      <c r="AD254" s="206"/>
      <c r="AE254" s="206"/>
      <c r="AF254" s="206"/>
      <c r="AG254" s="206" t="s">
        <v>280</v>
      </c>
      <c r="AH254" s="206">
        <v>0</v>
      </c>
      <c r="AI254" s="206"/>
      <c r="AJ254" s="206"/>
      <c r="AK254" s="206"/>
      <c r="AL254" s="206"/>
      <c r="AM254" s="206"/>
      <c r="AN254" s="206"/>
      <c r="AO254" s="206"/>
      <c r="AP254" s="206"/>
      <c r="AQ254" s="206"/>
      <c r="AR254" s="206"/>
      <c r="AS254" s="206"/>
      <c r="AT254" s="206"/>
      <c r="AU254" s="206"/>
      <c r="AV254" s="206"/>
      <c r="AW254" s="206"/>
      <c r="AX254" s="206"/>
      <c r="AY254" s="206"/>
      <c r="AZ254" s="206"/>
      <c r="BA254" s="206"/>
      <c r="BB254" s="206"/>
      <c r="BC254" s="206"/>
      <c r="BD254" s="206"/>
      <c r="BE254" s="206"/>
      <c r="BF254" s="206"/>
      <c r="BG254" s="206"/>
      <c r="BH254" s="206"/>
    </row>
    <row r="255" spans="1:60" ht="20.399999999999999" outlineLevel="1" x14ac:dyDescent="0.25">
      <c r="A255" s="237">
        <v>64</v>
      </c>
      <c r="B255" s="238" t="s">
        <v>499</v>
      </c>
      <c r="C255" s="253" t="s">
        <v>500</v>
      </c>
      <c r="D255" s="239" t="s">
        <v>333</v>
      </c>
      <c r="E255" s="240">
        <v>2</v>
      </c>
      <c r="F255" s="241"/>
      <c r="G255" s="242">
        <f>ROUND(E255*F255,2)</f>
        <v>0</v>
      </c>
      <c r="H255" s="241"/>
      <c r="I255" s="242">
        <f>ROUND(E255*H255,2)</f>
        <v>0</v>
      </c>
      <c r="J255" s="241"/>
      <c r="K255" s="242">
        <f>ROUND(E255*J255,2)</f>
        <v>0</v>
      </c>
      <c r="L255" s="242">
        <v>21</v>
      </c>
      <c r="M255" s="242">
        <f>G255*(1+L255/100)</f>
        <v>0</v>
      </c>
      <c r="N255" s="242">
        <v>3.4049999999999997E-2</v>
      </c>
      <c r="O255" s="242">
        <f>ROUND(E255*N255,2)</f>
        <v>7.0000000000000007E-2</v>
      </c>
      <c r="P255" s="242">
        <v>0</v>
      </c>
      <c r="Q255" s="243">
        <f>ROUND(E255*P255,2)</f>
        <v>0</v>
      </c>
      <c r="R255" s="225"/>
      <c r="S255" s="225" t="s">
        <v>276</v>
      </c>
      <c r="T255" s="225" t="s">
        <v>277</v>
      </c>
      <c r="U255" s="225">
        <v>1.86</v>
      </c>
      <c r="V255" s="225">
        <f>ROUND(E255*U255,2)</f>
        <v>3.72</v>
      </c>
      <c r="W255" s="225"/>
      <c r="X255" s="206"/>
      <c r="Y255" s="206"/>
      <c r="Z255" s="206"/>
      <c r="AA255" s="206"/>
      <c r="AB255" s="206"/>
      <c r="AC255" s="206"/>
      <c r="AD255" s="206"/>
      <c r="AE255" s="206"/>
      <c r="AF255" s="206"/>
      <c r="AG255" s="206" t="s">
        <v>278</v>
      </c>
      <c r="AH255" s="206"/>
      <c r="AI255" s="206"/>
      <c r="AJ255" s="206"/>
      <c r="AK255" s="206"/>
      <c r="AL255" s="206"/>
      <c r="AM255" s="206"/>
      <c r="AN255" s="206"/>
      <c r="AO255" s="206"/>
      <c r="AP255" s="206"/>
      <c r="AQ255" s="206"/>
      <c r="AR255" s="206"/>
      <c r="AS255" s="206"/>
      <c r="AT255" s="206"/>
      <c r="AU255" s="206"/>
      <c r="AV255" s="206"/>
      <c r="AW255" s="206"/>
      <c r="AX255" s="206"/>
      <c r="AY255" s="206"/>
      <c r="AZ255" s="206"/>
      <c r="BA255" s="206"/>
      <c r="BB255" s="206"/>
      <c r="BC255" s="206"/>
      <c r="BD255" s="206"/>
      <c r="BE255" s="206"/>
      <c r="BF255" s="206"/>
      <c r="BG255" s="206"/>
      <c r="BH255" s="206"/>
    </row>
    <row r="256" spans="1:60" outlineLevel="1" x14ac:dyDescent="0.25">
      <c r="A256" s="223"/>
      <c r="B256" s="224"/>
      <c r="C256" s="254" t="s">
        <v>501</v>
      </c>
      <c r="D256" s="226"/>
      <c r="E256" s="227">
        <v>1</v>
      </c>
      <c r="F256" s="225"/>
      <c r="G256" s="225"/>
      <c r="H256" s="225"/>
      <c r="I256" s="225"/>
      <c r="J256" s="225"/>
      <c r="K256" s="225"/>
      <c r="L256" s="225"/>
      <c r="M256" s="225"/>
      <c r="N256" s="225"/>
      <c r="O256" s="225"/>
      <c r="P256" s="225"/>
      <c r="Q256" s="225"/>
      <c r="R256" s="225"/>
      <c r="S256" s="225"/>
      <c r="T256" s="225"/>
      <c r="U256" s="225"/>
      <c r="V256" s="225"/>
      <c r="W256" s="225"/>
      <c r="X256" s="206"/>
      <c r="Y256" s="206"/>
      <c r="Z256" s="206"/>
      <c r="AA256" s="206"/>
      <c r="AB256" s="206"/>
      <c r="AC256" s="206"/>
      <c r="AD256" s="206"/>
      <c r="AE256" s="206"/>
      <c r="AF256" s="206"/>
      <c r="AG256" s="206" t="s">
        <v>280</v>
      </c>
      <c r="AH256" s="206">
        <v>0</v>
      </c>
      <c r="AI256" s="206"/>
      <c r="AJ256" s="206"/>
      <c r="AK256" s="206"/>
      <c r="AL256" s="206"/>
      <c r="AM256" s="206"/>
      <c r="AN256" s="206"/>
      <c r="AO256" s="206"/>
      <c r="AP256" s="206"/>
      <c r="AQ256" s="206"/>
      <c r="AR256" s="206"/>
      <c r="AS256" s="206"/>
      <c r="AT256" s="206"/>
      <c r="AU256" s="206"/>
      <c r="AV256" s="206"/>
      <c r="AW256" s="206"/>
      <c r="AX256" s="206"/>
      <c r="AY256" s="206"/>
      <c r="AZ256" s="206"/>
      <c r="BA256" s="206"/>
      <c r="BB256" s="206"/>
      <c r="BC256" s="206"/>
      <c r="BD256" s="206"/>
      <c r="BE256" s="206"/>
      <c r="BF256" s="206"/>
      <c r="BG256" s="206"/>
      <c r="BH256" s="206"/>
    </row>
    <row r="257" spans="1:60" outlineLevel="1" x14ac:dyDescent="0.25">
      <c r="A257" s="223"/>
      <c r="B257" s="224"/>
      <c r="C257" s="254" t="s">
        <v>502</v>
      </c>
      <c r="D257" s="226"/>
      <c r="E257" s="227">
        <v>1</v>
      </c>
      <c r="F257" s="225"/>
      <c r="G257" s="225"/>
      <c r="H257" s="225"/>
      <c r="I257" s="225"/>
      <c r="J257" s="225"/>
      <c r="K257" s="225"/>
      <c r="L257" s="225"/>
      <c r="M257" s="225"/>
      <c r="N257" s="225"/>
      <c r="O257" s="225"/>
      <c r="P257" s="225"/>
      <c r="Q257" s="225"/>
      <c r="R257" s="225"/>
      <c r="S257" s="225"/>
      <c r="T257" s="225"/>
      <c r="U257" s="225"/>
      <c r="V257" s="225"/>
      <c r="W257" s="225"/>
      <c r="X257" s="206"/>
      <c r="Y257" s="206"/>
      <c r="Z257" s="206"/>
      <c r="AA257" s="206"/>
      <c r="AB257" s="206"/>
      <c r="AC257" s="206"/>
      <c r="AD257" s="206"/>
      <c r="AE257" s="206"/>
      <c r="AF257" s="206"/>
      <c r="AG257" s="206" t="s">
        <v>280</v>
      </c>
      <c r="AH257" s="206">
        <v>0</v>
      </c>
      <c r="AI257" s="206"/>
      <c r="AJ257" s="206"/>
      <c r="AK257" s="206"/>
      <c r="AL257" s="206"/>
      <c r="AM257" s="206"/>
      <c r="AN257" s="206"/>
      <c r="AO257" s="206"/>
      <c r="AP257" s="206"/>
      <c r="AQ257" s="206"/>
      <c r="AR257" s="206"/>
      <c r="AS257" s="206"/>
      <c r="AT257" s="206"/>
      <c r="AU257" s="206"/>
      <c r="AV257" s="206"/>
      <c r="AW257" s="206"/>
      <c r="AX257" s="206"/>
      <c r="AY257" s="206"/>
      <c r="AZ257" s="206"/>
      <c r="BA257" s="206"/>
      <c r="BB257" s="206"/>
      <c r="BC257" s="206"/>
      <c r="BD257" s="206"/>
      <c r="BE257" s="206"/>
      <c r="BF257" s="206"/>
      <c r="BG257" s="206"/>
      <c r="BH257" s="206"/>
    </row>
    <row r="258" spans="1:60" x14ac:dyDescent="0.25">
      <c r="A258" s="231" t="s">
        <v>271</v>
      </c>
      <c r="B258" s="232" t="s">
        <v>146</v>
      </c>
      <c r="C258" s="252" t="s">
        <v>147</v>
      </c>
      <c r="D258" s="233"/>
      <c r="E258" s="234"/>
      <c r="F258" s="235"/>
      <c r="G258" s="235">
        <f>SUMIF(AG259:AG259,"&lt;&gt;NOR",G259:G259)</f>
        <v>0</v>
      </c>
      <c r="H258" s="235"/>
      <c r="I258" s="235">
        <f>SUM(I259:I259)</f>
        <v>0</v>
      </c>
      <c r="J258" s="235"/>
      <c r="K258" s="235">
        <f>SUM(K259:K259)</f>
        <v>0</v>
      </c>
      <c r="L258" s="235"/>
      <c r="M258" s="235">
        <f>SUM(M259:M259)</f>
        <v>0</v>
      </c>
      <c r="N258" s="235"/>
      <c r="O258" s="235">
        <f>SUM(O259:O259)</f>
        <v>0</v>
      </c>
      <c r="P258" s="235"/>
      <c r="Q258" s="236">
        <f>SUM(Q259:Q259)</f>
        <v>0</v>
      </c>
      <c r="R258" s="230"/>
      <c r="S258" s="230"/>
      <c r="T258" s="230"/>
      <c r="U258" s="230"/>
      <c r="V258" s="230">
        <f>SUM(V259:V259)</f>
        <v>5.0999999999999996</v>
      </c>
      <c r="W258" s="230"/>
      <c r="AG258" t="s">
        <v>272</v>
      </c>
    </row>
    <row r="259" spans="1:60" ht="20.399999999999999" outlineLevel="1" x14ac:dyDescent="0.25">
      <c r="A259" s="244">
        <v>65</v>
      </c>
      <c r="B259" s="245" t="s">
        <v>503</v>
      </c>
      <c r="C259" s="255" t="s">
        <v>504</v>
      </c>
      <c r="D259" s="246" t="s">
        <v>370</v>
      </c>
      <c r="E259" s="247">
        <v>100</v>
      </c>
      <c r="F259" s="248"/>
      <c r="G259" s="249">
        <f>ROUND(E259*F259,2)</f>
        <v>0</v>
      </c>
      <c r="H259" s="248"/>
      <c r="I259" s="249">
        <f>ROUND(E259*H259,2)</f>
        <v>0</v>
      </c>
      <c r="J259" s="248"/>
      <c r="K259" s="249">
        <f>ROUND(E259*J259,2)</f>
        <v>0</v>
      </c>
      <c r="L259" s="249">
        <v>21</v>
      </c>
      <c r="M259" s="249">
        <f>G259*(1+L259/100)</f>
        <v>0</v>
      </c>
      <c r="N259" s="249">
        <v>0</v>
      </c>
      <c r="O259" s="249">
        <f>ROUND(E259*N259,2)</f>
        <v>0</v>
      </c>
      <c r="P259" s="249">
        <v>0</v>
      </c>
      <c r="Q259" s="250">
        <f>ROUND(E259*P259,2)</f>
        <v>0</v>
      </c>
      <c r="R259" s="225"/>
      <c r="S259" s="225" t="s">
        <v>276</v>
      </c>
      <c r="T259" s="225" t="s">
        <v>277</v>
      </c>
      <c r="U259" s="225">
        <v>5.0999999999999997E-2</v>
      </c>
      <c r="V259" s="225">
        <f>ROUND(E259*U259,2)</f>
        <v>5.0999999999999996</v>
      </c>
      <c r="W259" s="225"/>
      <c r="X259" s="206"/>
      <c r="Y259" s="206"/>
      <c r="Z259" s="206"/>
      <c r="AA259" s="206"/>
      <c r="AB259" s="206"/>
      <c r="AC259" s="206"/>
      <c r="AD259" s="206"/>
      <c r="AE259" s="206"/>
      <c r="AF259" s="206"/>
      <c r="AG259" s="206" t="s">
        <v>346</v>
      </c>
      <c r="AH259" s="206"/>
      <c r="AI259" s="206"/>
      <c r="AJ259" s="206"/>
      <c r="AK259" s="206"/>
      <c r="AL259" s="206"/>
      <c r="AM259" s="206"/>
      <c r="AN259" s="206"/>
      <c r="AO259" s="206"/>
      <c r="AP259" s="206"/>
      <c r="AQ259" s="206"/>
      <c r="AR259" s="206"/>
      <c r="AS259" s="206"/>
      <c r="AT259" s="206"/>
      <c r="AU259" s="206"/>
      <c r="AV259" s="206"/>
      <c r="AW259" s="206"/>
      <c r="AX259" s="206"/>
      <c r="AY259" s="206"/>
      <c r="AZ259" s="206"/>
      <c r="BA259" s="206"/>
      <c r="BB259" s="206"/>
      <c r="BC259" s="206"/>
      <c r="BD259" s="206"/>
      <c r="BE259" s="206"/>
      <c r="BF259" s="206"/>
      <c r="BG259" s="206"/>
      <c r="BH259" s="206"/>
    </row>
    <row r="260" spans="1:60" x14ac:dyDescent="0.25">
      <c r="A260" s="231" t="s">
        <v>271</v>
      </c>
      <c r="B260" s="232" t="s">
        <v>152</v>
      </c>
      <c r="C260" s="252" t="s">
        <v>153</v>
      </c>
      <c r="D260" s="233"/>
      <c r="E260" s="234"/>
      <c r="F260" s="235"/>
      <c r="G260" s="235">
        <f>SUMIF(AG261:AG262,"&lt;&gt;NOR",G261:G262)</f>
        <v>0</v>
      </c>
      <c r="H260" s="235"/>
      <c r="I260" s="235">
        <f>SUM(I261:I262)</f>
        <v>0</v>
      </c>
      <c r="J260" s="235"/>
      <c r="K260" s="235">
        <f>SUM(K261:K262)</f>
        <v>0</v>
      </c>
      <c r="L260" s="235"/>
      <c r="M260" s="235">
        <f>SUM(M261:M262)</f>
        <v>0</v>
      </c>
      <c r="N260" s="235"/>
      <c r="O260" s="235">
        <f>SUM(O261:O262)</f>
        <v>0.23</v>
      </c>
      <c r="P260" s="235"/>
      <c r="Q260" s="236">
        <f>SUM(Q261:Q262)</f>
        <v>0</v>
      </c>
      <c r="R260" s="230"/>
      <c r="S260" s="230"/>
      <c r="T260" s="230"/>
      <c r="U260" s="230"/>
      <c r="V260" s="230">
        <f>SUM(V261:V262)</f>
        <v>33.26</v>
      </c>
      <c r="W260" s="230"/>
      <c r="AG260" t="s">
        <v>272</v>
      </c>
    </row>
    <row r="261" spans="1:60" outlineLevel="1" x14ac:dyDescent="0.25">
      <c r="A261" s="237">
        <v>66</v>
      </c>
      <c r="B261" s="238" t="s">
        <v>505</v>
      </c>
      <c r="C261" s="253" t="s">
        <v>506</v>
      </c>
      <c r="D261" s="239" t="s">
        <v>314</v>
      </c>
      <c r="E261" s="240">
        <v>187.9</v>
      </c>
      <c r="F261" s="241"/>
      <c r="G261" s="242">
        <f>ROUND(E261*F261,2)</f>
        <v>0</v>
      </c>
      <c r="H261" s="241"/>
      <c r="I261" s="242">
        <f>ROUND(E261*H261,2)</f>
        <v>0</v>
      </c>
      <c r="J261" s="241"/>
      <c r="K261" s="242">
        <f>ROUND(E261*J261,2)</f>
        <v>0</v>
      </c>
      <c r="L261" s="242">
        <v>21</v>
      </c>
      <c r="M261" s="242">
        <f>G261*(1+L261/100)</f>
        <v>0</v>
      </c>
      <c r="N261" s="242">
        <v>1.2099999999999999E-3</v>
      </c>
      <c r="O261" s="242">
        <f>ROUND(E261*N261,2)</f>
        <v>0.23</v>
      </c>
      <c r="P261" s="242">
        <v>0</v>
      </c>
      <c r="Q261" s="243">
        <f>ROUND(E261*P261,2)</f>
        <v>0</v>
      </c>
      <c r="R261" s="225"/>
      <c r="S261" s="225" t="s">
        <v>276</v>
      </c>
      <c r="T261" s="225" t="s">
        <v>277</v>
      </c>
      <c r="U261" s="225">
        <v>0.17699999999999999</v>
      </c>
      <c r="V261" s="225">
        <f>ROUND(E261*U261,2)</f>
        <v>33.26</v>
      </c>
      <c r="W261" s="225"/>
      <c r="X261" s="206"/>
      <c r="Y261" s="206"/>
      <c r="Z261" s="206"/>
      <c r="AA261" s="206"/>
      <c r="AB261" s="206"/>
      <c r="AC261" s="206"/>
      <c r="AD261" s="206"/>
      <c r="AE261" s="206"/>
      <c r="AF261" s="206"/>
      <c r="AG261" s="206" t="s">
        <v>278</v>
      </c>
      <c r="AH261" s="206"/>
      <c r="AI261" s="206"/>
      <c r="AJ261" s="206"/>
      <c r="AK261" s="206"/>
      <c r="AL261" s="206"/>
      <c r="AM261" s="206"/>
      <c r="AN261" s="206"/>
      <c r="AO261" s="206"/>
      <c r="AP261" s="206"/>
      <c r="AQ261" s="206"/>
      <c r="AR261" s="206"/>
      <c r="AS261" s="206"/>
      <c r="AT261" s="206"/>
      <c r="AU261" s="206"/>
      <c r="AV261" s="206"/>
      <c r="AW261" s="206"/>
      <c r="AX261" s="206"/>
      <c r="AY261" s="206"/>
      <c r="AZ261" s="206"/>
      <c r="BA261" s="206"/>
      <c r="BB261" s="206"/>
      <c r="BC261" s="206"/>
      <c r="BD261" s="206"/>
      <c r="BE261" s="206"/>
      <c r="BF261" s="206"/>
      <c r="BG261" s="206"/>
      <c r="BH261" s="206"/>
    </row>
    <row r="262" spans="1:60" outlineLevel="1" x14ac:dyDescent="0.25">
      <c r="A262" s="223"/>
      <c r="B262" s="224"/>
      <c r="C262" s="254" t="s">
        <v>507</v>
      </c>
      <c r="D262" s="226"/>
      <c r="E262" s="227">
        <v>187.9</v>
      </c>
      <c r="F262" s="225"/>
      <c r="G262" s="225"/>
      <c r="H262" s="225"/>
      <c r="I262" s="225"/>
      <c r="J262" s="225"/>
      <c r="K262" s="225"/>
      <c r="L262" s="225"/>
      <c r="M262" s="225"/>
      <c r="N262" s="225"/>
      <c r="O262" s="225"/>
      <c r="P262" s="225"/>
      <c r="Q262" s="225"/>
      <c r="R262" s="225"/>
      <c r="S262" s="225"/>
      <c r="T262" s="225"/>
      <c r="U262" s="225"/>
      <c r="V262" s="225"/>
      <c r="W262" s="225"/>
      <c r="X262" s="206"/>
      <c r="Y262" s="206"/>
      <c r="Z262" s="206"/>
      <c r="AA262" s="206"/>
      <c r="AB262" s="206"/>
      <c r="AC262" s="206"/>
      <c r="AD262" s="206"/>
      <c r="AE262" s="206"/>
      <c r="AF262" s="206"/>
      <c r="AG262" s="206" t="s">
        <v>280</v>
      </c>
      <c r="AH262" s="206">
        <v>0</v>
      </c>
      <c r="AI262" s="206"/>
      <c r="AJ262" s="206"/>
      <c r="AK262" s="206"/>
      <c r="AL262" s="206"/>
      <c r="AM262" s="206"/>
      <c r="AN262" s="206"/>
      <c r="AO262" s="206"/>
      <c r="AP262" s="206"/>
      <c r="AQ262" s="206"/>
      <c r="AR262" s="206"/>
      <c r="AS262" s="206"/>
      <c r="AT262" s="206"/>
      <c r="AU262" s="206"/>
      <c r="AV262" s="206"/>
      <c r="AW262" s="206"/>
      <c r="AX262" s="206"/>
      <c r="AY262" s="206"/>
      <c r="AZ262" s="206"/>
      <c r="BA262" s="206"/>
      <c r="BB262" s="206"/>
      <c r="BC262" s="206"/>
      <c r="BD262" s="206"/>
      <c r="BE262" s="206"/>
      <c r="BF262" s="206"/>
      <c r="BG262" s="206"/>
      <c r="BH262" s="206"/>
    </row>
    <row r="263" spans="1:60" ht="26.4" x14ac:dyDescent="0.25">
      <c r="A263" s="231" t="s">
        <v>271</v>
      </c>
      <c r="B263" s="232" t="s">
        <v>154</v>
      </c>
      <c r="C263" s="252" t="s">
        <v>155</v>
      </c>
      <c r="D263" s="233"/>
      <c r="E263" s="234"/>
      <c r="F263" s="235"/>
      <c r="G263" s="235">
        <f>SUMIF(AG264:AG265,"&lt;&gt;NOR",G264:G265)</f>
        <v>0</v>
      </c>
      <c r="H263" s="235"/>
      <c r="I263" s="235">
        <f>SUM(I264:I265)</f>
        <v>0</v>
      </c>
      <c r="J263" s="235"/>
      <c r="K263" s="235">
        <f>SUM(K264:K265)</f>
        <v>0</v>
      </c>
      <c r="L263" s="235"/>
      <c r="M263" s="235">
        <f>SUM(M264:M265)</f>
        <v>0</v>
      </c>
      <c r="N263" s="235"/>
      <c r="O263" s="235">
        <f>SUM(O264:O265)</f>
        <v>0.01</v>
      </c>
      <c r="P263" s="235"/>
      <c r="Q263" s="236">
        <f>SUM(Q264:Q265)</f>
        <v>0</v>
      </c>
      <c r="R263" s="230"/>
      <c r="S263" s="230"/>
      <c r="T263" s="230"/>
      <c r="U263" s="230"/>
      <c r="V263" s="230">
        <f>SUM(V264:V265)</f>
        <v>57.87</v>
      </c>
      <c r="W263" s="230"/>
      <c r="AG263" t="s">
        <v>272</v>
      </c>
    </row>
    <row r="264" spans="1:60" outlineLevel="1" x14ac:dyDescent="0.25">
      <c r="A264" s="237">
        <v>67</v>
      </c>
      <c r="B264" s="238" t="s">
        <v>508</v>
      </c>
      <c r="C264" s="253" t="s">
        <v>509</v>
      </c>
      <c r="D264" s="239" t="s">
        <v>314</v>
      </c>
      <c r="E264" s="240">
        <v>187.9</v>
      </c>
      <c r="F264" s="241"/>
      <c r="G264" s="242">
        <f>ROUND(E264*F264,2)</f>
        <v>0</v>
      </c>
      <c r="H264" s="241"/>
      <c r="I264" s="242">
        <f>ROUND(E264*H264,2)</f>
        <v>0</v>
      </c>
      <c r="J264" s="241"/>
      <c r="K264" s="242">
        <f>ROUND(E264*J264,2)</f>
        <v>0</v>
      </c>
      <c r="L264" s="242">
        <v>21</v>
      </c>
      <c r="M264" s="242">
        <f>G264*(1+L264/100)</f>
        <v>0</v>
      </c>
      <c r="N264" s="242">
        <v>4.0000000000000003E-5</v>
      </c>
      <c r="O264" s="242">
        <f>ROUND(E264*N264,2)</f>
        <v>0.01</v>
      </c>
      <c r="P264" s="242">
        <v>0</v>
      </c>
      <c r="Q264" s="243">
        <f>ROUND(E264*P264,2)</f>
        <v>0</v>
      </c>
      <c r="R264" s="225"/>
      <c r="S264" s="225" t="s">
        <v>276</v>
      </c>
      <c r="T264" s="225" t="s">
        <v>277</v>
      </c>
      <c r="U264" s="225">
        <v>0.308</v>
      </c>
      <c r="V264" s="225">
        <f>ROUND(E264*U264,2)</f>
        <v>57.87</v>
      </c>
      <c r="W264" s="225"/>
      <c r="X264" s="206"/>
      <c r="Y264" s="206"/>
      <c r="Z264" s="206"/>
      <c r="AA264" s="206"/>
      <c r="AB264" s="206"/>
      <c r="AC264" s="206"/>
      <c r="AD264" s="206"/>
      <c r="AE264" s="206"/>
      <c r="AF264" s="206"/>
      <c r="AG264" s="206" t="s">
        <v>278</v>
      </c>
      <c r="AH264" s="206"/>
      <c r="AI264" s="206"/>
      <c r="AJ264" s="206"/>
      <c r="AK264" s="206"/>
      <c r="AL264" s="206"/>
      <c r="AM264" s="206"/>
      <c r="AN264" s="206"/>
      <c r="AO264" s="206"/>
      <c r="AP264" s="206"/>
      <c r="AQ264" s="206"/>
      <c r="AR264" s="206"/>
      <c r="AS264" s="206"/>
      <c r="AT264" s="206"/>
      <c r="AU264" s="206"/>
      <c r="AV264" s="206"/>
      <c r="AW264" s="206"/>
      <c r="AX264" s="206"/>
      <c r="AY264" s="206"/>
      <c r="AZ264" s="206"/>
      <c r="BA264" s="206"/>
      <c r="BB264" s="206"/>
      <c r="BC264" s="206"/>
      <c r="BD264" s="206"/>
      <c r="BE264" s="206"/>
      <c r="BF264" s="206"/>
      <c r="BG264" s="206"/>
      <c r="BH264" s="206"/>
    </row>
    <row r="265" spans="1:60" outlineLevel="1" x14ac:dyDescent="0.25">
      <c r="A265" s="223"/>
      <c r="B265" s="224"/>
      <c r="C265" s="254" t="s">
        <v>385</v>
      </c>
      <c r="D265" s="226"/>
      <c r="E265" s="227">
        <v>187.9</v>
      </c>
      <c r="F265" s="225"/>
      <c r="G265" s="225"/>
      <c r="H265" s="225"/>
      <c r="I265" s="225"/>
      <c r="J265" s="225"/>
      <c r="K265" s="225"/>
      <c r="L265" s="225"/>
      <c r="M265" s="225"/>
      <c r="N265" s="225"/>
      <c r="O265" s="225"/>
      <c r="P265" s="225"/>
      <c r="Q265" s="225"/>
      <c r="R265" s="225"/>
      <c r="S265" s="225"/>
      <c r="T265" s="225"/>
      <c r="U265" s="225"/>
      <c r="V265" s="225"/>
      <c r="W265" s="225"/>
      <c r="X265" s="206"/>
      <c r="Y265" s="206"/>
      <c r="Z265" s="206"/>
      <c r="AA265" s="206"/>
      <c r="AB265" s="206"/>
      <c r="AC265" s="206"/>
      <c r="AD265" s="206"/>
      <c r="AE265" s="206"/>
      <c r="AF265" s="206"/>
      <c r="AG265" s="206" t="s">
        <v>280</v>
      </c>
      <c r="AH265" s="206">
        <v>0</v>
      </c>
      <c r="AI265" s="206"/>
      <c r="AJ265" s="206"/>
      <c r="AK265" s="206"/>
      <c r="AL265" s="206"/>
      <c r="AM265" s="206"/>
      <c r="AN265" s="206"/>
      <c r="AO265" s="206"/>
      <c r="AP265" s="206"/>
      <c r="AQ265" s="206"/>
      <c r="AR265" s="206"/>
      <c r="AS265" s="206"/>
      <c r="AT265" s="206"/>
      <c r="AU265" s="206"/>
      <c r="AV265" s="206"/>
      <c r="AW265" s="206"/>
      <c r="AX265" s="206"/>
      <c r="AY265" s="206"/>
      <c r="AZ265" s="206"/>
      <c r="BA265" s="206"/>
      <c r="BB265" s="206"/>
      <c r="BC265" s="206"/>
      <c r="BD265" s="206"/>
      <c r="BE265" s="206"/>
      <c r="BF265" s="206"/>
      <c r="BG265" s="206"/>
      <c r="BH265" s="206"/>
    </row>
    <row r="266" spans="1:60" x14ac:dyDescent="0.25">
      <c r="A266" s="231" t="s">
        <v>271</v>
      </c>
      <c r="B266" s="232" t="s">
        <v>156</v>
      </c>
      <c r="C266" s="252" t="s">
        <v>157</v>
      </c>
      <c r="D266" s="233"/>
      <c r="E266" s="234"/>
      <c r="F266" s="235"/>
      <c r="G266" s="235">
        <f>SUMIF(AG267:AG315,"&lt;&gt;NOR",G267:G315)</f>
        <v>0</v>
      </c>
      <c r="H266" s="235"/>
      <c r="I266" s="235">
        <f>SUM(I267:I315)</f>
        <v>0</v>
      </c>
      <c r="J266" s="235"/>
      <c r="K266" s="235">
        <f>SUM(K267:K315)</f>
        <v>0</v>
      </c>
      <c r="L266" s="235"/>
      <c r="M266" s="235">
        <f>SUM(M267:M315)</f>
        <v>0</v>
      </c>
      <c r="N266" s="235"/>
      <c r="O266" s="235">
        <f>SUM(O267:O315)</f>
        <v>0.11</v>
      </c>
      <c r="P266" s="235"/>
      <c r="Q266" s="236">
        <f>SUM(Q267:Q315)</f>
        <v>25.2</v>
      </c>
      <c r="R266" s="230"/>
      <c r="S266" s="230"/>
      <c r="T266" s="230"/>
      <c r="U266" s="230"/>
      <c r="V266" s="230">
        <f>SUM(V267:V315)</f>
        <v>203.5</v>
      </c>
      <c r="W266" s="230"/>
      <c r="AG266" t="s">
        <v>272</v>
      </c>
    </row>
    <row r="267" spans="1:60" outlineLevel="1" x14ac:dyDescent="0.25">
      <c r="A267" s="237">
        <v>68</v>
      </c>
      <c r="B267" s="238" t="s">
        <v>510</v>
      </c>
      <c r="C267" s="253" t="s">
        <v>511</v>
      </c>
      <c r="D267" s="239" t="s">
        <v>314</v>
      </c>
      <c r="E267" s="240">
        <v>21.9315</v>
      </c>
      <c r="F267" s="241"/>
      <c r="G267" s="242">
        <f>ROUND(E267*F267,2)</f>
        <v>0</v>
      </c>
      <c r="H267" s="241"/>
      <c r="I267" s="242">
        <f>ROUND(E267*H267,2)</f>
        <v>0</v>
      </c>
      <c r="J267" s="241"/>
      <c r="K267" s="242">
        <f>ROUND(E267*J267,2)</f>
        <v>0</v>
      </c>
      <c r="L267" s="242">
        <v>21</v>
      </c>
      <c r="M267" s="242">
        <f>G267*(1+L267/100)</f>
        <v>0</v>
      </c>
      <c r="N267" s="242">
        <v>6.7000000000000002E-4</v>
      </c>
      <c r="O267" s="242">
        <f>ROUND(E267*N267,2)</f>
        <v>0.01</v>
      </c>
      <c r="P267" s="242">
        <v>0.13100000000000001</v>
      </c>
      <c r="Q267" s="243">
        <f>ROUND(E267*P267,2)</f>
        <v>2.87</v>
      </c>
      <c r="R267" s="225"/>
      <c r="S267" s="225" t="s">
        <v>276</v>
      </c>
      <c r="T267" s="225" t="s">
        <v>277</v>
      </c>
      <c r="U267" s="225">
        <v>0.20699999999999999</v>
      </c>
      <c r="V267" s="225">
        <f>ROUND(E267*U267,2)</f>
        <v>4.54</v>
      </c>
      <c r="W267" s="225"/>
      <c r="X267" s="206"/>
      <c r="Y267" s="206"/>
      <c r="Z267" s="206"/>
      <c r="AA267" s="206"/>
      <c r="AB267" s="206"/>
      <c r="AC267" s="206"/>
      <c r="AD267" s="206"/>
      <c r="AE267" s="206"/>
      <c r="AF267" s="206"/>
      <c r="AG267" s="206" t="s">
        <v>278</v>
      </c>
      <c r="AH267" s="206"/>
      <c r="AI267" s="206"/>
      <c r="AJ267" s="206"/>
      <c r="AK267" s="206"/>
      <c r="AL267" s="206"/>
      <c r="AM267" s="206"/>
      <c r="AN267" s="206"/>
      <c r="AO267" s="206"/>
      <c r="AP267" s="206"/>
      <c r="AQ267" s="206"/>
      <c r="AR267" s="206"/>
      <c r="AS267" s="206"/>
      <c r="AT267" s="206"/>
      <c r="AU267" s="206"/>
      <c r="AV267" s="206"/>
      <c r="AW267" s="206"/>
      <c r="AX267" s="206"/>
      <c r="AY267" s="206"/>
      <c r="AZ267" s="206"/>
      <c r="BA267" s="206"/>
      <c r="BB267" s="206"/>
      <c r="BC267" s="206"/>
      <c r="BD267" s="206"/>
      <c r="BE267" s="206"/>
      <c r="BF267" s="206"/>
      <c r="BG267" s="206"/>
      <c r="BH267" s="206"/>
    </row>
    <row r="268" spans="1:60" ht="20.399999999999999" outlineLevel="1" x14ac:dyDescent="0.25">
      <c r="A268" s="223"/>
      <c r="B268" s="224"/>
      <c r="C268" s="254" t="s">
        <v>512</v>
      </c>
      <c r="D268" s="226"/>
      <c r="E268" s="227">
        <v>21.9315</v>
      </c>
      <c r="F268" s="225"/>
      <c r="G268" s="225"/>
      <c r="H268" s="225"/>
      <c r="I268" s="225"/>
      <c r="J268" s="225"/>
      <c r="K268" s="225"/>
      <c r="L268" s="225"/>
      <c r="M268" s="225"/>
      <c r="N268" s="225"/>
      <c r="O268" s="225"/>
      <c r="P268" s="225"/>
      <c r="Q268" s="225"/>
      <c r="R268" s="225"/>
      <c r="S268" s="225"/>
      <c r="T268" s="225"/>
      <c r="U268" s="225"/>
      <c r="V268" s="225"/>
      <c r="W268" s="225"/>
      <c r="X268" s="206"/>
      <c r="Y268" s="206"/>
      <c r="Z268" s="206"/>
      <c r="AA268" s="206"/>
      <c r="AB268" s="206"/>
      <c r="AC268" s="206"/>
      <c r="AD268" s="206"/>
      <c r="AE268" s="206"/>
      <c r="AF268" s="206"/>
      <c r="AG268" s="206" t="s">
        <v>280</v>
      </c>
      <c r="AH268" s="206">
        <v>0</v>
      </c>
      <c r="AI268" s="206"/>
      <c r="AJ268" s="206"/>
      <c r="AK268" s="206"/>
      <c r="AL268" s="206"/>
      <c r="AM268" s="206"/>
      <c r="AN268" s="206"/>
      <c r="AO268" s="206"/>
      <c r="AP268" s="206"/>
      <c r="AQ268" s="206"/>
      <c r="AR268" s="206"/>
      <c r="AS268" s="206"/>
      <c r="AT268" s="206"/>
      <c r="AU268" s="206"/>
      <c r="AV268" s="206"/>
      <c r="AW268" s="206"/>
      <c r="AX268" s="206"/>
      <c r="AY268" s="206"/>
      <c r="AZ268" s="206"/>
      <c r="BA268" s="206"/>
      <c r="BB268" s="206"/>
      <c r="BC268" s="206"/>
      <c r="BD268" s="206"/>
      <c r="BE268" s="206"/>
      <c r="BF268" s="206"/>
      <c r="BG268" s="206"/>
      <c r="BH268" s="206"/>
    </row>
    <row r="269" spans="1:60" outlineLevel="1" x14ac:dyDescent="0.25">
      <c r="A269" s="237">
        <v>69</v>
      </c>
      <c r="B269" s="238" t="s">
        <v>513</v>
      </c>
      <c r="C269" s="253" t="s">
        <v>514</v>
      </c>
      <c r="D269" s="239" t="s">
        <v>275</v>
      </c>
      <c r="E269" s="240">
        <v>3.18</v>
      </c>
      <c r="F269" s="241"/>
      <c r="G269" s="242">
        <f>ROUND(E269*F269,2)</f>
        <v>0</v>
      </c>
      <c r="H269" s="241"/>
      <c r="I269" s="242">
        <f>ROUND(E269*H269,2)</f>
        <v>0</v>
      </c>
      <c r="J269" s="241"/>
      <c r="K269" s="242">
        <f>ROUND(E269*J269,2)</f>
        <v>0</v>
      </c>
      <c r="L269" s="242">
        <v>21</v>
      </c>
      <c r="M269" s="242">
        <f>G269*(1+L269/100)</f>
        <v>0</v>
      </c>
      <c r="N269" s="242">
        <v>1.2800000000000001E-3</v>
      </c>
      <c r="O269" s="242">
        <f>ROUND(E269*N269,2)</f>
        <v>0</v>
      </c>
      <c r="P269" s="242">
        <v>1.8</v>
      </c>
      <c r="Q269" s="243">
        <f>ROUND(E269*P269,2)</f>
        <v>5.72</v>
      </c>
      <c r="R269" s="225"/>
      <c r="S269" s="225" t="s">
        <v>276</v>
      </c>
      <c r="T269" s="225" t="s">
        <v>277</v>
      </c>
      <c r="U269" s="225">
        <v>1.52</v>
      </c>
      <c r="V269" s="225">
        <f>ROUND(E269*U269,2)</f>
        <v>4.83</v>
      </c>
      <c r="W269" s="225"/>
      <c r="X269" s="206"/>
      <c r="Y269" s="206"/>
      <c r="Z269" s="206"/>
      <c r="AA269" s="206"/>
      <c r="AB269" s="206"/>
      <c r="AC269" s="206"/>
      <c r="AD269" s="206"/>
      <c r="AE269" s="206"/>
      <c r="AF269" s="206"/>
      <c r="AG269" s="206" t="s">
        <v>278</v>
      </c>
      <c r="AH269" s="206"/>
      <c r="AI269" s="206"/>
      <c r="AJ269" s="206"/>
      <c r="AK269" s="206"/>
      <c r="AL269" s="206"/>
      <c r="AM269" s="206"/>
      <c r="AN269" s="206"/>
      <c r="AO269" s="206"/>
      <c r="AP269" s="206"/>
      <c r="AQ269" s="206"/>
      <c r="AR269" s="206"/>
      <c r="AS269" s="206"/>
      <c r="AT269" s="206"/>
      <c r="AU269" s="206"/>
      <c r="AV269" s="206"/>
      <c r="AW269" s="206"/>
      <c r="AX269" s="206"/>
      <c r="AY269" s="206"/>
      <c r="AZ269" s="206"/>
      <c r="BA269" s="206"/>
      <c r="BB269" s="206"/>
      <c r="BC269" s="206"/>
      <c r="BD269" s="206"/>
      <c r="BE269" s="206"/>
      <c r="BF269" s="206"/>
      <c r="BG269" s="206"/>
      <c r="BH269" s="206"/>
    </row>
    <row r="270" spans="1:60" ht="20.399999999999999" outlineLevel="1" x14ac:dyDescent="0.25">
      <c r="A270" s="223"/>
      <c r="B270" s="224"/>
      <c r="C270" s="254" t="s">
        <v>515</v>
      </c>
      <c r="D270" s="226"/>
      <c r="E270" s="227">
        <v>1.0649999999999999</v>
      </c>
      <c r="F270" s="225"/>
      <c r="G270" s="225"/>
      <c r="H270" s="225"/>
      <c r="I270" s="225"/>
      <c r="J270" s="225"/>
      <c r="K270" s="225"/>
      <c r="L270" s="225"/>
      <c r="M270" s="225"/>
      <c r="N270" s="225"/>
      <c r="O270" s="225"/>
      <c r="P270" s="225"/>
      <c r="Q270" s="225"/>
      <c r="R270" s="225"/>
      <c r="S270" s="225"/>
      <c r="T270" s="225"/>
      <c r="U270" s="225"/>
      <c r="V270" s="225"/>
      <c r="W270" s="225"/>
      <c r="X270" s="206"/>
      <c r="Y270" s="206"/>
      <c r="Z270" s="206"/>
      <c r="AA270" s="206"/>
      <c r="AB270" s="206"/>
      <c r="AC270" s="206"/>
      <c r="AD270" s="206"/>
      <c r="AE270" s="206"/>
      <c r="AF270" s="206"/>
      <c r="AG270" s="206" t="s">
        <v>280</v>
      </c>
      <c r="AH270" s="206">
        <v>0</v>
      </c>
      <c r="AI270" s="206"/>
      <c r="AJ270" s="206"/>
      <c r="AK270" s="206"/>
      <c r="AL270" s="206"/>
      <c r="AM270" s="206"/>
      <c r="AN270" s="206"/>
      <c r="AO270" s="206"/>
      <c r="AP270" s="206"/>
      <c r="AQ270" s="206"/>
      <c r="AR270" s="206"/>
      <c r="AS270" s="206"/>
      <c r="AT270" s="206"/>
      <c r="AU270" s="206"/>
      <c r="AV270" s="206"/>
      <c r="AW270" s="206"/>
      <c r="AX270" s="206"/>
      <c r="AY270" s="206"/>
      <c r="AZ270" s="206"/>
      <c r="BA270" s="206"/>
      <c r="BB270" s="206"/>
      <c r="BC270" s="206"/>
      <c r="BD270" s="206"/>
      <c r="BE270" s="206"/>
      <c r="BF270" s="206"/>
      <c r="BG270" s="206"/>
      <c r="BH270" s="206"/>
    </row>
    <row r="271" spans="1:60" ht="20.399999999999999" outlineLevel="1" x14ac:dyDescent="0.25">
      <c r="A271" s="223"/>
      <c r="B271" s="224"/>
      <c r="C271" s="254" t="s">
        <v>516</v>
      </c>
      <c r="D271" s="226"/>
      <c r="E271" s="227">
        <v>1.0649999999999999</v>
      </c>
      <c r="F271" s="225"/>
      <c r="G271" s="225"/>
      <c r="H271" s="225"/>
      <c r="I271" s="225"/>
      <c r="J271" s="225"/>
      <c r="K271" s="225"/>
      <c r="L271" s="225"/>
      <c r="M271" s="225"/>
      <c r="N271" s="225"/>
      <c r="O271" s="225"/>
      <c r="P271" s="225"/>
      <c r="Q271" s="225"/>
      <c r="R271" s="225"/>
      <c r="S271" s="225"/>
      <c r="T271" s="225"/>
      <c r="U271" s="225"/>
      <c r="V271" s="225"/>
      <c r="W271" s="225"/>
      <c r="X271" s="206"/>
      <c r="Y271" s="206"/>
      <c r="Z271" s="206"/>
      <c r="AA271" s="206"/>
      <c r="AB271" s="206"/>
      <c r="AC271" s="206"/>
      <c r="AD271" s="206"/>
      <c r="AE271" s="206"/>
      <c r="AF271" s="206"/>
      <c r="AG271" s="206" t="s">
        <v>280</v>
      </c>
      <c r="AH271" s="206">
        <v>0</v>
      </c>
      <c r="AI271" s="206"/>
      <c r="AJ271" s="206"/>
      <c r="AK271" s="206"/>
      <c r="AL271" s="206"/>
      <c r="AM271" s="206"/>
      <c r="AN271" s="206"/>
      <c r="AO271" s="206"/>
      <c r="AP271" s="206"/>
      <c r="AQ271" s="206"/>
      <c r="AR271" s="206"/>
      <c r="AS271" s="206"/>
      <c r="AT271" s="206"/>
      <c r="AU271" s="206"/>
      <c r="AV271" s="206"/>
      <c r="AW271" s="206"/>
      <c r="AX271" s="206"/>
      <c r="AY271" s="206"/>
      <c r="AZ271" s="206"/>
      <c r="BA271" s="206"/>
      <c r="BB271" s="206"/>
      <c r="BC271" s="206"/>
      <c r="BD271" s="206"/>
      <c r="BE271" s="206"/>
      <c r="BF271" s="206"/>
      <c r="BG271" s="206"/>
      <c r="BH271" s="206"/>
    </row>
    <row r="272" spans="1:60" ht="20.399999999999999" outlineLevel="1" x14ac:dyDescent="0.25">
      <c r="A272" s="223"/>
      <c r="B272" s="224"/>
      <c r="C272" s="254" t="s">
        <v>517</v>
      </c>
      <c r="D272" s="226"/>
      <c r="E272" s="227">
        <v>1.05</v>
      </c>
      <c r="F272" s="225"/>
      <c r="G272" s="225"/>
      <c r="H272" s="225"/>
      <c r="I272" s="225"/>
      <c r="J272" s="225"/>
      <c r="K272" s="225"/>
      <c r="L272" s="225"/>
      <c r="M272" s="225"/>
      <c r="N272" s="225"/>
      <c r="O272" s="225"/>
      <c r="P272" s="225"/>
      <c r="Q272" s="225"/>
      <c r="R272" s="225"/>
      <c r="S272" s="225"/>
      <c r="T272" s="225"/>
      <c r="U272" s="225"/>
      <c r="V272" s="225"/>
      <c r="W272" s="225"/>
      <c r="X272" s="206"/>
      <c r="Y272" s="206"/>
      <c r="Z272" s="206"/>
      <c r="AA272" s="206"/>
      <c r="AB272" s="206"/>
      <c r="AC272" s="206"/>
      <c r="AD272" s="206"/>
      <c r="AE272" s="206"/>
      <c r="AF272" s="206"/>
      <c r="AG272" s="206" t="s">
        <v>280</v>
      </c>
      <c r="AH272" s="206">
        <v>0</v>
      </c>
      <c r="AI272" s="206"/>
      <c r="AJ272" s="206"/>
      <c r="AK272" s="206"/>
      <c r="AL272" s="206"/>
      <c r="AM272" s="206"/>
      <c r="AN272" s="206"/>
      <c r="AO272" s="206"/>
      <c r="AP272" s="206"/>
      <c r="AQ272" s="206"/>
      <c r="AR272" s="206"/>
      <c r="AS272" s="206"/>
      <c r="AT272" s="206"/>
      <c r="AU272" s="206"/>
      <c r="AV272" s="206"/>
      <c r="AW272" s="206"/>
      <c r="AX272" s="206"/>
      <c r="AY272" s="206"/>
      <c r="AZ272" s="206"/>
      <c r="BA272" s="206"/>
      <c r="BB272" s="206"/>
      <c r="BC272" s="206"/>
      <c r="BD272" s="206"/>
      <c r="BE272" s="206"/>
      <c r="BF272" s="206"/>
      <c r="BG272" s="206"/>
      <c r="BH272" s="206"/>
    </row>
    <row r="273" spans="1:60" outlineLevel="1" x14ac:dyDescent="0.25">
      <c r="A273" s="237">
        <v>70</v>
      </c>
      <c r="B273" s="238" t="s">
        <v>518</v>
      </c>
      <c r="C273" s="253" t="s">
        <v>519</v>
      </c>
      <c r="D273" s="239" t="s">
        <v>275</v>
      </c>
      <c r="E273" s="240">
        <v>1.3287599999999999</v>
      </c>
      <c r="F273" s="241"/>
      <c r="G273" s="242">
        <f>ROUND(E273*F273,2)</f>
        <v>0</v>
      </c>
      <c r="H273" s="241"/>
      <c r="I273" s="242">
        <f>ROUND(E273*H273,2)</f>
        <v>0</v>
      </c>
      <c r="J273" s="241"/>
      <c r="K273" s="242">
        <f>ROUND(E273*J273,2)</f>
        <v>0</v>
      </c>
      <c r="L273" s="242">
        <v>21</v>
      </c>
      <c r="M273" s="242">
        <f>G273*(1+L273/100)</f>
        <v>0</v>
      </c>
      <c r="N273" s="242">
        <v>1.2800000000000001E-3</v>
      </c>
      <c r="O273" s="242">
        <f>ROUND(E273*N273,2)</f>
        <v>0</v>
      </c>
      <c r="P273" s="242">
        <v>2</v>
      </c>
      <c r="Q273" s="243">
        <f>ROUND(E273*P273,2)</f>
        <v>2.66</v>
      </c>
      <c r="R273" s="225"/>
      <c r="S273" s="225" t="s">
        <v>276</v>
      </c>
      <c r="T273" s="225" t="s">
        <v>277</v>
      </c>
      <c r="U273" s="225">
        <v>1.7789999999999999</v>
      </c>
      <c r="V273" s="225">
        <f>ROUND(E273*U273,2)</f>
        <v>2.36</v>
      </c>
      <c r="W273" s="225"/>
      <c r="X273" s="206"/>
      <c r="Y273" s="206"/>
      <c r="Z273" s="206"/>
      <c r="AA273" s="206"/>
      <c r="AB273" s="206"/>
      <c r="AC273" s="206"/>
      <c r="AD273" s="206"/>
      <c r="AE273" s="206"/>
      <c r="AF273" s="206"/>
      <c r="AG273" s="206" t="s">
        <v>346</v>
      </c>
      <c r="AH273" s="206"/>
      <c r="AI273" s="206"/>
      <c r="AJ273" s="206"/>
      <c r="AK273" s="206"/>
      <c r="AL273" s="206"/>
      <c r="AM273" s="206"/>
      <c r="AN273" s="206"/>
      <c r="AO273" s="206"/>
      <c r="AP273" s="206"/>
      <c r="AQ273" s="206"/>
      <c r="AR273" s="206"/>
      <c r="AS273" s="206"/>
      <c r="AT273" s="206"/>
      <c r="AU273" s="206"/>
      <c r="AV273" s="206"/>
      <c r="AW273" s="206"/>
      <c r="AX273" s="206"/>
      <c r="AY273" s="206"/>
      <c r="AZ273" s="206"/>
      <c r="BA273" s="206"/>
      <c r="BB273" s="206"/>
      <c r="BC273" s="206"/>
      <c r="BD273" s="206"/>
      <c r="BE273" s="206"/>
      <c r="BF273" s="206"/>
      <c r="BG273" s="206"/>
      <c r="BH273" s="206"/>
    </row>
    <row r="274" spans="1:60" outlineLevel="1" x14ac:dyDescent="0.25">
      <c r="A274" s="223"/>
      <c r="B274" s="224"/>
      <c r="C274" s="254" t="s">
        <v>520</v>
      </c>
      <c r="D274" s="226"/>
      <c r="E274" s="227">
        <v>1.3287599999999999</v>
      </c>
      <c r="F274" s="225"/>
      <c r="G274" s="225"/>
      <c r="H274" s="225"/>
      <c r="I274" s="225"/>
      <c r="J274" s="225"/>
      <c r="K274" s="225"/>
      <c r="L274" s="225"/>
      <c r="M274" s="225"/>
      <c r="N274" s="225"/>
      <c r="O274" s="225"/>
      <c r="P274" s="225"/>
      <c r="Q274" s="225"/>
      <c r="R274" s="225"/>
      <c r="S274" s="225"/>
      <c r="T274" s="225"/>
      <c r="U274" s="225"/>
      <c r="V274" s="225"/>
      <c r="W274" s="225"/>
      <c r="X274" s="206"/>
      <c r="Y274" s="206"/>
      <c r="Z274" s="206"/>
      <c r="AA274" s="206"/>
      <c r="AB274" s="206"/>
      <c r="AC274" s="206"/>
      <c r="AD274" s="206"/>
      <c r="AE274" s="206"/>
      <c r="AF274" s="206"/>
      <c r="AG274" s="206" t="s">
        <v>280</v>
      </c>
      <c r="AH274" s="206">
        <v>0</v>
      </c>
      <c r="AI274" s="206"/>
      <c r="AJ274" s="206"/>
      <c r="AK274" s="206"/>
      <c r="AL274" s="206"/>
      <c r="AM274" s="206"/>
      <c r="AN274" s="206"/>
      <c r="AO274" s="206"/>
      <c r="AP274" s="206"/>
      <c r="AQ274" s="206"/>
      <c r="AR274" s="206"/>
      <c r="AS274" s="206"/>
      <c r="AT274" s="206"/>
      <c r="AU274" s="206"/>
      <c r="AV274" s="206"/>
      <c r="AW274" s="206"/>
      <c r="AX274" s="206"/>
      <c r="AY274" s="206"/>
      <c r="AZ274" s="206"/>
      <c r="BA274" s="206"/>
      <c r="BB274" s="206"/>
      <c r="BC274" s="206"/>
      <c r="BD274" s="206"/>
      <c r="BE274" s="206"/>
      <c r="BF274" s="206"/>
      <c r="BG274" s="206"/>
      <c r="BH274" s="206"/>
    </row>
    <row r="275" spans="1:60" ht="20.399999999999999" outlineLevel="1" x14ac:dyDescent="0.25">
      <c r="A275" s="237">
        <v>71</v>
      </c>
      <c r="B275" s="238" t="s">
        <v>521</v>
      </c>
      <c r="C275" s="253" t="s">
        <v>522</v>
      </c>
      <c r="D275" s="239" t="s">
        <v>275</v>
      </c>
      <c r="E275" s="240">
        <v>1.5663</v>
      </c>
      <c r="F275" s="241"/>
      <c r="G275" s="242">
        <f>ROUND(E275*F275,2)</f>
        <v>0</v>
      </c>
      <c r="H275" s="241"/>
      <c r="I275" s="242">
        <f>ROUND(E275*H275,2)</f>
        <v>0</v>
      </c>
      <c r="J275" s="241"/>
      <c r="K275" s="242">
        <f>ROUND(E275*J275,2)</f>
        <v>0</v>
      </c>
      <c r="L275" s="242">
        <v>21</v>
      </c>
      <c r="M275" s="242">
        <f>G275*(1+L275/100)</f>
        <v>0</v>
      </c>
      <c r="N275" s="242">
        <v>0</v>
      </c>
      <c r="O275" s="242">
        <f>ROUND(E275*N275,2)</f>
        <v>0</v>
      </c>
      <c r="P275" s="242">
        <v>2.2000000000000002</v>
      </c>
      <c r="Q275" s="243">
        <f>ROUND(E275*P275,2)</f>
        <v>3.45</v>
      </c>
      <c r="R275" s="225"/>
      <c r="S275" s="225" t="s">
        <v>276</v>
      </c>
      <c r="T275" s="225" t="s">
        <v>277</v>
      </c>
      <c r="U275" s="225">
        <v>3.9769999999999999</v>
      </c>
      <c r="V275" s="225">
        <f>ROUND(E275*U275,2)</f>
        <v>6.23</v>
      </c>
      <c r="W275" s="225"/>
      <c r="X275" s="206"/>
      <c r="Y275" s="206"/>
      <c r="Z275" s="206"/>
      <c r="AA275" s="206"/>
      <c r="AB275" s="206"/>
      <c r="AC275" s="206"/>
      <c r="AD275" s="206"/>
      <c r="AE275" s="206"/>
      <c r="AF275" s="206"/>
      <c r="AG275" s="206" t="s">
        <v>278</v>
      </c>
      <c r="AH275" s="206"/>
      <c r="AI275" s="206"/>
      <c r="AJ275" s="206"/>
      <c r="AK275" s="206"/>
      <c r="AL275" s="206"/>
      <c r="AM275" s="206"/>
      <c r="AN275" s="206"/>
      <c r="AO275" s="206"/>
      <c r="AP275" s="206"/>
      <c r="AQ275" s="206"/>
      <c r="AR275" s="206"/>
      <c r="AS275" s="206"/>
      <c r="AT275" s="206"/>
      <c r="AU275" s="206"/>
      <c r="AV275" s="206"/>
      <c r="AW275" s="206"/>
      <c r="AX275" s="206"/>
      <c r="AY275" s="206"/>
      <c r="AZ275" s="206"/>
      <c r="BA275" s="206"/>
      <c r="BB275" s="206"/>
      <c r="BC275" s="206"/>
      <c r="BD275" s="206"/>
      <c r="BE275" s="206"/>
      <c r="BF275" s="206"/>
      <c r="BG275" s="206"/>
      <c r="BH275" s="206"/>
    </row>
    <row r="276" spans="1:60" outlineLevel="1" x14ac:dyDescent="0.25">
      <c r="A276" s="223"/>
      <c r="B276" s="224"/>
      <c r="C276" s="254" t="s">
        <v>523</v>
      </c>
      <c r="D276" s="226"/>
      <c r="E276" s="227">
        <v>0.78317000000000003</v>
      </c>
      <c r="F276" s="225"/>
      <c r="G276" s="225"/>
      <c r="H276" s="225"/>
      <c r="I276" s="225"/>
      <c r="J276" s="225"/>
      <c r="K276" s="225"/>
      <c r="L276" s="225"/>
      <c r="M276" s="225"/>
      <c r="N276" s="225"/>
      <c r="O276" s="225"/>
      <c r="P276" s="225"/>
      <c r="Q276" s="225"/>
      <c r="R276" s="225"/>
      <c r="S276" s="225"/>
      <c r="T276" s="225"/>
      <c r="U276" s="225"/>
      <c r="V276" s="225"/>
      <c r="W276" s="225"/>
      <c r="X276" s="206"/>
      <c r="Y276" s="206"/>
      <c r="Z276" s="206"/>
      <c r="AA276" s="206"/>
      <c r="AB276" s="206"/>
      <c r="AC276" s="206"/>
      <c r="AD276" s="206"/>
      <c r="AE276" s="206"/>
      <c r="AF276" s="206"/>
      <c r="AG276" s="206" t="s">
        <v>280</v>
      </c>
      <c r="AH276" s="206">
        <v>0</v>
      </c>
      <c r="AI276" s="206"/>
      <c r="AJ276" s="206"/>
      <c r="AK276" s="206"/>
      <c r="AL276" s="206"/>
      <c r="AM276" s="206"/>
      <c r="AN276" s="206"/>
      <c r="AO276" s="206"/>
      <c r="AP276" s="206"/>
      <c r="AQ276" s="206"/>
      <c r="AR276" s="206"/>
      <c r="AS276" s="206"/>
      <c r="AT276" s="206"/>
      <c r="AU276" s="206"/>
      <c r="AV276" s="206"/>
      <c r="AW276" s="206"/>
      <c r="AX276" s="206"/>
      <c r="AY276" s="206"/>
      <c r="AZ276" s="206"/>
      <c r="BA276" s="206"/>
      <c r="BB276" s="206"/>
      <c r="BC276" s="206"/>
      <c r="BD276" s="206"/>
      <c r="BE276" s="206"/>
      <c r="BF276" s="206"/>
      <c r="BG276" s="206"/>
      <c r="BH276" s="206"/>
    </row>
    <row r="277" spans="1:60" outlineLevel="1" x14ac:dyDescent="0.25">
      <c r="A277" s="223"/>
      <c r="B277" s="224"/>
      <c r="C277" s="254" t="s">
        <v>524</v>
      </c>
      <c r="D277" s="226"/>
      <c r="E277" s="227">
        <v>0.78317000000000003</v>
      </c>
      <c r="F277" s="225"/>
      <c r="G277" s="225"/>
      <c r="H277" s="225"/>
      <c r="I277" s="225"/>
      <c r="J277" s="225"/>
      <c r="K277" s="225"/>
      <c r="L277" s="225"/>
      <c r="M277" s="225"/>
      <c r="N277" s="225"/>
      <c r="O277" s="225"/>
      <c r="P277" s="225"/>
      <c r="Q277" s="225"/>
      <c r="R277" s="225"/>
      <c r="S277" s="225"/>
      <c r="T277" s="225"/>
      <c r="U277" s="225"/>
      <c r="V277" s="225"/>
      <c r="W277" s="225"/>
      <c r="X277" s="206"/>
      <c r="Y277" s="206"/>
      <c r="Z277" s="206"/>
      <c r="AA277" s="206"/>
      <c r="AB277" s="206"/>
      <c r="AC277" s="206"/>
      <c r="AD277" s="206"/>
      <c r="AE277" s="206"/>
      <c r="AF277" s="206"/>
      <c r="AG277" s="206" t="s">
        <v>280</v>
      </c>
      <c r="AH277" s="206">
        <v>0</v>
      </c>
      <c r="AI277" s="206"/>
      <c r="AJ277" s="206"/>
      <c r="AK277" s="206"/>
      <c r="AL277" s="206"/>
      <c r="AM277" s="206"/>
      <c r="AN277" s="206"/>
      <c r="AO277" s="206"/>
      <c r="AP277" s="206"/>
      <c r="AQ277" s="206"/>
      <c r="AR277" s="206"/>
      <c r="AS277" s="206"/>
      <c r="AT277" s="206"/>
      <c r="AU277" s="206"/>
      <c r="AV277" s="206"/>
      <c r="AW277" s="206"/>
      <c r="AX277" s="206"/>
      <c r="AY277" s="206"/>
      <c r="AZ277" s="206"/>
      <c r="BA277" s="206"/>
      <c r="BB277" s="206"/>
      <c r="BC277" s="206"/>
      <c r="BD277" s="206"/>
      <c r="BE277" s="206"/>
      <c r="BF277" s="206"/>
      <c r="BG277" s="206"/>
      <c r="BH277" s="206"/>
    </row>
    <row r="278" spans="1:60" ht="20.399999999999999" outlineLevel="1" x14ac:dyDescent="0.25">
      <c r="A278" s="237">
        <v>72</v>
      </c>
      <c r="B278" s="238" t="s">
        <v>525</v>
      </c>
      <c r="C278" s="253" t="s">
        <v>526</v>
      </c>
      <c r="D278" s="239" t="s">
        <v>275</v>
      </c>
      <c r="E278" s="240">
        <v>1.5663</v>
      </c>
      <c r="F278" s="241"/>
      <c r="G278" s="242">
        <f>ROUND(E278*F278,2)</f>
        <v>0</v>
      </c>
      <c r="H278" s="241"/>
      <c r="I278" s="242">
        <f>ROUND(E278*H278,2)</f>
        <v>0</v>
      </c>
      <c r="J278" s="241"/>
      <c r="K278" s="242">
        <f>ROUND(E278*J278,2)</f>
        <v>0</v>
      </c>
      <c r="L278" s="242">
        <v>21</v>
      </c>
      <c r="M278" s="242">
        <f>G278*(1+L278/100)</f>
        <v>0</v>
      </c>
      <c r="N278" s="242">
        <v>0</v>
      </c>
      <c r="O278" s="242">
        <f>ROUND(E278*N278,2)</f>
        <v>0</v>
      </c>
      <c r="P278" s="242">
        <v>0</v>
      </c>
      <c r="Q278" s="243">
        <f>ROUND(E278*P278,2)</f>
        <v>0</v>
      </c>
      <c r="R278" s="225"/>
      <c r="S278" s="225" t="s">
        <v>276</v>
      </c>
      <c r="T278" s="225" t="s">
        <v>277</v>
      </c>
      <c r="U278" s="225">
        <v>4.0289999999999999</v>
      </c>
      <c r="V278" s="225">
        <f>ROUND(E278*U278,2)</f>
        <v>6.31</v>
      </c>
      <c r="W278" s="225"/>
      <c r="X278" s="206"/>
      <c r="Y278" s="206"/>
      <c r="Z278" s="206"/>
      <c r="AA278" s="206"/>
      <c r="AB278" s="206"/>
      <c r="AC278" s="206"/>
      <c r="AD278" s="206"/>
      <c r="AE278" s="206"/>
      <c r="AF278" s="206"/>
      <c r="AG278" s="206" t="s">
        <v>278</v>
      </c>
      <c r="AH278" s="206"/>
      <c r="AI278" s="206"/>
      <c r="AJ278" s="206"/>
      <c r="AK278" s="206"/>
      <c r="AL278" s="206"/>
      <c r="AM278" s="206"/>
      <c r="AN278" s="206"/>
      <c r="AO278" s="206"/>
      <c r="AP278" s="206"/>
      <c r="AQ278" s="206"/>
      <c r="AR278" s="206"/>
      <c r="AS278" s="206"/>
      <c r="AT278" s="206"/>
      <c r="AU278" s="206"/>
      <c r="AV278" s="206"/>
      <c r="AW278" s="206"/>
      <c r="AX278" s="206"/>
      <c r="AY278" s="206"/>
      <c r="AZ278" s="206"/>
      <c r="BA278" s="206"/>
      <c r="BB278" s="206"/>
      <c r="BC278" s="206"/>
      <c r="BD278" s="206"/>
      <c r="BE278" s="206"/>
      <c r="BF278" s="206"/>
      <c r="BG278" s="206"/>
      <c r="BH278" s="206"/>
    </row>
    <row r="279" spans="1:60" outlineLevel="1" x14ac:dyDescent="0.25">
      <c r="A279" s="223"/>
      <c r="B279" s="224"/>
      <c r="C279" s="254" t="s">
        <v>523</v>
      </c>
      <c r="D279" s="226"/>
      <c r="E279" s="227">
        <v>0.78317000000000003</v>
      </c>
      <c r="F279" s="225"/>
      <c r="G279" s="225"/>
      <c r="H279" s="225"/>
      <c r="I279" s="225"/>
      <c r="J279" s="225"/>
      <c r="K279" s="225"/>
      <c r="L279" s="225"/>
      <c r="M279" s="225"/>
      <c r="N279" s="225"/>
      <c r="O279" s="225"/>
      <c r="P279" s="225"/>
      <c r="Q279" s="225"/>
      <c r="R279" s="225"/>
      <c r="S279" s="225"/>
      <c r="T279" s="225"/>
      <c r="U279" s="225"/>
      <c r="V279" s="225"/>
      <c r="W279" s="225"/>
      <c r="X279" s="206"/>
      <c r="Y279" s="206"/>
      <c r="Z279" s="206"/>
      <c r="AA279" s="206"/>
      <c r="AB279" s="206"/>
      <c r="AC279" s="206"/>
      <c r="AD279" s="206"/>
      <c r="AE279" s="206"/>
      <c r="AF279" s="206"/>
      <c r="AG279" s="206" t="s">
        <v>280</v>
      </c>
      <c r="AH279" s="206">
        <v>0</v>
      </c>
      <c r="AI279" s="206"/>
      <c r="AJ279" s="206"/>
      <c r="AK279" s="206"/>
      <c r="AL279" s="206"/>
      <c r="AM279" s="206"/>
      <c r="AN279" s="206"/>
      <c r="AO279" s="206"/>
      <c r="AP279" s="206"/>
      <c r="AQ279" s="206"/>
      <c r="AR279" s="206"/>
      <c r="AS279" s="206"/>
      <c r="AT279" s="206"/>
      <c r="AU279" s="206"/>
      <c r="AV279" s="206"/>
      <c r="AW279" s="206"/>
      <c r="AX279" s="206"/>
      <c r="AY279" s="206"/>
      <c r="AZ279" s="206"/>
      <c r="BA279" s="206"/>
      <c r="BB279" s="206"/>
      <c r="BC279" s="206"/>
      <c r="BD279" s="206"/>
      <c r="BE279" s="206"/>
      <c r="BF279" s="206"/>
      <c r="BG279" s="206"/>
      <c r="BH279" s="206"/>
    </row>
    <row r="280" spans="1:60" outlineLevel="1" x14ac:dyDescent="0.25">
      <c r="A280" s="223"/>
      <c r="B280" s="224"/>
      <c r="C280" s="254" t="s">
        <v>524</v>
      </c>
      <c r="D280" s="226"/>
      <c r="E280" s="227">
        <v>0.78317000000000003</v>
      </c>
      <c r="F280" s="225"/>
      <c r="G280" s="225"/>
      <c r="H280" s="225"/>
      <c r="I280" s="225"/>
      <c r="J280" s="225"/>
      <c r="K280" s="225"/>
      <c r="L280" s="225"/>
      <c r="M280" s="225"/>
      <c r="N280" s="225"/>
      <c r="O280" s="225"/>
      <c r="P280" s="225"/>
      <c r="Q280" s="225"/>
      <c r="R280" s="225"/>
      <c r="S280" s="225"/>
      <c r="T280" s="225"/>
      <c r="U280" s="225"/>
      <c r="V280" s="225"/>
      <c r="W280" s="225"/>
      <c r="X280" s="206"/>
      <c r="Y280" s="206"/>
      <c r="Z280" s="206"/>
      <c r="AA280" s="206"/>
      <c r="AB280" s="206"/>
      <c r="AC280" s="206"/>
      <c r="AD280" s="206"/>
      <c r="AE280" s="206"/>
      <c r="AF280" s="206"/>
      <c r="AG280" s="206" t="s">
        <v>280</v>
      </c>
      <c r="AH280" s="206">
        <v>0</v>
      </c>
      <c r="AI280" s="206"/>
      <c r="AJ280" s="206"/>
      <c r="AK280" s="206"/>
      <c r="AL280" s="206"/>
      <c r="AM280" s="206"/>
      <c r="AN280" s="206"/>
      <c r="AO280" s="206"/>
      <c r="AP280" s="206"/>
      <c r="AQ280" s="206"/>
      <c r="AR280" s="206"/>
      <c r="AS280" s="206"/>
      <c r="AT280" s="206"/>
      <c r="AU280" s="206"/>
      <c r="AV280" s="206"/>
      <c r="AW280" s="206"/>
      <c r="AX280" s="206"/>
      <c r="AY280" s="206"/>
      <c r="AZ280" s="206"/>
      <c r="BA280" s="206"/>
      <c r="BB280" s="206"/>
      <c r="BC280" s="206"/>
      <c r="BD280" s="206"/>
      <c r="BE280" s="206"/>
      <c r="BF280" s="206"/>
      <c r="BG280" s="206"/>
      <c r="BH280" s="206"/>
    </row>
    <row r="281" spans="1:60" outlineLevel="1" x14ac:dyDescent="0.25">
      <c r="A281" s="237">
        <v>73</v>
      </c>
      <c r="B281" s="238" t="s">
        <v>527</v>
      </c>
      <c r="C281" s="253" t="s">
        <v>528</v>
      </c>
      <c r="D281" s="239" t="s">
        <v>314</v>
      </c>
      <c r="E281" s="240">
        <v>36.071800000000003</v>
      </c>
      <c r="F281" s="241"/>
      <c r="G281" s="242">
        <f>ROUND(E281*F281,2)</f>
        <v>0</v>
      </c>
      <c r="H281" s="241"/>
      <c r="I281" s="242">
        <f>ROUND(E281*H281,2)</f>
        <v>0</v>
      </c>
      <c r="J281" s="241"/>
      <c r="K281" s="242">
        <f>ROUND(E281*J281,2)</f>
        <v>0</v>
      </c>
      <c r="L281" s="242">
        <v>21</v>
      </c>
      <c r="M281" s="242">
        <f>G281*(1+L281/100)</f>
        <v>0</v>
      </c>
      <c r="N281" s="242">
        <v>0</v>
      </c>
      <c r="O281" s="242">
        <f>ROUND(E281*N281,2)</f>
        <v>0</v>
      </c>
      <c r="P281" s="242">
        <v>7.4999999999999997E-2</v>
      </c>
      <c r="Q281" s="243">
        <f>ROUND(E281*P281,2)</f>
        <v>2.71</v>
      </c>
      <c r="R281" s="225"/>
      <c r="S281" s="225" t="s">
        <v>276</v>
      </c>
      <c r="T281" s="225" t="s">
        <v>277</v>
      </c>
      <c r="U281" s="225">
        <v>0.64300000000000002</v>
      </c>
      <c r="V281" s="225">
        <f>ROUND(E281*U281,2)</f>
        <v>23.19</v>
      </c>
      <c r="W281" s="225"/>
      <c r="X281" s="206"/>
      <c r="Y281" s="206"/>
      <c r="Z281" s="206"/>
      <c r="AA281" s="206"/>
      <c r="AB281" s="206"/>
      <c r="AC281" s="206"/>
      <c r="AD281" s="206"/>
      <c r="AE281" s="206"/>
      <c r="AF281" s="206"/>
      <c r="AG281" s="206" t="s">
        <v>346</v>
      </c>
      <c r="AH281" s="206"/>
      <c r="AI281" s="206"/>
      <c r="AJ281" s="206"/>
      <c r="AK281" s="206"/>
      <c r="AL281" s="206"/>
      <c r="AM281" s="206"/>
      <c r="AN281" s="206"/>
      <c r="AO281" s="206"/>
      <c r="AP281" s="206"/>
      <c r="AQ281" s="206"/>
      <c r="AR281" s="206"/>
      <c r="AS281" s="206"/>
      <c r="AT281" s="206"/>
      <c r="AU281" s="206"/>
      <c r="AV281" s="206"/>
      <c r="AW281" s="206"/>
      <c r="AX281" s="206"/>
      <c r="AY281" s="206"/>
      <c r="AZ281" s="206"/>
      <c r="BA281" s="206"/>
      <c r="BB281" s="206"/>
      <c r="BC281" s="206"/>
      <c r="BD281" s="206"/>
      <c r="BE281" s="206"/>
      <c r="BF281" s="206"/>
      <c r="BG281" s="206"/>
      <c r="BH281" s="206"/>
    </row>
    <row r="282" spans="1:60" ht="20.399999999999999" outlineLevel="1" x14ac:dyDescent="0.25">
      <c r="A282" s="223"/>
      <c r="B282" s="224"/>
      <c r="C282" s="254" t="s">
        <v>529</v>
      </c>
      <c r="D282" s="226"/>
      <c r="E282" s="227">
        <v>18.334879999999998</v>
      </c>
      <c r="F282" s="225"/>
      <c r="G282" s="225"/>
      <c r="H282" s="225"/>
      <c r="I282" s="225"/>
      <c r="J282" s="225"/>
      <c r="K282" s="225"/>
      <c r="L282" s="225"/>
      <c r="M282" s="225"/>
      <c r="N282" s="225"/>
      <c r="O282" s="225"/>
      <c r="P282" s="225"/>
      <c r="Q282" s="225"/>
      <c r="R282" s="225"/>
      <c r="S282" s="225"/>
      <c r="T282" s="225"/>
      <c r="U282" s="225"/>
      <c r="V282" s="225"/>
      <c r="W282" s="225"/>
      <c r="X282" s="206"/>
      <c r="Y282" s="206"/>
      <c r="Z282" s="206"/>
      <c r="AA282" s="206"/>
      <c r="AB282" s="206"/>
      <c r="AC282" s="206"/>
      <c r="AD282" s="206"/>
      <c r="AE282" s="206"/>
      <c r="AF282" s="206"/>
      <c r="AG282" s="206" t="s">
        <v>280</v>
      </c>
      <c r="AH282" s="206">
        <v>0</v>
      </c>
      <c r="AI282" s="206"/>
      <c r="AJ282" s="206"/>
      <c r="AK282" s="206"/>
      <c r="AL282" s="206"/>
      <c r="AM282" s="206"/>
      <c r="AN282" s="206"/>
      <c r="AO282" s="206"/>
      <c r="AP282" s="206"/>
      <c r="AQ282" s="206"/>
      <c r="AR282" s="206"/>
      <c r="AS282" s="206"/>
      <c r="AT282" s="206"/>
      <c r="AU282" s="206"/>
      <c r="AV282" s="206"/>
      <c r="AW282" s="206"/>
      <c r="AX282" s="206"/>
      <c r="AY282" s="206"/>
      <c r="AZ282" s="206"/>
      <c r="BA282" s="206"/>
      <c r="BB282" s="206"/>
      <c r="BC282" s="206"/>
      <c r="BD282" s="206"/>
      <c r="BE282" s="206"/>
      <c r="BF282" s="206"/>
      <c r="BG282" s="206"/>
      <c r="BH282" s="206"/>
    </row>
    <row r="283" spans="1:60" ht="20.399999999999999" outlineLevel="1" x14ac:dyDescent="0.25">
      <c r="A283" s="223"/>
      <c r="B283" s="224"/>
      <c r="C283" s="254" t="s">
        <v>457</v>
      </c>
      <c r="D283" s="226"/>
      <c r="E283" s="227">
        <v>17.736879999999999</v>
      </c>
      <c r="F283" s="225"/>
      <c r="G283" s="225"/>
      <c r="H283" s="225"/>
      <c r="I283" s="225"/>
      <c r="J283" s="225"/>
      <c r="K283" s="225"/>
      <c r="L283" s="225"/>
      <c r="M283" s="225"/>
      <c r="N283" s="225"/>
      <c r="O283" s="225"/>
      <c r="P283" s="225"/>
      <c r="Q283" s="225"/>
      <c r="R283" s="225"/>
      <c r="S283" s="225"/>
      <c r="T283" s="225"/>
      <c r="U283" s="225"/>
      <c r="V283" s="225"/>
      <c r="W283" s="225"/>
      <c r="X283" s="206"/>
      <c r="Y283" s="206"/>
      <c r="Z283" s="206"/>
      <c r="AA283" s="206"/>
      <c r="AB283" s="206"/>
      <c r="AC283" s="206"/>
      <c r="AD283" s="206"/>
      <c r="AE283" s="206"/>
      <c r="AF283" s="206"/>
      <c r="AG283" s="206" t="s">
        <v>280</v>
      </c>
      <c r="AH283" s="206">
        <v>0</v>
      </c>
      <c r="AI283" s="206"/>
      <c r="AJ283" s="206"/>
      <c r="AK283" s="206"/>
      <c r="AL283" s="206"/>
      <c r="AM283" s="206"/>
      <c r="AN283" s="206"/>
      <c r="AO283" s="206"/>
      <c r="AP283" s="206"/>
      <c r="AQ283" s="206"/>
      <c r="AR283" s="206"/>
      <c r="AS283" s="206"/>
      <c r="AT283" s="206"/>
      <c r="AU283" s="206"/>
      <c r="AV283" s="206"/>
      <c r="AW283" s="206"/>
      <c r="AX283" s="206"/>
      <c r="AY283" s="206"/>
      <c r="AZ283" s="206"/>
      <c r="BA283" s="206"/>
      <c r="BB283" s="206"/>
      <c r="BC283" s="206"/>
      <c r="BD283" s="206"/>
      <c r="BE283" s="206"/>
      <c r="BF283" s="206"/>
      <c r="BG283" s="206"/>
      <c r="BH283" s="206"/>
    </row>
    <row r="284" spans="1:60" outlineLevel="1" x14ac:dyDescent="0.25">
      <c r="A284" s="237">
        <v>74</v>
      </c>
      <c r="B284" s="238" t="s">
        <v>530</v>
      </c>
      <c r="C284" s="253" t="s">
        <v>531</v>
      </c>
      <c r="D284" s="239" t="s">
        <v>333</v>
      </c>
      <c r="E284" s="240">
        <v>15</v>
      </c>
      <c r="F284" s="241"/>
      <c r="G284" s="242">
        <f>ROUND(E284*F284,2)</f>
        <v>0</v>
      </c>
      <c r="H284" s="241"/>
      <c r="I284" s="242">
        <f>ROUND(E284*H284,2)</f>
        <v>0</v>
      </c>
      <c r="J284" s="241"/>
      <c r="K284" s="242">
        <f>ROUND(E284*J284,2)</f>
        <v>0</v>
      </c>
      <c r="L284" s="242">
        <v>21</v>
      </c>
      <c r="M284" s="242">
        <f>G284*(1+L284/100)</f>
        <v>0</v>
      </c>
      <c r="N284" s="242">
        <v>0</v>
      </c>
      <c r="O284" s="242">
        <f>ROUND(E284*N284,2)</f>
        <v>0</v>
      </c>
      <c r="P284" s="242">
        <v>0</v>
      </c>
      <c r="Q284" s="243">
        <f>ROUND(E284*P284,2)</f>
        <v>0</v>
      </c>
      <c r="R284" s="225"/>
      <c r="S284" s="225" t="s">
        <v>276</v>
      </c>
      <c r="T284" s="225" t="s">
        <v>277</v>
      </c>
      <c r="U284" s="225">
        <v>0.05</v>
      </c>
      <c r="V284" s="225">
        <f>ROUND(E284*U284,2)</f>
        <v>0.75</v>
      </c>
      <c r="W284" s="225"/>
      <c r="X284" s="206"/>
      <c r="Y284" s="206"/>
      <c r="Z284" s="206"/>
      <c r="AA284" s="206"/>
      <c r="AB284" s="206"/>
      <c r="AC284" s="206"/>
      <c r="AD284" s="206"/>
      <c r="AE284" s="206"/>
      <c r="AF284" s="206"/>
      <c r="AG284" s="206" t="s">
        <v>278</v>
      </c>
      <c r="AH284" s="206"/>
      <c r="AI284" s="206"/>
      <c r="AJ284" s="206"/>
      <c r="AK284" s="206"/>
      <c r="AL284" s="206"/>
      <c r="AM284" s="206"/>
      <c r="AN284" s="206"/>
      <c r="AO284" s="206"/>
      <c r="AP284" s="206"/>
      <c r="AQ284" s="206"/>
      <c r="AR284" s="206"/>
      <c r="AS284" s="206"/>
      <c r="AT284" s="206"/>
      <c r="AU284" s="206"/>
      <c r="AV284" s="206"/>
      <c r="AW284" s="206"/>
      <c r="AX284" s="206"/>
      <c r="AY284" s="206"/>
      <c r="AZ284" s="206"/>
      <c r="BA284" s="206"/>
      <c r="BB284" s="206"/>
      <c r="BC284" s="206"/>
      <c r="BD284" s="206"/>
      <c r="BE284" s="206"/>
      <c r="BF284" s="206"/>
      <c r="BG284" s="206"/>
      <c r="BH284" s="206"/>
    </row>
    <row r="285" spans="1:60" outlineLevel="1" x14ac:dyDescent="0.25">
      <c r="A285" s="223"/>
      <c r="B285" s="224"/>
      <c r="C285" s="254" t="s">
        <v>494</v>
      </c>
      <c r="D285" s="226"/>
      <c r="E285" s="227">
        <v>1</v>
      </c>
      <c r="F285" s="225"/>
      <c r="G285" s="225"/>
      <c r="H285" s="225"/>
      <c r="I285" s="225"/>
      <c r="J285" s="225"/>
      <c r="K285" s="225"/>
      <c r="L285" s="225"/>
      <c r="M285" s="225"/>
      <c r="N285" s="225"/>
      <c r="O285" s="225"/>
      <c r="P285" s="225"/>
      <c r="Q285" s="225"/>
      <c r="R285" s="225"/>
      <c r="S285" s="225"/>
      <c r="T285" s="225"/>
      <c r="U285" s="225"/>
      <c r="V285" s="225"/>
      <c r="W285" s="225"/>
      <c r="X285" s="206"/>
      <c r="Y285" s="206"/>
      <c r="Z285" s="206"/>
      <c r="AA285" s="206"/>
      <c r="AB285" s="206"/>
      <c r="AC285" s="206"/>
      <c r="AD285" s="206"/>
      <c r="AE285" s="206"/>
      <c r="AF285" s="206"/>
      <c r="AG285" s="206" t="s">
        <v>280</v>
      </c>
      <c r="AH285" s="206">
        <v>0</v>
      </c>
      <c r="AI285" s="206"/>
      <c r="AJ285" s="206"/>
      <c r="AK285" s="206"/>
      <c r="AL285" s="206"/>
      <c r="AM285" s="206"/>
      <c r="AN285" s="206"/>
      <c r="AO285" s="206"/>
      <c r="AP285" s="206"/>
      <c r="AQ285" s="206"/>
      <c r="AR285" s="206"/>
      <c r="AS285" s="206"/>
      <c r="AT285" s="206"/>
      <c r="AU285" s="206"/>
      <c r="AV285" s="206"/>
      <c r="AW285" s="206"/>
      <c r="AX285" s="206"/>
      <c r="AY285" s="206"/>
      <c r="AZ285" s="206"/>
      <c r="BA285" s="206"/>
      <c r="BB285" s="206"/>
      <c r="BC285" s="206"/>
      <c r="BD285" s="206"/>
      <c r="BE285" s="206"/>
      <c r="BF285" s="206"/>
      <c r="BG285" s="206"/>
      <c r="BH285" s="206"/>
    </row>
    <row r="286" spans="1:60" outlineLevel="1" x14ac:dyDescent="0.25">
      <c r="A286" s="223"/>
      <c r="B286" s="224"/>
      <c r="C286" s="254" t="s">
        <v>501</v>
      </c>
      <c r="D286" s="226"/>
      <c r="E286" s="227">
        <v>1</v>
      </c>
      <c r="F286" s="225"/>
      <c r="G286" s="225"/>
      <c r="H286" s="225"/>
      <c r="I286" s="225"/>
      <c r="J286" s="225"/>
      <c r="K286" s="225"/>
      <c r="L286" s="225"/>
      <c r="M286" s="225"/>
      <c r="N286" s="225"/>
      <c r="O286" s="225"/>
      <c r="P286" s="225"/>
      <c r="Q286" s="225"/>
      <c r="R286" s="225"/>
      <c r="S286" s="225"/>
      <c r="T286" s="225"/>
      <c r="U286" s="225"/>
      <c r="V286" s="225"/>
      <c r="W286" s="225"/>
      <c r="X286" s="206"/>
      <c r="Y286" s="206"/>
      <c r="Z286" s="206"/>
      <c r="AA286" s="206"/>
      <c r="AB286" s="206"/>
      <c r="AC286" s="206"/>
      <c r="AD286" s="206"/>
      <c r="AE286" s="206"/>
      <c r="AF286" s="206"/>
      <c r="AG286" s="206" t="s">
        <v>280</v>
      </c>
      <c r="AH286" s="206">
        <v>0</v>
      </c>
      <c r="AI286" s="206"/>
      <c r="AJ286" s="206"/>
      <c r="AK286" s="206"/>
      <c r="AL286" s="206"/>
      <c r="AM286" s="206"/>
      <c r="AN286" s="206"/>
      <c r="AO286" s="206"/>
      <c r="AP286" s="206"/>
      <c r="AQ286" s="206"/>
      <c r="AR286" s="206"/>
      <c r="AS286" s="206"/>
      <c r="AT286" s="206"/>
      <c r="AU286" s="206"/>
      <c r="AV286" s="206"/>
      <c r="AW286" s="206"/>
      <c r="AX286" s="206"/>
      <c r="AY286" s="206"/>
      <c r="AZ286" s="206"/>
      <c r="BA286" s="206"/>
      <c r="BB286" s="206"/>
      <c r="BC286" s="206"/>
      <c r="BD286" s="206"/>
      <c r="BE286" s="206"/>
      <c r="BF286" s="206"/>
      <c r="BG286" s="206"/>
      <c r="BH286" s="206"/>
    </row>
    <row r="287" spans="1:60" outlineLevel="1" x14ac:dyDescent="0.25">
      <c r="A287" s="223"/>
      <c r="B287" s="224"/>
      <c r="C287" s="254" t="s">
        <v>532</v>
      </c>
      <c r="D287" s="226"/>
      <c r="E287" s="227">
        <v>1</v>
      </c>
      <c r="F287" s="225"/>
      <c r="G287" s="225"/>
      <c r="H287" s="225"/>
      <c r="I287" s="225"/>
      <c r="J287" s="225"/>
      <c r="K287" s="225"/>
      <c r="L287" s="225"/>
      <c r="M287" s="225"/>
      <c r="N287" s="225"/>
      <c r="O287" s="225"/>
      <c r="P287" s="225"/>
      <c r="Q287" s="225"/>
      <c r="R287" s="225"/>
      <c r="S287" s="225"/>
      <c r="T287" s="225"/>
      <c r="U287" s="225"/>
      <c r="V287" s="225"/>
      <c r="W287" s="225"/>
      <c r="X287" s="206"/>
      <c r="Y287" s="206"/>
      <c r="Z287" s="206"/>
      <c r="AA287" s="206"/>
      <c r="AB287" s="206"/>
      <c r="AC287" s="206"/>
      <c r="AD287" s="206"/>
      <c r="AE287" s="206"/>
      <c r="AF287" s="206"/>
      <c r="AG287" s="206" t="s">
        <v>280</v>
      </c>
      <c r="AH287" s="206">
        <v>0</v>
      </c>
      <c r="AI287" s="206"/>
      <c r="AJ287" s="206"/>
      <c r="AK287" s="206"/>
      <c r="AL287" s="206"/>
      <c r="AM287" s="206"/>
      <c r="AN287" s="206"/>
      <c r="AO287" s="206"/>
      <c r="AP287" s="206"/>
      <c r="AQ287" s="206"/>
      <c r="AR287" s="206"/>
      <c r="AS287" s="206"/>
      <c r="AT287" s="206"/>
      <c r="AU287" s="206"/>
      <c r="AV287" s="206"/>
      <c r="AW287" s="206"/>
      <c r="AX287" s="206"/>
      <c r="AY287" s="206"/>
      <c r="AZ287" s="206"/>
      <c r="BA287" s="206"/>
      <c r="BB287" s="206"/>
      <c r="BC287" s="206"/>
      <c r="BD287" s="206"/>
      <c r="BE287" s="206"/>
      <c r="BF287" s="206"/>
      <c r="BG287" s="206"/>
      <c r="BH287" s="206"/>
    </row>
    <row r="288" spans="1:60" outlineLevel="1" x14ac:dyDescent="0.25">
      <c r="A288" s="223"/>
      <c r="B288" s="224"/>
      <c r="C288" s="254" t="s">
        <v>496</v>
      </c>
      <c r="D288" s="226"/>
      <c r="E288" s="227">
        <v>1</v>
      </c>
      <c r="F288" s="225"/>
      <c r="G288" s="225"/>
      <c r="H288" s="225"/>
      <c r="I288" s="225"/>
      <c r="J288" s="225"/>
      <c r="K288" s="225"/>
      <c r="L288" s="225"/>
      <c r="M288" s="225"/>
      <c r="N288" s="225"/>
      <c r="O288" s="225"/>
      <c r="P288" s="225"/>
      <c r="Q288" s="225"/>
      <c r="R288" s="225"/>
      <c r="S288" s="225"/>
      <c r="T288" s="225"/>
      <c r="U288" s="225"/>
      <c r="V288" s="225"/>
      <c r="W288" s="225"/>
      <c r="X288" s="206"/>
      <c r="Y288" s="206"/>
      <c r="Z288" s="206"/>
      <c r="AA288" s="206"/>
      <c r="AB288" s="206"/>
      <c r="AC288" s="206"/>
      <c r="AD288" s="206"/>
      <c r="AE288" s="206"/>
      <c r="AF288" s="206"/>
      <c r="AG288" s="206" t="s">
        <v>280</v>
      </c>
      <c r="AH288" s="206">
        <v>0</v>
      </c>
      <c r="AI288" s="206"/>
      <c r="AJ288" s="206"/>
      <c r="AK288" s="206"/>
      <c r="AL288" s="206"/>
      <c r="AM288" s="206"/>
      <c r="AN288" s="206"/>
      <c r="AO288" s="206"/>
      <c r="AP288" s="206"/>
      <c r="AQ288" s="206"/>
      <c r="AR288" s="206"/>
      <c r="AS288" s="206"/>
      <c r="AT288" s="206"/>
      <c r="AU288" s="206"/>
      <c r="AV288" s="206"/>
      <c r="AW288" s="206"/>
      <c r="AX288" s="206"/>
      <c r="AY288" s="206"/>
      <c r="AZ288" s="206"/>
      <c r="BA288" s="206"/>
      <c r="BB288" s="206"/>
      <c r="BC288" s="206"/>
      <c r="BD288" s="206"/>
      <c r="BE288" s="206"/>
      <c r="BF288" s="206"/>
      <c r="BG288" s="206"/>
      <c r="BH288" s="206"/>
    </row>
    <row r="289" spans="1:60" outlineLevel="1" x14ac:dyDescent="0.25">
      <c r="A289" s="223"/>
      <c r="B289" s="224"/>
      <c r="C289" s="254" t="s">
        <v>533</v>
      </c>
      <c r="D289" s="226"/>
      <c r="E289" s="227">
        <v>2</v>
      </c>
      <c r="F289" s="225"/>
      <c r="G289" s="225"/>
      <c r="H289" s="225"/>
      <c r="I289" s="225"/>
      <c r="J289" s="225"/>
      <c r="K289" s="225"/>
      <c r="L289" s="225"/>
      <c r="M289" s="225"/>
      <c r="N289" s="225"/>
      <c r="O289" s="225"/>
      <c r="P289" s="225"/>
      <c r="Q289" s="225"/>
      <c r="R289" s="225"/>
      <c r="S289" s="225"/>
      <c r="T289" s="225"/>
      <c r="U289" s="225"/>
      <c r="V289" s="225"/>
      <c r="W289" s="225"/>
      <c r="X289" s="206"/>
      <c r="Y289" s="206"/>
      <c r="Z289" s="206"/>
      <c r="AA289" s="206"/>
      <c r="AB289" s="206"/>
      <c r="AC289" s="206"/>
      <c r="AD289" s="206"/>
      <c r="AE289" s="206"/>
      <c r="AF289" s="206"/>
      <c r="AG289" s="206" t="s">
        <v>280</v>
      </c>
      <c r="AH289" s="206">
        <v>0</v>
      </c>
      <c r="AI289" s="206"/>
      <c r="AJ289" s="206"/>
      <c r="AK289" s="206"/>
      <c r="AL289" s="206"/>
      <c r="AM289" s="206"/>
      <c r="AN289" s="206"/>
      <c r="AO289" s="206"/>
      <c r="AP289" s="206"/>
      <c r="AQ289" s="206"/>
      <c r="AR289" s="206"/>
      <c r="AS289" s="206"/>
      <c r="AT289" s="206"/>
      <c r="AU289" s="206"/>
      <c r="AV289" s="206"/>
      <c r="AW289" s="206"/>
      <c r="AX289" s="206"/>
      <c r="AY289" s="206"/>
      <c r="AZ289" s="206"/>
      <c r="BA289" s="206"/>
      <c r="BB289" s="206"/>
      <c r="BC289" s="206"/>
      <c r="BD289" s="206"/>
      <c r="BE289" s="206"/>
      <c r="BF289" s="206"/>
      <c r="BG289" s="206"/>
      <c r="BH289" s="206"/>
    </row>
    <row r="290" spans="1:60" outlineLevel="1" x14ac:dyDescent="0.25">
      <c r="A290" s="223"/>
      <c r="B290" s="224"/>
      <c r="C290" s="254" t="s">
        <v>534</v>
      </c>
      <c r="D290" s="226"/>
      <c r="E290" s="227">
        <v>1</v>
      </c>
      <c r="F290" s="225"/>
      <c r="G290" s="225"/>
      <c r="H290" s="225"/>
      <c r="I290" s="225"/>
      <c r="J290" s="225"/>
      <c r="K290" s="225"/>
      <c r="L290" s="225"/>
      <c r="M290" s="225"/>
      <c r="N290" s="225"/>
      <c r="O290" s="225"/>
      <c r="P290" s="225"/>
      <c r="Q290" s="225"/>
      <c r="R290" s="225"/>
      <c r="S290" s="225"/>
      <c r="T290" s="225"/>
      <c r="U290" s="225"/>
      <c r="V290" s="225"/>
      <c r="W290" s="225"/>
      <c r="X290" s="206"/>
      <c r="Y290" s="206"/>
      <c r="Z290" s="206"/>
      <c r="AA290" s="206"/>
      <c r="AB290" s="206"/>
      <c r="AC290" s="206"/>
      <c r="AD290" s="206"/>
      <c r="AE290" s="206"/>
      <c r="AF290" s="206"/>
      <c r="AG290" s="206" t="s">
        <v>280</v>
      </c>
      <c r="AH290" s="206">
        <v>0</v>
      </c>
      <c r="AI290" s="206"/>
      <c r="AJ290" s="206"/>
      <c r="AK290" s="206"/>
      <c r="AL290" s="206"/>
      <c r="AM290" s="206"/>
      <c r="AN290" s="206"/>
      <c r="AO290" s="206"/>
      <c r="AP290" s="206"/>
      <c r="AQ290" s="206"/>
      <c r="AR290" s="206"/>
      <c r="AS290" s="206"/>
      <c r="AT290" s="206"/>
      <c r="AU290" s="206"/>
      <c r="AV290" s="206"/>
      <c r="AW290" s="206"/>
      <c r="AX290" s="206"/>
      <c r="AY290" s="206"/>
      <c r="AZ290" s="206"/>
      <c r="BA290" s="206"/>
      <c r="BB290" s="206"/>
      <c r="BC290" s="206"/>
      <c r="BD290" s="206"/>
      <c r="BE290" s="206"/>
      <c r="BF290" s="206"/>
      <c r="BG290" s="206"/>
      <c r="BH290" s="206"/>
    </row>
    <row r="291" spans="1:60" outlineLevel="1" x14ac:dyDescent="0.25">
      <c r="A291" s="223"/>
      <c r="B291" s="224"/>
      <c r="C291" s="254" t="s">
        <v>535</v>
      </c>
      <c r="D291" s="226"/>
      <c r="E291" s="227">
        <v>1</v>
      </c>
      <c r="F291" s="225"/>
      <c r="G291" s="225"/>
      <c r="H291" s="225"/>
      <c r="I291" s="225"/>
      <c r="J291" s="225"/>
      <c r="K291" s="225"/>
      <c r="L291" s="225"/>
      <c r="M291" s="225"/>
      <c r="N291" s="225"/>
      <c r="O291" s="225"/>
      <c r="P291" s="225"/>
      <c r="Q291" s="225"/>
      <c r="R291" s="225"/>
      <c r="S291" s="225"/>
      <c r="T291" s="225"/>
      <c r="U291" s="225"/>
      <c r="V291" s="225"/>
      <c r="W291" s="225"/>
      <c r="X291" s="206"/>
      <c r="Y291" s="206"/>
      <c r="Z291" s="206"/>
      <c r="AA291" s="206"/>
      <c r="AB291" s="206"/>
      <c r="AC291" s="206"/>
      <c r="AD291" s="206"/>
      <c r="AE291" s="206"/>
      <c r="AF291" s="206"/>
      <c r="AG291" s="206" t="s">
        <v>280</v>
      </c>
      <c r="AH291" s="206">
        <v>0</v>
      </c>
      <c r="AI291" s="206"/>
      <c r="AJ291" s="206"/>
      <c r="AK291" s="206"/>
      <c r="AL291" s="206"/>
      <c r="AM291" s="206"/>
      <c r="AN291" s="206"/>
      <c r="AO291" s="206"/>
      <c r="AP291" s="206"/>
      <c r="AQ291" s="206"/>
      <c r="AR291" s="206"/>
      <c r="AS291" s="206"/>
      <c r="AT291" s="206"/>
      <c r="AU291" s="206"/>
      <c r="AV291" s="206"/>
      <c r="AW291" s="206"/>
      <c r="AX291" s="206"/>
      <c r="AY291" s="206"/>
      <c r="AZ291" s="206"/>
      <c r="BA291" s="206"/>
      <c r="BB291" s="206"/>
      <c r="BC291" s="206"/>
      <c r="BD291" s="206"/>
      <c r="BE291" s="206"/>
      <c r="BF291" s="206"/>
      <c r="BG291" s="206"/>
      <c r="BH291" s="206"/>
    </row>
    <row r="292" spans="1:60" outlineLevel="1" x14ac:dyDescent="0.25">
      <c r="A292" s="223"/>
      <c r="B292" s="224"/>
      <c r="C292" s="254" t="s">
        <v>536</v>
      </c>
      <c r="D292" s="226"/>
      <c r="E292" s="227">
        <v>1</v>
      </c>
      <c r="F292" s="225"/>
      <c r="G292" s="225"/>
      <c r="H292" s="225"/>
      <c r="I292" s="225"/>
      <c r="J292" s="225"/>
      <c r="K292" s="225"/>
      <c r="L292" s="225"/>
      <c r="M292" s="225"/>
      <c r="N292" s="225"/>
      <c r="O292" s="225"/>
      <c r="P292" s="225"/>
      <c r="Q292" s="225"/>
      <c r="R292" s="225"/>
      <c r="S292" s="225"/>
      <c r="T292" s="225"/>
      <c r="U292" s="225"/>
      <c r="V292" s="225"/>
      <c r="W292" s="225"/>
      <c r="X292" s="206"/>
      <c r="Y292" s="206"/>
      <c r="Z292" s="206"/>
      <c r="AA292" s="206"/>
      <c r="AB292" s="206"/>
      <c r="AC292" s="206"/>
      <c r="AD292" s="206"/>
      <c r="AE292" s="206"/>
      <c r="AF292" s="206"/>
      <c r="AG292" s="206" t="s">
        <v>280</v>
      </c>
      <c r="AH292" s="206">
        <v>0</v>
      </c>
      <c r="AI292" s="206"/>
      <c r="AJ292" s="206"/>
      <c r="AK292" s="206"/>
      <c r="AL292" s="206"/>
      <c r="AM292" s="206"/>
      <c r="AN292" s="206"/>
      <c r="AO292" s="206"/>
      <c r="AP292" s="206"/>
      <c r="AQ292" s="206"/>
      <c r="AR292" s="206"/>
      <c r="AS292" s="206"/>
      <c r="AT292" s="206"/>
      <c r="AU292" s="206"/>
      <c r="AV292" s="206"/>
      <c r="AW292" s="206"/>
      <c r="AX292" s="206"/>
      <c r="AY292" s="206"/>
      <c r="AZ292" s="206"/>
      <c r="BA292" s="206"/>
      <c r="BB292" s="206"/>
      <c r="BC292" s="206"/>
      <c r="BD292" s="206"/>
      <c r="BE292" s="206"/>
      <c r="BF292" s="206"/>
      <c r="BG292" s="206"/>
      <c r="BH292" s="206"/>
    </row>
    <row r="293" spans="1:60" outlineLevel="1" x14ac:dyDescent="0.25">
      <c r="A293" s="223"/>
      <c r="B293" s="224"/>
      <c r="C293" s="254" t="s">
        <v>537</v>
      </c>
      <c r="D293" s="226"/>
      <c r="E293" s="227">
        <v>2</v>
      </c>
      <c r="F293" s="225"/>
      <c r="G293" s="225"/>
      <c r="H293" s="225"/>
      <c r="I293" s="225"/>
      <c r="J293" s="225"/>
      <c r="K293" s="225"/>
      <c r="L293" s="225"/>
      <c r="M293" s="225"/>
      <c r="N293" s="225"/>
      <c r="O293" s="225"/>
      <c r="P293" s="225"/>
      <c r="Q293" s="225"/>
      <c r="R293" s="225"/>
      <c r="S293" s="225"/>
      <c r="T293" s="225"/>
      <c r="U293" s="225"/>
      <c r="V293" s="225"/>
      <c r="W293" s="225"/>
      <c r="X293" s="206"/>
      <c r="Y293" s="206"/>
      <c r="Z293" s="206"/>
      <c r="AA293" s="206"/>
      <c r="AB293" s="206"/>
      <c r="AC293" s="206"/>
      <c r="AD293" s="206"/>
      <c r="AE293" s="206"/>
      <c r="AF293" s="206"/>
      <c r="AG293" s="206" t="s">
        <v>280</v>
      </c>
      <c r="AH293" s="206">
        <v>0</v>
      </c>
      <c r="AI293" s="206"/>
      <c r="AJ293" s="206"/>
      <c r="AK293" s="206"/>
      <c r="AL293" s="206"/>
      <c r="AM293" s="206"/>
      <c r="AN293" s="206"/>
      <c r="AO293" s="206"/>
      <c r="AP293" s="206"/>
      <c r="AQ293" s="206"/>
      <c r="AR293" s="206"/>
      <c r="AS293" s="206"/>
      <c r="AT293" s="206"/>
      <c r="AU293" s="206"/>
      <c r="AV293" s="206"/>
      <c r="AW293" s="206"/>
      <c r="AX293" s="206"/>
      <c r="AY293" s="206"/>
      <c r="AZ293" s="206"/>
      <c r="BA293" s="206"/>
      <c r="BB293" s="206"/>
      <c r="BC293" s="206"/>
      <c r="BD293" s="206"/>
      <c r="BE293" s="206"/>
      <c r="BF293" s="206"/>
      <c r="BG293" s="206"/>
      <c r="BH293" s="206"/>
    </row>
    <row r="294" spans="1:60" outlineLevel="1" x14ac:dyDescent="0.25">
      <c r="A294" s="223"/>
      <c r="B294" s="224"/>
      <c r="C294" s="254" t="s">
        <v>538</v>
      </c>
      <c r="D294" s="226"/>
      <c r="E294" s="227">
        <v>2</v>
      </c>
      <c r="F294" s="225"/>
      <c r="G294" s="225"/>
      <c r="H294" s="225"/>
      <c r="I294" s="225"/>
      <c r="J294" s="225"/>
      <c r="K294" s="225"/>
      <c r="L294" s="225"/>
      <c r="M294" s="225"/>
      <c r="N294" s="225"/>
      <c r="O294" s="225"/>
      <c r="P294" s="225"/>
      <c r="Q294" s="225"/>
      <c r="R294" s="225"/>
      <c r="S294" s="225"/>
      <c r="T294" s="225"/>
      <c r="U294" s="225"/>
      <c r="V294" s="225"/>
      <c r="W294" s="225"/>
      <c r="X294" s="206"/>
      <c r="Y294" s="206"/>
      <c r="Z294" s="206"/>
      <c r="AA294" s="206"/>
      <c r="AB294" s="206"/>
      <c r="AC294" s="206"/>
      <c r="AD294" s="206"/>
      <c r="AE294" s="206"/>
      <c r="AF294" s="206"/>
      <c r="AG294" s="206" t="s">
        <v>280</v>
      </c>
      <c r="AH294" s="206">
        <v>0</v>
      </c>
      <c r="AI294" s="206"/>
      <c r="AJ294" s="206"/>
      <c r="AK294" s="206"/>
      <c r="AL294" s="206"/>
      <c r="AM294" s="206"/>
      <c r="AN294" s="206"/>
      <c r="AO294" s="206"/>
      <c r="AP294" s="206"/>
      <c r="AQ294" s="206"/>
      <c r="AR294" s="206"/>
      <c r="AS294" s="206"/>
      <c r="AT294" s="206"/>
      <c r="AU294" s="206"/>
      <c r="AV294" s="206"/>
      <c r="AW294" s="206"/>
      <c r="AX294" s="206"/>
      <c r="AY294" s="206"/>
      <c r="AZ294" s="206"/>
      <c r="BA294" s="206"/>
      <c r="BB294" s="206"/>
      <c r="BC294" s="206"/>
      <c r="BD294" s="206"/>
      <c r="BE294" s="206"/>
      <c r="BF294" s="206"/>
      <c r="BG294" s="206"/>
      <c r="BH294" s="206"/>
    </row>
    <row r="295" spans="1:60" outlineLevel="1" x14ac:dyDescent="0.25">
      <c r="A295" s="223"/>
      <c r="B295" s="224"/>
      <c r="C295" s="254" t="s">
        <v>539</v>
      </c>
      <c r="D295" s="226"/>
      <c r="E295" s="227">
        <v>2</v>
      </c>
      <c r="F295" s="225"/>
      <c r="G295" s="225"/>
      <c r="H295" s="225"/>
      <c r="I295" s="225"/>
      <c r="J295" s="225"/>
      <c r="K295" s="225"/>
      <c r="L295" s="225"/>
      <c r="M295" s="225"/>
      <c r="N295" s="225"/>
      <c r="O295" s="225"/>
      <c r="P295" s="225"/>
      <c r="Q295" s="225"/>
      <c r="R295" s="225"/>
      <c r="S295" s="225"/>
      <c r="T295" s="225"/>
      <c r="U295" s="225"/>
      <c r="V295" s="225"/>
      <c r="W295" s="225"/>
      <c r="X295" s="206"/>
      <c r="Y295" s="206"/>
      <c r="Z295" s="206"/>
      <c r="AA295" s="206"/>
      <c r="AB295" s="206"/>
      <c r="AC295" s="206"/>
      <c r="AD295" s="206"/>
      <c r="AE295" s="206"/>
      <c r="AF295" s="206"/>
      <c r="AG295" s="206" t="s">
        <v>280</v>
      </c>
      <c r="AH295" s="206">
        <v>0</v>
      </c>
      <c r="AI295" s="206"/>
      <c r="AJ295" s="206"/>
      <c r="AK295" s="206"/>
      <c r="AL295" s="206"/>
      <c r="AM295" s="206"/>
      <c r="AN295" s="206"/>
      <c r="AO295" s="206"/>
      <c r="AP295" s="206"/>
      <c r="AQ295" s="206"/>
      <c r="AR295" s="206"/>
      <c r="AS295" s="206"/>
      <c r="AT295" s="206"/>
      <c r="AU295" s="206"/>
      <c r="AV295" s="206"/>
      <c r="AW295" s="206"/>
      <c r="AX295" s="206"/>
      <c r="AY295" s="206"/>
      <c r="AZ295" s="206"/>
      <c r="BA295" s="206"/>
      <c r="BB295" s="206"/>
      <c r="BC295" s="206"/>
      <c r="BD295" s="206"/>
      <c r="BE295" s="206"/>
      <c r="BF295" s="206"/>
      <c r="BG295" s="206"/>
      <c r="BH295" s="206"/>
    </row>
    <row r="296" spans="1:60" outlineLevel="1" x14ac:dyDescent="0.25">
      <c r="A296" s="237">
        <v>75</v>
      </c>
      <c r="B296" s="238" t="s">
        <v>540</v>
      </c>
      <c r="C296" s="253" t="s">
        <v>541</v>
      </c>
      <c r="D296" s="239" t="s">
        <v>314</v>
      </c>
      <c r="E296" s="240">
        <v>21.732500000000002</v>
      </c>
      <c r="F296" s="241"/>
      <c r="G296" s="242">
        <f>ROUND(E296*F296,2)</f>
        <v>0</v>
      </c>
      <c r="H296" s="241"/>
      <c r="I296" s="242">
        <f>ROUND(E296*H296,2)</f>
        <v>0</v>
      </c>
      <c r="J296" s="241"/>
      <c r="K296" s="242">
        <f>ROUND(E296*J296,2)</f>
        <v>0</v>
      </c>
      <c r="L296" s="242">
        <v>21</v>
      </c>
      <c r="M296" s="242">
        <f>G296*(1+L296/100)</f>
        <v>0</v>
      </c>
      <c r="N296" s="242">
        <v>1.17E-3</v>
      </c>
      <c r="O296" s="242">
        <f>ROUND(E296*N296,2)</f>
        <v>0.03</v>
      </c>
      <c r="P296" s="242">
        <v>7.5999999999999998E-2</v>
      </c>
      <c r="Q296" s="243">
        <f>ROUND(E296*P296,2)</f>
        <v>1.65</v>
      </c>
      <c r="R296" s="225"/>
      <c r="S296" s="225" t="s">
        <v>276</v>
      </c>
      <c r="T296" s="225" t="s">
        <v>277</v>
      </c>
      <c r="U296" s="225">
        <v>0.93899999999999995</v>
      </c>
      <c r="V296" s="225">
        <f>ROUND(E296*U296,2)</f>
        <v>20.41</v>
      </c>
      <c r="W296" s="225"/>
      <c r="X296" s="206"/>
      <c r="Y296" s="206"/>
      <c r="Z296" s="206"/>
      <c r="AA296" s="206"/>
      <c r="AB296" s="206"/>
      <c r="AC296" s="206"/>
      <c r="AD296" s="206"/>
      <c r="AE296" s="206"/>
      <c r="AF296" s="206"/>
      <c r="AG296" s="206" t="s">
        <v>278</v>
      </c>
      <c r="AH296" s="206"/>
      <c r="AI296" s="206"/>
      <c r="AJ296" s="206"/>
      <c r="AK296" s="206"/>
      <c r="AL296" s="206"/>
      <c r="AM296" s="206"/>
      <c r="AN296" s="206"/>
      <c r="AO296" s="206"/>
      <c r="AP296" s="206"/>
      <c r="AQ296" s="206"/>
      <c r="AR296" s="206"/>
      <c r="AS296" s="206"/>
      <c r="AT296" s="206"/>
      <c r="AU296" s="206"/>
      <c r="AV296" s="206"/>
      <c r="AW296" s="206"/>
      <c r="AX296" s="206"/>
      <c r="AY296" s="206"/>
      <c r="AZ296" s="206"/>
      <c r="BA296" s="206"/>
      <c r="BB296" s="206"/>
      <c r="BC296" s="206"/>
      <c r="BD296" s="206"/>
      <c r="BE296" s="206"/>
      <c r="BF296" s="206"/>
      <c r="BG296" s="206"/>
      <c r="BH296" s="206"/>
    </row>
    <row r="297" spans="1:60" outlineLevel="1" x14ac:dyDescent="0.25">
      <c r="A297" s="223"/>
      <c r="B297" s="224"/>
      <c r="C297" s="254" t="s">
        <v>542</v>
      </c>
      <c r="D297" s="226"/>
      <c r="E297" s="227">
        <v>3.51</v>
      </c>
      <c r="F297" s="225"/>
      <c r="G297" s="225"/>
      <c r="H297" s="225"/>
      <c r="I297" s="225"/>
      <c r="J297" s="225"/>
      <c r="K297" s="225"/>
      <c r="L297" s="225"/>
      <c r="M297" s="225"/>
      <c r="N297" s="225"/>
      <c r="O297" s="225"/>
      <c r="P297" s="225"/>
      <c r="Q297" s="225"/>
      <c r="R297" s="225"/>
      <c r="S297" s="225"/>
      <c r="T297" s="225"/>
      <c r="U297" s="225"/>
      <c r="V297" s="225"/>
      <c r="W297" s="225"/>
      <c r="X297" s="206"/>
      <c r="Y297" s="206"/>
      <c r="Z297" s="206"/>
      <c r="AA297" s="206"/>
      <c r="AB297" s="206"/>
      <c r="AC297" s="206"/>
      <c r="AD297" s="206"/>
      <c r="AE297" s="206"/>
      <c r="AF297" s="206"/>
      <c r="AG297" s="206" t="s">
        <v>280</v>
      </c>
      <c r="AH297" s="206">
        <v>0</v>
      </c>
      <c r="AI297" s="206"/>
      <c r="AJ297" s="206"/>
      <c r="AK297" s="206"/>
      <c r="AL297" s="206"/>
      <c r="AM297" s="206"/>
      <c r="AN297" s="206"/>
      <c r="AO297" s="206"/>
      <c r="AP297" s="206"/>
      <c r="AQ297" s="206"/>
      <c r="AR297" s="206"/>
      <c r="AS297" s="206"/>
      <c r="AT297" s="206"/>
      <c r="AU297" s="206"/>
      <c r="AV297" s="206"/>
      <c r="AW297" s="206"/>
      <c r="AX297" s="206"/>
      <c r="AY297" s="206"/>
      <c r="AZ297" s="206"/>
      <c r="BA297" s="206"/>
      <c r="BB297" s="206"/>
      <c r="BC297" s="206"/>
      <c r="BD297" s="206"/>
      <c r="BE297" s="206"/>
      <c r="BF297" s="206"/>
      <c r="BG297" s="206"/>
      <c r="BH297" s="206"/>
    </row>
    <row r="298" spans="1:60" outlineLevel="1" x14ac:dyDescent="0.25">
      <c r="A298" s="223"/>
      <c r="B298" s="224"/>
      <c r="C298" s="254" t="s">
        <v>543</v>
      </c>
      <c r="D298" s="226"/>
      <c r="E298" s="227">
        <v>1.5760000000000001</v>
      </c>
      <c r="F298" s="225"/>
      <c r="G298" s="225"/>
      <c r="H298" s="225"/>
      <c r="I298" s="225"/>
      <c r="J298" s="225"/>
      <c r="K298" s="225"/>
      <c r="L298" s="225"/>
      <c r="M298" s="225"/>
      <c r="N298" s="225"/>
      <c r="O298" s="225"/>
      <c r="P298" s="225"/>
      <c r="Q298" s="225"/>
      <c r="R298" s="225"/>
      <c r="S298" s="225"/>
      <c r="T298" s="225"/>
      <c r="U298" s="225"/>
      <c r="V298" s="225"/>
      <c r="W298" s="225"/>
      <c r="X298" s="206"/>
      <c r="Y298" s="206"/>
      <c r="Z298" s="206"/>
      <c r="AA298" s="206"/>
      <c r="AB298" s="206"/>
      <c r="AC298" s="206"/>
      <c r="AD298" s="206"/>
      <c r="AE298" s="206"/>
      <c r="AF298" s="206"/>
      <c r="AG298" s="206" t="s">
        <v>280</v>
      </c>
      <c r="AH298" s="206">
        <v>0</v>
      </c>
      <c r="AI298" s="206"/>
      <c r="AJ298" s="206"/>
      <c r="AK298" s="206"/>
      <c r="AL298" s="206"/>
      <c r="AM298" s="206"/>
      <c r="AN298" s="206"/>
      <c r="AO298" s="206"/>
      <c r="AP298" s="206"/>
      <c r="AQ298" s="206"/>
      <c r="AR298" s="206"/>
      <c r="AS298" s="206"/>
      <c r="AT298" s="206"/>
      <c r="AU298" s="206"/>
      <c r="AV298" s="206"/>
      <c r="AW298" s="206"/>
      <c r="AX298" s="206"/>
      <c r="AY298" s="206"/>
      <c r="AZ298" s="206"/>
      <c r="BA298" s="206"/>
      <c r="BB298" s="206"/>
      <c r="BC298" s="206"/>
      <c r="BD298" s="206"/>
      <c r="BE298" s="206"/>
      <c r="BF298" s="206"/>
      <c r="BG298" s="206"/>
      <c r="BH298" s="206"/>
    </row>
    <row r="299" spans="1:60" outlineLevel="1" x14ac:dyDescent="0.25">
      <c r="A299" s="223"/>
      <c r="B299" s="224"/>
      <c r="C299" s="254" t="s">
        <v>544</v>
      </c>
      <c r="D299" s="226"/>
      <c r="E299" s="227">
        <v>1.5760000000000001</v>
      </c>
      <c r="F299" s="225"/>
      <c r="G299" s="225"/>
      <c r="H299" s="225"/>
      <c r="I299" s="225"/>
      <c r="J299" s="225"/>
      <c r="K299" s="225"/>
      <c r="L299" s="225"/>
      <c r="M299" s="225"/>
      <c r="N299" s="225"/>
      <c r="O299" s="225"/>
      <c r="P299" s="225"/>
      <c r="Q299" s="225"/>
      <c r="R299" s="225"/>
      <c r="S299" s="225"/>
      <c r="T299" s="225"/>
      <c r="U299" s="225"/>
      <c r="V299" s="225"/>
      <c r="W299" s="225"/>
      <c r="X299" s="206"/>
      <c r="Y299" s="206"/>
      <c r="Z299" s="206"/>
      <c r="AA299" s="206"/>
      <c r="AB299" s="206"/>
      <c r="AC299" s="206"/>
      <c r="AD299" s="206"/>
      <c r="AE299" s="206"/>
      <c r="AF299" s="206"/>
      <c r="AG299" s="206" t="s">
        <v>280</v>
      </c>
      <c r="AH299" s="206">
        <v>0</v>
      </c>
      <c r="AI299" s="206"/>
      <c r="AJ299" s="206"/>
      <c r="AK299" s="206"/>
      <c r="AL299" s="206"/>
      <c r="AM299" s="206"/>
      <c r="AN299" s="206"/>
      <c r="AO299" s="206"/>
      <c r="AP299" s="206"/>
      <c r="AQ299" s="206"/>
      <c r="AR299" s="206"/>
      <c r="AS299" s="206"/>
      <c r="AT299" s="206"/>
      <c r="AU299" s="206"/>
      <c r="AV299" s="206"/>
      <c r="AW299" s="206"/>
      <c r="AX299" s="206"/>
      <c r="AY299" s="206"/>
      <c r="AZ299" s="206"/>
      <c r="BA299" s="206"/>
      <c r="BB299" s="206"/>
      <c r="BC299" s="206"/>
      <c r="BD299" s="206"/>
      <c r="BE299" s="206"/>
      <c r="BF299" s="206"/>
      <c r="BG299" s="206"/>
      <c r="BH299" s="206"/>
    </row>
    <row r="300" spans="1:60" outlineLevel="1" x14ac:dyDescent="0.25">
      <c r="A300" s="223"/>
      <c r="B300" s="224"/>
      <c r="C300" s="254" t="s">
        <v>545</v>
      </c>
      <c r="D300" s="226"/>
      <c r="E300" s="227">
        <v>1.7729999999999999</v>
      </c>
      <c r="F300" s="225"/>
      <c r="G300" s="225"/>
      <c r="H300" s="225"/>
      <c r="I300" s="225"/>
      <c r="J300" s="225"/>
      <c r="K300" s="225"/>
      <c r="L300" s="225"/>
      <c r="M300" s="225"/>
      <c r="N300" s="225"/>
      <c r="O300" s="225"/>
      <c r="P300" s="225"/>
      <c r="Q300" s="225"/>
      <c r="R300" s="225"/>
      <c r="S300" s="225"/>
      <c r="T300" s="225"/>
      <c r="U300" s="225"/>
      <c r="V300" s="225"/>
      <c r="W300" s="225"/>
      <c r="X300" s="206"/>
      <c r="Y300" s="206"/>
      <c r="Z300" s="206"/>
      <c r="AA300" s="206"/>
      <c r="AB300" s="206"/>
      <c r="AC300" s="206"/>
      <c r="AD300" s="206"/>
      <c r="AE300" s="206"/>
      <c r="AF300" s="206"/>
      <c r="AG300" s="206" t="s">
        <v>280</v>
      </c>
      <c r="AH300" s="206">
        <v>0</v>
      </c>
      <c r="AI300" s="206"/>
      <c r="AJ300" s="206"/>
      <c r="AK300" s="206"/>
      <c r="AL300" s="206"/>
      <c r="AM300" s="206"/>
      <c r="AN300" s="206"/>
      <c r="AO300" s="206"/>
      <c r="AP300" s="206"/>
      <c r="AQ300" s="206"/>
      <c r="AR300" s="206"/>
      <c r="AS300" s="206"/>
      <c r="AT300" s="206"/>
      <c r="AU300" s="206"/>
      <c r="AV300" s="206"/>
      <c r="AW300" s="206"/>
      <c r="AX300" s="206"/>
      <c r="AY300" s="206"/>
      <c r="AZ300" s="206"/>
      <c r="BA300" s="206"/>
      <c r="BB300" s="206"/>
      <c r="BC300" s="206"/>
      <c r="BD300" s="206"/>
      <c r="BE300" s="206"/>
      <c r="BF300" s="206"/>
      <c r="BG300" s="206"/>
      <c r="BH300" s="206"/>
    </row>
    <row r="301" spans="1:60" outlineLevel="1" x14ac:dyDescent="0.25">
      <c r="A301" s="223"/>
      <c r="B301" s="224"/>
      <c r="C301" s="254" t="s">
        <v>546</v>
      </c>
      <c r="D301" s="226"/>
      <c r="E301" s="227">
        <v>3.5459999999999998</v>
      </c>
      <c r="F301" s="225"/>
      <c r="G301" s="225"/>
      <c r="H301" s="225"/>
      <c r="I301" s="225"/>
      <c r="J301" s="225"/>
      <c r="K301" s="225"/>
      <c r="L301" s="225"/>
      <c r="M301" s="225"/>
      <c r="N301" s="225"/>
      <c r="O301" s="225"/>
      <c r="P301" s="225"/>
      <c r="Q301" s="225"/>
      <c r="R301" s="225"/>
      <c r="S301" s="225"/>
      <c r="T301" s="225"/>
      <c r="U301" s="225"/>
      <c r="V301" s="225"/>
      <c r="W301" s="225"/>
      <c r="X301" s="206"/>
      <c r="Y301" s="206"/>
      <c r="Z301" s="206"/>
      <c r="AA301" s="206"/>
      <c r="AB301" s="206"/>
      <c r="AC301" s="206"/>
      <c r="AD301" s="206"/>
      <c r="AE301" s="206"/>
      <c r="AF301" s="206"/>
      <c r="AG301" s="206" t="s">
        <v>280</v>
      </c>
      <c r="AH301" s="206">
        <v>0</v>
      </c>
      <c r="AI301" s="206"/>
      <c r="AJ301" s="206"/>
      <c r="AK301" s="206"/>
      <c r="AL301" s="206"/>
      <c r="AM301" s="206"/>
      <c r="AN301" s="206"/>
      <c r="AO301" s="206"/>
      <c r="AP301" s="206"/>
      <c r="AQ301" s="206"/>
      <c r="AR301" s="206"/>
      <c r="AS301" s="206"/>
      <c r="AT301" s="206"/>
      <c r="AU301" s="206"/>
      <c r="AV301" s="206"/>
      <c r="AW301" s="206"/>
      <c r="AX301" s="206"/>
      <c r="AY301" s="206"/>
      <c r="AZ301" s="206"/>
      <c r="BA301" s="206"/>
      <c r="BB301" s="206"/>
      <c r="BC301" s="206"/>
      <c r="BD301" s="206"/>
      <c r="BE301" s="206"/>
      <c r="BF301" s="206"/>
      <c r="BG301" s="206"/>
      <c r="BH301" s="206"/>
    </row>
    <row r="302" spans="1:60" outlineLevel="1" x14ac:dyDescent="0.25">
      <c r="A302" s="223"/>
      <c r="B302" s="224"/>
      <c r="C302" s="254" t="s">
        <v>547</v>
      </c>
      <c r="D302" s="226"/>
      <c r="E302" s="227">
        <v>1.5760000000000001</v>
      </c>
      <c r="F302" s="225"/>
      <c r="G302" s="225"/>
      <c r="H302" s="225"/>
      <c r="I302" s="225"/>
      <c r="J302" s="225"/>
      <c r="K302" s="225"/>
      <c r="L302" s="225"/>
      <c r="M302" s="225"/>
      <c r="N302" s="225"/>
      <c r="O302" s="225"/>
      <c r="P302" s="225"/>
      <c r="Q302" s="225"/>
      <c r="R302" s="225"/>
      <c r="S302" s="225"/>
      <c r="T302" s="225"/>
      <c r="U302" s="225"/>
      <c r="V302" s="225"/>
      <c r="W302" s="225"/>
      <c r="X302" s="206"/>
      <c r="Y302" s="206"/>
      <c r="Z302" s="206"/>
      <c r="AA302" s="206"/>
      <c r="AB302" s="206"/>
      <c r="AC302" s="206"/>
      <c r="AD302" s="206"/>
      <c r="AE302" s="206"/>
      <c r="AF302" s="206"/>
      <c r="AG302" s="206" t="s">
        <v>280</v>
      </c>
      <c r="AH302" s="206">
        <v>0</v>
      </c>
      <c r="AI302" s="206"/>
      <c r="AJ302" s="206"/>
      <c r="AK302" s="206"/>
      <c r="AL302" s="206"/>
      <c r="AM302" s="206"/>
      <c r="AN302" s="206"/>
      <c r="AO302" s="206"/>
      <c r="AP302" s="206"/>
      <c r="AQ302" s="206"/>
      <c r="AR302" s="206"/>
      <c r="AS302" s="206"/>
      <c r="AT302" s="206"/>
      <c r="AU302" s="206"/>
      <c r="AV302" s="206"/>
      <c r="AW302" s="206"/>
      <c r="AX302" s="206"/>
      <c r="AY302" s="206"/>
      <c r="AZ302" s="206"/>
      <c r="BA302" s="206"/>
      <c r="BB302" s="206"/>
      <c r="BC302" s="206"/>
      <c r="BD302" s="206"/>
      <c r="BE302" s="206"/>
      <c r="BF302" s="206"/>
      <c r="BG302" s="206"/>
      <c r="BH302" s="206"/>
    </row>
    <row r="303" spans="1:60" outlineLevel="1" x14ac:dyDescent="0.25">
      <c r="A303" s="223"/>
      <c r="B303" s="224"/>
      <c r="C303" s="254" t="s">
        <v>548</v>
      </c>
      <c r="D303" s="226"/>
      <c r="E303" s="227">
        <v>1.5760000000000001</v>
      </c>
      <c r="F303" s="225"/>
      <c r="G303" s="225"/>
      <c r="H303" s="225"/>
      <c r="I303" s="225"/>
      <c r="J303" s="225"/>
      <c r="K303" s="225"/>
      <c r="L303" s="225"/>
      <c r="M303" s="225"/>
      <c r="N303" s="225"/>
      <c r="O303" s="225"/>
      <c r="P303" s="225"/>
      <c r="Q303" s="225"/>
      <c r="R303" s="225"/>
      <c r="S303" s="225"/>
      <c r="T303" s="225"/>
      <c r="U303" s="225"/>
      <c r="V303" s="225"/>
      <c r="W303" s="225"/>
      <c r="X303" s="206"/>
      <c r="Y303" s="206"/>
      <c r="Z303" s="206"/>
      <c r="AA303" s="206"/>
      <c r="AB303" s="206"/>
      <c r="AC303" s="206"/>
      <c r="AD303" s="206"/>
      <c r="AE303" s="206"/>
      <c r="AF303" s="206"/>
      <c r="AG303" s="206" t="s">
        <v>280</v>
      </c>
      <c r="AH303" s="206">
        <v>0</v>
      </c>
      <c r="AI303" s="206"/>
      <c r="AJ303" s="206"/>
      <c r="AK303" s="206"/>
      <c r="AL303" s="206"/>
      <c r="AM303" s="206"/>
      <c r="AN303" s="206"/>
      <c r="AO303" s="206"/>
      <c r="AP303" s="206"/>
      <c r="AQ303" s="206"/>
      <c r="AR303" s="206"/>
      <c r="AS303" s="206"/>
      <c r="AT303" s="206"/>
      <c r="AU303" s="206"/>
      <c r="AV303" s="206"/>
      <c r="AW303" s="206"/>
      <c r="AX303" s="206"/>
      <c r="AY303" s="206"/>
      <c r="AZ303" s="206"/>
      <c r="BA303" s="206"/>
      <c r="BB303" s="206"/>
      <c r="BC303" s="206"/>
      <c r="BD303" s="206"/>
      <c r="BE303" s="206"/>
      <c r="BF303" s="206"/>
      <c r="BG303" s="206"/>
      <c r="BH303" s="206"/>
    </row>
    <row r="304" spans="1:60" outlineLevel="1" x14ac:dyDescent="0.25">
      <c r="A304" s="223"/>
      <c r="B304" s="224"/>
      <c r="C304" s="254" t="s">
        <v>549</v>
      </c>
      <c r="D304" s="226"/>
      <c r="E304" s="227">
        <v>3.1520000000000001</v>
      </c>
      <c r="F304" s="225"/>
      <c r="G304" s="225"/>
      <c r="H304" s="225"/>
      <c r="I304" s="225"/>
      <c r="J304" s="225"/>
      <c r="K304" s="225"/>
      <c r="L304" s="225"/>
      <c r="M304" s="225"/>
      <c r="N304" s="225"/>
      <c r="O304" s="225"/>
      <c r="P304" s="225"/>
      <c r="Q304" s="225"/>
      <c r="R304" s="225"/>
      <c r="S304" s="225"/>
      <c r="T304" s="225"/>
      <c r="U304" s="225"/>
      <c r="V304" s="225"/>
      <c r="W304" s="225"/>
      <c r="X304" s="206"/>
      <c r="Y304" s="206"/>
      <c r="Z304" s="206"/>
      <c r="AA304" s="206"/>
      <c r="AB304" s="206"/>
      <c r="AC304" s="206"/>
      <c r="AD304" s="206"/>
      <c r="AE304" s="206"/>
      <c r="AF304" s="206"/>
      <c r="AG304" s="206" t="s">
        <v>280</v>
      </c>
      <c r="AH304" s="206">
        <v>0</v>
      </c>
      <c r="AI304" s="206"/>
      <c r="AJ304" s="206"/>
      <c r="AK304" s="206"/>
      <c r="AL304" s="206"/>
      <c r="AM304" s="206"/>
      <c r="AN304" s="206"/>
      <c r="AO304" s="206"/>
      <c r="AP304" s="206"/>
      <c r="AQ304" s="206"/>
      <c r="AR304" s="206"/>
      <c r="AS304" s="206"/>
      <c r="AT304" s="206"/>
      <c r="AU304" s="206"/>
      <c r="AV304" s="206"/>
      <c r="AW304" s="206"/>
      <c r="AX304" s="206"/>
      <c r="AY304" s="206"/>
      <c r="AZ304" s="206"/>
      <c r="BA304" s="206"/>
      <c r="BB304" s="206"/>
      <c r="BC304" s="206"/>
      <c r="BD304" s="206"/>
      <c r="BE304" s="206"/>
      <c r="BF304" s="206"/>
      <c r="BG304" s="206"/>
      <c r="BH304" s="206"/>
    </row>
    <row r="305" spans="1:60" outlineLevel="1" x14ac:dyDescent="0.25">
      <c r="A305" s="223"/>
      <c r="B305" s="224"/>
      <c r="C305" s="254" t="s">
        <v>550</v>
      </c>
      <c r="D305" s="226"/>
      <c r="E305" s="227">
        <v>3.4474999999999998</v>
      </c>
      <c r="F305" s="225"/>
      <c r="G305" s="225"/>
      <c r="H305" s="225"/>
      <c r="I305" s="225"/>
      <c r="J305" s="225"/>
      <c r="K305" s="225"/>
      <c r="L305" s="225"/>
      <c r="M305" s="225"/>
      <c r="N305" s="225"/>
      <c r="O305" s="225"/>
      <c r="P305" s="225"/>
      <c r="Q305" s="225"/>
      <c r="R305" s="225"/>
      <c r="S305" s="225"/>
      <c r="T305" s="225"/>
      <c r="U305" s="225"/>
      <c r="V305" s="225"/>
      <c r="W305" s="225"/>
      <c r="X305" s="206"/>
      <c r="Y305" s="206"/>
      <c r="Z305" s="206"/>
      <c r="AA305" s="206"/>
      <c r="AB305" s="206"/>
      <c r="AC305" s="206"/>
      <c r="AD305" s="206"/>
      <c r="AE305" s="206"/>
      <c r="AF305" s="206"/>
      <c r="AG305" s="206" t="s">
        <v>280</v>
      </c>
      <c r="AH305" s="206">
        <v>0</v>
      </c>
      <c r="AI305" s="206"/>
      <c r="AJ305" s="206"/>
      <c r="AK305" s="206"/>
      <c r="AL305" s="206"/>
      <c r="AM305" s="206"/>
      <c r="AN305" s="206"/>
      <c r="AO305" s="206"/>
      <c r="AP305" s="206"/>
      <c r="AQ305" s="206"/>
      <c r="AR305" s="206"/>
      <c r="AS305" s="206"/>
      <c r="AT305" s="206"/>
      <c r="AU305" s="206"/>
      <c r="AV305" s="206"/>
      <c r="AW305" s="206"/>
      <c r="AX305" s="206"/>
      <c r="AY305" s="206"/>
      <c r="AZ305" s="206"/>
      <c r="BA305" s="206"/>
      <c r="BB305" s="206"/>
      <c r="BC305" s="206"/>
      <c r="BD305" s="206"/>
      <c r="BE305" s="206"/>
      <c r="BF305" s="206"/>
      <c r="BG305" s="206"/>
      <c r="BH305" s="206"/>
    </row>
    <row r="306" spans="1:60" outlineLevel="1" x14ac:dyDescent="0.25">
      <c r="A306" s="237">
        <v>76</v>
      </c>
      <c r="B306" s="238" t="s">
        <v>540</v>
      </c>
      <c r="C306" s="253" t="s">
        <v>541</v>
      </c>
      <c r="D306" s="239" t="s">
        <v>314</v>
      </c>
      <c r="E306" s="240">
        <v>1.8180000000000001</v>
      </c>
      <c r="F306" s="241"/>
      <c r="G306" s="242">
        <f>ROUND(E306*F306,2)</f>
        <v>0</v>
      </c>
      <c r="H306" s="241"/>
      <c r="I306" s="242">
        <f>ROUND(E306*H306,2)</f>
        <v>0</v>
      </c>
      <c r="J306" s="241"/>
      <c r="K306" s="242">
        <f>ROUND(E306*J306,2)</f>
        <v>0</v>
      </c>
      <c r="L306" s="242">
        <v>21</v>
      </c>
      <c r="M306" s="242">
        <f>G306*(1+L306/100)</f>
        <v>0</v>
      </c>
      <c r="N306" s="242">
        <v>1.17E-3</v>
      </c>
      <c r="O306" s="242">
        <f>ROUND(E306*N306,2)</f>
        <v>0</v>
      </c>
      <c r="P306" s="242">
        <v>7.5999999999999998E-2</v>
      </c>
      <c r="Q306" s="243">
        <f>ROUND(E306*P306,2)</f>
        <v>0.14000000000000001</v>
      </c>
      <c r="R306" s="225"/>
      <c r="S306" s="225" t="s">
        <v>289</v>
      </c>
      <c r="T306" s="225" t="s">
        <v>277</v>
      </c>
      <c r="U306" s="225">
        <v>0</v>
      </c>
      <c r="V306" s="225">
        <f>ROUND(E306*U306,2)</f>
        <v>0</v>
      </c>
      <c r="W306" s="225"/>
      <c r="X306" s="206"/>
      <c r="Y306" s="206"/>
      <c r="Z306" s="206"/>
      <c r="AA306" s="206"/>
      <c r="AB306" s="206"/>
      <c r="AC306" s="206"/>
      <c r="AD306" s="206"/>
      <c r="AE306" s="206"/>
      <c r="AF306" s="206"/>
      <c r="AG306" s="206" t="s">
        <v>346</v>
      </c>
      <c r="AH306" s="206"/>
      <c r="AI306" s="206"/>
      <c r="AJ306" s="206"/>
      <c r="AK306" s="206"/>
      <c r="AL306" s="206"/>
      <c r="AM306" s="206"/>
      <c r="AN306" s="206"/>
      <c r="AO306" s="206"/>
      <c r="AP306" s="206"/>
      <c r="AQ306" s="206"/>
      <c r="AR306" s="206"/>
      <c r="AS306" s="206"/>
      <c r="AT306" s="206"/>
      <c r="AU306" s="206"/>
      <c r="AV306" s="206"/>
      <c r="AW306" s="206"/>
      <c r="AX306" s="206"/>
      <c r="AY306" s="206"/>
      <c r="AZ306" s="206"/>
      <c r="BA306" s="206"/>
      <c r="BB306" s="206"/>
      <c r="BC306" s="206"/>
      <c r="BD306" s="206"/>
      <c r="BE306" s="206"/>
      <c r="BF306" s="206"/>
      <c r="BG306" s="206"/>
      <c r="BH306" s="206"/>
    </row>
    <row r="307" spans="1:60" outlineLevel="1" x14ac:dyDescent="0.25">
      <c r="A307" s="223"/>
      <c r="B307" s="224"/>
      <c r="C307" s="254" t="s">
        <v>551</v>
      </c>
      <c r="D307" s="226"/>
      <c r="E307" s="227">
        <v>1.8180000000000001</v>
      </c>
      <c r="F307" s="225"/>
      <c r="G307" s="225"/>
      <c r="H307" s="225"/>
      <c r="I307" s="225"/>
      <c r="J307" s="225"/>
      <c r="K307" s="225"/>
      <c r="L307" s="225"/>
      <c r="M307" s="225"/>
      <c r="N307" s="225"/>
      <c r="O307" s="225"/>
      <c r="P307" s="225"/>
      <c r="Q307" s="225"/>
      <c r="R307" s="225"/>
      <c r="S307" s="225"/>
      <c r="T307" s="225"/>
      <c r="U307" s="225"/>
      <c r="V307" s="225"/>
      <c r="W307" s="225"/>
      <c r="X307" s="206"/>
      <c r="Y307" s="206"/>
      <c r="Z307" s="206"/>
      <c r="AA307" s="206"/>
      <c r="AB307" s="206"/>
      <c r="AC307" s="206"/>
      <c r="AD307" s="206"/>
      <c r="AE307" s="206"/>
      <c r="AF307" s="206"/>
      <c r="AG307" s="206" t="s">
        <v>280</v>
      </c>
      <c r="AH307" s="206">
        <v>0</v>
      </c>
      <c r="AI307" s="206"/>
      <c r="AJ307" s="206"/>
      <c r="AK307" s="206"/>
      <c r="AL307" s="206"/>
      <c r="AM307" s="206"/>
      <c r="AN307" s="206"/>
      <c r="AO307" s="206"/>
      <c r="AP307" s="206"/>
      <c r="AQ307" s="206"/>
      <c r="AR307" s="206"/>
      <c r="AS307" s="206"/>
      <c r="AT307" s="206"/>
      <c r="AU307" s="206"/>
      <c r="AV307" s="206"/>
      <c r="AW307" s="206"/>
      <c r="AX307" s="206"/>
      <c r="AY307" s="206"/>
      <c r="AZ307" s="206"/>
      <c r="BA307" s="206"/>
      <c r="BB307" s="206"/>
      <c r="BC307" s="206"/>
      <c r="BD307" s="206"/>
      <c r="BE307" s="206"/>
      <c r="BF307" s="206"/>
      <c r="BG307" s="206"/>
      <c r="BH307" s="206"/>
    </row>
    <row r="308" spans="1:60" outlineLevel="1" x14ac:dyDescent="0.25">
      <c r="A308" s="237">
        <v>77</v>
      </c>
      <c r="B308" s="238" t="s">
        <v>552</v>
      </c>
      <c r="C308" s="253" t="s">
        <v>553</v>
      </c>
      <c r="D308" s="239" t="s">
        <v>314</v>
      </c>
      <c r="E308" s="240">
        <v>118.6848</v>
      </c>
      <c r="F308" s="241"/>
      <c r="G308" s="242">
        <f>ROUND(E308*F308,2)</f>
        <v>0</v>
      </c>
      <c r="H308" s="241"/>
      <c r="I308" s="242">
        <f>ROUND(E308*H308,2)</f>
        <v>0</v>
      </c>
      <c r="J308" s="241"/>
      <c r="K308" s="242">
        <f>ROUND(E308*J308,2)</f>
        <v>0</v>
      </c>
      <c r="L308" s="242">
        <v>21</v>
      </c>
      <c r="M308" s="242">
        <f>G308*(1+L308/100)</f>
        <v>0</v>
      </c>
      <c r="N308" s="242">
        <v>4.8999999999999998E-4</v>
      </c>
      <c r="O308" s="242">
        <f>ROUND(E308*N308,2)</f>
        <v>0.06</v>
      </c>
      <c r="P308" s="242">
        <v>2.3E-2</v>
      </c>
      <c r="Q308" s="243">
        <f>ROUND(E308*P308,2)</f>
        <v>2.73</v>
      </c>
      <c r="R308" s="225"/>
      <c r="S308" s="225" t="s">
        <v>289</v>
      </c>
      <c r="T308" s="225" t="s">
        <v>277</v>
      </c>
      <c r="U308" s="225">
        <v>0</v>
      </c>
      <c r="V308" s="225">
        <f>ROUND(E308*U308,2)</f>
        <v>0</v>
      </c>
      <c r="W308" s="225"/>
      <c r="X308" s="206"/>
      <c r="Y308" s="206"/>
      <c r="Z308" s="206"/>
      <c r="AA308" s="206"/>
      <c r="AB308" s="206"/>
      <c r="AC308" s="206"/>
      <c r="AD308" s="206"/>
      <c r="AE308" s="206"/>
      <c r="AF308" s="206"/>
      <c r="AG308" s="206" t="s">
        <v>346</v>
      </c>
      <c r="AH308" s="206"/>
      <c r="AI308" s="206"/>
      <c r="AJ308" s="206"/>
      <c r="AK308" s="206"/>
      <c r="AL308" s="206"/>
      <c r="AM308" s="206"/>
      <c r="AN308" s="206"/>
      <c r="AO308" s="206"/>
      <c r="AP308" s="206"/>
      <c r="AQ308" s="206"/>
      <c r="AR308" s="206"/>
      <c r="AS308" s="206"/>
      <c r="AT308" s="206"/>
      <c r="AU308" s="206"/>
      <c r="AV308" s="206"/>
      <c r="AW308" s="206"/>
      <c r="AX308" s="206"/>
      <c r="AY308" s="206"/>
      <c r="AZ308" s="206"/>
      <c r="BA308" s="206"/>
      <c r="BB308" s="206"/>
      <c r="BC308" s="206"/>
      <c r="BD308" s="206"/>
      <c r="BE308" s="206"/>
      <c r="BF308" s="206"/>
      <c r="BG308" s="206"/>
      <c r="BH308" s="206"/>
    </row>
    <row r="309" spans="1:60" outlineLevel="1" x14ac:dyDescent="0.25">
      <c r="A309" s="223"/>
      <c r="B309" s="224"/>
      <c r="C309" s="254" t="s">
        <v>554</v>
      </c>
      <c r="D309" s="226"/>
      <c r="E309" s="227">
        <v>4.1360000000000001</v>
      </c>
      <c r="F309" s="225"/>
      <c r="G309" s="225"/>
      <c r="H309" s="225"/>
      <c r="I309" s="225"/>
      <c r="J309" s="225"/>
      <c r="K309" s="225"/>
      <c r="L309" s="225"/>
      <c r="M309" s="225"/>
      <c r="N309" s="225"/>
      <c r="O309" s="225"/>
      <c r="P309" s="225"/>
      <c r="Q309" s="225"/>
      <c r="R309" s="225"/>
      <c r="S309" s="225"/>
      <c r="T309" s="225"/>
      <c r="U309" s="225"/>
      <c r="V309" s="225"/>
      <c r="W309" s="225"/>
      <c r="X309" s="206"/>
      <c r="Y309" s="206"/>
      <c r="Z309" s="206"/>
      <c r="AA309" s="206"/>
      <c r="AB309" s="206"/>
      <c r="AC309" s="206"/>
      <c r="AD309" s="206"/>
      <c r="AE309" s="206"/>
      <c r="AF309" s="206"/>
      <c r="AG309" s="206" t="s">
        <v>280</v>
      </c>
      <c r="AH309" s="206">
        <v>0</v>
      </c>
      <c r="AI309" s="206"/>
      <c r="AJ309" s="206"/>
      <c r="AK309" s="206"/>
      <c r="AL309" s="206"/>
      <c r="AM309" s="206"/>
      <c r="AN309" s="206"/>
      <c r="AO309" s="206"/>
      <c r="AP309" s="206"/>
      <c r="AQ309" s="206"/>
      <c r="AR309" s="206"/>
      <c r="AS309" s="206"/>
      <c r="AT309" s="206"/>
      <c r="AU309" s="206"/>
      <c r="AV309" s="206"/>
      <c r="AW309" s="206"/>
      <c r="AX309" s="206"/>
      <c r="AY309" s="206"/>
      <c r="AZ309" s="206"/>
      <c r="BA309" s="206"/>
      <c r="BB309" s="206"/>
      <c r="BC309" s="206"/>
      <c r="BD309" s="206"/>
      <c r="BE309" s="206"/>
      <c r="BF309" s="206"/>
      <c r="BG309" s="206"/>
      <c r="BH309" s="206"/>
    </row>
    <row r="310" spans="1:60" outlineLevel="1" x14ac:dyDescent="0.25">
      <c r="A310" s="223"/>
      <c r="B310" s="224"/>
      <c r="C310" s="254" t="s">
        <v>555</v>
      </c>
      <c r="D310" s="226"/>
      <c r="E310" s="227">
        <v>5.8542800000000002</v>
      </c>
      <c r="F310" s="225"/>
      <c r="G310" s="225"/>
      <c r="H310" s="225"/>
      <c r="I310" s="225"/>
      <c r="J310" s="225"/>
      <c r="K310" s="225"/>
      <c r="L310" s="225"/>
      <c r="M310" s="225"/>
      <c r="N310" s="225"/>
      <c r="O310" s="225"/>
      <c r="P310" s="225"/>
      <c r="Q310" s="225"/>
      <c r="R310" s="225"/>
      <c r="S310" s="225"/>
      <c r="T310" s="225"/>
      <c r="U310" s="225"/>
      <c r="V310" s="225"/>
      <c r="W310" s="225"/>
      <c r="X310" s="206"/>
      <c r="Y310" s="206"/>
      <c r="Z310" s="206"/>
      <c r="AA310" s="206"/>
      <c r="AB310" s="206"/>
      <c r="AC310" s="206"/>
      <c r="AD310" s="206"/>
      <c r="AE310" s="206"/>
      <c r="AF310" s="206"/>
      <c r="AG310" s="206" t="s">
        <v>280</v>
      </c>
      <c r="AH310" s="206">
        <v>0</v>
      </c>
      <c r="AI310" s="206"/>
      <c r="AJ310" s="206"/>
      <c r="AK310" s="206"/>
      <c r="AL310" s="206"/>
      <c r="AM310" s="206"/>
      <c r="AN310" s="206"/>
      <c r="AO310" s="206"/>
      <c r="AP310" s="206"/>
      <c r="AQ310" s="206"/>
      <c r="AR310" s="206"/>
      <c r="AS310" s="206"/>
      <c r="AT310" s="206"/>
      <c r="AU310" s="206"/>
      <c r="AV310" s="206"/>
      <c r="AW310" s="206"/>
      <c r="AX310" s="206"/>
      <c r="AY310" s="206"/>
      <c r="AZ310" s="206"/>
      <c r="BA310" s="206"/>
      <c r="BB310" s="206"/>
      <c r="BC310" s="206"/>
      <c r="BD310" s="206"/>
      <c r="BE310" s="206"/>
      <c r="BF310" s="206"/>
      <c r="BG310" s="206"/>
      <c r="BH310" s="206"/>
    </row>
    <row r="311" spans="1:60" outlineLevel="1" x14ac:dyDescent="0.25">
      <c r="A311" s="223"/>
      <c r="B311" s="224"/>
      <c r="C311" s="254" t="s">
        <v>556</v>
      </c>
      <c r="D311" s="226"/>
      <c r="E311" s="227">
        <v>5.9849300000000003</v>
      </c>
      <c r="F311" s="225"/>
      <c r="G311" s="225"/>
      <c r="H311" s="225"/>
      <c r="I311" s="225"/>
      <c r="J311" s="225"/>
      <c r="K311" s="225"/>
      <c r="L311" s="225"/>
      <c r="M311" s="225"/>
      <c r="N311" s="225"/>
      <c r="O311" s="225"/>
      <c r="P311" s="225"/>
      <c r="Q311" s="225"/>
      <c r="R311" s="225"/>
      <c r="S311" s="225"/>
      <c r="T311" s="225"/>
      <c r="U311" s="225"/>
      <c r="V311" s="225"/>
      <c r="W311" s="225"/>
      <c r="X311" s="206"/>
      <c r="Y311" s="206"/>
      <c r="Z311" s="206"/>
      <c r="AA311" s="206"/>
      <c r="AB311" s="206"/>
      <c r="AC311" s="206"/>
      <c r="AD311" s="206"/>
      <c r="AE311" s="206"/>
      <c r="AF311" s="206"/>
      <c r="AG311" s="206" t="s">
        <v>280</v>
      </c>
      <c r="AH311" s="206">
        <v>0</v>
      </c>
      <c r="AI311" s="206"/>
      <c r="AJ311" s="206"/>
      <c r="AK311" s="206"/>
      <c r="AL311" s="206"/>
      <c r="AM311" s="206"/>
      <c r="AN311" s="206"/>
      <c r="AO311" s="206"/>
      <c r="AP311" s="206"/>
      <c r="AQ311" s="206"/>
      <c r="AR311" s="206"/>
      <c r="AS311" s="206"/>
      <c r="AT311" s="206"/>
      <c r="AU311" s="206"/>
      <c r="AV311" s="206"/>
      <c r="AW311" s="206"/>
      <c r="AX311" s="206"/>
      <c r="AY311" s="206"/>
      <c r="AZ311" s="206"/>
      <c r="BA311" s="206"/>
      <c r="BB311" s="206"/>
      <c r="BC311" s="206"/>
      <c r="BD311" s="206"/>
      <c r="BE311" s="206"/>
      <c r="BF311" s="206"/>
      <c r="BG311" s="206"/>
      <c r="BH311" s="206"/>
    </row>
    <row r="312" spans="1:60" outlineLevel="1" x14ac:dyDescent="0.25">
      <c r="A312" s="223"/>
      <c r="B312" s="224"/>
      <c r="C312" s="254" t="s">
        <v>557</v>
      </c>
      <c r="D312" s="226"/>
      <c r="E312" s="227">
        <v>100.8916</v>
      </c>
      <c r="F312" s="225"/>
      <c r="G312" s="225"/>
      <c r="H312" s="225"/>
      <c r="I312" s="225"/>
      <c r="J312" s="225"/>
      <c r="K312" s="225"/>
      <c r="L312" s="225"/>
      <c r="M312" s="225"/>
      <c r="N312" s="225"/>
      <c r="O312" s="225"/>
      <c r="P312" s="225"/>
      <c r="Q312" s="225"/>
      <c r="R312" s="225"/>
      <c r="S312" s="225"/>
      <c r="T312" s="225"/>
      <c r="U312" s="225"/>
      <c r="V312" s="225"/>
      <c r="W312" s="225"/>
      <c r="X312" s="206"/>
      <c r="Y312" s="206"/>
      <c r="Z312" s="206"/>
      <c r="AA312" s="206"/>
      <c r="AB312" s="206"/>
      <c r="AC312" s="206"/>
      <c r="AD312" s="206"/>
      <c r="AE312" s="206"/>
      <c r="AF312" s="206"/>
      <c r="AG312" s="206" t="s">
        <v>280</v>
      </c>
      <c r="AH312" s="206">
        <v>0</v>
      </c>
      <c r="AI312" s="206"/>
      <c r="AJ312" s="206"/>
      <c r="AK312" s="206"/>
      <c r="AL312" s="206"/>
      <c r="AM312" s="206"/>
      <c r="AN312" s="206"/>
      <c r="AO312" s="206"/>
      <c r="AP312" s="206"/>
      <c r="AQ312" s="206"/>
      <c r="AR312" s="206"/>
      <c r="AS312" s="206"/>
      <c r="AT312" s="206"/>
      <c r="AU312" s="206"/>
      <c r="AV312" s="206"/>
      <c r="AW312" s="206"/>
      <c r="AX312" s="206"/>
      <c r="AY312" s="206"/>
      <c r="AZ312" s="206"/>
      <c r="BA312" s="206"/>
      <c r="BB312" s="206"/>
      <c r="BC312" s="206"/>
      <c r="BD312" s="206"/>
      <c r="BE312" s="206"/>
      <c r="BF312" s="206"/>
      <c r="BG312" s="206"/>
      <c r="BH312" s="206"/>
    </row>
    <row r="313" spans="1:60" outlineLevel="1" x14ac:dyDescent="0.25">
      <c r="A313" s="223"/>
      <c r="B313" s="224"/>
      <c r="C313" s="254" t="s">
        <v>558</v>
      </c>
      <c r="D313" s="226"/>
      <c r="E313" s="227">
        <v>1.8180000000000001</v>
      </c>
      <c r="F313" s="225"/>
      <c r="G313" s="225"/>
      <c r="H313" s="225"/>
      <c r="I313" s="225"/>
      <c r="J313" s="225"/>
      <c r="K313" s="225"/>
      <c r="L313" s="225"/>
      <c r="M313" s="225"/>
      <c r="N313" s="225"/>
      <c r="O313" s="225"/>
      <c r="P313" s="225"/>
      <c r="Q313" s="225"/>
      <c r="R313" s="225"/>
      <c r="S313" s="225"/>
      <c r="T313" s="225"/>
      <c r="U313" s="225"/>
      <c r="V313" s="225"/>
      <c r="W313" s="225"/>
      <c r="X313" s="206"/>
      <c r="Y313" s="206"/>
      <c r="Z313" s="206"/>
      <c r="AA313" s="206"/>
      <c r="AB313" s="206"/>
      <c r="AC313" s="206"/>
      <c r="AD313" s="206"/>
      <c r="AE313" s="206"/>
      <c r="AF313" s="206"/>
      <c r="AG313" s="206" t="s">
        <v>280</v>
      </c>
      <c r="AH313" s="206">
        <v>0</v>
      </c>
      <c r="AI313" s="206"/>
      <c r="AJ313" s="206"/>
      <c r="AK313" s="206"/>
      <c r="AL313" s="206"/>
      <c r="AM313" s="206"/>
      <c r="AN313" s="206"/>
      <c r="AO313" s="206"/>
      <c r="AP313" s="206"/>
      <c r="AQ313" s="206"/>
      <c r="AR313" s="206"/>
      <c r="AS313" s="206"/>
      <c r="AT313" s="206"/>
      <c r="AU313" s="206"/>
      <c r="AV313" s="206"/>
      <c r="AW313" s="206"/>
      <c r="AX313" s="206"/>
      <c r="AY313" s="206"/>
      <c r="AZ313" s="206"/>
      <c r="BA313" s="206"/>
      <c r="BB313" s="206"/>
      <c r="BC313" s="206"/>
      <c r="BD313" s="206"/>
      <c r="BE313" s="206"/>
      <c r="BF313" s="206"/>
      <c r="BG313" s="206"/>
      <c r="BH313" s="206"/>
    </row>
    <row r="314" spans="1:60" outlineLevel="1" x14ac:dyDescent="0.25">
      <c r="A314" s="237">
        <v>78</v>
      </c>
      <c r="B314" s="238" t="s">
        <v>559</v>
      </c>
      <c r="C314" s="253" t="s">
        <v>560</v>
      </c>
      <c r="D314" s="239" t="s">
        <v>314</v>
      </c>
      <c r="E314" s="240">
        <v>11</v>
      </c>
      <c r="F314" s="241"/>
      <c r="G314" s="242">
        <f>ROUND(E314*F314,2)</f>
        <v>0</v>
      </c>
      <c r="H314" s="241"/>
      <c r="I314" s="242">
        <f>ROUND(E314*H314,2)</f>
        <v>0</v>
      </c>
      <c r="J314" s="241"/>
      <c r="K314" s="242">
        <f>ROUND(E314*J314,2)</f>
        <v>0</v>
      </c>
      <c r="L314" s="242">
        <v>21</v>
      </c>
      <c r="M314" s="242">
        <f>G314*(1+L314/100)</f>
        <v>0</v>
      </c>
      <c r="N314" s="242">
        <v>6.7000000000000002E-4</v>
      </c>
      <c r="O314" s="242">
        <f>ROUND(E314*N314,2)</f>
        <v>0.01</v>
      </c>
      <c r="P314" s="242">
        <v>0.29699999999999999</v>
      </c>
      <c r="Q314" s="243">
        <f>ROUND(E314*P314,2)</f>
        <v>3.27</v>
      </c>
      <c r="R314" s="225"/>
      <c r="S314" s="225" t="s">
        <v>276</v>
      </c>
      <c r="T314" s="225" t="s">
        <v>277</v>
      </c>
      <c r="U314" s="225">
        <v>12.2622</v>
      </c>
      <c r="V314" s="225">
        <f>ROUND(E314*U314,2)</f>
        <v>134.88</v>
      </c>
      <c r="W314" s="225"/>
      <c r="X314" s="206"/>
      <c r="Y314" s="206"/>
      <c r="Z314" s="206"/>
      <c r="AA314" s="206"/>
      <c r="AB314" s="206"/>
      <c r="AC314" s="206"/>
      <c r="AD314" s="206"/>
      <c r="AE314" s="206"/>
      <c r="AF314" s="206"/>
      <c r="AG314" s="206" t="s">
        <v>325</v>
      </c>
      <c r="AH314" s="206"/>
      <c r="AI314" s="206"/>
      <c r="AJ314" s="206"/>
      <c r="AK314" s="206"/>
      <c r="AL314" s="206"/>
      <c r="AM314" s="206"/>
      <c r="AN314" s="206"/>
      <c r="AO314" s="206"/>
      <c r="AP314" s="206"/>
      <c r="AQ314" s="206"/>
      <c r="AR314" s="206"/>
      <c r="AS314" s="206"/>
      <c r="AT314" s="206"/>
      <c r="AU314" s="206"/>
      <c r="AV314" s="206"/>
      <c r="AW314" s="206"/>
      <c r="AX314" s="206"/>
      <c r="AY314" s="206"/>
      <c r="AZ314" s="206"/>
      <c r="BA314" s="206"/>
      <c r="BB314" s="206"/>
      <c r="BC314" s="206"/>
      <c r="BD314" s="206"/>
      <c r="BE314" s="206"/>
      <c r="BF314" s="206"/>
      <c r="BG314" s="206"/>
      <c r="BH314" s="206"/>
    </row>
    <row r="315" spans="1:60" outlineLevel="1" x14ac:dyDescent="0.25">
      <c r="A315" s="223"/>
      <c r="B315" s="224"/>
      <c r="C315" s="254" t="s">
        <v>561</v>
      </c>
      <c r="D315" s="226"/>
      <c r="E315" s="227">
        <v>11</v>
      </c>
      <c r="F315" s="225"/>
      <c r="G315" s="225"/>
      <c r="H315" s="225"/>
      <c r="I315" s="225"/>
      <c r="J315" s="225"/>
      <c r="K315" s="225"/>
      <c r="L315" s="225"/>
      <c r="M315" s="225"/>
      <c r="N315" s="225"/>
      <c r="O315" s="225"/>
      <c r="P315" s="225"/>
      <c r="Q315" s="225"/>
      <c r="R315" s="225"/>
      <c r="S315" s="225"/>
      <c r="T315" s="225"/>
      <c r="U315" s="225"/>
      <c r="V315" s="225"/>
      <c r="W315" s="225"/>
      <c r="X315" s="206"/>
      <c r="Y315" s="206"/>
      <c r="Z315" s="206"/>
      <c r="AA315" s="206"/>
      <c r="AB315" s="206"/>
      <c r="AC315" s="206"/>
      <c r="AD315" s="206"/>
      <c r="AE315" s="206"/>
      <c r="AF315" s="206"/>
      <c r="AG315" s="206" t="s">
        <v>280</v>
      </c>
      <c r="AH315" s="206">
        <v>0</v>
      </c>
      <c r="AI315" s="206"/>
      <c r="AJ315" s="206"/>
      <c r="AK315" s="206"/>
      <c r="AL315" s="206"/>
      <c r="AM315" s="206"/>
      <c r="AN315" s="206"/>
      <c r="AO315" s="206"/>
      <c r="AP315" s="206"/>
      <c r="AQ315" s="206"/>
      <c r="AR315" s="206"/>
      <c r="AS315" s="206"/>
      <c r="AT315" s="206"/>
      <c r="AU315" s="206"/>
      <c r="AV315" s="206"/>
      <c r="AW315" s="206"/>
      <c r="AX315" s="206"/>
      <c r="AY315" s="206"/>
      <c r="AZ315" s="206"/>
      <c r="BA315" s="206"/>
      <c r="BB315" s="206"/>
      <c r="BC315" s="206"/>
      <c r="BD315" s="206"/>
      <c r="BE315" s="206"/>
      <c r="BF315" s="206"/>
      <c r="BG315" s="206"/>
      <c r="BH315" s="206"/>
    </row>
    <row r="316" spans="1:60" x14ac:dyDescent="0.25">
      <c r="A316" s="231" t="s">
        <v>271</v>
      </c>
      <c r="B316" s="232" t="s">
        <v>158</v>
      </c>
      <c r="C316" s="252" t="s">
        <v>159</v>
      </c>
      <c r="D316" s="233"/>
      <c r="E316" s="234"/>
      <c r="F316" s="235"/>
      <c r="G316" s="235">
        <f>SUMIF(AG317:AG340,"&lt;&gt;NOR",G317:G340)</f>
        <v>0</v>
      </c>
      <c r="H316" s="235"/>
      <c r="I316" s="235">
        <f>SUM(I317:I340)</f>
        <v>0</v>
      </c>
      <c r="J316" s="235"/>
      <c r="K316" s="235">
        <f>SUM(K317:K340)</f>
        <v>0</v>
      </c>
      <c r="L316" s="235"/>
      <c r="M316" s="235">
        <f>SUM(M317:M340)</f>
        <v>0</v>
      </c>
      <c r="N316" s="235"/>
      <c r="O316" s="235">
        <f>SUM(O317:O340)</f>
        <v>0</v>
      </c>
      <c r="P316" s="235"/>
      <c r="Q316" s="236">
        <f>SUM(Q317:Q340)</f>
        <v>15.93</v>
      </c>
      <c r="R316" s="230"/>
      <c r="S316" s="230"/>
      <c r="T316" s="230"/>
      <c r="U316" s="230"/>
      <c r="V316" s="230">
        <f>SUM(V317:V340)</f>
        <v>451.21</v>
      </c>
      <c r="W316" s="230"/>
      <c r="AG316" t="s">
        <v>272</v>
      </c>
    </row>
    <row r="317" spans="1:60" outlineLevel="1" x14ac:dyDescent="0.25">
      <c r="A317" s="237">
        <v>79</v>
      </c>
      <c r="B317" s="238" t="s">
        <v>562</v>
      </c>
      <c r="C317" s="253" t="s">
        <v>563</v>
      </c>
      <c r="D317" s="239" t="s">
        <v>314</v>
      </c>
      <c r="E317" s="240">
        <v>187.9</v>
      </c>
      <c r="F317" s="241"/>
      <c r="G317" s="242">
        <f>ROUND(E317*F317,2)</f>
        <v>0</v>
      </c>
      <c r="H317" s="241"/>
      <c r="I317" s="242">
        <f>ROUND(E317*H317,2)</f>
        <v>0</v>
      </c>
      <c r="J317" s="241"/>
      <c r="K317" s="242">
        <f>ROUND(E317*J317,2)</f>
        <v>0</v>
      </c>
      <c r="L317" s="242">
        <v>21</v>
      </c>
      <c r="M317" s="242">
        <f>G317*(1+L317/100)</f>
        <v>0</v>
      </c>
      <c r="N317" s="242">
        <v>0</v>
      </c>
      <c r="O317" s="242">
        <f>ROUND(E317*N317,2)</f>
        <v>0</v>
      </c>
      <c r="P317" s="242">
        <v>4.0000000000000001E-3</v>
      </c>
      <c r="Q317" s="243">
        <f>ROUND(E317*P317,2)</f>
        <v>0.75</v>
      </c>
      <c r="R317" s="225"/>
      <c r="S317" s="225" t="s">
        <v>276</v>
      </c>
      <c r="T317" s="225" t="s">
        <v>277</v>
      </c>
      <c r="U317" s="225">
        <v>0.03</v>
      </c>
      <c r="V317" s="225">
        <f>ROUND(E317*U317,2)</f>
        <v>5.64</v>
      </c>
      <c r="W317" s="225"/>
      <c r="X317" s="206"/>
      <c r="Y317" s="206"/>
      <c r="Z317" s="206"/>
      <c r="AA317" s="206"/>
      <c r="AB317" s="206"/>
      <c r="AC317" s="206"/>
      <c r="AD317" s="206"/>
      <c r="AE317" s="206"/>
      <c r="AF317" s="206"/>
      <c r="AG317" s="206" t="s">
        <v>278</v>
      </c>
      <c r="AH317" s="206"/>
      <c r="AI317" s="206"/>
      <c r="AJ317" s="206"/>
      <c r="AK317" s="206"/>
      <c r="AL317" s="206"/>
      <c r="AM317" s="206"/>
      <c r="AN317" s="206"/>
      <c r="AO317" s="206"/>
      <c r="AP317" s="206"/>
      <c r="AQ317" s="206"/>
      <c r="AR317" s="206"/>
      <c r="AS317" s="206"/>
      <c r="AT317" s="206"/>
      <c r="AU317" s="206"/>
      <c r="AV317" s="206"/>
      <c r="AW317" s="206"/>
      <c r="AX317" s="206"/>
      <c r="AY317" s="206"/>
      <c r="AZ317" s="206"/>
      <c r="BA317" s="206"/>
      <c r="BB317" s="206"/>
      <c r="BC317" s="206"/>
      <c r="BD317" s="206"/>
      <c r="BE317" s="206"/>
      <c r="BF317" s="206"/>
      <c r="BG317" s="206"/>
      <c r="BH317" s="206"/>
    </row>
    <row r="318" spans="1:60" outlineLevel="1" x14ac:dyDescent="0.25">
      <c r="A318" s="223"/>
      <c r="B318" s="224"/>
      <c r="C318" s="254" t="s">
        <v>382</v>
      </c>
      <c r="D318" s="226"/>
      <c r="E318" s="227">
        <v>187.9</v>
      </c>
      <c r="F318" s="225"/>
      <c r="G318" s="225"/>
      <c r="H318" s="225"/>
      <c r="I318" s="225"/>
      <c r="J318" s="225"/>
      <c r="K318" s="225"/>
      <c r="L318" s="225"/>
      <c r="M318" s="225"/>
      <c r="N318" s="225"/>
      <c r="O318" s="225"/>
      <c r="P318" s="225"/>
      <c r="Q318" s="225"/>
      <c r="R318" s="225"/>
      <c r="S318" s="225"/>
      <c r="T318" s="225"/>
      <c r="U318" s="225"/>
      <c r="V318" s="225"/>
      <c r="W318" s="225"/>
      <c r="X318" s="206"/>
      <c r="Y318" s="206"/>
      <c r="Z318" s="206"/>
      <c r="AA318" s="206"/>
      <c r="AB318" s="206"/>
      <c r="AC318" s="206"/>
      <c r="AD318" s="206"/>
      <c r="AE318" s="206"/>
      <c r="AF318" s="206"/>
      <c r="AG318" s="206" t="s">
        <v>280</v>
      </c>
      <c r="AH318" s="206">
        <v>0</v>
      </c>
      <c r="AI318" s="206"/>
      <c r="AJ318" s="206"/>
      <c r="AK318" s="206"/>
      <c r="AL318" s="206"/>
      <c r="AM318" s="206"/>
      <c r="AN318" s="206"/>
      <c r="AO318" s="206"/>
      <c r="AP318" s="206"/>
      <c r="AQ318" s="206"/>
      <c r="AR318" s="206"/>
      <c r="AS318" s="206"/>
      <c r="AT318" s="206"/>
      <c r="AU318" s="206"/>
      <c r="AV318" s="206"/>
      <c r="AW318" s="206"/>
      <c r="AX318" s="206"/>
      <c r="AY318" s="206"/>
      <c r="AZ318" s="206"/>
      <c r="BA318" s="206"/>
      <c r="BB318" s="206"/>
      <c r="BC318" s="206"/>
      <c r="BD318" s="206"/>
      <c r="BE318" s="206"/>
      <c r="BF318" s="206"/>
      <c r="BG318" s="206"/>
      <c r="BH318" s="206"/>
    </row>
    <row r="319" spans="1:60" outlineLevel="1" x14ac:dyDescent="0.25">
      <c r="A319" s="237">
        <v>80</v>
      </c>
      <c r="B319" s="238" t="s">
        <v>564</v>
      </c>
      <c r="C319" s="253" t="s">
        <v>565</v>
      </c>
      <c r="D319" s="239" t="s">
        <v>314</v>
      </c>
      <c r="E319" s="240">
        <v>335.55270000000002</v>
      </c>
      <c r="F319" s="241"/>
      <c r="G319" s="242">
        <f>ROUND(E319*F319,2)</f>
        <v>0</v>
      </c>
      <c r="H319" s="241"/>
      <c r="I319" s="242">
        <f>ROUND(E319*H319,2)</f>
        <v>0</v>
      </c>
      <c r="J319" s="241"/>
      <c r="K319" s="242">
        <f>ROUND(E319*J319,2)</f>
        <v>0</v>
      </c>
      <c r="L319" s="242">
        <v>21</v>
      </c>
      <c r="M319" s="242">
        <f>G319*(1+L319/100)</f>
        <v>0</v>
      </c>
      <c r="N319" s="242">
        <v>0</v>
      </c>
      <c r="O319" s="242">
        <f>ROUND(E319*N319,2)</f>
        <v>0</v>
      </c>
      <c r="P319" s="242">
        <v>0.01</v>
      </c>
      <c r="Q319" s="243">
        <f>ROUND(E319*P319,2)</f>
        <v>3.36</v>
      </c>
      <c r="R319" s="225"/>
      <c r="S319" s="225" t="s">
        <v>276</v>
      </c>
      <c r="T319" s="225" t="s">
        <v>277</v>
      </c>
      <c r="U319" s="225">
        <v>0.08</v>
      </c>
      <c r="V319" s="225">
        <f>ROUND(E319*U319,2)</f>
        <v>26.84</v>
      </c>
      <c r="W319" s="225"/>
      <c r="X319" s="206"/>
      <c r="Y319" s="206"/>
      <c r="Z319" s="206"/>
      <c r="AA319" s="206"/>
      <c r="AB319" s="206"/>
      <c r="AC319" s="206"/>
      <c r="AD319" s="206"/>
      <c r="AE319" s="206"/>
      <c r="AF319" s="206"/>
      <c r="AG319" s="206" t="s">
        <v>278</v>
      </c>
      <c r="AH319" s="206"/>
      <c r="AI319" s="206"/>
      <c r="AJ319" s="206"/>
      <c r="AK319" s="206"/>
      <c r="AL319" s="206"/>
      <c r="AM319" s="206"/>
      <c r="AN319" s="206"/>
      <c r="AO319" s="206"/>
      <c r="AP319" s="206"/>
      <c r="AQ319" s="206"/>
      <c r="AR319" s="206"/>
      <c r="AS319" s="206"/>
      <c r="AT319" s="206"/>
      <c r="AU319" s="206"/>
      <c r="AV319" s="206"/>
      <c r="AW319" s="206"/>
      <c r="AX319" s="206"/>
      <c r="AY319" s="206"/>
      <c r="AZ319" s="206"/>
      <c r="BA319" s="206"/>
      <c r="BB319" s="206"/>
      <c r="BC319" s="206"/>
      <c r="BD319" s="206"/>
      <c r="BE319" s="206"/>
      <c r="BF319" s="206"/>
      <c r="BG319" s="206"/>
      <c r="BH319" s="206"/>
    </row>
    <row r="320" spans="1:60" outlineLevel="1" x14ac:dyDescent="0.25">
      <c r="A320" s="223"/>
      <c r="B320" s="224"/>
      <c r="C320" s="254" t="s">
        <v>391</v>
      </c>
      <c r="D320" s="226"/>
      <c r="E320" s="227">
        <v>335.55270000000002</v>
      </c>
      <c r="F320" s="225"/>
      <c r="G320" s="225"/>
      <c r="H320" s="225"/>
      <c r="I320" s="225"/>
      <c r="J320" s="225"/>
      <c r="K320" s="225"/>
      <c r="L320" s="225"/>
      <c r="M320" s="225"/>
      <c r="N320" s="225"/>
      <c r="O320" s="225"/>
      <c r="P320" s="225"/>
      <c r="Q320" s="225"/>
      <c r="R320" s="225"/>
      <c r="S320" s="225"/>
      <c r="T320" s="225"/>
      <c r="U320" s="225"/>
      <c r="V320" s="225"/>
      <c r="W320" s="225"/>
      <c r="X320" s="206"/>
      <c r="Y320" s="206"/>
      <c r="Z320" s="206"/>
      <c r="AA320" s="206"/>
      <c r="AB320" s="206"/>
      <c r="AC320" s="206"/>
      <c r="AD320" s="206"/>
      <c r="AE320" s="206"/>
      <c r="AF320" s="206"/>
      <c r="AG320" s="206" t="s">
        <v>280</v>
      </c>
      <c r="AH320" s="206">
        <v>0</v>
      </c>
      <c r="AI320" s="206"/>
      <c r="AJ320" s="206"/>
      <c r="AK320" s="206"/>
      <c r="AL320" s="206"/>
      <c r="AM320" s="206"/>
      <c r="AN320" s="206"/>
      <c r="AO320" s="206"/>
      <c r="AP320" s="206"/>
      <c r="AQ320" s="206"/>
      <c r="AR320" s="206"/>
      <c r="AS320" s="206"/>
      <c r="AT320" s="206"/>
      <c r="AU320" s="206"/>
      <c r="AV320" s="206"/>
      <c r="AW320" s="206"/>
      <c r="AX320" s="206"/>
      <c r="AY320" s="206"/>
      <c r="AZ320" s="206"/>
      <c r="BA320" s="206"/>
      <c r="BB320" s="206"/>
      <c r="BC320" s="206"/>
      <c r="BD320" s="206"/>
      <c r="BE320" s="206"/>
      <c r="BF320" s="206"/>
      <c r="BG320" s="206"/>
      <c r="BH320" s="206"/>
    </row>
    <row r="321" spans="1:60" outlineLevel="1" x14ac:dyDescent="0.25">
      <c r="A321" s="237">
        <v>81</v>
      </c>
      <c r="B321" s="238" t="s">
        <v>566</v>
      </c>
      <c r="C321" s="253" t="s">
        <v>567</v>
      </c>
      <c r="D321" s="239" t="s">
        <v>320</v>
      </c>
      <c r="E321" s="240">
        <v>595</v>
      </c>
      <c r="F321" s="241"/>
      <c r="G321" s="242">
        <f>ROUND(E321*F321,2)</f>
        <v>0</v>
      </c>
      <c r="H321" s="241"/>
      <c r="I321" s="242">
        <f>ROUND(E321*H321,2)</f>
        <v>0</v>
      </c>
      <c r="J321" s="241"/>
      <c r="K321" s="242">
        <f>ROUND(E321*J321,2)</f>
        <v>0</v>
      </c>
      <c r="L321" s="242">
        <v>21</v>
      </c>
      <c r="M321" s="242">
        <f>G321*(1+L321/100)</f>
        <v>0</v>
      </c>
      <c r="N321" s="242">
        <v>0</v>
      </c>
      <c r="O321" s="242">
        <f>ROUND(E321*N321,2)</f>
        <v>0</v>
      </c>
      <c r="P321" s="242">
        <v>0</v>
      </c>
      <c r="Q321" s="243">
        <f>ROUND(E321*P321,2)</f>
        <v>0</v>
      </c>
      <c r="R321" s="225"/>
      <c r="S321" s="225" t="s">
        <v>276</v>
      </c>
      <c r="T321" s="225" t="s">
        <v>277</v>
      </c>
      <c r="U321" s="225">
        <v>0</v>
      </c>
      <c r="V321" s="225">
        <f>ROUND(E321*U321,2)</f>
        <v>0</v>
      </c>
      <c r="W321" s="225"/>
      <c r="X321" s="206"/>
      <c r="Y321" s="206"/>
      <c r="Z321" s="206"/>
      <c r="AA321" s="206"/>
      <c r="AB321" s="206"/>
      <c r="AC321" s="206"/>
      <c r="AD321" s="206"/>
      <c r="AE321" s="206"/>
      <c r="AF321" s="206"/>
      <c r="AG321" s="206" t="s">
        <v>346</v>
      </c>
      <c r="AH321" s="206"/>
      <c r="AI321" s="206"/>
      <c r="AJ321" s="206"/>
      <c r="AK321" s="206"/>
      <c r="AL321" s="206"/>
      <c r="AM321" s="206"/>
      <c r="AN321" s="206"/>
      <c r="AO321" s="206"/>
      <c r="AP321" s="206"/>
      <c r="AQ321" s="206"/>
      <c r="AR321" s="206"/>
      <c r="AS321" s="206"/>
      <c r="AT321" s="206"/>
      <c r="AU321" s="206"/>
      <c r="AV321" s="206"/>
      <c r="AW321" s="206"/>
      <c r="AX321" s="206"/>
      <c r="AY321" s="206"/>
      <c r="AZ321" s="206"/>
      <c r="BA321" s="206"/>
      <c r="BB321" s="206"/>
      <c r="BC321" s="206"/>
      <c r="BD321" s="206"/>
      <c r="BE321" s="206"/>
      <c r="BF321" s="206"/>
      <c r="BG321" s="206"/>
      <c r="BH321" s="206"/>
    </row>
    <row r="322" spans="1:60" outlineLevel="1" x14ac:dyDescent="0.25">
      <c r="A322" s="223"/>
      <c r="B322" s="224"/>
      <c r="C322" s="254" t="s">
        <v>568</v>
      </c>
      <c r="D322" s="226"/>
      <c r="E322" s="227">
        <v>595</v>
      </c>
      <c r="F322" s="225"/>
      <c r="G322" s="225"/>
      <c r="H322" s="225"/>
      <c r="I322" s="225"/>
      <c r="J322" s="225"/>
      <c r="K322" s="225"/>
      <c r="L322" s="225"/>
      <c r="M322" s="225"/>
      <c r="N322" s="225"/>
      <c r="O322" s="225"/>
      <c r="P322" s="225"/>
      <c r="Q322" s="225"/>
      <c r="R322" s="225"/>
      <c r="S322" s="225"/>
      <c r="T322" s="225"/>
      <c r="U322" s="225"/>
      <c r="V322" s="225"/>
      <c r="W322" s="225"/>
      <c r="X322" s="206"/>
      <c r="Y322" s="206"/>
      <c r="Z322" s="206"/>
      <c r="AA322" s="206"/>
      <c r="AB322" s="206"/>
      <c r="AC322" s="206"/>
      <c r="AD322" s="206"/>
      <c r="AE322" s="206"/>
      <c r="AF322" s="206"/>
      <c r="AG322" s="206" t="s">
        <v>280</v>
      </c>
      <c r="AH322" s="206">
        <v>0</v>
      </c>
      <c r="AI322" s="206"/>
      <c r="AJ322" s="206"/>
      <c r="AK322" s="206"/>
      <c r="AL322" s="206"/>
      <c r="AM322" s="206"/>
      <c r="AN322" s="206"/>
      <c r="AO322" s="206"/>
      <c r="AP322" s="206"/>
      <c r="AQ322" s="206"/>
      <c r="AR322" s="206"/>
      <c r="AS322" s="206"/>
      <c r="AT322" s="206"/>
      <c r="AU322" s="206"/>
      <c r="AV322" s="206"/>
      <c r="AW322" s="206"/>
      <c r="AX322" s="206"/>
      <c r="AY322" s="206"/>
      <c r="AZ322" s="206"/>
      <c r="BA322" s="206"/>
      <c r="BB322" s="206"/>
      <c r="BC322" s="206"/>
      <c r="BD322" s="206"/>
      <c r="BE322" s="206"/>
      <c r="BF322" s="206"/>
      <c r="BG322" s="206"/>
      <c r="BH322" s="206"/>
    </row>
    <row r="323" spans="1:60" outlineLevel="1" x14ac:dyDescent="0.25">
      <c r="A323" s="244">
        <v>82</v>
      </c>
      <c r="B323" s="245" t="s">
        <v>569</v>
      </c>
      <c r="C323" s="255" t="s">
        <v>570</v>
      </c>
      <c r="D323" s="246" t="s">
        <v>320</v>
      </c>
      <c r="E323" s="247">
        <v>42.502000000000002</v>
      </c>
      <c r="F323" s="248"/>
      <c r="G323" s="249">
        <f>ROUND(E323*F323,2)</f>
        <v>0</v>
      </c>
      <c r="H323" s="248"/>
      <c r="I323" s="249">
        <f>ROUND(E323*H323,2)</f>
        <v>0</v>
      </c>
      <c r="J323" s="248"/>
      <c r="K323" s="249">
        <f>ROUND(E323*J323,2)</f>
        <v>0</v>
      </c>
      <c r="L323" s="249">
        <v>21</v>
      </c>
      <c r="M323" s="249">
        <f>G323*(1+L323/100)</f>
        <v>0</v>
      </c>
      <c r="N323" s="249">
        <v>0</v>
      </c>
      <c r="O323" s="249">
        <f>ROUND(E323*N323,2)</f>
        <v>0</v>
      </c>
      <c r="P323" s="249">
        <v>0</v>
      </c>
      <c r="Q323" s="250">
        <f>ROUND(E323*P323,2)</f>
        <v>0</v>
      </c>
      <c r="R323" s="225"/>
      <c r="S323" s="225" t="s">
        <v>276</v>
      </c>
      <c r="T323" s="225" t="s">
        <v>277</v>
      </c>
      <c r="U323" s="225">
        <v>0</v>
      </c>
      <c r="V323" s="225">
        <f>ROUND(E323*U323,2)</f>
        <v>0</v>
      </c>
      <c r="W323" s="225"/>
      <c r="X323" s="206"/>
      <c r="Y323" s="206"/>
      <c r="Z323" s="206"/>
      <c r="AA323" s="206"/>
      <c r="AB323" s="206"/>
      <c r="AC323" s="206"/>
      <c r="AD323" s="206"/>
      <c r="AE323" s="206"/>
      <c r="AF323" s="206"/>
      <c r="AG323" s="206" t="s">
        <v>346</v>
      </c>
      <c r="AH323" s="206"/>
      <c r="AI323" s="206"/>
      <c r="AJ323" s="206"/>
      <c r="AK323" s="206"/>
      <c r="AL323" s="206"/>
      <c r="AM323" s="206"/>
      <c r="AN323" s="206"/>
      <c r="AO323" s="206"/>
      <c r="AP323" s="206"/>
      <c r="AQ323" s="206"/>
      <c r="AR323" s="206"/>
      <c r="AS323" s="206"/>
      <c r="AT323" s="206"/>
      <c r="AU323" s="206"/>
      <c r="AV323" s="206"/>
      <c r="AW323" s="206"/>
      <c r="AX323" s="206"/>
      <c r="AY323" s="206"/>
      <c r="AZ323" s="206"/>
      <c r="BA323" s="206"/>
      <c r="BB323" s="206"/>
      <c r="BC323" s="206"/>
      <c r="BD323" s="206"/>
      <c r="BE323" s="206"/>
      <c r="BF323" s="206"/>
      <c r="BG323" s="206"/>
      <c r="BH323" s="206"/>
    </row>
    <row r="324" spans="1:60" outlineLevel="1" x14ac:dyDescent="0.25">
      <c r="A324" s="244">
        <v>83</v>
      </c>
      <c r="B324" s="245" t="s">
        <v>571</v>
      </c>
      <c r="C324" s="255" t="s">
        <v>572</v>
      </c>
      <c r="D324" s="246" t="s">
        <v>320</v>
      </c>
      <c r="E324" s="247">
        <v>0.40300000000000002</v>
      </c>
      <c r="F324" s="248"/>
      <c r="G324" s="249">
        <f>ROUND(E324*F324,2)</f>
        <v>0</v>
      </c>
      <c r="H324" s="248"/>
      <c r="I324" s="249">
        <f>ROUND(E324*H324,2)</f>
        <v>0</v>
      </c>
      <c r="J324" s="248"/>
      <c r="K324" s="249">
        <f>ROUND(E324*J324,2)</f>
        <v>0</v>
      </c>
      <c r="L324" s="249">
        <v>21</v>
      </c>
      <c r="M324" s="249">
        <f>G324*(1+L324/100)</f>
        <v>0</v>
      </c>
      <c r="N324" s="249">
        <v>0</v>
      </c>
      <c r="O324" s="249">
        <f>ROUND(E324*N324,2)</f>
        <v>0</v>
      </c>
      <c r="P324" s="249">
        <v>0</v>
      </c>
      <c r="Q324" s="250">
        <f>ROUND(E324*P324,2)</f>
        <v>0</v>
      </c>
      <c r="R324" s="225"/>
      <c r="S324" s="225" t="s">
        <v>276</v>
      </c>
      <c r="T324" s="225" t="s">
        <v>277</v>
      </c>
      <c r="U324" s="225">
        <v>0</v>
      </c>
      <c r="V324" s="225">
        <f>ROUND(E324*U324,2)</f>
        <v>0</v>
      </c>
      <c r="W324" s="225"/>
      <c r="X324" s="206"/>
      <c r="Y324" s="206"/>
      <c r="Z324" s="206"/>
      <c r="AA324" s="206"/>
      <c r="AB324" s="206"/>
      <c r="AC324" s="206"/>
      <c r="AD324" s="206"/>
      <c r="AE324" s="206"/>
      <c r="AF324" s="206"/>
      <c r="AG324" s="206" t="s">
        <v>346</v>
      </c>
      <c r="AH324" s="206"/>
      <c r="AI324" s="206"/>
      <c r="AJ324" s="206"/>
      <c r="AK324" s="206"/>
      <c r="AL324" s="206"/>
      <c r="AM324" s="206"/>
      <c r="AN324" s="206"/>
      <c r="AO324" s="206"/>
      <c r="AP324" s="206"/>
      <c r="AQ324" s="206"/>
      <c r="AR324" s="206"/>
      <c r="AS324" s="206"/>
      <c r="AT324" s="206"/>
      <c r="AU324" s="206"/>
      <c r="AV324" s="206"/>
      <c r="AW324" s="206"/>
      <c r="AX324" s="206"/>
      <c r="AY324" s="206"/>
      <c r="AZ324" s="206"/>
      <c r="BA324" s="206"/>
      <c r="BB324" s="206"/>
      <c r="BC324" s="206"/>
      <c r="BD324" s="206"/>
      <c r="BE324" s="206"/>
      <c r="BF324" s="206"/>
      <c r="BG324" s="206"/>
      <c r="BH324" s="206"/>
    </row>
    <row r="325" spans="1:60" outlineLevel="1" x14ac:dyDescent="0.25">
      <c r="A325" s="237">
        <v>84</v>
      </c>
      <c r="B325" s="238" t="s">
        <v>573</v>
      </c>
      <c r="C325" s="253" t="s">
        <v>574</v>
      </c>
      <c r="D325" s="239" t="s">
        <v>314</v>
      </c>
      <c r="E325" s="240">
        <v>82.0685</v>
      </c>
      <c r="F325" s="241"/>
      <c r="G325" s="242">
        <f>ROUND(E325*F325,2)</f>
        <v>0</v>
      </c>
      <c r="H325" s="241"/>
      <c r="I325" s="242">
        <f>ROUND(E325*H325,2)</f>
        <v>0</v>
      </c>
      <c r="J325" s="241"/>
      <c r="K325" s="242">
        <f>ROUND(E325*J325,2)</f>
        <v>0</v>
      </c>
      <c r="L325" s="242">
        <v>21</v>
      </c>
      <c r="M325" s="242">
        <f>G325*(1+L325/100)</f>
        <v>0</v>
      </c>
      <c r="N325" s="242">
        <v>0</v>
      </c>
      <c r="O325" s="242">
        <f>ROUND(E325*N325,2)</f>
        <v>0</v>
      </c>
      <c r="P325" s="242">
        <v>0.05</v>
      </c>
      <c r="Q325" s="243">
        <f>ROUND(E325*P325,2)</f>
        <v>4.0999999999999996</v>
      </c>
      <c r="R325" s="225"/>
      <c r="S325" s="225" t="s">
        <v>289</v>
      </c>
      <c r="T325" s="225" t="s">
        <v>277</v>
      </c>
      <c r="U325" s="225">
        <v>0</v>
      </c>
      <c r="V325" s="225">
        <f>ROUND(E325*U325,2)</f>
        <v>0</v>
      </c>
      <c r="W325" s="225"/>
      <c r="X325" s="206"/>
      <c r="Y325" s="206"/>
      <c r="Z325" s="206"/>
      <c r="AA325" s="206"/>
      <c r="AB325" s="206"/>
      <c r="AC325" s="206"/>
      <c r="AD325" s="206"/>
      <c r="AE325" s="206"/>
      <c r="AF325" s="206"/>
      <c r="AG325" s="206" t="s">
        <v>346</v>
      </c>
      <c r="AH325" s="206"/>
      <c r="AI325" s="206"/>
      <c r="AJ325" s="206"/>
      <c r="AK325" s="206"/>
      <c r="AL325" s="206"/>
      <c r="AM325" s="206"/>
      <c r="AN325" s="206"/>
      <c r="AO325" s="206"/>
      <c r="AP325" s="206"/>
      <c r="AQ325" s="206"/>
      <c r="AR325" s="206"/>
      <c r="AS325" s="206"/>
      <c r="AT325" s="206"/>
      <c r="AU325" s="206"/>
      <c r="AV325" s="206"/>
      <c r="AW325" s="206"/>
      <c r="AX325" s="206"/>
      <c r="AY325" s="206"/>
      <c r="AZ325" s="206"/>
      <c r="BA325" s="206"/>
      <c r="BB325" s="206"/>
      <c r="BC325" s="206"/>
      <c r="BD325" s="206"/>
      <c r="BE325" s="206"/>
      <c r="BF325" s="206"/>
      <c r="BG325" s="206"/>
      <c r="BH325" s="206"/>
    </row>
    <row r="326" spans="1:60" outlineLevel="1" x14ac:dyDescent="0.25">
      <c r="A326" s="223"/>
      <c r="B326" s="224"/>
      <c r="C326" s="254" t="s">
        <v>347</v>
      </c>
      <c r="D326" s="226"/>
      <c r="E326" s="227">
        <v>5.6265000000000001</v>
      </c>
      <c r="F326" s="225"/>
      <c r="G326" s="225"/>
      <c r="H326" s="225"/>
      <c r="I326" s="225"/>
      <c r="J326" s="225"/>
      <c r="K326" s="225"/>
      <c r="L326" s="225"/>
      <c r="M326" s="225"/>
      <c r="N326" s="225"/>
      <c r="O326" s="225"/>
      <c r="P326" s="225"/>
      <c r="Q326" s="225"/>
      <c r="R326" s="225"/>
      <c r="S326" s="225"/>
      <c r="T326" s="225"/>
      <c r="U326" s="225"/>
      <c r="V326" s="225"/>
      <c r="W326" s="225"/>
      <c r="X326" s="206"/>
      <c r="Y326" s="206"/>
      <c r="Z326" s="206"/>
      <c r="AA326" s="206"/>
      <c r="AB326" s="206"/>
      <c r="AC326" s="206"/>
      <c r="AD326" s="206"/>
      <c r="AE326" s="206"/>
      <c r="AF326" s="206"/>
      <c r="AG326" s="206" t="s">
        <v>280</v>
      </c>
      <c r="AH326" s="206">
        <v>0</v>
      </c>
      <c r="AI326" s="206"/>
      <c r="AJ326" s="206"/>
      <c r="AK326" s="206"/>
      <c r="AL326" s="206"/>
      <c r="AM326" s="206"/>
      <c r="AN326" s="206"/>
      <c r="AO326" s="206"/>
      <c r="AP326" s="206"/>
      <c r="AQ326" s="206"/>
      <c r="AR326" s="206"/>
      <c r="AS326" s="206"/>
      <c r="AT326" s="206"/>
      <c r="AU326" s="206"/>
      <c r="AV326" s="206"/>
      <c r="AW326" s="206"/>
      <c r="AX326" s="206"/>
      <c r="AY326" s="206"/>
      <c r="AZ326" s="206"/>
      <c r="BA326" s="206"/>
      <c r="BB326" s="206"/>
      <c r="BC326" s="206"/>
      <c r="BD326" s="206"/>
      <c r="BE326" s="206"/>
      <c r="BF326" s="206"/>
      <c r="BG326" s="206"/>
      <c r="BH326" s="206"/>
    </row>
    <row r="327" spans="1:60" outlineLevel="1" x14ac:dyDescent="0.25">
      <c r="A327" s="223"/>
      <c r="B327" s="224"/>
      <c r="C327" s="254" t="s">
        <v>348</v>
      </c>
      <c r="D327" s="226"/>
      <c r="E327" s="227">
        <v>48.611499999999999</v>
      </c>
      <c r="F327" s="225"/>
      <c r="G327" s="225"/>
      <c r="H327" s="225"/>
      <c r="I327" s="225"/>
      <c r="J327" s="225"/>
      <c r="K327" s="225"/>
      <c r="L327" s="225"/>
      <c r="M327" s="225"/>
      <c r="N327" s="225"/>
      <c r="O327" s="225"/>
      <c r="P327" s="225"/>
      <c r="Q327" s="225"/>
      <c r="R327" s="225"/>
      <c r="S327" s="225"/>
      <c r="T327" s="225"/>
      <c r="U327" s="225"/>
      <c r="V327" s="225"/>
      <c r="W327" s="225"/>
      <c r="X327" s="206"/>
      <c r="Y327" s="206"/>
      <c r="Z327" s="206"/>
      <c r="AA327" s="206"/>
      <c r="AB327" s="206"/>
      <c r="AC327" s="206"/>
      <c r="AD327" s="206"/>
      <c r="AE327" s="206"/>
      <c r="AF327" s="206"/>
      <c r="AG327" s="206" t="s">
        <v>280</v>
      </c>
      <c r="AH327" s="206">
        <v>0</v>
      </c>
      <c r="AI327" s="206"/>
      <c r="AJ327" s="206"/>
      <c r="AK327" s="206"/>
      <c r="AL327" s="206"/>
      <c r="AM327" s="206"/>
      <c r="AN327" s="206"/>
      <c r="AO327" s="206"/>
      <c r="AP327" s="206"/>
      <c r="AQ327" s="206"/>
      <c r="AR327" s="206"/>
      <c r="AS327" s="206"/>
      <c r="AT327" s="206"/>
      <c r="AU327" s="206"/>
      <c r="AV327" s="206"/>
      <c r="AW327" s="206"/>
      <c r="AX327" s="206"/>
      <c r="AY327" s="206"/>
      <c r="AZ327" s="206"/>
      <c r="BA327" s="206"/>
      <c r="BB327" s="206"/>
      <c r="BC327" s="206"/>
      <c r="BD327" s="206"/>
      <c r="BE327" s="206"/>
      <c r="BF327" s="206"/>
      <c r="BG327" s="206"/>
      <c r="BH327" s="206"/>
    </row>
    <row r="328" spans="1:60" outlineLevel="1" x14ac:dyDescent="0.25">
      <c r="A328" s="223"/>
      <c r="B328" s="224"/>
      <c r="C328" s="254" t="s">
        <v>349</v>
      </c>
      <c r="D328" s="226"/>
      <c r="E328" s="227">
        <v>0.48425000000000001</v>
      </c>
      <c r="F328" s="225"/>
      <c r="G328" s="225"/>
      <c r="H328" s="225"/>
      <c r="I328" s="225"/>
      <c r="J328" s="225"/>
      <c r="K328" s="225"/>
      <c r="L328" s="225"/>
      <c r="M328" s="225"/>
      <c r="N328" s="225"/>
      <c r="O328" s="225"/>
      <c r="P328" s="225"/>
      <c r="Q328" s="225"/>
      <c r="R328" s="225"/>
      <c r="S328" s="225"/>
      <c r="T328" s="225"/>
      <c r="U328" s="225"/>
      <c r="V328" s="225"/>
      <c r="W328" s="225"/>
      <c r="X328" s="206"/>
      <c r="Y328" s="206"/>
      <c r="Z328" s="206"/>
      <c r="AA328" s="206"/>
      <c r="AB328" s="206"/>
      <c r="AC328" s="206"/>
      <c r="AD328" s="206"/>
      <c r="AE328" s="206"/>
      <c r="AF328" s="206"/>
      <c r="AG328" s="206" t="s">
        <v>280</v>
      </c>
      <c r="AH328" s="206">
        <v>0</v>
      </c>
      <c r="AI328" s="206"/>
      <c r="AJ328" s="206"/>
      <c r="AK328" s="206"/>
      <c r="AL328" s="206"/>
      <c r="AM328" s="206"/>
      <c r="AN328" s="206"/>
      <c r="AO328" s="206"/>
      <c r="AP328" s="206"/>
      <c r="AQ328" s="206"/>
      <c r="AR328" s="206"/>
      <c r="AS328" s="206"/>
      <c r="AT328" s="206"/>
      <c r="AU328" s="206"/>
      <c r="AV328" s="206"/>
      <c r="AW328" s="206"/>
      <c r="AX328" s="206"/>
      <c r="AY328" s="206"/>
      <c r="AZ328" s="206"/>
      <c r="BA328" s="206"/>
      <c r="BB328" s="206"/>
      <c r="BC328" s="206"/>
      <c r="BD328" s="206"/>
      <c r="BE328" s="206"/>
      <c r="BF328" s="206"/>
      <c r="BG328" s="206"/>
      <c r="BH328" s="206"/>
    </row>
    <row r="329" spans="1:60" outlineLevel="1" x14ac:dyDescent="0.25">
      <c r="A329" s="223"/>
      <c r="B329" s="224"/>
      <c r="C329" s="254" t="s">
        <v>350</v>
      </c>
      <c r="D329" s="226"/>
      <c r="E329" s="227">
        <v>13.387499999999999</v>
      </c>
      <c r="F329" s="225"/>
      <c r="G329" s="225"/>
      <c r="H329" s="225"/>
      <c r="I329" s="225"/>
      <c r="J329" s="225"/>
      <c r="K329" s="225"/>
      <c r="L329" s="225"/>
      <c r="M329" s="225"/>
      <c r="N329" s="225"/>
      <c r="O329" s="225"/>
      <c r="P329" s="225"/>
      <c r="Q329" s="225"/>
      <c r="R329" s="225"/>
      <c r="S329" s="225"/>
      <c r="T329" s="225"/>
      <c r="U329" s="225"/>
      <c r="V329" s="225"/>
      <c r="W329" s="225"/>
      <c r="X329" s="206"/>
      <c r="Y329" s="206"/>
      <c r="Z329" s="206"/>
      <c r="AA329" s="206"/>
      <c r="AB329" s="206"/>
      <c r="AC329" s="206"/>
      <c r="AD329" s="206"/>
      <c r="AE329" s="206"/>
      <c r="AF329" s="206"/>
      <c r="AG329" s="206" t="s">
        <v>280</v>
      </c>
      <c r="AH329" s="206">
        <v>0</v>
      </c>
      <c r="AI329" s="206"/>
      <c r="AJ329" s="206"/>
      <c r="AK329" s="206"/>
      <c r="AL329" s="206"/>
      <c r="AM329" s="206"/>
      <c r="AN329" s="206"/>
      <c r="AO329" s="206"/>
      <c r="AP329" s="206"/>
      <c r="AQ329" s="206"/>
      <c r="AR329" s="206"/>
      <c r="AS329" s="206"/>
      <c r="AT329" s="206"/>
      <c r="AU329" s="206"/>
      <c r="AV329" s="206"/>
      <c r="AW329" s="206"/>
      <c r="AX329" s="206"/>
      <c r="AY329" s="206"/>
      <c r="AZ329" s="206"/>
      <c r="BA329" s="206"/>
      <c r="BB329" s="206"/>
      <c r="BC329" s="206"/>
      <c r="BD329" s="206"/>
      <c r="BE329" s="206"/>
      <c r="BF329" s="206"/>
      <c r="BG329" s="206"/>
      <c r="BH329" s="206"/>
    </row>
    <row r="330" spans="1:60" outlineLevel="1" x14ac:dyDescent="0.25">
      <c r="A330" s="223"/>
      <c r="B330" s="224"/>
      <c r="C330" s="254" t="s">
        <v>351</v>
      </c>
      <c r="D330" s="226"/>
      <c r="E330" s="227">
        <v>13.9587</v>
      </c>
      <c r="F330" s="225"/>
      <c r="G330" s="225"/>
      <c r="H330" s="225"/>
      <c r="I330" s="225"/>
      <c r="J330" s="225"/>
      <c r="K330" s="225"/>
      <c r="L330" s="225"/>
      <c r="M330" s="225"/>
      <c r="N330" s="225"/>
      <c r="O330" s="225"/>
      <c r="P330" s="225"/>
      <c r="Q330" s="225"/>
      <c r="R330" s="225"/>
      <c r="S330" s="225"/>
      <c r="T330" s="225"/>
      <c r="U330" s="225"/>
      <c r="V330" s="225"/>
      <c r="W330" s="225"/>
      <c r="X330" s="206"/>
      <c r="Y330" s="206"/>
      <c r="Z330" s="206"/>
      <c r="AA330" s="206"/>
      <c r="AB330" s="206"/>
      <c r="AC330" s="206"/>
      <c r="AD330" s="206"/>
      <c r="AE330" s="206"/>
      <c r="AF330" s="206"/>
      <c r="AG330" s="206" t="s">
        <v>280</v>
      </c>
      <c r="AH330" s="206">
        <v>0</v>
      </c>
      <c r="AI330" s="206"/>
      <c r="AJ330" s="206"/>
      <c r="AK330" s="206"/>
      <c r="AL330" s="206"/>
      <c r="AM330" s="206"/>
      <c r="AN330" s="206"/>
      <c r="AO330" s="206"/>
      <c r="AP330" s="206"/>
      <c r="AQ330" s="206"/>
      <c r="AR330" s="206"/>
      <c r="AS330" s="206"/>
      <c r="AT330" s="206"/>
      <c r="AU330" s="206"/>
      <c r="AV330" s="206"/>
      <c r="AW330" s="206"/>
      <c r="AX330" s="206"/>
      <c r="AY330" s="206"/>
      <c r="AZ330" s="206"/>
      <c r="BA330" s="206"/>
      <c r="BB330" s="206"/>
      <c r="BC330" s="206"/>
      <c r="BD330" s="206"/>
      <c r="BE330" s="206"/>
      <c r="BF330" s="206"/>
      <c r="BG330" s="206"/>
      <c r="BH330" s="206"/>
    </row>
    <row r="331" spans="1:60" outlineLevel="1" x14ac:dyDescent="0.25">
      <c r="A331" s="237">
        <v>85</v>
      </c>
      <c r="B331" s="238" t="s">
        <v>575</v>
      </c>
      <c r="C331" s="253" t="s">
        <v>576</v>
      </c>
      <c r="D331" s="239" t="s">
        <v>314</v>
      </c>
      <c r="E331" s="240">
        <v>101.3938</v>
      </c>
      <c r="F331" s="241"/>
      <c r="G331" s="242">
        <f>ROUND(E331*F331,2)</f>
        <v>0</v>
      </c>
      <c r="H331" s="241"/>
      <c r="I331" s="242">
        <f>ROUND(E331*H331,2)</f>
        <v>0</v>
      </c>
      <c r="J331" s="241"/>
      <c r="K331" s="242">
        <f>ROUND(E331*J331,2)</f>
        <v>0</v>
      </c>
      <c r="L331" s="242">
        <v>21</v>
      </c>
      <c r="M331" s="242">
        <f>G331*(1+L331/100)</f>
        <v>0</v>
      </c>
      <c r="N331" s="242">
        <v>0</v>
      </c>
      <c r="O331" s="242">
        <f>ROUND(E331*N331,2)</f>
        <v>0</v>
      </c>
      <c r="P331" s="242">
        <v>4.5999999999999999E-2</v>
      </c>
      <c r="Q331" s="243">
        <f>ROUND(E331*P331,2)</f>
        <v>4.66</v>
      </c>
      <c r="R331" s="225"/>
      <c r="S331" s="225" t="s">
        <v>289</v>
      </c>
      <c r="T331" s="225" t="s">
        <v>277</v>
      </c>
      <c r="U331" s="225">
        <v>0</v>
      </c>
      <c r="V331" s="225">
        <f>ROUND(E331*U331,2)</f>
        <v>0</v>
      </c>
      <c r="W331" s="225"/>
      <c r="X331" s="206"/>
      <c r="Y331" s="206"/>
      <c r="Z331" s="206"/>
      <c r="AA331" s="206"/>
      <c r="AB331" s="206"/>
      <c r="AC331" s="206"/>
      <c r="AD331" s="206"/>
      <c r="AE331" s="206"/>
      <c r="AF331" s="206"/>
      <c r="AG331" s="206" t="s">
        <v>346</v>
      </c>
      <c r="AH331" s="206"/>
      <c r="AI331" s="206"/>
      <c r="AJ331" s="206"/>
      <c r="AK331" s="206"/>
      <c r="AL331" s="206"/>
      <c r="AM331" s="206"/>
      <c r="AN331" s="206"/>
      <c r="AO331" s="206"/>
      <c r="AP331" s="206"/>
      <c r="AQ331" s="206"/>
      <c r="AR331" s="206"/>
      <c r="AS331" s="206"/>
      <c r="AT331" s="206"/>
      <c r="AU331" s="206"/>
      <c r="AV331" s="206"/>
      <c r="AW331" s="206"/>
      <c r="AX331" s="206"/>
      <c r="AY331" s="206"/>
      <c r="AZ331" s="206"/>
      <c r="BA331" s="206"/>
      <c r="BB331" s="206"/>
      <c r="BC331" s="206"/>
      <c r="BD331" s="206"/>
      <c r="BE331" s="206"/>
      <c r="BF331" s="206"/>
      <c r="BG331" s="206"/>
      <c r="BH331" s="206"/>
    </row>
    <row r="332" spans="1:60" outlineLevel="1" x14ac:dyDescent="0.25">
      <c r="A332" s="223"/>
      <c r="B332" s="224"/>
      <c r="C332" s="254" t="s">
        <v>360</v>
      </c>
      <c r="D332" s="226"/>
      <c r="E332" s="227">
        <v>92.9315</v>
      </c>
      <c r="F332" s="225"/>
      <c r="G332" s="225"/>
      <c r="H332" s="225"/>
      <c r="I332" s="225"/>
      <c r="J332" s="225"/>
      <c r="K332" s="225"/>
      <c r="L332" s="225"/>
      <c r="M332" s="225"/>
      <c r="N332" s="225"/>
      <c r="O332" s="225"/>
      <c r="P332" s="225"/>
      <c r="Q332" s="225"/>
      <c r="R332" s="225"/>
      <c r="S332" s="225"/>
      <c r="T332" s="225"/>
      <c r="U332" s="225"/>
      <c r="V332" s="225"/>
      <c r="W332" s="225"/>
      <c r="X332" s="206"/>
      <c r="Y332" s="206"/>
      <c r="Z332" s="206"/>
      <c r="AA332" s="206"/>
      <c r="AB332" s="206"/>
      <c r="AC332" s="206"/>
      <c r="AD332" s="206"/>
      <c r="AE332" s="206"/>
      <c r="AF332" s="206"/>
      <c r="AG332" s="206" t="s">
        <v>280</v>
      </c>
      <c r="AH332" s="206">
        <v>0</v>
      </c>
      <c r="AI332" s="206"/>
      <c r="AJ332" s="206"/>
      <c r="AK332" s="206"/>
      <c r="AL332" s="206"/>
      <c r="AM332" s="206"/>
      <c r="AN332" s="206"/>
      <c r="AO332" s="206"/>
      <c r="AP332" s="206"/>
      <c r="AQ332" s="206"/>
      <c r="AR332" s="206"/>
      <c r="AS332" s="206"/>
      <c r="AT332" s="206"/>
      <c r="AU332" s="206"/>
      <c r="AV332" s="206"/>
      <c r="AW332" s="206"/>
      <c r="AX332" s="206"/>
      <c r="AY332" s="206"/>
      <c r="AZ332" s="206"/>
      <c r="BA332" s="206"/>
      <c r="BB332" s="206"/>
      <c r="BC332" s="206"/>
      <c r="BD332" s="206"/>
      <c r="BE332" s="206"/>
      <c r="BF332" s="206"/>
      <c r="BG332" s="206"/>
      <c r="BH332" s="206"/>
    </row>
    <row r="333" spans="1:60" ht="20.399999999999999" outlineLevel="1" x14ac:dyDescent="0.25">
      <c r="A333" s="223"/>
      <c r="B333" s="224"/>
      <c r="C333" s="254" t="s">
        <v>361</v>
      </c>
      <c r="D333" s="226"/>
      <c r="E333" s="227">
        <v>8.4622499999999992</v>
      </c>
      <c r="F333" s="225"/>
      <c r="G333" s="225"/>
      <c r="H333" s="225"/>
      <c r="I333" s="225"/>
      <c r="J333" s="225"/>
      <c r="K333" s="225"/>
      <c r="L333" s="225"/>
      <c r="M333" s="225"/>
      <c r="N333" s="225"/>
      <c r="O333" s="225"/>
      <c r="P333" s="225"/>
      <c r="Q333" s="225"/>
      <c r="R333" s="225"/>
      <c r="S333" s="225"/>
      <c r="T333" s="225"/>
      <c r="U333" s="225"/>
      <c r="V333" s="225"/>
      <c r="W333" s="225"/>
      <c r="X333" s="206"/>
      <c r="Y333" s="206"/>
      <c r="Z333" s="206"/>
      <c r="AA333" s="206"/>
      <c r="AB333" s="206"/>
      <c r="AC333" s="206"/>
      <c r="AD333" s="206"/>
      <c r="AE333" s="206"/>
      <c r="AF333" s="206"/>
      <c r="AG333" s="206" t="s">
        <v>280</v>
      </c>
      <c r="AH333" s="206">
        <v>0</v>
      </c>
      <c r="AI333" s="206"/>
      <c r="AJ333" s="206"/>
      <c r="AK333" s="206"/>
      <c r="AL333" s="206"/>
      <c r="AM333" s="206"/>
      <c r="AN333" s="206"/>
      <c r="AO333" s="206"/>
      <c r="AP333" s="206"/>
      <c r="AQ333" s="206"/>
      <c r="AR333" s="206"/>
      <c r="AS333" s="206"/>
      <c r="AT333" s="206"/>
      <c r="AU333" s="206"/>
      <c r="AV333" s="206"/>
      <c r="AW333" s="206"/>
      <c r="AX333" s="206"/>
      <c r="AY333" s="206"/>
      <c r="AZ333" s="206"/>
      <c r="BA333" s="206"/>
      <c r="BB333" s="206"/>
      <c r="BC333" s="206"/>
      <c r="BD333" s="206"/>
      <c r="BE333" s="206"/>
      <c r="BF333" s="206"/>
      <c r="BG333" s="206"/>
      <c r="BH333" s="206"/>
    </row>
    <row r="334" spans="1:60" outlineLevel="1" x14ac:dyDescent="0.25">
      <c r="A334" s="237">
        <v>86</v>
      </c>
      <c r="B334" s="238" t="s">
        <v>577</v>
      </c>
      <c r="C334" s="253" t="s">
        <v>578</v>
      </c>
      <c r="D334" s="239" t="s">
        <v>314</v>
      </c>
      <c r="E334" s="240">
        <v>191.4623</v>
      </c>
      <c r="F334" s="241"/>
      <c r="G334" s="242">
        <f>ROUND(E334*F334,2)</f>
        <v>0</v>
      </c>
      <c r="H334" s="241"/>
      <c r="I334" s="242">
        <f>ROUND(E334*H334,2)</f>
        <v>0</v>
      </c>
      <c r="J334" s="241"/>
      <c r="K334" s="242">
        <f>ROUND(E334*J334,2)</f>
        <v>0</v>
      </c>
      <c r="L334" s="242">
        <v>21</v>
      </c>
      <c r="M334" s="242">
        <f>G334*(1+L334/100)</f>
        <v>0</v>
      </c>
      <c r="N334" s="242">
        <v>0</v>
      </c>
      <c r="O334" s="242">
        <f>ROUND(E334*N334,2)</f>
        <v>0</v>
      </c>
      <c r="P334" s="242">
        <v>1.6E-2</v>
      </c>
      <c r="Q334" s="243">
        <f>ROUND(E334*P334,2)</f>
        <v>3.06</v>
      </c>
      <c r="R334" s="225"/>
      <c r="S334" s="225" t="s">
        <v>289</v>
      </c>
      <c r="T334" s="225" t="s">
        <v>277</v>
      </c>
      <c r="U334" s="225">
        <v>0</v>
      </c>
      <c r="V334" s="225">
        <f>ROUND(E334*U334,2)</f>
        <v>0</v>
      </c>
      <c r="W334" s="225"/>
      <c r="X334" s="206"/>
      <c r="Y334" s="206"/>
      <c r="Z334" s="206"/>
      <c r="AA334" s="206"/>
      <c r="AB334" s="206"/>
      <c r="AC334" s="206"/>
      <c r="AD334" s="206"/>
      <c r="AE334" s="206"/>
      <c r="AF334" s="206"/>
      <c r="AG334" s="206" t="s">
        <v>346</v>
      </c>
      <c r="AH334" s="206"/>
      <c r="AI334" s="206"/>
      <c r="AJ334" s="206"/>
      <c r="AK334" s="206"/>
      <c r="AL334" s="206"/>
      <c r="AM334" s="206"/>
      <c r="AN334" s="206"/>
      <c r="AO334" s="206"/>
      <c r="AP334" s="206"/>
      <c r="AQ334" s="206"/>
      <c r="AR334" s="206"/>
      <c r="AS334" s="206"/>
      <c r="AT334" s="206"/>
      <c r="AU334" s="206"/>
      <c r="AV334" s="206"/>
      <c r="AW334" s="206"/>
      <c r="AX334" s="206"/>
      <c r="AY334" s="206"/>
      <c r="AZ334" s="206"/>
      <c r="BA334" s="206"/>
      <c r="BB334" s="206"/>
      <c r="BC334" s="206"/>
      <c r="BD334" s="206"/>
      <c r="BE334" s="206"/>
      <c r="BF334" s="206"/>
      <c r="BG334" s="206"/>
      <c r="BH334" s="206"/>
    </row>
    <row r="335" spans="1:60" outlineLevel="1" x14ac:dyDescent="0.25">
      <c r="A335" s="223"/>
      <c r="B335" s="224"/>
      <c r="C335" s="254" t="s">
        <v>456</v>
      </c>
      <c r="D335" s="226"/>
      <c r="E335" s="227">
        <v>183</v>
      </c>
      <c r="F335" s="225"/>
      <c r="G335" s="225"/>
      <c r="H335" s="225"/>
      <c r="I335" s="225"/>
      <c r="J335" s="225"/>
      <c r="K335" s="225"/>
      <c r="L335" s="225"/>
      <c r="M335" s="225"/>
      <c r="N335" s="225"/>
      <c r="O335" s="225"/>
      <c r="P335" s="225"/>
      <c r="Q335" s="225"/>
      <c r="R335" s="225"/>
      <c r="S335" s="225"/>
      <c r="T335" s="225"/>
      <c r="U335" s="225"/>
      <c r="V335" s="225"/>
      <c r="W335" s="225"/>
      <c r="X335" s="206"/>
      <c r="Y335" s="206"/>
      <c r="Z335" s="206"/>
      <c r="AA335" s="206"/>
      <c r="AB335" s="206"/>
      <c r="AC335" s="206"/>
      <c r="AD335" s="206"/>
      <c r="AE335" s="206"/>
      <c r="AF335" s="206"/>
      <c r="AG335" s="206" t="s">
        <v>280</v>
      </c>
      <c r="AH335" s="206">
        <v>0</v>
      </c>
      <c r="AI335" s="206"/>
      <c r="AJ335" s="206"/>
      <c r="AK335" s="206"/>
      <c r="AL335" s="206"/>
      <c r="AM335" s="206"/>
      <c r="AN335" s="206"/>
      <c r="AO335" s="206"/>
      <c r="AP335" s="206"/>
      <c r="AQ335" s="206"/>
      <c r="AR335" s="206"/>
      <c r="AS335" s="206"/>
      <c r="AT335" s="206"/>
      <c r="AU335" s="206"/>
      <c r="AV335" s="206"/>
      <c r="AW335" s="206"/>
      <c r="AX335" s="206"/>
      <c r="AY335" s="206"/>
      <c r="AZ335" s="206"/>
      <c r="BA335" s="206"/>
      <c r="BB335" s="206"/>
      <c r="BC335" s="206"/>
      <c r="BD335" s="206"/>
      <c r="BE335" s="206"/>
      <c r="BF335" s="206"/>
      <c r="BG335" s="206"/>
      <c r="BH335" s="206"/>
    </row>
    <row r="336" spans="1:60" ht="20.399999999999999" outlineLevel="1" x14ac:dyDescent="0.25">
      <c r="A336" s="223"/>
      <c r="B336" s="224"/>
      <c r="C336" s="254" t="s">
        <v>361</v>
      </c>
      <c r="D336" s="226"/>
      <c r="E336" s="227">
        <v>8.4622499999999992</v>
      </c>
      <c r="F336" s="225"/>
      <c r="G336" s="225"/>
      <c r="H336" s="225"/>
      <c r="I336" s="225"/>
      <c r="J336" s="225"/>
      <c r="K336" s="225"/>
      <c r="L336" s="225"/>
      <c r="M336" s="225"/>
      <c r="N336" s="225"/>
      <c r="O336" s="225"/>
      <c r="P336" s="225"/>
      <c r="Q336" s="225"/>
      <c r="R336" s="225"/>
      <c r="S336" s="225"/>
      <c r="T336" s="225"/>
      <c r="U336" s="225"/>
      <c r="V336" s="225"/>
      <c r="W336" s="225"/>
      <c r="X336" s="206"/>
      <c r="Y336" s="206"/>
      <c r="Z336" s="206"/>
      <c r="AA336" s="206"/>
      <c r="AB336" s="206"/>
      <c r="AC336" s="206"/>
      <c r="AD336" s="206"/>
      <c r="AE336" s="206"/>
      <c r="AF336" s="206"/>
      <c r="AG336" s="206" t="s">
        <v>280</v>
      </c>
      <c r="AH336" s="206">
        <v>0</v>
      </c>
      <c r="AI336" s="206"/>
      <c r="AJ336" s="206"/>
      <c r="AK336" s="206"/>
      <c r="AL336" s="206"/>
      <c r="AM336" s="206"/>
      <c r="AN336" s="206"/>
      <c r="AO336" s="206"/>
      <c r="AP336" s="206"/>
      <c r="AQ336" s="206"/>
      <c r="AR336" s="206"/>
      <c r="AS336" s="206"/>
      <c r="AT336" s="206"/>
      <c r="AU336" s="206"/>
      <c r="AV336" s="206"/>
      <c r="AW336" s="206"/>
      <c r="AX336" s="206"/>
      <c r="AY336" s="206"/>
      <c r="AZ336" s="206"/>
      <c r="BA336" s="206"/>
      <c r="BB336" s="206"/>
      <c r="BC336" s="206"/>
      <c r="BD336" s="206"/>
      <c r="BE336" s="206"/>
      <c r="BF336" s="206"/>
      <c r="BG336" s="206"/>
      <c r="BH336" s="206"/>
    </row>
    <row r="337" spans="1:60" outlineLevel="1" x14ac:dyDescent="0.25">
      <c r="A337" s="244">
        <v>87</v>
      </c>
      <c r="B337" s="245" t="s">
        <v>579</v>
      </c>
      <c r="C337" s="255" t="s">
        <v>580</v>
      </c>
      <c r="D337" s="246" t="s">
        <v>320</v>
      </c>
      <c r="E337" s="247">
        <v>42.502000000000002</v>
      </c>
      <c r="F337" s="248"/>
      <c r="G337" s="249">
        <f>ROUND(E337*F337,2)</f>
        <v>0</v>
      </c>
      <c r="H337" s="248"/>
      <c r="I337" s="249">
        <f>ROUND(E337*H337,2)</f>
        <v>0</v>
      </c>
      <c r="J337" s="248"/>
      <c r="K337" s="249">
        <f>ROUND(E337*J337,2)</f>
        <v>0</v>
      </c>
      <c r="L337" s="249">
        <v>21</v>
      </c>
      <c r="M337" s="249">
        <f>G337*(1+L337/100)</f>
        <v>0</v>
      </c>
      <c r="N337" s="249">
        <v>0</v>
      </c>
      <c r="O337" s="249">
        <f>ROUND(E337*N337,2)</f>
        <v>0</v>
      </c>
      <c r="P337" s="249">
        <v>0</v>
      </c>
      <c r="Q337" s="250">
        <f>ROUND(E337*P337,2)</f>
        <v>0</v>
      </c>
      <c r="R337" s="225"/>
      <c r="S337" s="225" t="s">
        <v>289</v>
      </c>
      <c r="T337" s="225" t="s">
        <v>277</v>
      </c>
      <c r="U337" s="225">
        <v>2.94</v>
      </c>
      <c r="V337" s="225">
        <f>ROUND(E337*U337,2)</f>
        <v>124.96</v>
      </c>
      <c r="W337" s="225"/>
      <c r="X337" s="206"/>
      <c r="Y337" s="206"/>
      <c r="Z337" s="206"/>
      <c r="AA337" s="206"/>
      <c r="AB337" s="206"/>
      <c r="AC337" s="206"/>
      <c r="AD337" s="206"/>
      <c r="AE337" s="206"/>
      <c r="AF337" s="206"/>
      <c r="AG337" s="206" t="s">
        <v>346</v>
      </c>
      <c r="AH337" s="206"/>
      <c r="AI337" s="206"/>
      <c r="AJ337" s="206"/>
      <c r="AK337" s="206"/>
      <c r="AL337" s="206"/>
      <c r="AM337" s="206"/>
      <c r="AN337" s="206"/>
      <c r="AO337" s="206"/>
      <c r="AP337" s="206"/>
      <c r="AQ337" s="206"/>
      <c r="AR337" s="206"/>
      <c r="AS337" s="206"/>
      <c r="AT337" s="206"/>
      <c r="AU337" s="206"/>
      <c r="AV337" s="206"/>
      <c r="AW337" s="206"/>
      <c r="AX337" s="206"/>
      <c r="AY337" s="206"/>
      <c r="AZ337" s="206"/>
      <c r="BA337" s="206"/>
      <c r="BB337" s="206"/>
      <c r="BC337" s="206"/>
      <c r="BD337" s="206"/>
      <c r="BE337" s="206"/>
      <c r="BF337" s="206"/>
      <c r="BG337" s="206"/>
      <c r="BH337" s="206"/>
    </row>
    <row r="338" spans="1:60" outlineLevel="1" x14ac:dyDescent="0.25">
      <c r="A338" s="244">
        <v>88</v>
      </c>
      <c r="B338" s="245" t="s">
        <v>581</v>
      </c>
      <c r="C338" s="255" t="s">
        <v>582</v>
      </c>
      <c r="D338" s="246" t="s">
        <v>320</v>
      </c>
      <c r="E338" s="247">
        <v>42.502000000000002</v>
      </c>
      <c r="F338" s="248"/>
      <c r="G338" s="249">
        <f>ROUND(E338*F338,2)</f>
        <v>0</v>
      </c>
      <c r="H338" s="248"/>
      <c r="I338" s="249">
        <f>ROUND(E338*H338,2)</f>
        <v>0</v>
      </c>
      <c r="J338" s="248"/>
      <c r="K338" s="249">
        <f>ROUND(E338*J338,2)</f>
        <v>0</v>
      </c>
      <c r="L338" s="249">
        <v>21</v>
      </c>
      <c r="M338" s="249">
        <f>G338*(1+L338/100)</f>
        <v>0</v>
      </c>
      <c r="N338" s="249">
        <v>0</v>
      </c>
      <c r="O338" s="249">
        <f>ROUND(E338*N338,2)</f>
        <v>0</v>
      </c>
      <c r="P338" s="249">
        <v>0</v>
      </c>
      <c r="Q338" s="250">
        <f>ROUND(E338*P338,2)</f>
        <v>0</v>
      </c>
      <c r="R338" s="225"/>
      <c r="S338" s="225" t="s">
        <v>289</v>
      </c>
      <c r="T338" s="225" t="s">
        <v>277</v>
      </c>
      <c r="U338" s="225">
        <v>5.6520000000000001</v>
      </c>
      <c r="V338" s="225">
        <f>ROUND(E338*U338,2)</f>
        <v>240.22</v>
      </c>
      <c r="W338" s="225"/>
      <c r="X338" s="206"/>
      <c r="Y338" s="206"/>
      <c r="Z338" s="206"/>
      <c r="AA338" s="206"/>
      <c r="AB338" s="206"/>
      <c r="AC338" s="206"/>
      <c r="AD338" s="206"/>
      <c r="AE338" s="206"/>
      <c r="AF338" s="206"/>
      <c r="AG338" s="206" t="s">
        <v>346</v>
      </c>
      <c r="AH338" s="206"/>
      <c r="AI338" s="206"/>
      <c r="AJ338" s="206"/>
      <c r="AK338" s="206"/>
      <c r="AL338" s="206"/>
      <c r="AM338" s="206"/>
      <c r="AN338" s="206"/>
      <c r="AO338" s="206"/>
      <c r="AP338" s="206"/>
      <c r="AQ338" s="206"/>
      <c r="AR338" s="206"/>
      <c r="AS338" s="206"/>
      <c r="AT338" s="206"/>
      <c r="AU338" s="206"/>
      <c r="AV338" s="206"/>
      <c r="AW338" s="206"/>
      <c r="AX338" s="206"/>
      <c r="AY338" s="206"/>
      <c r="AZ338" s="206"/>
      <c r="BA338" s="206"/>
      <c r="BB338" s="206"/>
      <c r="BC338" s="206"/>
      <c r="BD338" s="206"/>
      <c r="BE338" s="206"/>
      <c r="BF338" s="206"/>
      <c r="BG338" s="206"/>
      <c r="BH338" s="206"/>
    </row>
    <row r="339" spans="1:60" outlineLevel="1" x14ac:dyDescent="0.25">
      <c r="A339" s="237">
        <v>89</v>
      </c>
      <c r="B339" s="238" t="s">
        <v>583</v>
      </c>
      <c r="C339" s="253" t="s">
        <v>584</v>
      </c>
      <c r="D339" s="239" t="s">
        <v>320</v>
      </c>
      <c r="E339" s="240">
        <v>85.004000000000005</v>
      </c>
      <c r="F339" s="241"/>
      <c r="G339" s="242">
        <f>ROUND(E339*F339,2)</f>
        <v>0</v>
      </c>
      <c r="H339" s="241"/>
      <c r="I339" s="242">
        <f>ROUND(E339*H339,2)</f>
        <v>0</v>
      </c>
      <c r="J339" s="241"/>
      <c r="K339" s="242">
        <f>ROUND(E339*J339,2)</f>
        <v>0</v>
      </c>
      <c r="L339" s="242">
        <v>21</v>
      </c>
      <c r="M339" s="242">
        <f>G339*(1+L339/100)</f>
        <v>0</v>
      </c>
      <c r="N339" s="242">
        <v>0</v>
      </c>
      <c r="O339" s="242">
        <f>ROUND(E339*N339,2)</f>
        <v>0</v>
      </c>
      <c r="P339" s="242">
        <v>0</v>
      </c>
      <c r="Q339" s="243">
        <f>ROUND(E339*P339,2)</f>
        <v>0</v>
      </c>
      <c r="R339" s="225"/>
      <c r="S339" s="225" t="s">
        <v>289</v>
      </c>
      <c r="T339" s="225" t="s">
        <v>277</v>
      </c>
      <c r="U339" s="225">
        <v>0.63</v>
      </c>
      <c r="V339" s="225">
        <f>ROUND(E339*U339,2)</f>
        <v>53.55</v>
      </c>
      <c r="W339" s="225"/>
      <c r="X339" s="206"/>
      <c r="Y339" s="206"/>
      <c r="Z339" s="206"/>
      <c r="AA339" s="206"/>
      <c r="AB339" s="206"/>
      <c r="AC339" s="206"/>
      <c r="AD339" s="206"/>
      <c r="AE339" s="206"/>
      <c r="AF339" s="206"/>
      <c r="AG339" s="206" t="s">
        <v>346</v>
      </c>
      <c r="AH339" s="206"/>
      <c r="AI339" s="206"/>
      <c r="AJ339" s="206"/>
      <c r="AK339" s="206"/>
      <c r="AL339" s="206"/>
      <c r="AM339" s="206"/>
      <c r="AN339" s="206"/>
      <c r="AO339" s="206"/>
      <c r="AP339" s="206"/>
      <c r="AQ339" s="206"/>
      <c r="AR339" s="206"/>
      <c r="AS339" s="206"/>
      <c r="AT339" s="206"/>
      <c r="AU339" s="206"/>
      <c r="AV339" s="206"/>
      <c r="AW339" s="206"/>
      <c r="AX339" s="206"/>
      <c r="AY339" s="206"/>
      <c r="AZ339" s="206"/>
      <c r="BA339" s="206"/>
      <c r="BB339" s="206"/>
      <c r="BC339" s="206"/>
      <c r="BD339" s="206"/>
      <c r="BE339" s="206"/>
      <c r="BF339" s="206"/>
      <c r="BG339" s="206"/>
      <c r="BH339" s="206"/>
    </row>
    <row r="340" spans="1:60" outlineLevel="1" x14ac:dyDescent="0.25">
      <c r="A340" s="223"/>
      <c r="B340" s="224"/>
      <c r="C340" s="254" t="s">
        <v>585</v>
      </c>
      <c r="D340" s="226"/>
      <c r="E340" s="227">
        <v>85.004000000000005</v>
      </c>
      <c r="F340" s="225"/>
      <c r="G340" s="225"/>
      <c r="H340" s="225"/>
      <c r="I340" s="225"/>
      <c r="J340" s="225"/>
      <c r="K340" s="225"/>
      <c r="L340" s="225"/>
      <c r="M340" s="225"/>
      <c r="N340" s="225"/>
      <c r="O340" s="225"/>
      <c r="P340" s="225"/>
      <c r="Q340" s="225"/>
      <c r="R340" s="225"/>
      <c r="S340" s="225"/>
      <c r="T340" s="225"/>
      <c r="U340" s="225"/>
      <c r="V340" s="225"/>
      <c r="W340" s="225"/>
      <c r="X340" s="206"/>
      <c r="Y340" s="206"/>
      <c r="Z340" s="206"/>
      <c r="AA340" s="206"/>
      <c r="AB340" s="206"/>
      <c r="AC340" s="206"/>
      <c r="AD340" s="206"/>
      <c r="AE340" s="206"/>
      <c r="AF340" s="206"/>
      <c r="AG340" s="206" t="s">
        <v>280</v>
      </c>
      <c r="AH340" s="206">
        <v>0</v>
      </c>
      <c r="AI340" s="206"/>
      <c r="AJ340" s="206"/>
      <c r="AK340" s="206"/>
      <c r="AL340" s="206"/>
      <c r="AM340" s="206"/>
      <c r="AN340" s="206"/>
      <c r="AO340" s="206"/>
      <c r="AP340" s="206"/>
      <c r="AQ340" s="206"/>
      <c r="AR340" s="206"/>
      <c r="AS340" s="206"/>
      <c r="AT340" s="206"/>
      <c r="AU340" s="206"/>
      <c r="AV340" s="206"/>
      <c r="AW340" s="206"/>
      <c r="AX340" s="206"/>
      <c r="AY340" s="206"/>
      <c r="AZ340" s="206"/>
      <c r="BA340" s="206"/>
      <c r="BB340" s="206"/>
      <c r="BC340" s="206"/>
      <c r="BD340" s="206"/>
      <c r="BE340" s="206"/>
      <c r="BF340" s="206"/>
      <c r="BG340" s="206"/>
      <c r="BH340" s="206"/>
    </row>
    <row r="341" spans="1:60" x14ac:dyDescent="0.25">
      <c r="A341" s="231" t="s">
        <v>271</v>
      </c>
      <c r="B341" s="232" t="s">
        <v>160</v>
      </c>
      <c r="C341" s="252" t="s">
        <v>161</v>
      </c>
      <c r="D341" s="233"/>
      <c r="E341" s="234"/>
      <c r="F341" s="235"/>
      <c r="G341" s="235">
        <f>SUMIF(AG342:AG344,"&lt;&gt;NOR",G342:G344)</f>
        <v>0</v>
      </c>
      <c r="H341" s="235"/>
      <c r="I341" s="235">
        <f>SUM(I342:I344)</f>
        <v>0</v>
      </c>
      <c r="J341" s="235"/>
      <c r="K341" s="235">
        <f>SUM(K342:K344)</f>
        <v>0</v>
      </c>
      <c r="L341" s="235"/>
      <c r="M341" s="235">
        <f>SUM(M342:M344)</f>
        <v>0</v>
      </c>
      <c r="N341" s="235"/>
      <c r="O341" s="235">
        <f>SUM(O342:O344)</f>
        <v>0</v>
      </c>
      <c r="P341" s="235"/>
      <c r="Q341" s="236">
        <f>SUM(Q342:Q344)</f>
        <v>0</v>
      </c>
      <c r="R341" s="230"/>
      <c r="S341" s="230"/>
      <c r="T341" s="230"/>
      <c r="U341" s="230"/>
      <c r="V341" s="230">
        <f>SUM(V342:V344)</f>
        <v>383.52</v>
      </c>
      <c r="W341" s="230"/>
      <c r="AG341" t="s">
        <v>272</v>
      </c>
    </row>
    <row r="342" spans="1:60" outlineLevel="1" x14ac:dyDescent="0.25">
      <c r="A342" s="244">
        <v>90</v>
      </c>
      <c r="B342" s="245" t="s">
        <v>586</v>
      </c>
      <c r="C342" s="255" t="s">
        <v>587</v>
      </c>
      <c r="D342" s="246" t="s">
        <v>320</v>
      </c>
      <c r="E342" s="247">
        <v>30.797999999999998</v>
      </c>
      <c r="F342" s="248"/>
      <c r="G342" s="249">
        <f>ROUND(E342*F342,2)</f>
        <v>0</v>
      </c>
      <c r="H342" s="248"/>
      <c r="I342" s="249">
        <f>ROUND(E342*H342,2)</f>
        <v>0</v>
      </c>
      <c r="J342" s="248"/>
      <c r="K342" s="249">
        <f>ROUND(E342*J342,2)</f>
        <v>0</v>
      </c>
      <c r="L342" s="249">
        <v>21</v>
      </c>
      <c r="M342" s="249">
        <f>G342*(1+L342/100)</f>
        <v>0</v>
      </c>
      <c r="N342" s="249">
        <v>0</v>
      </c>
      <c r="O342" s="249">
        <f>ROUND(E342*N342,2)</f>
        <v>0</v>
      </c>
      <c r="P342" s="249">
        <v>0</v>
      </c>
      <c r="Q342" s="250">
        <f>ROUND(E342*P342,2)</f>
        <v>0</v>
      </c>
      <c r="R342" s="225"/>
      <c r="S342" s="225" t="s">
        <v>276</v>
      </c>
      <c r="T342" s="225" t="s">
        <v>277</v>
      </c>
      <c r="U342" s="225">
        <v>1.8919999999999999</v>
      </c>
      <c r="V342" s="225">
        <f>ROUND(E342*U342,2)</f>
        <v>58.27</v>
      </c>
      <c r="W342" s="225"/>
      <c r="X342" s="206"/>
      <c r="Y342" s="206"/>
      <c r="Z342" s="206"/>
      <c r="AA342" s="206"/>
      <c r="AB342" s="206"/>
      <c r="AC342" s="206"/>
      <c r="AD342" s="206"/>
      <c r="AE342" s="206"/>
      <c r="AF342" s="206"/>
      <c r="AG342" s="206" t="s">
        <v>455</v>
      </c>
      <c r="AH342" s="206"/>
      <c r="AI342" s="206"/>
      <c r="AJ342" s="206"/>
      <c r="AK342" s="206"/>
      <c r="AL342" s="206"/>
      <c r="AM342" s="206"/>
      <c r="AN342" s="206"/>
      <c r="AO342" s="206"/>
      <c r="AP342" s="206"/>
      <c r="AQ342" s="206"/>
      <c r="AR342" s="206"/>
      <c r="AS342" s="206"/>
      <c r="AT342" s="206"/>
      <c r="AU342" s="206"/>
      <c r="AV342" s="206"/>
      <c r="AW342" s="206"/>
      <c r="AX342" s="206"/>
      <c r="AY342" s="206"/>
      <c r="AZ342" s="206"/>
      <c r="BA342" s="206"/>
      <c r="BB342" s="206"/>
      <c r="BC342" s="206"/>
      <c r="BD342" s="206"/>
      <c r="BE342" s="206"/>
      <c r="BF342" s="206"/>
      <c r="BG342" s="206"/>
      <c r="BH342" s="206"/>
    </row>
    <row r="343" spans="1:60" outlineLevel="1" x14ac:dyDescent="0.25">
      <c r="A343" s="244">
        <v>91</v>
      </c>
      <c r="B343" s="245" t="s">
        <v>588</v>
      </c>
      <c r="C343" s="255" t="s">
        <v>589</v>
      </c>
      <c r="D343" s="246" t="s">
        <v>320</v>
      </c>
      <c r="E343" s="247">
        <v>190.87700000000001</v>
      </c>
      <c r="F343" s="248"/>
      <c r="G343" s="249">
        <f>ROUND(E343*F343,2)</f>
        <v>0</v>
      </c>
      <c r="H343" s="248"/>
      <c r="I343" s="249">
        <f>ROUND(E343*H343,2)</f>
        <v>0</v>
      </c>
      <c r="J343" s="248"/>
      <c r="K343" s="249">
        <f>ROUND(E343*J343,2)</f>
        <v>0</v>
      </c>
      <c r="L343" s="249">
        <v>21</v>
      </c>
      <c r="M343" s="249">
        <f>G343*(1+L343/100)</f>
        <v>0</v>
      </c>
      <c r="N343" s="249">
        <v>0</v>
      </c>
      <c r="O343" s="249">
        <f>ROUND(E343*N343,2)</f>
        <v>0</v>
      </c>
      <c r="P343" s="249">
        <v>0</v>
      </c>
      <c r="Q343" s="250">
        <f>ROUND(E343*P343,2)</f>
        <v>0</v>
      </c>
      <c r="R343" s="225"/>
      <c r="S343" s="225" t="s">
        <v>289</v>
      </c>
      <c r="T343" s="225" t="s">
        <v>277</v>
      </c>
      <c r="U343" s="225">
        <v>1.704</v>
      </c>
      <c r="V343" s="225">
        <f>ROUND(E343*U343,2)</f>
        <v>325.25</v>
      </c>
      <c r="W343" s="225"/>
      <c r="X343" s="206"/>
      <c r="Y343" s="206"/>
      <c r="Z343" s="206"/>
      <c r="AA343" s="206"/>
      <c r="AB343" s="206"/>
      <c r="AC343" s="206"/>
      <c r="AD343" s="206"/>
      <c r="AE343" s="206"/>
      <c r="AF343" s="206"/>
      <c r="AG343" s="206" t="s">
        <v>346</v>
      </c>
      <c r="AH343" s="206"/>
      <c r="AI343" s="206"/>
      <c r="AJ343" s="206"/>
      <c r="AK343" s="206"/>
      <c r="AL343" s="206"/>
      <c r="AM343" s="206"/>
      <c r="AN343" s="206"/>
      <c r="AO343" s="206"/>
      <c r="AP343" s="206"/>
      <c r="AQ343" s="206"/>
      <c r="AR343" s="206"/>
      <c r="AS343" s="206"/>
      <c r="AT343" s="206"/>
      <c r="AU343" s="206"/>
      <c r="AV343" s="206"/>
      <c r="AW343" s="206"/>
      <c r="AX343" s="206"/>
      <c r="AY343" s="206"/>
      <c r="AZ343" s="206"/>
      <c r="BA343" s="206"/>
      <c r="BB343" s="206"/>
      <c r="BC343" s="206"/>
      <c r="BD343" s="206"/>
      <c r="BE343" s="206"/>
      <c r="BF343" s="206"/>
      <c r="BG343" s="206"/>
      <c r="BH343" s="206"/>
    </row>
    <row r="344" spans="1:60" outlineLevel="1" x14ac:dyDescent="0.25">
      <c r="A344" s="244">
        <v>92</v>
      </c>
      <c r="B344" s="245" t="s">
        <v>590</v>
      </c>
      <c r="C344" s="255" t="s">
        <v>591</v>
      </c>
      <c r="D344" s="246" t="s">
        <v>320</v>
      </c>
      <c r="E344" s="247">
        <v>190.87700000000001</v>
      </c>
      <c r="F344" s="248"/>
      <c r="G344" s="249">
        <f>ROUND(E344*F344,2)</f>
        <v>0</v>
      </c>
      <c r="H344" s="248"/>
      <c r="I344" s="249">
        <f>ROUND(E344*H344,2)</f>
        <v>0</v>
      </c>
      <c r="J344" s="248"/>
      <c r="K344" s="249">
        <f>ROUND(E344*J344,2)</f>
        <v>0</v>
      </c>
      <c r="L344" s="249">
        <v>21</v>
      </c>
      <c r="M344" s="249">
        <f>G344*(1+L344/100)</f>
        <v>0</v>
      </c>
      <c r="N344" s="249">
        <v>0</v>
      </c>
      <c r="O344" s="249">
        <f>ROUND(E344*N344,2)</f>
        <v>0</v>
      </c>
      <c r="P344" s="249">
        <v>0</v>
      </c>
      <c r="Q344" s="250">
        <f>ROUND(E344*P344,2)</f>
        <v>0</v>
      </c>
      <c r="R344" s="225"/>
      <c r="S344" s="225" t="s">
        <v>289</v>
      </c>
      <c r="T344" s="225" t="s">
        <v>277</v>
      </c>
      <c r="U344" s="225">
        <v>0</v>
      </c>
      <c r="V344" s="225">
        <f>ROUND(E344*U344,2)</f>
        <v>0</v>
      </c>
      <c r="W344" s="225"/>
      <c r="X344" s="206"/>
      <c r="Y344" s="206"/>
      <c r="Z344" s="206"/>
      <c r="AA344" s="206"/>
      <c r="AB344" s="206"/>
      <c r="AC344" s="206"/>
      <c r="AD344" s="206"/>
      <c r="AE344" s="206"/>
      <c r="AF344" s="206"/>
      <c r="AG344" s="206" t="s">
        <v>346</v>
      </c>
      <c r="AH344" s="206"/>
      <c r="AI344" s="206"/>
      <c r="AJ344" s="206"/>
      <c r="AK344" s="206"/>
      <c r="AL344" s="206"/>
      <c r="AM344" s="206"/>
      <c r="AN344" s="206"/>
      <c r="AO344" s="206"/>
      <c r="AP344" s="206"/>
      <c r="AQ344" s="206"/>
      <c r="AR344" s="206"/>
      <c r="AS344" s="206"/>
      <c r="AT344" s="206"/>
      <c r="AU344" s="206"/>
      <c r="AV344" s="206"/>
      <c r="AW344" s="206"/>
      <c r="AX344" s="206"/>
      <c r="AY344" s="206"/>
      <c r="AZ344" s="206"/>
      <c r="BA344" s="206"/>
      <c r="BB344" s="206"/>
      <c r="BC344" s="206"/>
      <c r="BD344" s="206"/>
      <c r="BE344" s="206"/>
      <c r="BF344" s="206"/>
      <c r="BG344" s="206"/>
      <c r="BH344" s="206"/>
    </row>
    <row r="345" spans="1:60" x14ac:dyDescent="0.25">
      <c r="A345" s="231" t="s">
        <v>271</v>
      </c>
      <c r="B345" s="232" t="s">
        <v>182</v>
      </c>
      <c r="C345" s="252" t="s">
        <v>183</v>
      </c>
      <c r="D345" s="233"/>
      <c r="E345" s="234"/>
      <c r="F345" s="235"/>
      <c r="G345" s="235">
        <f>SUMIF(AG346:AG372,"&lt;&gt;NOR",G346:G372)</f>
        <v>0</v>
      </c>
      <c r="H345" s="235"/>
      <c r="I345" s="235">
        <f>SUM(I346:I372)</f>
        <v>0</v>
      </c>
      <c r="J345" s="235"/>
      <c r="K345" s="235">
        <f>SUM(K346:K372)</f>
        <v>0</v>
      </c>
      <c r="L345" s="235"/>
      <c r="M345" s="235">
        <f>SUM(M346:M372)</f>
        <v>0</v>
      </c>
      <c r="N345" s="235"/>
      <c r="O345" s="235">
        <f>SUM(O346:O372)</f>
        <v>0.4</v>
      </c>
      <c r="P345" s="235"/>
      <c r="Q345" s="236">
        <f>SUM(Q346:Q372)</f>
        <v>0.4</v>
      </c>
      <c r="R345" s="230"/>
      <c r="S345" s="230"/>
      <c r="T345" s="230"/>
      <c r="U345" s="230"/>
      <c r="V345" s="230">
        <f>SUM(V346:V372)</f>
        <v>7.41</v>
      </c>
      <c r="W345" s="230"/>
      <c r="AG345" t="s">
        <v>272</v>
      </c>
    </row>
    <row r="346" spans="1:60" ht="20.399999999999999" outlineLevel="1" x14ac:dyDescent="0.25">
      <c r="A346" s="237">
        <v>93</v>
      </c>
      <c r="B346" s="238" t="s">
        <v>592</v>
      </c>
      <c r="C346" s="253" t="s">
        <v>593</v>
      </c>
      <c r="D346" s="239" t="s">
        <v>314</v>
      </c>
      <c r="E346" s="240">
        <v>82.7851</v>
      </c>
      <c r="F346" s="241"/>
      <c r="G346" s="242">
        <f>ROUND(E346*F346,2)</f>
        <v>0</v>
      </c>
      <c r="H346" s="241"/>
      <c r="I346" s="242">
        <f>ROUND(E346*H346,2)</f>
        <v>0</v>
      </c>
      <c r="J346" s="241"/>
      <c r="K346" s="242">
        <f>ROUND(E346*J346,2)</f>
        <v>0</v>
      </c>
      <c r="L346" s="242">
        <v>21</v>
      </c>
      <c r="M346" s="242">
        <f>G346*(1+L346/100)</f>
        <v>0</v>
      </c>
      <c r="N346" s="242">
        <v>0</v>
      </c>
      <c r="O346" s="242">
        <f>ROUND(E346*N346,2)</f>
        <v>0</v>
      </c>
      <c r="P346" s="242">
        <v>4.8700000000000002E-3</v>
      </c>
      <c r="Q346" s="243">
        <f>ROUND(E346*P346,2)</f>
        <v>0.4</v>
      </c>
      <c r="R346" s="225"/>
      <c r="S346" s="225" t="s">
        <v>276</v>
      </c>
      <c r="T346" s="225" t="s">
        <v>277</v>
      </c>
      <c r="U346" s="225">
        <v>4.1000000000000002E-2</v>
      </c>
      <c r="V346" s="225">
        <f>ROUND(E346*U346,2)</f>
        <v>3.39</v>
      </c>
      <c r="W346" s="225"/>
      <c r="X346" s="206"/>
      <c r="Y346" s="206"/>
      <c r="Z346" s="206"/>
      <c r="AA346" s="206"/>
      <c r="AB346" s="206"/>
      <c r="AC346" s="206"/>
      <c r="AD346" s="206"/>
      <c r="AE346" s="206"/>
      <c r="AF346" s="206"/>
      <c r="AG346" s="206" t="s">
        <v>346</v>
      </c>
      <c r="AH346" s="206"/>
      <c r="AI346" s="206"/>
      <c r="AJ346" s="206"/>
      <c r="AK346" s="206"/>
      <c r="AL346" s="206"/>
      <c r="AM346" s="206"/>
      <c r="AN346" s="206"/>
      <c r="AO346" s="206"/>
      <c r="AP346" s="206"/>
      <c r="AQ346" s="206"/>
      <c r="AR346" s="206"/>
      <c r="AS346" s="206"/>
      <c r="AT346" s="206"/>
      <c r="AU346" s="206"/>
      <c r="AV346" s="206"/>
      <c r="AW346" s="206"/>
      <c r="AX346" s="206"/>
      <c r="AY346" s="206"/>
      <c r="AZ346" s="206"/>
      <c r="BA346" s="206"/>
      <c r="BB346" s="206"/>
      <c r="BC346" s="206"/>
      <c r="BD346" s="206"/>
      <c r="BE346" s="206"/>
      <c r="BF346" s="206"/>
      <c r="BG346" s="206"/>
      <c r="BH346" s="206"/>
    </row>
    <row r="347" spans="1:60" outlineLevel="1" x14ac:dyDescent="0.25">
      <c r="A347" s="223"/>
      <c r="B347" s="224"/>
      <c r="C347" s="254" t="s">
        <v>347</v>
      </c>
      <c r="D347" s="226"/>
      <c r="E347" s="227">
        <v>5.6265000000000001</v>
      </c>
      <c r="F347" s="225"/>
      <c r="G347" s="225"/>
      <c r="H347" s="225"/>
      <c r="I347" s="225"/>
      <c r="J347" s="225"/>
      <c r="K347" s="225"/>
      <c r="L347" s="225"/>
      <c r="M347" s="225"/>
      <c r="N347" s="225"/>
      <c r="O347" s="225"/>
      <c r="P347" s="225"/>
      <c r="Q347" s="225"/>
      <c r="R347" s="225"/>
      <c r="S347" s="225"/>
      <c r="T347" s="225"/>
      <c r="U347" s="225"/>
      <c r="V347" s="225"/>
      <c r="W347" s="225"/>
      <c r="X347" s="206"/>
      <c r="Y347" s="206"/>
      <c r="Z347" s="206"/>
      <c r="AA347" s="206"/>
      <c r="AB347" s="206"/>
      <c r="AC347" s="206"/>
      <c r="AD347" s="206"/>
      <c r="AE347" s="206"/>
      <c r="AF347" s="206"/>
      <c r="AG347" s="206" t="s">
        <v>280</v>
      </c>
      <c r="AH347" s="206">
        <v>0</v>
      </c>
      <c r="AI347" s="206"/>
      <c r="AJ347" s="206"/>
      <c r="AK347" s="206"/>
      <c r="AL347" s="206"/>
      <c r="AM347" s="206"/>
      <c r="AN347" s="206"/>
      <c r="AO347" s="206"/>
      <c r="AP347" s="206"/>
      <c r="AQ347" s="206"/>
      <c r="AR347" s="206"/>
      <c r="AS347" s="206"/>
      <c r="AT347" s="206"/>
      <c r="AU347" s="206"/>
      <c r="AV347" s="206"/>
      <c r="AW347" s="206"/>
      <c r="AX347" s="206"/>
      <c r="AY347" s="206"/>
      <c r="AZ347" s="206"/>
      <c r="BA347" s="206"/>
      <c r="BB347" s="206"/>
      <c r="BC347" s="206"/>
      <c r="BD347" s="206"/>
      <c r="BE347" s="206"/>
      <c r="BF347" s="206"/>
      <c r="BG347" s="206"/>
      <c r="BH347" s="206"/>
    </row>
    <row r="348" spans="1:60" outlineLevel="1" x14ac:dyDescent="0.25">
      <c r="A348" s="223"/>
      <c r="B348" s="224"/>
      <c r="C348" s="254" t="s">
        <v>348</v>
      </c>
      <c r="D348" s="226"/>
      <c r="E348" s="227">
        <v>48.611499999999999</v>
      </c>
      <c r="F348" s="225"/>
      <c r="G348" s="225"/>
      <c r="H348" s="225"/>
      <c r="I348" s="225"/>
      <c r="J348" s="225"/>
      <c r="K348" s="225"/>
      <c r="L348" s="225"/>
      <c r="M348" s="225"/>
      <c r="N348" s="225"/>
      <c r="O348" s="225"/>
      <c r="P348" s="225"/>
      <c r="Q348" s="225"/>
      <c r="R348" s="225"/>
      <c r="S348" s="225"/>
      <c r="T348" s="225"/>
      <c r="U348" s="225"/>
      <c r="V348" s="225"/>
      <c r="W348" s="225"/>
      <c r="X348" s="206"/>
      <c r="Y348" s="206"/>
      <c r="Z348" s="206"/>
      <c r="AA348" s="206"/>
      <c r="AB348" s="206"/>
      <c r="AC348" s="206"/>
      <c r="AD348" s="206"/>
      <c r="AE348" s="206"/>
      <c r="AF348" s="206"/>
      <c r="AG348" s="206" t="s">
        <v>280</v>
      </c>
      <c r="AH348" s="206">
        <v>0</v>
      </c>
      <c r="AI348" s="206"/>
      <c r="AJ348" s="206"/>
      <c r="AK348" s="206"/>
      <c r="AL348" s="206"/>
      <c r="AM348" s="206"/>
      <c r="AN348" s="206"/>
      <c r="AO348" s="206"/>
      <c r="AP348" s="206"/>
      <c r="AQ348" s="206"/>
      <c r="AR348" s="206"/>
      <c r="AS348" s="206"/>
      <c r="AT348" s="206"/>
      <c r="AU348" s="206"/>
      <c r="AV348" s="206"/>
      <c r="AW348" s="206"/>
      <c r="AX348" s="206"/>
      <c r="AY348" s="206"/>
      <c r="AZ348" s="206"/>
      <c r="BA348" s="206"/>
      <c r="BB348" s="206"/>
      <c r="BC348" s="206"/>
      <c r="BD348" s="206"/>
      <c r="BE348" s="206"/>
      <c r="BF348" s="206"/>
      <c r="BG348" s="206"/>
      <c r="BH348" s="206"/>
    </row>
    <row r="349" spans="1:60" outlineLevel="1" x14ac:dyDescent="0.25">
      <c r="A349" s="223"/>
      <c r="B349" s="224"/>
      <c r="C349" s="254" t="s">
        <v>349</v>
      </c>
      <c r="D349" s="226"/>
      <c r="E349" s="227">
        <v>0.48425000000000001</v>
      </c>
      <c r="F349" s="225"/>
      <c r="G349" s="225"/>
      <c r="H349" s="225"/>
      <c r="I349" s="225"/>
      <c r="J349" s="225"/>
      <c r="K349" s="225"/>
      <c r="L349" s="225"/>
      <c r="M349" s="225"/>
      <c r="N349" s="225"/>
      <c r="O349" s="225"/>
      <c r="P349" s="225"/>
      <c r="Q349" s="225"/>
      <c r="R349" s="225"/>
      <c r="S349" s="225"/>
      <c r="T349" s="225"/>
      <c r="U349" s="225"/>
      <c r="V349" s="225"/>
      <c r="W349" s="225"/>
      <c r="X349" s="206"/>
      <c r="Y349" s="206"/>
      <c r="Z349" s="206"/>
      <c r="AA349" s="206"/>
      <c r="AB349" s="206"/>
      <c r="AC349" s="206"/>
      <c r="AD349" s="206"/>
      <c r="AE349" s="206"/>
      <c r="AF349" s="206"/>
      <c r="AG349" s="206" t="s">
        <v>280</v>
      </c>
      <c r="AH349" s="206">
        <v>0</v>
      </c>
      <c r="AI349" s="206"/>
      <c r="AJ349" s="206"/>
      <c r="AK349" s="206"/>
      <c r="AL349" s="206"/>
      <c r="AM349" s="206"/>
      <c r="AN349" s="206"/>
      <c r="AO349" s="206"/>
      <c r="AP349" s="206"/>
      <c r="AQ349" s="206"/>
      <c r="AR349" s="206"/>
      <c r="AS349" s="206"/>
      <c r="AT349" s="206"/>
      <c r="AU349" s="206"/>
      <c r="AV349" s="206"/>
      <c r="AW349" s="206"/>
      <c r="AX349" s="206"/>
      <c r="AY349" s="206"/>
      <c r="AZ349" s="206"/>
      <c r="BA349" s="206"/>
      <c r="BB349" s="206"/>
      <c r="BC349" s="206"/>
      <c r="BD349" s="206"/>
      <c r="BE349" s="206"/>
      <c r="BF349" s="206"/>
      <c r="BG349" s="206"/>
      <c r="BH349" s="206"/>
    </row>
    <row r="350" spans="1:60" outlineLevel="1" x14ac:dyDescent="0.25">
      <c r="A350" s="223"/>
      <c r="B350" s="224"/>
      <c r="C350" s="254" t="s">
        <v>350</v>
      </c>
      <c r="D350" s="226"/>
      <c r="E350" s="227">
        <v>13.387499999999999</v>
      </c>
      <c r="F350" s="225"/>
      <c r="G350" s="225"/>
      <c r="H350" s="225"/>
      <c r="I350" s="225"/>
      <c r="J350" s="225"/>
      <c r="K350" s="225"/>
      <c r="L350" s="225"/>
      <c r="M350" s="225"/>
      <c r="N350" s="225"/>
      <c r="O350" s="225"/>
      <c r="P350" s="225"/>
      <c r="Q350" s="225"/>
      <c r="R350" s="225"/>
      <c r="S350" s="225"/>
      <c r="T350" s="225"/>
      <c r="U350" s="225"/>
      <c r="V350" s="225"/>
      <c r="W350" s="225"/>
      <c r="X350" s="206"/>
      <c r="Y350" s="206"/>
      <c r="Z350" s="206"/>
      <c r="AA350" s="206"/>
      <c r="AB350" s="206"/>
      <c r="AC350" s="206"/>
      <c r="AD350" s="206"/>
      <c r="AE350" s="206"/>
      <c r="AF350" s="206"/>
      <c r="AG350" s="206" t="s">
        <v>280</v>
      </c>
      <c r="AH350" s="206">
        <v>0</v>
      </c>
      <c r="AI350" s="206"/>
      <c r="AJ350" s="206"/>
      <c r="AK350" s="206"/>
      <c r="AL350" s="206"/>
      <c r="AM350" s="206"/>
      <c r="AN350" s="206"/>
      <c r="AO350" s="206"/>
      <c r="AP350" s="206"/>
      <c r="AQ350" s="206"/>
      <c r="AR350" s="206"/>
      <c r="AS350" s="206"/>
      <c r="AT350" s="206"/>
      <c r="AU350" s="206"/>
      <c r="AV350" s="206"/>
      <c r="AW350" s="206"/>
      <c r="AX350" s="206"/>
      <c r="AY350" s="206"/>
      <c r="AZ350" s="206"/>
      <c r="BA350" s="206"/>
      <c r="BB350" s="206"/>
      <c r="BC350" s="206"/>
      <c r="BD350" s="206"/>
      <c r="BE350" s="206"/>
      <c r="BF350" s="206"/>
      <c r="BG350" s="206"/>
      <c r="BH350" s="206"/>
    </row>
    <row r="351" spans="1:60" outlineLevel="1" x14ac:dyDescent="0.25">
      <c r="A351" s="223"/>
      <c r="B351" s="224"/>
      <c r="C351" s="254" t="s">
        <v>351</v>
      </c>
      <c r="D351" s="226"/>
      <c r="E351" s="227">
        <v>13.9587</v>
      </c>
      <c r="F351" s="225"/>
      <c r="G351" s="225"/>
      <c r="H351" s="225"/>
      <c r="I351" s="225"/>
      <c r="J351" s="225"/>
      <c r="K351" s="225"/>
      <c r="L351" s="225"/>
      <c r="M351" s="225"/>
      <c r="N351" s="225"/>
      <c r="O351" s="225"/>
      <c r="P351" s="225"/>
      <c r="Q351" s="225"/>
      <c r="R351" s="225"/>
      <c r="S351" s="225"/>
      <c r="T351" s="225"/>
      <c r="U351" s="225"/>
      <c r="V351" s="225"/>
      <c r="W351" s="225"/>
      <c r="X351" s="206"/>
      <c r="Y351" s="206"/>
      <c r="Z351" s="206"/>
      <c r="AA351" s="206"/>
      <c r="AB351" s="206"/>
      <c r="AC351" s="206"/>
      <c r="AD351" s="206"/>
      <c r="AE351" s="206"/>
      <c r="AF351" s="206"/>
      <c r="AG351" s="206" t="s">
        <v>280</v>
      </c>
      <c r="AH351" s="206">
        <v>0</v>
      </c>
      <c r="AI351" s="206"/>
      <c r="AJ351" s="206"/>
      <c r="AK351" s="206"/>
      <c r="AL351" s="206"/>
      <c r="AM351" s="206"/>
      <c r="AN351" s="206"/>
      <c r="AO351" s="206"/>
      <c r="AP351" s="206"/>
      <c r="AQ351" s="206"/>
      <c r="AR351" s="206"/>
      <c r="AS351" s="206"/>
      <c r="AT351" s="206"/>
      <c r="AU351" s="206"/>
      <c r="AV351" s="206"/>
      <c r="AW351" s="206"/>
      <c r="AX351" s="206"/>
      <c r="AY351" s="206"/>
      <c r="AZ351" s="206"/>
      <c r="BA351" s="206"/>
      <c r="BB351" s="206"/>
      <c r="BC351" s="206"/>
      <c r="BD351" s="206"/>
      <c r="BE351" s="206"/>
      <c r="BF351" s="206"/>
      <c r="BG351" s="206"/>
      <c r="BH351" s="206"/>
    </row>
    <row r="352" spans="1:60" outlineLevel="1" x14ac:dyDescent="0.25">
      <c r="A352" s="223"/>
      <c r="B352" s="224"/>
      <c r="C352" s="254" t="s">
        <v>480</v>
      </c>
      <c r="D352" s="226"/>
      <c r="E352" s="227">
        <v>0.71662999999999999</v>
      </c>
      <c r="F352" s="225"/>
      <c r="G352" s="225"/>
      <c r="H352" s="225"/>
      <c r="I352" s="225"/>
      <c r="J352" s="225"/>
      <c r="K352" s="225"/>
      <c r="L352" s="225"/>
      <c r="M352" s="225"/>
      <c r="N352" s="225"/>
      <c r="O352" s="225"/>
      <c r="P352" s="225"/>
      <c r="Q352" s="225"/>
      <c r="R352" s="225"/>
      <c r="S352" s="225"/>
      <c r="T352" s="225"/>
      <c r="U352" s="225"/>
      <c r="V352" s="225"/>
      <c r="W352" s="225"/>
      <c r="X352" s="206"/>
      <c r="Y352" s="206"/>
      <c r="Z352" s="206"/>
      <c r="AA352" s="206"/>
      <c r="AB352" s="206"/>
      <c r="AC352" s="206"/>
      <c r="AD352" s="206"/>
      <c r="AE352" s="206"/>
      <c r="AF352" s="206"/>
      <c r="AG352" s="206" t="s">
        <v>280</v>
      </c>
      <c r="AH352" s="206">
        <v>0</v>
      </c>
      <c r="AI352" s="206"/>
      <c r="AJ352" s="206"/>
      <c r="AK352" s="206"/>
      <c r="AL352" s="206"/>
      <c r="AM352" s="206"/>
      <c r="AN352" s="206"/>
      <c r="AO352" s="206"/>
      <c r="AP352" s="206"/>
      <c r="AQ352" s="206"/>
      <c r="AR352" s="206"/>
      <c r="AS352" s="206"/>
      <c r="AT352" s="206"/>
      <c r="AU352" s="206"/>
      <c r="AV352" s="206"/>
      <c r="AW352" s="206"/>
      <c r="AX352" s="206"/>
      <c r="AY352" s="206"/>
      <c r="AZ352" s="206"/>
      <c r="BA352" s="206"/>
      <c r="BB352" s="206"/>
      <c r="BC352" s="206"/>
      <c r="BD352" s="206"/>
      <c r="BE352" s="206"/>
      <c r="BF352" s="206"/>
      <c r="BG352" s="206"/>
      <c r="BH352" s="206"/>
    </row>
    <row r="353" spans="1:60" outlineLevel="1" x14ac:dyDescent="0.25">
      <c r="A353" s="237">
        <v>94</v>
      </c>
      <c r="B353" s="238" t="s">
        <v>594</v>
      </c>
      <c r="C353" s="253" t="s">
        <v>595</v>
      </c>
      <c r="D353" s="239" t="s">
        <v>314</v>
      </c>
      <c r="E353" s="240">
        <v>90.962100000000007</v>
      </c>
      <c r="F353" s="241"/>
      <c r="G353" s="242">
        <f>ROUND(E353*F353,2)</f>
        <v>0</v>
      </c>
      <c r="H353" s="241"/>
      <c r="I353" s="242">
        <f>ROUND(E353*H353,2)</f>
        <v>0</v>
      </c>
      <c r="J353" s="241"/>
      <c r="K353" s="242">
        <f>ROUND(E353*J353,2)</f>
        <v>0</v>
      </c>
      <c r="L353" s="242">
        <v>21</v>
      </c>
      <c r="M353" s="242">
        <f>G353*(1+L353/100)</f>
        <v>0</v>
      </c>
      <c r="N353" s="242">
        <v>5.0000000000000001E-4</v>
      </c>
      <c r="O353" s="242">
        <f>ROUND(E353*N353,2)</f>
        <v>0.05</v>
      </c>
      <c r="P353" s="242">
        <v>0</v>
      </c>
      <c r="Q353" s="243">
        <f>ROUND(E353*P353,2)</f>
        <v>0</v>
      </c>
      <c r="R353" s="225"/>
      <c r="S353" s="225" t="s">
        <v>289</v>
      </c>
      <c r="T353" s="225" t="s">
        <v>277</v>
      </c>
      <c r="U353" s="225">
        <v>0</v>
      </c>
      <c r="V353" s="225">
        <f>ROUND(E353*U353,2)</f>
        <v>0</v>
      </c>
      <c r="W353" s="225"/>
      <c r="X353" s="206"/>
      <c r="Y353" s="206"/>
      <c r="Z353" s="206"/>
      <c r="AA353" s="206"/>
      <c r="AB353" s="206"/>
      <c r="AC353" s="206"/>
      <c r="AD353" s="206"/>
      <c r="AE353" s="206"/>
      <c r="AF353" s="206"/>
      <c r="AG353" s="206" t="s">
        <v>346</v>
      </c>
      <c r="AH353" s="206"/>
      <c r="AI353" s="206"/>
      <c r="AJ353" s="206"/>
      <c r="AK353" s="206"/>
      <c r="AL353" s="206"/>
      <c r="AM353" s="206"/>
      <c r="AN353" s="206"/>
      <c r="AO353" s="206"/>
      <c r="AP353" s="206"/>
      <c r="AQ353" s="206"/>
      <c r="AR353" s="206"/>
      <c r="AS353" s="206"/>
      <c r="AT353" s="206"/>
      <c r="AU353" s="206"/>
      <c r="AV353" s="206"/>
      <c r="AW353" s="206"/>
      <c r="AX353" s="206"/>
      <c r="AY353" s="206"/>
      <c r="AZ353" s="206"/>
      <c r="BA353" s="206"/>
      <c r="BB353" s="206"/>
      <c r="BC353" s="206"/>
      <c r="BD353" s="206"/>
      <c r="BE353" s="206"/>
      <c r="BF353" s="206"/>
      <c r="BG353" s="206"/>
      <c r="BH353" s="206"/>
    </row>
    <row r="354" spans="1:60" outlineLevel="1" x14ac:dyDescent="0.25">
      <c r="A354" s="223"/>
      <c r="B354" s="224"/>
      <c r="C354" s="254" t="s">
        <v>347</v>
      </c>
      <c r="D354" s="226"/>
      <c r="E354" s="227">
        <v>5.6265000000000001</v>
      </c>
      <c r="F354" s="225"/>
      <c r="G354" s="225"/>
      <c r="H354" s="225"/>
      <c r="I354" s="225"/>
      <c r="J354" s="225"/>
      <c r="K354" s="225"/>
      <c r="L354" s="225"/>
      <c r="M354" s="225"/>
      <c r="N354" s="225"/>
      <c r="O354" s="225"/>
      <c r="P354" s="225"/>
      <c r="Q354" s="225"/>
      <c r="R354" s="225"/>
      <c r="S354" s="225"/>
      <c r="T354" s="225"/>
      <c r="U354" s="225"/>
      <c r="V354" s="225"/>
      <c r="W354" s="225"/>
      <c r="X354" s="206"/>
      <c r="Y354" s="206"/>
      <c r="Z354" s="206"/>
      <c r="AA354" s="206"/>
      <c r="AB354" s="206"/>
      <c r="AC354" s="206"/>
      <c r="AD354" s="206"/>
      <c r="AE354" s="206"/>
      <c r="AF354" s="206"/>
      <c r="AG354" s="206" t="s">
        <v>280</v>
      </c>
      <c r="AH354" s="206">
        <v>0</v>
      </c>
      <c r="AI354" s="206"/>
      <c r="AJ354" s="206"/>
      <c r="AK354" s="206"/>
      <c r="AL354" s="206"/>
      <c r="AM354" s="206"/>
      <c r="AN354" s="206"/>
      <c r="AO354" s="206"/>
      <c r="AP354" s="206"/>
      <c r="AQ354" s="206"/>
      <c r="AR354" s="206"/>
      <c r="AS354" s="206"/>
      <c r="AT354" s="206"/>
      <c r="AU354" s="206"/>
      <c r="AV354" s="206"/>
      <c r="AW354" s="206"/>
      <c r="AX354" s="206"/>
      <c r="AY354" s="206"/>
      <c r="AZ354" s="206"/>
      <c r="BA354" s="206"/>
      <c r="BB354" s="206"/>
      <c r="BC354" s="206"/>
      <c r="BD354" s="206"/>
      <c r="BE354" s="206"/>
      <c r="BF354" s="206"/>
      <c r="BG354" s="206"/>
      <c r="BH354" s="206"/>
    </row>
    <row r="355" spans="1:60" outlineLevel="1" x14ac:dyDescent="0.25">
      <c r="A355" s="223"/>
      <c r="B355" s="224"/>
      <c r="C355" s="254" t="s">
        <v>348</v>
      </c>
      <c r="D355" s="226"/>
      <c r="E355" s="227">
        <v>48.611499999999999</v>
      </c>
      <c r="F355" s="225"/>
      <c r="G355" s="225"/>
      <c r="H355" s="225"/>
      <c r="I355" s="225"/>
      <c r="J355" s="225"/>
      <c r="K355" s="225"/>
      <c r="L355" s="225"/>
      <c r="M355" s="225"/>
      <c r="N355" s="225"/>
      <c r="O355" s="225"/>
      <c r="P355" s="225"/>
      <c r="Q355" s="225"/>
      <c r="R355" s="225"/>
      <c r="S355" s="225"/>
      <c r="T355" s="225"/>
      <c r="U355" s="225"/>
      <c r="V355" s="225"/>
      <c r="W355" s="225"/>
      <c r="X355" s="206"/>
      <c r="Y355" s="206"/>
      <c r="Z355" s="206"/>
      <c r="AA355" s="206"/>
      <c r="AB355" s="206"/>
      <c r="AC355" s="206"/>
      <c r="AD355" s="206"/>
      <c r="AE355" s="206"/>
      <c r="AF355" s="206"/>
      <c r="AG355" s="206" t="s">
        <v>280</v>
      </c>
      <c r="AH355" s="206">
        <v>0</v>
      </c>
      <c r="AI355" s="206"/>
      <c r="AJ355" s="206"/>
      <c r="AK355" s="206"/>
      <c r="AL355" s="206"/>
      <c r="AM355" s="206"/>
      <c r="AN355" s="206"/>
      <c r="AO355" s="206"/>
      <c r="AP355" s="206"/>
      <c r="AQ355" s="206"/>
      <c r="AR355" s="206"/>
      <c r="AS355" s="206"/>
      <c r="AT355" s="206"/>
      <c r="AU355" s="206"/>
      <c r="AV355" s="206"/>
      <c r="AW355" s="206"/>
      <c r="AX355" s="206"/>
      <c r="AY355" s="206"/>
      <c r="AZ355" s="206"/>
      <c r="BA355" s="206"/>
      <c r="BB355" s="206"/>
      <c r="BC355" s="206"/>
      <c r="BD355" s="206"/>
      <c r="BE355" s="206"/>
      <c r="BF355" s="206"/>
      <c r="BG355" s="206"/>
      <c r="BH355" s="206"/>
    </row>
    <row r="356" spans="1:60" outlineLevel="1" x14ac:dyDescent="0.25">
      <c r="A356" s="223"/>
      <c r="B356" s="224"/>
      <c r="C356" s="254" t="s">
        <v>349</v>
      </c>
      <c r="D356" s="226"/>
      <c r="E356" s="227">
        <v>0.48425000000000001</v>
      </c>
      <c r="F356" s="225"/>
      <c r="G356" s="225"/>
      <c r="H356" s="225"/>
      <c r="I356" s="225"/>
      <c r="J356" s="225"/>
      <c r="K356" s="225"/>
      <c r="L356" s="225"/>
      <c r="M356" s="225"/>
      <c r="N356" s="225"/>
      <c r="O356" s="225"/>
      <c r="P356" s="225"/>
      <c r="Q356" s="225"/>
      <c r="R356" s="225"/>
      <c r="S356" s="225"/>
      <c r="T356" s="225"/>
      <c r="U356" s="225"/>
      <c r="V356" s="225"/>
      <c r="W356" s="225"/>
      <c r="X356" s="206"/>
      <c r="Y356" s="206"/>
      <c r="Z356" s="206"/>
      <c r="AA356" s="206"/>
      <c r="AB356" s="206"/>
      <c r="AC356" s="206"/>
      <c r="AD356" s="206"/>
      <c r="AE356" s="206"/>
      <c r="AF356" s="206"/>
      <c r="AG356" s="206" t="s">
        <v>280</v>
      </c>
      <c r="AH356" s="206">
        <v>0</v>
      </c>
      <c r="AI356" s="206"/>
      <c r="AJ356" s="206"/>
      <c r="AK356" s="206"/>
      <c r="AL356" s="206"/>
      <c r="AM356" s="206"/>
      <c r="AN356" s="206"/>
      <c r="AO356" s="206"/>
      <c r="AP356" s="206"/>
      <c r="AQ356" s="206"/>
      <c r="AR356" s="206"/>
      <c r="AS356" s="206"/>
      <c r="AT356" s="206"/>
      <c r="AU356" s="206"/>
      <c r="AV356" s="206"/>
      <c r="AW356" s="206"/>
      <c r="AX356" s="206"/>
      <c r="AY356" s="206"/>
      <c r="AZ356" s="206"/>
      <c r="BA356" s="206"/>
      <c r="BB356" s="206"/>
      <c r="BC356" s="206"/>
      <c r="BD356" s="206"/>
      <c r="BE356" s="206"/>
      <c r="BF356" s="206"/>
      <c r="BG356" s="206"/>
      <c r="BH356" s="206"/>
    </row>
    <row r="357" spans="1:60" outlineLevel="1" x14ac:dyDescent="0.25">
      <c r="A357" s="223"/>
      <c r="B357" s="224"/>
      <c r="C357" s="254" t="s">
        <v>350</v>
      </c>
      <c r="D357" s="226"/>
      <c r="E357" s="227">
        <v>13.387499999999999</v>
      </c>
      <c r="F357" s="225"/>
      <c r="G357" s="225"/>
      <c r="H357" s="225"/>
      <c r="I357" s="225"/>
      <c r="J357" s="225"/>
      <c r="K357" s="225"/>
      <c r="L357" s="225"/>
      <c r="M357" s="225"/>
      <c r="N357" s="225"/>
      <c r="O357" s="225"/>
      <c r="P357" s="225"/>
      <c r="Q357" s="225"/>
      <c r="R357" s="225"/>
      <c r="S357" s="225"/>
      <c r="T357" s="225"/>
      <c r="U357" s="225"/>
      <c r="V357" s="225"/>
      <c r="W357" s="225"/>
      <c r="X357" s="206"/>
      <c r="Y357" s="206"/>
      <c r="Z357" s="206"/>
      <c r="AA357" s="206"/>
      <c r="AB357" s="206"/>
      <c r="AC357" s="206"/>
      <c r="AD357" s="206"/>
      <c r="AE357" s="206"/>
      <c r="AF357" s="206"/>
      <c r="AG357" s="206" t="s">
        <v>280</v>
      </c>
      <c r="AH357" s="206">
        <v>0</v>
      </c>
      <c r="AI357" s="206"/>
      <c r="AJ357" s="206"/>
      <c r="AK357" s="206"/>
      <c r="AL357" s="206"/>
      <c r="AM357" s="206"/>
      <c r="AN357" s="206"/>
      <c r="AO357" s="206"/>
      <c r="AP357" s="206"/>
      <c r="AQ357" s="206"/>
      <c r="AR357" s="206"/>
      <c r="AS357" s="206"/>
      <c r="AT357" s="206"/>
      <c r="AU357" s="206"/>
      <c r="AV357" s="206"/>
      <c r="AW357" s="206"/>
      <c r="AX357" s="206"/>
      <c r="AY357" s="206"/>
      <c r="AZ357" s="206"/>
      <c r="BA357" s="206"/>
      <c r="BB357" s="206"/>
      <c r="BC357" s="206"/>
      <c r="BD357" s="206"/>
      <c r="BE357" s="206"/>
      <c r="BF357" s="206"/>
      <c r="BG357" s="206"/>
      <c r="BH357" s="206"/>
    </row>
    <row r="358" spans="1:60" outlineLevel="1" x14ac:dyDescent="0.25">
      <c r="A358" s="223"/>
      <c r="B358" s="224"/>
      <c r="C358" s="254" t="s">
        <v>351</v>
      </c>
      <c r="D358" s="226"/>
      <c r="E358" s="227">
        <v>13.9587</v>
      </c>
      <c r="F358" s="225"/>
      <c r="G358" s="225"/>
      <c r="H358" s="225"/>
      <c r="I358" s="225"/>
      <c r="J358" s="225"/>
      <c r="K358" s="225"/>
      <c r="L358" s="225"/>
      <c r="M358" s="225"/>
      <c r="N358" s="225"/>
      <c r="O358" s="225"/>
      <c r="P358" s="225"/>
      <c r="Q358" s="225"/>
      <c r="R358" s="225"/>
      <c r="S358" s="225"/>
      <c r="T358" s="225"/>
      <c r="U358" s="225"/>
      <c r="V358" s="225"/>
      <c r="W358" s="225"/>
      <c r="X358" s="206"/>
      <c r="Y358" s="206"/>
      <c r="Z358" s="206"/>
      <c r="AA358" s="206"/>
      <c r="AB358" s="206"/>
      <c r="AC358" s="206"/>
      <c r="AD358" s="206"/>
      <c r="AE358" s="206"/>
      <c r="AF358" s="206"/>
      <c r="AG358" s="206" t="s">
        <v>280</v>
      </c>
      <c r="AH358" s="206">
        <v>0</v>
      </c>
      <c r="AI358" s="206"/>
      <c r="AJ358" s="206"/>
      <c r="AK358" s="206"/>
      <c r="AL358" s="206"/>
      <c r="AM358" s="206"/>
      <c r="AN358" s="206"/>
      <c r="AO358" s="206"/>
      <c r="AP358" s="206"/>
      <c r="AQ358" s="206"/>
      <c r="AR358" s="206"/>
      <c r="AS358" s="206"/>
      <c r="AT358" s="206"/>
      <c r="AU358" s="206"/>
      <c r="AV358" s="206"/>
      <c r="AW358" s="206"/>
      <c r="AX358" s="206"/>
      <c r="AY358" s="206"/>
      <c r="AZ358" s="206"/>
      <c r="BA358" s="206"/>
      <c r="BB358" s="206"/>
      <c r="BC358" s="206"/>
      <c r="BD358" s="206"/>
      <c r="BE358" s="206"/>
      <c r="BF358" s="206"/>
      <c r="BG358" s="206"/>
      <c r="BH358" s="206"/>
    </row>
    <row r="359" spans="1:60" outlineLevel="1" x14ac:dyDescent="0.25">
      <c r="A359" s="223"/>
      <c r="B359" s="224"/>
      <c r="C359" s="254" t="s">
        <v>480</v>
      </c>
      <c r="D359" s="226"/>
      <c r="E359" s="227">
        <v>0.71662999999999999</v>
      </c>
      <c r="F359" s="225"/>
      <c r="G359" s="225"/>
      <c r="H359" s="225"/>
      <c r="I359" s="225"/>
      <c r="J359" s="225"/>
      <c r="K359" s="225"/>
      <c r="L359" s="225"/>
      <c r="M359" s="225"/>
      <c r="N359" s="225"/>
      <c r="O359" s="225"/>
      <c r="P359" s="225"/>
      <c r="Q359" s="225"/>
      <c r="R359" s="225"/>
      <c r="S359" s="225"/>
      <c r="T359" s="225"/>
      <c r="U359" s="225"/>
      <c r="V359" s="225"/>
      <c r="W359" s="225"/>
      <c r="X359" s="206"/>
      <c r="Y359" s="206"/>
      <c r="Z359" s="206"/>
      <c r="AA359" s="206"/>
      <c r="AB359" s="206"/>
      <c r="AC359" s="206"/>
      <c r="AD359" s="206"/>
      <c r="AE359" s="206"/>
      <c r="AF359" s="206"/>
      <c r="AG359" s="206" t="s">
        <v>280</v>
      </c>
      <c r="AH359" s="206">
        <v>0</v>
      </c>
      <c r="AI359" s="206"/>
      <c r="AJ359" s="206"/>
      <c r="AK359" s="206"/>
      <c r="AL359" s="206"/>
      <c r="AM359" s="206"/>
      <c r="AN359" s="206"/>
      <c r="AO359" s="206"/>
      <c r="AP359" s="206"/>
      <c r="AQ359" s="206"/>
      <c r="AR359" s="206"/>
      <c r="AS359" s="206"/>
      <c r="AT359" s="206"/>
      <c r="AU359" s="206"/>
      <c r="AV359" s="206"/>
      <c r="AW359" s="206"/>
      <c r="AX359" s="206"/>
      <c r="AY359" s="206"/>
      <c r="AZ359" s="206"/>
      <c r="BA359" s="206"/>
      <c r="BB359" s="206"/>
      <c r="BC359" s="206"/>
      <c r="BD359" s="206"/>
      <c r="BE359" s="206"/>
      <c r="BF359" s="206"/>
      <c r="BG359" s="206"/>
      <c r="BH359" s="206"/>
    </row>
    <row r="360" spans="1:60" outlineLevel="1" x14ac:dyDescent="0.25">
      <c r="A360" s="223"/>
      <c r="B360" s="224"/>
      <c r="C360" s="254" t="s">
        <v>481</v>
      </c>
      <c r="D360" s="226"/>
      <c r="E360" s="227">
        <v>8.1769999999999996</v>
      </c>
      <c r="F360" s="225"/>
      <c r="G360" s="225"/>
      <c r="H360" s="225"/>
      <c r="I360" s="225"/>
      <c r="J360" s="225"/>
      <c r="K360" s="225"/>
      <c r="L360" s="225"/>
      <c r="M360" s="225"/>
      <c r="N360" s="225"/>
      <c r="O360" s="225"/>
      <c r="P360" s="225"/>
      <c r="Q360" s="225"/>
      <c r="R360" s="225"/>
      <c r="S360" s="225"/>
      <c r="T360" s="225"/>
      <c r="U360" s="225"/>
      <c r="V360" s="225"/>
      <c r="W360" s="225"/>
      <c r="X360" s="206"/>
      <c r="Y360" s="206"/>
      <c r="Z360" s="206"/>
      <c r="AA360" s="206"/>
      <c r="AB360" s="206"/>
      <c r="AC360" s="206"/>
      <c r="AD360" s="206"/>
      <c r="AE360" s="206"/>
      <c r="AF360" s="206"/>
      <c r="AG360" s="206" t="s">
        <v>280</v>
      </c>
      <c r="AH360" s="206">
        <v>0</v>
      </c>
      <c r="AI360" s="206"/>
      <c r="AJ360" s="206"/>
      <c r="AK360" s="206"/>
      <c r="AL360" s="206"/>
      <c r="AM360" s="206"/>
      <c r="AN360" s="206"/>
      <c r="AO360" s="206"/>
      <c r="AP360" s="206"/>
      <c r="AQ360" s="206"/>
      <c r="AR360" s="206"/>
      <c r="AS360" s="206"/>
      <c r="AT360" s="206"/>
      <c r="AU360" s="206"/>
      <c r="AV360" s="206"/>
      <c r="AW360" s="206"/>
      <c r="AX360" s="206"/>
      <c r="AY360" s="206"/>
      <c r="AZ360" s="206"/>
      <c r="BA360" s="206"/>
      <c r="BB360" s="206"/>
      <c r="BC360" s="206"/>
      <c r="BD360" s="206"/>
      <c r="BE360" s="206"/>
      <c r="BF360" s="206"/>
      <c r="BG360" s="206"/>
      <c r="BH360" s="206"/>
    </row>
    <row r="361" spans="1:60" outlineLevel="1" x14ac:dyDescent="0.25">
      <c r="A361" s="237">
        <v>95</v>
      </c>
      <c r="B361" s="238" t="s">
        <v>596</v>
      </c>
      <c r="C361" s="253" t="s">
        <v>597</v>
      </c>
      <c r="D361" s="239" t="s">
        <v>314</v>
      </c>
      <c r="E361" s="240">
        <v>101</v>
      </c>
      <c r="F361" s="241"/>
      <c r="G361" s="242">
        <f>ROUND(E361*F361,2)</f>
        <v>0</v>
      </c>
      <c r="H361" s="241"/>
      <c r="I361" s="242">
        <f>ROUND(E361*H361,2)</f>
        <v>0</v>
      </c>
      <c r="J361" s="241"/>
      <c r="K361" s="242">
        <f>ROUND(E361*J361,2)</f>
        <v>0</v>
      </c>
      <c r="L361" s="242">
        <v>21</v>
      </c>
      <c r="M361" s="242">
        <f>G361*(1+L361/100)</f>
        <v>0</v>
      </c>
      <c r="N361" s="242">
        <v>2.7200000000000002E-3</v>
      </c>
      <c r="O361" s="242">
        <f>ROUND(E361*N361,2)</f>
        <v>0.27</v>
      </c>
      <c r="P361" s="242">
        <v>0</v>
      </c>
      <c r="Q361" s="243">
        <f>ROUND(E361*P361,2)</f>
        <v>0</v>
      </c>
      <c r="R361" s="225"/>
      <c r="S361" s="225" t="s">
        <v>289</v>
      </c>
      <c r="T361" s="225" t="s">
        <v>277</v>
      </c>
      <c r="U361" s="225">
        <v>0</v>
      </c>
      <c r="V361" s="225">
        <f>ROUND(E361*U361,2)</f>
        <v>0</v>
      </c>
      <c r="W361" s="225"/>
      <c r="X361" s="206"/>
      <c r="Y361" s="206"/>
      <c r="Z361" s="206"/>
      <c r="AA361" s="206"/>
      <c r="AB361" s="206"/>
      <c r="AC361" s="206"/>
      <c r="AD361" s="206"/>
      <c r="AE361" s="206"/>
      <c r="AF361" s="206"/>
      <c r="AG361" s="206" t="s">
        <v>346</v>
      </c>
      <c r="AH361" s="206"/>
      <c r="AI361" s="206"/>
      <c r="AJ361" s="206"/>
      <c r="AK361" s="206"/>
      <c r="AL361" s="206"/>
      <c r="AM361" s="206"/>
      <c r="AN361" s="206"/>
      <c r="AO361" s="206"/>
      <c r="AP361" s="206"/>
      <c r="AQ361" s="206"/>
      <c r="AR361" s="206"/>
      <c r="AS361" s="206"/>
      <c r="AT361" s="206"/>
      <c r="AU361" s="206"/>
      <c r="AV361" s="206"/>
      <c r="AW361" s="206"/>
      <c r="AX361" s="206"/>
      <c r="AY361" s="206"/>
      <c r="AZ361" s="206"/>
      <c r="BA361" s="206"/>
      <c r="BB361" s="206"/>
      <c r="BC361" s="206"/>
      <c r="BD361" s="206"/>
      <c r="BE361" s="206"/>
      <c r="BF361" s="206"/>
      <c r="BG361" s="206"/>
      <c r="BH361" s="206"/>
    </row>
    <row r="362" spans="1:60" outlineLevel="1" x14ac:dyDescent="0.25">
      <c r="A362" s="223"/>
      <c r="B362" s="224"/>
      <c r="C362" s="254" t="s">
        <v>598</v>
      </c>
      <c r="D362" s="226"/>
      <c r="E362" s="227">
        <v>6.1891499999999997</v>
      </c>
      <c r="F362" s="225"/>
      <c r="G362" s="225"/>
      <c r="H362" s="225"/>
      <c r="I362" s="225"/>
      <c r="J362" s="225"/>
      <c r="K362" s="225"/>
      <c r="L362" s="225"/>
      <c r="M362" s="225"/>
      <c r="N362" s="225"/>
      <c r="O362" s="225"/>
      <c r="P362" s="225"/>
      <c r="Q362" s="225"/>
      <c r="R362" s="225"/>
      <c r="S362" s="225"/>
      <c r="T362" s="225"/>
      <c r="U362" s="225"/>
      <c r="V362" s="225"/>
      <c r="W362" s="225"/>
      <c r="X362" s="206"/>
      <c r="Y362" s="206"/>
      <c r="Z362" s="206"/>
      <c r="AA362" s="206"/>
      <c r="AB362" s="206"/>
      <c r="AC362" s="206"/>
      <c r="AD362" s="206"/>
      <c r="AE362" s="206"/>
      <c r="AF362" s="206"/>
      <c r="AG362" s="206" t="s">
        <v>280</v>
      </c>
      <c r="AH362" s="206">
        <v>0</v>
      </c>
      <c r="AI362" s="206"/>
      <c r="AJ362" s="206"/>
      <c r="AK362" s="206"/>
      <c r="AL362" s="206"/>
      <c r="AM362" s="206"/>
      <c r="AN362" s="206"/>
      <c r="AO362" s="206"/>
      <c r="AP362" s="206"/>
      <c r="AQ362" s="206"/>
      <c r="AR362" s="206"/>
      <c r="AS362" s="206"/>
      <c r="AT362" s="206"/>
      <c r="AU362" s="206"/>
      <c r="AV362" s="206"/>
      <c r="AW362" s="206"/>
      <c r="AX362" s="206"/>
      <c r="AY362" s="206"/>
      <c r="AZ362" s="206"/>
      <c r="BA362" s="206"/>
      <c r="BB362" s="206"/>
      <c r="BC362" s="206"/>
      <c r="BD362" s="206"/>
      <c r="BE362" s="206"/>
      <c r="BF362" s="206"/>
      <c r="BG362" s="206"/>
      <c r="BH362" s="206"/>
    </row>
    <row r="363" spans="1:60" outlineLevel="1" x14ac:dyDescent="0.25">
      <c r="A363" s="223"/>
      <c r="B363" s="224"/>
      <c r="C363" s="254" t="s">
        <v>599</v>
      </c>
      <c r="D363" s="226"/>
      <c r="E363" s="227">
        <v>53.472650000000002</v>
      </c>
      <c r="F363" s="225"/>
      <c r="G363" s="225"/>
      <c r="H363" s="225"/>
      <c r="I363" s="225"/>
      <c r="J363" s="225"/>
      <c r="K363" s="225"/>
      <c r="L363" s="225"/>
      <c r="M363" s="225"/>
      <c r="N363" s="225"/>
      <c r="O363" s="225"/>
      <c r="P363" s="225"/>
      <c r="Q363" s="225"/>
      <c r="R363" s="225"/>
      <c r="S363" s="225"/>
      <c r="T363" s="225"/>
      <c r="U363" s="225"/>
      <c r="V363" s="225"/>
      <c r="W363" s="225"/>
      <c r="X363" s="206"/>
      <c r="Y363" s="206"/>
      <c r="Z363" s="206"/>
      <c r="AA363" s="206"/>
      <c r="AB363" s="206"/>
      <c r="AC363" s="206"/>
      <c r="AD363" s="206"/>
      <c r="AE363" s="206"/>
      <c r="AF363" s="206"/>
      <c r="AG363" s="206" t="s">
        <v>280</v>
      </c>
      <c r="AH363" s="206">
        <v>0</v>
      </c>
      <c r="AI363" s="206"/>
      <c r="AJ363" s="206"/>
      <c r="AK363" s="206"/>
      <c r="AL363" s="206"/>
      <c r="AM363" s="206"/>
      <c r="AN363" s="206"/>
      <c r="AO363" s="206"/>
      <c r="AP363" s="206"/>
      <c r="AQ363" s="206"/>
      <c r="AR363" s="206"/>
      <c r="AS363" s="206"/>
      <c r="AT363" s="206"/>
      <c r="AU363" s="206"/>
      <c r="AV363" s="206"/>
      <c r="AW363" s="206"/>
      <c r="AX363" s="206"/>
      <c r="AY363" s="206"/>
      <c r="AZ363" s="206"/>
      <c r="BA363" s="206"/>
      <c r="BB363" s="206"/>
      <c r="BC363" s="206"/>
      <c r="BD363" s="206"/>
      <c r="BE363" s="206"/>
      <c r="BF363" s="206"/>
      <c r="BG363" s="206"/>
      <c r="BH363" s="206"/>
    </row>
    <row r="364" spans="1:60" outlineLevel="1" x14ac:dyDescent="0.25">
      <c r="A364" s="223"/>
      <c r="B364" s="224"/>
      <c r="C364" s="254" t="s">
        <v>600</v>
      </c>
      <c r="D364" s="226"/>
      <c r="E364" s="227">
        <v>0.53268000000000004</v>
      </c>
      <c r="F364" s="225"/>
      <c r="G364" s="225"/>
      <c r="H364" s="225"/>
      <c r="I364" s="225"/>
      <c r="J364" s="225"/>
      <c r="K364" s="225"/>
      <c r="L364" s="225"/>
      <c r="M364" s="225"/>
      <c r="N364" s="225"/>
      <c r="O364" s="225"/>
      <c r="P364" s="225"/>
      <c r="Q364" s="225"/>
      <c r="R364" s="225"/>
      <c r="S364" s="225"/>
      <c r="T364" s="225"/>
      <c r="U364" s="225"/>
      <c r="V364" s="225"/>
      <c r="W364" s="225"/>
      <c r="X364" s="206"/>
      <c r="Y364" s="206"/>
      <c r="Z364" s="206"/>
      <c r="AA364" s="206"/>
      <c r="AB364" s="206"/>
      <c r="AC364" s="206"/>
      <c r="AD364" s="206"/>
      <c r="AE364" s="206"/>
      <c r="AF364" s="206"/>
      <c r="AG364" s="206" t="s">
        <v>280</v>
      </c>
      <c r="AH364" s="206">
        <v>0</v>
      </c>
      <c r="AI364" s="206"/>
      <c r="AJ364" s="206"/>
      <c r="AK364" s="206"/>
      <c r="AL364" s="206"/>
      <c r="AM364" s="206"/>
      <c r="AN364" s="206"/>
      <c r="AO364" s="206"/>
      <c r="AP364" s="206"/>
      <c r="AQ364" s="206"/>
      <c r="AR364" s="206"/>
      <c r="AS364" s="206"/>
      <c r="AT364" s="206"/>
      <c r="AU364" s="206"/>
      <c r="AV364" s="206"/>
      <c r="AW364" s="206"/>
      <c r="AX364" s="206"/>
      <c r="AY364" s="206"/>
      <c r="AZ364" s="206"/>
      <c r="BA364" s="206"/>
      <c r="BB364" s="206"/>
      <c r="BC364" s="206"/>
      <c r="BD364" s="206"/>
      <c r="BE364" s="206"/>
      <c r="BF364" s="206"/>
      <c r="BG364" s="206"/>
      <c r="BH364" s="206"/>
    </row>
    <row r="365" spans="1:60" outlineLevel="1" x14ac:dyDescent="0.25">
      <c r="A365" s="223"/>
      <c r="B365" s="224"/>
      <c r="C365" s="254" t="s">
        <v>601</v>
      </c>
      <c r="D365" s="226"/>
      <c r="E365" s="227">
        <v>14.72625</v>
      </c>
      <c r="F365" s="225"/>
      <c r="G365" s="225"/>
      <c r="H365" s="225"/>
      <c r="I365" s="225"/>
      <c r="J365" s="225"/>
      <c r="K365" s="225"/>
      <c r="L365" s="225"/>
      <c r="M365" s="225"/>
      <c r="N365" s="225"/>
      <c r="O365" s="225"/>
      <c r="P365" s="225"/>
      <c r="Q365" s="225"/>
      <c r="R365" s="225"/>
      <c r="S365" s="225"/>
      <c r="T365" s="225"/>
      <c r="U365" s="225"/>
      <c r="V365" s="225"/>
      <c r="W365" s="225"/>
      <c r="X365" s="206"/>
      <c r="Y365" s="206"/>
      <c r="Z365" s="206"/>
      <c r="AA365" s="206"/>
      <c r="AB365" s="206"/>
      <c r="AC365" s="206"/>
      <c r="AD365" s="206"/>
      <c r="AE365" s="206"/>
      <c r="AF365" s="206"/>
      <c r="AG365" s="206" t="s">
        <v>280</v>
      </c>
      <c r="AH365" s="206">
        <v>0</v>
      </c>
      <c r="AI365" s="206"/>
      <c r="AJ365" s="206"/>
      <c r="AK365" s="206"/>
      <c r="AL365" s="206"/>
      <c r="AM365" s="206"/>
      <c r="AN365" s="206"/>
      <c r="AO365" s="206"/>
      <c r="AP365" s="206"/>
      <c r="AQ365" s="206"/>
      <c r="AR365" s="206"/>
      <c r="AS365" s="206"/>
      <c r="AT365" s="206"/>
      <c r="AU365" s="206"/>
      <c r="AV365" s="206"/>
      <c r="AW365" s="206"/>
      <c r="AX365" s="206"/>
      <c r="AY365" s="206"/>
      <c r="AZ365" s="206"/>
      <c r="BA365" s="206"/>
      <c r="BB365" s="206"/>
      <c r="BC365" s="206"/>
      <c r="BD365" s="206"/>
      <c r="BE365" s="206"/>
      <c r="BF365" s="206"/>
      <c r="BG365" s="206"/>
      <c r="BH365" s="206"/>
    </row>
    <row r="366" spans="1:60" outlineLevel="1" x14ac:dyDescent="0.25">
      <c r="A366" s="223"/>
      <c r="B366" s="224"/>
      <c r="C366" s="254" t="s">
        <v>602</v>
      </c>
      <c r="D366" s="226"/>
      <c r="E366" s="227">
        <v>15.354570000000001</v>
      </c>
      <c r="F366" s="225"/>
      <c r="G366" s="225"/>
      <c r="H366" s="225"/>
      <c r="I366" s="225"/>
      <c r="J366" s="225"/>
      <c r="K366" s="225"/>
      <c r="L366" s="225"/>
      <c r="M366" s="225"/>
      <c r="N366" s="225"/>
      <c r="O366" s="225"/>
      <c r="P366" s="225"/>
      <c r="Q366" s="225"/>
      <c r="R366" s="225"/>
      <c r="S366" s="225"/>
      <c r="T366" s="225"/>
      <c r="U366" s="225"/>
      <c r="V366" s="225"/>
      <c r="W366" s="225"/>
      <c r="X366" s="206"/>
      <c r="Y366" s="206"/>
      <c r="Z366" s="206"/>
      <c r="AA366" s="206"/>
      <c r="AB366" s="206"/>
      <c r="AC366" s="206"/>
      <c r="AD366" s="206"/>
      <c r="AE366" s="206"/>
      <c r="AF366" s="206"/>
      <c r="AG366" s="206" t="s">
        <v>280</v>
      </c>
      <c r="AH366" s="206">
        <v>0</v>
      </c>
      <c r="AI366" s="206"/>
      <c r="AJ366" s="206"/>
      <c r="AK366" s="206"/>
      <c r="AL366" s="206"/>
      <c r="AM366" s="206"/>
      <c r="AN366" s="206"/>
      <c r="AO366" s="206"/>
      <c r="AP366" s="206"/>
      <c r="AQ366" s="206"/>
      <c r="AR366" s="206"/>
      <c r="AS366" s="206"/>
      <c r="AT366" s="206"/>
      <c r="AU366" s="206"/>
      <c r="AV366" s="206"/>
      <c r="AW366" s="206"/>
      <c r="AX366" s="206"/>
      <c r="AY366" s="206"/>
      <c r="AZ366" s="206"/>
      <c r="BA366" s="206"/>
      <c r="BB366" s="206"/>
      <c r="BC366" s="206"/>
      <c r="BD366" s="206"/>
      <c r="BE366" s="206"/>
      <c r="BF366" s="206"/>
      <c r="BG366" s="206"/>
      <c r="BH366" s="206"/>
    </row>
    <row r="367" spans="1:60" outlineLevel="1" x14ac:dyDescent="0.25">
      <c r="A367" s="223"/>
      <c r="B367" s="224"/>
      <c r="C367" s="254" t="s">
        <v>603</v>
      </c>
      <c r="D367" s="226"/>
      <c r="E367" s="227">
        <v>0.78829000000000005</v>
      </c>
      <c r="F367" s="225"/>
      <c r="G367" s="225"/>
      <c r="H367" s="225"/>
      <c r="I367" s="225"/>
      <c r="J367" s="225"/>
      <c r="K367" s="225"/>
      <c r="L367" s="225"/>
      <c r="M367" s="225"/>
      <c r="N367" s="225"/>
      <c r="O367" s="225"/>
      <c r="P367" s="225"/>
      <c r="Q367" s="225"/>
      <c r="R367" s="225"/>
      <c r="S367" s="225"/>
      <c r="T367" s="225"/>
      <c r="U367" s="225"/>
      <c r="V367" s="225"/>
      <c r="W367" s="225"/>
      <c r="X367" s="206"/>
      <c r="Y367" s="206"/>
      <c r="Z367" s="206"/>
      <c r="AA367" s="206"/>
      <c r="AB367" s="206"/>
      <c r="AC367" s="206"/>
      <c r="AD367" s="206"/>
      <c r="AE367" s="206"/>
      <c r="AF367" s="206"/>
      <c r="AG367" s="206" t="s">
        <v>280</v>
      </c>
      <c r="AH367" s="206">
        <v>0</v>
      </c>
      <c r="AI367" s="206"/>
      <c r="AJ367" s="206"/>
      <c r="AK367" s="206"/>
      <c r="AL367" s="206"/>
      <c r="AM367" s="206"/>
      <c r="AN367" s="206"/>
      <c r="AO367" s="206"/>
      <c r="AP367" s="206"/>
      <c r="AQ367" s="206"/>
      <c r="AR367" s="206"/>
      <c r="AS367" s="206"/>
      <c r="AT367" s="206"/>
      <c r="AU367" s="206"/>
      <c r="AV367" s="206"/>
      <c r="AW367" s="206"/>
      <c r="AX367" s="206"/>
      <c r="AY367" s="206"/>
      <c r="AZ367" s="206"/>
      <c r="BA367" s="206"/>
      <c r="BB367" s="206"/>
      <c r="BC367" s="206"/>
      <c r="BD367" s="206"/>
      <c r="BE367" s="206"/>
      <c r="BF367" s="206"/>
      <c r="BG367" s="206"/>
      <c r="BH367" s="206"/>
    </row>
    <row r="368" spans="1:60" outlineLevel="1" x14ac:dyDescent="0.25">
      <c r="A368" s="223"/>
      <c r="B368" s="224"/>
      <c r="C368" s="254" t="s">
        <v>604</v>
      </c>
      <c r="D368" s="226"/>
      <c r="E368" s="227">
        <v>9.9361999999999995</v>
      </c>
      <c r="F368" s="225"/>
      <c r="G368" s="225"/>
      <c r="H368" s="225"/>
      <c r="I368" s="225"/>
      <c r="J368" s="225"/>
      <c r="K368" s="225"/>
      <c r="L368" s="225"/>
      <c r="M368" s="225"/>
      <c r="N368" s="225"/>
      <c r="O368" s="225"/>
      <c r="P368" s="225"/>
      <c r="Q368" s="225"/>
      <c r="R368" s="225"/>
      <c r="S368" s="225"/>
      <c r="T368" s="225"/>
      <c r="U368" s="225"/>
      <c r="V368" s="225"/>
      <c r="W368" s="225"/>
      <c r="X368" s="206"/>
      <c r="Y368" s="206"/>
      <c r="Z368" s="206"/>
      <c r="AA368" s="206"/>
      <c r="AB368" s="206"/>
      <c r="AC368" s="206"/>
      <c r="AD368" s="206"/>
      <c r="AE368" s="206"/>
      <c r="AF368" s="206"/>
      <c r="AG368" s="206" t="s">
        <v>280</v>
      </c>
      <c r="AH368" s="206">
        <v>0</v>
      </c>
      <c r="AI368" s="206"/>
      <c r="AJ368" s="206"/>
      <c r="AK368" s="206"/>
      <c r="AL368" s="206"/>
      <c r="AM368" s="206"/>
      <c r="AN368" s="206"/>
      <c r="AO368" s="206"/>
      <c r="AP368" s="206"/>
      <c r="AQ368" s="206"/>
      <c r="AR368" s="206"/>
      <c r="AS368" s="206"/>
      <c r="AT368" s="206"/>
      <c r="AU368" s="206"/>
      <c r="AV368" s="206"/>
      <c r="AW368" s="206"/>
      <c r="AX368" s="206"/>
      <c r="AY368" s="206"/>
      <c r="AZ368" s="206"/>
      <c r="BA368" s="206"/>
      <c r="BB368" s="206"/>
      <c r="BC368" s="206"/>
      <c r="BD368" s="206"/>
      <c r="BE368" s="206"/>
      <c r="BF368" s="206"/>
      <c r="BG368" s="206"/>
      <c r="BH368" s="206"/>
    </row>
    <row r="369" spans="1:60" ht="20.399999999999999" outlineLevel="1" x14ac:dyDescent="0.25">
      <c r="A369" s="237">
        <v>96</v>
      </c>
      <c r="B369" s="238" t="s">
        <v>605</v>
      </c>
      <c r="C369" s="253" t="s">
        <v>606</v>
      </c>
      <c r="D369" s="239" t="s">
        <v>314</v>
      </c>
      <c r="E369" s="240">
        <v>3.9401000000000002</v>
      </c>
      <c r="F369" s="241"/>
      <c r="G369" s="242">
        <f>ROUND(E369*F369,2)</f>
        <v>0</v>
      </c>
      <c r="H369" s="241"/>
      <c r="I369" s="242">
        <f>ROUND(E369*H369,2)</f>
        <v>0</v>
      </c>
      <c r="J369" s="241"/>
      <c r="K369" s="242">
        <f>ROUND(E369*J369,2)</f>
        <v>0</v>
      </c>
      <c r="L369" s="242">
        <v>21</v>
      </c>
      <c r="M369" s="242">
        <f>G369*(1+L369/100)</f>
        <v>0</v>
      </c>
      <c r="N369" s="242">
        <v>5.7999999999999996E-3</v>
      </c>
      <c r="O369" s="242">
        <f>ROUND(E369*N369,2)</f>
        <v>0.02</v>
      </c>
      <c r="P369" s="242">
        <v>0</v>
      </c>
      <c r="Q369" s="243">
        <f>ROUND(E369*P369,2)</f>
        <v>0</v>
      </c>
      <c r="R369" s="225"/>
      <c r="S369" s="225" t="s">
        <v>276</v>
      </c>
      <c r="T369" s="225" t="s">
        <v>277</v>
      </c>
      <c r="U369" s="225">
        <v>0.27596999999999999</v>
      </c>
      <c r="V369" s="225">
        <f>ROUND(E369*U369,2)</f>
        <v>1.0900000000000001</v>
      </c>
      <c r="W369" s="225"/>
      <c r="X369" s="206"/>
      <c r="Y369" s="206"/>
      <c r="Z369" s="206"/>
      <c r="AA369" s="206"/>
      <c r="AB369" s="206"/>
      <c r="AC369" s="206"/>
      <c r="AD369" s="206"/>
      <c r="AE369" s="206"/>
      <c r="AF369" s="206"/>
      <c r="AG369" s="206" t="s">
        <v>607</v>
      </c>
      <c r="AH369" s="206"/>
      <c r="AI369" s="206"/>
      <c r="AJ369" s="206"/>
      <c r="AK369" s="206"/>
      <c r="AL369" s="206"/>
      <c r="AM369" s="206"/>
      <c r="AN369" s="206"/>
      <c r="AO369" s="206"/>
      <c r="AP369" s="206"/>
      <c r="AQ369" s="206"/>
      <c r="AR369" s="206"/>
      <c r="AS369" s="206"/>
      <c r="AT369" s="206"/>
      <c r="AU369" s="206"/>
      <c r="AV369" s="206"/>
      <c r="AW369" s="206"/>
      <c r="AX369" s="206"/>
      <c r="AY369" s="206"/>
      <c r="AZ369" s="206"/>
      <c r="BA369" s="206"/>
      <c r="BB369" s="206"/>
      <c r="BC369" s="206"/>
      <c r="BD369" s="206"/>
      <c r="BE369" s="206"/>
      <c r="BF369" s="206"/>
      <c r="BG369" s="206"/>
      <c r="BH369" s="206"/>
    </row>
    <row r="370" spans="1:60" outlineLevel="1" x14ac:dyDescent="0.25">
      <c r="A370" s="223"/>
      <c r="B370" s="224"/>
      <c r="C370" s="254" t="s">
        <v>608</v>
      </c>
      <c r="D370" s="226"/>
      <c r="E370" s="227">
        <v>3.9401299999999999</v>
      </c>
      <c r="F370" s="225"/>
      <c r="G370" s="225"/>
      <c r="H370" s="225"/>
      <c r="I370" s="225"/>
      <c r="J370" s="225"/>
      <c r="K370" s="225"/>
      <c r="L370" s="225"/>
      <c r="M370" s="225"/>
      <c r="N370" s="225"/>
      <c r="O370" s="225"/>
      <c r="P370" s="225"/>
      <c r="Q370" s="225"/>
      <c r="R370" s="225"/>
      <c r="S370" s="225"/>
      <c r="T370" s="225"/>
      <c r="U370" s="225"/>
      <c r="V370" s="225"/>
      <c r="W370" s="225"/>
      <c r="X370" s="206"/>
      <c r="Y370" s="206"/>
      <c r="Z370" s="206"/>
      <c r="AA370" s="206"/>
      <c r="AB370" s="206"/>
      <c r="AC370" s="206"/>
      <c r="AD370" s="206"/>
      <c r="AE370" s="206"/>
      <c r="AF370" s="206"/>
      <c r="AG370" s="206" t="s">
        <v>280</v>
      </c>
      <c r="AH370" s="206">
        <v>0</v>
      </c>
      <c r="AI370" s="206"/>
      <c r="AJ370" s="206"/>
      <c r="AK370" s="206"/>
      <c r="AL370" s="206"/>
      <c r="AM370" s="206"/>
      <c r="AN370" s="206"/>
      <c r="AO370" s="206"/>
      <c r="AP370" s="206"/>
      <c r="AQ370" s="206"/>
      <c r="AR370" s="206"/>
      <c r="AS370" s="206"/>
      <c r="AT370" s="206"/>
      <c r="AU370" s="206"/>
      <c r="AV370" s="206"/>
      <c r="AW370" s="206"/>
      <c r="AX370" s="206"/>
      <c r="AY370" s="206"/>
      <c r="AZ370" s="206"/>
      <c r="BA370" s="206"/>
      <c r="BB370" s="206"/>
      <c r="BC370" s="206"/>
      <c r="BD370" s="206"/>
      <c r="BE370" s="206"/>
      <c r="BF370" s="206"/>
      <c r="BG370" s="206"/>
      <c r="BH370" s="206"/>
    </row>
    <row r="371" spans="1:60" ht="20.399999999999999" outlineLevel="1" x14ac:dyDescent="0.25">
      <c r="A371" s="237">
        <v>97</v>
      </c>
      <c r="B371" s="238" t="s">
        <v>609</v>
      </c>
      <c r="C371" s="253" t="s">
        <v>610</v>
      </c>
      <c r="D371" s="239" t="s">
        <v>314</v>
      </c>
      <c r="E371" s="240">
        <v>8.734</v>
      </c>
      <c r="F371" s="241"/>
      <c r="G371" s="242">
        <f>ROUND(E371*F371,2)</f>
        <v>0</v>
      </c>
      <c r="H371" s="241"/>
      <c r="I371" s="242">
        <f>ROUND(E371*H371,2)</f>
        <v>0</v>
      </c>
      <c r="J371" s="241"/>
      <c r="K371" s="242">
        <f>ROUND(E371*J371,2)</f>
        <v>0</v>
      </c>
      <c r="L371" s="242">
        <v>21</v>
      </c>
      <c r="M371" s="242">
        <f>G371*(1+L371/100)</f>
        <v>0</v>
      </c>
      <c r="N371" s="242">
        <v>6.3800000000000003E-3</v>
      </c>
      <c r="O371" s="242">
        <f>ROUND(E371*N371,2)</f>
        <v>0.06</v>
      </c>
      <c r="P371" s="242">
        <v>0</v>
      </c>
      <c r="Q371" s="243">
        <f>ROUND(E371*P371,2)</f>
        <v>0</v>
      </c>
      <c r="R371" s="225"/>
      <c r="S371" s="225" t="s">
        <v>276</v>
      </c>
      <c r="T371" s="225" t="s">
        <v>277</v>
      </c>
      <c r="U371" s="225">
        <v>0.33538000000000001</v>
      </c>
      <c r="V371" s="225">
        <f>ROUND(E371*U371,2)</f>
        <v>2.93</v>
      </c>
      <c r="W371" s="225"/>
      <c r="X371" s="206"/>
      <c r="Y371" s="206"/>
      <c r="Z371" s="206"/>
      <c r="AA371" s="206"/>
      <c r="AB371" s="206"/>
      <c r="AC371" s="206"/>
      <c r="AD371" s="206"/>
      <c r="AE371" s="206"/>
      <c r="AF371" s="206"/>
      <c r="AG371" s="206" t="s">
        <v>607</v>
      </c>
      <c r="AH371" s="206"/>
      <c r="AI371" s="206"/>
      <c r="AJ371" s="206"/>
      <c r="AK371" s="206"/>
      <c r="AL371" s="206"/>
      <c r="AM371" s="206"/>
      <c r="AN371" s="206"/>
      <c r="AO371" s="206"/>
      <c r="AP371" s="206"/>
      <c r="AQ371" s="206"/>
      <c r="AR371" s="206"/>
      <c r="AS371" s="206"/>
      <c r="AT371" s="206"/>
      <c r="AU371" s="206"/>
      <c r="AV371" s="206"/>
      <c r="AW371" s="206"/>
      <c r="AX371" s="206"/>
      <c r="AY371" s="206"/>
      <c r="AZ371" s="206"/>
      <c r="BA371" s="206"/>
      <c r="BB371" s="206"/>
      <c r="BC371" s="206"/>
      <c r="BD371" s="206"/>
      <c r="BE371" s="206"/>
      <c r="BF371" s="206"/>
      <c r="BG371" s="206"/>
      <c r="BH371" s="206"/>
    </row>
    <row r="372" spans="1:60" outlineLevel="1" x14ac:dyDescent="0.25">
      <c r="A372" s="223"/>
      <c r="B372" s="224"/>
      <c r="C372" s="254" t="s">
        <v>611</v>
      </c>
      <c r="D372" s="226"/>
      <c r="E372" s="227">
        <v>8.734</v>
      </c>
      <c r="F372" s="225"/>
      <c r="G372" s="225"/>
      <c r="H372" s="225"/>
      <c r="I372" s="225"/>
      <c r="J372" s="225"/>
      <c r="K372" s="225"/>
      <c r="L372" s="225"/>
      <c r="M372" s="225"/>
      <c r="N372" s="225"/>
      <c r="O372" s="225"/>
      <c r="P372" s="225"/>
      <c r="Q372" s="225"/>
      <c r="R372" s="225"/>
      <c r="S372" s="225"/>
      <c r="T372" s="225"/>
      <c r="U372" s="225"/>
      <c r="V372" s="225"/>
      <c r="W372" s="225"/>
      <c r="X372" s="206"/>
      <c r="Y372" s="206"/>
      <c r="Z372" s="206"/>
      <c r="AA372" s="206"/>
      <c r="AB372" s="206"/>
      <c r="AC372" s="206"/>
      <c r="AD372" s="206"/>
      <c r="AE372" s="206"/>
      <c r="AF372" s="206"/>
      <c r="AG372" s="206" t="s">
        <v>280</v>
      </c>
      <c r="AH372" s="206">
        <v>0</v>
      </c>
      <c r="AI372" s="206"/>
      <c r="AJ372" s="206"/>
      <c r="AK372" s="206"/>
      <c r="AL372" s="206"/>
      <c r="AM372" s="206"/>
      <c r="AN372" s="206"/>
      <c r="AO372" s="206"/>
      <c r="AP372" s="206"/>
      <c r="AQ372" s="206"/>
      <c r="AR372" s="206"/>
      <c r="AS372" s="206"/>
      <c r="AT372" s="206"/>
      <c r="AU372" s="206"/>
      <c r="AV372" s="206"/>
      <c r="AW372" s="206"/>
      <c r="AX372" s="206"/>
      <c r="AY372" s="206"/>
      <c r="AZ372" s="206"/>
      <c r="BA372" s="206"/>
      <c r="BB372" s="206"/>
      <c r="BC372" s="206"/>
      <c r="BD372" s="206"/>
      <c r="BE372" s="206"/>
      <c r="BF372" s="206"/>
      <c r="BG372" s="206"/>
      <c r="BH372" s="206"/>
    </row>
    <row r="373" spans="1:60" x14ac:dyDescent="0.25">
      <c r="A373" s="231" t="s">
        <v>271</v>
      </c>
      <c r="B373" s="232" t="s">
        <v>184</v>
      </c>
      <c r="C373" s="252" t="s">
        <v>185</v>
      </c>
      <c r="D373" s="233"/>
      <c r="E373" s="234"/>
      <c r="F373" s="235"/>
      <c r="G373" s="235">
        <f>SUMIF(AG374:AG374,"&lt;&gt;NOR",G374:G374)</f>
        <v>0</v>
      </c>
      <c r="H373" s="235"/>
      <c r="I373" s="235">
        <f>SUM(I374:I374)</f>
        <v>0</v>
      </c>
      <c r="J373" s="235"/>
      <c r="K373" s="235">
        <f>SUM(K374:K374)</f>
        <v>0</v>
      </c>
      <c r="L373" s="235"/>
      <c r="M373" s="235">
        <f>SUM(M374:M374)</f>
        <v>0</v>
      </c>
      <c r="N373" s="235"/>
      <c r="O373" s="235">
        <f>SUM(O374:O374)</f>
        <v>1.1399999999999999</v>
      </c>
      <c r="P373" s="235"/>
      <c r="Q373" s="236">
        <f>SUM(Q374:Q374)</f>
        <v>0</v>
      </c>
      <c r="R373" s="230"/>
      <c r="S373" s="230"/>
      <c r="T373" s="230"/>
      <c r="U373" s="230"/>
      <c r="V373" s="230">
        <f>SUM(V374:V374)</f>
        <v>0</v>
      </c>
      <c r="W373" s="230"/>
      <c r="AG373" t="s">
        <v>272</v>
      </c>
    </row>
    <row r="374" spans="1:60" ht="30.6" outlineLevel="1" x14ac:dyDescent="0.25">
      <c r="A374" s="244">
        <v>98</v>
      </c>
      <c r="B374" s="245" t="s">
        <v>612</v>
      </c>
      <c r="C374" s="255" t="s">
        <v>613</v>
      </c>
      <c r="D374" s="246" t="s">
        <v>314</v>
      </c>
      <c r="E374" s="247">
        <v>106</v>
      </c>
      <c r="F374" s="248"/>
      <c r="G374" s="249">
        <f>ROUND(E374*F374,2)</f>
        <v>0</v>
      </c>
      <c r="H374" s="248"/>
      <c r="I374" s="249">
        <f>ROUND(E374*H374,2)</f>
        <v>0</v>
      </c>
      <c r="J374" s="248"/>
      <c r="K374" s="249">
        <f>ROUND(E374*J374,2)</f>
        <v>0</v>
      </c>
      <c r="L374" s="249">
        <v>21</v>
      </c>
      <c r="M374" s="249">
        <f>G374*(1+L374/100)</f>
        <v>0</v>
      </c>
      <c r="N374" s="249">
        <v>1.0710000000000001E-2</v>
      </c>
      <c r="O374" s="249">
        <f>ROUND(E374*N374,2)</f>
        <v>1.1399999999999999</v>
      </c>
      <c r="P374" s="249">
        <v>0</v>
      </c>
      <c r="Q374" s="250">
        <f>ROUND(E374*P374,2)</f>
        <v>0</v>
      </c>
      <c r="R374" s="225"/>
      <c r="S374" s="225" t="s">
        <v>289</v>
      </c>
      <c r="T374" s="225" t="s">
        <v>277</v>
      </c>
      <c r="U374" s="225">
        <v>0</v>
      </c>
      <c r="V374" s="225">
        <f>ROUND(E374*U374,2)</f>
        <v>0</v>
      </c>
      <c r="W374" s="225"/>
      <c r="X374" s="206"/>
      <c r="Y374" s="206"/>
      <c r="Z374" s="206"/>
      <c r="AA374" s="206"/>
      <c r="AB374" s="206"/>
      <c r="AC374" s="206"/>
      <c r="AD374" s="206"/>
      <c r="AE374" s="206"/>
      <c r="AF374" s="206"/>
      <c r="AG374" s="206" t="s">
        <v>346</v>
      </c>
      <c r="AH374" s="206"/>
      <c r="AI374" s="206"/>
      <c r="AJ374" s="206"/>
      <c r="AK374" s="206"/>
      <c r="AL374" s="206"/>
      <c r="AM374" s="206"/>
      <c r="AN374" s="206"/>
      <c r="AO374" s="206"/>
      <c r="AP374" s="206"/>
      <c r="AQ374" s="206"/>
      <c r="AR374" s="206"/>
      <c r="AS374" s="206"/>
      <c r="AT374" s="206"/>
      <c r="AU374" s="206"/>
      <c r="AV374" s="206"/>
      <c r="AW374" s="206"/>
      <c r="AX374" s="206"/>
      <c r="AY374" s="206"/>
      <c r="AZ374" s="206"/>
      <c r="BA374" s="206"/>
      <c r="BB374" s="206"/>
      <c r="BC374" s="206"/>
      <c r="BD374" s="206"/>
      <c r="BE374" s="206"/>
      <c r="BF374" s="206"/>
      <c r="BG374" s="206"/>
      <c r="BH374" s="206"/>
    </row>
    <row r="375" spans="1:60" x14ac:dyDescent="0.25">
      <c r="A375" s="231" t="s">
        <v>271</v>
      </c>
      <c r="B375" s="232" t="s">
        <v>192</v>
      </c>
      <c r="C375" s="252" t="s">
        <v>193</v>
      </c>
      <c r="D375" s="233"/>
      <c r="E375" s="234"/>
      <c r="F375" s="235"/>
      <c r="G375" s="235">
        <f>SUMIF(AG376:AG382,"&lt;&gt;NOR",G376:G382)</f>
        <v>0</v>
      </c>
      <c r="H375" s="235"/>
      <c r="I375" s="235">
        <f>SUM(I376:I382)</f>
        <v>0</v>
      </c>
      <c r="J375" s="235"/>
      <c r="K375" s="235">
        <f>SUM(K376:K382)</f>
        <v>0</v>
      </c>
      <c r="L375" s="235"/>
      <c r="M375" s="235">
        <f>SUM(M376:M382)</f>
        <v>0</v>
      </c>
      <c r="N375" s="235"/>
      <c r="O375" s="235">
        <f>SUM(O376:O382)</f>
        <v>0</v>
      </c>
      <c r="P375" s="235"/>
      <c r="Q375" s="236">
        <f>SUM(Q376:Q382)</f>
        <v>0</v>
      </c>
      <c r="R375" s="230"/>
      <c r="S375" s="230"/>
      <c r="T375" s="230"/>
      <c r="U375" s="230"/>
      <c r="V375" s="230">
        <f>SUM(V376:V382)</f>
        <v>0</v>
      </c>
      <c r="W375" s="230"/>
      <c r="AG375" t="s">
        <v>272</v>
      </c>
    </row>
    <row r="376" spans="1:60" outlineLevel="1" x14ac:dyDescent="0.25">
      <c r="A376" s="244">
        <v>99</v>
      </c>
      <c r="B376" s="245" t="s">
        <v>614</v>
      </c>
      <c r="C376" s="255" t="s">
        <v>615</v>
      </c>
      <c r="D376" s="246" t="s">
        <v>0</v>
      </c>
      <c r="E376" s="247">
        <v>97.68</v>
      </c>
      <c r="F376" s="248"/>
      <c r="G376" s="249">
        <f>ROUND(E376*F376,2)</f>
        <v>0</v>
      </c>
      <c r="H376" s="248"/>
      <c r="I376" s="249">
        <f>ROUND(E376*H376,2)</f>
        <v>0</v>
      </c>
      <c r="J376" s="248"/>
      <c r="K376" s="249">
        <f>ROUND(E376*J376,2)</f>
        <v>0</v>
      </c>
      <c r="L376" s="249">
        <v>21</v>
      </c>
      <c r="M376" s="249">
        <f>G376*(1+L376/100)</f>
        <v>0</v>
      </c>
      <c r="N376" s="249">
        <v>0</v>
      </c>
      <c r="O376" s="249">
        <f>ROUND(E376*N376,2)</f>
        <v>0</v>
      </c>
      <c r="P376" s="249">
        <v>0</v>
      </c>
      <c r="Q376" s="250">
        <f>ROUND(E376*P376,2)</f>
        <v>0</v>
      </c>
      <c r="R376" s="225"/>
      <c r="S376" s="225" t="s">
        <v>276</v>
      </c>
      <c r="T376" s="225" t="s">
        <v>277</v>
      </c>
      <c r="U376" s="225">
        <v>0</v>
      </c>
      <c r="V376" s="225">
        <f>ROUND(E376*U376,2)</f>
        <v>0</v>
      </c>
      <c r="W376" s="225"/>
      <c r="X376" s="206"/>
      <c r="Y376" s="206"/>
      <c r="Z376" s="206"/>
      <c r="AA376" s="206"/>
      <c r="AB376" s="206"/>
      <c r="AC376" s="206"/>
      <c r="AD376" s="206"/>
      <c r="AE376" s="206"/>
      <c r="AF376" s="206"/>
      <c r="AG376" s="206" t="s">
        <v>455</v>
      </c>
      <c r="AH376" s="206"/>
      <c r="AI376" s="206"/>
      <c r="AJ376" s="206"/>
      <c r="AK376" s="206"/>
      <c r="AL376" s="206"/>
      <c r="AM376" s="206"/>
      <c r="AN376" s="206"/>
      <c r="AO376" s="206"/>
      <c r="AP376" s="206"/>
      <c r="AQ376" s="206"/>
      <c r="AR376" s="206"/>
      <c r="AS376" s="206"/>
      <c r="AT376" s="206"/>
      <c r="AU376" s="206"/>
      <c r="AV376" s="206"/>
      <c r="AW376" s="206"/>
      <c r="AX376" s="206"/>
      <c r="AY376" s="206"/>
      <c r="AZ376" s="206"/>
      <c r="BA376" s="206"/>
      <c r="BB376" s="206"/>
      <c r="BC376" s="206"/>
      <c r="BD376" s="206"/>
      <c r="BE376" s="206"/>
      <c r="BF376" s="206"/>
      <c r="BG376" s="206"/>
      <c r="BH376" s="206"/>
    </row>
    <row r="377" spans="1:60" ht="20.399999999999999" outlineLevel="1" x14ac:dyDescent="0.25">
      <c r="A377" s="244">
        <v>100</v>
      </c>
      <c r="B377" s="245" t="s">
        <v>616</v>
      </c>
      <c r="C377" s="255" t="s">
        <v>617</v>
      </c>
      <c r="D377" s="246" t="s">
        <v>333</v>
      </c>
      <c r="E377" s="247">
        <v>3</v>
      </c>
      <c r="F377" s="248"/>
      <c r="G377" s="249">
        <f>ROUND(E377*F377,2)</f>
        <v>0</v>
      </c>
      <c r="H377" s="248"/>
      <c r="I377" s="249">
        <f>ROUND(E377*H377,2)</f>
        <v>0</v>
      </c>
      <c r="J377" s="248"/>
      <c r="K377" s="249">
        <f>ROUND(E377*J377,2)</f>
        <v>0</v>
      </c>
      <c r="L377" s="249">
        <v>21</v>
      </c>
      <c r="M377" s="249">
        <f>G377*(1+L377/100)</f>
        <v>0</v>
      </c>
      <c r="N377" s="249">
        <v>0</v>
      </c>
      <c r="O377" s="249">
        <f>ROUND(E377*N377,2)</f>
        <v>0</v>
      </c>
      <c r="P377" s="249">
        <v>0</v>
      </c>
      <c r="Q377" s="250">
        <f>ROUND(E377*P377,2)</f>
        <v>0</v>
      </c>
      <c r="R377" s="225"/>
      <c r="S377" s="225" t="s">
        <v>289</v>
      </c>
      <c r="T377" s="225" t="s">
        <v>277</v>
      </c>
      <c r="U377" s="225">
        <v>0</v>
      </c>
      <c r="V377" s="225">
        <f>ROUND(E377*U377,2)</f>
        <v>0</v>
      </c>
      <c r="W377" s="225"/>
      <c r="X377" s="206"/>
      <c r="Y377" s="206"/>
      <c r="Z377" s="206"/>
      <c r="AA377" s="206"/>
      <c r="AB377" s="206"/>
      <c r="AC377" s="206"/>
      <c r="AD377" s="206"/>
      <c r="AE377" s="206"/>
      <c r="AF377" s="206"/>
      <c r="AG377" s="206" t="s">
        <v>278</v>
      </c>
      <c r="AH377" s="206"/>
      <c r="AI377" s="206"/>
      <c r="AJ377" s="206"/>
      <c r="AK377" s="206"/>
      <c r="AL377" s="206"/>
      <c r="AM377" s="206"/>
      <c r="AN377" s="206"/>
      <c r="AO377" s="206"/>
      <c r="AP377" s="206"/>
      <c r="AQ377" s="206"/>
      <c r="AR377" s="206"/>
      <c r="AS377" s="206"/>
      <c r="AT377" s="206"/>
      <c r="AU377" s="206"/>
      <c r="AV377" s="206"/>
      <c r="AW377" s="206"/>
      <c r="AX377" s="206"/>
      <c r="AY377" s="206"/>
      <c r="AZ377" s="206"/>
      <c r="BA377" s="206"/>
      <c r="BB377" s="206"/>
      <c r="BC377" s="206"/>
      <c r="BD377" s="206"/>
      <c r="BE377" s="206"/>
      <c r="BF377" s="206"/>
      <c r="BG377" s="206"/>
      <c r="BH377" s="206"/>
    </row>
    <row r="378" spans="1:60" ht="20.399999999999999" outlineLevel="1" x14ac:dyDescent="0.25">
      <c r="A378" s="244">
        <v>101</v>
      </c>
      <c r="B378" s="245" t="s">
        <v>618</v>
      </c>
      <c r="C378" s="255" t="s">
        <v>619</v>
      </c>
      <c r="D378" s="246" t="s">
        <v>333</v>
      </c>
      <c r="E378" s="247">
        <v>1</v>
      </c>
      <c r="F378" s="248"/>
      <c r="G378" s="249">
        <f>ROUND(E378*F378,2)</f>
        <v>0</v>
      </c>
      <c r="H378" s="248"/>
      <c r="I378" s="249">
        <f>ROUND(E378*H378,2)</f>
        <v>0</v>
      </c>
      <c r="J378" s="248"/>
      <c r="K378" s="249">
        <f>ROUND(E378*J378,2)</f>
        <v>0</v>
      </c>
      <c r="L378" s="249">
        <v>21</v>
      </c>
      <c r="M378" s="249">
        <f>G378*(1+L378/100)</f>
        <v>0</v>
      </c>
      <c r="N378" s="249">
        <v>0</v>
      </c>
      <c r="O378" s="249">
        <f>ROUND(E378*N378,2)</f>
        <v>0</v>
      </c>
      <c r="P378" s="249">
        <v>0</v>
      </c>
      <c r="Q378" s="250">
        <f>ROUND(E378*P378,2)</f>
        <v>0</v>
      </c>
      <c r="R378" s="225"/>
      <c r="S378" s="225" t="s">
        <v>289</v>
      </c>
      <c r="T378" s="225" t="s">
        <v>277</v>
      </c>
      <c r="U378" s="225">
        <v>0</v>
      </c>
      <c r="V378" s="225">
        <f>ROUND(E378*U378,2)</f>
        <v>0</v>
      </c>
      <c r="W378" s="225"/>
      <c r="X378" s="206"/>
      <c r="Y378" s="206"/>
      <c r="Z378" s="206"/>
      <c r="AA378" s="206"/>
      <c r="AB378" s="206"/>
      <c r="AC378" s="206"/>
      <c r="AD378" s="206"/>
      <c r="AE378" s="206"/>
      <c r="AF378" s="206"/>
      <c r="AG378" s="206" t="s">
        <v>278</v>
      </c>
      <c r="AH378" s="206"/>
      <c r="AI378" s="206"/>
      <c r="AJ378" s="206"/>
      <c r="AK378" s="206"/>
      <c r="AL378" s="206"/>
      <c r="AM378" s="206"/>
      <c r="AN378" s="206"/>
      <c r="AO378" s="206"/>
      <c r="AP378" s="206"/>
      <c r="AQ378" s="206"/>
      <c r="AR378" s="206"/>
      <c r="AS378" s="206"/>
      <c r="AT378" s="206"/>
      <c r="AU378" s="206"/>
      <c r="AV378" s="206"/>
      <c r="AW378" s="206"/>
      <c r="AX378" s="206"/>
      <c r="AY378" s="206"/>
      <c r="AZ378" s="206"/>
      <c r="BA378" s="206"/>
      <c r="BB378" s="206"/>
      <c r="BC378" s="206"/>
      <c r="BD378" s="206"/>
      <c r="BE378" s="206"/>
      <c r="BF378" s="206"/>
      <c r="BG378" s="206"/>
      <c r="BH378" s="206"/>
    </row>
    <row r="379" spans="1:60" ht="20.399999999999999" outlineLevel="1" x14ac:dyDescent="0.25">
      <c r="A379" s="244">
        <v>102</v>
      </c>
      <c r="B379" s="245" t="s">
        <v>620</v>
      </c>
      <c r="C379" s="255" t="s">
        <v>621</v>
      </c>
      <c r="D379" s="246" t="s">
        <v>333</v>
      </c>
      <c r="E379" s="247">
        <v>1</v>
      </c>
      <c r="F379" s="248"/>
      <c r="G379" s="249">
        <f>ROUND(E379*F379,2)</f>
        <v>0</v>
      </c>
      <c r="H379" s="248"/>
      <c r="I379" s="249">
        <f>ROUND(E379*H379,2)</f>
        <v>0</v>
      </c>
      <c r="J379" s="248"/>
      <c r="K379" s="249">
        <f>ROUND(E379*J379,2)</f>
        <v>0</v>
      </c>
      <c r="L379" s="249">
        <v>21</v>
      </c>
      <c r="M379" s="249">
        <f>G379*(1+L379/100)</f>
        <v>0</v>
      </c>
      <c r="N379" s="249">
        <v>0</v>
      </c>
      <c r="O379" s="249">
        <f>ROUND(E379*N379,2)</f>
        <v>0</v>
      </c>
      <c r="P379" s="249">
        <v>0</v>
      </c>
      <c r="Q379" s="250">
        <f>ROUND(E379*P379,2)</f>
        <v>0</v>
      </c>
      <c r="R379" s="225"/>
      <c r="S379" s="225" t="s">
        <v>289</v>
      </c>
      <c r="T379" s="225" t="s">
        <v>277</v>
      </c>
      <c r="U379" s="225">
        <v>0</v>
      </c>
      <c r="V379" s="225">
        <f>ROUND(E379*U379,2)</f>
        <v>0</v>
      </c>
      <c r="W379" s="225"/>
      <c r="X379" s="206"/>
      <c r="Y379" s="206"/>
      <c r="Z379" s="206"/>
      <c r="AA379" s="206"/>
      <c r="AB379" s="206"/>
      <c r="AC379" s="206"/>
      <c r="AD379" s="206"/>
      <c r="AE379" s="206"/>
      <c r="AF379" s="206"/>
      <c r="AG379" s="206" t="s">
        <v>278</v>
      </c>
      <c r="AH379" s="206"/>
      <c r="AI379" s="206"/>
      <c r="AJ379" s="206"/>
      <c r="AK379" s="206"/>
      <c r="AL379" s="206"/>
      <c r="AM379" s="206"/>
      <c r="AN379" s="206"/>
      <c r="AO379" s="206"/>
      <c r="AP379" s="206"/>
      <c r="AQ379" s="206"/>
      <c r="AR379" s="206"/>
      <c r="AS379" s="206"/>
      <c r="AT379" s="206"/>
      <c r="AU379" s="206"/>
      <c r="AV379" s="206"/>
      <c r="AW379" s="206"/>
      <c r="AX379" s="206"/>
      <c r="AY379" s="206"/>
      <c r="AZ379" s="206"/>
      <c r="BA379" s="206"/>
      <c r="BB379" s="206"/>
      <c r="BC379" s="206"/>
      <c r="BD379" s="206"/>
      <c r="BE379" s="206"/>
      <c r="BF379" s="206"/>
      <c r="BG379" s="206"/>
      <c r="BH379" s="206"/>
    </row>
    <row r="380" spans="1:60" ht="20.399999999999999" outlineLevel="1" x14ac:dyDescent="0.25">
      <c r="A380" s="244">
        <v>103</v>
      </c>
      <c r="B380" s="245" t="s">
        <v>622</v>
      </c>
      <c r="C380" s="255" t="s">
        <v>623</v>
      </c>
      <c r="D380" s="246" t="s">
        <v>333</v>
      </c>
      <c r="E380" s="247">
        <v>1</v>
      </c>
      <c r="F380" s="248"/>
      <c r="G380" s="249">
        <f>ROUND(E380*F380,2)</f>
        <v>0</v>
      </c>
      <c r="H380" s="248"/>
      <c r="I380" s="249">
        <f>ROUND(E380*H380,2)</f>
        <v>0</v>
      </c>
      <c r="J380" s="248"/>
      <c r="K380" s="249">
        <f>ROUND(E380*J380,2)</f>
        <v>0</v>
      </c>
      <c r="L380" s="249">
        <v>21</v>
      </c>
      <c r="M380" s="249">
        <f>G380*(1+L380/100)</f>
        <v>0</v>
      </c>
      <c r="N380" s="249">
        <v>0</v>
      </c>
      <c r="O380" s="249">
        <f>ROUND(E380*N380,2)</f>
        <v>0</v>
      </c>
      <c r="P380" s="249">
        <v>0</v>
      </c>
      <c r="Q380" s="250">
        <f>ROUND(E380*P380,2)</f>
        <v>0</v>
      </c>
      <c r="R380" s="225"/>
      <c r="S380" s="225" t="s">
        <v>289</v>
      </c>
      <c r="T380" s="225" t="s">
        <v>277</v>
      </c>
      <c r="U380" s="225">
        <v>0</v>
      </c>
      <c r="V380" s="225">
        <f>ROUND(E380*U380,2)</f>
        <v>0</v>
      </c>
      <c r="W380" s="225"/>
      <c r="X380" s="206"/>
      <c r="Y380" s="206"/>
      <c r="Z380" s="206"/>
      <c r="AA380" s="206"/>
      <c r="AB380" s="206"/>
      <c r="AC380" s="206"/>
      <c r="AD380" s="206"/>
      <c r="AE380" s="206"/>
      <c r="AF380" s="206"/>
      <c r="AG380" s="206" t="s">
        <v>278</v>
      </c>
      <c r="AH380" s="206"/>
      <c r="AI380" s="206"/>
      <c r="AJ380" s="206"/>
      <c r="AK380" s="206"/>
      <c r="AL380" s="206"/>
      <c r="AM380" s="206"/>
      <c r="AN380" s="206"/>
      <c r="AO380" s="206"/>
      <c r="AP380" s="206"/>
      <c r="AQ380" s="206"/>
      <c r="AR380" s="206"/>
      <c r="AS380" s="206"/>
      <c r="AT380" s="206"/>
      <c r="AU380" s="206"/>
      <c r="AV380" s="206"/>
      <c r="AW380" s="206"/>
      <c r="AX380" s="206"/>
      <c r="AY380" s="206"/>
      <c r="AZ380" s="206"/>
      <c r="BA380" s="206"/>
      <c r="BB380" s="206"/>
      <c r="BC380" s="206"/>
      <c r="BD380" s="206"/>
      <c r="BE380" s="206"/>
      <c r="BF380" s="206"/>
      <c r="BG380" s="206"/>
      <c r="BH380" s="206"/>
    </row>
    <row r="381" spans="1:60" ht="20.399999999999999" outlineLevel="1" x14ac:dyDescent="0.25">
      <c r="A381" s="244">
        <v>104</v>
      </c>
      <c r="B381" s="245" t="s">
        <v>624</v>
      </c>
      <c r="C381" s="255" t="s">
        <v>625</v>
      </c>
      <c r="D381" s="246" t="s">
        <v>333</v>
      </c>
      <c r="E381" s="247">
        <v>1</v>
      </c>
      <c r="F381" s="248"/>
      <c r="G381" s="249">
        <f>ROUND(E381*F381,2)</f>
        <v>0</v>
      </c>
      <c r="H381" s="248"/>
      <c r="I381" s="249">
        <f>ROUND(E381*H381,2)</f>
        <v>0</v>
      </c>
      <c r="J381" s="248"/>
      <c r="K381" s="249">
        <f>ROUND(E381*J381,2)</f>
        <v>0</v>
      </c>
      <c r="L381" s="249">
        <v>21</v>
      </c>
      <c r="M381" s="249">
        <f>G381*(1+L381/100)</f>
        <v>0</v>
      </c>
      <c r="N381" s="249">
        <v>0</v>
      </c>
      <c r="O381" s="249">
        <f>ROUND(E381*N381,2)</f>
        <v>0</v>
      </c>
      <c r="P381" s="249">
        <v>0</v>
      </c>
      <c r="Q381" s="250">
        <f>ROUND(E381*P381,2)</f>
        <v>0</v>
      </c>
      <c r="R381" s="225"/>
      <c r="S381" s="225" t="s">
        <v>289</v>
      </c>
      <c r="T381" s="225" t="s">
        <v>277</v>
      </c>
      <c r="U381" s="225">
        <v>0</v>
      </c>
      <c r="V381" s="225">
        <f>ROUND(E381*U381,2)</f>
        <v>0</v>
      </c>
      <c r="W381" s="225"/>
      <c r="X381" s="206"/>
      <c r="Y381" s="206"/>
      <c r="Z381" s="206"/>
      <c r="AA381" s="206"/>
      <c r="AB381" s="206"/>
      <c r="AC381" s="206"/>
      <c r="AD381" s="206"/>
      <c r="AE381" s="206"/>
      <c r="AF381" s="206"/>
      <c r="AG381" s="206" t="s">
        <v>278</v>
      </c>
      <c r="AH381" s="206"/>
      <c r="AI381" s="206"/>
      <c r="AJ381" s="206"/>
      <c r="AK381" s="206"/>
      <c r="AL381" s="206"/>
      <c r="AM381" s="206"/>
      <c r="AN381" s="206"/>
      <c r="AO381" s="206"/>
      <c r="AP381" s="206"/>
      <c r="AQ381" s="206"/>
      <c r="AR381" s="206"/>
      <c r="AS381" s="206"/>
      <c r="AT381" s="206"/>
      <c r="AU381" s="206"/>
      <c r="AV381" s="206"/>
      <c r="AW381" s="206"/>
      <c r="AX381" s="206"/>
      <c r="AY381" s="206"/>
      <c r="AZ381" s="206"/>
      <c r="BA381" s="206"/>
      <c r="BB381" s="206"/>
      <c r="BC381" s="206"/>
      <c r="BD381" s="206"/>
      <c r="BE381" s="206"/>
      <c r="BF381" s="206"/>
      <c r="BG381" s="206"/>
      <c r="BH381" s="206"/>
    </row>
    <row r="382" spans="1:60" ht="20.399999999999999" outlineLevel="1" x14ac:dyDescent="0.25">
      <c r="A382" s="244">
        <v>105</v>
      </c>
      <c r="B382" s="245" t="s">
        <v>626</v>
      </c>
      <c r="C382" s="255" t="s">
        <v>627</v>
      </c>
      <c r="D382" s="246" t="s">
        <v>333</v>
      </c>
      <c r="E382" s="247">
        <v>1</v>
      </c>
      <c r="F382" s="248"/>
      <c r="G382" s="249">
        <f>ROUND(E382*F382,2)</f>
        <v>0</v>
      </c>
      <c r="H382" s="248"/>
      <c r="I382" s="249">
        <f>ROUND(E382*H382,2)</f>
        <v>0</v>
      </c>
      <c r="J382" s="248"/>
      <c r="K382" s="249">
        <f>ROUND(E382*J382,2)</f>
        <v>0</v>
      </c>
      <c r="L382" s="249">
        <v>21</v>
      </c>
      <c r="M382" s="249">
        <f>G382*(1+L382/100)</f>
        <v>0</v>
      </c>
      <c r="N382" s="249">
        <v>0</v>
      </c>
      <c r="O382" s="249">
        <f>ROUND(E382*N382,2)</f>
        <v>0</v>
      </c>
      <c r="P382" s="249">
        <v>0</v>
      </c>
      <c r="Q382" s="250">
        <f>ROUND(E382*P382,2)</f>
        <v>0</v>
      </c>
      <c r="R382" s="225"/>
      <c r="S382" s="225" t="s">
        <v>289</v>
      </c>
      <c r="T382" s="225" t="s">
        <v>277</v>
      </c>
      <c r="U382" s="225">
        <v>0</v>
      </c>
      <c r="V382" s="225">
        <f>ROUND(E382*U382,2)</f>
        <v>0</v>
      </c>
      <c r="W382" s="225"/>
      <c r="X382" s="206"/>
      <c r="Y382" s="206"/>
      <c r="Z382" s="206"/>
      <c r="AA382" s="206"/>
      <c r="AB382" s="206"/>
      <c r="AC382" s="206"/>
      <c r="AD382" s="206"/>
      <c r="AE382" s="206"/>
      <c r="AF382" s="206"/>
      <c r="AG382" s="206" t="s">
        <v>278</v>
      </c>
      <c r="AH382" s="206"/>
      <c r="AI382" s="206"/>
      <c r="AJ382" s="206"/>
      <c r="AK382" s="206"/>
      <c r="AL382" s="206"/>
      <c r="AM382" s="206"/>
      <c r="AN382" s="206"/>
      <c r="AO382" s="206"/>
      <c r="AP382" s="206"/>
      <c r="AQ382" s="206"/>
      <c r="AR382" s="206"/>
      <c r="AS382" s="206"/>
      <c r="AT382" s="206"/>
      <c r="AU382" s="206"/>
      <c r="AV382" s="206"/>
      <c r="AW382" s="206"/>
      <c r="AX382" s="206"/>
      <c r="AY382" s="206"/>
      <c r="AZ382" s="206"/>
      <c r="BA382" s="206"/>
      <c r="BB382" s="206"/>
      <c r="BC382" s="206"/>
      <c r="BD382" s="206"/>
      <c r="BE382" s="206"/>
      <c r="BF382" s="206"/>
      <c r="BG382" s="206"/>
      <c r="BH382" s="206"/>
    </row>
    <row r="383" spans="1:60" x14ac:dyDescent="0.25">
      <c r="A383" s="231" t="s">
        <v>271</v>
      </c>
      <c r="B383" s="232" t="s">
        <v>218</v>
      </c>
      <c r="C383" s="252" t="s">
        <v>219</v>
      </c>
      <c r="D383" s="233"/>
      <c r="E383" s="234"/>
      <c r="F383" s="235"/>
      <c r="G383" s="235">
        <f>SUMIF(AG384:AG404,"&lt;&gt;NOR",G384:G404)</f>
        <v>0</v>
      </c>
      <c r="H383" s="235"/>
      <c r="I383" s="235">
        <f>SUM(I384:I404)</f>
        <v>0</v>
      </c>
      <c r="J383" s="235"/>
      <c r="K383" s="235">
        <f>SUM(K384:K404)</f>
        <v>0</v>
      </c>
      <c r="L383" s="235"/>
      <c r="M383" s="235">
        <f>SUM(M384:M404)</f>
        <v>0</v>
      </c>
      <c r="N383" s="235"/>
      <c r="O383" s="235">
        <f>SUM(O384:O404)</f>
        <v>0.42</v>
      </c>
      <c r="P383" s="235"/>
      <c r="Q383" s="236">
        <f>SUM(Q384:Q404)</f>
        <v>0.96</v>
      </c>
      <c r="R383" s="230"/>
      <c r="S383" s="230"/>
      <c r="T383" s="230"/>
      <c r="U383" s="230"/>
      <c r="V383" s="230">
        <f>SUM(V384:V404)</f>
        <v>0</v>
      </c>
      <c r="W383" s="230"/>
      <c r="AG383" t="s">
        <v>272</v>
      </c>
    </row>
    <row r="384" spans="1:60" outlineLevel="1" x14ac:dyDescent="0.25">
      <c r="A384" s="244">
        <v>106</v>
      </c>
      <c r="B384" s="245" t="s">
        <v>628</v>
      </c>
      <c r="C384" s="255" t="s">
        <v>629</v>
      </c>
      <c r="D384" s="246" t="s">
        <v>314</v>
      </c>
      <c r="E384" s="247">
        <v>105.1</v>
      </c>
      <c r="F384" s="248"/>
      <c r="G384" s="249">
        <f>ROUND(E384*F384,2)</f>
        <v>0</v>
      </c>
      <c r="H384" s="248"/>
      <c r="I384" s="249">
        <f>ROUND(E384*H384,2)</f>
        <v>0</v>
      </c>
      <c r="J384" s="248"/>
      <c r="K384" s="249">
        <f>ROUND(E384*J384,2)</f>
        <v>0</v>
      </c>
      <c r="L384" s="249">
        <v>21</v>
      </c>
      <c r="M384" s="249">
        <f>G384*(1+L384/100)</f>
        <v>0</v>
      </c>
      <c r="N384" s="249">
        <v>0</v>
      </c>
      <c r="O384" s="249">
        <f>ROUND(E384*N384,2)</f>
        <v>0</v>
      </c>
      <c r="P384" s="249">
        <v>7.3200000000000001E-3</v>
      </c>
      <c r="Q384" s="250">
        <f>ROUND(E384*P384,2)</f>
        <v>0.77</v>
      </c>
      <c r="R384" s="225"/>
      <c r="S384" s="225" t="s">
        <v>289</v>
      </c>
      <c r="T384" s="225" t="s">
        <v>277</v>
      </c>
      <c r="U384" s="225">
        <v>0</v>
      </c>
      <c r="V384" s="225">
        <f>ROUND(E384*U384,2)</f>
        <v>0</v>
      </c>
      <c r="W384" s="225"/>
      <c r="X384" s="206"/>
      <c r="Y384" s="206"/>
      <c r="Z384" s="206"/>
      <c r="AA384" s="206"/>
      <c r="AB384" s="206"/>
      <c r="AC384" s="206"/>
      <c r="AD384" s="206"/>
      <c r="AE384" s="206"/>
      <c r="AF384" s="206"/>
      <c r="AG384" s="206" t="s">
        <v>346</v>
      </c>
      <c r="AH384" s="206"/>
      <c r="AI384" s="206"/>
      <c r="AJ384" s="206"/>
      <c r="AK384" s="206"/>
      <c r="AL384" s="206"/>
      <c r="AM384" s="206"/>
      <c r="AN384" s="206"/>
      <c r="AO384" s="206"/>
      <c r="AP384" s="206"/>
      <c r="AQ384" s="206"/>
      <c r="AR384" s="206"/>
      <c r="AS384" s="206"/>
      <c r="AT384" s="206"/>
      <c r="AU384" s="206"/>
      <c r="AV384" s="206"/>
      <c r="AW384" s="206"/>
      <c r="AX384" s="206"/>
      <c r="AY384" s="206"/>
      <c r="AZ384" s="206"/>
      <c r="BA384" s="206"/>
      <c r="BB384" s="206"/>
      <c r="BC384" s="206"/>
      <c r="BD384" s="206"/>
      <c r="BE384" s="206"/>
      <c r="BF384" s="206"/>
      <c r="BG384" s="206"/>
      <c r="BH384" s="206"/>
    </row>
    <row r="385" spans="1:60" outlineLevel="1" x14ac:dyDescent="0.25">
      <c r="A385" s="237">
        <v>107</v>
      </c>
      <c r="B385" s="238" t="s">
        <v>630</v>
      </c>
      <c r="C385" s="253" t="s">
        <v>631</v>
      </c>
      <c r="D385" s="239" t="s">
        <v>370</v>
      </c>
      <c r="E385" s="240">
        <v>35.44</v>
      </c>
      <c r="F385" s="241"/>
      <c r="G385" s="242">
        <f>ROUND(E385*F385,2)</f>
        <v>0</v>
      </c>
      <c r="H385" s="241"/>
      <c r="I385" s="242">
        <f>ROUND(E385*H385,2)</f>
        <v>0</v>
      </c>
      <c r="J385" s="241"/>
      <c r="K385" s="242">
        <f>ROUND(E385*J385,2)</f>
        <v>0</v>
      </c>
      <c r="L385" s="242">
        <v>21</v>
      </c>
      <c r="M385" s="242">
        <f>G385*(1+L385/100)</f>
        <v>0</v>
      </c>
      <c r="N385" s="242">
        <v>3.3700000000000002E-3</v>
      </c>
      <c r="O385" s="242">
        <f>ROUND(E385*N385,2)</f>
        <v>0.12</v>
      </c>
      <c r="P385" s="242">
        <v>0</v>
      </c>
      <c r="Q385" s="243">
        <f>ROUND(E385*P385,2)</f>
        <v>0</v>
      </c>
      <c r="R385" s="225"/>
      <c r="S385" s="225" t="s">
        <v>289</v>
      </c>
      <c r="T385" s="225" t="s">
        <v>277</v>
      </c>
      <c r="U385" s="225">
        <v>0</v>
      </c>
      <c r="V385" s="225">
        <f>ROUND(E385*U385,2)</f>
        <v>0</v>
      </c>
      <c r="W385" s="225"/>
      <c r="X385" s="206"/>
      <c r="Y385" s="206"/>
      <c r="Z385" s="206"/>
      <c r="AA385" s="206"/>
      <c r="AB385" s="206"/>
      <c r="AC385" s="206"/>
      <c r="AD385" s="206"/>
      <c r="AE385" s="206"/>
      <c r="AF385" s="206"/>
      <c r="AG385" s="206" t="s">
        <v>346</v>
      </c>
      <c r="AH385" s="206"/>
      <c r="AI385" s="206"/>
      <c r="AJ385" s="206"/>
      <c r="AK385" s="206"/>
      <c r="AL385" s="206"/>
      <c r="AM385" s="206"/>
      <c r="AN385" s="206"/>
      <c r="AO385" s="206"/>
      <c r="AP385" s="206"/>
      <c r="AQ385" s="206"/>
      <c r="AR385" s="206"/>
      <c r="AS385" s="206"/>
      <c r="AT385" s="206"/>
      <c r="AU385" s="206"/>
      <c r="AV385" s="206"/>
      <c r="AW385" s="206"/>
      <c r="AX385" s="206"/>
      <c r="AY385" s="206"/>
      <c r="AZ385" s="206"/>
      <c r="BA385" s="206"/>
      <c r="BB385" s="206"/>
      <c r="BC385" s="206"/>
      <c r="BD385" s="206"/>
      <c r="BE385" s="206"/>
      <c r="BF385" s="206"/>
      <c r="BG385" s="206"/>
      <c r="BH385" s="206"/>
    </row>
    <row r="386" spans="1:60" outlineLevel="1" x14ac:dyDescent="0.25">
      <c r="A386" s="223"/>
      <c r="B386" s="224"/>
      <c r="C386" s="254" t="s">
        <v>632</v>
      </c>
      <c r="D386" s="226"/>
      <c r="E386" s="227">
        <v>3.19</v>
      </c>
      <c r="F386" s="225"/>
      <c r="G386" s="225"/>
      <c r="H386" s="225"/>
      <c r="I386" s="225"/>
      <c r="J386" s="225"/>
      <c r="K386" s="225"/>
      <c r="L386" s="225"/>
      <c r="M386" s="225"/>
      <c r="N386" s="225"/>
      <c r="O386" s="225"/>
      <c r="P386" s="225"/>
      <c r="Q386" s="225"/>
      <c r="R386" s="225"/>
      <c r="S386" s="225"/>
      <c r="T386" s="225"/>
      <c r="U386" s="225"/>
      <c r="V386" s="225"/>
      <c r="W386" s="225"/>
      <c r="X386" s="206"/>
      <c r="Y386" s="206"/>
      <c r="Z386" s="206"/>
      <c r="AA386" s="206"/>
      <c r="AB386" s="206"/>
      <c r="AC386" s="206"/>
      <c r="AD386" s="206"/>
      <c r="AE386" s="206"/>
      <c r="AF386" s="206"/>
      <c r="AG386" s="206" t="s">
        <v>280</v>
      </c>
      <c r="AH386" s="206">
        <v>0</v>
      </c>
      <c r="AI386" s="206"/>
      <c r="AJ386" s="206"/>
      <c r="AK386" s="206"/>
      <c r="AL386" s="206"/>
      <c r="AM386" s="206"/>
      <c r="AN386" s="206"/>
      <c r="AO386" s="206"/>
      <c r="AP386" s="206"/>
      <c r="AQ386" s="206"/>
      <c r="AR386" s="206"/>
      <c r="AS386" s="206"/>
      <c r="AT386" s="206"/>
      <c r="AU386" s="206"/>
      <c r="AV386" s="206"/>
      <c r="AW386" s="206"/>
      <c r="AX386" s="206"/>
      <c r="AY386" s="206"/>
      <c r="AZ386" s="206"/>
      <c r="BA386" s="206"/>
      <c r="BB386" s="206"/>
      <c r="BC386" s="206"/>
      <c r="BD386" s="206"/>
      <c r="BE386" s="206"/>
      <c r="BF386" s="206"/>
      <c r="BG386" s="206"/>
      <c r="BH386" s="206"/>
    </row>
    <row r="387" spans="1:60" outlineLevel="1" x14ac:dyDescent="0.25">
      <c r="A387" s="223"/>
      <c r="B387" s="224"/>
      <c r="C387" s="254" t="s">
        <v>633</v>
      </c>
      <c r="D387" s="226"/>
      <c r="E387" s="227">
        <v>32.25</v>
      </c>
      <c r="F387" s="225"/>
      <c r="G387" s="225"/>
      <c r="H387" s="225"/>
      <c r="I387" s="225"/>
      <c r="J387" s="225"/>
      <c r="K387" s="225"/>
      <c r="L387" s="225"/>
      <c r="M387" s="225"/>
      <c r="N387" s="225"/>
      <c r="O387" s="225"/>
      <c r="P387" s="225"/>
      <c r="Q387" s="225"/>
      <c r="R387" s="225"/>
      <c r="S387" s="225"/>
      <c r="T387" s="225"/>
      <c r="U387" s="225"/>
      <c r="V387" s="225"/>
      <c r="W387" s="225"/>
      <c r="X387" s="206"/>
      <c r="Y387" s="206"/>
      <c r="Z387" s="206"/>
      <c r="AA387" s="206"/>
      <c r="AB387" s="206"/>
      <c r="AC387" s="206"/>
      <c r="AD387" s="206"/>
      <c r="AE387" s="206"/>
      <c r="AF387" s="206"/>
      <c r="AG387" s="206" t="s">
        <v>280</v>
      </c>
      <c r="AH387" s="206">
        <v>0</v>
      </c>
      <c r="AI387" s="206"/>
      <c r="AJ387" s="206"/>
      <c r="AK387" s="206"/>
      <c r="AL387" s="206"/>
      <c r="AM387" s="206"/>
      <c r="AN387" s="206"/>
      <c r="AO387" s="206"/>
      <c r="AP387" s="206"/>
      <c r="AQ387" s="206"/>
      <c r="AR387" s="206"/>
      <c r="AS387" s="206"/>
      <c r="AT387" s="206"/>
      <c r="AU387" s="206"/>
      <c r="AV387" s="206"/>
      <c r="AW387" s="206"/>
      <c r="AX387" s="206"/>
      <c r="AY387" s="206"/>
      <c r="AZ387" s="206"/>
      <c r="BA387" s="206"/>
      <c r="BB387" s="206"/>
      <c r="BC387" s="206"/>
      <c r="BD387" s="206"/>
      <c r="BE387" s="206"/>
      <c r="BF387" s="206"/>
      <c r="BG387" s="206"/>
      <c r="BH387" s="206"/>
    </row>
    <row r="388" spans="1:60" outlineLevel="1" x14ac:dyDescent="0.25">
      <c r="A388" s="237">
        <v>108</v>
      </c>
      <c r="B388" s="238" t="s">
        <v>634</v>
      </c>
      <c r="C388" s="253" t="s">
        <v>635</v>
      </c>
      <c r="D388" s="239" t="s">
        <v>370</v>
      </c>
      <c r="E388" s="240">
        <v>13.6</v>
      </c>
      <c r="F388" s="241"/>
      <c r="G388" s="242">
        <f>ROUND(E388*F388,2)</f>
        <v>0</v>
      </c>
      <c r="H388" s="241"/>
      <c r="I388" s="242">
        <f>ROUND(E388*H388,2)</f>
        <v>0</v>
      </c>
      <c r="J388" s="241"/>
      <c r="K388" s="242">
        <f>ROUND(E388*J388,2)</f>
        <v>0</v>
      </c>
      <c r="L388" s="242">
        <v>21</v>
      </c>
      <c r="M388" s="242">
        <f>G388*(1+L388/100)</f>
        <v>0</v>
      </c>
      <c r="N388" s="242">
        <v>0</v>
      </c>
      <c r="O388" s="242">
        <f>ROUND(E388*N388,2)</f>
        <v>0</v>
      </c>
      <c r="P388" s="242">
        <v>1.64E-3</v>
      </c>
      <c r="Q388" s="243">
        <f>ROUND(E388*P388,2)</f>
        <v>0.02</v>
      </c>
      <c r="R388" s="225"/>
      <c r="S388" s="225" t="s">
        <v>289</v>
      </c>
      <c r="T388" s="225" t="s">
        <v>277</v>
      </c>
      <c r="U388" s="225">
        <v>0</v>
      </c>
      <c r="V388" s="225">
        <f>ROUND(E388*U388,2)</f>
        <v>0</v>
      </c>
      <c r="W388" s="225"/>
      <c r="X388" s="206"/>
      <c r="Y388" s="206"/>
      <c r="Z388" s="206"/>
      <c r="AA388" s="206"/>
      <c r="AB388" s="206"/>
      <c r="AC388" s="206"/>
      <c r="AD388" s="206"/>
      <c r="AE388" s="206"/>
      <c r="AF388" s="206"/>
      <c r="AG388" s="206" t="s">
        <v>346</v>
      </c>
      <c r="AH388" s="206"/>
      <c r="AI388" s="206"/>
      <c r="AJ388" s="206"/>
      <c r="AK388" s="206"/>
      <c r="AL388" s="206"/>
      <c r="AM388" s="206"/>
      <c r="AN388" s="206"/>
      <c r="AO388" s="206"/>
      <c r="AP388" s="206"/>
      <c r="AQ388" s="206"/>
      <c r="AR388" s="206"/>
      <c r="AS388" s="206"/>
      <c r="AT388" s="206"/>
      <c r="AU388" s="206"/>
      <c r="AV388" s="206"/>
      <c r="AW388" s="206"/>
      <c r="AX388" s="206"/>
      <c r="AY388" s="206"/>
      <c r="AZ388" s="206"/>
      <c r="BA388" s="206"/>
      <c r="BB388" s="206"/>
      <c r="BC388" s="206"/>
      <c r="BD388" s="206"/>
      <c r="BE388" s="206"/>
      <c r="BF388" s="206"/>
      <c r="BG388" s="206"/>
      <c r="BH388" s="206"/>
    </row>
    <row r="389" spans="1:60" outlineLevel="1" x14ac:dyDescent="0.25">
      <c r="A389" s="223"/>
      <c r="B389" s="224"/>
      <c r="C389" s="254" t="s">
        <v>636</v>
      </c>
      <c r="D389" s="226"/>
      <c r="E389" s="227">
        <v>13.6</v>
      </c>
      <c r="F389" s="225"/>
      <c r="G389" s="225"/>
      <c r="H389" s="225"/>
      <c r="I389" s="225"/>
      <c r="J389" s="225"/>
      <c r="K389" s="225"/>
      <c r="L389" s="225"/>
      <c r="M389" s="225"/>
      <c r="N389" s="225"/>
      <c r="O389" s="225"/>
      <c r="P389" s="225"/>
      <c r="Q389" s="225"/>
      <c r="R389" s="225"/>
      <c r="S389" s="225"/>
      <c r="T389" s="225"/>
      <c r="U389" s="225"/>
      <c r="V389" s="225"/>
      <c r="W389" s="225"/>
      <c r="X389" s="206"/>
      <c r="Y389" s="206"/>
      <c r="Z389" s="206"/>
      <c r="AA389" s="206"/>
      <c r="AB389" s="206"/>
      <c r="AC389" s="206"/>
      <c r="AD389" s="206"/>
      <c r="AE389" s="206"/>
      <c r="AF389" s="206"/>
      <c r="AG389" s="206" t="s">
        <v>280</v>
      </c>
      <c r="AH389" s="206">
        <v>0</v>
      </c>
      <c r="AI389" s="206"/>
      <c r="AJ389" s="206"/>
      <c r="AK389" s="206"/>
      <c r="AL389" s="206"/>
      <c r="AM389" s="206"/>
      <c r="AN389" s="206"/>
      <c r="AO389" s="206"/>
      <c r="AP389" s="206"/>
      <c r="AQ389" s="206"/>
      <c r="AR389" s="206"/>
      <c r="AS389" s="206"/>
      <c r="AT389" s="206"/>
      <c r="AU389" s="206"/>
      <c r="AV389" s="206"/>
      <c r="AW389" s="206"/>
      <c r="AX389" s="206"/>
      <c r="AY389" s="206"/>
      <c r="AZ389" s="206"/>
      <c r="BA389" s="206"/>
      <c r="BB389" s="206"/>
      <c r="BC389" s="206"/>
      <c r="BD389" s="206"/>
      <c r="BE389" s="206"/>
      <c r="BF389" s="206"/>
      <c r="BG389" s="206"/>
      <c r="BH389" s="206"/>
    </row>
    <row r="390" spans="1:60" outlineLevel="1" x14ac:dyDescent="0.25">
      <c r="A390" s="237">
        <v>109</v>
      </c>
      <c r="B390" s="238" t="s">
        <v>637</v>
      </c>
      <c r="C390" s="253" t="s">
        <v>638</v>
      </c>
      <c r="D390" s="239" t="s">
        <v>370</v>
      </c>
      <c r="E390" s="240">
        <v>56.825000000000003</v>
      </c>
      <c r="F390" s="241"/>
      <c r="G390" s="242">
        <f>ROUND(E390*F390,2)</f>
        <v>0</v>
      </c>
      <c r="H390" s="241"/>
      <c r="I390" s="242">
        <f>ROUND(E390*H390,2)</f>
        <v>0</v>
      </c>
      <c r="J390" s="241"/>
      <c r="K390" s="242">
        <f>ROUND(E390*J390,2)</f>
        <v>0</v>
      </c>
      <c r="L390" s="242">
        <v>21</v>
      </c>
      <c r="M390" s="242">
        <f>G390*(1+L390/100)</f>
        <v>0</v>
      </c>
      <c r="N390" s="242">
        <v>0</v>
      </c>
      <c r="O390" s="242">
        <f>ROUND(E390*N390,2)</f>
        <v>0</v>
      </c>
      <c r="P390" s="242">
        <v>1.3500000000000001E-3</v>
      </c>
      <c r="Q390" s="243">
        <f>ROUND(E390*P390,2)</f>
        <v>0.08</v>
      </c>
      <c r="R390" s="225"/>
      <c r="S390" s="225" t="s">
        <v>289</v>
      </c>
      <c r="T390" s="225" t="s">
        <v>277</v>
      </c>
      <c r="U390" s="225">
        <v>0</v>
      </c>
      <c r="V390" s="225">
        <f>ROUND(E390*U390,2)</f>
        <v>0</v>
      </c>
      <c r="W390" s="225"/>
      <c r="X390" s="206"/>
      <c r="Y390" s="206"/>
      <c r="Z390" s="206"/>
      <c r="AA390" s="206"/>
      <c r="AB390" s="206"/>
      <c r="AC390" s="206"/>
      <c r="AD390" s="206"/>
      <c r="AE390" s="206"/>
      <c r="AF390" s="206"/>
      <c r="AG390" s="206" t="s">
        <v>346</v>
      </c>
      <c r="AH390" s="206"/>
      <c r="AI390" s="206"/>
      <c r="AJ390" s="206"/>
      <c r="AK390" s="206"/>
      <c r="AL390" s="206"/>
      <c r="AM390" s="206"/>
      <c r="AN390" s="206"/>
      <c r="AO390" s="206"/>
      <c r="AP390" s="206"/>
      <c r="AQ390" s="206"/>
      <c r="AR390" s="206"/>
      <c r="AS390" s="206"/>
      <c r="AT390" s="206"/>
      <c r="AU390" s="206"/>
      <c r="AV390" s="206"/>
      <c r="AW390" s="206"/>
      <c r="AX390" s="206"/>
      <c r="AY390" s="206"/>
      <c r="AZ390" s="206"/>
      <c r="BA390" s="206"/>
      <c r="BB390" s="206"/>
      <c r="BC390" s="206"/>
      <c r="BD390" s="206"/>
      <c r="BE390" s="206"/>
      <c r="BF390" s="206"/>
      <c r="BG390" s="206"/>
      <c r="BH390" s="206"/>
    </row>
    <row r="391" spans="1:60" outlineLevel="1" x14ac:dyDescent="0.25">
      <c r="A391" s="223"/>
      <c r="B391" s="224"/>
      <c r="C391" s="254" t="s">
        <v>639</v>
      </c>
      <c r="D391" s="226"/>
      <c r="E391" s="227">
        <v>50.32</v>
      </c>
      <c r="F391" s="225"/>
      <c r="G391" s="225"/>
      <c r="H391" s="225"/>
      <c r="I391" s="225"/>
      <c r="J391" s="225"/>
      <c r="K391" s="225"/>
      <c r="L391" s="225"/>
      <c r="M391" s="225"/>
      <c r="N391" s="225"/>
      <c r="O391" s="225"/>
      <c r="P391" s="225"/>
      <c r="Q391" s="225"/>
      <c r="R391" s="225"/>
      <c r="S391" s="225"/>
      <c r="T391" s="225"/>
      <c r="U391" s="225"/>
      <c r="V391" s="225"/>
      <c r="W391" s="225"/>
      <c r="X391" s="206"/>
      <c r="Y391" s="206"/>
      <c r="Z391" s="206"/>
      <c r="AA391" s="206"/>
      <c r="AB391" s="206"/>
      <c r="AC391" s="206"/>
      <c r="AD391" s="206"/>
      <c r="AE391" s="206"/>
      <c r="AF391" s="206"/>
      <c r="AG391" s="206" t="s">
        <v>280</v>
      </c>
      <c r="AH391" s="206">
        <v>0</v>
      </c>
      <c r="AI391" s="206"/>
      <c r="AJ391" s="206"/>
      <c r="AK391" s="206"/>
      <c r="AL391" s="206"/>
      <c r="AM391" s="206"/>
      <c r="AN391" s="206"/>
      <c r="AO391" s="206"/>
      <c r="AP391" s="206"/>
      <c r="AQ391" s="206"/>
      <c r="AR391" s="206"/>
      <c r="AS391" s="206"/>
      <c r="AT391" s="206"/>
      <c r="AU391" s="206"/>
      <c r="AV391" s="206"/>
      <c r="AW391" s="206"/>
      <c r="AX391" s="206"/>
      <c r="AY391" s="206"/>
      <c r="AZ391" s="206"/>
      <c r="BA391" s="206"/>
      <c r="BB391" s="206"/>
      <c r="BC391" s="206"/>
      <c r="BD391" s="206"/>
      <c r="BE391" s="206"/>
      <c r="BF391" s="206"/>
      <c r="BG391" s="206"/>
      <c r="BH391" s="206"/>
    </row>
    <row r="392" spans="1:60" outlineLevel="1" x14ac:dyDescent="0.25">
      <c r="A392" s="223"/>
      <c r="B392" s="224"/>
      <c r="C392" s="254" t="s">
        <v>640</v>
      </c>
      <c r="D392" s="226"/>
      <c r="E392" s="227">
        <v>6.5049999999999999</v>
      </c>
      <c r="F392" s="225"/>
      <c r="G392" s="225"/>
      <c r="H392" s="225"/>
      <c r="I392" s="225"/>
      <c r="J392" s="225"/>
      <c r="K392" s="225"/>
      <c r="L392" s="225"/>
      <c r="M392" s="225"/>
      <c r="N392" s="225"/>
      <c r="O392" s="225"/>
      <c r="P392" s="225"/>
      <c r="Q392" s="225"/>
      <c r="R392" s="225"/>
      <c r="S392" s="225"/>
      <c r="T392" s="225"/>
      <c r="U392" s="225"/>
      <c r="V392" s="225"/>
      <c r="W392" s="225"/>
      <c r="X392" s="206"/>
      <c r="Y392" s="206"/>
      <c r="Z392" s="206"/>
      <c r="AA392" s="206"/>
      <c r="AB392" s="206"/>
      <c r="AC392" s="206"/>
      <c r="AD392" s="206"/>
      <c r="AE392" s="206"/>
      <c r="AF392" s="206"/>
      <c r="AG392" s="206" t="s">
        <v>280</v>
      </c>
      <c r="AH392" s="206">
        <v>0</v>
      </c>
      <c r="AI392" s="206"/>
      <c r="AJ392" s="206"/>
      <c r="AK392" s="206"/>
      <c r="AL392" s="206"/>
      <c r="AM392" s="206"/>
      <c r="AN392" s="206"/>
      <c r="AO392" s="206"/>
      <c r="AP392" s="206"/>
      <c r="AQ392" s="206"/>
      <c r="AR392" s="206"/>
      <c r="AS392" s="206"/>
      <c r="AT392" s="206"/>
      <c r="AU392" s="206"/>
      <c r="AV392" s="206"/>
      <c r="AW392" s="206"/>
      <c r="AX392" s="206"/>
      <c r="AY392" s="206"/>
      <c r="AZ392" s="206"/>
      <c r="BA392" s="206"/>
      <c r="BB392" s="206"/>
      <c r="BC392" s="206"/>
      <c r="BD392" s="206"/>
      <c r="BE392" s="206"/>
      <c r="BF392" s="206"/>
      <c r="BG392" s="206"/>
      <c r="BH392" s="206"/>
    </row>
    <row r="393" spans="1:60" ht="20.399999999999999" outlineLevel="1" x14ac:dyDescent="0.25">
      <c r="A393" s="244">
        <v>110</v>
      </c>
      <c r="B393" s="245" t="s">
        <v>641</v>
      </c>
      <c r="C393" s="255" t="s">
        <v>642</v>
      </c>
      <c r="D393" s="246" t="s">
        <v>370</v>
      </c>
      <c r="E393" s="247">
        <v>40.22</v>
      </c>
      <c r="F393" s="248"/>
      <c r="G393" s="249">
        <f>ROUND(E393*F393,2)</f>
        <v>0</v>
      </c>
      <c r="H393" s="248"/>
      <c r="I393" s="249">
        <f>ROUND(E393*H393,2)</f>
        <v>0</v>
      </c>
      <c r="J393" s="248"/>
      <c r="K393" s="249">
        <f>ROUND(E393*J393,2)</f>
        <v>0</v>
      </c>
      <c r="L393" s="249">
        <v>21</v>
      </c>
      <c r="M393" s="249">
        <f>G393*(1+L393/100)</f>
        <v>0</v>
      </c>
      <c r="N393" s="249">
        <v>3.3999999999999998E-3</v>
      </c>
      <c r="O393" s="249">
        <f>ROUND(E393*N393,2)</f>
        <v>0.14000000000000001</v>
      </c>
      <c r="P393" s="249">
        <v>0</v>
      </c>
      <c r="Q393" s="250">
        <f>ROUND(E393*P393,2)</f>
        <v>0</v>
      </c>
      <c r="R393" s="225"/>
      <c r="S393" s="225" t="s">
        <v>289</v>
      </c>
      <c r="T393" s="225" t="s">
        <v>277</v>
      </c>
      <c r="U393" s="225">
        <v>0</v>
      </c>
      <c r="V393" s="225">
        <f>ROUND(E393*U393,2)</f>
        <v>0</v>
      </c>
      <c r="W393" s="225"/>
      <c r="X393" s="206"/>
      <c r="Y393" s="206"/>
      <c r="Z393" s="206"/>
      <c r="AA393" s="206"/>
      <c r="AB393" s="206"/>
      <c r="AC393" s="206"/>
      <c r="AD393" s="206"/>
      <c r="AE393" s="206"/>
      <c r="AF393" s="206"/>
      <c r="AG393" s="206" t="s">
        <v>346</v>
      </c>
      <c r="AH393" s="206"/>
      <c r="AI393" s="206"/>
      <c r="AJ393" s="206"/>
      <c r="AK393" s="206"/>
      <c r="AL393" s="206"/>
      <c r="AM393" s="206"/>
      <c r="AN393" s="206"/>
      <c r="AO393" s="206"/>
      <c r="AP393" s="206"/>
      <c r="AQ393" s="206"/>
      <c r="AR393" s="206"/>
      <c r="AS393" s="206"/>
      <c r="AT393" s="206"/>
      <c r="AU393" s="206"/>
      <c r="AV393" s="206"/>
      <c r="AW393" s="206"/>
      <c r="AX393" s="206"/>
      <c r="AY393" s="206"/>
      <c r="AZ393" s="206"/>
      <c r="BA393" s="206"/>
      <c r="BB393" s="206"/>
      <c r="BC393" s="206"/>
      <c r="BD393" s="206"/>
      <c r="BE393" s="206"/>
      <c r="BF393" s="206"/>
      <c r="BG393" s="206"/>
      <c r="BH393" s="206"/>
    </row>
    <row r="394" spans="1:60" outlineLevel="1" x14ac:dyDescent="0.25">
      <c r="A394" s="244">
        <v>111</v>
      </c>
      <c r="B394" s="245" t="s">
        <v>643</v>
      </c>
      <c r="C394" s="255" t="s">
        <v>644</v>
      </c>
      <c r="D394" s="246" t="s">
        <v>370</v>
      </c>
      <c r="E394" s="247">
        <v>40.22</v>
      </c>
      <c r="F394" s="248"/>
      <c r="G394" s="249">
        <f>ROUND(E394*F394,2)</f>
        <v>0</v>
      </c>
      <c r="H394" s="248"/>
      <c r="I394" s="249">
        <f>ROUND(E394*H394,2)</f>
        <v>0</v>
      </c>
      <c r="J394" s="248"/>
      <c r="K394" s="249">
        <f>ROUND(E394*J394,2)</f>
        <v>0</v>
      </c>
      <c r="L394" s="249">
        <v>21</v>
      </c>
      <c r="M394" s="249">
        <f>G394*(1+L394/100)</f>
        <v>0</v>
      </c>
      <c r="N394" s="249">
        <v>0</v>
      </c>
      <c r="O394" s="249">
        <f>ROUND(E394*N394,2)</f>
        <v>0</v>
      </c>
      <c r="P394" s="249">
        <v>2.3E-3</v>
      </c>
      <c r="Q394" s="250">
        <f>ROUND(E394*P394,2)</f>
        <v>0.09</v>
      </c>
      <c r="R394" s="225"/>
      <c r="S394" s="225" t="s">
        <v>289</v>
      </c>
      <c r="T394" s="225" t="s">
        <v>277</v>
      </c>
      <c r="U394" s="225">
        <v>0</v>
      </c>
      <c r="V394" s="225">
        <f>ROUND(E394*U394,2)</f>
        <v>0</v>
      </c>
      <c r="W394" s="225"/>
      <c r="X394" s="206"/>
      <c r="Y394" s="206"/>
      <c r="Z394" s="206"/>
      <c r="AA394" s="206"/>
      <c r="AB394" s="206"/>
      <c r="AC394" s="206"/>
      <c r="AD394" s="206"/>
      <c r="AE394" s="206"/>
      <c r="AF394" s="206"/>
      <c r="AG394" s="206" t="s">
        <v>346</v>
      </c>
      <c r="AH394" s="206"/>
      <c r="AI394" s="206"/>
      <c r="AJ394" s="206"/>
      <c r="AK394" s="206"/>
      <c r="AL394" s="206"/>
      <c r="AM394" s="206"/>
      <c r="AN394" s="206"/>
      <c r="AO394" s="206"/>
      <c r="AP394" s="206"/>
      <c r="AQ394" s="206"/>
      <c r="AR394" s="206"/>
      <c r="AS394" s="206"/>
      <c r="AT394" s="206"/>
      <c r="AU394" s="206"/>
      <c r="AV394" s="206"/>
      <c r="AW394" s="206"/>
      <c r="AX394" s="206"/>
      <c r="AY394" s="206"/>
      <c r="AZ394" s="206"/>
      <c r="BA394" s="206"/>
      <c r="BB394" s="206"/>
      <c r="BC394" s="206"/>
      <c r="BD394" s="206"/>
      <c r="BE394" s="206"/>
      <c r="BF394" s="206"/>
      <c r="BG394" s="206"/>
      <c r="BH394" s="206"/>
    </row>
    <row r="395" spans="1:60" ht="20.399999999999999" outlineLevel="1" x14ac:dyDescent="0.25">
      <c r="A395" s="244">
        <v>112</v>
      </c>
      <c r="B395" s="245" t="s">
        <v>645</v>
      </c>
      <c r="C395" s="255" t="s">
        <v>646</v>
      </c>
      <c r="D395" s="246" t="s">
        <v>333</v>
      </c>
      <c r="E395" s="247">
        <v>3</v>
      </c>
      <c r="F395" s="248"/>
      <c r="G395" s="249">
        <f>ROUND(E395*F395,2)</f>
        <v>0</v>
      </c>
      <c r="H395" s="248"/>
      <c r="I395" s="249">
        <f>ROUND(E395*H395,2)</f>
        <v>0</v>
      </c>
      <c r="J395" s="248"/>
      <c r="K395" s="249">
        <f>ROUND(E395*J395,2)</f>
        <v>0</v>
      </c>
      <c r="L395" s="249">
        <v>21</v>
      </c>
      <c r="M395" s="249">
        <f>G395*(1+L395/100)</f>
        <v>0</v>
      </c>
      <c r="N395" s="249">
        <v>4.0000000000000002E-4</v>
      </c>
      <c r="O395" s="249">
        <f>ROUND(E395*N395,2)</f>
        <v>0</v>
      </c>
      <c r="P395" s="249">
        <v>0</v>
      </c>
      <c r="Q395" s="250">
        <f>ROUND(E395*P395,2)</f>
        <v>0</v>
      </c>
      <c r="R395" s="225"/>
      <c r="S395" s="225" t="s">
        <v>289</v>
      </c>
      <c r="T395" s="225" t="s">
        <v>277</v>
      </c>
      <c r="U395" s="225">
        <v>0</v>
      </c>
      <c r="V395" s="225">
        <f>ROUND(E395*U395,2)</f>
        <v>0</v>
      </c>
      <c r="W395" s="225"/>
      <c r="X395" s="206"/>
      <c r="Y395" s="206"/>
      <c r="Z395" s="206"/>
      <c r="AA395" s="206"/>
      <c r="AB395" s="206"/>
      <c r="AC395" s="206"/>
      <c r="AD395" s="206"/>
      <c r="AE395" s="206"/>
      <c r="AF395" s="206"/>
      <c r="AG395" s="206" t="s">
        <v>346</v>
      </c>
      <c r="AH395" s="206"/>
      <c r="AI395" s="206"/>
      <c r="AJ395" s="206"/>
      <c r="AK395" s="206"/>
      <c r="AL395" s="206"/>
      <c r="AM395" s="206"/>
      <c r="AN395" s="206"/>
      <c r="AO395" s="206"/>
      <c r="AP395" s="206"/>
      <c r="AQ395" s="206"/>
      <c r="AR395" s="206"/>
      <c r="AS395" s="206"/>
      <c r="AT395" s="206"/>
      <c r="AU395" s="206"/>
      <c r="AV395" s="206"/>
      <c r="AW395" s="206"/>
      <c r="AX395" s="206"/>
      <c r="AY395" s="206"/>
      <c r="AZ395" s="206"/>
      <c r="BA395" s="206"/>
      <c r="BB395" s="206"/>
      <c r="BC395" s="206"/>
      <c r="BD395" s="206"/>
      <c r="BE395" s="206"/>
      <c r="BF395" s="206"/>
      <c r="BG395" s="206"/>
      <c r="BH395" s="206"/>
    </row>
    <row r="396" spans="1:60" ht="20.399999999999999" outlineLevel="1" x14ac:dyDescent="0.25">
      <c r="A396" s="237">
        <v>113</v>
      </c>
      <c r="B396" s="238" t="s">
        <v>647</v>
      </c>
      <c r="C396" s="253" t="s">
        <v>648</v>
      </c>
      <c r="D396" s="239" t="s">
        <v>370</v>
      </c>
      <c r="E396" s="240">
        <v>35.44</v>
      </c>
      <c r="F396" s="241"/>
      <c r="G396" s="242">
        <f>ROUND(E396*F396,2)</f>
        <v>0</v>
      </c>
      <c r="H396" s="241"/>
      <c r="I396" s="242">
        <f>ROUND(E396*H396,2)</f>
        <v>0</v>
      </c>
      <c r="J396" s="241"/>
      <c r="K396" s="242">
        <f>ROUND(E396*J396,2)</f>
        <v>0</v>
      </c>
      <c r="L396" s="242">
        <v>21</v>
      </c>
      <c r="M396" s="242">
        <f>G396*(1+L396/100)</f>
        <v>0</v>
      </c>
      <c r="N396" s="242">
        <v>2.2499999999999998E-3</v>
      </c>
      <c r="O396" s="242">
        <f>ROUND(E396*N396,2)</f>
        <v>0.08</v>
      </c>
      <c r="P396" s="242">
        <v>0</v>
      </c>
      <c r="Q396" s="243">
        <f>ROUND(E396*P396,2)</f>
        <v>0</v>
      </c>
      <c r="R396" s="225"/>
      <c r="S396" s="225" t="s">
        <v>289</v>
      </c>
      <c r="T396" s="225" t="s">
        <v>277</v>
      </c>
      <c r="U396" s="225">
        <v>0</v>
      </c>
      <c r="V396" s="225">
        <f>ROUND(E396*U396,2)</f>
        <v>0</v>
      </c>
      <c r="W396" s="225"/>
      <c r="X396" s="206"/>
      <c r="Y396" s="206"/>
      <c r="Z396" s="206"/>
      <c r="AA396" s="206"/>
      <c r="AB396" s="206"/>
      <c r="AC396" s="206"/>
      <c r="AD396" s="206"/>
      <c r="AE396" s="206"/>
      <c r="AF396" s="206"/>
      <c r="AG396" s="206" t="s">
        <v>346</v>
      </c>
      <c r="AH396" s="206"/>
      <c r="AI396" s="206"/>
      <c r="AJ396" s="206"/>
      <c r="AK396" s="206"/>
      <c r="AL396" s="206"/>
      <c r="AM396" s="206"/>
      <c r="AN396" s="206"/>
      <c r="AO396" s="206"/>
      <c r="AP396" s="206"/>
      <c r="AQ396" s="206"/>
      <c r="AR396" s="206"/>
      <c r="AS396" s="206"/>
      <c r="AT396" s="206"/>
      <c r="AU396" s="206"/>
      <c r="AV396" s="206"/>
      <c r="AW396" s="206"/>
      <c r="AX396" s="206"/>
      <c r="AY396" s="206"/>
      <c r="AZ396" s="206"/>
      <c r="BA396" s="206"/>
      <c r="BB396" s="206"/>
      <c r="BC396" s="206"/>
      <c r="BD396" s="206"/>
      <c r="BE396" s="206"/>
      <c r="BF396" s="206"/>
      <c r="BG396" s="206"/>
      <c r="BH396" s="206"/>
    </row>
    <row r="397" spans="1:60" outlineLevel="1" x14ac:dyDescent="0.25">
      <c r="A397" s="223"/>
      <c r="B397" s="224"/>
      <c r="C397" s="254" t="s">
        <v>632</v>
      </c>
      <c r="D397" s="226"/>
      <c r="E397" s="227">
        <v>3.19</v>
      </c>
      <c r="F397" s="225"/>
      <c r="G397" s="225"/>
      <c r="H397" s="225"/>
      <c r="I397" s="225"/>
      <c r="J397" s="225"/>
      <c r="K397" s="225"/>
      <c r="L397" s="225"/>
      <c r="M397" s="225"/>
      <c r="N397" s="225"/>
      <c r="O397" s="225"/>
      <c r="P397" s="225"/>
      <c r="Q397" s="225"/>
      <c r="R397" s="225"/>
      <c r="S397" s="225"/>
      <c r="T397" s="225"/>
      <c r="U397" s="225"/>
      <c r="V397" s="225"/>
      <c r="W397" s="225"/>
      <c r="X397" s="206"/>
      <c r="Y397" s="206"/>
      <c r="Z397" s="206"/>
      <c r="AA397" s="206"/>
      <c r="AB397" s="206"/>
      <c r="AC397" s="206"/>
      <c r="AD397" s="206"/>
      <c r="AE397" s="206"/>
      <c r="AF397" s="206"/>
      <c r="AG397" s="206" t="s">
        <v>280</v>
      </c>
      <c r="AH397" s="206">
        <v>0</v>
      </c>
      <c r="AI397" s="206"/>
      <c r="AJ397" s="206"/>
      <c r="AK397" s="206"/>
      <c r="AL397" s="206"/>
      <c r="AM397" s="206"/>
      <c r="AN397" s="206"/>
      <c r="AO397" s="206"/>
      <c r="AP397" s="206"/>
      <c r="AQ397" s="206"/>
      <c r="AR397" s="206"/>
      <c r="AS397" s="206"/>
      <c r="AT397" s="206"/>
      <c r="AU397" s="206"/>
      <c r="AV397" s="206"/>
      <c r="AW397" s="206"/>
      <c r="AX397" s="206"/>
      <c r="AY397" s="206"/>
      <c r="AZ397" s="206"/>
      <c r="BA397" s="206"/>
      <c r="BB397" s="206"/>
      <c r="BC397" s="206"/>
      <c r="BD397" s="206"/>
      <c r="BE397" s="206"/>
      <c r="BF397" s="206"/>
      <c r="BG397" s="206"/>
      <c r="BH397" s="206"/>
    </row>
    <row r="398" spans="1:60" outlineLevel="1" x14ac:dyDescent="0.25">
      <c r="A398" s="223"/>
      <c r="B398" s="224"/>
      <c r="C398" s="254" t="s">
        <v>633</v>
      </c>
      <c r="D398" s="226"/>
      <c r="E398" s="227">
        <v>32.25</v>
      </c>
      <c r="F398" s="225"/>
      <c r="G398" s="225"/>
      <c r="H398" s="225"/>
      <c r="I398" s="225"/>
      <c r="J398" s="225"/>
      <c r="K398" s="225"/>
      <c r="L398" s="225"/>
      <c r="M398" s="225"/>
      <c r="N398" s="225"/>
      <c r="O398" s="225"/>
      <c r="P398" s="225"/>
      <c r="Q398" s="225"/>
      <c r="R398" s="225"/>
      <c r="S398" s="225"/>
      <c r="T398" s="225"/>
      <c r="U398" s="225"/>
      <c r="V398" s="225"/>
      <c r="W398" s="225"/>
      <c r="X398" s="206"/>
      <c r="Y398" s="206"/>
      <c r="Z398" s="206"/>
      <c r="AA398" s="206"/>
      <c r="AB398" s="206"/>
      <c r="AC398" s="206"/>
      <c r="AD398" s="206"/>
      <c r="AE398" s="206"/>
      <c r="AF398" s="206"/>
      <c r="AG398" s="206" t="s">
        <v>280</v>
      </c>
      <c r="AH398" s="206">
        <v>0</v>
      </c>
      <c r="AI398" s="206"/>
      <c r="AJ398" s="206"/>
      <c r="AK398" s="206"/>
      <c r="AL398" s="206"/>
      <c r="AM398" s="206"/>
      <c r="AN398" s="206"/>
      <c r="AO398" s="206"/>
      <c r="AP398" s="206"/>
      <c r="AQ398" s="206"/>
      <c r="AR398" s="206"/>
      <c r="AS398" s="206"/>
      <c r="AT398" s="206"/>
      <c r="AU398" s="206"/>
      <c r="AV398" s="206"/>
      <c r="AW398" s="206"/>
      <c r="AX398" s="206"/>
      <c r="AY398" s="206"/>
      <c r="AZ398" s="206"/>
      <c r="BA398" s="206"/>
      <c r="BB398" s="206"/>
      <c r="BC398" s="206"/>
      <c r="BD398" s="206"/>
      <c r="BE398" s="206"/>
      <c r="BF398" s="206"/>
      <c r="BG398" s="206"/>
      <c r="BH398" s="206"/>
    </row>
    <row r="399" spans="1:60" outlineLevel="1" x14ac:dyDescent="0.25">
      <c r="A399" s="237">
        <v>114</v>
      </c>
      <c r="B399" s="238" t="s">
        <v>649</v>
      </c>
      <c r="C399" s="253" t="s">
        <v>650</v>
      </c>
      <c r="D399" s="239" t="s">
        <v>370</v>
      </c>
      <c r="E399" s="240">
        <v>9</v>
      </c>
      <c r="F399" s="241"/>
      <c r="G399" s="242">
        <f>ROUND(E399*F399,2)</f>
        <v>0</v>
      </c>
      <c r="H399" s="241"/>
      <c r="I399" s="242">
        <f>ROUND(E399*H399,2)</f>
        <v>0</v>
      </c>
      <c r="J399" s="241"/>
      <c r="K399" s="242">
        <f>ROUND(E399*J399,2)</f>
        <v>0</v>
      </c>
      <c r="L399" s="242">
        <v>21</v>
      </c>
      <c r="M399" s="242">
        <f>G399*(1+L399/100)</f>
        <v>0</v>
      </c>
      <c r="N399" s="242">
        <v>3.1199999999999999E-3</v>
      </c>
      <c r="O399" s="242">
        <f>ROUND(E399*N399,2)</f>
        <v>0.03</v>
      </c>
      <c r="P399" s="242">
        <v>0</v>
      </c>
      <c r="Q399" s="243">
        <f>ROUND(E399*P399,2)</f>
        <v>0</v>
      </c>
      <c r="R399" s="225"/>
      <c r="S399" s="225" t="s">
        <v>289</v>
      </c>
      <c r="T399" s="225" t="s">
        <v>277</v>
      </c>
      <c r="U399" s="225">
        <v>0</v>
      </c>
      <c r="V399" s="225">
        <f>ROUND(E399*U399,2)</f>
        <v>0</v>
      </c>
      <c r="W399" s="225"/>
      <c r="X399" s="206"/>
      <c r="Y399" s="206"/>
      <c r="Z399" s="206"/>
      <c r="AA399" s="206"/>
      <c r="AB399" s="206"/>
      <c r="AC399" s="206"/>
      <c r="AD399" s="206"/>
      <c r="AE399" s="206"/>
      <c r="AF399" s="206"/>
      <c r="AG399" s="206" t="s">
        <v>346</v>
      </c>
      <c r="AH399" s="206"/>
      <c r="AI399" s="206"/>
      <c r="AJ399" s="206"/>
      <c r="AK399" s="206"/>
      <c r="AL399" s="206"/>
      <c r="AM399" s="206"/>
      <c r="AN399" s="206"/>
      <c r="AO399" s="206"/>
      <c r="AP399" s="206"/>
      <c r="AQ399" s="206"/>
      <c r="AR399" s="206"/>
      <c r="AS399" s="206"/>
      <c r="AT399" s="206"/>
      <c r="AU399" s="206"/>
      <c r="AV399" s="206"/>
      <c r="AW399" s="206"/>
      <c r="AX399" s="206"/>
      <c r="AY399" s="206"/>
      <c r="AZ399" s="206"/>
      <c r="BA399" s="206"/>
      <c r="BB399" s="206"/>
      <c r="BC399" s="206"/>
      <c r="BD399" s="206"/>
      <c r="BE399" s="206"/>
      <c r="BF399" s="206"/>
      <c r="BG399" s="206"/>
      <c r="BH399" s="206"/>
    </row>
    <row r="400" spans="1:60" outlineLevel="1" x14ac:dyDescent="0.25">
      <c r="A400" s="223"/>
      <c r="B400" s="224"/>
      <c r="C400" s="254" t="s">
        <v>651</v>
      </c>
      <c r="D400" s="226"/>
      <c r="E400" s="227">
        <v>9</v>
      </c>
      <c r="F400" s="225"/>
      <c r="G400" s="225"/>
      <c r="H400" s="225"/>
      <c r="I400" s="225"/>
      <c r="J400" s="225"/>
      <c r="K400" s="225"/>
      <c r="L400" s="225"/>
      <c r="M400" s="225"/>
      <c r="N400" s="225"/>
      <c r="O400" s="225"/>
      <c r="P400" s="225"/>
      <c r="Q400" s="225"/>
      <c r="R400" s="225"/>
      <c r="S400" s="225"/>
      <c r="T400" s="225"/>
      <c r="U400" s="225"/>
      <c r="V400" s="225"/>
      <c r="W400" s="225"/>
      <c r="X400" s="206"/>
      <c r="Y400" s="206"/>
      <c r="Z400" s="206"/>
      <c r="AA400" s="206"/>
      <c r="AB400" s="206"/>
      <c r="AC400" s="206"/>
      <c r="AD400" s="206"/>
      <c r="AE400" s="206"/>
      <c r="AF400" s="206"/>
      <c r="AG400" s="206" t="s">
        <v>280</v>
      </c>
      <c r="AH400" s="206">
        <v>0</v>
      </c>
      <c r="AI400" s="206"/>
      <c r="AJ400" s="206"/>
      <c r="AK400" s="206"/>
      <c r="AL400" s="206"/>
      <c r="AM400" s="206"/>
      <c r="AN400" s="206"/>
      <c r="AO400" s="206"/>
      <c r="AP400" s="206"/>
      <c r="AQ400" s="206"/>
      <c r="AR400" s="206"/>
      <c r="AS400" s="206"/>
      <c r="AT400" s="206"/>
      <c r="AU400" s="206"/>
      <c r="AV400" s="206"/>
      <c r="AW400" s="206"/>
      <c r="AX400" s="206"/>
      <c r="AY400" s="206"/>
      <c r="AZ400" s="206"/>
      <c r="BA400" s="206"/>
      <c r="BB400" s="206"/>
      <c r="BC400" s="206"/>
      <c r="BD400" s="206"/>
      <c r="BE400" s="206"/>
      <c r="BF400" s="206"/>
      <c r="BG400" s="206"/>
      <c r="BH400" s="206"/>
    </row>
    <row r="401" spans="1:60" outlineLevel="1" x14ac:dyDescent="0.25">
      <c r="A401" s="237">
        <v>115</v>
      </c>
      <c r="B401" s="238" t="s">
        <v>652</v>
      </c>
      <c r="C401" s="253" t="s">
        <v>653</v>
      </c>
      <c r="D401" s="239" t="s">
        <v>370</v>
      </c>
      <c r="E401" s="240">
        <v>31.664999999999999</v>
      </c>
      <c r="F401" s="241"/>
      <c r="G401" s="242">
        <f>ROUND(E401*F401,2)</f>
        <v>0</v>
      </c>
      <c r="H401" s="241"/>
      <c r="I401" s="242">
        <f>ROUND(E401*H401,2)</f>
        <v>0</v>
      </c>
      <c r="J401" s="241"/>
      <c r="K401" s="242">
        <f>ROUND(E401*J401,2)</f>
        <v>0</v>
      </c>
      <c r="L401" s="242">
        <v>21</v>
      </c>
      <c r="M401" s="242">
        <f>G401*(1+L401/100)</f>
        <v>0</v>
      </c>
      <c r="N401" s="242">
        <v>1.58E-3</v>
      </c>
      <c r="O401" s="242">
        <f>ROUND(E401*N401,2)</f>
        <v>0.05</v>
      </c>
      <c r="P401" s="242">
        <v>0</v>
      </c>
      <c r="Q401" s="243">
        <f>ROUND(E401*P401,2)</f>
        <v>0</v>
      </c>
      <c r="R401" s="225"/>
      <c r="S401" s="225" t="s">
        <v>289</v>
      </c>
      <c r="T401" s="225" t="s">
        <v>277</v>
      </c>
      <c r="U401" s="225">
        <v>0</v>
      </c>
      <c r="V401" s="225">
        <f>ROUND(E401*U401,2)</f>
        <v>0</v>
      </c>
      <c r="W401" s="225"/>
      <c r="X401" s="206"/>
      <c r="Y401" s="206"/>
      <c r="Z401" s="206"/>
      <c r="AA401" s="206"/>
      <c r="AB401" s="206"/>
      <c r="AC401" s="206"/>
      <c r="AD401" s="206"/>
      <c r="AE401" s="206"/>
      <c r="AF401" s="206"/>
      <c r="AG401" s="206" t="s">
        <v>346</v>
      </c>
      <c r="AH401" s="206"/>
      <c r="AI401" s="206"/>
      <c r="AJ401" s="206"/>
      <c r="AK401" s="206"/>
      <c r="AL401" s="206"/>
      <c r="AM401" s="206"/>
      <c r="AN401" s="206"/>
      <c r="AO401" s="206"/>
      <c r="AP401" s="206"/>
      <c r="AQ401" s="206"/>
      <c r="AR401" s="206"/>
      <c r="AS401" s="206"/>
      <c r="AT401" s="206"/>
      <c r="AU401" s="206"/>
      <c r="AV401" s="206"/>
      <c r="AW401" s="206"/>
      <c r="AX401" s="206"/>
      <c r="AY401" s="206"/>
      <c r="AZ401" s="206"/>
      <c r="BA401" s="206"/>
      <c r="BB401" s="206"/>
      <c r="BC401" s="206"/>
      <c r="BD401" s="206"/>
      <c r="BE401" s="206"/>
      <c r="BF401" s="206"/>
      <c r="BG401" s="206"/>
      <c r="BH401" s="206"/>
    </row>
    <row r="402" spans="1:60" outlineLevel="1" x14ac:dyDescent="0.25">
      <c r="A402" s="223"/>
      <c r="B402" s="224"/>
      <c r="C402" s="254" t="s">
        <v>654</v>
      </c>
      <c r="D402" s="226"/>
      <c r="E402" s="227">
        <v>25.16</v>
      </c>
      <c r="F402" s="225"/>
      <c r="G402" s="225"/>
      <c r="H402" s="225"/>
      <c r="I402" s="225"/>
      <c r="J402" s="225"/>
      <c r="K402" s="225"/>
      <c r="L402" s="225"/>
      <c r="M402" s="225"/>
      <c r="N402" s="225"/>
      <c r="O402" s="225"/>
      <c r="P402" s="225"/>
      <c r="Q402" s="225"/>
      <c r="R402" s="225"/>
      <c r="S402" s="225"/>
      <c r="T402" s="225"/>
      <c r="U402" s="225"/>
      <c r="V402" s="225"/>
      <c r="W402" s="225"/>
      <c r="X402" s="206"/>
      <c r="Y402" s="206"/>
      <c r="Z402" s="206"/>
      <c r="AA402" s="206"/>
      <c r="AB402" s="206"/>
      <c r="AC402" s="206"/>
      <c r="AD402" s="206"/>
      <c r="AE402" s="206"/>
      <c r="AF402" s="206"/>
      <c r="AG402" s="206" t="s">
        <v>280</v>
      </c>
      <c r="AH402" s="206">
        <v>0</v>
      </c>
      <c r="AI402" s="206"/>
      <c r="AJ402" s="206"/>
      <c r="AK402" s="206"/>
      <c r="AL402" s="206"/>
      <c r="AM402" s="206"/>
      <c r="AN402" s="206"/>
      <c r="AO402" s="206"/>
      <c r="AP402" s="206"/>
      <c r="AQ402" s="206"/>
      <c r="AR402" s="206"/>
      <c r="AS402" s="206"/>
      <c r="AT402" s="206"/>
      <c r="AU402" s="206"/>
      <c r="AV402" s="206"/>
      <c r="AW402" s="206"/>
      <c r="AX402" s="206"/>
      <c r="AY402" s="206"/>
      <c r="AZ402" s="206"/>
      <c r="BA402" s="206"/>
      <c r="BB402" s="206"/>
      <c r="BC402" s="206"/>
      <c r="BD402" s="206"/>
      <c r="BE402" s="206"/>
      <c r="BF402" s="206"/>
      <c r="BG402" s="206"/>
      <c r="BH402" s="206"/>
    </row>
    <row r="403" spans="1:60" outlineLevel="1" x14ac:dyDescent="0.25">
      <c r="A403" s="223"/>
      <c r="B403" s="224"/>
      <c r="C403" s="254" t="s">
        <v>640</v>
      </c>
      <c r="D403" s="226"/>
      <c r="E403" s="227">
        <v>6.5049999999999999</v>
      </c>
      <c r="F403" s="225"/>
      <c r="G403" s="225"/>
      <c r="H403" s="225"/>
      <c r="I403" s="225"/>
      <c r="J403" s="225"/>
      <c r="K403" s="225"/>
      <c r="L403" s="225"/>
      <c r="M403" s="225"/>
      <c r="N403" s="225"/>
      <c r="O403" s="225"/>
      <c r="P403" s="225"/>
      <c r="Q403" s="225"/>
      <c r="R403" s="225"/>
      <c r="S403" s="225"/>
      <c r="T403" s="225"/>
      <c r="U403" s="225"/>
      <c r="V403" s="225"/>
      <c r="W403" s="225"/>
      <c r="X403" s="206"/>
      <c r="Y403" s="206"/>
      <c r="Z403" s="206"/>
      <c r="AA403" s="206"/>
      <c r="AB403" s="206"/>
      <c r="AC403" s="206"/>
      <c r="AD403" s="206"/>
      <c r="AE403" s="206"/>
      <c r="AF403" s="206"/>
      <c r="AG403" s="206" t="s">
        <v>280</v>
      </c>
      <c r="AH403" s="206">
        <v>0</v>
      </c>
      <c r="AI403" s="206"/>
      <c r="AJ403" s="206"/>
      <c r="AK403" s="206"/>
      <c r="AL403" s="206"/>
      <c r="AM403" s="206"/>
      <c r="AN403" s="206"/>
      <c r="AO403" s="206"/>
      <c r="AP403" s="206"/>
      <c r="AQ403" s="206"/>
      <c r="AR403" s="206"/>
      <c r="AS403" s="206"/>
      <c r="AT403" s="206"/>
      <c r="AU403" s="206"/>
      <c r="AV403" s="206"/>
      <c r="AW403" s="206"/>
      <c r="AX403" s="206"/>
      <c r="AY403" s="206"/>
      <c r="AZ403" s="206"/>
      <c r="BA403" s="206"/>
      <c r="BB403" s="206"/>
      <c r="BC403" s="206"/>
      <c r="BD403" s="206"/>
      <c r="BE403" s="206"/>
      <c r="BF403" s="206"/>
      <c r="BG403" s="206"/>
      <c r="BH403" s="206"/>
    </row>
    <row r="404" spans="1:60" outlineLevel="1" x14ac:dyDescent="0.25">
      <c r="A404" s="244">
        <v>116</v>
      </c>
      <c r="B404" s="245" t="s">
        <v>655</v>
      </c>
      <c r="C404" s="255" t="s">
        <v>656</v>
      </c>
      <c r="D404" s="246" t="s">
        <v>320</v>
      </c>
      <c r="E404" s="247">
        <v>0.36520000000000002</v>
      </c>
      <c r="F404" s="248"/>
      <c r="G404" s="249">
        <f>ROUND(E404*F404,2)</f>
        <v>0</v>
      </c>
      <c r="H404" s="248"/>
      <c r="I404" s="249">
        <f>ROUND(E404*H404,2)</f>
        <v>0</v>
      </c>
      <c r="J404" s="248"/>
      <c r="K404" s="249">
        <f>ROUND(E404*J404,2)</f>
        <v>0</v>
      </c>
      <c r="L404" s="249">
        <v>21</v>
      </c>
      <c r="M404" s="249">
        <f>G404*(1+L404/100)</f>
        <v>0</v>
      </c>
      <c r="N404" s="249">
        <v>0</v>
      </c>
      <c r="O404" s="249">
        <f>ROUND(E404*N404,2)</f>
        <v>0</v>
      </c>
      <c r="P404" s="249">
        <v>0</v>
      </c>
      <c r="Q404" s="250">
        <f>ROUND(E404*P404,2)</f>
        <v>0</v>
      </c>
      <c r="R404" s="225"/>
      <c r="S404" s="225" t="s">
        <v>289</v>
      </c>
      <c r="T404" s="225" t="s">
        <v>277</v>
      </c>
      <c r="U404" s="225">
        <v>0</v>
      </c>
      <c r="V404" s="225">
        <f>ROUND(E404*U404,2)</f>
        <v>0</v>
      </c>
      <c r="W404" s="225"/>
      <c r="X404" s="206"/>
      <c r="Y404" s="206"/>
      <c r="Z404" s="206"/>
      <c r="AA404" s="206"/>
      <c r="AB404" s="206"/>
      <c r="AC404" s="206"/>
      <c r="AD404" s="206"/>
      <c r="AE404" s="206"/>
      <c r="AF404" s="206"/>
      <c r="AG404" s="206" t="s">
        <v>346</v>
      </c>
      <c r="AH404" s="206"/>
      <c r="AI404" s="206"/>
      <c r="AJ404" s="206"/>
      <c r="AK404" s="206"/>
      <c r="AL404" s="206"/>
      <c r="AM404" s="206"/>
      <c r="AN404" s="206"/>
      <c r="AO404" s="206"/>
      <c r="AP404" s="206"/>
      <c r="AQ404" s="206"/>
      <c r="AR404" s="206"/>
      <c r="AS404" s="206"/>
      <c r="AT404" s="206"/>
      <c r="AU404" s="206"/>
      <c r="AV404" s="206"/>
      <c r="AW404" s="206"/>
      <c r="AX404" s="206"/>
      <c r="AY404" s="206"/>
      <c r="AZ404" s="206"/>
      <c r="BA404" s="206"/>
      <c r="BB404" s="206"/>
      <c r="BC404" s="206"/>
      <c r="BD404" s="206"/>
      <c r="BE404" s="206"/>
      <c r="BF404" s="206"/>
      <c r="BG404" s="206"/>
      <c r="BH404" s="206"/>
    </row>
    <row r="405" spans="1:60" x14ac:dyDescent="0.25">
      <c r="A405" s="231" t="s">
        <v>271</v>
      </c>
      <c r="B405" s="232" t="s">
        <v>222</v>
      </c>
      <c r="C405" s="252" t="s">
        <v>223</v>
      </c>
      <c r="D405" s="233"/>
      <c r="E405" s="234"/>
      <c r="F405" s="235"/>
      <c r="G405" s="235">
        <f>SUMIF(AG406:AG444,"&lt;&gt;NOR",G406:G444)</f>
        <v>0</v>
      </c>
      <c r="H405" s="235"/>
      <c r="I405" s="235">
        <f>SUM(I406:I444)</f>
        <v>0</v>
      </c>
      <c r="J405" s="235"/>
      <c r="K405" s="235">
        <f>SUM(K406:K444)</f>
        <v>0</v>
      </c>
      <c r="L405" s="235"/>
      <c r="M405" s="235">
        <f>SUM(M406:M444)</f>
        <v>0</v>
      </c>
      <c r="N405" s="235"/>
      <c r="O405" s="235">
        <f>SUM(O406:O444)</f>
        <v>0.22</v>
      </c>
      <c r="P405" s="235"/>
      <c r="Q405" s="236">
        <f>SUM(Q406:Q444)</f>
        <v>0</v>
      </c>
      <c r="R405" s="230"/>
      <c r="S405" s="230"/>
      <c r="T405" s="230"/>
      <c r="U405" s="230"/>
      <c r="V405" s="230">
        <f>SUM(V406:V444)</f>
        <v>24.32</v>
      </c>
      <c r="W405" s="230"/>
      <c r="AG405" t="s">
        <v>272</v>
      </c>
    </row>
    <row r="406" spans="1:60" outlineLevel="1" x14ac:dyDescent="0.25">
      <c r="A406" s="237">
        <v>117</v>
      </c>
      <c r="B406" s="238" t="s">
        <v>657</v>
      </c>
      <c r="C406" s="253" t="s">
        <v>658</v>
      </c>
      <c r="D406" s="239" t="s">
        <v>333</v>
      </c>
      <c r="E406" s="240">
        <v>7</v>
      </c>
      <c r="F406" s="241"/>
      <c r="G406" s="242">
        <f>ROUND(E406*F406,2)</f>
        <v>0</v>
      </c>
      <c r="H406" s="241"/>
      <c r="I406" s="242">
        <f>ROUND(E406*H406,2)</f>
        <v>0</v>
      </c>
      <c r="J406" s="241"/>
      <c r="K406" s="242">
        <f>ROUND(E406*J406,2)</f>
        <v>0</v>
      </c>
      <c r="L406" s="242">
        <v>21</v>
      </c>
      <c r="M406" s="242">
        <f>G406*(1+L406/100)</f>
        <v>0</v>
      </c>
      <c r="N406" s="242">
        <v>0</v>
      </c>
      <c r="O406" s="242">
        <f>ROUND(E406*N406,2)</f>
        <v>0</v>
      </c>
      <c r="P406" s="242">
        <v>0</v>
      </c>
      <c r="Q406" s="243">
        <f>ROUND(E406*P406,2)</f>
        <v>0</v>
      </c>
      <c r="R406" s="225"/>
      <c r="S406" s="225" t="s">
        <v>276</v>
      </c>
      <c r="T406" s="225" t="s">
        <v>277</v>
      </c>
      <c r="U406" s="225">
        <v>1.45</v>
      </c>
      <c r="V406" s="225">
        <f>ROUND(E406*U406,2)</f>
        <v>10.15</v>
      </c>
      <c r="W406" s="225"/>
      <c r="X406" s="206"/>
      <c r="Y406" s="206"/>
      <c r="Z406" s="206"/>
      <c r="AA406" s="206"/>
      <c r="AB406" s="206"/>
      <c r="AC406" s="206"/>
      <c r="AD406" s="206"/>
      <c r="AE406" s="206"/>
      <c r="AF406" s="206"/>
      <c r="AG406" s="206" t="s">
        <v>659</v>
      </c>
      <c r="AH406" s="206"/>
      <c r="AI406" s="206"/>
      <c r="AJ406" s="206"/>
      <c r="AK406" s="206"/>
      <c r="AL406" s="206"/>
      <c r="AM406" s="206"/>
      <c r="AN406" s="206"/>
      <c r="AO406" s="206"/>
      <c r="AP406" s="206"/>
      <c r="AQ406" s="206"/>
      <c r="AR406" s="206"/>
      <c r="AS406" s="206"/>
      <c r="AT406" s="206"/>
      <c r="AU406" s="206"/>
      <c r="AV406" s="206"/>
      <c r="AW406" s="206"/>
      <c r="AX406" s="206"/>
      <c r="AY406" s="206"/>
      <c r="AZ406" s="206"/>
      <c r="BA406" s="206"/>
      <c r="BB406" s="206"/>
      <c r="BC406" s="206"/>
      <c r="BD406" s="206"/>
      <c r="BE406" s="206"/>
      <c r="BF406" s="206"/>
      <c r="BG406" s="206"/>
      <c r="BH406" s="206"/>
    </row>
    <row r="407" spans="1:60" outlineLevel="1" x14ac:dyDescent="0.25">
      <c r="A407" s="223"/>
      <c r="B407" s="224"/>
      <c r="C407" s="254" t="s">
        <v>494</v>
      </c>
      <c r="D407" s="226"/>
      <c r="E407" s="227">
        <v>1</v>
      </c>
      <c r="F407" s="225"/>
      <c r="G407" s="225"/>
      <c r="H407" s="225"/>
      <c r="I407" s="225"/>
      <c r="J407" s="225"/>
      <c r="K407" s="225"/>
      <c r="L407" s="225"/>
      <c r="M407" s="225"/>
      <c r="N407" s="225"/>
      <c r="O407" s="225"/>
      <c r="P407" s="225"/>
      <c r="Q407" s="225"/>
      <c r="R407" s="225"/>
      <c r="S407" s="225"/>
      <c r="T407" s="225"/>
      <c r="U407" s="225"/>
      <c r="V407" s="225"/>
      <c r="W407" s="225"/>
      <c r="X407" s="206"/>
      <c r="Y407" s="206"/>
      <c r="Z407" s="206"/>
      <c r="AA407" s="206"/>
      <c r="AB407" s="206"/>
      <c r="AC407" s="206"/>
      <c r="AD407" s="206"/>
      <c r="AE407" s="206"/>
      <c r="AF407" s="206"/>
      <c r="AG407" s="206" t="s">
        <v>280</v>
      </c>
      <c r="AH407" s="206">
        <v>0</v>
      </c>
      <c r="AI407" s="206"/>
      <c r="AJ407" s="206"/>
      <c r="AK407" s="206"/>
      <c r="AL407" s="206"/>
      <c r="AM407" s="206"/>
      <c r="AN407" s="206"/>
      <c r="AO407" s="206"/>
      <c r="AP407" s="206"/>
      <c r="AQ407" s="206"/>
      <c r="AR407" s="206"/>
      <c r="AS407" s="206"/>
      <c r="AT407" s="206"/>
      <c r="AU407" s="206"/>
      <c r="AV407" s="206"/>
      <c r="AW407" s="206"/>
      <c r="AX407" s="206"/>
      <c r="AY407" s="206"/>
      <c r="AZ407" s="206"/>
      <c r="BA407" s="206"/>
      <c r="BB407" s="206"/>
      <c r="BC407" s="206"/>
      <c r="BD407" s="206"/>
      <c r="BE407" s="206"/>
      <c r="BF407" s="206"/>
      <c r="BG407" s="206"/>
      <c r="BH407" s="206"/>
    </row>
    <row r="408" spans="1:60" outlineLevel="1" x14ac:dyDescent="0.25">
      <c r="A408" s="223"/>
      <c r="B408" s="224"/>
      <c r="C408" s="254" t="s">
        <v>532</v>
      </c>
      <c r="D408" s="226"/>
      <c r="E408" s="227">
        <v>1</v>
      </c>
      <c r="F408" s="225"/>
      <c r="G408" s="225"/>
      <c r="H408" s="225"/>
      <c r="I408" s="225"/>
      <c r="J408" s="225"/>
      <c r="K408" s="225"/>
      <c r="L408" s="225"/>
      <c r="M408" s="225"/>
      <c r="N408" s="225"/>
      <c r="O408" s="225"/>
      <c r="P408" s="225"/>
      <c r="Q408" s="225"/>
      <c r="R408" s="225"/>
      <c r="S408" s="225"/>
      <c r="T408" s="225"/>
      <c r="U408" s="225"/>
      <c r="V408" s="225"/>
      <c r="W408" s="225"/>
      <c r="X408" s="206"/>
      <c r="Y408" s="206"/>
      <c r="Z408" s="206"/>
      <c r="AA408" s="206"/>
      <c r="AB408" s="206"/>
      <c r="AC408" s="206"/>
      <c r="AD408" s="206"/>
      <c r="AE408" s="206"/>
      <c r="AF408" s="206"/>
      <c r="AG408" s="206" t="s">
        <v>280</v>
      </c>
      <c r="AH408" s="206">
        <v>0</v>
      </c>
      <c r="AI408" s="206"/>
      <c r="AJ408" s="206"/>
      <c r="AK408" s="206"/>
      <c r="AL408" s="206"/>
      <c r="AM408" s="206"/>
      <c r="AN408" s="206"/>
      <c r="AO408" s="206"/>
      <c r="AP408" s="206"/>
      <c r="AQ408" s="206"/>
      <c r="AR408" s="206"/>
      <c r="AS408" s="206"/>
      <c r="AT408" s="206"/>
      <c r="AU408" s="206"/>
      <c r="AV408" s="206"/>
      <c r="AW408" s="206"/>
      <c r="AX408" s="206"/>
      <c r="AY408" s="206"/>
      <c r="AZ408" s="206"/>
      <c r="BA408" s="206"/>
      <c r="BB408" s="206"/>
      <c r="BC408" s="206"/>
      <c r="BD408" s="206"/>
      <c r="BE408" s="206"/>
      <c r="BF408" s="206"/>
      <c r="BG408" s="206"/>
      <c r="BH408" s="206"/>
    </row>
    <row r="409" spans="1:60" outlineLevel="1" x14ac:dyDescent="0.25">
      <c r="A409" s="223"/>
      <c r="B409" s="224"/>
      <c r="C409" s="254" t="s">
        <v>496</v>
      </c>
      <c r="D409" s="226"/>
      <c r="E409" s="227">
        <v>1</v>
      </c>
      <c r="F409" s="225"/>
      <c r="G409" s="225"/>
      <c r="H409" s="225"/>
      <c r="I409" s="225"/>
      <c r="J409" s="225"/>
      <c r="K409" s="225"/>
      <c r="L409" s="225"/>
      <c r="M409" s="225"/>
      <c r="N409" s="225"/>
      <c r="O409" s="225"/>
      <c r="P409" s="225"/>
      <c r="Q409" s="225"/>
      <c r="R409" s="225"/>
      <c r="S409" s="225"/>
      <c r="T409" s="225"/>
      <c r="U409" s="225"/>
      <c r="V409" s="225"/>
      <c r="W409" s="225"/>
      <c r="X409" s="206"/>
      <c r="Y409" s="206"/>
      <c r="Z409" s="206"/>
      <c r="AA409" s="206"/>
      <c r="AB409" s="206"/>
      <c r="AC409" s="206"/>
      <c r="AD409" s="206"/>
      <c r="AE409" s="206"/>
      <c r="AF409" s="206"/>
      <c r="AG409" s="206" t="s">
        <v>280</v>
      </c>
      <c r="AH409" s="206">
        <v>0</v>
      </c>
      <c r="AI409" s="206"/>
      <c r="AJ409" s="206"/>
      <c r="AK409" s="206"/>
      <c r="AL409" s="206"/>
      <c r="AM409" s="206"/>
      <c r="AN409" s="206"/>
      <c r="AO409" s="206"/>
      <c r="AP409" s="206"/>
      <c r="AQ409" s="206"/>
      <c r="AR409" s="206"/>
      <c r="AS409" s="206"/>
      <c r="AT409" s="206"/>
      <c r="AU409" s="206"/>
      <c r="AV409" s="206"/>
      <c r="AW409" s="206"/>
      <c r="AX409" s="206"/>
      <c r="AY409" s="206"/>
      <c r="AZ409" s="206"/>
      <c r="BA409" s="206"/>
      <c r="BB409" s="206"/>
      <c r="BC409" s="206"/>
      <c r="BD409" s="206"/>
      <c r="BE409" s="206"/>
      <c r="BF409" s="206"/>
      <c r="BG409" s="206"/>
      <c r="BH409" s="206"/>
    </row>
    <row r="410" spans="1:60" outlineLevel="1" x14ac:dyDescent="0.25">
      <c r="A410" s="223"/>
      <c r="B410" s="224"/>
      <c r="C410" s="254" t="s">
        <v>497</v>
      </c>
      <c r="D410" s="226"/>
      <c r="E410" s="227">
        <v>1</v>
      </c>
      <c r="F410" s="225"/>
      <c r="G410" s="225"/>
      <c r="H410" s="225"/>
      <c r="I410" s="225"/>
      <c r="J410" s="225"/>
      <c r="K410" s="225"/>
      <c r="L410" s="225"/>
      <c r="M410" s="225"/>
      <c r="N410" s="225"/>
      <c r="O410" s="225"/>
      <c r="P410" s="225"/>
      <c r="Q410" s="225"/>
      <c r="R410" s="225"/>
      <c r="S410" s="225"/>
      <c r="T410" s="225"/>
      <c r="U410" s="225"/>
      <c r="V410" s="225"/>
      <c r="W410" s="225"/>
      <c r="X410" s="206"/>
      <c r="Y410" s="206"/>
      <c r="Z410" s="206"/>
      <c r="AA410" s="206"/>
      <c r="AB410" s="206"/>
      <c r="AC410" s="206"/>
      <c r="AD410" s="206"/>
      <c r="AE410" s="206"/>
      <c r="AF410" s="206"/>
      <c r="AG410" s="206" t="s">
        <v>280</v>
      </c>
      <c r="AH410" s="206">
        <v>0</v>
      </c>
      <c r="AI410" s="206"/>
      <c r="AJ410" s="206"/>
      <c r="AK410" s="206"/>
      <c r="AL410" s="206"/>
      <c r="AM410" s="206"/>
      <c r="AN410" s="206"/>
      <c r="AO410" s="206"/>
      <c r="AP410" s="206"/>
      <c r="AQ410" s="206"/>
      <c r="AR410" s="206"/>
      <c r="AS410" s="206"/>
      <c r="AT410" s="206"/>
      <c r="AU410" s="206"/>
      <c r="AV410" s="206"/>
      <c r="AW410" s="206"/>
      <c r="AX410" s="206"/>
      <c r="AY410" s="206"/>
      <c r="AZ410" s="206"/>
      <c r="BA410" s="206"/>
      <c r="BB410" s="206"/>
      <c r="BC410" s="206"/>
      <c r="BD410" s="206"/>
      <c r="BE410" s="206"/>
      <c r="BF410" s="206"/>
      <c r="BG410" s="206"/>
      <c r="BH410" s="206"/>
    </row>
    <row r="411" spans="1:60" outlineLevel="1" x14ac:dyDescent="0.25">
      <c r="A411" s="223"/>
      <c r="B411" s="224"/>
      <c r="C411" s="254" t="s">
        <v>660</v>
      </c>
      <c r="D411" s="226"/>
      <c r="E411" s="227">
        <v>1</v>
      </c>
      <c r="F411" s="225"/>
      <c r="G411" s="225"/>
      <c r="H411" s="225"/>
      <c r="I411" s="225"/>
      <c r="J411" s="225"/>
      <c r="K411" s="225"/>
      <c r="L411" s="225"/>
      <c r="M411" s="225"/>
      <c r="N411" s="225"/>
      <c r="O411" s="225"/>
      <c r="P411" s="225"/>
      <c r="Q411" s="225"/>
      <c r="R411" s="225"/>
      <c r="S411" s="225"/>
      <c r="T411" s="225"/>
      <c r="U411" s="225"/>
      <c r="V411" s="225"/>
      <c r="W411" s="225"/>
      <c r="X411" s="206"/>
      <c r="Y411" s="206"/>
      <c r="Z411" s="206"/>
      <c r="AA411" s="206"/>
      <c r="AB411" s="206"/>
      <c r="AC411" s="206"/>
      <c r="AD411" s="206"/>
      <c r="AE411" s="206"/>
      <c r="AF411" s="206"/>
      <c r="AG411" s="206" t="s">
        <v>280</v>
      </c>
      <c r="AH411" s="206">
        <v>0</v>
      </c>
      <c r="AI411" s="206"/>
      <c r="AJ411" s="206"/>
      <c r="AK411" s="206"/>
      <c r="AL411" s="206"/>
      <c r="AM411" s="206"/>
      <c r="AN411" s="206"/>
      <c r="AO411" s="206"/>
      <c r="AP411" s="206"/>
      <c r="AQ411" s="206"/>
      <c r="AR411" s="206"/>
      <c r="AS411" s="206"/>
      <c r="AT411" s="206"/>
      <c r="AU411" s="206"/>
      <c r="AV411" s="206"/>
      <c r="AW411" s="206"/>
      <c r="AX411" s="206"/>
      <c r="AY411" s="206"/>
      <c r="AZ411" s="206"/>
      <c r="BA411" s="206"/>
      <c r="BB411" s="206"/>
      <c r="BC411" s="206"/>
      <c r="BD411" s="206"/>
      <c r="BE411" s="206"/>
      <c r="BF411" s="206"/>
      <c r="BG411" s="206"/>
      <c r="BH411" s="206"/>
    </row>
    <row r="412" spans="1:60" outlineLevel="1" x14ac:dyDescent="0.25">
      <c r="A412" s="223"/>
      <c r="B412" s="224"/>
      <c r="C412" s="254" t="s">
        <v>491</v>
      </c>
      <c r="D412" s="226"/>
      <c r="E412" s="227">
        <v>2</v>
      </c>
      <c r="F412" s="225"/>
      <c r="G412" s="225"/>
      <c r="H412" s="225"/>
      <c r="I412" s="225"/>
      <c r="J412" s="225"/>
      <c r="K412" s="225"/>
      <c r="L412" s="225"/>
      <c r="M412" s="225"/>
      <c r="N412" s="225"/>
      <c r="O412" s="225"/>
      <c r="P412" s="225"/>
      <c r="Q412" s="225"/>
      <c r="R412" s="225"/>
      <c r="S412" s="225"/>
      <c r="T412" s="225"/>
      <c r="U412" s="225"/>
      <c r="V412" s="225"/>
      <c r="W412" s="225"/>
      <c r="X412" s="206"/>
      <c r="Y412" s="206"/>
      <c r="Z412" s="206"/>
      <c r="AA412" s="206"/>
      <c r="AB412" s="206"/>
      <c r="AC412" s="206"/>
      <c r="AD412" s="206"/>
      <c r="AE412" s="206"/>
      <c r="AF412" s="206"/>
      <c r="AG412" s="206" t="s">
        <v>280</v>
      </c>
      <c r="AH412" s="206">
        <v>0</v>
      </c>
      <c r="AI412" s="206"/>
      <c r="AJ412" s="206"/>
      <c r="AK412" s="206"/>
      <c r="AL412" s="206"/>
      <c r="AM412" s="206"/>
      <c r="AN412" s="206"/>
      <c r="AO412" s="206"/>
      <c r="AP412" s="206"/>
      <c r="AQ412" s="206"/>
      <c r="AR412" s="206"/>
      <c r="AS412" s="206"/>
      <c r="AT412" s="206"/>
      <c r="AU412" s="206"/>
      <c r="AV412" s="206"/>
      <c r="AW412" s="206"/>
      <c r="AX412" s="206"/>
      <c r="AY412" s="206"/>
      <c r="AZ412" s="206"/>
      <c r="BA412" s="206"/>
      <c r="BB412" s="206"/>
      <c r="BC412" s="206"/>
      <c r="BD412" s="206"/>
      <c r="BE412" s="206"/>
      <c r="BF412" s="206"/>
      <c r="BG412" s="206"/>
      <c r="BH412" s="206"/>
    </row>
    <row r="413" spans="1:60" outlineLevel="1" x14ac:dyDescent="0.25">
      <c r="A413" s="237">
        <v>118</v>
      </c>
      <c r="B413" s="238" t="s">
        <v>661</v>
      </c>
      <c r="C413" s="253" t="s">
        <v>662</v>
      </c>
      <c r="D413" s="239" t="s">
        <v>333</v>
      </c>
      <c r="E413" s="240">
        <v>3</v>
      </c>
      <c r="F413" s="241"/>
      <c r="G413" s="242">
        <f>ROUND(E413*F413,2)</f>
        <v>0</v>
      </c>
      <c r="H413" s="241"/>
      <c r="I413" s="242">
        <f>ROUND(E413*H413,2)</f>
        <v>0</v>
      </c>
      <c r="J413" s="241"/>
      <c r="K413" s="242">
        <f>ROUND(E413*J413,2)</f>
        <v>0</v>
      </c>
      <c r="L413" s="242">
        <v>21</v>
      </c>
      <c r="M413" s="242">
        <f>G413*(1+L413/100)</f>
        <v>0</v>
      </c>
      <c r="N413" s="242">
        <v>0</v>
      </c>
      <c r="O413" s="242">
        <f>ROUND(E413*N413,2)</f>
        <v>0</v>
      </c>
      <c r="P413" s="242">
        <v>0</v>
      </c>
      <c r="Q413" s="243">
        <f>ROUND(E413*P413,2)</f>
        <v>0</v>
      </c>
      <c r="R413" s="225"/>
      <c r="S413" s="225" t="s">
        <v>276</v>
      </c>
      <c r="T413" s="225" t="s">
        <v>277</v>
      </c>
      <c r="U413" s="225">
        <v>1.5</v>
      </c>
      <c r="V413" s="225">
        <f>ROUND(E413*U413,2)</f>
        <v>4.5</v>
      </c>
      <c r="W413" s="225"/>
      <c r="X413" s="206"/>
      <c r="Y413" s="206"/>
      <c r="Z413" s="206"/>
      <c r="AA413" s="206"/>
      <c r="AB413" s="206"/>
      <c r="AC413" s="206"/>
      <c r="AD413" s="206"/>
      <c r="AE413" s="206"/>
      <c r="AF413" s="206"/>
      <c r="AG413" s="206" t="s">
        <v>659</v>
      </c>
      <c r="AH413" s="206"/>
      <c r="AI413" s="206"/>
      <c r="AJ413" s="206"/>
      <c r="AK413" s="206"/>
      <c r="AL413" s="206"/>
      <c r="AM413" s="206"/>
      <c r="AN413" s="206"/>
      <c r="AO413" s="206"/>
      <c r="AP413" s="206"/>
      <c r="AQ413" s="206"/>
      <c r="AR413" s="206"/>
      <c r="AS413" s="206"/>
      <c r="AT413" s="206"/>
      <c r="AU413" s="206"/>
      <c r="AV413" s="206"/>
      <c r="AW413" s="206"/>
      <c r="AX413" s="206"/>
      <c r="AY413" s="206"/>
      <c r="AZ413" s="206"/>
      <c r="BA413" s="206"/>
      <c r="BB413" s="206"/>
      <c r="BC413" s="206"/>
      <c r="BD413" s="206"/>
      <c r="BE413" s="206"/>
      <c r="BF413" s="206"/>
      <c r="BG413" s="206"/>
      <c r="BH413" s="206"/>
    </row>
    <row r="414" spans="1:60" outlineLevel="1" x14ac:dyDescent="0.25">
      <c r="A414" s="223"/>
      <c r="B414" s="224"/>
      <c r="C414" s="254" t="s">
        <v>501</v>
      </c>
      <c r="D414" s="226"/>
      <c r="E414" s="227">
        <v>1</v>
      </c>
      <c r="F414" s="225"/>
      <c r="G414" s="225"/>
      <c r="H414" s="225"/>
      <c r="I414" s="225"/>
      <c r="J414" s="225"/>
      <c r="K414" s="225"/>
      <c r="L414" s="225"/>
      <c r="M414" s="225"/>
      <c r="N414" s="225"/>
      <c r="O414" s="225"/>
      <c r="P414" s="225"/>
      <c r="Q414" s="225"/>
      <c r="R414" s="225"/>
      <c r="S414" s="225"/>
      <c r="T414" s="225"/>
      <c r="U414" s="225"/>
      <c r="V414" s="225"/>
      <c r="W414" s="225"/>
      <c r="X414" s="206"/>
      <c r="Y414" s="206"/>
      <c r="Z414" s="206"/>
      <c r="AA414" s="206"/>
      <c r="AB414" s="206"/>
      <c r="AC414" s="206"/>
      <c r="AD414" s="206"/>
      <c r="AE414" s="206"/>
      <c r="AF414" s="206"/>
      <c r="AG414" s="206" t="s">
        <v>280</v>
      </c>
      <c r="AH414" s="206">
        <v>0</v>
      </c>
      <c r="AI414" s="206"/>
      <c r="AJ414" s="206"/>
      <c r="AK414" s="206"/>
      <c r="AL414" s="206"/>
      <c r="AM414" s="206"/>
      <c r="AN414" s="206"/>
      <c r="AO414" s="206"/>
      <c r="AP414" s="206"/>
      <c r="AQ414" s="206"/>
      <c r="AR414" s="206"/>
      <c r="AS414" s="206"/>
      <c r="AT414" s="206"/>
      <c r="AU414" s="206"/>
      <c r="AV414" s="206"/>
      <c r="AW414" s="206"/>
      <c r="AX414" s="206"/>
      <c r="AY414" s="206"/>
      <c r="AZ414" s="206"/>
      <c r="BA414" s="206"/>
      <c r="BB414" s="206"/>
      <c r="BC414" s="206"/>
      <c r="BD414" s="206"/>
      <c r="BE414" s="206"/>
      <c r="BF414" s="206"/>
      <c r="BG414" s="206"/>
      <c r="BH414" s="206"/>
    </row>
    <row r="415" spans="1:60" outlineLevel="1" x14ac:dyDescent="0.25">
      <c r="A415" s="223"/>
      <c r="B415" s="224"/>
      <c r="C415" s="254" t="s">
        <v>502</v>
      </c>
      <c r="D415" s="226"/>
      <c r="E415" s="227">
        <v>1</v>
      </c>
      <c r="F415" s="225"/>
      <c r="G415" s="225"/>
      <c r="H415" s="225"/>
      <c r="I415" s="225"/>
      <c r="J415" s="225"/>
      <c r="K415" s="225"/>
      <c r="L415" s="225"/>
      <c r="M415" s="225"/>
      <c r="N415" s="225"/>
      <c r="O415" s="225"/>
      <c r="P415" s="225"/>
      <c r="Q415" s="225"/>
      <c r="R415" s="225"/>
      <c r="S415" s="225"/>
      <c r="T415" s="225"/>
      <c r="U415" s="225"/>
      <c r="V415" s="225"/>
      <c r="W415" s="225"/>
      <c r="X415" s="206"/>
      <c r="Y415" s="206"/>
      <c r="Z415" s="206"/>
      <c r="AA415" s="206"/>
      <c r="AB415" s="206"/>
      <c r="AC415" s="206"/>
      <c r="AD415" s="206"/>
      <c r="AE415" s="206"/>
      <c r="AF415" s="206"/>
      <c r="AG415" s="206" t="s">
        <v>280</v>
      </c>
      <c r="AH415" s="206">
        <v>0</v>
      </c>
      <c r="AI415" s="206"/>
      <c r="AJ415" s="206"/>
      <c r="AK415" s="206"/>
      <c r="AL415" s="206"/>
      <c r="AM415" s="206"/>
      <c r="AN415" s="206"/>
      <c r="AO415" s="206"/>
      <c r="AP415" s="206"/>
      <c r="AQ415" s="206"/>
      <c r="AR415" s="206"/>
      <c r="AS415" s="206"/>
      <c r="AT415" s="206"/>
      <c r="AU415" s="206"/>
      <c r="AV415" s="206"/>
      <c r="AW415" s="206"/>
      <c r="AX415" s="206"/>
      <c r="AY415" s="206"/>
      <c r="AZ415" s="206"/>
      <c r="BA415" s="206"/>
      <c r="BB415" s="206"/>
      <c r="BC415" s="206"/>
      <c r="BD415" s="206"/>
      <c r="BE415" s="206"/>
      <c r="BF415" s="206"/>
      <c r="BG415" s="206"/>
      <c r="BH415" s="206"/>
    </row>
    <row r="416" spans="1:60" outlineLevel="1" x14ac:dyDescent="0.25">
      <c r="A416" s="223"/>
      <c r="B416" s="224"/>
      <c r="C416" s="254" t="s">
        <v>663</v>
      </c>
      <c r="D416" s="226"/>
      <c r="E416" s="227">
        <v>1</v>
      </c>
      <c r="F416" s="225"/>
      <c r="G416" s="225"/>
      <c r="H416" s="225"/>
      <c r="I416" s="225"/>
      <c r="J416" s="225"/>
      <c r="K416" s="225"/>
      <c r="L416" s="225"/>
      <c r="M416" s="225"/>
      <c r="N416" s="225"/>
      <c r="O416" s="225"/>
      <c r="P416" s="225"/>
      <c r="Q416" s="225"/>
      <c r="R416" s="225"/>
      <c r="S416" s="225"/>
      <c r="T416" s="225"/>
      <c r="U416" s="225"/>
      <c r="V416" s="225"/>
      <c r="W416" s="225"/>
      <c r="X416" s="206"/>
      <c r="Y416" s="206"/>
      <c r="Z416" s="206"/>
      <c r="AA416" s="206"/>
      <c r="AB416" s="206"/>
      <c r="AC416" s="206"/>
      <c r="AD416" s="206"/>
      <c r="AE416" s="206"/>
      <c r="AF416" s="206"/>
      <c r="AG416" s="206" t="s">
        <v>280</v>
      </c>
      <c r="AH416" s="206">
        <v>0</v>
      </c>
      <c r="AI416" s="206"/>
      <c r="AJ416" s="206"/>
      <c r="AK416" s="206"/>
      <c r="AL416" s="206"/>
      <c r="AM416" s="206"/>
      <c r="AN416" s="206"/>
      <c r="AO416" s="206"/>
      <c r="AP416" s="206"/>
      <c r="AQ416" s="206"/>
      <c r="AR416" s="206"/>
      <c r="AS416" s="206"/>
      <c r="AT416" s="206"/>
      <c r="AU416" s="206"/>
      <c r="AV416" s="206"/>
      <c r="AW416" s="206"/>
      <c r="AX416" s="206"/>
      <c r="AY416" s="206"/>
      <c r="AZ416" s="206"/>
      <c r="BA416" s="206"/>
      <c r="BB416" s="206"/>
      <c r="BC416" s="206"/>
      <c r="BD416" s="206"/>
      <c r="BE416" s="206"/>
      <c r="BF416" s="206"/>
      <c r="BG416" s="206"/>
      <c r="BH416" s="206"/>
    </row>
    <row r="417" spans="1:60" ht="20.399999999999999" outlineLevel="1" x14ac:dyDescent="0.25">
      <c r="A417" s="237">
        <v>119</v>
      </c>
      <c r="B417" s="238" t="s">
        <v>664</v>
      </c>
      <c r="C417" s="253" t="s">
        <v>665</v>
      </c>
      <c r="D417" s="239" t="s">
        <v>333</v>
      </c>
      <c r="E417" s="240">
        <v>10</v>
      </c>
      <c r="F417" s="241"/>
      <c r="G417" s="242">
        <f>ROUND(E417*F417,2)</f>
        <v>0</v>
      </c>
      <c r="H417" s="241"/>
      <c r="I417" s="242">
        <f>ROUND(E417*H417,2)</f>
        <v>0</v>
      </c>
      <c r="J417" s="241"/>
      <c r="K417" s="242">
        <f>ROUND(E417*J417,2)</f>
        <v>0</v>
      </c>
      <c r="L417" s="242">
        <v>21</v>
      </c>
      <c r="M417" s="242">
        <f>G417*(1+L417/100)</f>
        <v>0</v>
      </c>
      <c r="N417" s="242">
        <v>0</v>
      </c>
      <c r="O417" s="242">
        <f>ROUND(E417*N417,2)</f>
        <v>0</v>
      </c>
      <c r="P417" s="242">
        <v>0</v>
      </c>
      <c r="Q417" s="243">
        <f>ROUND(E417*P417,2)</f>
        <v>0</v>
      </c>
      <c r="R417" s="225"/>
      <c r="S417" s="225" t="s">
        <v>276</v>
      </c>
      <c r="T417" s="225" t="s">
        <v>277</v>
      </c>
      <c r="U417" s="225">
        <v>0.68799999999999994</v>
      </c>
      <c r="V417" s="225">
        <f>ROUND(E417*U417,2)</f>
        <v>6.88</v>
      </c>
      <c r="W417" s="225"/>
      <c r="X417" s="206"/>
      <c r="Y417" s="206"/>
      <c r="Z417" s="206"/>
      <c r="AA417" s="206"/>
      <c r="AB417" s="206"/>
      <c r="AC417" s="206"/>
      <c r="AD417" s="206"/>
      <c r="AE417" s="206"/>
      <c r="AF417" s="206"/>
      <c r="AG417" s="206" t="s">
        <v>659</v>
      </c>
      <c r="AH417" s="206"/>
      <c r="AI417" s="206"/>
      <c r="AJ417" s="206"/>
      <c r="AK417" s="206"/>
      <c r="AL417" s="206"/>
      <c r="AM417" s="206"/>
      <c r="AN417" s="206"/>
      <c r="AO417" s="206"/>
      <c r="AP417" s="206"/>
      <c r="AQ417" s="206"/>
      <c r="AR417" s="206"/>
      <c r="AS417" s="206"/>
      <c r="AT417" s="206"/>
      <c r="AU417" s="206"/>
      <c r="AV417" s="206"/>
      <c r="AW417" s="206"/>
      <c r="AX417" s="206"/>
      <c r="AY417" s="206"/>
      <c r="AZ417" s="206"/>
      <c r="BA417" s="206"/>
      <c r="BB417" s="206"/>
      <c r="BC417" s="206"/>
      <c r="BD417" s="206"/>
      <c r="BE417" s="206"/>
      <c r="BF417" s="206"/>
      <c r="BG417" s="206"/>
      <c r="BH417" s="206"/>
    </row>
    <row r="418" spans="1:60" outlineLevel="1" x14ac:dyDescent="0.25">
      <c r="A418" s="223"/>
      <c r="B418" s="224"/>
      <c r="C418" s="254" t="s">
        <v>501</v>
      </c>
      <c r="D418" s="226"/>
      <c r="E418" s="227">
        <v>1</v>
      </c>
      <c r="F418" s="225"/>
      <c r="G418" s="225"/>
      <c r="H418" s="225"/>
      <c r="I418" s="225"/>
      <c r="J418" s="225"/>
      <c r="K418" s="225"/>
      <c r="L418" s="225"/>
      <c r="M418" s="225"/>
      <c r="N418" s="225"/>
      <c r="O418" s="225"/>
      <c r="P418" s="225"/>
      <c r="Q418" s="225"/>
      <c r="R418" s="225"/>
      <c r="S418" s="225"/>
      <c r="T418" s="225"/>
      <c r="U418" s="225"/>
      <c r="V418" s="225"/>
      <c r="W418" s="225"/>
      <c r="X418" s="206"/>
      <c r="Y418" s="206"/>
      <c r="Z418" s="206"/>
      <c r="AA418" s="206"/>
      <c r="AB418" s="206"/>
      <c r="AC418" s="206"/>
      <c r="AD418" s="206"/>
      <c r="AE418" s="206"/>
      <c r="AF418" s="206"/>
      <c r="AG418" s="206" t="s">
        <v>280</v>
      </c>
      <c r="AH418" s="206">
        <v>0</v>
      </c>
      <c r="AI418" s="206"/>
      <c r="AJ418" s="206"/>
      <c r="AK418" s="206"/>
      <c r="AL418" s="206"/>
      <c r="AM418" s="206"/>
      <c r="AN418" s="206"/>
      <c r="AO418" s="206"/>
      <c r="AP418" s="206"/>
      <c r="AQ418" s="206"/>
      <c r="AR418" s="206"/>
      <c r="AS418" s="206"/>
      <c r="AT418" s="206"/>
      <c r="AU418" s="206"/>
      <c r="AV418" s="206"/>
      <c r="AW418" s="206"/>
      <c r="AX418" s="206"/>
      <c r="AY418" s="206"/>
      <c r="AZ418" s="206"/>
      <c r="BA418" s="206"/>
      <c r="BB418" s="206"/>
      <c r="BC418" s="206"/>
      <c r="BD418" s="206"/>
      <c r="BE418" s="206"/>
      <c r="BF418" s="206"/>
      <c r="BG418" s="206"/>
      <c r="BH418" s="206"/>
    </row>
    <row r="419" spans="1:60" outlineLevel="1" x14ac:dyDescent="0.25">
      <c r="A419" s="223"/>
      <c r="B419" s="224"/>
      <c r="C419" s="254" t="s">
        <v>494</v>
      </c>
      <c r="D419" s="226"/>
      <c r="E419" s="227">
        <v>1</v>
      </c>
      <c r="F419" s="225"/>
      <c r="G419" s="225"/>
      <c r="H419" s="225"/>
      <c r="I419" s="225"/>
      <c r="J419" s="225"/>
      <c r="K419" s="225"/>
      <c r="L419" s="225"/>
      <c r="M419" s="225"/>
      <c r="N419" s="225"/>
      <c r="O419" s="225"/>
      <c r="P419" s="225"/>
      <c r="Q419" s="225"/>
      <c r="R419" s="225"/>
      <c r="S419" s="225"/>
      <c r="T419" s="225"/>
      <c r="U419" s="225"/>
      <c r="V419" s="225"/>
      <c r="W419" s="225"/>
      <c r="X419" s="206"/>
      <c r="Y419" s="206"/>
      <c r="Z419" s="206"/>
      <c r="AA419" s="206"/>
      <c r="AB419" s="206"/>
      <c r="AC419" s="206"/>
      <c r="AD419" s="206"/>
      <c r="AE419" s="206"/>
      <c r="AF419" s="206"/>
      <c r="AG419" s="206" t="s">
        <v>280</v>
      </c>
      <c r="AH419" s="206">
        <v>0</v>
      </c>
      <c r="AI419" s="206"/>
      <c r="AJ419" s="206"/>
      <c r="AK419" s="206"/>
      <c r="AL419" s="206"/>
      <c r="AM419" s="206"/>
      <c r="AN419" s="206"/>
      <c r="AO419" s="206"/>
      <c r="AP419" s="206"/>
      <c r="AQ419" s="206"/>
      <c r="AR419" s="206"/>
      <c r="AS419" s="206"/>
      <c r="AT419" s="206"/>
      <c r="AU419" s="206"/>
      <c r="AV419" s="206"/>
      <c r="AW419" s="206"/>
      <c r="AX419" s="206"/>
      <c r="AY419" s="206"/>
      <c r="AZ419" s="206"/>
      <c r="BA419" s="206"/>
      <c r="BB419" s="206"/>
      <c r="BC419" s="206"/>
      <c r="BD419" s="206"/>
      <c r="BE419" s="206"/>
      <c r="BF419" s="206"/>
      <c r="BG419" s="206"/>
      <c r="BH419" s="206"/>
    </row>
    <row r="420" spans="1:60" outlineLevel="1" x14ac:dyDescent="0.25">
      <c r="A420" s="223"/>
      <c r="B420" s="224"/>
      <c r="C420" s="254" t="s">
        <v>502</v>
      </c>
      <c r="D420" s="226"/>
      <c r="E420" s="227">
        <v>1</v>
      </c>
      <c r="F420" s="225"/>
      <c r="G420" s="225"/>
      <c r="H420" s="225"/>
      <c r="I420" s="225"/>
      <c r="J420" s="225"/>
      <c r="K420" s="225"/>
      <c r="L420" s="225"/>
      <c r="M420" s="225"/>
      <c r="N420" s="225"/>
      <c r="O420" s="225"/>
      <c r="P420" s="225"/>
      <c r="Q420" s="225"/>
      <c r="R420" s="225"/>
      <c r="S420" s="225"/>
      <c r="T420" s="225"/>
      <c r="U420" s="225"/>
      <c r="V420" s="225"/>
      <c r="W420" s="225"/>
      <c r="X420" s="206"/>
      <c r="Y420" s="206"/>
      <c r="Z420" s="206"/>
      <c r="AA420" s="206"/>
      <c r="AB420" s="206"/>
      <c r="AC420" s="206"/>
      <c r="AD420" s="206"/>
      <c r="AE420" s="206"/>
      <c r="AF420" s="206"/>
      <c r="AG420" s="206" t="s">
        <v>280</v>
      </c>
      <c r="AH420" s="206">
        <v>0</v>
      </c>
      <c r="AI420" s="206"/>
      <c r="AJ420" s="206"/>
      <c r="AK420" s="206"/>
      <c r="AL420" s="206"/>
      <c r="AM420" s="206"/>
      <c r="AN420" s="206"/>
      <c r="AO420" s="206"/>
      <c r="AP420" s="206"/>
      <c r="AQ420" s="206"/>
      <c r="AR420" s="206"/>
      <c r="AS420" s="206"/>
      <c r="AT420" s="206"/>
      <c r="AU420" s="206"/>
      <c r="AV420" s="206"/>
      <c r="AW420" s="206"/>
      <c r="AX420" s="206"/>
      <c r="AY420" s="206"/>
      <c r="AZ420" s="206"/>
      <c r="BA420" s="206"/>
      <c r="BB420" s="206"/>
      <c r="BC420" s="206"/>
      <c r="BD420" s="206"/>
      <c r="BE420" s="206"/>
      <c r="BF420" s="206"/>
      <c r="BG420" s="206"/>
      <c r="BH420" s="206"/>
    </row>
    <row r="421" spans="1:60" outlineLevel="1" x14ac:dyDescent="0.25">
      <c r="A421" s="223"/>
      <c r="B421" s="224"/>
      <c r="C421" s="254" t="s">
        <v>532</v>
      </c>
      <c r="D421" s="226"/>
      <c r="E421" s="227">
        <v>1</v>
      </c>
      <c r="F421" s="225"/>
      <c r="G421" s="225"/>
      <c r="H421" s="225"/>
      <c r="I421" s="225"/>
      <c r="J421" s="225"/>
      <c r="K421" s="225"/>
      <c r="L421" s="225"/>
      <c r="M421" s="225"/>
      <c r="N421" s="225"/>
      <c r="O421" s="225"/>
      <c r="P421" s="225"/>
      <c r="Q421" s="225"/>
      <c r="R421" s="225"/>
      <c r="S421" s="225"/>
      <c r="T421" s="225"/>
      <c r="U421" s="225"/>
      <c r="V421" s="225"/>
      <c r="W421" s="225"/>
      <c r="X421" s="206"/>
      <c r="Y421" s="206"/>
      <c r="Z421" s="206"/>
      <c r="AA421" s="206"/>
      <c r="AB421" s="206"/>
      <c r="AC421" s="206"/>
      <c r="AD421" s="206"/>
      <c r="AE421" s="206"/>
      <c r="AF421" s="206"/>
      <c r="AG421" s="206" t="s">
        <v>280</v>
      </c>
      <c r="AH421" s="206">
        <v>0</v>
      </c>
      <c r="AI421" s="206"/>
      <c r="AJ421" s="206"/>
      <c r="AK421" s="206"/>
      <c r="AL421" s="206"/>
      <c r="AM421" s="206"/>
      <c r="AN421" s="206"/>
      <c r="AO421" s="206"/>
      <c r="AP421" s="206"/>
      <c r="AQ421" s="206"/>
      <c r="AR421" s="206"/>
      <c r="AS421" s="206"/>
      <c r="AT421" s="206"/>
      <c r="AU421" s="206"/>
      <c r="AV421" s="206"/>
      <c r="AW421" s="206"/>
      <c r="AX421" s="206"/>
      <c r="AY421" s="206"/>
      <c r="AZ421" s="206"/>
      <c r="BA421" s="206"/>
      <c r="BB421" s="206"/>
      <c r="BC421" s="206"/>
      <c r="BD421" s="206"/>
      <c r="BE421" s="206"/>
      <c r="BF421" s="206"/>
      <c r="BG421" s="206"/>
      <c r="BH421" s="206"/>
    </row>
    <row r="422" spans="1:60" outlineLevel="1" x14ac:dyDescent="0.25">
      <c r="A422" s="223"/>
      <c r="B422" s="224"/>
      <c r="C422" s="254" t="s">
        <v>496</v>
      </c>
      <c r="D422" s="226"/>
      <c r="E422" s="227">
        <v>1</v>
      </c>
      <c r="F422" s="225"/>
      <c r="G422" s="225"/>
      <c r="H422" s="225"/>
      <c r="I422" s="225"/>
      <c r="J422" s="225"/>
      <c r="K422" s="225"/>
      <c r="L422" s="225"/>
      <c r="M422" s="225"/>
      <c r="N422" s="225"/>
      <c r="O422" s="225"/>
      <c r="P422" s="225"/>
      <c r="Q422" s="225"/>
      <c r="R422" s="225"/>
      <c r="S422" s="225"/>
      <c r="T422" s="225"/>
      <c r="U422" s="225"/>
      <c r="V422" s="225"/>
      <c r="W422" s="225"/>
      <c r="X422" s="206"/>
      <c r="Y422" s="206"/>
      <c r="Z422" s="206"/>
      <c r="AA422" s="206"/>
      <c r="AB422" s="206"/>
      <c r="AC422" s="206"/>
      <c r="AD422" s="206"/>
      <c r="AE422" s="206"/>
      <c r="AF422" s="206"/>
      <c r="AG422" s="206" t="s">
        <v>280</v>
      </c>
      <c r="AH422" s="206">
        <v>0</v>
      </c>
      <c r="AI422" s="206"/>
      <c r="AJ422" s="206"/>
      <c r="AK422" s="206"/>
      <c r="AL422" s="206"/>
      <c r="AM422" s="206"/>
      <c r="AN422" s="206"/>
      <c r="AO422" s="206"/>
      <c r="AP422" s="206"/>
      <c r="AQ422" s="206"/>
      <c r="AR422" s="206"/>
      <c r="AS422" s="206"/>
      <c r="AT422" s="206"/>
      <c r="AU422" s="206"/>
      <c r="AV422" s="206"/>
      <c r="AW422" s="206"/>
      <c r="AX422" s="206"/>
      <c r="AY422" s="206"/>
      <c r="AZ422" s="206"/>
      <c r="BA422" s="206"/>
      <c r="BB422" s="206"/>
      <c r="BC422" s="206"/>
      <c r="BD422" s="206"/>
      <c r="BE422" s="206"/>
      <c r="BF422" s="206"/>
      <c r="BG422" s="206"/>
      <c r="BH422" s="206"/>
    </row>
    <row r="423" spans="1:60" outlineLevel="1" x14ac:dyDescent="0.25">
      <c r="A423" s="223"/>
      <c r="B423" s="224"/>
      <c r="C423" s="254" t="s">
        <v>660</v>
      </c>
      <c r="D423" s="226"/>
      <c r="E423" s="227">
        <v>1</v>
      </c>
      <c r="F423" s="225"/>
      <c r="G423" s="225"/>
      <c r="H423" s="225"/>
      <c r="I423" s="225"/>
      <c r="J423" s="225"/>
      <c r="K423" s="225"/>
      <c r="L423" s="225"/>
      <c r="M423" s="225"/>
      <c r="N423" s="225"/>
      <c r="O423" s="225"/>
      <c r="P423" s="225"/>
      <c r="Q423" s="225"/>
      <c r="R423" s="225"/>
      <c r="S423" s="225"/>
      <c r="T423" s="225"/>
      <c r="U423" s="225"/>
      <c r="V423" s="225"/>
      <c r="W423" s="225"/>
      <c r="X423" s="206"/>
      <c r="Y423" s="206"/>
      <c r="Z423" s="206"/>
      <c r="AA423" s="206"/>
      <c r="AB423" s="206"/>
      <c r="AC423" s="206"/>
      <c r="AD423" s="206"/>
      <c r="AE423" s="206"/>
      <c r="AF423" s="206"/>
      <c r="AG423" s="206" t="s">
        <v>280</v>
      </c>
      <c r="AH423" s="206">
        <v>0</v>
      </c>
      <c r="AI423" s="206"/>
      <c r="AJ423" s="206"/>
      <c r="AK423" s="206"/>
      <c r="AL423" s="206"/>
      <c r="AM423" s="206"/>
      <c r="AN423" s="206"/>
      <c r="AO423" s="206"/>
      <c r="AP423" s="206"/>
      <c r="AQ423" s="206"/>
      <c r="AR423" s="206"/>
      <c r="AS423" s="206"/>
      <c r="AT423" s="206"/>
      <c r="AU423" s="206"/>
      <c r="AV423" s="206"/>
      <c r="AW423" s="206"/>
      <c r="AX423" s="206"/>
      <c r="AY423" s="206"/>
      <c r="AZ423" s="206"/>
      <c r="BA423" s="206"/>
      <c r="BB423" s="206"/>
      <c r="BC423" s="206"/>
      <c r="BD423" s="206"/>
      <c r="BE423" s="206"/>
      <c r="BF423" s="206"/>
      <c r="BG423" s="206"/>
      <c r="BH423" s="206"/>
    </row>
    <row r="424" spans="1:60" outlineLevel="1" x14ac:dyDescent="0.25">
      <c r="A424" s="223"/>
      <c r="B424" s="224"/>
      <c r="C424" s="254" t="s">
        <v>488</v>
      </c>
      <c r="D424" s="226"/>
      <c r="E424" s="227">
        <v>1</v>
      </c>
      <c r="F424" s="225"/>
      <c r="G424" s="225"/>
      <c r="H424" s="225"/>
      <c r="I424" s="225"/>
      <c r="J424" s="225"/>
      <c r="K424" s="225"/>
      <c r="L424" s="225"/>
      <c r="M424" s="225"/>
      <c r="N424" s="225"/>
      <c r="O424" s="225"/>
      <c r="P424" s="225"/>
      <c r="Q424" s="225"/>
      <c r="R424" s="225"/>
      <c r="S424" s="225"/>
      <c r="T424" s="225"/>
      <c r="U424" s="225"/>
      <c r="V424" s="225"/>
      <c r="W424" s="225"/>
      <c r="X424" s="206"/>
      <c r="Y424" s="206"/>
      <c r="Z424" s="206"/>
      <c r="AA424" s="206"/>
      <c r="AB424" s="206"/>
      <c r="AC424" s="206"/>
      <c r="AD424" s="206"/>
      <c r="AE424" s="206"/>
      <c r="AF424" s="206"/>
      <c r="AG424" s="206" t="s">
        <v>280</v>
      </c>
      <c r="AH424" s="206">
        <v>0</v>
      </c>
      <c r="AI424" s="206"/>
      <c r="AJ424" s="206"/>
      <c r="AK424" s="206"/>
      <c r="AL424" s="206"/>
      <c r="AM424" s="206"/>
      <c r="AN424" s="206"/>
      <c r="AO424" s="206"/>
      <c r="AP424" s="206"/>
      <c r="AQ424" s="206"/>
      <c r="AR424" s="206"/>
      <c r="AS424" s="206"/>
      <c r="AT424" s="206"/>
      <c r="AU424" s="206"/>
      <c r="AV424" s="206"/>
      <c r="AW424" s="206"/>
      <c r="AX424" s="206"/>
      <c r="AY424" s="206"/>
      <c r="AZ424" s="206"/>
      <c r="BA424" s="206"/>
      <c r="BB424" s="206"/>
      <c r="BC424" s="206"/>
      <c r="BD424" s="206"/>
      <c r="BE424" s="206"/>
      <c r="BF424" s="206"/>
      <c r="BG424" s="206"/>
      <c r="BH424" s="206"/>
    </row>
    <row r="425" spans="1:60" outlineLevel="1" x14ac:dyDescent="0.25">
      <c r="A425" s="223"/>
      <c r="B425" s="224"/>
      <c r="C425" s="254" t="s">
        <v>491</v>
      </c>
      <c r="D425" s="226"/>
      <c r="E425" s="227">
        <v>2</v>
      </c>
      <c r="F425" s="225"/>
      <c r="G425" s="225"/>
      <c r="H425" s="225"/>
      <c r="I425" s="225"/>
      <c r="J425" s="225"/>
      <c r="K425" s="225"/>
      <c r="L425" s="225"/>
      <c r="M425" s="225"/>
      <c r="N425" s="225"/>
      <c r="O425" s="225"/>
      <c r="P425" s="225"/>
      <c r="Q425" s="225"/>
      <c r="R425" s="225"/>
      <c r="S425" s="225"/>
      <c r="T425" s="225"/>
      <c r="U425" s="225"/>
      <c r="V425" s="225"/>
      <c r="W425" s="225"/>
      <c r="X425" s="206"/>
      <c r="Y425" s="206"/>
      <c r="Z425" s="206"/>
      <c r="AA425" s="206"/>
      <c r="AB425" s="206"/>
      <c r="AC425" s="206"/>
      <c r="AD425" s="206"/>
      <c r="AE425" s="206"/>
      <c r="AF425" s="206"/>
      <c r="AG425" s="206" t="s">
        <v>280</v>
      </c>
      <c r="AH425" s="206">
        <v>0</v>
      </c>
      <c r="AI425" s="206"/>
      <c r="AJ425" s="206"/>
      <c r="AK425" s="206"/>
      <c r="AL425" s="206"/>
      <c r="AM425" s="206"/>
      <c r="AN425" s="206"/>
      <c r="AO425" s="206"/>
      <c r="AP425" s="206"/>
      <c r="AQ425" s="206"/>
      <c r="AR425" s="206"/>
      <c r="AS425" s="206"/>
      <c r="AT425" s="206"/>
      <c r="AU425" s="206"/>
      <c r="AV425" s="206"/>
      <c r="AW425" s="206"/>
      <c r="AX425" s="206"/>
      <c r="AY425" s="206"/>
      <c r="AZ425" s="206"/>
      <c r="BA425" s="206"/>
      <c r="BB425" s="206"/>
      <c r="BC425" s="206"/>
      <c r="BD425" s="206"/>
      <c r="BE425" s="206"/>
      <c r="BF425" s="206"/>
      <c r="BG425" s="206"/>
      <c r="BH425" s="206"/>
    </row>
    <row r="426" spans="1:60" outlineLevel="1" x14ac:dyDescent="0.25">
      <c r="A426" s="223"/>
      <c r="B426" s="224"/>
      <c r="C426" s="254" t="s">
        <v>497</v>
      </c>
      <c r="D426" s="226"/>
      <c r="E426" s="227">
        <v>1</v>
      </c>
      <c r="F426" s="225"/>
      <c r="G426" s="225"/>
      <c r="H426" s="225"/>
      <c r="I426" s="225"/>
      <c r="J426" s="225"/>
      <c r="K426" s="225"/>
      <c r="L426" s="225"/>
      <c r="M426" s="225"/>
      <c r="N426" s="225"/>
      <c r="O426" s="225"/>
      <c r="P426" s="225"/>
      <c r="Q426" s="225"/>
      <c r="R426" s="225"/>
      <c r="S426" s="225"/>
      <c r="T426" s="225"/>
      <c r="U426" s="225"/>
      <c r="V426" s="225"/>
      <c r="W426" s="225"/>
      <c r="X426" s="206"/>
      <c r="Y426" s="206"/>
      <c r="Z426" s="206"/>
      <c r="AA426" s="206"/>
      <c r="AB426" s="206"/>
      <c r="AC426" s="206"/>
      <c r="AD426" s="206"/>
      <c r="AE426" s="206"/>
      <c r="AF426" s="206"/>
      <c r="AG426" s="206" t="s">
        <v>280</v>
      </c>
      <c r="AH426" s="206">
        <v>0</v>
      </c>
      <c r="AI426" s="206"/>
      <c r="AJ426" s="206"/>
      <c r="AK426" s="206"/>
      <c r="AL426" s="206"/>
      <c r="AM426" s="206"/>
      <c r="AN426" s="206"/>
      <c r="AO426" s="206"/>
      <c r="AP426" s="206"/>
      <c r="AQ426" s="206"/>
      <c r="AR426" s="206"/>
      <c r="AS426" s="206"/>
      <c r="AT426" s="206"/>
      <c r="AU426" s="206"/>
      <c r="AV426" s="206"/>
      <c r="AW426" s="206"/>
      <c r="AX426" s="206"/>
      <c r="AY426" s="206"/>
      <c r="AZ426" s="206"/>
      <c r="BA426" s="206"/>
      <c r="BB426" s="206"/>
      <c r="BC426" s="206"/>
      <c r="BD426" s="206"/>
      <c r="BE426" s="206"/>
      <c r="BF426" s="206"/>
      <c r="BG426" s="206"/>
      <c r="BH426" s="206"/>
    </row>
    <row r="427" spans="1:60" outlineLevel="1" x14ac:dyDescent="0.25">
      <c r="A427" s="244">
        <v>120</v>
      </c>
      <c r="B427" s="245" t="s">
        <v>666</v>
      </c>
      <c r="C427" s="255" t="s">
        <v>667</v>
      </c>
      <c r="D427" s="246" t="s">
        <v>0</v>
      </c>
      <c r="E427" s="247">
        <v>376.62</v>
      </c>
      <c r="F427" s="248"/>
      <c r="G427" s="249">
        <f>ROUND(E427*F427,2)</f>
        <v>0</v>
      </c>
      <c r="H427" s="248"/>
      <c r="I427" s="249">
        <f>ROUND(E427*H427,2)</f>
        <v>0</v>
      </c>
      <c r="J427" s="248"/>
      <c r="K427" s="249">
        <f>ROUND(E427*J427,2)</f>
        <v>0</v>
      </c>
      <c r="L427" s="249">
        <v>21</v>
      </c>
      <c r="M427" s="249">
        <f>G427*(1+L427/100)</f>
        <v>0</v>
      </c>
      <c r="N427" s="249">
        <v>0</v>
      </c>
      <c r="O427" s="249">
        <f>ROUND(E427*N427,2)</f>
        <v>0</v>
      </c>
      <c r="P427" s="249">
        <v>0</v>
      </c>
      <c r="Q427" s="250">
        <f>ROUND(E427*P427,2)</f>
        <v>0</v>
      </c>
      <c r="R427" s="225"/>
      <c r="S427" s="225" t="s">
        <v>276</v>
      </c>
      <c r="T427" s="225" t="s">
        <v>277</v>
      </c>
      <c r="U427" s="225">
        <v>0</v>
      </c>
      <c r="V427" s="225">
        <f>ROUND(E427*U427,2)</f>
        <v>0</v>
      </c>
      <c r="W427" s="225"/>
      <c r="X427" s="206"/>
      <c r="Y427" s="206"/>
      <c r="Z427" s="206"/>
      <c r="AA427" s="206"/>
      <c r="AB427" s="206"/>
      <c r="AC427" s="206"/>
      <c r="AD427" s="206"/>
      <c r="AE427" s="206"/>
      <c r="AF427" s="206"/>
      <c r="AG427" s="206" t="s">
        <v>455</v>
      </c>
      <c r="AH427" s="206"/>
      <c r="AI427" s="206"/>
      <c r="AJ427" s="206"/>
      <c r="AK427" s="206"/>
      <c r="AL427" s="206"/>
      <c r="AM427" s="206"/>
      <c r="AN427" s="206"/>
      <c r="AO427" s="206"/>
      <c r="AP427" s="206"/>
      <c r="AQ427" s="206"/>
      <c r="AR427" s="206"/>
      <c r="AS427" s="206"/>
      <c r="AT427" s="206"/>
      <c r="AU427" s="206"/>
      <c r="AV427" s="206"/>
      <c r="AW427" s="206"/>
      <c r="AX427" s="206"/>
      <c r="AY427" s="206"/>
      <c r="AZ427" s="206"/>
      <c r="BA427" s="206"/>
      <c r="BB427" s="206"/>
      <c r="BC427" s="206"/>
      <c r="BD427" s="206"/>
      <c r="BE427" s="206"/>
      <c r="BF427" s="206"/>
      <c r="BG427" s="206"/>
      <c r="BH427" s="206"/>
    </row>
    <row r="428" spans="1:60" outlineLevel="1" x14ac:dyDescent="0.25">
      <c r="A428" s="244">
        <v>121</v>
      </c>
      <c r="B428" s="245" t="s">
        <v>668</v>
      </c>
      <c r="C428" s="255" t="s">
        <v>669</v>
      </c>
      <c r="D428" s="246" t="s">
        <v>333</v>
      </c>
      <c r="E428" s="247">
        <v>1</v>
      </c>
      <c r="F428" s="248"/>
      <c r="G428" s="249">
        <f>ROUND(E428*F428,2)</f>
        <v>0</v>
      </c>
      <c r="H428" s="248"/>
      <c r="I428" s="249">
        <f>ROUND(E428*H428,2)</f>
        <v>0</v>
      </c>
      <c r="J428" s="248"/>
      <c r="K428" s="249">
        <f>ROUND(E428*J428,2)</f>
        <v>0</v>
      </c>
      <c r="L428" s="249">
        <v>21</v>
      </c>
      <c r="M428" s="249">
        <f>G428*(1+L428/100)</f>
        <v>0</v>
      </c>
      <c r="N428" s="249">
        <v>3.0349999999999999E-2</v>
      </c>
      <c r="O428" s="249">
        <f>ROUND(E428*N428,2)</f>
        <v>0.03</v>
      </c>
      <c r="P428" s="249">
        <v>0</v>
      </c>
      <c r="Q428" s="250">
        <f>ROUND(E428*P428,2)</f>
        <v>0</v>
      </c>
      <c r="R428" s="225"/>
      <c r="S428" s="225" t="s">
        <v>276</v>
      </c>
      <c r="T428" s="225" t="s">
        <v>277</v>
      </c>
      <c r="U428" s="225">
        <v>2.7873199999999998</v>
      </c>
      <c r="V428" s="225">
        <f>ROUND(E428*U428,2)</f>
        <v>2.79</v>
      </c>
      <c r="W428" s="225"/>
      <c r="X428" s="206"/>
      <c r="Y428" s="206"/>
      <c r="Z428" s="206"/>
      <c r="AA428" s="206"/>
      <c r="AB428" s="206"/>
      <c r="AC428" s="206"/>
      <c r="AD428" s="206"/>
      <c r="AE428" s="206"/>
      <c r="AF428" s="206"/>
      <c r="AG428" s="206" t="s">
        <v>325</v>
      </c>
      <c r="AH428" s="206"/>
      <c r="AI428" s="206"/>
      <c r="AJ428" s="206"/>
      <c r="AK428" s="206"/>
      <c r="AL428" s="206"/>
      <c r="AM428" s="206"/>
      <c r="AN428" s="206"/>
      <c r="AO428" s="206"/>
      <c r="AP428" s="206"/>
      <c r="AQ428" s="206"/>
      <c r="AR428" s="206"/>
      <c r="AS428" s="206"/>
      <c r="AT428" s="206"/>
      <c r="AU428" s="206"/>
      <c r="AV428" s="206"/>
      <c r="AW428" s="206"/>
      <c r="AX428" s="206"/>
      <c r="AY428" s="206"/>
      <c r="AZ428" s="206"/>
      <c r="BA428" s="206"/>
      <c r="BB428" s="206"/>
      <c r="BC428" s="206"/>
      <c r="BD428" s="206"/>
      <c r="BE428" s="206"/>
      <c r="BF428" s="206"/>
      <c r="BG428" s="206"/>
      <c r="BH428" s="206"/>
    </row>
    <row r="429" spans="1:60" ht="20.399999999999999" outlineLevel="1" x14ac:dyDescent="0.25">
      <c r="A429" s="237">
        <v>122</v>
      </c>
      <c r="B429" s="238" t="s">
        <v>670</v>
      </c>
      <c r="C429" s="253" t="s">
        <v>671</v>
      </c>
      <c r="D429" s="239" t="s">
        <v>333</v>
      </c>
      <c r="E429" s="240">
        <v>2</v>
      </c>
      <c r="F429" s="241"/>
      <c r="G429" s="242">
        <f>ROUND(E429*F429,2)</f>
        <v>0</v>
      </c>
      <c r="H429" s="241"/>
      <c r="I429" s="242">
        <f>ROUND(E429*H429,2)</f>
        <v>0</v>
      </c>
      <c r="J429" s="241"/>
      <c r="K429" s="242">
        <f>ROUND(E429*J429,2)</f>
        <v>0</v>
      </c>
      <c r="L429" s="242">
        <v>21</v>
      </c>
      <c r="M429" s="242">
        <f>G429*(1+L429/100)</f>
        <v>0</v>
      </c>
      <c r="N429" s="242">
        <v>1.4999999999999999E-2</v>
      </c>
      <c r="O429" s="242">
        <f>ROUND(E429*N429,2)</f>
        <v>0.03</v>
      </c>
      <c r="P429" s="242">
        <v>0</v>
      </c>
      <c r="Q429" s="243">
        <f>ROUND(E429*P429,2)</f>
        <v>0</v>
      </c>
      <c r="R429" s="225" t="s">
        <v>672</v>
      </c>
      <c r="S429" s="225" t="s">
        <v>276</v>
      </c>
      <c r="T429" s="225" t="s">
        <v>277</v>
      </c>
      <c r="U429" s="225">
        <v>0</v>
      </c>
      <c r="V429" s="225">
        <f>ROUND(E429*U429,2)</f>
        <v>0</v>
      </c>
      <c r="W429" s="225"/>
      <c r="X429" s="206"/>
      <c r="Y429" s="206"/>
      <c r="Z429" s="206"/>
      <c r="AA429" s="206"/>
      <c r="AB429" s="206"/>
      <c r="AC429" s="206"/>
      <c r="AD429" s="206"/>
      <c r="AE429" s="206"/>
      <c r="AF429" s="206"/>
      <c r="AG429" s="206" t="s">
        <v>673</v>
      </c>
      <c r="AH429" s="206"/>
      <c r="AI429" s="206"/>
      <c r="AJ429" s="206"/>
      <c r="AK429" s="206"/>
      <c r="AL429" s="206"/>
      <c r="AM429" s="206"/>
      <c r="AN429" s="206"/>
      <c r="AO429" s="206"/>
      <c r="AP429" s="206"/>
      <c r="AQ429" s="206"/>
      <c r="AR429" s="206"/>
      <c r="AS429" s="206"/>
      <c r="AT429" s="206"/>
      <c r="AU429" s="206"/>
      <c r="AV429" s="206"/>
      <c r="AW429" s="206"/>
      <c r="AX429" s="206"/>
      <c r="AY429" s="206"/>
      <c r="AZ429" s="206"/>
      <c r="BA429" s="206"/>
      <c r="BB429" s="206"/>
      <c r="BC429" s="206"/>
      <c r="BD429" s="206"/>
      <c r="BE429" s="206"/>
      <c r="BF429" s="206"/>
      <c r="BG429" s="206"/>
      <c r="BH429" s="206"/>
    </row>
    <row r="430" spans="1:60" outlineLevel="1" x14ac:dyDescent="0.25">
      <c r="A430" s="223"/>
      <c r="B430" s="224"/>
      <c r="C430" s="254" t="s">
        <v>491</v>
      </c>
      <c r="D430" s="226"/>
      <c r="E430" s="227">
        <v>2</v>
      </c>
      <c r="F430" s="225"/>
      <c r="G430" s="225"/>
      <c r="H430" s="225"/>
      <c r="I430" s="225"/>
      <c r="J430" s="225"/>
      <c r="K430" s="225"/>
      <c r="L430" s="225"/>
      <c r="M430" s="225"/>
      <c r="N430" s="225"/>
      <c r="O430" s="225"/>
      <c r="P430" s="225"/>
      <c r="Q430" s="225"/>
      <c r="R430" s="225"/>
      <c r="S430" s="225"/>
      <c r="T430" s="225"/>
      <c r="U430" s="225"/>
      <c r="V430" s="225"/>
      <c r="W430" s="225"/>
      <c r="X430" s="206"/>
      <c r="Y430" s="206"/>
      <c r="Z430" s="206"/>
      <c r="AA430" s="206"/>
      <c r="AB430" s="206"/>
      <c r="AC430" s="206"/>
      <c r="AD430" s="206"/>
      <c r="AE430" s="206"/>
      <c r="AF430" s="206"/>
      <c r="AG430" s="206" t="s">
        <v>280</v>
      </c>
      <c r="AH430" s="206">
        <v>0</v>
      </c>
      <c r="AI430" s="206"/>
      <c r="AJ430" s="206"/>
      <c r="AK430" s="206"/>
      <c r="AL430" s="206"/>
      <c r="AM430" s="206"/>
      <c r="AN430" s="206"/>
      <c r="AO430" s="206"/>
      <c r="AP430" s="206"/>
      <c r="AQ430" s="206"/>
      <c r="AR430" s="206"/>
      <c r="AS430" s="206"/>
      <c r="AT430" s="206"/>
      <c r="AU430" s="206"/>
      <c r="AV430" s="206"/>
      <c r="AW430" s="206"/>
      <c r="AX430" s="206"/>
      <c r="AY430" s="206"/>
      <c r="AZ430" s="206"/>
      <c r="BA430" s="206"/>
      <c r="BB430" s="206"/>
      <c r="BC430" s="206"/>
      <c r="BD430" s="206"/>
      <c r="BE430" s="206"/>
      <c r="BF430" s="206"/>
      <c r="BG430" s="206"/>
      <c r="BH430" s="206"/>
    </row>
    <row r="431" spans="1:60" ht="20.399999999999999" outlineLevel="1" x14ac:dyDescent="0.25">
      <c r="A431" s="237">
        <v>123</v>
      </c>
      <c r="B431" s="238" t="s">
        <v>674</v>
      </c>
      <c r="C431" s="253" t="s">
        <v>675</v>
      </c>
      <c r="D431" s="239" t="s">
        <v>333</v>
      </c>
      <c r="E431" s="240">
        <v>3</v>
      </c>
      <c r="F431" s="241"/>
      <c r="G431" s="242">
        <f>ROUND(E431*F431,2)</f>
        <v>0</v>
      </c>
      <c r="H431" s="241"/>
      <c r="I431" s="242">
        <f>ROUND(E431*H431,2)</f>
        <v>0</v>
      </c>
      <c r="J431" s="241"/>
      <c r="K431" s="242">
        <f>ROUND(E431*J431,2)</f>
        <v>0</v>
      </c>
      <c r="L431" s="242">
        <v>21</v>
      </c>
      <c r="M431" s="242">
        <f>G431*(1+L431/100)</f>
        <v>0</v>
      </c>
      <c r="N431" s="242">
        <v>1.9E-2</v>
      </c>
      <c r="O431" s="242">
        <f>ROUND(E431*N431,2)</f>
        <v>0.06</v>
      </c>
      <c r="P431" s="242">
        <v>0</v>
      </c>
      <c r="Q431" s="243">
        <f>ROUND(E431*P431,2)</f>
        <v>0</v>
      </c>
      <c r="R431" s="225" t="s">
        <v>672</v>
      </c>
      <c r="S431" s="225" t="s">
        <v>276</v>
      </c>
      <c r="T431" s="225" t="s">
        <v>676</v>
      </c>
      <c r="U431" s="225">
        <v>0</v>
      </c>
      <c r="V431" s="225">
        <f>ROUND(E431*U431,2)</f>
        <v>0</v>
      </c>
      <c r="W431" s="225"/>
      <c r="X431" s="206"/>
      <c r="Y431" s="206"/>
      <c r="Z431" s="206"/>
      <c r="AA431" s="206"/>
      <c r="AB431" s="206"/>
      <c r="AC431" s="206"/>
      <c r="AD431" s="206"/>
      <c r="AE431" s="206"/>
      <c r="AF431" s="206"/>
      <c r="AG431" s="206" t="s">
        <v>673</v>
      </c>
      <c r="AH431" s="206"/>
      <c r="AI431" s="206"/>
      <c r="AJ431" s="206"/>
      <c r="AK431" s="206"/>
      <c r="AL431" s="206"/>
      <c r="AM431" s="206"/>
      <c r="AN431" s="206"/>
      <c r="AO431" s="206"/>
      <c r="AP431" s="206"/>
      <c r="AQ431" s="206"/>
      <c r="AR431" s="206"/>
      <c r="AS431" s="206"/>
      <c r="AT431" s="206"/>
      <c r="AU431" s="206"/>
      <c r="AV431" s="206"/>
      <c r="AW431" s="206"/>
      <c r="AX431" s="206"/>
      <c r="AY431" s="206"/>
      <c r="AZ431" s="206"/>
      <c r="BA431" s="206"/>
      <c r="BB431" s="206"/>
      <c r="BC431" s="206"/>
      <c r="BD431" s="206"/>
      <c r="BE431" s="206"/>
      <c r="BF431" s="206"/>
      <c r="BG431" s="206"/>
      <c r="BH431" s="206"/>
    </row>
    <row r="432" spans="1:60" outlineLevel="1" x14ac:dyDescent="0.25">
      <c r="A432" s="223"/>
      <c r="B432" s="224"/>
      <c r="C432" s="254" t="s">
        <v>532</v>
      </c>
      <c r="D432" s="226"/>
      <c r="E432" s="227">
        <v>1</v>
      </c>
      <c r="F432" s="225"/>
      <c r="G432" s="225"/>
      <c r="H432" s="225"/>
      <c r="I432" s="225"/>
      <c r="J432" s="225"/>
      <c r="K432" s="225"/>
      <c r="L432" s="225"/>
      <c r="M432" s="225"/>
      <c r="N432" s="225"/>
      <c r="O432" s="225"/>
      <c r="P432" s="225"/>
      <c r="Q432" s="225"/>
      <c r="R432" s="225"/>
      <c r="S432" s="225"/>
      <c r="T432" s="225"/>
      <c r="U432" s="225"/>
      <c r="V432" s="225"/>
      <c r="W432" s="225"/>
      <c r="X432" s="206"/>
      <c r="Y432" s="206"/>
      <c r="Z432" s="206"/>
      <c r="AA432" s="206"/>
      <c r="AB432" s="206"/>
      <c r="AC432" s="206"/>
      <c r="AD432" s="206"/>
      <c r="AE432" s="206"/>
      <c r="AF432" s="206"/>
      <c r="AG432" s="206" t="s">
        <v>280</v>
      </c>
      <c r="AH432" s="206">
        <v>0</v>
      </c>
      <c r="AI432" s="206"/>
      <c r="AJ432" s="206"/>
      <c r="AK432" s="206"/>
      <c r="AL432" s="206"/>
      <c r="AM432" s="206"/>
      <c r="AN432" s="206"/>
      <c r="AO432" s="206"/>
      <c r="AP432" s="206"/>
      <c r="AQ432" s="206"/>
      <c r="AR432" s="206"/>
      <c r="AS432" s="206"/>
      <c r="AT432" s="206"/>
      <c r="AU432" s="206"/>
      <c r="AV432" s="206"/>
      <c r="AW432" s="206"/>
      <c r="AX432" s="206"/>
      <c r="AY432" s="206"/>
      <c r="AZ432" s="206"/>
      <c r="BA432" s="206"/>
      <c r="BB432" s="206"/>
      <c r="BC432" s="206"/>
      <c r="BD432" s="206"/>
      <c r="BE432" s="206"/>
      <c r="BF432" s="206"/>
      <c r="BG432" s="206"/>
      <c r="BH432" s="206"/>
    </row>
    <row r="433" spans="1:60" outlineLevel="1" x14ac:dyDescent="0.25">
      <c r="A433" s="223"/>
      <c r="B433" s="224"/>
      <c r="C433" s="254" t="s">
        <v>496</v>
      </c>
      <c r="D433" s="226"/>
      <c r="E433" s="227">
        <v>1</v>
      </c>
      <c r="F433" s="225"/>
      <c r="G433" s="225"/>
      <c r="H433" s="225"/>
      <c r="I433" s="225"/>
      <c r="J433" s="225"/>
      <c r="K433" s="225"/>
      <c r="L433" s="225"/>
      <c r="M433" s="225"/>
      <c r="N433" s="225"/>
      <c r="O433" s="225"/>
      <c r="P433" s="225"/>
      <c r="Q433" s="225"/>
      <c r="R433" s="225"/>
      <c r="S433" s="225"/>
      <c r="T433" s="225"/>
      <c r="U433" s="225"/>
      <c r="V433" s="225"/>
      <c r="W433" s="225"/>
      <c r="X433" s="206"/>
      <c r="Y433" s="206"/>
      <c r="Z433" s="206"/>
      <c r="AA433" s="206"/>
      <c r="AB433" s="206"/>
      <c r="AC433" s="206"/>
      <c r="AD433" s="206"/>
      <c r="AE433" s="206"/>
      <c r="AF433" s="206"/>
      <c r="AG433" s="206" t="s">
        <v>280</v>
      </c>
      <c r="AH433" s="206">
        <v>0</v>
      </c>
      <c r="AI433" s="206"/>
      <c r="AJ433" s="206"/>
      <c r="AK433" s="206"/>
      <c r="AL433" s="206"/>
      <c r="AM433" s="206"/>
      <c r="AN433" s="206"/>
      <c r="AO433" s="206"/>
      <c r="AP433" s="206"/>
      <c r="AQ433" s="206"/>
      <c r="AR433" s="206"/>
      <c r="AS433" s="206"/>
      <c r="AT433" s="206"/>
      <c r="AU433" s="206"/>
      <c r="AV433" s="206"/>
      <c r="AW433" s="206"/>
      <c r="AX433" s="206"/>
      <c r="AY433" s="206"/>
      <c r="AZ433" s="206"/>
      <c r="BA433" s="206"/>
      <c r="BB433" s="206"/>
      <c r="BC433" s="206"/>
      <c r="BD433" s="206"/>
      <c r="BE433" s="206"/>
      <c r="BF433" s="206"/>
      <c r="BG433" s="206"/>
      <c r="BH433" s="206"/>
    </row>
    <row r="434" spans="1:60" outlineLevel="1" x14ac:dyDescent="0.25">
      <c r="A434" s="223"/>
      <c r="B434" s="224"/>
      <c r="C434" s="254" t="s">
        <v>660</v>
      </c>
      <c r="D434" s="226"/>
      <c r="E434" s="227">
        <v>1</v>
      </c>
      <c r="F434" s="225"/>
      <c r="G434" s="225"/>
      <c r="H434" s="225"/>
      <c r="I434" s="225"/>
      <c r="J434" s="225"/>
      <c r="K434" s="225"/>
      <c r="L434" s="225"/>
      <c r="M434" s="225"/>
      <c r="N434" s="225"/>
      <c r="O434" s="225"/>
      <c r="P434" s="225"/>
      <c r="Q434" s="225"/>
      <c r="R434" s="225"/>
      <c r="S434" s="225"/>
      <c r="T434" s="225"/>
      <c r="U434" s="225"/>
      <c r="V434" s="225"/>
      <c r="W434" s="225"/>
      <c r="X434" s="206"/>
      <c r="Y434" s="206"/>
      <c r="Z434" s="206"/>
      <c r="AA434" s="206"/>
      <c r="AB434" s="206"/>
      <c r="AC434" s="206"/>
      <c r="AD434" s="206"/>
      <c r="AE434" s="206"/>
      <c r="AF434" s="206"/>
      <c r="AG434" s="206" t="s">
        <v>280</v>
      </c>
      <c r="AH434" s="206">
        <v>0</v>
      </c>
      <c r="AI434" s="206"/>
      <c r="AJ434" s="206"/>
      <c r="AK434" s="206"/>
      <c r="AL434" s="206"/>
      <c r="AM434" s="206"/>
      <c r="AN434" s="206"/>
      <c r="AO434" s="206"/>
      <c r="AP434" s="206"/>
      <c r="AQ434" s="206"/>
      <c r="AR434" s="206"/>
      <c r="AS434" s="206"/>
      <c r="AT434" s="206"/>
      <c r="AU434" s="206"/>
      <c r="AV434" s="206"/>
      <c r="AW434" s="206"/>
      <c r="AX434" s="206"/>
      <c r="AY434" s="206"/>
      <c r="AZ434" s="206"/>
      <c r="BA434" s="206"/>
      <c r="BB434" s="206"/>
      <c r="BC434" s="206"/>
      <c r="BD434" s="206"/>
      <c r="BE434" s="206"/>
      <c r="BF434" s="206"/>
      <c r="BG434" s="206"/>
      <c r="BH434" s="206"/>
    </row>
    <row r="435" spans="1:60" ht="20.399999999999999" outlineLevel="1" x14ac:dyDescent="0.25">
      <c r="A435" s="237">
        <v>124</v>
      </c>
      <c r="B435" s="238" t="s">
        <v>677</v>
      </c>
      <c r="C435" s="253" t="s">
        <v>678</v>
      </c>
      <c r="D435" s="239" t="s">
        <v>333</v>
      </c>
      <c r="E435" s="240">
        <v>2</v>
      </c>
      <c r="F435" s="241"/>
      <c r="G435" s="242">
        <f>ROUND(E435*F435,2)</f>
        <v>0</v>
      </c>
      <c r="H435" s="241"/>
      <c r="I435" s="242">
        <f>ROUND(E435*H435,2)</f>
        <v>0</v>
      </c>
      <c r="J435" s="241"/>
      <c r="K435" s="242">
        <f>ROUND(E435*J435,2)</f>
        <v>0</v>
      </c>
      <c r="L435" s="242">
        <v>21</v>
      </c>
      <c r="M435" s="242">
        <f>G435*(1+L435/100)</f>
        <v>0</v>
      </c>
      <c r="N435" s="242">
        <v>0.02</v>
      </c>
      <c r="O435" s="242">
        <f>ROUND(E435*N435,2)</f>
        <v>0.04</v>
      </c>
      <c r="P435" s="242">
        <v>0</v>
      </c>
      <c r="Q435" s="243">
        <f>ROUND(E435*P435,2)</f>
        <v>0</v>
      </c>
      <c r="R435" s="225" t="s">
        <v>672</v>
      </c>
      <c r="S435" s="225" t="s">
        <v>276</v>
      </c>
      <c r="T435" s="225" t="s">
        <v>676</v>
      </c>
      <c r="U435" s="225">
        <v>0</v>
      </c>
      <c r="V435" s="225">
        <f>ROUND(E435*U435,2)</f>
        <v>0</v>
      </c>
      <c r="W435" s="225"/>
      <c r="X435" s="206"/>
      <c r="Y435" s="206"/>
      <c r="Z435" s="206"/>
      <c r="AA435" s="206"/>
      <c r="AB435" s="206"/>
      <c r="AC435" s="206"/>
      <c r="AD435" s="206"/>
      <c r="AE435" s="206"/>
      <c r="AF435" s="206"/>
      <c r="AG435" s="206" t="s">
        <v>673</v>
      </c>
      <c r="AH435" s="206"/>
      <c r="AI435" s="206"/>
      <c r="AJ435" s="206"/>
      <c r="AK435" s="206"/>
      <c r="AL435" s="206"/>
      <c r="AM435" s="206"/>
      <c r="AN435" s="206"/>
      <c r="AO435" s="206"/>
      <c r="AP435" s="206"/>
      <c r="AQ435" s="206"/>
      <c r="AR435" s="206"/>
      <c r="AS435" s="206"/>
      <c r="AT435" s="206"/>
      <c r="AU435" s="206"/>
      <c r="AV435" s="206"/>
      <c r="AW435" s="206"/>
      <c r="AX435" s="206"/>
      <c r="AY435" s="206"/>
      <c r="AZ435" s="206"/>
      <c r="BA435" s="206"/>
      <c r="BB435" s="206"/>
      <c r="BC435" s="206"/>
      <c r="BD435" s="206"/>
      <c r="BE435" s="206"/>
      <c r="BF435" s="206"/>
      <c r="BG435" s="206"/>
      <c r="BH435" s="206"/>
    </row>
    <row r="436" spans="1:60" outlineLevel="1" x14ac:dyDescent="0.25">
      <c r="A436" s="223"/>
      <c r="B436" s="224"/>
      <c r="C436" s="254" t="s">
        <v>679</v>
      </c>
      <c r="D436" s="226"/>
      <c r="E436" s="227">
        <v>1</v>
      </c>
      <c r="F436" s="225"/>
      <c r="G436" s="225"/>
      <c r="H436" s="225"/>
      <c r="I436" s="225"/>
      <c r="J436" s="225"/>
      <c r="K436" s="225"/>
      <c r="L436" s="225"/>
      <c r="M436" s="225"/>
      <c r="N436" s="225"/>
      <c r="O436" s="225"/>
      <c r="P436" s="225"/>
      <c r="Q436" s="225"/>
      <c r="R436" s="225"/>
      <c r="S436" s="225"/>
      <c r="T436" s="225"/>
      <c r="U436" s="225"/>
      <c r="V436" s="225"/>
      <c r="W436" s="225"/>
      <c r="X436" s="206"/>
      <c r="Y436" s="206"/>
      <c r="Z436" s="206"/>
      <c r="AA436" s="206"/>
      <c r="AB436" s="206"/>
      <c r="AC436" s="206"/>
      <c r="AD436" s="206"/>
      <c r="AE436" s="206"/>
      <c r="AF436" s="206"/>
      <c r="AG436" s="206" t="s">
        <v>280</v>
      </c>
      <c r="AH436" s="206">
        <v>0</v>
      </c>
      <c r="AI436" s="206"/>
      <c r="AJ436" s="206"/>
      <c r="AK436" s="206"/>
      <c r="AL436" s="206"/>
      <c r="AM436" s="206"/>
      <c r="AN436" s="206"/>
      <c r="AO436" s="206"/>
      <c r="AP436" s="206"/>
      <c r="AQ436" s="206"/>
      <c r="AR436" s="206"/>
      <c r="AS436" s="206"/>
      <c r="AT436" s="206"/>
      <c r="AU436" s="206"/>
      <c r="AV436" s="206"/>
      <c r="AW436" s="206"/>
      <c r="AX436" s="206"/>
      <c r="AY436" s="206"/>
      <c r="AZ436" s="206"/>
      <c r="BA436" s="206"/>
      <c r="BB436" s="206"/>
      <c r="BC436" s="206"/>
      <c r="BD436" s="206"/>
      <c r="BE436" s="206"/>
      <c r="BF436" s="206"/>
      <c r="BG436" s="206"/>
      <c r="BH436" s="206"/>
    </row>
    <row r="437" spans="1:60" outlineLevel="1" x14ac:dyDescent="0.25">
      <c r="A437" s="223"/>
      <c r="B437" s="224"/>
      <c r="C437" s="254" t="s">
        <v>680</v>
      </c>
      <c r="D437" s="226"/>
      <c r="E437" s="227">
        <v>1</v>
      </c>
      <c r="F437" s="225"/>
      <c r="G437" s="225"/>
      <c r="H437" s="225"/>
      <c r="I437" s="225"/>
      <c r="J437" s="225"/>
      <c r="K437" s="225"/>
      <c r="L437" s="225"/>
      <c r="M437" s="225"/>
      <c r="N437" s="225"/>
      <c r="O437" s="225"/>
      <c r="P437" s="225"/>
      <c r="Q437" s="225"/>
      <c r="R437" s="225"/>
      <c r="S437" s="225"/>
      <c r="T437" s="225"/>
      <c r="U437" s="225"/>
      <c r="V437" s="225"/>
      <c r="W437" s="225"/>
      <c r="X437" s="206"/>
      <c r="Y437" s="206"/>
      <c r="Z437" s="206"/>
      <c r="AA437" s="206"/>
      <c r="AB437" s="206"/>
      <c r="AC437" s="206"/>
      <c r="AD437" s="206"/>
      <c r="AE437" s="206"/>
      <c r="AF437" s="206"/>
      <c r="AG437" s="206" t="s">
        <v>280</v>
      </c>
      <c r="AH437" s="206">
        <v>0</v>
      </c>
      <c r="AI437" s="206"/>
      <c r="AJ437" s="206"/>
      <c r="AK437" s="206"/>
      <c r="AL437" s="206"/>
      <c r="AM437" s="206"/>
      <c r="AN437" s="206"/>
      <c r="AO437" s="206"/>
      <c r="AP437" s="206"/>
      <c r="AQ437" s="206"/>
      <c r="AR437" s="206"/>
      <c r="AS437" s="206"/>
      <c r="AT437" s="206"/>
      <c r="AU437" s="206"/>
      <c r="AV437" s="206"/>
      <c r="AW437" s="206"/>
      <c r="AX437" s="206"/>
      <c r="AY437" s="206"/>
      <c r="AZ437" s="206"/>
      <c r="BA437" s="206"/>
      <c r="BB437" s="206"/>
      <c r="BC437" s="206"/>
      <c r="BD437" s="206"/>
      <c r="BE437" s="206"/>
      <c r="BF437" s="206"/>
      <c r="BG437" s="206"/>
      <c r="BH437" s="206"/>
    </row>
    <row r="438" spans="1:60" ht="20.399999999999999" outlineLevel="1" x14ac:dyDescent="0.25">
      <c r="A438" s="237">
        <v>125</v>
      </c>
      <c r="B438" s="238" t="s">
        <v>681</v>
      </c>
      <c r="C438" s="253" t="s">
        <v>682</v>
      </c>
      <c r="D438" s="239" t="s">
        <v>333</v>
      </c>
      <c r="E438" s="240">
        <v>1</v>
      </c>
      <c r="F438" s="241"/>
      <c r="G438" s="242">
        <f>ROUND(E438*F438,2)</f>
        <v>0</v>
      </c>
      <c r="H438" s="241"/>
      <c r="I438" s="242">
        <f>ROUND(E438*H438,2)</f>
        <v>0</v>
      </c>
      <c r="J438" s="241"/>
      <c r="K438" s="242">
        <f>ROUND(E438*J438,2)</f>
        <v>0</v>
      </c>
      <c r="L438" s="242">
        <v>21</v>
      </c>
      <c r="M438" s="242">
        <f>G438*(1+L438/100)</f>
        <v>0</v>
      </c>
      <c r="N438" s="242">
        <v>2.1000000000000001E-2</v>
      </c>
      <c r="O438" s="242">
        <f>ROUND(E438*N438,2)</f>
        <v>0.02</v>
      </c>
      <c r="P438" s="242">
        <v>0</v>
      </c>
      <c r="Q438" s="243">
        <f>ROUND(E438*P438,2)</f>
        <v>0</v>
      </c>
      <c r="R438" s="225" t="s">
        <v>672</v>
      </c>
      <c r="S438" s="225" t="s">
        <v>276</v>
      </c>
      <c r="T438" s="225" t="s">
        <v>277</v>
      </c>
      <c r="U438" s="225">
        <v>0</v>
      </c>
      <c r="V438" s="225">
        <f>ROUND(E438*U438,2)</f>
        <v>0</v>
      </c>
      <c r="W438" s="225"/>
      <c r="X438" s="206"/>
      <c r="Y438" s="206"/>
      <c r="Z438" s="206"/>
      <c r="AA438" s="206"/>
      <c r="AB438" s="206"/>
      <c r="AC438" s="206"/>
      <c r="AD438" s="206"/>
      <c r="AE438" s="206"/>
      <c r="AF438" s="206"/>
      <c r="AG438" s="206" t="s">
        <v>673</v>
      </c>
      <c r="AH438" s="206"/>
      <c r="AI438" s="206"/>
      <c r="AJ438" s="206"/>
      <c r="AK438" s="206"/>
      <c r="AL438" s="206"/>
      <c r="AM438" s="206"/>
      <c r="AN438" s="206"/>
      <c r="AO438" s="206"/>
      <c r="AP438" s="206"/>
      <c r="AQ438" s="206"/>
      <c r="AR438" s="206"/>
      <c r="AS438" s="206"/>
      <c r="AT438" s="206"/>
      <c r="AU438" s="206"/>
      <c r="AV438" s="206"/>
      <c r="AW438" s="206"/>
      <c r="AX438" s="206"/>
      <c r="AY438" s="206"/>
      <c r="AZ438" s="206"/>
      <c r="BA438" s="206"/>
      <c r="BB438" s="206"/>
      <c r="BC438" s="206"/>
      <c r="BD438" s="206"/>
      <c r="BE438" s="206"/>
      <c r="BF438" s="206"/>
      <c r="BG438" s="206"/>
      <c r="BH438" s="206"/>
    </row>
    <row r="439" spans="1:60" outlineLevel="1" x14ac:dyDescent="0.25">
      <c r="A439" s="223"/>
      <c r="B439" s="224"/>
      <c r="C439" s="254" t="s">
        <v>488</v>
      </c>
      <c r="D439" s="226"/>
      <c r="E439" s="227">
        <v>1</v>
      </c>
      <c r="F439" s="225"/>
      <c r="G439" s="225"/>
      <c r="H439" s="225"/>
      <c r="I439" s="225"/>
      <c r="J439" s="225"/>
      <c r="K439" s="225"/>
      <c r="L439" s="225"/>
      <c r="M439" s="225"/>
      <c r="N439" s="225"/>
      <c r="O439" s="225"/>
      <c r="P439" s="225"/>
      <c r="Q439" s="225"/>
      <c r="R439" s="225"/>
      <c r="S439" s="225"/>
      <c r="T439" s="225"/>
      <c r="U439" s="225"/>
      <c r="V439" s="225"/>
      <c r="W439" s="225"/>
      <c r="X439" s="206"/>
      <c r="Y439" s="206"/>
      <c r="Z439" s="206"/>
      <c r="AA439" s="206"/>
      <c r="AB439" s="206"/>
      <c r="AC439" s="206"/>
      <c r="AD439" s="206"/>
      <c r="AE439" s="206"/>
      <c r="AF439" s="206"/>
      <c r="AG439" s="206" t="s">
        <v>280</v>
      </c>
      <c r="AH439" s="206">
        <v>0</v>
      </c>
      <c r="AI439" s="206"/>
      <c r="AJ439" s="206"/>
      <c r="AK439" s="206"/>
      <c r="AL439" s="206"/>
      <c r="AM439" s="206"/>
      <c r="AN439" s="206"/>
      <c r="AO439" s="206"/>
      <c r="AP439" s="206"/>
      <c r="AQ439" s="206"/>
      <c r="AR439" s="206"/>
      <c r="AS439" s="206"/>
      <c r="AT439" s="206"/>
      <c r="AU439" s="206"/>
      <c r="AV439" s="206"/>
      <c r="AW439" s="206"/>
      <c r="AX439" s="206"/>
      <c r="AY439" s="206"/>
      <c r="AZ439" s="206"/>
      <c r="BA439" s="206"/>
      <c r="BB439" s="206"/>
      <c r="BC439" s="206"/>
      <c r="BD439" s="206"/>
      <c r="BE439" s="206"/>
      <c r="BF439" s="206"/>
      <c r="BG439" s="206"/>
      <c r="BH439" s="206"/>
    </row>
    <row r="440" spans="1:60" ht="20.399999999999999" outlineLevel="1" x14ac:dyDescent="0.25">
      <c r="A440" s="237">
        <v>126</v>
      </c>
      <c r="B440" s="238" t="s">
        <v>683</v>
      </c>
      <c r="C440" s="253" t="s">
        <v>684</v>
      </c>
      <c r="D440" s="239" t="s">
        <v>333</v>
      </c>
      <c r="E440" s="240">
        <v>2</v>
      </c>
      <c r="F440" s="241"/>
      <c r="G440" s="242">
        <f>ROUND(E440*F440,2)</f>
        <v>0</v>
      </c>
      <c r="H440" s="241"/>
      <c r="I440" s="242">
        <f>ROUND(E440*H440,2)</f>
        <v>0</v>
      </c>
      <c r="J440" s="241"/>
      <c r="K440" s="242">
        <f>ROUND(E440*J440,2)</f>
        <v>0</v>
      </c>
      <c r="L440" s="242">
        <v>21</v>
      </c>
      <c r="M440" s="242">
        <f>G440*(1+L440/100)</f>
        <v>0</v>
      </c>
      <c r="N440" s="242">
        <v>2.1999999999999999E-2</v>
      </c>
      <c r="O440" s="242">
        <f>ROUND(E440*N440,2)</f>
        <v>0.04</v>
      </c>
      <c r="P440" s="242">
        <v>0</v>
      </c>
      <c r="Q440" s="243">
        <f>ROUND(E440*P440,2)</f>
        <v>0</v>
      </c>
      <c r="R440" s="225" t="s">
        <v>672</v>
      </c>
      <c r="S440" s="225" t="s">
        <v>276</v>
      </c>
      <c r="T440" s="225" t="s">
        <v>676</v>
      </c>
      <c r="U440" s="225">
        <v>0</v>
      </c>
      <c r="V440" s="225">
        <f>ROUND(E440*U440,2)</f>
        <v>0</v>
      </c>
      <c r="W440" s="225"/>
      <c r="X440" s="206"/>
      <c r="Y440" s="206"/>
      <c r="Z440" s="206"/>
      <c r="AA440" s="206"/>
      <c r="AB440" s="206"/>
      <c r="AC440" s="206"/>
      <c r="AD440" s="206"/>
      <c r="AE440" s="206"/>
      <c r="AF440" s="206"/>
      <c r="AG440" s="206" t="s">
        <v>685</v>
      </c>
      <c r="AH440" s="206"/>
      <c r="AI440" s="206"/>
      <c r="AJ440" s="206"/>
      <c r="AK440" s="206"/>
      <c r="AL440" s="206"/>
      <c r="AM440" s="206"/>
      <c r="AN440" s="206"/>
      <c r="AO440" s="206"/>
      <c r="AP440" s="206"/>
      <c r="AQ440" s="206"/>
      <c r="AR440" s="206"/>
      <c r="AS440" s="206"/>
      <c r="AT440" s="206"/>
      <c r="AU440" s="206"/>
      <c r="AV440" s="206"/>
      <c r="AW440" s="206"/>
      <c r="AX440" s="206"/>
      <c r="AY440" s="206"/>
      <c r="AZ440" s="206"/>
      <c r="BA440" s="206"/>
      <c r="BB440" s="206"/>
      <c r="BC440" s="206"/>
      <c r="BD440" s="206"/>
      <c r="BE440" s="206"/>
      <c r="BF440" s="206"/>
      <c r="BG440" s="206"/>
      <c r="BH440" s="206"/>
    </row>
    <row r="441" spans="1:60" outlineLevel="1" x14ac:dyDescent="0.25">
      <c r="A441" s="223"/>
      <c r="B441" s="224"/>
      <c r="C441" s="254" t="s">
        <v>501</v>
      </c>
      <c r="D441" s="226"/>
      <c r="E441" s="227">
        <v>1</v>
      </c>
      <c r="F441" s="225"/>
      <c r="G441" s="225"/>
      <c r="H441" s="225"/>
      <c r="I441" s="225"/>
      <c r="J441" s="225"/>
      <c r="K441" s="225"/>
      <c r="L441" s="225"/>
      <c r="M441" s="225"/>
      <c r="N441" s="225"/>
      <c r="O441" s="225"/>
      <c r="P441" s="225"/>
      <c r="Q441" s="225"/>
      <c r="R441" s="225"/>
      <c r="S441" s="225"/>
      <c r="T441" s="225"/>
      <c r="U441" s="225"/>
      <c r="V441" s="225"/>
      <c r="W441" s="225"/>
      <c r="X441" s="206"/>
      <c r="Y441" s="206"/>
      <c r="Z441" s="206"/>
      <c r="AA441" s="206"/>
      <c r="AB441" s="206"/>
      <c r="AC441" s="206"/>
      <c r="AD441" s="206"/>
      <c r="AE441" s="206"/>
      <c r="AF441" s="206"/>
      <c r="AG441" s="206" t="s">
        <v>280</v>
      </c>
      <c r="AH441" s="206">
        <v>0</v>
      </c>
      <c r="AI441" s="206"/>
      <c r="AJ441" s="206"/>
      <c r="AK441" s="206"/>
      <c r="AL441" s="206"/>
      <c r="AM441" s="206"/>
      <c r="AN441" s="206"/>
      <c r="AO441" s="206"/>
      <c r="AP441" s="206"/>
      <c r="AQ441" s="206"/>
      <c r="AR441" s="206"/>
      <c r="AS441" s="206"/>
      <c r="AT441" s="206"/>
      <c r="AU441" s="206"/>
      <c r="AV441" s="206"/>
      <c r="AW441" s="206"/>
      <c r="AX441" s="206"/>
      <c r="AY441" s="206"/>
      <c r="AZ441" s="206"/>
      <c r="BA441" s="206"/>
      <c r="BB441" s="206"/>
      <c r="BC441" s="206"/>
      <c r="BD441" s="206"/>
      <c r="BE441" s="206"/>
      <c r="BF441" s="206"/>
      <c r="BG441" s="206"/>
      <c r="BH441" s="206"/>
    </row>
    <row r="442" spans="1:60" outlineLevel="1" x14ac:dyDescent="0.25">
      <c r="A442" s="223"/>
      <c r="B442" s="224"/>
      <c r="C442" s="254" t="s">
        <v>502</v>
      </c>
      <c r="D442" s="226"/>
      <c r="E442" s="227">
        <v>1</v>
      </c>
      <c r="F442" s="225"/>
      <c r="G442" s="225"/>
      <c r="H442" s="225"/>
      <c r="I442" s="225"/>
      <c r="J442" s="225"/>
      <c r="K442" s="225"/>
      <c r="L442" s="225"/>
      <c r="M442" s="225"/>
      <c r="N442" s="225"/>
      <c r="O442" s="225"/>
      <c r="P442" s="225"/>
      <c r="Q442" s="225"/>
      <c r="R442" s="225"/>
      <c r="S442" s="225"/>
      <c r="T442" s="225"/>
      <c r="U442" s="225"/>
      <c r="V442" s="225"/>
      <c r="W442" s="225"/>
      <c r="X442" s="206"/>
      <c r="Y442" s="206"/>
      <c r="Z442" s="206"/>
      <c r="AA442" s="206"/>
      <c r="AB442" s="206"/>
      <c r="AC442" s="206"/>
      <c r="AD442" s="206"/>
      <c r="AE442" s="206"/>
      <c r="AF442" s="206"/>
      <c r="AG442" s="206" t="s">
        <v>280</v>
      </c>
      <c r="AH442" s="206">
        <v>0</v>
      </c>
      <c r="AI442" s="206"/>
      <c r="AJ442" s="206"/>
      <c r="AK442" s="206"/>
      <c r="AL442" s="206"/>
      <c r="AM442" s="206"/>
      <c r="AN442" s="206"/>
      <c r="AO442" s="206"/>
      <c r="AP442" s="206"/>
      <c r="AQ442" s="206"/>
      <c r="AR442" s="206"/>
      <c r="AS442" s="206"/>
      <c r="AT442" s="206"/>
      <c r="AU442" s="206"/>
      <c r="AV442" s="206"/>
      <c r="AW442" s="206"/>
      <c r="AX442" s="206"/>
      <c r="AY442" s="206"/>
      <c r="AZ442" s="206"/>
      <c r="BA442" s="206"/>
      <c r="BB442" s="206"/>
      <c r="BC442" s="206"/>
      <c r="BD442" s="206"/>
      <c r="BE442" s="206"/>
      <c r="BF442" s="206"/>
      <c r="BG442" s="206"/>
      <c r="BH442" s="206"/>
    </row>
    <row r="443" spans="1:60" ht="20.399999999999999" outlineLevel="1" x14ac:dyDescent="0.25">
      <c r="A443" s="244">
        <v>127</v>
      </c>
      <c r="B443" s="245" t="s">
        <v>686</v>
      </c>
      <c r="C443" s="255" t="s">
        <v>687</v>
      </c>
      <c r="D443" s="246" t="s">
        <v>454</v>
      </c>
      <c r="E443" s="247">
        <v>1</v>
      </c>
      <c r="F443" s="248"/>
      <c r="G443" s="249">
        <f>ROUND(E443*F443,2)</f>
        <v>0</v>
      </c>
      <c r="H443" s="248"/>
      <c r="I443" s="249">
        <f>ROUND(E443*H443,2)</f>
        <v>0</v>
      </c>
      <c r="J443" s="248"/>
      <c r="K443" s="249">
        <f>ROUND(E443*J443,2)</f>
        <v>0</v>
      </c>
      <c r="L443" s="249">
        <v>21</v>
      </c>
      <c r="M443" s="249">
        <f>G443*(1+L443/100)</f>
        <v>0</v>
      </c>
      <c r="N443" s="249">
        <v>0</v>
      </c>
      <c r="O443" s="249">
        <f>ROUND(E443*N443,2)</f>
        <v>0</v>
      </c>
      <c r="P443" s="249">
        <v>0</v>
      </c>
      <c r="Q443" s="250">
        <f>ROUND(E443*P443,2)</f>
        <v>0</v>
      </c>
      <c r="R443" s="225"/>
      <c r="S443" s="225" t="s">
        <v>289</v>
      </c>
      <c r="T443" s="225" t="s">
        <v>277</v>
      </c>
      <c r="U443" s="225">
        <v>0</v>
      </c>
      <c r="V443" s="225">
        <f>ROUND(E443*U443,2)</f>
        <v>0</v>
      </c>
      <c r="W443" s="225"/>
      <c r="X443" s="206"/>
      <c r="Y443" s="206"/>
      <c r="Z443" s="206"/>
      <c r="AA443" s="206"/>
      <c r="AB443" s="206"/>
      <c r="AC443" s="206"/>
      <c r="AD443" s="206"/>
      <c r="AE443" s="206"/>
      <c r="AF443" s="206"/>
      <c r="AG443" s="206" t="s">
        <v>278</v>
      </c>
      <c r="AH443" s="206"/>
      <c r="AI443" s="206"/>
      <c r="AJ443" s="206"/>
      <c r="AK443" s="206"/>
      <c r="AL443" s="206"/>
      <c r="AM443" s="206"/>
      <c r="AN443" s="206"/>
      <c r="AO443" s="206"/>
      <c r="AP443" s="206"/>
      <c r="AQ443" s="206"/>
      <c r="AR443" s="206"/>
      <c r="AS443" s="206"/>
      <c r="AT443" s="206"/>
      <c r="AU443" s="206"/>
      <c r="AV443" s="206"/>
      <c r="AW443" s="206"/>
      <c r="AX443" s="206"/>
      <c r="AY443" s="206"/>
      <c r="AZ443" s="206"/>
      <c r="BA443" s="206"/>
      <c r="BB443" s="206"/>
      <c r="BC443" s="206"/>
      <c r="BD443" s="206"/>
      <c r="BE443" s="206"/>
      <c r="BF443" s="206"/>
      <c r="BG443" s="206"/>
      <c r="BH443" s="206"/>
    </row>
    <row r="444" spans="1:60" ht="20.399999999999999" outlineLevel="1" x14ac:dyDescent="0.25">
      <c r="A444" s="244">
        <v>128</v>
      </c>
      <c r="B444" s="245" t="s">
        <v>688</v>
      </c>
      <c r="C444" s="255" t="s">
        <v>689</v>
      </c>
      <c r="D444" s="246" t="s">
        <v>454</v>
      </c>
      <c r="E444" s="247">
        <v>1</v>
      </c>
      <c r="F444" s="248"/>
      <c r="G444" s="249">
        <f>ROUND(E444*F444,2)</f>
        <v>0</v>
      </c>
      <c r="H444" s="248"/>
      <c r="I444" s="249">
        <f>ROUND(E444*H444,2)</f>
        <v>0</v>
      </c>
      <c r="J444" s="248"/>
      <c r="K444" s="249">
        <f>ROUND(E444*J444,2)</f>
        <v>0</v>
      </c>
      <c r="L444" s="249">
        <v>21</v>
      </c>
      <c r="M444" s="249">
        <f>G444*(1+L444/100)</f>
        <v>0</v>
      </c>
      <c r="N444" s="249">
        <v>0</v>
      </c>
      <c r="O444" s="249">
        <f>ROUND(E444*N444,2)</f>
        <v>0</v>
      </c>
      <c r="P444" s="249">
        <v>0</v>
      </c>
      <c r="Q444" s="250">
        <f>ROUND(E444*P444,2)</f>
        <v>0</v>
      </c>
      <c r="R444" s="225"/>
      <c r="S444" s="225" t="s">
        <v>289</v>
      </c>
      <c r="T444" s="225" t="s">
        <v>277</v>
      </c>
      <c r="U444" s="225">
        <v>0</v>
      </c>
      <c r="V444" s="225">
        <f>ROUND(E444*U444,2)</f>
        <v>0</v>
      </c>
      <c r="W444" s="225"/>
      <c r="X444" s="206"/>
      <c r="Y444" s="206"/>
      <c r="Z444" s="206"/>
      <c r="AA444" s="206"/>
      <c r="AB444" s="206"/>
      <c r="AC444" s="206"/>
      <c r="AD444" s="206"/>
      <c r="AE444" s="206"/>
      <c r="AF444" s="206"/>
      <c r="AG444" s="206" t="s">
        <v>278</v>
      </c>
      <c r="AH444" s="206"/>
      <c r="AI444" s="206"/>
      <c r="AJ444" s="206"/>
      <c r="AK444" s="206"/>
      <c r="AL444" s="206"/>
      <c r="AM444" s="206"/>
      <c r="AN444" s="206"/>
      <c r="AO444" s="206"/>
      <c r="AP444" s="206"/>
      <c r="AQ444" s="206"/>
      <c r="AR444" s="206"/>
      <c r="AS444" s="206"/>
      <c r="AT444" s="206"/>
      <c r="AU444" s="206"/>
      <c r="AV444" s="206"/>
      <c r="AW444" s="206"/>
      <c r="AX444" s="206"/>
      <c r="AY444" s="206"/>
      <c r="AZ444" s="206"/>
      <c r="BA444" s="206"/>
      <c r="BB444" s="206"/>
      <c r="BC444" s="206"/>
      <c r="BD444" s="206"/>
      <c r="BE444" s="206"/>
      <c r="BF444" s="206"/>
      <c r="BG444" s="206"/>
      <c r="BH444" s="206"/>
    </row>
    <row r="445" spans="1:60" x14ac:dyDescent="0.25">
      <c r="A445" s="231" t="s">
        <v>271</v>
      </c>
      <c r="B445" s="232" t="s">
        <v>224</v>
      </c>
      <c r="C445" s="252" t="s">
        <v>225</v>
      </c>
      <c r="D445" s="233"/>
      <c r="E445" s="234"/>
      <c r="F445" s="235"/>
      <c r="G445" s="235">
        <f>SUMIF(AG446:AG453,"&lt;&gt;NOR",G446:G453)</f>
        <v>0</v>
      </c>
      <c r="H445" s="235"/>
      <c r="I445" s="235">
        <f>SUM(I446:I453)</f>
        <v>0</v>
      </c>
      <c r="J445" s="235"/>
      <c r="K445" s="235">
        <f>SUM(K446:K453)</f>
        <v>0</v>
      </c>
      <c r="L445" s="235"/>
      <c r="M445" s="235">
        <f>SUM(M446:M453)</f>
        <v>0</v>
      </c>
      <c r="N445" s="235"/>
      <c r="O445" s="235">
        <f>SUM(O446:O453)</f>
        <v>0.39</v>
      </c>
      <c r="P445" s="235"/>
      <c r="Q445" s="236">
        <f>SUM(Q446:Q453)</f>
        <v>0</v>
      </c>
      <c r="R445" s="230"/>
      <c r="S445" s="230"/>
      <c r="T445" s="230"/>
      <c r="U445" s="230"/>
      <c r="V445" s="230">
        <f>SUM(V446:V453)</f>
        <v>52.85</v>
      </c>
      <c r="W445" s="230"/>
      <c r="AG445" t="s">
        <v>272</v>
      </c>
    </row>
    <row r="446" spans="1:60" ht="20.399999999999999" outlineLevel="1" x14ac:dyDescent="0.25">
      <c r="A446" s="237">
        <v>129</v>
      </c>
      <c r="B446" s="238" t="s">
        <v>690</v>
      </c>
      <c r="C446" s="253" t="s">
        <v>691</v>
      </c>
      <c r="D446" s="239" t="s">
        <v>314</v>
      </c>
      <c r="E446" s="240">
        <v>68.239000000000004</v>
      </c>
      <c r="F446" s="241"/>
      <c r="G446" s="242">
        <f>ROUND(E446*F446,2)</f>
        <v>0</v>
      </c>
      <c r="H446" s="241"/>
      <c r="I446" s="242">
        <f>ROUND(E446*H446,2)</f>
        <v>0</v>
      </c>
      <c r="J446" s="241"/>
      <c r="K446" s="242">
        <f>ROUND(E446*J446,2)</f>
        <v>0</v>
      </c>
      <c r="L446" s="242">
        <v>21</v>
      </c>
      <c r="M446" s="242">
        <f>G446*(1+L446/100)</f>
        <v>0</v>
      </c>
      <c r="N446" s="242">
        <v>3.1700000000000001E-3</v>
      </c>
      <c r="O446" s="242">
        <f>ROUND(E446*N446,2)</f>
        <v>0.22</v>
      </c>
      <c r="P446" s="242">
        <v>0</v>
      </c>
      <c r="Q446" s="243">
        <f>ROUND(E446*P446,2)</f>
        <v>0</v>
      </c>
      <c r="R446" s="225"/>
      <c r="S446" s="225" t="s">
        <v>276</v>
      </c>
      <c r="T446" s="225" t="s">
        <v>277</v>
      </c>
      <c r="U446" s="225">
        <v>0.77453000000000005</v>
      </c>
      <c r="V446" s="225">
        <f>ROUND(E446*U446,2)</f>
        <v>52.85</v>
      </c>
      <c r="W446" s="225"/>
      <c r="X446" s="206"/>
      <c r="Y446" s="206"/>
      <c r="Z446" s="206"/>
      <c r="AA446" s="206"/>
      <c r="AB446" s="206"/>
      <c r="AC446" s="206"/>
      <c r="AD446" s="206"/>
      <c r="AE446" s="206"/>
      <c r="AF446" s="206"/>
      <c r="AG446" s="206" t="s">
        <v>325</v>
      </c>
      <c r="AH446" s="206"/>
      <c r="AI446" s="206"/>
      <c r="AJ446" s="206"/>
      <c r="AK446" s="206"/>
      <c r="AL446" s="206"/>
      <c r="AM446" s="206"/>
      <c r="AN446" s="206"/>
      <c r="AO446" s="206"/>
      <c r="AP446" s="206"/>
      <c r="AQ446" s="206"/>
      <c r="AR446" s="206"/>
      <c r="AS446" s="206"/>
      <c r="AT446" s="206"/>
      <c r="AU446" s="206"/>
      <c r="AV446" s="206"/>
      <c r="AW446" s="206"/>
      <c r="AX446" s="206"/>
      <c r="AY446" s="206"/>
      <c r="AZ446" s="206"/>
      <c r="BA446" s="206"/>
      <c r="BB446" s="206"/>
      <c r="BC446" s="206"/>
      <c r="BD446" s="206"/>
      <c r="BE446" s="206"/>
      <c r="BF446" s="206"/>
      <c r="BG446" s="206"/>
      <c r="BH446" s="206"/>
    </row>
    <row r="447" spans="1:60" outlineLevel="1" x14ac:dyDescent="0.25">
      <c r="A447" s="223"/>
      <c r="B447" s="224"/>
      <c r="C447" s="254" t="s">
        <v>554</v>
      </c>
      <c r="D447" s="226"/>
      <c r="E447" s="227">
        <v>4.1360000000000001</v>
      </c>
      <c r="F447" s="225"/>
      <c r="G447" s="225"/>
      <c r="H447" s="225"/>
      <c r="I447" s="225"/>
      <c r="J447" s="225"/>
      <c r="K447" s="225"/>
      <c r="L447" s="225"/>
      <c r="M447" s="225"/>
      <c r="N447" s="225"/>
      <c r="O447" s="225"/>
      <c r="P447" s="225"/>
      <c r="Q447" s="225"/>
      <c r="R447" s="225"/>
      <c r="S447" s="225"/>
      <c r="T447" s="225"/>
      <c r="U447" s="225"/>
      <c r="V447" s="225"/>
      <c r="W447" s="225"/>
      <c r="X447" s="206"/>
      <c r="Y447" s="206"/>
      <c r="Z447" s="206"/>
      <c r="AA447" s="206"/>
      <c r="AB447" s="206"/>
      <c r="AC447" s="206"/>
      <c r="AD447" s="206"/>
      <c r="AE447" s="206"/>
      <c r="AF447" s="206"/>
      <c r="AG447" s="206" t="s">
        <v>280</v>
      </c>
      <c r="AH447" s="206">
        <v>0</v>
      </c>
      <c r="AI447" s="206"/>
      <c r="AJ447" s="206"/>
      <c r="AK447" s="206"/>
      <c r="AL447" s="206"/>
      <c r="AM447" s="206"/>
      <c r="AN447" s="206"/>
      <c r="AO447" s="206"/>
      <c r="AP447" s="206"/>
      <c r="AQ447" s="206"/>
      <c r="AR447" s="206"/>
      <c r="AS447" s="206"/>
      <c r="AT447" s="206"/>
      <c r="AU447" s="206"/>
      <c r="AV447" s="206"/>
      <c r="AW447" s="206"/>
      <c r="AX447" s="206"/>
      <c r="AY447" s="206"/>
      <c r="AZ447" s="206"/>
      <c r="BA447" s="206"/>
      <c r="BB447" s="206"/>
      <c r="BC447" s="206"/>
      <c r="BD447" s="206"/>
      <c r="BE447" s="206"/>
      <c r="BF447" s="206"/>
      <c r="BG447" s="206"/>
      <c r="BH447" s="206"/>
    </row>
    <row r="448" spans="1:60" outlineLevel="1" x14ac:dyDescent="0.25">
      <c r="A448" s="223"/>
      <c r="B448" s="224"/>
      <c r="C448" s="254" t="s">
        <v>555</v>
      </c>
      <c r="D448" s="226"/>
      <c r="E448" s="227">
        <v>5.8542800000000002</v>
      </c>
      <c r="F448" s="225"/>
      <c r="G448" s="225"/>
      <c r="H448" s="225"/>
      <c r="I448" s="225"/>
      <c r="J448" s="225"/>
      <c r="K448" s="225"/>
      <c r="L448" s="225"/>
      <c r="M448" s="225"/>
      <c r="N448" s="225"/>
      <c r="O448" s="225"/>
      <c r="P448" s="225"/>
      <c r="Q448" s="225"/>
      <c r="R448" s="225"/>
      <c r="S448" s="225"/>
      <c r="T448" s="225"/>
      <c r="U448" s="225"/>
      <c r="V448" s="225"/>
      <c r="W448" s="225"/>
      <c r="X448" s="206"/>
      <c r="Y448" s="206"/>
      <c r="Z448" s="206"/>
      <c r="AA448" s="206"/>
      <c r="AB448" s="206"/>
      <c r="AC448" s="206"/>
      <c r="AD448" s="206"/>
      <c r="AE448" s="206"/>
      <c r="AF448" s="206"/>
      <c r="AG448" s="206" t="s">
        <v>280</v>
      </c>
      <c r="AH448" s="206">
        <v>0</v>
      </c>
      <c r="AI448" s="206"/>
      <c r="AJ448" s="206"/>
      <c r="AK448" s="206"/>
      <c r="AL448" s="206"/>
      <c r="AM448" s="206"/>
      <c r="AN448" s="206"/>
      <c r="AO448" s="206"/>
      <c r="AP448" s="206"/>
      <c r="AQ448" s="206"/>
      <c r="AR448" s="206"/>
      <c r="AS448" s="206"/>
      <c r="AT448" s="206"/>
      <c r="AU448" s="206"/>
      <c r="AV448" s="206"/>
      <c r="AW448" s="206"/>
      <c r="AX448" s="206"/>
      <c r="AY448" s="206"/>
      <c r="AZ448" s="206"/>
      <c r="BA448" s="206"/>
      <c r="BB448" s="206"/>
      <c r="BC448" s="206"/>
      <c r="BD448" s="206"/>
      <c r="BE448" s="206"/>
      <c r="BF448" s="206"/>
      <c r="BG448" s="206"/>
      <c r="BH448" s="206"/>
    </row>
    <row r="449" spans="1:60" outlineLevel="1" x14ac:dyDescent="0.25">
      <c r="A449" s="223"/>
      <c r="B449" s="224"/>
      <c r="C449" s="254" t="s">
        <v>556</v>
      </c>
      <c r="D449" s="226"/>
      <c r="E449" s="227">
        <v>5.9849300000000003</v>
      </c>
      <c r="F449" s="225"/>
      <c r="G449" s="225"/>
      <c r="H449" s="225"/>
      <c r="I449" s="225"/>
      <c r="J449" s="225"/>
      <c r="K449" s="225"/>
      <c r="L449" s="225"/>
      <c r="M449" s="225"/>
      <c r="N449" s="225"/>
      <c r="O449" s="225"/>
      <c r="P449" s="225"/>
      <c r="Q449" s="225"/>
      <c r="R449" s="225"/>
      <c r="S449" s="225"/>
      <c r="T449" s="225"/>
      <c r="U449" s="225"/>
      <c r="V449" s="225"/>
      <c r="W449" s="225"/>
      <c r="X449" s="206"/>
      <c r="Y449" s="206"/>
      <c r="Z449" s="206"/>
      <c r="AA449" s="206"/>
      <c r="AB449" s="206"/>
      <c r="AC449" s="206"/>
      <c r="AD449" s="206"/>
      <c r="AE449" s="206"/>
      <c r="AF449" s="206"/>
      <c r="AG449" s="206" t="s">
        <v>280</v>
      </c>
      <c r="AH449" s="206">
        <v>0</v>
      </c>
      <c r="AI449" s="206"/>
      <c r="AJ449" s="206"/>
      <c r="AK449" s="206"/>
      <c r="AL449" s="206"/>
      <c r="AM449" s="206"/>
      <c r="AN449" s="206"/>
      <c r="AO449" s="206"/>
      <c r="AP449" s="206"/>
      <c r="AQ449" s="206"/>
      <c r="AR449" s="206"/>
      <c r="AS449" s="206"/>
      <c r="AT449" s="206"/>
      <c r="AU449" s="206"/>
      <c r="AV449" s="206"/>
      <c r="AW449" s="206"/>
      <c r="AX449" s="206"/>
      <c r="AY449" s="206"/>
      <c r="AZ449" s="206"/>
      <c r="BA449" s="206"/>
      <c r="BB449" s="206"/>
      <c r="BC449" s="206"/>
      <c r="BD449" s="206"/>
      <c r="BE449" s="206"/>
      <c r="BF449" s="206"/>
      <c r="BG449" s="206"/>
      <c r="BH449" s="206"/>
    </row>
    <row r="450" spans="1:60" outlineLevel="1" x14ac:dyDescent="0.25">
      <c r="A450" s="223"/>
      <c r="B450" s="224"/>
      <c r="C450" s="254" t="s">
        <v>692</v>
      </c>
      <c r="D450" s="226"/>
      <c r="E450" s="227">
        <v>50.445799999999998</v>
      </c>
      <c r="F450" s="225"/>
      <c r="G450" s="225"/>
      <c r="H450" s="225"/>
      <c r="I450" s="225"/>
      <c r="J450" s="225"/>
      <c r="K450" s="225"/>
      <c r="L450" s="225"/>
      <c r="M450" s="225"/>
      <c r="N450" s="225"/>
      <c r="O450" s="225"/>
      <c r="P450" s="225"/>
      <c r="Q450" s="225"/>
      <c r="R450" s="225"/>
      <c r="S450" s="225"/>
      <c r="T450" s="225"/>
      <c r="U450" s="225"/>
      <c r="V450" s="225"/>
      <c r="W450" s="225"/>
      <c r="X450" s="206"/>
      <c r="Y450" s="206"/>
      <c r="Z450" s="206"/>
      <c r="AA450" s="206"/>
      <c r="AB450" s="206"/>
      <c r="AC450" s="206"/>
      <c r="AD450" s="206"/>
      <c r="AE450" s="206"/>
      <c r="AF450" s="206"/>
      <c r="AG450" s="206" t="s">
        <v>280</v>
      </c>
      <c r="AH450" s="206">
        <v>0</v>
      </c>
      <c r="AI450" s="206"/>
      <c r="AJ450" s="206"/>
      <c r="AK450" s="206"/>
      <c r="AL450" s="206"/>
      <c r="AM450" s="206"/>
      <c r="AN450" s="206"/>
      <c r="AO450" s="206"/>
      <c r="AP450" s="206"/>
      <c r="AQ450" s="206"/>
      <c r="AR450" s="206"/>
      <c r="AS450" s="206"/>
      <c r="AT450" s="206"/>
      <c r="AU450" s="206"/>
      <c r="AV450" s="206"/>
      <c r="AW450" s="206"/>
      <c r="AX450" s="206"/>
      <c r="AY450" s="206"/>
      <c r="AZ450" s="206"/>
      <c r="BA450" s="206"/>
      <c r="BB450" s="206"/>
      <c r="BC450" s="206"/>
      <c r="BD450" s="206"/>
      <c r="BE450" s="206"/>
      <c r="BF450" s="206"/>
      <c r="BG450" s="206"/>
      <c r="BH450" s="206"/>
    </row>
    <row r="451" spans="1:60" outlineLevel="1" x14ac:dyDescent="0.25">
      <c r="A451" s="223"/>
      <c r="B451" s="224"/>
      <c r="C451" s="254" t="s">
        <v>558</v>
      </c>
      <c r="D451" s="226"/>
      <c r="E451" s="227">
        <v>1.8180000000000001</v>
      </c>
      <c r="F451" s="225"/>
      <c r="G451" s="225"/>
      <c r="H451" s="225"/>
      <c r="I451" s="225"/>
      <c r="J451" s="225"/>
      <c r="K451" s="225"/>
      <c r="L451" s="225"/>
      <c r="M451" s="225"/>
      <c r="N451" s="225"/>
      <c r="O451" s="225"/>
      <c r="P451" s="225"/>
      <c r="Q451" s="225"/>
      <c r="R451" s="225"/>
      <c r="S451" s="225"/>
      <c r="T451" s="225"/>
      <c r="U451" s="225"/>
      <c r="V451" s="225"/>
      <c r="W451" s="225"/>
      <c r="X451" s="206"/>
      <c r="Y451" s="206"/>
      <c r="Z451" s="206"/>
      <c r="AA451" s="206"/>
      <c r="AB451" s="206"/>
      <c r="AC451" s="206"/>
      <c r="AD451" s="206"/>
      <c r="AE451" s="206"/>
      <c r="AF451" s="206"/>
      <c r="AG451" s="206" t="s">
        <v>280</v>
      </c>
      <c r="AH451" s="206">
        <v>0</v>
      </c>
      <c r="AI451" s="206"/>
      <c r="AJ451" s="206"/>
      <c r="AK451" s="206"/>
      <c r="AL451" s="206"/>
      <c r="AM451" s="206"/>
      <c r="AN451" s="206"/>
      <c r="AO451" s="206"/>
      <c r="AP451" s="206"/>
      <c r="AQ451" s="206"/>
      <c r="AR451" s="206"/>
      <c r="AS451" s="206"/>
      <c r="AT451" s="206"/>
      <c r="AU451" s="206"/>
      <c r="AV451" s="206"/>
      <c r="AW451" s="206"/>
      <c r="AX451" s="206"/>
      <c r="AY451" s="206"/>
      <c r="AZ451" s="206"/>
      <c r="BA451" s="206"/>
      <c r="BB451" s="206"/>
      <c r="BC451" s="206"/>
      <c r="BD451" s="206"/>
      <c r="BE451" s="206"/>
      <c r="BF451" s="206"/>
      <c r="BG451" s="206"/>
      <c r="BH451" s="206"/>
    </row>
    <row r="452" spans="1:60" ht="20.399999999999999" outlineLevel="1" x14ac:dyDescent="0.25">
      <c r="A452" s="244">
        <v>130</v>
      </c>
      <c r="B452" s="245" t="s">
        <v>693</v>
      </c>
      <c r="C452" s="255" t="s">
        <v>694</v>
      </c>
      <c r="D452" s="246" t="s">
        <v>333</v>
      </c>
      <c r="E452" s="247">
        <v>1</v>
      </c>
      <c r="F452" s="248"/>
      <c r="G452" s="249">
        <f>ROUND(E452*F452,2)</f>
        <v>0</v>
      </c>
      <c r="H452" s="248"/>
      <c r="I452" s="249">
        <f>ROUND(E452*H452,2)</f>
        <v>0</v>
      </c>
      <c r="J452" s="248"/>
      <c r="K452" s="249">
        <f>ROUND(E452*J452,2)</f>
        <v>0</v>
      </c>
      <c r="L452" s="249">
        <v>21</v>
      </c>
      <c r="M452" s="249">
        <f>G452*(1+L452/100)</f>
        <v>0</v>
      </c>
      <c r="N452" s="249">
        <v>0.08</v>
      </c>
      <c r="O452" s="249">
        <f>ROUND(E452*N452,2)</f>
        <v>0.08</v>
      </c>
      <c r="P452" s="249">
        <v>0</v>
      </c>
      <c r="Q452" s="250">
        <f>ROUND(E452*P452,2)</f>
        <v>0</v>
      </c>
      <c r="R452" s="225" t="s">
        <v>672</v>
      </c>
      <c r="S452" s="225" t="s">
        <v>276</v>
      </c>
      <c r="T452" s="225" t="s">
        <v>277</v>
      </c>
      <c r="U452" s="225">
        <v>0</v>
      </c>
      <c r="V452" s="225">
        <f>ROUND(E452*U452,2)</f>
        <v>0</v>
      </c>
      <c r="W452" s="225"/>
      <c r="X452" s="206"/>
      <c r="Y452" s="206"/>
      <c r="Z452" s="206"/>
      <c r="AA452" s="206"/>
      <c r="AB452" s="206"/>
      <c r="AC452" s="206"/>
      <c r="AD452" s="206"/>
      <c r="AE452" s="206"/>
      <c r="AF452" s="206"/>
      <c r="AG452" s="206" t="s">
        <v>695</v>
      </c>
      <c r="AH452" s="206"/>
      <c r="AI452" s="206"/>
      <c r="AJ452" s="206"/>
      <c r="AK452" s="206"/>
      <c r="AL452" s="206"/>
      <c r="AM452" s="206"/>
      <c r="AN452" s="206"/>
      <c r="AO452" s="206"/>
      <c r="AP452" s="206"/>
      <c r="AQ452" s="206"/>
      <c r="AR452" s="206"/>
      <c r="AS452" s="206"/>
      <c r="AT452" s="206"/>
      <c r="AU452" s="206"/>
      <c r="AV452" s="206"/>
      <c r="AW452" s="206"/>
      <c r="AX452" s="206"/>
      <c r="AY452" s="206"/>
      <c r="AZ452" s="206"/>
      <c r="BA452" s="206"/>
      <c r="BB452" s="206"/>
      <c r="BC452" s="206"/>
      <c r="BD452" s="206"/>
      <c r="BE452" s="206"/>
      <c r="BF452" s="206"/>
      <c r="BG452" s="206"/>
      <c r="BH452" s="206"/>
    </row>
    <row r="453" spans="1:60" outlineLevel="1" x14ac:dyDescent="0.25">
      <c r="A453" s="244">
        <v>131</v>
      </c>
      <c r="B453" s="245" t="s">
        <v>696</v>
      </c>
      <c r="C453" s="255" t="s">
        <v>697</v>
      </c>
      <c r="D453" s="246" t="s">
        <v>333</v>
      </c>
      <c r="E453" s="247">
        <v>1</v>
      </c>
      <c r="F453" s="248"/>
      <c r="G453" s="249">
        <f>ROUND(E453*F453,2)</f>
        <v>0</v>
      </c>
      <c r="H453" s="248"/>
      <c r="I453" s="249">
        <f>ROUND(E453*H453,2)</f>
        <v>0</v>
      </c>
      <c r="J453" s="248"/>
      <c r="K453" s="249">
        <f>ROUND(E453*J453,2)</f>
        <v>0</v>
      </c>
      <c r="L453" s="249">
        <v>21</v>
      </c>
      <c r="M453" s="249">
        <f>G453*(1+L453/100)</f>
        <v>0</v>
      </c>
      <c r="N453" s="249">
        <v>0.09</v>
      </c>
      <c r="O453" s="249">
        <f>ROUND(E453*N453,2)</f>
        <v>0.09</v>
      </c>
      <c r="P453" s="249">
        <v>0</v>
      </c>
      <c r="Q453" s="250">
        <f>ROUND(E453*P453,2)</f>
        <v>0</v>
      </c>
      <c r="R453" s="225"/>
      <c r="S453" s="225" t="s">
        <v>289</v>
      </c>
      <c r="T453" s="225" t="s">
        <v>277</v>
      </c>
      <c r="U453" s="225">
        <v>0</v>
      </c>
      <c r="V453" s="225">
        <f>ROUND(E453*U453,2)</f>
        <v>0</v>
      </c>
      <c r="W453" s="225"/>
      <c r="X453" s="206"/>
      <c r="Y453" s="206"/>
      <c r="Z453" s="206"/>
      <c r="AA453" s="206"/>
      <c r="AB453" s="206"/>
      <c r="AC453" s="206"/>
      <c r="AD453" s="206"/>
      <c r="AE453" s="206"/>
      <c r="AF453" s="206"/>
      <c r="AG453" s="206" t="s">
        <v>695</v>
      </c>
      <c r="AH453" s="206"/>
      <c r="AI453" s="206"/>
      <c r="AJ453" s="206"/>
      <c r="AK453" s="206"/>
      <c r="AL453" s="206"/>
      <c r="AM453" s="206"/>
      <c r="AN453" s="206"/>
      <c r="AO453" s="206"/>
      <c r="AP453" s="206"/>
      <c r="AQ453" s="206"/>
      <c r="AR453" s="206"/>
      <c r="AS453" s="206"/>
      <c r="AT453" s="206"/>
      <c r="AU453" s="206"/>
      <c r="AV453" s="206"/>
      <c r="AW453" s="206"/>
      <c r="AX453" s="206"/>
      <c r="AY453" s="206"/>
      <c r="AZ453" s="206"/>
      <c r="BA453" s="206"/>
      <c r="BB453" s="206"/>
      <c r="BC453" s="206"/>
      <c r="BD453" s="206"/>
      <c r="BE453" s="206"/>
      <c r="BF453" s="206"/>
      <c r="BG453" s="206"/>
      <c r="BH453" s="206"/>
    </row>
    <row r="454" spans="1:60" x14ac:dyDescent="0.25">
      <c r="A454" s="231" t="s">
        <v>271</v>
      </c>
      <c r="B454" s="232" t="s">
        <v>228</v>
      </c>
      <c r="C454" s="252" t="s">
        <v>229</v>
      </c>
      <c r="D454" s="233"/>
      <c r="E454" s="234"/>
      <c r="F454" s="235"/>
      <c r="G454" s="235">
        <f>SUMIF(AG455:AG553,"&lt;&gt;NOR",G455:G553)</f>
        <v>0</v>
      </c>
      <c r="H454" s="235"/>
      <c r="I454" s="235">
        <f>SUM(I455:I553)</f>
        <v>0</v>
      </c>
      <c r="J454" s="235"/>
      <c r="K454" s="235">
        <f>SUM(K455:K553)</f>
        <v>0</v>
      </c>
      <c r="L454" s="235"/>
      <c r="M454" s="235">
        <f>SUM(M455:M553)</f>
        <v>0</v>
      </c>
      <c r="N454" s="235"/>
      <c r="O454" s="235">
        <f>SUM(O455:O553)</f>
        <v>4.4399999999999995</v>
      </c>
      <c r="P454" s="235"/>
      <c r="Q454" s="236">
        <f>SUM(Q455:Q553)</f>
        <v>1.97</v>
      </c>
      <c r="R454" s="230"/>
      <c r="S454" s="230"/>
      <c r="T454" s="230"/>
      <c r="U454" s="230"/>
      <c r="V454" s="230">
        <f>SUM(V455:V553)</f>
        <v>202.98000000000002</v>
      </c>
      <c r="W454" s="230"/>
      <c r="AG454" t="s">
        <v>272</v>
      </c>
    </row>
    <row r="455" spans="1:60" ht="20.399999999999999" outlineLevel="1" x14ac:dyDescent="0.25">
      <c r="A455" s="237">
        <v>132</v>
      </c>
      <c r="B455" s="238" t="s">
        <v>698</v>
      </c>
      <c r="C455" s="253" t="s">
        <v>699</v>
      </c>
      <c r="D455" s="239" t="s">
        <v>314</v>
      </c>
      <c r="E455" s="240">
        <v>98.59</v>
      </c>
      <c r="F455" s="241"/>
      <c r="G455" s="242">
        <f>ROUND(E455*F455,2)</f>
        <v>0</v>
      </c>
      <c r="H455" s="241"/>
      <c r="I455" s="242">
        <f>ROUND(E455*H455,2)</f>
        <v>0</v>
      </c>
      <c r="J455" s="241"/>
      <c r="K455" s="242">
        <f>ROUND(E455*J455,2)</f>
        <v>0</v>
      </c>
      <c r="L455" s="242">
        <v>21</v>
      </c>
      <c r="M455" s="242">
        <f>G455*(1+L455/100)</f>
        <v>0</v>
      </c>
      <c r="N455" s="242">
        <v>0</v>
      </c>
      <c r="O455" s="242">
        <f>ROUND(E455*N455,2)</f>
        <v>0</v>
      </c>
      <c r="P455" s="242">
        <v>0.02</v>
      </c>
      <c r="Q455" s="243">
        <f>ROUND(E455*P455,2)</f>
        <v>1.97</v>
      </c>
      <c r="R455" s="225"/>
      <c r="S455" s="225" t="s">
        <v>276</v>
      </c>
      <c r="T455" s="225" t="s">
        <v>277</v>
      </c>
      <c r="U455" s="225">
        <v>7.8E-2</v>
      </c>
      <c r="V455" s="225">
        <f>ROUND(E455*U455,2)</f>
        <v>7.69</v>
      </c>
      <c r="W455" s="225"/>
      <c r="X455" s="206"/>
      <c r="Y455" s="206"/>
      <c r="Z455" s="206"/>
      <c r="AA455" s="206"/>
      <c r="AB455" s="206"/>
      <c r="AC455" s="206"/>
      <c r="AD455" s="206"/>
      <c r="AE455" s="206"/>
      <c r="AF455" s="206"/>
      <c r="AG455" s="206" t="s">
        <v>278</v>
      </c>
      <c r="AH455" s="206"/>
      <c r="AI455" s="206"/>
      <c r="AJ455" s="206"/>
      <c r="AK455" s="206"/>
      <c r="AL455" s="206"/>
      <c r="AM455" s="206"/>
      <c r="AN455" s="206"/>
      <c r="AO455" s="206"/>
      <c r="AP455" s="206"/>
      <c r="AQ455" s="206"/>
      <c r="AR455" s="206"/>
      <c r="AS455" s="206"/>
      <c r="AT455" s="206"/>
      <c r="AU455" s="206"/>
      <c r="AV455" s="206"/>
      <c r="AW455" s="206"/>
      <c r="AX455" s="206"/>
      <c r="AY455" s="206"/>
      <c r="AZ455" s="206"/>
      <c r="BA455" s="206"/>
      <c r="BB455" s="206"/>
      <c r="BC455" s="206"/>
      <c r="BD455" s="206"/>
      <c r="BE455" s="206"/>
      <c r="BF455" s="206"/>
      <c r="BG455" s="206"/>
      <c r="BH455" s="206"/>
    </row>
    <row r="456" spans="1:60" outlineLevel="1" x14ac:dyDescent="0.25">
      <c r="A456" s="223"/>
      <c r="B456" s="224"/>
      <c r="C456" s="254" t="s">
        <v>700</v>
      </c>
      <c r="D456" s="226"/>
      <c r="E456" s="227">
        <v>16.13</v>
      </c>
      <c r="F456" s="225"/>
      <c r="G456" s="225"/>
      <c r="H456" s="225"/>
      <c r="I456" s="225"/>
      <c r="J456" s="225"/>
      <c r="K456" s="225"/>
      <c r="L456" s="225"/>
      <c r="M456" s="225"/>
      <c r="N456" s="225"/>
      <c r="O456" s="225"/>
      <c r="P456" s="225"/>
      <c r="Q456" s="225"/>
      <c r="R456" s="225"/>
      <c r="S456" s="225"/>
      <c r="T456" s="225"/>
      <c r="U456" s="225"/>
      <c r="V456" s="225"/>
      <c r="W456" s="225"/>
      <c r="X456" s="206"/>
      <c r="Y456" s="206"/>
      <c r="Z456" s="206"/>
      <c r="AA456" s="206"/>
      <c r="AB456" s="206"/>
      <c r="AC456" s="206"/>
      <c r="AD456" s="206"/>
      <c r="AE456" s="206"/>
      <c r="AF456" s="206"/>
      <c r="AG456" s="206" t="s">
        <v>280</v>
      </c>
      <c r="AH456" s="206">
        <v>0</v>
      </c>
      <c r="AI456" s="206"/>
      <c r="AJ456" s="206"/>
      <c r="AK456" s="206"/>
      <c r="AL456" s="206"/>
      <c r="AM456" s="206"/>
      <c r="AN456" s="206"/>
      <c r="AO456" s="206"/>
      <c r="AP456" s="206"/>
      <c r="AQ456" s="206"/>
      <c r="AR456" s="206"/>
      <c r="AS456" s="206"/>
      <c r="AT456" s="206"/>
      <c r="AU456" s="206"/>
      <c r="AV456" s="206"/>
      <c r="AW456" s="206"/>
      <c r="AX456" s="206"/>
      <c r="AY456" s="206"/>
      <c r="AZ456" s="206"/>
      <c r="BA456" s="206"/>
      <c r="BB456" s="206"/>
      <c r="BC456" s="206"/>
      <c r="BD456" s="206"/>
      <c r="BE456" s="206"/>
      <c r="BF456" s="206"/>
      <c r="BG456" s="206"/>
      <c r="BH456" s="206"/>
    </row>
    <row r="457" spans="1:60" outlineLevel="1" x14ac:dyDescent="0.25">
      <c r="A457" s="223"/>
      <c r="B457" s="224"/>
      <c r="C457" s="254" t="s">
        <v>701</v>
      </c>
      <c r="D457" s="226"/>
      <c r="E457" s="227">
        <v>21.25</v>
      </c>
      <c r="F457" s="225"/>
      <c r="G457" s="225"/>
      <c r="H457" s="225"/>
      <c r="I457" s="225"/>
      <c r="J457" s="225"/>
      <c r="K457" s="225"/>
      <c r="L457" s="225"/>
      <c r="M457" s="225"/>
      <c r="N457" s="225"/>
      <c r="O457" s="225"/>
      <c r="P457" s="225"/>
      <c r="Q457" s="225"/>
      <c r="R457" s="225"/>
      <c r="S457" s="225"/>
      <c r="T457" s="225"/>
      <c r="U457" s="225"/>
      <c r="V457" s="225"/>
      <c r="W457" s="225"/>
      <c r="X457" s="206"/>
      <c r="Y457" s="206"/>
      <c r="Z457" s="206"/>
      <c r="AA457" s="206"/>
      <c r="AB457" s="206"/>
      <c r="AC457" s="206"/>
      <c r="AD457" s="206"/>
      <c r="AE457" s="206"/>
      <c r="AF457" s="206"/>
      <c r="AG457" s="206" t="s">
        <v>280</v>
      </c>
      <c r="AH457" s="206">
        <v>0</v>
      </c>
      <c r="AI457" s="206"/>
      <c r="AJ457" s="206"/>
      <c r="AK457" s="206"/>
      <c r="AL457" s="206"/>
      <c r="AM457" s="206"/>
      <c r="AN457" s="206"/>
      <c r="AO457" s="206"/>
      <c r="AP457" s="206"/>
      <c r="AQ457" s="206"/>
      <c r="AR457" s="206"/>
      <c r="AS457" s="206"/>
      <c r="AT457" s="206"/>
      <c r="AU457" s="206"/>
      <c r="AV457" s="206"/>
      <c r="AW457" s="206"/>
      <c r="AX457" s="206"/>
      <c r="AY457" s="206"/>
      <c r="AZ457" s="206"/>
      <c r="BA457" s="206"/>
      <c r="BB457" s="206"/>
      <c r="BC457" s="206"/>
      <c r="BD457" s="206"/>
      <c r="BE457" s="206"/>
      <c r="BF457" s="206"/>
      <c r="BG457" s="206"/>
      <c r="BH457" s="206"/>
    </row>
    <row r="458" spans="1:60" outlineLevel="1" x14ac:dyDescent="0.25">
      <c r="A458" s="223"/>
      <c r="B458" s="224"/>
      <c r="C458" s="254" t="s">
        <v>702</v>
      </c>
      <c r="D458" s="226"/>
      <c r="E458" s="227">
        <v>16.850000000000001</v>
      </c>
      <c r="F458" s="225"/>
      <c r="G458" s="225"/>
      <c r="H458" s="225"/>
      <c r="I458" s="225"/>
      <c r="J458" s="225"/>
      <c r="K458" s="225"/>
      <c r="L458" s="225"/>
      <c r="M458" s="225"/>
      <c r="N458" s="225"/>
      <c r="O458" s="225"/>
      <c r="P458" s="225"/>
      <c r="Q458" s="225"/>
      <c r="R458" s="225"/>
      <c r="S458" s="225"/>
      <c r="T458" s="225"/>
      <c r="U458" s="225"/>
      <c r="V458" s="225"/>
      <c r="W458" s="225"/>
      <c r="X458" s="206"/>
      <c r="Y458" s="206"/>
      <c r="Z458" s="206"/>
      <c r="AA458" s="206"/>
      <c r="AB458" s="206"/>
      <c r="AC458" s="206"/>
      <c r="AD458" s="206"/>
      <c r="AE458" s="206"/>
      <c r="AF458" s="206"/>
      <c r="AG458" s="206" t="s">
        <v>280</v>
      </c>
      <c r="AH458" s="206">
        <v>0</v>
      </c>
      <c r="AI458" s="206"/>
      <c r="AJ458" s="206"/>
      <c r="AK458" s="206"/>
      <c r="AL458" s="206"/>
      <c r="AM458" s="206"/>
      <c r="AN458" s="206"/>
      <c r="AO458" s="206"/>
      <c r="AP458" s="206"/>
      <c r="AQ458" s="206"/>
      <c r="AR458" s="206"/>
      <c r="AS458" s="206"/>
      <c r="AT458" s="206"/>
      <c r="AU458" s="206"/>
      <c r="AV458" s="206"/>
      <c r="AW458" s="206"/>
      <c r="AX458" s="206"/>
      <c r="AY458" s="206"/>
      <c r="AZ458" s="206"/>
      <c r="BA458" s="206"/>
      <c r="BB458" s="206"/>
      <c r="BC458" s="206"/>
      <c r="BD458" s="206"/>
      <c r="BE458" s="206"/>
      <c r="BF458" s="206"/>
      <c r="BG458" s="206"/>
      <c r="BH458" s="206"/>
    </row>
    <row r="459" spans="1:60" outlineLevel="1" x14ac:dyDescent="0.25">
      <c r="A459" s="223"/>
      <c r="B459" s="224"/>
      <c r="C459" s="254" t="s">
        <v>703</v>
      </c>
      <c r="D459" s="226"/>
      <c r="E459" s="227">
        <v>7.34</v>
      </c>
      <c r="F459" s="225"/>
      <c r="G459" s="225"/>
      <c r="H459" s="225"/>
      <c r="I459" s="225"/>
      <c r="J459" s="225"/>
      <c r="K459" s="225"/>
      <c r="L459" s="225"/>
      <c r="M459" s="225"/>
      <c r="N459" s="225"/>
      <c r="O459" s="225"/>
      <c r="P459" s="225"/>
      <c r="Q459" s="225"/>
      <c r="R459" s="225"/>
      <c r="S459" s="225"/>
      <c r="T459" s="225"/>
      <c r="U459" s="225"/>
      <c r="V459" s="225"/>
      <c r="W459" s="225"/>
      <c r="X459" s="206"/>
      <c r="Y459" s="206"/>
      <c r="Z459" s="206"/>
      <c r="AA459" s="206"/>
      <c r="AB459" s="206"/>
      <c r="AC459" s="206"/>
      <c r="AD459" s="206"/>
      <c r="AE459" s="206"/>
      <c r="AF459" s="206"/>
      <c r="AG459" s="206" t="s">
        <v>280</v>
      </c>
      <c r="AH459" s="206">
        <v>0</v>
      </c>
      <c r="AI459" s="206"/>
      <c r="AJ459" s="206"/>
      <c r="AK459" s="206"/>
      <c r="AL459" s="206"/>
      <c r="AM459" s="206"/>
      <c r="AN459" s="206"/>
      <c r="AO459" s="206"/>
      <c r="AP459" s="206"/>
      <c r="AQ459" s="206"/>
      <c r="AR459" s="206"/>
      <c r="AS459" s="206"/>
      <c r="AT459" s="206"/>
      <c r="AU459" s="206"/>
      <c r="AV459" s="206"/>
      <c r="AW459" s="206"/>
      <c r="AX459" s="206"/>
      <c r="AY459" s="206"/>
      <c r="AZ459" s="206"/>
      <c r="BA459" s="206"/>
      <c r="BB459" s="206"/>
      <c r="BC459" s="206"/>
      <c r="BD459" s="206"/>
      <c r="BE459" s="206"/>
      <c r="BF459" s="206"/>
      <c r="BG459" s="206"/>
      <c r="BH459" s="206"/>
    </row>
    <row r="460" spans="1:60" outlineLevel="1" x14ac:dyDescent="0.25">
      <c r="A460" s="223"/>
      <c r="B460" s="224"/>
      <c r="C460" s="254" t="s">
        <v>704</v>
      </c>
      <c r="D460" s="226"/>
      <c r="E460" s="227">
        <v>6.02</v>
      </c>
      <c r="F460" s="225"/>
      <c r="G460" s="225"/>
      <c r="H460" s="225"/>
      <c r="I460" s="225"/>
      <c r="J460" s="225"/>
      <c r="K460" s="225"/>
      <c r="L460" s="225"/>
      <c r="M460" s="225"/>
      <c r="N460" s="225"/>
      <c r="O460" s="225"/>
      <c r="P460" s="225"/>
      <c r="Q460" s="225"/>
      <c r="R460" s="225"/>
      <c r="S460" s="225"/>
      <c r="T460" s="225"/>
      <c r="U460" s="225"/>
      <c r="V460" s="225"/>
      <c r="W460" s="225"/>
      <c r="X460" s="206"/>
      <c r="Y460" s="206"/>
      <c r="Z460" s="206"/>
      <c r="AA460" s="206"/>
      <c r="AB460" s="206"/>
      <c r="AC460" s="206"/>
      <c r="AD460" s="206"/>
      <c r="AE460" s="206"/>
      <c r="AF460" s="206"/>
      <c r="AG460" s="206" t="s">
        <v>280</v>
      </c>
      <c r="AH460" s="206">
        <v>0</v>
      </c>
      <c r="AI460" s="206"/>
      <c r="AJ460" s="206"/>
      <c r="AK460" s="206"/>
      <c r="AL460" s="206"/>
      <c r="AM460" s="206"/>
      <c r="AN460" s="206"/>
      <c r="AO460" s="206"/>
      <c r="AP460" s="206"/>
      <c r="AQ460" s="206"/>
      <c r="AR460" s="206"/>
      <c r="AS460" s="206"/>
      <c r="AT460" s="206"/>
      <c r="AU460" s="206"/>
      <c r="AV460" s="206"/>
      <c r="AW460" s="206"/>
      <c r="AX460" s="206"/>
      <c r="AY460" s="206"/>
      <c r="AZ460" s="206"/>
      <c r="BA460" s="206"/>
      <c r="BB460" s="206"/>
      <c r="BC460" s="206"/>
      <c r="BD460" s="206"/>
      <c r="BE460" s="206"/>
      <c r="BF460" s="206"/>
      <c r="BG460" s="206"/>
      <c r="BH460" s="206"/>
    </row>
    <row r="461" spans="1:60" outlineLevel="1" x14ac:dyDescent="0.25">
      <c r="A461" s="223"/>
      <c r="B461" s="224"/>
      <c r="C461" s="254" t="s">
        <v>705</v>
      </c>
      <c r="D461" s="226"/>
      <c r="E461" s="227">
        <v>6.78</v>
      </c>
      <c r="F461" s="225"/>
      <c r="G461" s="225"/>
      <c r="H461" s="225"/>
      <c r="I461" s="225"/>
      <c r="J461" s="225"/>
      <c r="K461" s="225"/>
      <c r="L461" s="225"/>
      <c r="M461" s="225"/>
      <c r="N461" s="225"/>
      <c r="O461" s="225"/>
      <c r="P461" s="225"/>
      <c r="Q461" s="225"/>
      <c r="R461" s="225"/>
      <c r="S461" s="225"/>
      <c r="T461" s="225"/>
      <c r="U461" s="225"/>
      <c r="V461" s="225"/>
      <c r="W461" s="225"/>
      <c r="X461" s="206"/>
      <c r="Y461" s="206"/>
      <c r="Z461" s="206"/>
      <c r="AA461" s="206"/>
      <c r="AB461" s="206"/>
      <c r="AC461" s="206"/>
      <c r="AD461" s="206"/>
      <c r="AE461" s="206"/>
      <c r="AF461" s="206"/>
      <c r="AG461" s="206" t="s">
        <v>280</v>
      </c>
      <c r="AH461" s="206">
        <v>0</v>
      </c>
      <c r="AI461" s="206"/>
      <c r="AJ461" s="206"/>
      <c r="AK461" s="206"/>
      <c r="AL461" s="206"/>
      <c r="AM461" s="206"/>
      <c r="AN461" s="206"/>
      <c r="AO461" s="206"/>
      <c r="AP461" s="206"/>
      <c r="AQ461" s="206"/>
      <c r="AR461" s="206"/>
      <c r="AS461" s="206"/>
      <c r="AT461" s="206"/>
      <c r="AU461" s="206"/>
      <c r="AV461" s="206"/>
      <c r="AW461" s="206"/>
      <c r="AX461" s="206"/>
      <c r="AY461" s="206"/>
      <c r="AZ461" s="206"/>
      <c r="BA461" s="206"/>
      <c r="BB461" s="206"/>
      <c r="BC461" s="206"/>
      <c r="BD461" s="206"/>
      <c r="BE461" s="206"/>
      <c r="BF461" s="206"/>
      <c r="BG461" s="206"/>
      <c r="BH461" s="206"/>
    </row>
    <row r="462" spans="1:60" outlineLevel="1" x14ac:dyDescent="0.25">
      <c r="A462" s="223"/>
      <c r="B462" s="224"/>
      <c r="C462" s="254" t="s">
        <v>706</v>
      </c>
      <c r="D462" s="226"/>
      <c r="E462" s="227">
        <v>24.22</v>
      </c>
      <c r="F462" s="225"/>
      <c r="G462" s="225"/>
      <c r="H462" s="225"/>
      <c r="I462" s="225"/>
      <c r="J462" s="225"/>
      <c r="K462" s="225"/>
      <c r="L462" s="225"/>
      <c r="M462" s="225"/>
      <c r="N462" s="225"/>
      <c r="O462" s="225"/>
      <c r="P462" s="225"/>
      <c r="Q462" s="225"/>
      <c r="R462" s="225"/>
      <c r="S462" s="225"/>
      <c r="T462" s="225"/>
      <c r="U462" s="225"/>
      <c r="V462" s="225"/>
      <c r="W462" s="225"/>
      <c r="X462" s="206"/>
      <c r="Y462" s="206"/>
      <c r="Z462" s="206"/>
      <c r="AA462" s="206"/>
      <c r="AB462" s="206"/>
      <c r="AC462" s="206"/>
      <c r="AD462" s="206"/>
      <c r="AE462" s="206"/>
      <c r="AF462" s="206"/>
      <c r="AG462" s="206" t="s">
        <v>280</v>
      </c>
      <c r="AH462" s="206">
        <v>0</v>
      </c>
      <c r="AI462" s="206"/>
      <c r="AJ462" s="206"/>
      <c r="AK462" s="206"/>
      <c r="AL462" s="206"/>
      <c r="AM462" s="206"/>
      <c r="AN462" s="206"/>
      <c r="AO462" s="206"/>
      <c r="AP462" s="206"/>
      <c r="AQ462" s="206"/>
      <c r="AR462" s="206"/>
      <c r="AS462" s="206"/>
      <c r="AT462" s="206"/>
      <c r="AU462" s="206"/>
      <c r="AV462" s="206"/>
      <c r="AW462" s="206"/>
      <c r="AX462" s="206"/>
      <c r="AY462" s="206"/>
      <c r="AZ462" s="206"/>
      <c r="BA462" s="206"/>
      <c r="BB462" s="206"/>
      <c r="BC462" s="206"/>
      <c r="BD462" s="206"/>
      <c r="BE462" s="206"/>
      <c r="BF462" s="206"/>
      <c r="BG462" s="206"/>
      <c r="BH462" s="206"/>
    </row>
    <row r="463" spans="1:60" outlineLevel="1" x14ac:dyDescent="0.25">
      <c r="A463" s="237">
        <v>133</v>
      </c>
      <c r="B463" s="238" t="s">
        <v>707</v>
      </c>
      <c r="C463" s="253" t="s">
        <v>708</v>
      </c>
      <c r="D463" s="239" t="s">
        <v>314</v>
      </c>
      <c r="E463" s="240">
        <v>50.59</v>
      </c>
      <c r="F463" s="241"/>
      <c r="G463" s="242">
        <f>ROUND(E463*F463,2)</f>
        <v>0</v>
      </c>
      <c r="H463" s="241"/>
      <c r="I463" s="242">
        <f>ROUND(E463*H463,2)</f>
        <v>0</v>
      </c>
      <c r="J463" s="241"/>
      <c r="K463" s="242">
        <f>ROUND(E463*J463,2)</f>
        <v>0</v>
      </c>
      <c r="L463" s="242">
        <v>21</v>
      </c>
      <c r="M463" s="242">
        <f>G463*(1+L463/100)</f>
        <v>0</v>
      </c>
      <c r="N463" s="242">
        <v>2.1000000000000001E-4</v>
      </c>
      <c r="O463" s="242">
        <f>ROUND(E463*N463,2)</f>
        <v>0.01</v>
      </c>
      <c r="P463" s="242">
        <v>0</v>
      </c>
      <c r="Q463" s="243">
        <f>ROUND(E463*P463,2)</f>
        <v>0</v>
      </c>
      <c r="R463" s="225"/>
      <c r="S463" s="225" t="s">
        <v>276</v>
      </c>
      <c r="T463" s="225" t="s">
        <v>277</v>
      </c>
      <c r="U463" s="225">
        <v>0.05</v>
      </c>
      <c r="V463" s="225">
        <f>ROUND(E463*U463,2)</f>
        <v>2.5299999999999998</v>
      </c>
      <c r="W463" s="225"/>
      <c r="X463" s="206"/>
      <c r="Y463" s="206"/>
      <c r="Z463" s="206"/>
      <c r="AA463" s="206"/>
      <c r="AB463" s="206"/>
      <c r="AC463" s="206"/>
      <c r="AD463" s="206"/>
      <c r="AE463" s="206"/>
      <c r="AF463" s="206"/>
      <c r="AG463" s="206" t="s">
        <v>659</v>
      </c>
      <c r="AH463" s="206"/>
      <c r="AI463" s="206"/>
      <c r="AJ463" s="206"/>
      <c r="AK463" s="206"/>
      <c r="AL463" s="206"/>
      <c r="AM463" s="206"/>
      <c r="AN463" s="206"/>
      <c r="AO463" s="206"/>
      <c r="AP463" s="206"/>
      <c r="AQ463" s="206"/>
      <c r="AR463" s="206"/>
      <c r="AS463" s="206"/>
      <c r="AT463" s="206"/>
      <c r="AU463" s="206"/>
      <c r="AV463" s="206"/>
      <c r="AW463" s="206"/>
      <c r="AX463" s="206"/>
      <c r="AY463" s="206"/>
      <c r="AZ463" s="206"/>
      <c r="BA463" s="206"/>
      <c r="BB463" s="206"/>
      <c r="BC463" s="206"/>
      <c r="BD463" s="206"/>
      <c r="BE463" s="206"/>
      <c r="BF463" s="206"/>
      <c r="BG463" s="206"/>
      <c r="BH463" s="206"/>
    </row>
    <row r="464" spans="1:60" outlineLevel="1" x14ac:dyDescent="0.25">
      <c r="A464" s="223"/>
      <c r="B464" s="224"/>
      <c r="C464" s="254" t="s">
        <v>709</v>
      </c>
      <c r="D464" s="226"/>
      <c r="E464" s="227">
        <v>16.13</v>
      </c>
      <c r="F464" s="225"/>
      <c r="G464" s="225"/>
      <c r="H464" s="225"/>
      <c r="I464" s="225"/>
      <c r="J464" s="225"/>
      <c r="K464" s="225"/>
      <c r="L464" s="225"/>
      <c r="M464" s="225"/>
      <c r="N464" s="225"/>
      <c r="O464" s="225"/>
      <c r="P464" s="225"/>
      <c r="Q464" s="225"/>
      <c r="R464" s="225"/>
      <c r="S464" s="225"/>
      <c r="T464" s="225"/>
      <c r="U464" s="225"/>
      <c r="V464" s="225"/>
      <c r="W464" s="225"/>
      <c r="X464" s="206"/>
      <c r="Y464" s="206"/>
      <c r="Z464" s="206"/>
      <c r="AA464" s="206"/>
      <c r="AB464" s="206"/>
      <c r="AC464" s="206"/>
      <c r="AD464" s="206"/>
      <c r="AE464" s="206"/>
      <c r="AF464" s="206"/>
      <c r="AG464" s="206" t="s">
        <v>280</v>
      </c>
      <c r="AH464" s="206">
        <v>0</v>
      </c>
      <c r="AI464" s="206"/>
      <c r="AJ464" s="206"/>
      <c r="AK464" s="206"/>
      <c r="AL464" s="206"/>
      <c r="AM464" s="206"/>
      <c r="AN464" s="206"/>
      <c r="AO464" s="206"/>
      <c r="AP464" s="206"/>
      <c r="AQ464" s="206"/>
      <c r="AR464" s="206"/>
      <c r="AS464" s="206"/>
      <c r="AT464" s="206"/>
      <c r="AU464" s="206"/>
      <c r="AV464" s="206"/>
      <c r="AW464" s="206"/>
      <c r="AX464" s="206"/>
      <c r="AY464" s="206"/>
      <c r="AZ464" s="206"/>
      <c r="BA464" s="206"/>
      <c r="BB464" s="206"/>
      <c r="BC464" s="206"/>
      <c r="BD464" s="206"/>
      <c r="BE464" s="206"/>
      <c r="BF464" s="206"/>
      <c r="BG464" s="206"/>
      <c r="BH464" s="206"/>
    </row>
    <row r="465" spans="1:60" outlineLevel="1" x14ac:dyDescent="0.25">
      <c r="A465" s="223"/>
      <c r="B465" s="224"/>
      <c r="C465" s="254" t="s">
        <v>710</v>
      </c>
      <c r="D465" s="226"/>
      <c r="E465" s="227">
        <v>14.94</v>
      </c>
      <c r="F465" s="225"/>
      <c r="G465" s="225"/>
      <c r="H465" s="225"/>
      <c r="I465" s="225"/>
      <c r="J465" s="225"/>
      <c r="K465" s="225"/>
      <c r="L465" s="225"/>
      <c r="M465" s="225"/>
      <c r="N465" s="225"/>
      <c r="O465" s="225"/>
      <c r="P465" s="225"/>
      <c r="Q465" s="225"/>
      <c r="R465" s="225"/>
      <c r="S465" s="225"/>
      <c r="T465" s="225"/>
      <c r="U465" s="225"/>
      <c r="V465" s="225"/>
      <c r="W465" s="225"/>
      <c r="X465" s="206"/>
      <c r="Y465" s="206"/>
      <c r="Z465" s="206"/>
      <c r="AA465" s="206"/>
      <c r="AB465" s="206"/>
      <c r="AC465" s="206"/>
      <c r="AD465" s="206"/>
      <c r="AE465" s="206"/>
      <c r="AF465" s="206"/>
      <c r="AG465" s="206" t="s">
        <v>280</v>
      </c>
      <c r="AH465" s="206">
        <v>0</v>
      </c>
      <c r="AI465" s="206"/>
      <c r="AJ465" s="206"/>
      <c r="AK465" s="206"/>
      <c r="AL465" s="206"/>
      <c r="AM465" s="206"/>
      <c r="AN465" s="206"/>
      <c r="AO465" s="206"/>
      <c r="AP465" s="206"/>
      <c r="AQ465" s="206"/>
      <c r="AR465" s="206"/>
      <c r="AS465" s="206"/>
      <c r="AT465" s="206"/>
      <c r="AU465" s="206"/>
      <c r="AV465" s="206"/>
      <c r="AW465" s="206"/>
      <c r="AX465" s="206"/>
      <c r="AY465" s="206"/>
      <c r="AZ465" s="206"/>
      <c r="BA465" s="206"/>
      <c r="BB465" s="206"/>
      <c r="BC465" s="206"/>
      <c r="BD465" s="206"/>
      <c r="BE465" s="206"/>
      <c r="BF465" s="206"/>
      <c r="BG465" s="206"/>
      <c r="BH465" s="206"/>
    </row>
    <row r="466" spans="1:60" outlineLevel="1" x14ac:dyDescent="0.25">
      <c r="A466" s="223"/>
      <c r="B466" s="224"/>
      <c r="C466" s="254" t="s">
        <v>711</v>
      </c>
      <c r="D466" s="226"/>
      <c r="E466" s="227">
        <v>7.34</v>
      </c>
      <c r="F466" s="225"/>
      <c r="G466" s="225"/>
      <c r="H466" s="225"/>
      <c r="I466" s="225"/>
      <c r="J466" s="225"/>
      <c r="K466" s="225"/>
      <c r="L466" s="225"/>
      <c r="M466" s="225"/>
      <c r="N466" s="225"/>
      <c r="O466" s="225"/>
      <c r="P466" s="225"/>
      <c r="Q466" s="225"/>
      <c r="R466" s="225"/>
      <c r="S466" s="225"/>
      <c r="T466" s="225"/>
      <c r="U466" s="225"/>
      <c r="V466" s="225"/>
      <c r="W466" s="225"/>
      <c r="X466" s="206"/>
      <c r="Y466" s="206"/>
      <c r="Z466" s="206"/>
      <c r="AA466" s="206"/>
      <c r="AB466" s="206"/>
      <c r="AC466" s="206"/>
      <c r="AD466" s="206"/>
      <c r="AE466" s="206"/>
      <c r="AF466" s="206"/>
      <c r="AG466" s="206" t="s">
        <v>280</v>
      </c>
      <c r="AH466" s="206">
        <v>0</v>
      </c>
      <c r="AI466" s="206"/>
      <c r="AJ466" s="206"/>
      <c r="AK466" s="206"/>
      <c r="AL466" s="206"/>
      <c r="AM466" s="206"/>
      <c r="AN466" s="206"/>
      <c r="AO466" s="206"/>
      <c r="AP466" s="206"/>
      <c r="AQ466" s="206"/>
      <c r="AR466" s="206"/>
      <c r="AS466" s="206"/>
      <c r="AT466" s="206"/>
      <c r="AU466" s="206"/>
      <c r="AV466" s="206"/>
      <c r="AW466" s="206"/>
      <c r="AX466" s="206"/>
      <c r="AY466" s="206"/>
      <c r="AZ466" s="206"/>
      <c r="BA466" s="206"/>
      <c r="BB466" s="206"/>
      <c r="BC466" s="206"/>
      <c r="BD466" s="206"/>
      <c r="BE466" s="206"/>
      <c r="BF466" s="206"/>
      <c r="BG466" s="206"/>
      <c r="BH466" s="206"/>
    </row>
    <row r="467" spans="1:60" outlineLevel="1" x14ac:dyDescent="0.25">
      <c r="A467" s="223"/>
      <c r="B467" s="224"/>
      <c r="C467" s="254" t="s">
        <v>712</v>
      </c>
      <c r="D467" s="226"/>
      <c r="E467" s="227">
        <v>6.02</v>
      </c>
      <c r="F467" s="225"/>
      <c r="G467" s="225"/>
      <c r="H467" s="225"/>
      <c r="I467" s="225"/>
      <c r="J467" s="225"/>
      <c r="K467" s="225"/>
      <c r="L467" s="225"/>
      <c r="M467" s="225"/>
      <c r="N467" s="225"/>
      <c r="O467" s="225"/>
      <c r="P467" s="225"/>
      <c r="Q467" s="225"/>
      <c r="R467" s="225"/>
      <c r="S467" s="225"/>
      <c r="T467" s="225"/>
      <c r="U467" s="225"/>
      <c r="V467" s="225"/>
      <c r="W467" s="225"/>
      <c r="X467" s="206"/>
      <c r="Y467" s="206"/>
      <c r="Z467" s="206"/>
      <c r="AA467" s="206"/>
      <c r="AB467" s="206"/>
      <c r="AC467" s="206"/>
      <c r="AD467" s="206"/>
      <c r="AE467" s="206"/>
      <c r="AF467" s="206"/>
      <c r="AG467" s="206" t="s">
        <v>280</v>
      </c>
      <c r="AH467" s="206">
        <v>0</v>
      </c>
      <c r="AI467" s="206"/>
      <c r="AJ467" s="206"/>
      <c r="AK467" s="206"/>
      <c r="AL467" s="206"/>
      <c r="AM467" s="206"/>
      <c r="AN467" s="206"/>
      <c r="AO467" s="206"/>
      <c r="AP467" s="206"/>
      <c r="AQ467" s="206"/>
      <c r="AR467" s="206"/>
      <c r="AS467" s="206"/>
      <c r="AT467" s="206"/>
      <c r="AU467" s="206"/>
      <c r="AV467" s="206"/>
      <c r="AW467" s="206"/>
      <c r="AX467" s="206"/>
      <c r="AY467" s="206"/>
      <c r="AZ467" s="206"/>
      <c r="BA467" s="206"/>
      <c r="BB467" s="206"/>
      <c r="BC467" s="206"/>
      <c r="BD467" s="206"/>
      <c r="BE467" s="206"/>
      <c r="BF467" s="206"/>
      <c r="BG467" s="206"/>
      <c r="BH467" s="206"/>
    </row>
    <row r="468" spans="1:60" outlineLevel="1" x14ac:dyDescent="0.25">
      <c r="A468" s="223"/>
      <c r="B468" s="224"/>
      <c r="C468" s="254" t="s">
        <v>713</v>
      </c>
      <c r="D468" s="226"/>
      <c r="E468" s="227">
        <v>1.68</v>
      </c>
      <c r="F468" s="225"/>
      <c r="G468" s="225"/>
      <c r="H468" s="225"/>
      <c r="I468" s="225"/>
      <c r="J468" s="225"/>
      <c r="K468" s="225"/>
      <c r="L468" s="225"/>
      <c r="M468" s="225"/>
      <c r="N468" s="225"/>
      <c r="O468" s="225"/>
      <c r="P468" s="225"/>
      <c r="Q468" s="225"/>
      <c r="R468" s="225"/>
      <c r="S468" s="225"/>
      <c r="T468" s="225"/>
      <c r="U468" s="225"/>
      <c r="V468" s="225"/>
      <c r="W468" s="225"/>
      <c r="X468" s="206"/>
      <c r="Y468" s="206"/>
      <c r="Z468" s="206"/>
      <c r="AA468" s="206"/>
      <c r="AB468" s="206"/>
      <c r="AC468" s="206"/>
      <c r="AD468" s="206"/>
      <c r="AE468" s="206"/>
      <c r="AF468" s="206"/>
      <c r="AG468" s="206" t="s">
        <v>280</v>
      </c>
      <c r="AH468" s="206">
        <v>0</v>
      </c>
      <c r="AI468" s="206"/>
      <c r="AJ468" s="206"/>
      <c r="AK468" s="206"/>
      <c r="AL468" s="206"/>
      <c r="AM468" s="206"/>
      <c r="AN468" s="206"/>
      <c r="AO468" s="206"/>
      <c r="AP468" s="206"/>
      <c r="AQ468" s="206"/>
      <c r="AR468" s="206"/>
      <c r="AS468" s="206"/>
      <c r="AT468" s="206"/>
      <c r="AU468" s="206"/>
      <c r="AV468" s="206"/>
      <c r="AW468" s="206"/>
      <c r="AX468" s="206"/>
      <c r="AY468" s="206"/>
      <c r="AZ468" s="206"/>
      <c r="BA468" s="206"/>
      <c r="BB468" s="206"/>
      <c r="BC468" s="206"/>
      <c r="BD468" s="206"/>
      <c r="BE468" s="206"/>
      <c r="BF468" s="206"/>
      <c r="BG468" s="206"/>
      <c r="BH468" s="206"/>
    </row>
    <row r="469" spans="1:60" outlineLevel="1" x14ac:dyDescent="0.25">
      <c r="A469" s="223"/>
      <c r="B469" s="224"/>
      <c r="C469" s="254" t="s">
        <v>714</v>
      </c>
      <c r="D469" s="226"/>
      <c r="E469" s="227">
        <v>4.4800000000000004</v>
      </c>
      <c r="F469" s="225"/>
      <c r="G469" s="225"/>
      <c r="H469" s="225"/>
      <c r="I469" s="225"/>
      <c r="J469" s="225"/>
      <c r="K469" s="225"/>
      <c r="L469" s="225"/>
      <c r="M469" s="225"/>
      <c r="N469" s="225"/>
      <c r="O469" s="225"/>
      <c r="P469" s="225"/>
      <c r="Q469" s="225"/>
      <c r="R469" s="225"/>
      <c r="S469" s="225"/>
      <c r="T469" s="225"/>
      <c r="U469" s="225"/>
      <c r="V469" s="225"/>
      <c r="W469" s="225"/>
      <c r="X469" s="206"/>
      <c r="Y469" s="206"/>
      <c r="Z469" s="206"/>
      <c r="AA469" s="206"/>
      <c r="AB469" s="206"/>
      <c r="AC469" s="206"/>
      <c r="AD469" s="206"/>
      <c r="AE469" s="206"/>
      <c r="AF469" s="206"/>
      <c r="AG469" s="206" t="s">
        <v>280</v>
      </c>
      <c r="AH469" s="206">
        <v>0</v>
      </c>
      <c r="AI469" s="206"/>
      <c r="AJ469" s="206"/>
      <c r="AK469" s="206"/>
      <c r="AL469" s="206"/>
      <c r="AM469" s="206"/>
      <c r="AN469" s="206"/>
      <c r="AO469" s="206"/>
      <c r="AP469" s="206"/>
      <c r="AQ469" s="206"/>
      <c r="AR469" s="206"/>
      <c r="AS469" s="206"/>
      <c r="AT469" s="206"/>
      <c r="AU469" s="206"/>
      <c r="AV469" s="206"/>
      <c r="AW469" s="206"/>
      <c r="AX469" s="206"/>
      <c r="AY469" s="206"/>
      <c r="AZ469" s="206"/>
      <c r="BA469" s="206"/>
      <c r="BB469" s="206"/>
      <c r="BC469" s="206"/>
      <c r="BD469" s="206"/>
      <c r="BE469" s="206"/>
      <c r="BF469" s="206"/>
      <c r="BG469" s="206"/>
      <c r="BH469" s="206"/>
    </row>
    <row r="470" spans="1:60" outlineLevel="1" x14ac:dyDescent="0.25">
      <c r="A470" s="237">
        <v>134</v>
      </c>
      <c r="B470" s="238" t="s">
        <v>715</v>
      </c>
      <c r="C470" s="253" t="s">
        <v>716</v>
      </c>
      <c r="D470" s="239" t="s">
        <v>370</v>
      </c>
      <c r="E470" s="240">
        <v>33.89</v>
      </c>
      <c r="F470" s="241"/>
      <c r="G470" s="242">
        <f>ROUND(E470*F470,2)</f>
        <v>0</v>
      </c>
      <c r="H470" s="241"/>
      <c r="I470" s="242">
        <f>ROUND(E470*H470,2)</f>
        <v>0</v>
      </c>
      <c r="J470" s="241"/>
      <c r="K470" s="242">
        <f>ROUND(E470*J470,2)</f>
        <v>0</v>
      </c>
      <c r="L470" s="242">
        <v>21</v>
      </c>
      <c r="M470" s="242">
        <f>G470*(1+L470/100)</f>
        <v>0</v>
      </c>
      <c r="N470" s="242">
        <v>0</v>
      </c>
      <c r="O470" s="242">
        <f>ROUND(E470*N470,2)</f>
        <v>0</v>
      </c>
      <c r="P470" s="242">
        <v>0</v>
      </c>
      <c r="Q470" s="243">
        <f>ROUND(E470*P470,2)</f>
        <v>0</v>
      </c>
      <c r="R470" s="225"/>
      <c r="S470" s="225" t="s">
        <v>276</v>
      </c>
      <c r="T470" s="225" t="s">
        <v>277</v>
      </c>
      <c r="U470" s="225">
        <v>0.23599999999999999</v>
      </c>
      <c r="V470" s="225">
        <f>ROUND(E470*U470,2)</f>
        <v>8</v>
      </c>
      <c r="W470" s="225"/>
      <c r="X470" s="206"/>
      <c r="Y470" s="206"/>
      <c r="Z470" s="206"/>
      <c r="AA470" s="206"/>
      <c r="AB470" s="206"/>
      <c r="AC470" s="206"/>
      <c r="AD470" s="206"/>
      <c r="AE470" s="206"/>
      <c r="AF470" s="206"/>
      <c r="AG470" s="206" t="s">
        <v>659</v>
      </c>
      <c r="AH470" s="206"/>
      <c r="AI470" s="206"/>
      <c r="AJ470" s="206"/>
      <c r="AK470" s="206"/>
      <c r="AL470" s="206"/>
      <c r="AM470" s="206"/>
      <c r="AN470" s="206"/>
      <c r="AO470" s="206"/>
      <c r="AP470" s="206"/>
      <c r="AQ470" s="206"/>
      <c r="AR470" s="206"/>
      <c r="AS470" s="206"/>
      <c r="AT470" s="206"/>
      <c r="AU470" s="206"/>
      <c r="AV470" s="206"/>
      <c r="AW470" s="206"/>
      <c r="AX470" s="206"/>
      <c r="AY470" s="206"/>
      <c r="AZ470" s="206"/>
      <c r="BA470" s="206"/>
      <c r="BB470" s="206"/>
      <c r="BC470" s="206"/>
      <c r="BD470" s="206"/>
      <c r="BE470" s="206"/>
      <c r="BF470" s="206"/>
      <c r="BG470" s="206"/>
      <c r="BH470" s="206"/>
    </row>
    <row r="471" spans="1:60" outlineLevel="1" x14ac:dyDescent="0.25">
      <c r="A471" s="223"/>
      <c r="B471" s="224"/>
      <c r="C471" s="254" t="s">
        <v>717</v>
      </c>
      <c r="D471" s="226"/>
      <c r="E471" s="227">
        <v>15.55</v>
      </c>
      <c r="F471" s="225"/>
      <c r="G471" s="225"/>
      <c r="H471" s="225"/>
      <c r="I471" s="225"/>
      <c r="J471" s="225"/>
      <c r="K471" s="225"/>
      <c r="L471" s="225"/>
      <c r="M471" s="225"/>
      <c r="N471" s="225"/>
      <c r="O471" s="225"/>
      <c r="P471" s="225"/>
      <c r="Q471" s="225"/>
      <c r="R471" s="225"/>
      <c r="S471" s="225"/>
      <c r="T471" s="225"/>
      <c r="U471" s="225"/>
      <c r="V471" s="225"/>
      <c r="W471" s="225"/>
      <c r="X471" s="206"/>
      <c r="Y471" s="206"/>
      <c r="Z471" s="206"/>
      <c r="AA471" s="206"/>
      <c r="AB471" s="206"/>
      <c r="AC471" s="206"/>
      <c r="AD471" s="206"/>
      <c r="AE471" s="206"/>
      <c r="AF471" s="206"/>
      <c r="AG471" s="206" t="s">
        <v>280</v>
      </c>
      <c r="AH471" s="206">
        <v>0</v>
      </c>
      <c r="AI471" s="206"/>
      <c r="AJ471" s="206"/>
      <c r="AK471" s="206"/>
      <c r="AL471" s="206"/>
      <c r="AM471" s="206"/>
      <c r="AN471" s="206"/>
      <c r="AO471" s="206"/>
      <c r="AP471" s="206"/>
      <c r="AQ471" s="206"/>
      <c r="AR471" s="206"/>
      <c r="AS471" s="206"/>
      <c r="AT471" s="206"/>
      <c r="AU471" s="206"/>
      <c r="AV471" s="206"/>
      <c r="AW471" s="206"/>
      <c r="AX471" s="206"/>
      <c r="AY471" s="206"/>
      <c r="AZ471" s="206"/>
      <c r="BA471" s="206"/>
      <c r="BB471" s="206"/>
      <c r="BC471" s="206"/>
      <c r="BD471" s="206"/>
      <c r="BE471" s="206"/>
      <c r="BF471" s="206"/>
      <c r="BG471" s="206"/>
      <c r="BH471" s="206"/>
    </row>
    <row r="472" spans="1:60" ht="20.399999999999999" outlineLevel="1" x14ac:dyDescent="0.25">
      <c r="A472" s="223"/>
      <c r="B472" s="224"/>
      <c r="C472" s="254" t="s">
        <v>718</v>
      </c>
      <c r="D472" s="226"/>
      <c r="E472" s="227">
        <v>12.65</v>
      </c>
      <c r="F472" s="225"/>
      <c r="G472" s="225"/>
      <c r="H472" s="225"/>
      <c r="I472" s="225"/>
      <c r="J472" s="225"/>
      <c r="K472" s="225"/>
      <c r="L472" s="225"/>
      <c r="M472" s="225"/>
      <c r="N472" s="225"/>
      <c r="O472" s="225"/>
      <c r="P472" s="225"/>
      <c r="Q472" s="225"/>
      <c r="R472" s="225"/>
      <c r="S472" s="225"/>
      <c r="T472" s="225"/>
      <c r="U472" s="225"/>
      <c r="V472" s="225"/>
      <c r="W472" s="225"/>
      <c r="X472" s="206"/>
      <c r="Y472" s="206"/>
      <c r="Z472" s="206"/>
      <c r="AA472" s="206"/>
      <c r="AB472" s="206"/>
      <c r="AC472" s="206"/>
      <c r="AD472" s="206"/>
      <c r="AE472" s="206"/>
      <c r="AF472" s="206"/>
      <c r="AG472" s="206" t="s">
        <v>280</v>
      </c>
      <c r="AH472" s="206">
        <v>0</v>
      </c>
      <c r="AI472" s="206"/>
      <c r="AJ472" s="206"/>
      <c r="AK472" s="206"/>
      <c r="AL472" s="206"/>
      <c r="AM472" s="206"/>
      <c r="AN472" s="206"/>
      <c r="AO472" s="206"/>
      <c r="AP472" s="206"/>
      <c r="AQ472" s="206"/>
      <c r="AR472" s="206"/>
      <c r="AS472" s="206"/>
      <c r="AT472" s="206"/>
      <c r="AU472" s="206"/>
      <c r="AV472" s="206"/>
      <c r="AW472" s="206"/>
      <c r="AX472" s="206"/>
      <c r="AY472" s="206"/>
      <c r="AZ472" s="206"/>
      <c r="BA472" s="206"/>
      <c r="BB472" s="206"/>
      <c r="BC472" s="206"/>
      <c r="BD472" s="206"/>
      <c r="BE472" s="206"/>
      <c r="BF472" s="206"/>
      <c r="BG472" s="206"/>
      <c r="BH472" s="206"/>
    </row>
    <row r="473" spans="1:60" outlineLevel="1" x14ac:dyDescent="0.25">
      <c r="A473" s="223"/>
      <c r="B473" s="224"/>
      <c r="C473" s="254" t="s">
        <v>719</v>
      </c>
      <c r="D473" s="226"/>
      <c r="E473" s="227">
        <v>5.69</v>
      </c>
      <c r="F473" s="225"/>
      <c r="G473" s="225"/>
      <c r="H473" s="225"/>
      <c r="I473" s="225"/>
      <c r="J473" s="225"/>
      <c r="K473" s="225"/>
      <c r="L473" s="225"/>
      <c r="M473" s="225"/>
      <c r="N473" s="225"/>
      <c r="O473" s="225"/>
      <c r="P473" s="225"/>
      <c r="Q473" s="225"/>
      <c r="R473" s="225"/>
      <c r="S473" s="225"/>
      <c r="T473" s="225"/>
      <c r="U473" s="225"/>
      <c r="V473" s="225"/>
      <c r="W473" s="225"/>
      <c r="X473" s="206"/>
      <c r="Y473" s="206"/>
      <c r="Z473" s="206"/>
      <c r="AA473" s="206"/>
      <c r="AB473" s="206"/>
      <c r="AC473" s="206"/>
      <c r="AD473" s="206"/>
      <c r="AE473" s="206"/>
      <c r="AF473" s="206"/>
      <c r="AG473" s="206" t="s">
        <v>280</v>
      </c>
      <c r="AH473" s="206">
        <v>0</v>
      </c>
      <c r="AI473" s="206"/>
      <c r="AJ473" s="206"/>
      <c r="AK473" s="206"/>
      <c r="AL473" s="206"/>
      <c r="AM473" s="206"/>
      <c r="AN473" s="206"/>
      <c r="AO473" s="206"/>
      <c r="AP473" s="206"/>
      <c r="AQ473" s="206"/>
      <c r="AR473" s="206"/>
      <c r="AS473" s="206"/>
      <c r="AT473" s="206"/>
      <c r="AU473" s="206"/>
      <c r="AV473" s="206"/>
      <c r="AW473" s="206"/>
      <c r="AX473" s="206"/>
      <c r="AY473" s="206"/>
      <c r="AZ473" s="206"/>
      <c r="BA473" s="206"/>
      <c r="BB473" s="206"/>
      <c r="BC473" s="206"/>
      <c r="BD473" s="206"/>
      <c r="BE473" s="206"/>
      <c r="BF473" s="206"/>
      <c r="BG473" s="206"/>
      <c r="BH473" s="206"/>
    </row>
    <row r="474" spans="1:60" outlineLevel="1" x14ac:dyDescent="0.25">
      <c r="A474" s="237">
        <v>135</v>
      </c>
      <c r="B474" s="238" t="s">
        <v>720</v>
      </c>
      <c r="C474" s="253" t="s">
        <v>721</v>
      </c>
      <c r="D474" s="239" t="s">
        <v>370</v>
      </c>
      <c r="E474" s="240">
        <v>52.005000000000003</v>
      </c>
      <c r="F474" s="241"/>
      <c r="G474" s="242">
        <f>ROUND(E474*F474,2)</f>
        <v>0</v>
      </c>
      <c r="H474" s="241"/>
      <c r="I474" s="242">
        <f>ROUND(E474*H474,2)</f>
        <v>0</v>
      </c>
      <c r="J474" s="241"/>
      <c r="K474" s="242">
        <f>ROUND(E474*J474,2)</f>
        <v>0</v>
      </c>
      <c r="L474" s="242">
        <v>21</v>
      </c>
      <c r="M474" s="242">
        <f>G474*(1+L474/100)</f>
        <v>0</v>
      </c>
      <c r="N474" s="242">
        <v>3.2000000000000003E-4</v>
      </c>
      <c r="O474" s="242">
        <f>ROUND(E474*N474,2)</f>
        <v>0.02</v>
      </c>
      <c r="P474" s="242">
        <v>0</v>
      </c>
      <c r="Q474" s="243">
        <f>ROUND(E474*P474,2)</f>
        <v>0</v>
      </c>
      <c r="R474" s="225"/>
      <c r="S474" s="225" t="s">
        <v>276</v>
      </c>
      <c r="T474" s="225" t="s">
        <v>277</v>
      </c>
      <c r="U474" s="225">
        <v>0.23599999999999999</v>
      </c>
      <c r="V474" s="225">
        <f>ROUND(E474*U474,2)</f>
        <v>12.27</v>
      </c>
      <c r="W474" s="225"/>
      <c r="X474" s="206"/>
      <c r="Y474" s="206"/>
      <c r="Z474" s="206"/>
      <c r="AA474" s="206"/>
      <c r="AB474" s="206"/>
      <c r="AC474" s="206"/>
      <c r="AD474" s="206"/>
      <c r="AE474" s="206"/>
      <c r="AF474" s="206"/>
      <c r="AG474" s="206" t="s">
        <v>346</v>
      </c>
      <c r="AH474" s="206"/>
      <c r="AI474" s="206"/>
      <c r="AJ474" s="206"/>
      <c r="AK474" s="206"/>
      <c r="AL474" s="206"/>
      <c r="AM474" s="206"/>
      <c r="AN474" s="206"/>
      <c r="AO474" s="206"/>
      <c r="AP474" s="206"/>
      <c r="AQ474" s="206"/>
      <c r="AR474" s="206"/>
      <c r="AS474" s="206"/>
      <c r="AT474" s="206"/>
      <c r="AU474" s="206"/>
      <c r="AV474" s="206"/>
      <c r="AW474" s="206"/>
      <c r="AX474" s="206"/>
      <c r="AY474" s="206"/>
      <c r="AZ474" s="206"/>
      <c r="BA474" s="206"/>
      <c r="BB474" s="206"/>
      <c r="BC474" s="206"/>
      <c r="BD474" s="206"/>
      <c r="BE474" s="206"/>
      <c r="BF474" s="206"/>
      <c r="BG474" s="206"/>
      <c r="BH474" s="206"/>
    </row>
    <row r="475" spans="1:60" ht="20.399999999999999" outlineLevel="1" x14ac:dyDescent="0.25">
      <c r="A475" s="223"/>
      <c r="B475" s="224"/>
      <c r="C475" s="254" t="s">
        <v>722</v>
      </c>
      <c r="D475" s="226"/>
      <c r="E475" s="227">
        <v>39.880000000000003</v>
      </c>
      <c r="F475" s="225"/>
      <c r="G475" s="225"/>
      <c r="H475" s="225"/>
      <c r="I475" s="225"/>
      <c r="J475" s="225"/>
      <c r="K475" s="225"/>
      <c r="L475" s="225"/>
      <c r="M475" s="225"/>
      <c r="N475" s="225"/>
      <c r="O475" s="225"/>
      <c r="P475" s="225"/>
      <c r="Q475" s="225"/>
      <c r="R475" s="225"/>
      <c r="S475" s="225"/>
      <c r="T475" s="225"/>
      <c r="U475" s="225"/>
      <c r="V475" s="225"/>
      <c r="W475" s="225"/>
      <c r="X475" s="206"/>
      <c r="Y475" s="206"/>
      <c r="Z475" s="206"/>
      <c r="AA475" s="206"/>
      <c r="AB475" s="206"/>
      <c r="AC475" s="206"/>
      <c r="AD475" s="206"/>
      <c r="AE475" s="206"/>
      <c r="AF475" s="206"/>
      <c r="AG475" s="206" t="s">
        <v>280</v>
      </c>
      <c r="AH475" s="206">
        <v>0</v>
      </c>
      <c r="AI475" s="206"/>
      <c r="AJ475" s="206"/>
      <c r="AK475" s="206"/>
      <c r="AL475" s="206"/>
      <c r="AM475" s="206"/>
      <c r="AN475" s="206"/>
      <c r="AO475" s="206"/>
      <c r="AP475" s="206"/>
      <c r="AQ475" s="206"/>
      <c r="AR475" s="206"/>
      <c r="AS475" s="206"/>
      <c r="AT475" s="206"/>
      <c r="AU475" s="206"/>
      <c r="AV475" s="206"/>
      <c r="AW475" s="206"/>
      <c r="AX475" s="206"/>
      <c r="AY475" s="206"/>
      <c r="AZ475" s="206"/>
      <c r="BA475" s="206"/>
      <c r="BB475" s="206"/>
      <c r="BC475" s="206"/>
      <c r="BD475" s="206"/>
      <c r="BE475" s="206"/>
      <c r="BF475" s="206"/>
      <c r="BG475" s="206"/>
      <c r="BH475" s="206"/>
    </row>
    <row r="476" spans="1:60" outlineLevel="1" x14ac:dyDescent="0.25">
      <c r="A476" s="223"/>
      <c r="B476" s="224"/>
      <c r="C476" s="254" t="s">
        <v>723</v>
      </c>
      <c r="D476" s="226"/>
      <c r="E476" s="227">
        <v>7.44</v>
      </c>
      <c r="F476" s="225"/>
      <c r="G476" s="225"/>
      <c r="H476" s="225"/>
      <c r="I476" s="225"/>
      <c r="J476" s="225"/>
      <c r="K476" s="225"/>
      <c r="L476" s="225"/>
      <c r="M476" s="225"/>
      <c r="N476" s="225"/>
      <c r="O476" s="225"/>
      <c r="P476" s="225"/>
      <c r="Q476" s="225"/>
      <c r="R476" s="225"/>
      <c r="S476" s="225"/>
      <c r="T476" s="225"/>
      <c r="U476" s="225"/>
      <c r="V476" s="225"/>
      <c r="W476" s="225"/>
      <c r="X476" s="206"/>
      <c r="Y476" s="206"/>
      <c r="Z476" s="206"/>
      <c r="AA476" s="206"/>
      <c r="AB476" s="206"/>
      <c r="AC476" s="206"/>
      <c r="AD476" s="206"/>
      <c r="AE476" s="206"/>
      <c r="AF476" s="206"/>
      <c r="AG476" s="206" t="s">
        <v>280</v>
      </c>
      <c r="AH476" s="206">
        <v>0</v>
      </c>
      <c r="AI476" s="206"/>
      <c r="AJ476" s="206"/>
      <c r="AK476" s="206"/>
      <c r="AL476" s="206"/>
      <c r="AM476" s="206"/>
      <c r="AN476" s="206"/>
      <c r="AO476" s="206"/>
      <c r="AP476" s="206"/>
      <c r="AQ476" s="206"/>
      <c r="AR476" s="206"/>
      <c r="AS476" s="206"/>
      <c r="AT476" s="206"/>
      <c r="AU476" s="206"/>
      <c r="AV476" s="206"/>
      <c r="AW476" s="206"/>
      <c r="AX476" s="206"/>
      <c r="AY476" s="206"/>
      <c r="AZ476" s="206"/>
      <c r="BA476" s="206"/>
      <c r="BB476" s="206"/>
      <c r="BC476" s="206"/>
      <c r="BD476" s="206"/>
      <c r="BE476" s="206"/>
      <c r="BF476" s="206"/>
      <c r="BG476" s="206"/>
      <c r="BH476" s="206"/>
    </row>
    <row r="477" spans="1:60" outlineLevel="1" x14ac:dyDescent="0.25">
      <c r="A477" s="223"/>
      <c r="B477" s="224"/>
      <c r="C477" s="254" t="s">
        <v>724</v>
      </c>
      <c r="D477" s="226"/>
      <c r="E477" s="227">
        <v>4.6849999999999996</v>
      </c>
      <c r="F477" s="225"/>
      <c r="G477" s="225"/>
      <c r="H477" s="225"/>
      <c r="I477" s="225"/>
      <c r="J477" s="225"/>
      <c r="K477" s="225"/>
      <c r="L477" s="225"/>
      <c r="M477" s="225"/>
      <c r="N477" s="225"/>
      <c r="O477" s="225"/>
      <c r="P477" s="225"/>
      <c r="Q477" s="225"/>
      <c r="R477" s="225"/>
      <c r="S477" s="225"/>
      <c r="T477" s="225"/>
      <c r="U477" s="225"/>
      <c r="V477" s="225"/>
      <c r="W477" s="225"/>
      <c r="X477" s="206"/>
      <c r="Y477" s="206"/>
      <c r="Z477" s="206"/>
      <c r="AA477" s="206"/>
      <c r="AB477" s="206"/>
      <c r="AC477" s="206"/>
      <c r="AD477" s="206"/>
      <c r="AE477" s="206"/>
      <c r="AF477" s="206"/>
      <c r="AG477" s="206" t="s">
        <v>280</v>
      </c>
      <c r="AH477" s="206">
        <v>0</v>
      </c>
      <c r="AI477" s="206"/>
      <c r="AJ477" s="206"/>
      <c r="AK477" s="206"/>
      <c r="AL477" s="206"/>
      <c r="AM477" s="206"/>
      <c r="AN477" s="206"/>
      <c r="AO477" s="206"/>
      <c r="AP477" s="206"/>
      <c r="AQ477" s="206"/>
      <c r="AR477" s="206"/>
      <c r="AS477" s="206"/>
      <c r="AT477" s="206"/>
      <c r="AU477" s="206"/>
      <c r="AV477" s="206"/>
      <c r="AW477" s="206"/>
      <c r="AX477" s="206"/>
      <c r="AY477" s="206"/>
      <c r="AZ477" s="206"/>
      <c r="BA477" s="206"/>
      <c r="BB477" s="206"/>
      <c r="BC477" s="206"/>
      <c r="BD477" s="206"/>
      <c r="BE477" s="206"/>
      <c r="BF477" s="206"/>
      <c r="BG477" s="206"/>
      <c r="BH477" s="206"/>
    </row>
    <row r="478" spans="1:60" outlineLevel="1" x14ac:dyDescent="0.25">
      <c r="A478" s="237">
        <v>136</v>
      </c>
      <c r="B478" s="238" t="s">
        <v>725</v>
      </c>
      <c r="C478" s="253" t="s">
        <v>726</v>
      </c>
      <c r="D478" s="239" t="s">
        <v>370</v>
      </c>
      <c r="E478" s="240">
        <v>33.89</v>
      </c>
      <c r="F478" s="241"/>
      <c r="G478" s="242">
        <f>ROUND(E478*F478,2)</f>
        <v>0</v>
      </c>
      <c r="H478" s="241"/>
      <c r="I478" s="242">
        <f>ROUND(E478*H478,2)</f>
        <v>0</v>
      </c>
      <c r="J478" s="241"/>
      <c r="K478" s="242">
        <f>ROUND(E478*J478,2)</f>
        <v>0</v>
      </c>
      <c r="L478" s="242">
        <v>21</v>
      </c>
      <c r="M478" s="242">
        <f>G478*(1+L478/100)</f>
        <v>0</v>
      </c>
      <c r="N478" s="242">
        <v>0</v>
      </c>
      <c r="O478" s="242">
        <f>ROUND(E478*N478,2)</f>
        <v>0</v>
      </c>
      <c r="P478" s="242">
        <v>0</v>
      </c>
      <c r="Q478" s="243">
        <f>ROUND(E478*P478,2)</f>
        <v>0</v>
      </c>
      <c r="R478" s="225"/>
      <c r="S478" s="225" t="s">
        <v>276</v>
      </c>
      <c r="T478" s="225" t="s">
        <v>277</v>
      </c>
      <c r="U478" s="225">
        <v>0.154</v>
      </c>
      <c r="V478" s="225">
        <f>ROUND(E478*U478,2)</f>
        <v>5.22</v>
      </c>
      <c r="W478" s="225"/>
      <c r="X478" s="206"/>
      <c r="Y478" s="206"/>
      <c r="Z478" s="206"/>
      <c r="AA478" s="206"/>
      <c r="AB478" s="206"/>
      <c r="AC478" s="206"/>
      <c r="AD478" s="206"/>
      <c r="AE478" s="206"/>
      <c r="AF478" s="206"/>
      <c r="AG478" s="206" t="s">
        <v>659</v>
      </c>
      <c r="AH478" s="206"/>
      <c r="AI478" s="206"/>
      <c r="AJ478" s="206"/>
      <c r="AK478" s="206"/>
      <c r="AL478" s="206"/>
      <c r="AM478" s="206"/>
      <c r="AN478" s="206"/>
      <c r="AO478" s="206"/>
      <c r="AP478" s="206"/>
      <c r="AQ478" s="206"/>
      <c r="AR478" s="206"/>
      <c r="AS478" s="206"/>
      <c r="AT478" s="206"/>
      <c r="AU478" s="206"/>
      <c r="AV478" s="206"/>
      <c r="AW478" s="206"/>
      <c r="AX478" s="206"/>
      <c r="AY478" s="206"/>
      <c r="AZ478" s="206"/>
      <c r="BA478" s="206"/>
      <c r="BB478" s="206"/>
      <c r="BC478" s="206"/>
      <c r="BD478" s="206"/>
      <c r="BE478" s="206"/>
      <c r="BF478" s="206"/>
      <c r="BG478" s="206"/>
      <c r="BH478" s="206"/>
    </row>
    <row r="479" spans="1:60" outlineLevel="1" x14ac:dyDescent="0.25">
      <c r="A479" s="223"/>
      <c r="B479" s="224"/>
      <c r="C479" s="254" t="s">
        <v>717</v>
      </c>
      <c r="D479" s="226"/>
      <c r="E479" s="227">
        <v>15.55</v>
      </c>
      <c r="F479" s="225"/>
      <c r="G479" s="225"/>
      <c r="H479" s="225"/>
      <c r="I479" s="225"/>
      <c r="J479" s="225"/>
      <c r="K479" s="225"/>
      <c r="L479" s="225"/>
      <c r="M479" s="225"/>
      <c r="N479" s="225"/>
      <c r="O479" s="225"/>
      <c r="P479" s="225"/>
      <c r="Q479" s="225"/>
      <c r="R479" s="225"/>
      <c r="S479" s="225"/>
      <c r="T479" s="225"/>
      <c r="U479" s="225"/>
      <c r="V479" s="225"/>
      <c r="W479" s="225"/>
      <c r="X479" s="206"/>
      <c r="Y479" s="206"/>
      <c r="Z479" s="206"/>
      <c r="AA479" s="206"/>
      <c r="AB479" s="206"/>
      <c r="AC479" s="206"/>
      <c r="AD479" s="206"/>
      <c r="AE479" s="206"/>
      <c r="AF479" s="206"/>
      <c r="AG479" s="206" t="s">
        <v>280</v>
      </c>
      <c r="AH479" s="206">
        <v>0</v>
      </c>
      <c r="AI479" s="206"/>
      <c r="AJ479" s="206"/>
      <c r="AK479" s="206"/>
      <c r="AL479" s="206"/>
      <c r="AM479" s="206"/>
      <c r="AN479" s="206"/>
      <c r="AO479" s="206"/>
      <c r="AP479" s="206"/>
      <c r="AQ479" s="206"/>
      <c r="AR479" s="206"/>
      <c r="AS479" s="206"/>
      <c r="AT479" s="206"/>
      <c r="AU479" s="206"/>
      <c r="AV479" s="206"/>
      <c r="AW479" s="206"/>
      <c r="AX479" s="206"/>
      <c r="AY479" s="206"/>
      <c r="AZ479" s="206"/>
      <c r="BA479" s="206"/>
      <c r="BB479" s="206"/>
      <c r="BC479" s="206"/>
      <c r="BD479" s="206"/>
      <c r="BE479" s="206"/>
      <c r="BF479" s="206"/>
      <c r="BG479" s="206"/>
      <c r="BH479" s="206"/>
    </row>
    <row r="480" spans="1:60" ht="20.399999999999999" outlineLevel="1" x14ac:dyDescent="0.25">
      <c r="A480" s="223"/>
      <c r="B480" s="224"/>
      <c r="C480" s="254" t="s">
        <v>718</v>
      </c>
      <c r="D480" s="226"/>
      <c r="E480" s="227">
        <v>12.65</v>
      </c>
      <c r="F480" s="225"/>
      <c r="G480" s="225"/>
      <c r="H480" s="225"/>
      <c r="I480" s="225"/>
      <c r="J480" s="225"/>
      <c r="K480" s="225"/>
      <c r="L480" s="225"/>
      <c r="M480" s="225"/>
      <c r="N480" s="225"/>
      <c r="O480" s="225"/>
      <c r="P480" s="225"/>
      <c r="Q480" s="225"/>
      <c r="R480" s="225"/>
      <c r="S480" s="225"/>
      <c r="T480" s="225"/>
      <c r="U480" s="225"/>
      <c r="V480" s="225"/>
      <c r="W480" s="225"/>
      <c r="X480" s="206"/>
      <c r="Y480" s="206"/>
      <c r="Z480" s="206"/>
      <c r="AA480" s="206"/>
      <c r="AB480" s="206"/>
      <c r="AC480" s="206"/>
      <c r="AD480" s="206"/>
      <c r="AE480" s="206"/>
      <c r="AF480" s="206"/>
      <c r="AG480" s="206" t="s">
        <v>280</v>
      </c>
      <c r="AH480" s="206">
        <v>0</v>
      </c>
      <c r="AI480" s="206"/>
      <c r="AJ480" s="206"/>
      <c r="AK480" s="206"/>
      <c r="AL480" s="206"/>
      <c r="AM480" s="206"/>
      <c r="AN480" s="206"/>
      <c r="AO480" s="206"/>
      <c r="AP480" s="206"/>
      <c r="AQ480" s="206"/>
      <c r="AR480" s="206"/>
      <c r="AS480" s="206"/>
      <c r="AT480" s="206"/>
      <c r="AU480" s="206"/>
      <c r="AV480" s="206"/>
      <c r="AW480" s="206"/>
      <c r="AX480" s="206"/>
      <c r="AY480" s="206"/>
      <c r="AZ480" s="206"/>
      <c r="BA480" s="206"/>
      <c r="BB480" s="206"/>
      <c r="BC480" s="206"/>
      <c r="BD480" s="206"/>
      <c r="BE480" s="206"/>
      <c r="BF480" s="206"/>
      <c r="BG480" s="206"/>
      <c r="BH480" s="206"/>
    </row>
    <row r="481" spans="1:60" outlineLevel="1" x14ac:dyDescent="0.25">
      <c r="A481" s="223"/>
      <c r="B481" s="224"/>
      <c r="C481" s="254" t="s">
        <v>719</v>
      </c>
      <c r="D481" s="226"/>
      <c r="E481" s="227">
        <v>5.69</v>
      </c>
      <c r="F481" s="225"/>
      <c r="G481" s="225"/>
      <c r="H481" s="225"/>
      <c r="I481" s="225"/>
      <c r="J481" s="225"/>
      <c r="K481" s="225"/>
      <c r="L481" s="225"/>
      <c r="M481" s="225"/>
      <c r="N481" s="225"/>
      <c r="O481" s="225"/>
      <c r="P481" s="225"/>
      <c r="Q481" s="225"/>
      <c r="R481" s="225"/>
      <c r="S481" s="225"/>
      <c r="T481" s="225"/>
      <c r="U481" s="225"/>
      <c r="V481" s="225"/>
      <c r="W481" s="225"/>
      <c r="X481" s="206"/>
      <c r="Y481" s="206"/>
      <c r="Z481" s="206"/>
      <c r="AA481" s="206"/>
      <c r="AB481" s="206"/>
      <c r="AC481" s="206"/>
      <c r="AD481" s="206"/>
      <c r="AE481" s="206"/>
      <c r="AF481" s="206"/>
      <c r="AG481" s="206" t="s">
        <v>280</v>
      </c>
      <c r="AH481" s="206">
        <v>0</v>
      </c>
      <c r="AI481" s="206"/>
      <c r="AJ481" s="206"/>
      <c r="AK481" s="206"/>
      <c r="AL481" s="206"/>
      <c r="AM481" s="206"/>
      <c r="AN481" s="206"/>
      <c r="AO481" s="206"/>
      <c r="AP481" s="206"/>
      <c r="AQ481" s="206"/>
      <c r="AR481" s="206"/>
      <c r="AS481" s="206"/>
      <c r="AT481" s="206"/>
      <c r="AU481" s="206"/>
      <c r="AV481" s="206"/>
      <c r="AW481" s="206"/>
      <c r="AX481" s="206"/>
      <c r="AY481" s="206"/>
      <c r="AZ481" s="206"/>
      <c r="BA481" s="206"/>
      <c r="BB481" s="206"/>
      <c r="BC481" s="206"/>
      <c r="BD481" s="206"/>
      <c r="BE481" s="206"/>
      <c r="BF481" s="206"/>
      <c r="BG481" s="206"/>
      <c r="BH481" s="206"/>
    </row>
    <row r="482" spans="1:60" outlineLevel="1" x14ac:dyDescent="0.25">
      <c r="A482" s="237">
        <v>137</v>
      </c>
      <c r="B482" s="238" t="s">
        <v>727</v>
      </c>
      <c r="C482" s="253" t="s">
        <v>728</v>
      </c>
      <c r="D482" s="239" t="s">
        <v>314</v>
      </c>
      <c r="E482" s="240">
        <v>50.59</v>
      </c>
      <c r="F482" s="241"/>
      <c r="G482" s="242">
        <f>ROUND(E482*F482,2)</f>
        <v>0</v>
      </c>
      <c r="H482" s="241"/>
      <c r="I482" s="242">
        <f>ROUND(E482*H482,2)</f>
        <v>0</v>
      </c>
      <c r="J482" s="241"/>
      <c r="K482" s="242">
        <f>ROUND(E482*J482,2)</f>
        <v>0</v>
      </c>
      <c r="L482" s="242">
        <v>21</v>
      </c>
      <c r="M482" s="242">
        <f>G482*(1+L482/100)</f>
        <v>0</v>
      </c>
      <c r="N482" s="242">
        <v>4.5500000000000002E-3</v>
      </c>
      <c r="O482" s="242">
        <f>ROUND(E482*N482,2)</f>
        <v>0.23</v>
      </c>
      <c r="P482" s="242">
        <v>0</v>
      </c>
      <c r="Q482" s="243">
        <f>ROUND(E482*P482,2)</f>
        <v>0</v>
      </c>
      <c r="R482" s="225"/>
      <c r="S482" s="225" t="s">
        <v>276</v>
      </c>
      <c r="T482" s="225" t="s">
        <v>277</v>
      </c>
      <c r="U482" s="225">
        <v>0.97</v>
      </c>
      <c r="V482" s="225">
        <f>ROUND(E482*U482,2)</f>
        <v>49.07</v>
      </c>
      <c r="W482" s="225"/>
      <c r="X482" s="206"/>
      <c r="Y482" s="206"/>
      <c r="Z482" s="206"/>
      <c r="AA482" s="206"/>
      <c r="AB482" s="206"/>
      <c r="AC482" s="206"/>
      <c r="AD482" s="206"/>
      <c r="AE482" s="206"/>
      <c r="AF482" s="206"/>
      <c r="AG482" s="206" t="s">
        <v>659</v>
      </c>
      <c r="AH482" s="206"/>
      <c r="AI482" s="206"/>
      <c r="AJ482" s="206"/>
      <c r="AK482" s="206"/>
      <c r="AL482" s="206"/>
      <c r="AM482" s="206"/>
      <c r="AN482" s="206"/>
      <c r="AO482" s="206"/>
      <c r="AP482" s="206"/>
      <c r="AQ482" s="206"/>
      <c r="AR482" s="206"/>
      <c r="AS482" s="206"/>
      <c r="AT482" s="206"/>
      <c r="AU482" s="206"/>
      <c r="AV482" s="206"/>
      <c r="AW482" s="206"/>
      <c r="AX482" s="206"/>
      <c r="AY482" s="206"/>
      <c r="AZ482" s="206"/>
      <c r="BA482" s="206"/>
      <c r="BB482" s="206"/>
      <c r="BC482" s="206"/>
      <c r="BD482" s="206"/>
      <c r="BE482" s="206"/>
      <c r="BF482" s="206"/>
      <c r="BG482" s="206"/>
      <c r="BH482" s="206"/>
    </row>
    <row r="483" spans="1:60" outlineLevel="1" x14ac:dyDescent="0.25">
      <c r="A483" s="223"/>
      <c r="B483" s="224"/>
      <c r="C483" s="254" t="s">
        <v>709</v>
      </c>
      <c r="D483" s="226"/>
      <c r="E483" s="227">
        <v>16.13</v>
      </c>
      <c r="F483" s="225"/>
      <c r="G483" s="225"/>
      <c r="H483" s="225"/>
      <c r="I483" s="225"/>
      <c r="J483" s="225"/>
      <c r="K483" s="225"/>
      <c r="L483" s="225"/>
      <c r="M483" s="225"/>
      <c r="N483" s="225"/>
      <c r="O483" s="225"/>
      <c r="P483" s="225"/>
      <c r="Q483" s="225"/>
      <c r="R483" s="225"/>
      <c r="S483" s="225"/>
      <c r="T483" s="225"/>
      <c r="U483" s="225"/>
      <c r="V483" s="225"/>
      <c r="W483" s="225"/>
      <c r="X483" s="206"/>
      <c r="Y483" s="206"/>
      <c r="Z483" s="206"/>
      <c r="AA483" s="206"/>
      <c r="AB483" s="206"/>
      <c r="AC483" s="206"/>
      <c r="AD483" s="206"/>
      <c r="AE483" s="206"/>
      <c r="AF483" s="206"/>
      <c r="AG483" s="206" t="s">
        <v>280</v>
      </c>
      <c r="AH483" s="206">
        <v>0</v>
      </c>
      <c r="AI483" s="206"/>
      <c r="AJ483" s="206"/>
      <c r="AK483" s="206"/>
      <c r="AL483" s="206"/>
      <c r="AM483" s="206"/>
      <c r="AN483" s="206"/>
      <c r="AO483" s="206"/>
      <c r="AP483" s="206"/>
      <c r="AQ483" s="206"/>
      <c r="AR483" s="206"/>
      <c r="AS483" s="206"/>
      <c r="AT483" s="206"/>
      <c r="AU483" s="206"/>
      <c r="AV483" s="206"/>
      <c r="AW483" s="206"/>
      <c r="AX483" s="206"/>
      <c r="AY483" s="206"/>
      <c r="AZ483" s="206"/>
      <c r="BA483" s="206"/>
      <c r="BB483" s="206"/>
      <c r="BC483" s="206"/>
      <c r="BD483" s="206"/>
      <c r="BE483" s="206"/>
      <c r="BF483" s="206"/>
      <c r="BG483" s="206"/>
      <c r="BH483" s="206"/>
    </row>
    <row r="484" spans="1:60" outlineLevel="1" x14ac:dyDescent="0.25">
      <c r="A484" s="223"/>
      <c r="B484" s="224"/>
      <c r="C484" s="254" t="s">
        <v>710</v>
      </c>
      <c r="D484" s="226"/>
      <c r="E484" s="227">
        <v>14.94</v>
      </c>
      <c r="F484" s="225"/>
      <c r="G484" s="225"/>
      <c r="H484" s="225"/>
      <c r="I484" s="225"/>
      <c r="J484" s="225"/>
      <c r="K484" s="225"/>
      <c r="L484" s="225"/>
      <c r="M484" s="225"/>
      <c r="N484" s="225"/>
      <c r="O484" s="225"/>
      <c r="P484" s="225"/>
      <c r="Q484" s="225"/>
      <c r="R484" s="225"/>
      <c r="S484" s="225"/>
      <c r="T484" s="225"/>
      <c r="U484" s="225"/>
      <c r="V484" s="225"/>
      <c r="W484" s="225"/>
      <c r="X484" s="206"/>
      <c r="Y484" s="206"/>
      <c r="Z484" s="206"/>
      <c r="AA484" s="206"/>
      <c r="AB484" s="206"/>
      <c r="AC484" s="206"/>
      <c r="AD484" s="206"/>
      <c r="AE484" s="206"/>
      <c r="AF484" s="206"/>
      <c r="AG484" s="206" t="s">
        <v>280</v>
      </c>
      <c r="AH484" s="206">
        <v>0</v>
      </c>
      <c r="AI484" s="206"/>
      <c r="AJ484" s="206"/>
      <c r="AK484" s="206"/>
      <c r="AL484" s="206"/>
      <c r="AM484" s="206"/>
      <c r="AN484" s="206"/>
      <c r="AO484" s="206"/>
      <c r="AP484" s="206"/>
      <c r="AQ484" s="206"/>
      <c r="AR484" s="206"/>
      <c r="AS484" s="206"/>
      <c r="AT484" s="206"/>
      <c r="AU484" s="206"/>
      <c r="AV484" s="206"/>
      <c r="AW484" s="206"/>
      <c r="AX484" s="206"/>
      <c r="AY484" s="206"/>
      <c r="AZ484" s="206"/>
      <c r="BA484" s="206"/>
      <c r="BB484" s="206"/>
      <c r="BC484" s="206"/>
      <c r="BD484" s="206"/>
      <c r="BE484" s="206"/>
      <c r="BF484" s="206"/>
      <c r="BG484" s="206"/>
      <c r="BH484" s="206"/>
    </row>
    <row r="485" spans="1:60" outlineLevel="1" x14ac:dyDescent="0.25">
      <c r="A485" s="223"/>
      <c r="B485" s="224"/>
      <c r="C485" s="254" t="s">
        <v>711</v>
      </c>
      <c r="D485" s="226"/>
      <c r="E485" s="227">
        <v>7.34</v>
      </c>
      <c r="F485" s="225"/>
      <c r="G485" s="225"/>
      <c r="H485" s="225"/>
      <c r="I485" s="225"/>
      <c r="J485" s="225"/>
      <c r="K485" s="225"/>
      <c r="L485" s="225"/>
      <c r="M485" s="225"/>
      <c r="N485" s="225"/>
      <c r="O485" s="225"/>
      <c r="P485" s="225"/>
      <c r="Q485" s="225"/>
      <c r="R485" s="225"/>
      <c r="S485" s="225"/>
      <c r="T485" s="225"/>
      <c r="U485" s="225"/>
      <c r="V485" s="225"/>
      <c r="W485" s="225"/>
      <c r="X485" s="206"/>
      <c r="Y485" s="206"/>
      <c r="Z485" s="206"/>
      <c r="AA485" s="206"/>
      <c r="AB485" s="206"/>
      <c r="AC485" s="206"/>
      <c r="AD485" s="206"/>
      <c r="AE485" s="206"/>
      <c r="AF485" s="206"/>
      <c r="AG485" s="206" t="s">
        <v>280</v>
      </c>
      <c r="AH485" s="206">
        <v>0</v>
      </c>
      <c r="AI485" s="206"/>
      <c r="AJ485" s="206"/>
      <c r="AK485" s="206"/>
      <c r="AL485" s="206"/>
      <c r="AM485" s="206"/>
      <c r="AN485" s="206"/>
      <c r="AO485" s="206"/>
      <c r="AP485" s="206"/>
      <c r="AQ485" s="206"/>
      <c r="AR485" s="206"/>
      <c r="AS485" s="206"/>
      <c r="AT485" s="206"/>
      <c r="AU485" s="206"/>
      <c r="AV485" s="206"/>
      <c r="AW485" s="206"/>
      <c r="AX485" s="206"/>
      <c r="AY485" s="206"/>
      <c r="AZ485" s="206"/>
      <c r="BA485" s="206"/>
      <c r="BB485" s="206"/>
      <c r="BC485" s="206"/>
      <c r="BD485" s="206"/>
      <c r="BE485" s="206"/>
      <c r="BF485" s="206"/>
      <c r="BG485" s="206"/>
      <c r="BH485" s="206"/>
    </row>
    <row r="486" spans="1:60" outlineLevel="1" x14ac:dyDescent="0.25">
      <c r="A486" s="223"/>
      <c r="B486" s="224"/>
      <c r="C486" s="254" t="s">
        <v>712</v>
      </c>
      <c r="D486" s="226"/>
      <c r="E486" s="227">
        <v>6.02</v>
      </c>
      <c r="F486" s="225"/>
      <c r="G486" s="225"/>
      <c r="H486" s="225"/>
      <c r="I486" s="225"/>
      <c r="J486" s="225"/>
      <c r="K486" s="225"/>
      <c r="L486" s="225"/>
      <c r="M486" s="225"/>
      <c r="N486" s="225"/>
      <c r="O486" s="225"/>
      <c r="P486" s="225"/>
      <c r="Q486" s="225"/>
      <c r="R486" s="225"/>
      <c r="S486" s="225"/>
      <c r="T486" s="225"/>
      <c r="U486" s="225"/>
      <c r="V486" s="225"/>
      <c r="W486" s="225"/>
      <c r="X486" s="206"/>
      <c r="Y486" s="206"/>
      <c r="Z486" s="206"/>
      <c r="AA486" s="206"/>
      <c r="AB486" s="206"/>
      <c r="AC486" s="206"/>
      <c r="AD486" s="206"/>
      <c r="AE486" s="206"/>
      <c r="AF486" s="206"/>
      <c r="AG486" s="206" t="s">
        <v>280</v>
      </c>
      <c r="AH486" s="206">
        <v>0</v>
      </c>
      <c r="AI486" s="206"/>
      <c r="AJ486" s="206"/>
      <c r="AK486" s="206"/>
      <c r="AL486" s="206"/>
      <c r="AM486" s="206"/>
      <c r="AN486" s="206"/>
      <c r="AO486" s="206"/>
      <c r="AP486" s="206"/>
      <c r="AQ486" s="206"/>
      <c r="AR486" s="206"/>
      <c r="AS486" s="206"/>
      <c r="AT486" s="206"/>
      <c r="AU486" s="206"/>
      <c r="AV486" s="206"/>
      <c r="AW486" s="206"/>
      <c r="AX486" s="206"/>
      <c r="AY486" s="206"/>
      <c r="AZ486" s="206"/>
      <c r="BA486" s="206"/>
      <c r="BB486" s="206"/>
      <c r="BC486" s="206"/>
      <c r="BD486" s="206"/>
      <c r="BE486" s="206"/>
      <c r="BF486" s="206"/>
      <c r="BG486" s="206"/>
      <c r="BH486" s="206"/>
    </row>
    <row r="487" spans="1:60" outlineLevel="1" x14ac:dyDescent="0.25">
      <c r="A487" s="223"/>
      <c r="B487" s="224"/>
      <c r="C487" s="254" t="s">
        <v>713</v>
      </c>
      <c r="D487" s="226"/>
      <c r="E487" s="227">
        <v>1.68</v>
      </c>
      <c r="F487" s="225"/>
      <c r="G487" s="225"/>
      <c r="H487" s="225"/>
      <c r="I487" s="225"/>
      <c r="J487" s="225"/>
      <c r="K487" s="225"/>
      <c r="L487" s="225"/>
      <c r="M487" s="225"/>
      <c r="N487" s="225"/>
      <c r="O487" s="225"/>
      <c r="P487" s="225"/>
      <c r="Q487" s="225"/>
      <c r="R487" s="225"/>
      <c r="S487" s="225"/>
      <c r="T487" s="225"/>
      <c r="U487" s="225"/>
      <c r="V487" s="225"/>
      <c r="W487" s="225"/>
      <c r="X487" s="206"/>
      <c r="Y487" s="206"/>
      <c r="Z487" s="206"/>
      <c r="AA487" s="206"/>
      <c r="AB487" s="206"/>
      <c r="AC487" s="206"/>
      <c r="AD487" s="206"/>
      <c r="AE487" s="206"/>
      <c r="AF487" s="206"/>
      <c r="AG487" s="206" t="s">
        <v>280</v>
      </c>
      <c r="AH487" s="206">
        <v>0</v>
      </c>
      <c r="AI487" s="206"/>
      <c r="AJ487" s="206"/>
      <c r="AK487" s="206"/>
      <c r="AL487" s="206"/>
      <c r="AM487" s="206"/>
      <c r="AN487" s="206"/>
      <c r="AO487" s="206"/>
      <c r="AP487" s="206"/>
      <c r="AQ487" s="206"/>
      <c r="AR487" s="206"/>
      <c r="AS487" s="206"/>
      <c r="AT487" s="206"/>
      <c r="AU487" s="206"/>
      <c r="AV487" s="206"/>
      <c r="AW487" s="206"/>
      <c r="AX487" s="206"/>
      <c r="AY487" s="206"/>
      <c r="AZ487" s="206"/>
      <c r="BA487" s="206"/>
      <c r="BB487" s="206"/>
      <c r="BC487" s="206"/>
      <c r="BD487" s="206"/>
      <c r="BE487" s="206"/>
      <c r="BF487" s="206"/>
      <c r="BG487" s="206"/>
      <c r="BH487" s="206"/>
    </row>
    <row r="488" spans="1:60" outlineLevel="1" x14ac:dyDescent="0.25">
      <c r="A488" s="223"/>
      <c r="B488" s="224"/>
      <c r="C488" s="254" t="s">
        <v>714</v>
      </c>
      <c r="D488" s="226"/>
      <c r="E488" s="227">
        <v>4.4800000000000004</v>
      </c>
      <c r="F488" s="225"/>
      <c r="G488" s="225"/>
      <c r="H488" s="225"/>
      <c r="I488" s="225"/>
      <c r="J488" s="225"/>
      <c r="K488" s="225"/>
      <c r="L488" s="225"/>
      <c r="M488" s="225"/>
      <c r="N488" s="225"/>
      <c r="O488" s="225"/>
      <c r="P488" s="225"/>
      <c r="Q488" s="225"/>
      <c r="R488" s="225"/>
      <c r="S488" s="225"/>
      <c r="T488" s="225"/>
      <c r="U488" s="225"/>
      <c r="V488" s="225"/>
      <c r="W488" s="225"/>
      <c r="X488" s="206"/>
      <c r="Y488" s="206"/>
      <c r="Z488" s="206"/>
      <c r="AA488" s="206"/>
      <c r="AB488" s="206"/>
      <c r="AC488" s="206"/>
      <c r="AD488" s="206"/>
      <c r="AE488" s="206"/>
      <c r="AF488" s="206"/>
      <c r="AG488" s="206" t="s">
        <v>280</v>
      </c>
      <c r="AH488" s="206">
        <v>0</v>
      </c>
      <c r="AI488" s="206"/>
      <c r="AJ488" s="206"/>
      <c r="AK488" s="206"/>
      <c r="AL488" s="206"/>
      <c r="AM488" s="206"/>
      <c r="AN488" s="206"/>
      <c r="AO488" s="206"/>
      <c r="AP488" s="206"/>
      <c r="AQ488" s="206"/>
      <c r="AR488" s="206"/>
      <c r="AS488" s="206"/>
      <c r="AT488" s="206"/>
      <c r="AU488" s="206"/>
      <c r="AV488" s="206"/>
      <c r="AW488" s="206"/>
      <c r="AX488" s="206"/>
      <c r="AY488" s="206"/>
      <c r="AZ488" s="206"/>
      <c r="BA488" s="206"/>
      <c r="BB488" s="206"/>
      <c r="BC488" s="206"/>
      <c r="BD488" s="206"/>
      <c r="BE488" s="206"/>
      <c r="BF488" s="206"/>
      <c r="BG488" s="206"/>
      <c r="BH488" s="206"/>
    </row>
    <row r="489" spans="1:60" outlineLevel="1" x14ac:dyDescent="0.25">
      <c r="A489" s="237">
        <v>138</v>
      </c>
      <c r="B489" s="238" t="s">
        <v>729</v>
      </c>
      <c r="C489" s="253" t="s">
        <v>730</v>
      </c>
      <c r="D489" s="239" t="s">
        <v>370</v>
      </c>
      <c r="E489" s="240">
        <v>33.89</v>
      </c>
      <c r="F489" s="241"/>
      <c r="G489" s="242">
        <f>ROUND(E489*F489,2)</f>
        <v>0</v>
      </c>
      <c r="H489" s="241"/>
      <c r="I489" s="242">
        <f>ROUND(E489*H489,2)</f>
        <v>0</v>
      </c>
      <c r="J489" s="241"/>
      <c r="K489" s="242">
        <f>ROUND(E489*J489,2)</f>
        <v>0</v>
      </c>
      <c r="L489" s="242">
        <v>21</v>
      </c>
      <c r="M489" s="242">
        <f>G489*(1+L489/100)</f>
        <v>0</v>
      </c>
      <c r="N489" s="242">
        <v>4.0000000000000003E-5</v>
      </c>
      <c r="O489" s="242">
        <f>ROUND(E489*N489,2)</f>
        <v>0</v>
      </c>
      <c r="P489" s="242">
        <v>0</v>
      </c>
      <c r="Q489" s="243">
        <f>ROUND(E489*P489,2)</f>
        <v>0</v>
      </c>
      <c r="R489" s="225"/>
      <c r="S489" s="225" t="s">
        <v>276</v>
      </c>
      <c r="T489" s="225" t="s">
        <v>277</v>
      </c>
      <c r="U489" s="225">
        <v>7.0000000000000007E-2</v>
      </c>
      <c r="V489" s="225">
        <f>ROUND(E489*U489,2)</f>
        <v>2.37</v>
      </c>
      <c r="W489" s="225"/>
      <c r="X489" s="206"/>
      <c r="Y489" s="206"/>
      <c r="Z489" s="206"/>
      <c r="AA489" s="206"/>
      <c r="AB489" s="206"/>
      <c r="AC489" s="206"/>
      <c r="AD489" s="206"/>
      <c r="AE489" s="206"/>
      <c r="AF489" s="206"/>
      <c r="AG489" s="206" t="s">
        <v>659</v>
      </c>
      <c r="AH489" s="206"/>
      <c r="AI489" s="206"/>
      <c r="AJ489" s="206"/>
      <c r="AK489" s="206"/>
      <c r="AL489" s="206"/>
      <c r="AM489" s="206"/>
      <c r="AN489" s="206"/>
      <c r="AO489" s="206"/>
      <c r="AP489" s="206"/>
      <c r="AQ489" s="206"/>
      <c r="AR489" s="206"/>
      <c r="AS489" s="206"/>
      <c r="AT489" s="206"/>
      <c r="AU489" s="206"/>
      <c r="AV489" s="206"/>
      <c r="AW489" s="206"/>
      <c r="AX489" s="206"/>
      <c r="AY489" s="206"/>
      <c r="AZ489" s="206"/>
      <c r="BA489" s="206"/>
      <c r="BB489" s="206"/>
      <c r="BC489" s="206"/>
      <c r="BD489" s="206"/>
      <c r="BE489" s="206"/>
      <c r="BF489" s="206"/>
      <c r="BG489" s="206"/>
      <c r="BH489" s="206"/>
    </row>
    <row r="490" spans="1:60" outlineLevel="1" x14ac:dyDescent="0.25">
      <c r="A490" s="223"/>
      <c r="B490" s="224"/>
      <c r="C490" s="254" t="s">
        <v>717</v>
      </c>
      <c r="D490" s="226"/>
      <c r="E490" s="227">
        <v>15.55</v>
      </c>
      <c r="F490" s="225"/>
      <c r="G490" s="225"/>
      <c r="H490" s="225"/>
      <c r="I490" s="225"/>
      <c r="J490" s="225"/>
      <c r="K490" s="225"/>
      <c r="L490" s="225"/>
      <c r="M490" s="225"/>
      <c r="N490" s="225"/>
      <c r="O490" s="225"/>
      <c r="P490" s="225"/>
      <c r="Q490" s="225"/>
      <c r="R490" s="225"/>
      <c r="S490" s="225"/>
      <c r="T490" s="225"/>
      <c r="U490" s="225"/>
      <c r="V490" s="225"/>
      <c r="W490" s="225"/>
      <c r="X490" s="206"/>
      <c r="Y490" s="206"/>
      <c r="Z490" s="206"/>
      <c r="AA490" s="206"/>
      <c r="AB490" s="206"/>
      <c r="AC490" s="206"/>
      <c r="AD490" s="206"/>
      <c r="AE490" s="206"/>
      <c r="AF490" s="206"/>
      <c r="AG490" s="206" t="s">
        <v>280</v>
      </c>
      <c r="AH490" s="206">
        <v>0</v>
      </c>
      <c r="AI490" s="206"/>
      <c r="AJ490" s="206"/>
      <c r="AK490" s="206"/>
      <c r="AL490" s="206"/>
      <c r="AM490" s="206"/>
      <c r="AN490" s="206"/>
      <c r="AO490" s="206"/>
      <c r="AP490" s="206"/>
      <c r="AQ490" s="206"/>
      <c r="AR490" s="206"/>
      <c r="AS490" s="206"/>
      <c r="AT490" s="206"/>
      <c r="AU490" s="206"/>
      <c r="AV490" s="206"/>
      <c r="AW490" s="206"/>
      <c r="AX490" s="206"/>
      <c r="AY490" s="206"/>
      <c r="AZ490" s="206"/>
      <c r="BA490" s="206"/>
      <c r="BB490" s="206"/>
      <c r="BC490" s="206"/>
      <c r="BD490" s="206"/>
      <c r="BE490" s="206"/>
      <c r="BF490" s="206"/>
      <c r="BG490" s="206"/>
      <c r="BH490" s="206"/>
    </row>
    <row r="491" spans="1:60" ht="20.399999999999999" outlineLevel="1" x14ac:dyDescent="0.25">
      <c r="A491" s="223"/>
      <c r="B491" s="224"/>
      <c r="C491" s="254" t="s">
        <v>718</v>
      </c>
      <c r="D491" s="226"/>
      <c r="E491" s="227">
        <v>12.65</v>
      </c>
      <c r="F491" s="225"/>
      <c r="G491" s="225"/>
      <c r="H491" s="225"/>
      <c r="I491" s="225"/>
      <c r="J491" s="225"/>
      <c r="K491" s="225"/>
      <c r="L491" s="225"/>
      <c r="M491" s="225"/>
      <c r="N491" s="225"/>
      <c r="O491" s="225"/>
      <c r="P491" s="225"/>
      <c r="Q491" s="225"/>
      <c r="R491" s="225"/>
      <c r="S491" s="225"/>
      <c r="T491" s="225"/>
      <c r="U491" s="225"/>
      <c r="V491" s="225"/>
      <c r="W491" s="225"/>
      <c r="X491" s="206"/>
      <c r="Y491" s="206"/>
      <c r="Z491" s="206"/>
      <c r="AA491" s="206"/>
      <c r="AB491" s="206"/>
      <c r="AC491" s="206"/>
      <c r="AD491" s="206"/>
      <c r="AE491" s="206"/>
      <c r="AF491" s="206"/>
      <c r="AG491" s="206" t="s">
        <v>280</v>
      </c>
      <c r="AH491" s="206">
        <v>0</v>
      </c>
      <c r="AI491" s="206"/>
      <c r="AJ491" s="206"/>
      <c r="AK491" s="206"/>
      <c r="AL491" s="206"/>
      <c r="AM491" s="206"/>
      <c r="AN491" s="206"/>
      <c r="AO491" s="206"/>
      <c r="AP491" s="206"/>
      <c r="AQ491" s="206"/>
      <c r="AR491" s="206"/>
      <c r="AS491" s="206"/>
      <c r="AT491" s="206"/>
      <c r="AU491" s="206"/>
      <c r="AV491" s="206"/>
      <c r="AW491" s="206"/>
      <c r="AX491" s="206"/>
      <c r="AY491" s="206"/>
      <c r="AZ491" s="206"/>
      <c r="BA491" s="206"/>
      <c r="BB491" s="206"/>
      <c r="BC491" s="206"/>
      <c r="BD491" s="206"/>
      <c r="BE491" s="206"/>
      <c r="BF491" s="206"/>
      <c r="BG491" s="206"/>
      <c r="BH491" s="206"/>
    </row>
    <row r="492" spans="1:60" outlineLevel="1" x14ac:dyDescent="0.25">
      <c r="A492" s="223"/>
      <c r="B492" s="224"/>
      <c r="C492" s="254" t="s">
        <v>719</v>
      </c>
      <c r="D492" s="226"/>
      <c r="E492" s="227">
        <v>5.69</v>
      </c>
      <c r="F492" s="225"/>
      <c r="G492" s="225"/>
      <c r="H492" s="225"/>
      <c r="I492" s="225"/>
      <c r="J492" s="225"/>
      <c r="K492" s="225"/>
      <c r="L492" s="225"/>
      <c r="M492" s="225"/>
      <c r="N492" s="225"/>
      <c r="O492" s="225"/>
      <c r="P492" s="225"/>
      <c r="Q492" s="225"/>
      <c r="R492" s="225"/>
      <c r="S492" s="225"/>
      <c r="T492" s="225"/>
      <c r="U492" s="225"/>
      <c r="V492" s="225"/>
      <c r="W492" s="225"/>
      <c r="X492" s="206"/>
      <c r="Y492" s="206"/>
      <c r="Z492" s="206"/>
      <c r="AA492" s="206"/>
      <c r="AB492" s="206"/>
      <c r="AC492" s="206"/>
      <c r="AD492" s="206"/>
      <c r="AE492" s="206"/>
      <c r="AF492" s="206"/>
      <c r="AG492" s="206" t="s">
        <v>280</v>
      </c>
      <c r="AH492" s="206">
        <v>0</v>
      </c>
      <c r="AI492" s="206"/>
      <c r="AJ492" s="206"/>
      <c r="AK492" s="206"/>
      <c r="AL492" s="206"/>
      <c r="AM492" s="206"/>
      <c r="AN492" s="206"/>
      <c r="AO492" s="206"/>
      <c r="AP492" s="206"/>
      <c r="AQ492" s="206"/>
      <c r="AR492" s="206"/>
      <c r="AS492" s="206"/>
      <c r="AT492" s="206"/>
      <c r="AU492" s="206"/>
      <c r="AV492" s="206"/>
      <c r="AW492" s="206"/>
      <c r="AX492" s="206"/>
      <c r="AY492" s="206"/>
      <c r="AZ492" s="206"/>
      <c r="BA492" s="206"/>
      <c r="BB492" s="206"/>
      <c r="BC492" s="206"/>
      <c r="BD492" s="206"/>
      <c r="BE492" s="206"/>
      <c r="BF492" s="206"/>
      <c r="BG492" s="206"/>
      <c r="BH492" s="206"/>
    </row>
    <row r="493" spans="1:60" outlineLevel="1" x14ac:dyDescent="0.25">
      <c r="A493" s="237">
        <v>139</v>
      </c>
      <c r="B493" s="238" t="s">
        <v>731</v>
      </c>
      <c r="C493" s="253" t="s">
        <v>732</v>
      </c>
      <c r="D493" s="239" t="s">
        <v>314</v>
      </c>
      <c r="E493" s="240">
        <v>6.16</v>
      </c>
      <c r="F493" s="241"/>
      <c r="G493" s="242">
        <f>ROUND(E493*F493,2)</f>
        <v>0</v>
      </c>
      <c r="H493" s="241"/>
      <c r="I493" s="242">
        <f>ROUND(E493*H493,2)</f>
        <v>0</v>
      </c>
      <c r="J493" s="241"/>
      <c r="K493" s="242">
        <f>ROUND(E493*J493,2)</f>
        <v>0</v>
      </c>
      <c r="L493" s="242">
        <v>21</v>
      </c>
      <c r="M493" s="242">
        <f>G493*(1+L493/100)</f>
        <v>0</v>
      </c>
      <c r="N493" s="242">
        <v>0</v>
      </c>
      <c r="O493" s="242">
        <f>ROUND(E493*N493,2)</f>
        <v>0</v>
      </c>
      <c r="P493" s="242">
        <v>0</v>
      </c>
      <c r="Q493" s="243">
        <f>ROUND(E493*P493,2)</f>
        <v>0</v>
      </c>
      <c r="R493" s="225"/>
      <c r="S493" s="225" t="s">
        <v>276</v>
      </c>
      <c r="T493" s="225" t="s">
        <v>277</v>
      </c>
      <c r="U493" s="225">
        <v>0.03</v>
      </c>
      <c r="V493" s="225">
        <f>ROUND(E493*U493,2)</f>
        <v>0.18</v>
      </c>
      <c r="W493" s="225"/>
      <c r="X493" s="206"/>
      <c r="Y493" s="206"/>
      <c r="Z493" s="206"/>
      <c r="AA493" s="206"/>
      <c r="AB493" s="206"/>
      <c r="AC493" s="206"/>
      <c r="AD493" s="206"/>
      <c r="AE493" s="206"/>
      <c r="AF493" s="206"/>
      <c r="AG493" s="206" t="s">
        <v>659</v>
      </c>
      <c r="AH493" s="206"/>
      <c r="AI493" s="206"/>
      <c r="AJ493" s="206"/>
      <c r="AK493" s="206"/>
      <c r="AL493" s="206"/>
      <c r="AM493" s="206"/>
      <c r="AN493" s="206"/>
      <c r="AO493" s="206"/>
      <c r="AP493" s="206"/>
      <c r="AQ493" s="206"/>
      <c r="AR493" s="206"/>
      <c r="AS493" s="206"/>
      <c r="AT493" s="206"/>
      <c r="AU493" s="206"/>
      <c r="AV493" s="206"/>
      <c r="AW493" s="206"/>
      <c r="AX493" s="206"/>
      <c r="AY493" s="206"/>
      <c r="AZ493" s="206"/>
      <c r="BA493" s="206"/>
      <c r="BB493" s="206"/>
      <c r="BC493" s="206"/>
      <c r="BD493" s="206"/>
      <c r="BE493" s="206"/>
      <c r="BF493" s="206"/>
      <c r="BG493" s="206"/>
      <c r="BH493" s="206"/>
    </row>
    <row r="494" spans="1:60" outlineLevel="1" x14ac:dyDescent="0.25">
      <c r="A494" s="223"/>
      <c r="B494" s="224"/>
      <c r="C494" s="254" t="s">
        <v>713</v>
      </c>
      <c r="D494" s="226"/>
      <c r="E494" s="227">
        <v>1.68</v>
      </c>
      <c r="F494" s="225"/>
      <c r="G494" s="225"/>
      <c r="H494" s="225"/>
      <c r="I494" s="225"/>
      <c r="J494" s="225"/>
      <c r="K494" s="225"/>
      <c r="L494" s="225"/>
      <c r="M494" s="225"/>
      <c r="N494" s="225"/>
      <c r="O494" s="225"/>
      <c r="P494" s="225"/>
      <c r="Q494" s="225"/>
      <c r="R494" s="225"/>
      <c r="S494" s="225"/>
      <c r="T494" s="225"/>
      <c r="U494" s="225"/>
      <c r="V494" s="225"/>
      <c r="W494" s="225"/>
      <c r="X494" s="206"/>
      <c r="Y494" s="206"/>
      <c r="Z494" s="206"/>
      <c r="AA494" s="206"/>
      <c r="AB494" s="206"/>
      <c r="AC494" s="206"/>
      <c r="AD494" s="206"/>
      <c r="AE494" s="206"/>
      <c r="AF494" s="206"/>
      <c r="AG494" s="206" t="s">
        <v>280</v>
      </c>
      <c r="AH494" s="206">
        <v>0</v>
      </c>
      <c r="AI494" s="206"/>
      <c r="AJ494" s="206"/>
      <c r="AK494" s="206"/>
      <c r="AL494" s="206"/>
      <c r="AM494" s="206"/>
      <c r="AN494" s="206"/>
      <c r="AO494" s="206"/>
      <c r="AP494" s="206"/>
      <c r="AQ494" s="206"/>
      <c r="AR494" s="206"/>
      <c r="AS494" s="206"/>
      <c r="AT494" s="206"/>
      <c r="AU494" s="206"/>
      <c r="AV494" s="206"/>
      <c r="AW494" s="206"/>
      <c r="AX494" s="206"/>
      <c r="AY494" s="206"/>
      <c r="AZ494" s="206"/>
      <c r="BA494" s="206"/>
      <c r="BB494" s="206"/>
      <c r="BC494" s="206"/>
      <c r="BD494" s="206"/>
      <c r="BE494" s="206"/>
      <c r="BF494" s="206"/>
      <c r="BG494" s="206"/>
      <c r="BH494" s="206"/>
    </row>
    <row r="495" spans="1:60" outlineLevel="1" x14ac:dyDescent="0.25">
      <c r="A495" s="223"/>
      <c r="B495" s="224"/>
      <c r="C495" s="254" t="s">
        <v>714</v>
      </c>
      <c r="D495" s="226"/>
      <c r="E495" s="227">
        <v>4.4800000000000004</v>
      </c>
      <c r="F495" s="225"/>
      <c r="G495" s="225"/>
      <c r="H495" s="225"/>
      <c r="I495" s="225"/>
      <c r="J495" s="225"/>
      <c r="K495" s="225"/>
      <c r="L495" s="225"/>
      <c r="M495" s="225"/>
      <c r="N495" s="225"/>
      <c r="O495" s="225"/>
      <c r="P495" s="225"/>
      <c r="Q495" s="225"/>
      <c r="R495" s="225"/>
      <c r="S495" s="225"/>
      <c r="T495" s="225"/>
      <c r="U495" s="225"/>
      <c r="V495" s="225"/>
      <c r="W495" s="225"/>
      <c r="X495" s="206"/>
      <c r="Y495" s="206"/>
      <c r="Z495" s="206"/>
      <c r="AA495" s="206"/>
      <c r="AB495" s="206"/>
      <c r="AC495" s="206"/>
      <c r="AD495" s="206"/>
      <c r="AE495" s="206"/>
      <c r="AF495" s="206"/>
      <c r="AG495" s="206" t="s">
        <v>280</v>
      </c>
      <c r="AH495" s="206">
        <v>0</v>
      </c>
      <c r="AI495" s="206"/>
      <c r="AJ495" s="206"/>
      <c r="AK495" s="206"/>
      <c r="AL495" s="206"/>
      <c r="AM495" s="206"/>
      <c r="AN495" s="206"/>
      <c r="AO495" s="206"/>
      <c r="AP495" s="206"/>
      <c r="AQ495" s="206"/>
      <c r="AR495" s="206"/>
      <c r="AS495" s="206"/>
      <c r="AT495" s="206"/>
      <c r="AU495" s="206"/>
      <c r="AV495" s="206"/>
      <c r="AW495" s="206"/>
      <c r="AX495" s="206"/>
      <c r="AY495" s="206"/>
      <c r="AZ495" s="206"/>
      <c r="BA495" s="206"/>
      <c r="BB495" s="206"/>
      <c r="BC495" s="206"/>
      <c r="BD495" s="206"/>
      <c r="BE495" s="206"/>
      <c r="BF495" s="206"/>
      <c r="BG495" s="206"/>
      <c r="BH495" s="206"/>
    </row>
    <row r="496" spans="1:60" outlineLevel="1" x14ac:dyDescent="0.25">
      <c r="A496" s="237">
        <v>140</v>
      </c>
      <c r="B496" s="238" t="s">
        <v>733</v>
      </c>
      <c r="C496" s="253" t="s">
        <v>734</v>
      </c>
      <c r="D496" s="239" t="s">
        <v>314</v>
      </c>
      <c r="E496" s="240">
        <v>50.59</v>
      </c>
      <c r="F496" s="241"/>
      <c r="G496" s="242">
        <f>ROUND(E496*F496,2)</f>
        <v>0</v>
      </c>
      <c r="H496" s="241"/>
      <c r="I496" s="242">
        <f>ROUND(E496*H496,2)</f>
        <v>0</v>
      </c>
      <c r="J496" s="241"/>
      <c r="K496" s="242">
        <f>ROUND(E496*J496,2)</f>
        <v>0</v>
      </c>
      <c r="L496" s="242">
        <v>21</v>
      </c>
      <c r="M496" s="242">
        <f>G496*(1+L496/100)</f>
        <v>0</v>
      </c>
      <c r="N496" s="242">
        <v>8.0000000000000004E-4</v>
      </c>
      <c r="O496" s="242">
        <f>ROUND(E496*N496,2)</f>
        <v>0.04</v>
      </c>
      <c r="P496" s="242">
        <v>0</v>
      </c>
      <c r="Q496" s="243">
        <f>ROUND(E496*P496,2)</f>
        <v>0</v>
      </c>
      <c r="R496" s="225"/>
      <c r="S496" s="225" t="s">
        <v>276</v>
      </c>
      <c r="T496" s="225" t="s">
        <v>277</v>
      </c>
      <c r="U496" s="225">
        <v>0</v>
      </c>
      <c r="V496" s="225">
        <f>ROUND(E496*U496,2)</f>
        <v>0</v>
      </c>
      <c r="W496" s="225"/>
      <c r="X496" s="206"/>
      <c r="Y496" s="206"/>
      <c r="Z496" s="206"/>
      <c r="AA496" s="206"/>
      <c r="AB496" s="206"/>
      <c r="AC496" s="206"/>
      <c r="AD496" s="206"/>
      <c r="AE496" s="206"/>
      <c r="AF496" s="206"/>
      <c r="AG496" s="206" t="s">
        <v>659</v>
      </c>
      <c r="AH496" s="206"/>
      <c r="AI496" s="206"/>
      <c r="AJ496" s="206"/>
      <c r="AK496" s="206"/>
      <c r="AL496" s="206"/>
      <c r="AM496" s="206"/>
      <c r="AN496" s="206"/>
      <c r="AO496" s="206"/>
      <c r="AP496" s="206"/>
      <c r="AQ496" s="206"/>
      <c r="AR496" s="206"/>
      <c r="AS496" s="206"/>
      <c r="AT496" s="206"/>
      <c r="AU496" s="206"/>
      <c r="AV496" s="206"/>
      <c r="AW496" s="206"/>
      <c r="AX496" s="206"/>
      <c r="AY496" s="206"/>
      <c r="AZ496" s="206"/>
      <c r="BA496" s="206"/>
      <c r="BB496" s="206"/>
      <c r="BC496" s="206"/>
      <c r="BD496" s="206"/>
      <c r="BE496" s="206"/>
      <c r="BF496" s="206"/>
      <c r="BG496" s="206"/>
      <c r="BH496" s="206"/>
    </row>
    <row r="497" spans="1:60" outlineLevel="1" x14ac:dyDescent="0.25">
      <c r="A497" s="223"/>
      <c r="B497" s="224"/>
      <c r="C497" s="254" t="s">
        <v>709</v>
      </c>
      <c r="D497" s="226"/>
      <c r="E497" s="227">
        <v>16.13</v>
      </c>
      <c r="F497" s="225"/>
      <c r="G497" s="225"/>
      <c r="H497" s="225"/>
      <c r="I497" s="225"/>
      <c r="J497" s="225"/>
      <c r="K497" s="225"/>
      <c r="L497" s="225"/>
      <c r="M497" s="225"/>
      <c r="N497" s="225"/>
      <c r="O497" s="225"/>
      <c r="P497" s="225"/>
      <c r="Q497" s="225"/>
      <c r="R497" s="225"/>
      <c r="S497" s="225"/>
      <c r="T497" s="225"/>
      <c r="U497" s="225"/>
      <c r="V497" s="225"/>
      <c r="W497" s="225"/>
      <c r="X497" s="206"/>
      <c r="Y497" s="206"/>
      <c r="Z497" s="206"/>
      <c r="AA497" s="206"/>
      <c r="AB497" s="206"/>
      <c r="AC497" s="206"/>
      <c r="AD497" s="206"/>
      <c r="AE497" s="206"/>
      <c r="AF497" s="206"/>
      <c r="AG497" s="206" t="s">
        <v>280</v>
      </c>
      <c r="AH497" s="206">
        <v>0</v>
      </c>
      <c r="AI497" s="206"/>
      <c r="AJ497" s="206"/>
      <c r="AK497" s="206"/>
      <c r="AL497" s="206"/>
      <c r="AM497" s="206"/>
      <c r="AN497" s="206"/>
      <c r="AO497" s="206"/>
      <c r="AP497" s="206"/>
      <c r="AQ497" s="206"/>
      <c r="AR497" s="206"/>
      <c r="AS497" s="206"/>
      <c r="AT497" s="206"/>
      <c r="AU497" s="206"/>
      <c r="AV497" s="206"/>
      <c r="AW497" s="206"/>
      <c r="AX497" s="206"/>
      <c r="AY497" s="206"/>
      <c r="AZ497" s="206"/>
      <c r="BA497" s="206"/>
      <c r="BB497" s="206"/>
      <c r="BC497" s="206"/>
      <c r="BD497" s="206"/>
      <c r="BE497" s="206"/>
      <c r="BF497" s="206"/>
      <c r="BG497" s="206"/>
      <c r="BH497" s="206"/>
    </row>
    <row r="498" spans="1:60" outlineLevel="1" x14ac:dyDescent="0.25">
      <c r="A498" s="223"/>
      <c r="B498" s="224"/>
      <c r="C498" s="254" t="s">
        <v>710</v>
      </c>
      <c r="D498" s="226"/>
      <c r="E498" s="227">
        <v>14.94</v>
      </c>
      <c r="F498" s="225"/>
      <c r="G498" s="225"/>
      <c r="H498" s="225"/>
      <c r="I498" s="225"/>
      <c r="J498" s="225"/>
      <c r="K498" s="225"/>
      <c r="L498" s="225"/>
      <c r="M498" s="225"/>
      <c r="N498" s="225"/>
      <c r="O498" s="225"/>
      <c r="P498" s="225"/>
      <c r="Q498" s="225"/>
      <c r="R498" s="225"/>
      <c r="S498" s="225"/>
      <c r="T498" s="225"/>
      <c r="U498" s="225"/>
      <c r="V498" s="225"/>
      <c r="W498" s="225"/>
      <c r="X498" s="206"/>
      <c r="Y498" s="206"/>
      <c r="Z498" s="206"/>
      <c r="AA498" s="206"/>
      <c r="AB498" s="206"/>
      <c r="AC498" s="206"/>
      <c r="AD498" s="206"/>
      <c r="AE498" s="206"/>
      <c r="AF498" s="206"/>
      <c r="AG498" s="206" t="s">
        <v>280</v>
      </c>
      <c r="AH498" s="206">
        <v>0</v>
      </c>
      <c r="AI498" s="206"/>
      <c r="AJ498" s="206"/>
      <c r="AK498" s="206"/>
      <c r="AL498" s="206"/>
      <c r="AM498" s="206"/>
      <c r="AN498" s="206"/>
      <c r="AO498" s="206"/>
      <c r="AP498" s="206"/>
      <c r="AQ498" s="206"/>
      <c r="AR498" s="206"/>
      <c r="AS498" s="206"/>
      <c r="AT498" s="206"/>
      <c r="AU498" s="206"/>
      <c r="AV498" s="206"/>
      <c r="AW498" s="206"/>
      <c r="AX498" s="206"/>
      <c r="AY498" s="206"/>
      <c r="AZ498" s="206"/>
      <c r="BA498" s="206"/>
      <c r="BB498" s="206"/>
      <c r="BC498" s="206"/>
      <c r="BD498" s="206"/>
      <c r="BE498" s="206"/>
      <c r="BF498" s="206"/>
      <c r="BG498" s="206"/>
      <c r="BH498" s="206"/>
    </row>
    <row r="499" spans="1:60" outlineLevel="1" x14ac:dyDescent="0.25">
      <c r="A499" s="223"/>
      <c r="B499" s="224"/>
      <c r="C499" s="254" t="s">
        <v>711</v>
      </c>
      <c r="D499" s="226"/>
      <c r="E499" s="227">
        <v>7.34</v>
      </c>
      <c r="F499" s="225"/>
      <c r="G499" s="225"/>
      <c r="H499" s="225"/>
      <c r="I499" s="225"/>
      <c r="J499" s="225"/>
      <c r="K499" s="225"/>
      <c r="L499" s="225"/>
      <c r="M499" s="225"/>
      <c r="N499" s="225"/>
      <c r="O499" s="225"/>
      <c r="P499" s="225"/>
      <c r="Q499" s="225"/>
      <c r="R499" s="225"/>
      <c r="S499" s="225"/>
      <c r="T499" s="225"/>
      <c r="U499" s="225"/>
      <c r="V499" s="225"/>
      <c r="W499" s="225"/>
      <c r="X499" s="206"/>
      <c r="Y499" s="206"/>
      <c r="Z499" s="206"/>
      <c r="AA499" s="206"/>
      <c r="AB499" s="206"/>
      <c r="AC499" s="206"/>
      <c r="AD499" s="206"/>
      <c r="AE499" s="206"/>
      <c r="AF499" s="206"/>
      <c r="AG499" s="206" t="s">
        <v>280</v>
      </c>
      <c r="AH499" s="206">
        <v>0</v>
      </c>
      <c r="AI499" s="206"/>
      <c r="AJ499" s="206"/>
      <c r="AK499" s="206"/>
      <c r="AL499" s="206"/>
      <c r="AM499" s="206"/>
      <c r="AN499" s="206"/>
      <c r="AO499" s="206"/>
      <c r="AP499" s="206"/>
      <c r="AQ499" s="206"/>
      <c r="AR499" s="206"/>
      <c r="AS499" s="206"/>
      <c r="AT499" s="206"/>
      <c r="AU499" s="206"/>
      <c r="AV499" s="206"/>
      <c r="AW499" s="206"/>
      <c r="AX499" s="206"/>
      <c r="AY499" s="206"/>
      <c r="AZ499" s="206"/>
      <c r="BA499" s="206"/>
      <c r="BB499" s="206"/>
      <c r="BC499" s="206"/>
      <c r="BD499" s="206"/>
      <c r="BE499" s="206"/>
      <c r="BF499" s="206"/>
      <c r="BG499" s="206"/>
      <c r="BH499" s="206"/>
    </row>
    <row r="500" spans="1:60" outlineLevel="1" x14ac:dyDescent="0.25">
      <c r="A500" s="223"/>
      <c r="B500" s="224"/>
      <c r="C500" s="254" t="s">
        <v>712</v>
      </c>
      <c r="D500" s="226"/>
      <c r="E500" s="227">
        <v>6.02</v>
      </c>
      <c r="F500" s="225"/>
      <c r="G500" s="225"/>
      <c r="H500" s="225"/>
      <c r="I500" s="225"/>
      <c r="J500" s="225"/>
      <c r="K500" s="225"/>
      <c r="L500" s="225"/>
      <c r="M500" s="225"/>
      <c r="N500" s="225"/>
      <c r="O500" s="225"/>
      <c r="P500" s="225"/>
      <c r="Q500" s="225"/>
      <c r="R500" s="225"/>
      <c r="S500" s="225"/>
      <c r="T500" s="225"/>
      <c r="U500" s="225"/>
      <c r="V500" s="225"/>
      <c r="W500" s="225"/>
      <c r="X500" s="206"/>
      <c r="Y500" s="206"/>
      <c r="Z500" s="206"/>
      <c r="AA500" s="206"/>
      <c r="AB500" s="206"/>
      <c r="AC500" s="206"/>
      <c r="AD500" s="206"/>
      <c r="AE500" s="206"/>
      <c r="AF500" s="206"/>
      <c r="AG500" s="206" t="s">
        <v>280</v>
      </c>
      <c r="AH500" s="206">
        <v>0</v>
      </c>
      <c r="AI500" s="206"/>
      <c r="AJ500" s="206"/>
      <c r="AK500" s="206"/>
      <c r="AL500" s="206"/>
      <c r="AM500" s="206"/>
      <c r="AN500" s="206"/>
      <c r="AO500" s="206"/>
      <c r="AP500" s="206"/>
      <c r="AQ500" s="206"/>
      <c r="AR500" s="206"/>
      <c r="AS500" s="206"/>
      <c r="AT500" s="206"/>
      <c r="AU500" s="206"/>
      <c r="AV500" s="206"/>
      <c r="AW500" s="206"/>
      <c r="AX500" s="206"/>
      <c r="AY500" s="206"/>
      <c r="AZ500" s="206"/>
      <c r="BA500" s="206"/>
      <c r="BB500" s="206"/>
      <c r="BC500" s="206"/>
      <c r="BD500" s="206"/>
      <c r="BE500" s="206"/>
      <c r="BF500" s="206"/>
      <c r="BG500" s="206"/>
      <c r="BH500" s="206"/>
    </row>
    <row r="501" spans="1:60" outlineLevel="1" x14ac:dyDescent="0.25">
      <c r="A501" s="223"/>
      <c r="B501" s="224"/>
      <c r="C501" s="254" t="s">
        <v>713</v>
      </c>
      <c r="D501" s="226"/>
      <c r="E501" s="227">
        <v>1.68</v>
      </c>
      <c r="F501" s="225"/>
      <c r="G501" s="225"/>
      <c r="H501" s="225"/>
      <c r="I501" s="225"/>
      <c r="J501" s="225"/>
      <c r="K501" s="225"/>
      <c r="L501" s="225"/>
      <c r="M501" s="225"/>
      <c r="N501" s="225"/>
      <c r="O501" s="225"/>
      <c r="P501" s="225"/>
      <c r="Q501" s="225"/>
      <c r="R501" s="225"/>
      <c r="S501" s="225"/>
      <c r="T501" s="225"/>
      <c r="U501" s="225"/>
      <c r="V501" s="225"/>
      <c r="W501" s="225"/>
      <c r="X501" s="206"/>
      <c r="Y501" s="206"/>
      <c r="Z501" s="206"/>
      <c r="AA501" s="206"/>
      <c r="AB501" s="206"/>
      <c r="AC501" s="206"/>
      <c r="AD501" s="206"/>
      <c r="AE501" s="206"/>
      <c r="AF501" s="206"/>
      <c r="AG501" s="206" t="s">
        <v>280</v>
      </c>
      <c r="AH501" s="206">
        <v>0</v>
      </c>
      <c r="AI501" s="206"/>
      <c r="AJ501" s="206"/>
      <c r="AK501" s="206"/>
      <c r="AL501" s="206"/>
      <c r="AM501" s="206"/>
      <c r="AN501" s="206"/>
      <c r="AO501" s="206"/>
      <c r="AP501" s="206"/>
      <c r="AQ501" s="206"/>
      <c r="AR501" s="206"/>
      <c r="AS501" s="206"/>
      <c r="AT501" s="206"/>
      <c r="AU501" s="206"/>
      <c r="AV501" s="206"/>
      <c r="AW501" s="206"/>
      <c r="AX501" s="206"/>
      <c r="AY501" s="206"/>
      <c r="AZ501" s="206"/>
      <c r="BA501" s="206"/>
      <c r="BB501" s="206"/>
      <c r="BC501" s="206"/>
      <c r="BD501" s="206"/>
      <c r="BE501" s="206"/>
      <c r="BF501" s="206"/>
      <c r="BG501" s="206"/>
      <c r="BH501" s="206"/>
    </row>
    <row r="502" spans="1:60" outlineLevel="1" x14ac:dyDescent="0.25">
      <c r="A502" s="223"/>
      <c r="B502" s="224"/>
      <c r="C502" s="254" t="s">
        <v>714</v>
      </c>
      <c r="D502" s="226"/>
      <c r="E502" s="227">
        <v>4.4800000000000004</v>
      </c>
      <c r="F502" s="225"/>
      <c r="G502" s="225"/>
      <c r="H502" s="225"/>
      <c r="I502" s="225"/>
      <c r="J502" s="225"/>
      <c r="K502" s="225"/>
      <c r="L502" s="225"/>
      <c r="M502" s="225"/>
      <c r="N502" s="225"/>
      <c r="O502" s="225"/>
      <c r="P502" s="225"/>
      <c r="Q502" s="225"/>
      <c r="R502" s="225"/>
      <c r="S502" s="225"/>
      <c r="T502" s="225"/>
      <c r="U502" s="225"/>
      <c r="V502" s="225"/>
      <c r="W502" s="225"/>
      <c r="X502" s="206"/>
      <c r="Y502" s="206"/>
      <c r="Z502" s="206"/>
      <c r="AA502" s="206"/>
      <c r="AB502" s="206"/>
      <c r="AC502" s="206"/>
      <c r="AD502" s="206"/>
      <c r="AE502" s="206"/>
      <c r="AF502" s="206"/>
      <c r="AG502" s="206" t="s">
        <v>280</v>
      </c>
      <c r="AH502" s="206">
        <v>0</v>
      </c>
      <c r="AI502" s="206"/>
      <c r="AJ502" s="206"/>
      <c r="AK502" s="206"/>
      <c r="AL502" s="206"/>
      <c r="AM502" s="206"/>
      <c r="AN502" s="206"/>
      <c r="AO502" s="206"/>
      <c r="AP502" s="206"/>
      <c r="AQ502" s="206"/>
      <c r="AR502" s="206"/>
      <c r="AS502" s="206"/>
      <c r="AT502" s="206"/>
      <c r="AU502" s="206"/>
      <c r="AV502" s="206"/>
      <c r="AW502" s="206"/>
      <c r="AX502" s="206"/>
      <c r="AY502" s="206"/>
      <c r="AZ502" s="206"/>
      <c r="BA502" s="206"/>
      <c r="BB502" s="206"/>
      <c r="BC502" s="206"/>
      <c r="BD502" s="206"/>
      <c r="BE502" s="206"/>
      <c r="BF502" s="206"/>
      <c r="BG502" s="206"/>
      <c r="BH502" s="206"/>
    </row>
    <row r="503" spans="1:60" outlineLevel="1" x14ac:dyDescent="0.25">
      <c r="A503" s="237">
        <v>141</v>
      </c>
      <c r="B503" s="238" t="s">
        <v>733</v>
      </c>
      <c r="C503" s="253" t="s">
        <v>735</v>
      </c>
      <c r="D503" s="239" t="s">
        <v>314</v>
      </c>
      <c r="E503" s="240">
        <v>90.962069999999997</v>
      </c>
      <c r="F503" s="241"/>
      <c r="G503" s="242">
        <f>ROUND(E503*F503,2)</f>
        <v>0</v>
      </c>
      <c r="H503" s="241"/>
      <c r="I503" s="242">
        <f>ROUND(E503*H503,2)</f>
        <v>0</v>
      </c>
      <c r="J503" s="241"/>
      <c r="K503" s="242">
        <f>ROUND(E503*J503,2)</f>
        <v>0</v>
      </c>
      <c r="L503" s="242">
        <v>21</v>
      </c>
      <c r="M503" s="242">
        <f>G503*(1+L503/100)</f>
        <v>0</v>
      </c>
      <c r="N503" s="242">
        <v>8.0000000000000004E-4</v>
      </c>
      <c r="O503" s="242">
        <f>ROUND(E503*N503,2)</f>
        <v>7.0000000000000007E-2</v>
      </c>
      <c r="P503" s="242">
        <v>0</v>
      </c>
      <c r="Q503" s="243">
        <f>ROUND(E503*P503,2)</f>
        <v>0</v>
      </c>
      <c r="R503" s="225"/>
      <c r="S503" s="225" t="s">
        <v>276</v>
      </c>
      <c r="T503" s="225" t="s">
        <v>277</v>
      </c>
      <c r="U503" s="225">
        <v>0</v>
      </c>
      <c r="V503" s="225">
        <f>ROUND(E503*U503,2)</f>
        <v>0</v>
      </c>
      <c r="W503" s="225"/>
      <c r="X503" s="206"/>
      <c r="Y503" s="206"/>
      <c r="Z503" s="206"/>
      <c r="AA503" s="206"/>
      <c r="AB503" s="206"/>
      <c r="AC503" s="206"/>
      <c r="AD503" s="206"/>
      <c r="AE503" s="206"/>
      <c r="AF503" s="206"/>
      <c r="AG503" s="206" t="s">
        <v>346</v>
      </c>
      <c r="AH503" s="206"/>
      <c r="AI503" s="206"/>
      <c r="AJ503" s="206"/>
      <c r="AK503" s="206"/>
      <c r="AL503" s="206"/>
      <c r="AM503" s="206"/>
      <c r="AN503" s="206"/>
      <c r="AO503" s="206"/>
      <c r="AP503" s="206"/>
      <c r="AQ503" s="206"/>
      <c r="AR503" s="206"/>
      <c r="AS503" s="206"/>
      <c r="AT503" s="206"/>
      <c r="AU503" s="206"/>
      <c r="AV503" s="206"/>
      <c r="AW503" s="206"/>
      <c r="AX503" s="206"/>
      <c r="AY503" s="206"/>
      <c r="AZ503" s="206"/>
      <c r="BA503" s="206"/>
      <c r="BB503" s="206"/>
      <c r="BC503" s="206"/>
      <c r="BD503" s="206"/>
      <c r="BE503" s="206"/>
      <c r="BF503" s="206"/>
      <c r="BG503" s="206"/>
      <c r="BH503" s="206"/>
    </row>
    <row r="504" spans="1:60" outlineLevel="1" x14ac:dyDescent="0.25">
      <c r="A504" s="223"/>
      <c r="B504" s="224"/>
      <c r="C504" s="254" t="s">
        <v>736</v>
      </c>
      <c r="D504" s="226"/>
      <c r="E504" s="227">
        <v>5.6265000000000001</v>
      </c>
      <c r="F504" s="225"/>
      <c r="G504" s="225"/>
      <c r="H504" s="225"/>
      <c r="I504" s="225"/>
      <c r="J504" s="225"/>
      <c r="K504" s="225"/>
      <c r="L504" s="225"/>
      <c r="M504" s="225"/>
      <c r="N504" s="225"/>
      <c r="O504" s="225"/>
      <c r="P504" s="225"/>
      <c r="Q504" s="225"/>
      <c r="R504" s="225"/>
      <c r="S504" s="225"/>
      <c r="T504" s="225"/>
      <c r="U504" s="225"/>
      <c r="V504" s="225"/>
      <c r="W504" s="225"/>
      <c r="X504" s="206"/>
      <c r="Y504" s="206"/>
      <c r="Z504" s="206"/>
      <c r="AA504" s="206"/>
      <c r="AB504" s="206"/>
      <c r="AC504" s="206"/>
      <c r="AD504" s="206"/>
      <c r="AE504" s="206"/>
      <c r="AF504" s="206"/>
      <c r="AG504" s="206" t="s">
        <v>280</v>
      </c>
      <c r="AH504" s="206">
        <v>0</v>
      </c>
      <c r="AI504" s="206"/>
      <c r="AJ504" s="206"/>
      <c r="AK504" s="206"/>
      <c r="AL504" s="206"/>
      <c r="AM504" s="206"/>
      <c r="AN504" s="206"/>
      <c r="AO504" s="206"/>
      <c r="AP504" s="206"/>
      <c r="AQ504" s="206"/>
      <c r="AR504" s="206"/>
      <c r="AS504" s="206"/>
      <c r="AT504" s="206"/>
      <c r="AU504" s="206"/>
      <c r="AV504" s="206"/>
      <c r="AW504" s="206"/>
      <c r="AX504" s="206"/>
      <c r="AY504" s="206"/>
      <c r="AZ504" s="206"/>
      <c r="BA504" s="206"/>
      <c r="BB504" s="206"/>
      <c r="BC504" s="206"/>
      <c r="BD504" s="206"/>
      <c r="BE504" s="206"/>
      <c r="BF504" s="206"/>
      <c r="BG504" s="206"/>
      <c r="BH504" s="206"/>
    </row>
    <row r="505" spans="1:60" outlineLevel="1" x14ac:dyDescent="0.25">
      <c r="A505" s="223"/>
      <c r="B505" s="224"/>
      <c r="C505" s="254" t="s">
        <v>348</v>
      </c>
      <c r="D505" s="226"/>
      <c r="E505" s="227">
        <v>48.611499999999999</v>
      </c>
      <c r="F505" s="225"/>
      <c r="G505" s="225"/>
      <c r="H505" s="225"/>
      <c r="I505" s="225"/>
      <c r="J505" s="225"/>
      <c r="K505" s="225"/>
      <c r="L505" s="225"/>
      <c r="M505" s="225"/>
      <c r="N505" s="225"/>
      <c r="O505" s="225"/>
      <c r="P505" s="225"/>
      <c r="Q505" s="225"/>
      <c r="R505" s="225"/>
      <c r="S505" s="225"/>
      <c r="T505" s="225"/>
      <c r="U505" s="225"/>
      <c r="V505" s="225"/>
      <c r="W505" s="225"/>
      <c r="X505" s="206"/>
      <c r="Y505" s="206"/>
      <c r="Z505" s="206"/>
      <c r="AA505" s="206"/>
      <c r="AB505" s="206"/>
      <c r="AC505" s="206"/>
      <c r="AD505" s="206"/>
      <c r="AE505" s="206"/>
      <c r="AF505" s="206"/>
      <c r="AG505" s="206" t="s">
        <v>280</v>
      </c>
      <c r="AH505" s="206">
        <v>0</v>
      </c>
      <c r="AI505" s="206"/>
      <c r="AJ505" s="206"/>
      <c r="AK505" s="206"/>
      <c r="AL505" s="206"/>
      <c r="AM505" s="206"/>
      <c r="AN505" s="206"/>
      <c r="AO505" s="206"/>
      <c r="AP505" s="206"/>
      <c r="AQ505" s="206"/>
      <c r="AR505" s="206"/>
      <c r="AS505" s="206"/>
      <c r="AT505" s="206"/>
      <c r="AU505" s="206"/>
      <c r="AV505" s="206"/>
      <c r="AW505" s="206"/>
      <c r="AX505" s="206"/>
      <c r="AY505" s="206"/>
      <c r="AZ505" s="206"/>
      <c r="BA505" s="206"/>
      <c r="BB505" s="206"/>
      <c r="BC505" s="206"/>
      <c r="BD505" s="206"/>
      <c r="BE505" s="206"/>
      <c r="BF505" s="206"/>
      <c r="BG505" s="206"/>
      <c r="BH505" s="206"/>
    </row>
    <row r="506" spans="1:60" outlineLevel="1" x14ac:dyDescent="0.25">
      <c r="A506" s="223"/>
      <c r="B506" s="224"/>
      <c r="C506" s="254" t="s">
        <v>349</v>
      </c>
      <c r="D506" s="226"/>
      <c r="E506" s="227">
        <v>0.48425000000000001</v>
      </c>
      <c r="F506" s="225"/>
      <c r="G506" s="225"/>
      <c r="H506" s="225"/>
      <c r="I506" s="225"/>
      <c r="J506" s="225"/>
      <c r="K506" s="225"/>
      <c r="L506" s="225"/>
      <c r="M506" s="225"/>
      <c r="N506" s="225"/>
      <c r="O506" s="225"/>
      <c r="P506" s="225"/>
      <c r="Q506" s="225"/>
      <c r="R506" s="225"/>
      <c r="S506" s="225"/>
      <c r="T506" s="225"/>
      <c r="U506" s="225"/>
      <c r="V506" s="225"/>
      <c r="W506" s="225"/>
      <c r="X506" s="206"/>
      <c r="Y506" s="206"/>
      <c r="Z506" s="206"/>
      <c r="AA506" s="206"/>
      <c r="AB506" s="206"/>
      <c r="AC506" s="206"/>
      <c r="AD506" s="206"/>
      <c r="AE506" s="206"/>
      <c r="AF506" s="206"/>
      <c r="AG506" s="206" t="s">
        <v>280</v>
      </c>
      <c r="AH506" s="206">
        <v>0</v>
      </c>
      <c r="AI506" s="206"/>
      <c r="AJ506" s="206"/>
      <c r="AK506" s="206"/>
      <c r="AL506" s="206"/>
      <c r="AM506" s="206"/>
      <c r="AN506" s="206"/>
      <c r="AO506" s="206"/>
      <c r="AP506" s="206"/>
      <c r="AQ506" s="206"/>
      <c r="AR506" s="206"/>
      <c r="AS506" s="206"/>
      <c r="AT506" s="206"/>
      <c r="AU506" s="206"/>
      <c r="AV506" s="206"/>
      <c r="AW506" s="206"/>
      <c r="AX506" s="206"/>
      <c r="AY506" s="206"/>
      <c r="AZ506" s="206"/>
      <c r="BA506" s="206"/>
      <c r="BB506" s="206"/>
      <c r="BC506" s="206"/>
      <c r="BD506" s="206"/>
      <c r="BE506" s="206"/>
      <c r="BF506" s="206"/>
      <c r="BG506" s="206"/>
      <c r="BH506" s="206"/>
    </row>
    <row r="507" spans="1:60" outlineLevel="1" x14ac:dyDescent="0.25">
      <c r="A507" s="223"/>
      <c r="B507" s="224"/>
      <c r="C507" s="254" t="s">
        <v>350</v>
      </c>
      <c r="D507" s="226"/>
      <c r="E507" s="227">
        <v>13.387499999999999</v>
      </c>
      <c r="F507" s="225"/>
      <c r="G507" s="225"/>
      <c r="H507" s="225"/>
      <c r="I507" s="225"/>
      <c r="J507" s="225"/>
      <c r="K507" s="225"/>
      <c r="L507" s="225"/>
      <c r="M507" s="225"/>
      <c r="N507" s="225"/>
      <c r="O507" s="225"/>
      <c r="P507" s="225"/>
      <c r="Q507" s="225"/>
      <c r="R507" s="225"/>
      <c r="S507" s="225"/>
      <c r="T507" s="225"/>
      <c r="U507" s="225"/>
      <c r="V507" s="225"/>
      <c r="W507" s="225"/>
      <c r="X507" s="206"/>
      <c r="Y507" s="206"/>
      <c r="Z507" s="206"/>
      <c r="AA507" s="206"/>
      <c r="AB507" s="206"/>
      <c r="AC507" s="206"/>
      <c r="AD507" s="206"/>
      <c r="AE507" s="206"/>
      <c r="AF507" s="206"/>
      <c r="AG507" s="206" t="s">
        <v>280</v>
      </c>
      <c r="AH507" s="206">
        <v>0</v>
      </c>
      <c r="AI507" s="206"/>
      <c r="AJ507" s="206"/>
      <c r="AK507" s="206"/>
      <c r="AL507" s="206"/>
      <c r="AM507" s="206"/>
      <c r="AN507" s="206"/>
      <c r="AO507" s="206"/>
      <c r="AP507" s="206"/>
      <c r="AQ507" s="206"/>
      <c r="AR507" s="206"/>
      <c r="AS507" s="206"/>
      <c r="AT507" s="206"/>
      <c r="AU507" s="206"/>
      <c r="AV507" s="206"/>
      <c r="AW507" s="206"/>
      <c r="AX507" s="206"/>
      <c r="AY507" s="206"/>
      <c r="AZ507" s="206"/>
      <c r="BA507" s="206"/>
      <c r="BB507" s="206"/>
      <c r="BC507" s="206"/>
      <c r="BD507" s="206"/>
      <c r="BE507" s="206"/>
      <c r="BF507" s="206"/>
      <c r="BG507" s="206"/>
      <c r="BH507" s="206"/>
    </row>
    <row r="508" spans="1:60" outlineLevel="1" x14ac:dyDescent="0.25">
      <c r="A508" s="223"/>
      <c r="B508" s="224"/>
      <c r="C508" s="254" t="s">
        <v>351</v>
      </c>
      <c r="D508" s="226"/>
      <c r="E508" s="227">
        <v>13.9587</v>
      </c>
      <c r="F508" s="225"/>
      <c r="G508" s="225"/>
      <c r="H508" s="225"/>
      <c r="I508" s="225"/>
      <c r="J508" s="225"/>
      <c r="K508" s="225"/>
      <c r="L508" s="225"/>
      <c r="M508" s="225"/>
      <c r="N508" s="225"/>
      <c r="O508" s="225"/>
      <c r="P508" s="225"/>
      <c r="Q508" s="225"/>
      <c r="R508" s="225"/>
      <c r="S508" s="225"/>
      <c r="T508" s="225"/>
      <c r="U508" s="225"/>
      <c r="V508" s="225"/>
      <c r="W508" s="225"/>
      <c r="X508" s="206"/>
      <c r="Y508" s="206"/>
      <c r="Z508" s="206"/>
      <c r="AA508" s="206"/>
      <c r="AB508" s="206"/>
      <c r="AC508" s="206"/>
      <c r="AD508" s="206"/>
      <c r="AE508" s="206"/>
      <c r="AF508" s="206"/>
      <c r="AG508" s="206" t="s">
        <v>280</v>
      </c>
      <c r="AH508" s="206">
        <v>0</v>
      </c>
      <c r="AI508" s="206"/>
      <c r="AJ508" s="206"/>
      <c r="AK508" s="206"/>
      <c r="AL508" s="206"/>
      <c r="AM508" s="206"/>
      <c r="AN508" s="206"/>
      <c r="AO508" s="206"/>
      <c r="AP508" s="206"/>
      <c r="AQ508" s="206"/>
      <c r="AR508" s="206"/>
      <c r="AS508" s="206"/>
      <c r="AT508" s="206"/>
      <c r="AU508" s="206"/>
      <c r="AV508" s="206"/>
      <c r="AW508" s="206"/>
      <c r="AX508" s="206"/>
      <c r="AY508" s="206"/>
      <c r="AZ508" s="206"/>
      <c r="BA508" s="206"/>
      <c r="BB508" s="206"/>
      <c r="BC508" s="206"/>
      <c r="BD508" s="206"/>
      <c r="BE508" s="206"/>
      <c r="BF508" s="206"/>
      <c r="BG508" s="206"/>
      <c r="BH508" s="206"/>
    </row>
    <row r="509" spans="1:60" outlineLevel="1" x14ac:dyDescent="0.25">
      <c r="A509" s="223"/>
      <c r="B509" s="224"/>
      <c r="C509" s="254" t="s">
        <v>480</v>
      </c>
      <c r="D509" s="226"/>
      <c r="E509" s="227">
        <v>0.71662999999999999</v>
      </c>
      <c r="F509" s="225"/>
      <c r="G509" s="225"/>
      <c r="H509" s="225"/>
      <c r="I509" s="225"/>
      <c r="J509" s="225"/>
      <c r="K509" s="225"/>
      <c r="L509" s="225"/>
      <c r="M509" s="225"/>
      <c r="N509" s="225"/>
      <c r="O509" s="225"/>
      <c r="P509" s="225"/>
      <c r="Q509" s="225"/>
      <c r="R509" s="225"/>
      <c r="S509" s="225"/>
      <c r="T509" s="225"/>
      <c r="U509" s="225"/>
      <c r="V509" s="225"/>
      <c r="W509" s="225"/>
      <c r="X509" s="206"/>
      <c r="Y509" s="206"/>
      <c r="Z509" s="206"/>
      <c r="AA509" s="206"/>
      <c r="AB509" s="206"/>
      <c r="AC509" s="206"/>
      <c r="AD509" s="206"/>
      <c r="AE509" s="206"/>
      <c r="AF509" s="206"/>
      <c r="AG509" s="206" t="s">
        <v>280</v>
      </c>
      <c r="AH509" s="206">
        <v>0</v>
      </c>
      <c r="AI509" s="206"/>
      <c r="AJ509" s="206"/>
      <c r="AK509" s="206"/>
      <c r="AL509" s="206"/>
      <c r="AM509" s="206"/>
      <c r="AN509" s="206"/>
      <c r="AO509" s="206"/>
      <c r="AP509" s="206"/>
      <c r="AQ509" s="206"/>
      <c r="AR509" s="206"/>
      <c r="AS509" s="206"/>
      <c r="AT509" s="206"/>
      <c r="AU509" s="206"/>
      <c r="AV509" s="206"/>
      <c r="AW509" s="206"/>
      <c r="AX509" s="206"/>
      <c r="AY509" s="206"/>
      <c r="AZ509" s="206"/>
      <c r="BA509" s="206"/>
      <c r="BB509" s="206"/>
      <c r="BC509" s="206"/>
      <c r="BD509" s="206"/>
      <c r="BE509" s="206"/>
      <c r="BF509" s="206"/>
      <c r="BG509" s="206"/>
      <c r="BH509" s="206"/>
    </row>
    <row r="510" spans="1:60" outlineLevel="1" x14ac:dyDescent="0.25">
      <c r="A510" s="223"/>
      <c r="B510" s="224"/>
      <c r="C510" s="254" t="s">
        <v>481</v>
      </c>
      <c r="D510" s="226"/>
      <c r="E510" s="227">
        <v>8.1769999999999996</v>
      </c>
      <c r="F510" s="225"/>
      <c r="G510" s="225"/>
      <c r="H510" s="225"/>
      <c r="I510" s="225"/>
      <c r="J510" s="225"/>
      <c r="K510" s="225"/>
      <c r="L510" s="225"/>
      <c r="M510" s="225"/>
      <c r="N510" s="225"/>
      <c r="O510" s="225"/>
      <c r="P510" s="225"/>
      <c r="Q510" s="225"/>
      <c r="R510" s="225"/>
      <c r="S510" s="225"/>
      <c r="T510" s="225"/>
      <c r="U510" s="225"/>
      <c r="V510" s="225"/>
      <c r="W510" s="225"/>
      <c r="X510" s="206"/>
      <c r="Y510" s="206"/>
      <c r="Z510" s="206"/>
      <c r="AA510" s="206"/>
      <c r="AB510" s="206"/>
      <c r="AC510" s="206"/>
      <c r="AD510" s="206"/>
      <c r="AE510" s="206"/>
      <c r="AF510" s="206"/>
      <c r="AG510" s="206" t="s">
        <v>280</v>
      </c>
      <c r="AH510" s="206">
        <v>0</v>
      </c>
      <c r="AI510" s="206"/>
      <c r="AJ510" s="206"/>
      <c r="AK510" s="206"/>
      <c r="AL510" s="206"/>
      <c r="AM510" s="206"/>
      <c r="AN510" s="206"/>
      <c r="AO510" s="206"/>
      <c r="AP510" s="206"/>
      <c r="AQ510" s="206"/>
      <c r="AR510" s="206"/>
      <c r="AS510" s="206"/>
      <c r="AT510" s="206"/>
      <c r="AU510" s="206"/>
      <c r="AV510" s="206"/>
      <c r="AW510" s="206"/>
      <c r="AX510" s="206"/>
      <c r="AY510" s="206"/>
      <c r="AZ510" s="206"/>
      <c r="BA510" s="206"/>
      <c r="BB510" s="206"/>
      <c r="BC510" s="206"/>
      <c r="BD510" s="206"/>
      <c r="BE510" s="206"/>
      <c r="BF510" s="206"/>
      <c r="BG510" s="206"/>
      <c r="BH510" s="206"/>
    </row>
    <row r="511" spans="1:60" outlineLevel="1" x14ac:dyDescent="0.25">
      <c r="A511" s="237">
        <v>142</v>
      </c>
      <c r="B511" s="238" t="s">
        <v>737</v>
      </c>
      <c r="C511" s="253" t="s">
        <v>738</v>
      </c>
      <c r="D511" s="239" t="s">
        <v>314</v>
      </c>
      <c r="E511" s="240">
        <v>90.962100000000007</v>
      </c>
      <c r="F511" s="241"/>
      <c r="G511" s="242">
        <f>ROUND(E511*F511,2)</f>
        <v>0</v>
      </c>
      <c r="H511" s="241"/>
      <c r="I511" s="242">
        <f>ROUND(E511*H511,2)</f>
        <v>0</v>
      </c>
      <c r="J511" s="241"/>
      <c r="K511" s="242">
        <f>ROUND(E511*J511,2)</f>
        <v>0</v>
      </c>
      <c r="L511" s="242">
        <v>21</v>
      </c>
      <c r="M511" s="242">
        <f>G511*(1+L511/100)</f>
        <v>0</v>
      </c>
      <c r="N511" s="242">
        <v>7.0499999999999998E-3</v>
      </c>
      <c r="O511" s="242">
        <f>ROUND(E511*N511,2)</f>
        <v>0.64</v>
      </c>
      <c r="P511" s="242">
        <v>0</v>
      </c>
      <c r="Q511" s="243">
        <f>ROUND(E511*P511,2)</f>
        <v>0</v>
      </c>
      <c r="R511" s="225"/>
      <c r="S511" s="225" t="s">
        <v>276</v>
      </c>
      <c r="T511" s="225" t="s">
        <v>277</v>
      </c>
      <c r="U511" s="225">
        <v>1.0946</v>
      </c>
      <c r="V511" s="225">
        <f>ROUND(E511*U511,2)</f>
        <v>99.57</v>
      </c>
      <c r="W511" s="225"/>
      <c r="X511" s="206"/>
      <c r="Y511" s="206"/>
      <c r="Z511" s="206"/>
      <c r="AA511" s="206"/>
      <c r="AB511" s="206"/>
      <c r="AC511" s="206"/>
      <c r="AD511" s="206"/>
      <c r="AE511" s="206"/>
      <c r="AF511" s="206"/>
      <c r="AG511" s="206" t="s">
        <v>346</v>
      </c>
      <c r="AH511" s="206"/>
      <c r="AI511" s="206"/>
      <c r="AJ511" s="206"/>
      <c r="AK511" s="206"/>
      <c r="AL511" s="206"/>
      <c r="AM511" s="206"/>
      <c r="AN511" s="206"/>
      <c r="AO511" s="206"/>
      <c r="AP511" s="206"/>
      <c r="AQ511" s="206"/>
      <c r="AR511" s="206"/>
      <c r="AS511" s="206"/>
      <c r="AT511" s="206"/>
      <c r="AU511" s="206"/>
      <c r="AV511" s="206"/>
      <c r="AW511" s="206"/>
      <c r="AX511" s="206"/>
      <c r="AY511" s="206"/>
      <c r="AZ511" s="206"/>
      <c r="BA511" s="206"/>
      <c r="BB511" s="206"/>
      <c r="BC511" s="206"/>
      <c r="BD511" s="206"/>
      <c r="BE511" s="206"/>
      <c r="BF511" s="206"/>
      <c r="BG511" s="206"/>
      <c r="BH511" s="206"/>
    </row>
    <row r="512" spans="1:60" outlineLevel="1" x14ac:dyDescent="0.25">
      <c r="A512" s="223"/>
      <c r="B512" s="224"/>
      <c r="C512" s="254" t="s">
        <v>347</v>
      </c>
      <c r="D512" s="226"/>
      <c r="E512" s="227">
        <v>5.6265000000000001</v>
      </c>
      <c r="F512" s="225"/>
      <c r="G512" s="225"/>
      <c r="H512" s="225"/>
      <c r="I512" s="225"/>
      <c r="J512" s="225"/>
      <c r="K512" s="225"/>
      <c r="L512" s="225"/>
      <c r="M512" s="225"/>
      <c r="N512" s="225"/>
      <c r="O512" s="225"/>
      <c r="P512" s="225"/>
      <c r="Q512" s="225"/>
      <c r="R512" s="225"/>
      <c r="S512" s="225"/>
      <c r="T512" s="225"/>
      <c r="U512" s="225"/>
      <c r="V512" s="225"/>
      <c r="W512" s="225"/>
      <c r="X512" s="206"/>
      <c r="Y512" s="206"/>
      <c r="Z512" s="206"/>
      <c r="AA512" s="206"/>
      <c r="AB512" s="206"/>
      <c r="AC512" s="206"/>
      <c r="AD512" s="206"/>
      <c r="AE512" s="206"/>
      <c r="AF512" s="206"/>
      <c r="AG512" s="206" t="s">
        <v>280</v>
      </c>
      <c r="AH512" s="206">
        <v>0</v>
      </c>
      <c r="AI512" s="206"/>
      <c r="AJ512" s="206"/>
      <c r="AK512" s="206"/>
      <c r="AL512" s="206"/>
      <c r="AM512" s="206"/>
      <c r="AN512" s="206"/>
      <c r="AO512" s="206"/>
      <c r="AP512" s="206"/>
      <c r="AQ512" s="206"/>
      <c r="AR512" s="206"/>
      <c r="AS512" s="206"/>
      <c r="AT512" s="206"/>
      <c r="AU512" s="206"/>
      <c r="AV512" s="206"/>
      <c r="AW512" s="206"/>
      <c r="AX512" s="206"/>
      <c r="AY512" s="206"/>
      <c r="AZ512" s="206"/>
      <c r="BA512" s="206"/>
      <c r="BB512" s="206"/>
      <c r="BC512" s="206"/>
      <c r="BD512" s="206"/>
      <c r="BE512" s="206"/>
      <c r="BF512" s="206"/>
      <c r="BG512" s="206"/>
      <c r="BH512" s="206"/>
    </row>
    <row r="513" spans="1:60" outlineLevel="1" x14ac:dyDescent="0.25">
      <c r="A513" s="223"/>
      <c r="B513" s="224"/>
      <c r="C513" s="254" t="s">
        <v>348</v>
      </c>
      <c r="D513" s="226"/>
      <c r="E513" s="227">
        <v>48.611499999999999</v>
      </c>
      <c r="F513" s="225"/>
      <c r="G513" s="225"/>
      <c r="H513" s="225"/>
      <c r="I513" s="225"/>
      <c r="J513" s="225"/>
      <c r="K513" s="225"/>
      <c r="L513" s="225"/>
      <c r="M513" s="225"/>
      <c r="N513" s="225"/>
      <c r="O513" s="225"/>
      <c r="P513" s="225"/>
      <c r="Q513" s="225"/>
      <c r="R513" s="225"/>
      <c r="S513" s="225"/>
      <c r="T513" s="225"/>
      <c r="U513" s="225"/>
      <c r="V513" s="225"/>
      <c r="W513" s="225"/>
      <c r="X513" s="206"/>
      <c r="Y513" s="206"/>
      <c r="Z513" s="206"/>
      <c r="AA513" s="206"/>
      <c r="AB513" s="206"/>
      <c r="AC513" s="206"/>
      <c r="AD513" s="206"/>
      <c r="AE513" s="206"/>
      <c r="AF513" s="206"/>
      <c r="AG513" s="206" t="s">
        <v>280</v>
      </c>
      <c r="AH513" s="206">
        <v>0</v>
      </c>
      <c r="AI513" s="206"/>
      <c r="AJ513" s="206"/>
      <c r="AK513" s="206"/>
      <c r="AL513" s="206"/>
      <c r="AM513" s="206"/>
      <c r="AN513" s="206"/>
      <c r="AO513" s="206"/>
      <c r="AP513" s="206"/>
      <c r="AQ513" s="206"/>
      <c r="AR513" s="206"/>
      <c r="AS513" s="206"/>
      <c r="AT513" s="206"/>
      <c r="AU513" s="206"/>
      <c r="AV513" s="206"/>
      <c r="AW513" s="206"/>
      <c r="AX513" s="206"/>
      <c r="AY513" s="206"/>
      <c r="AZ513" s="206"/>
      <c r="BA513" s="206"/>
      <c r="BB513" s="206"/>
      <c r="BC513" s="206"/>
      <c r="BD513" s="206"/>
      <c r="BE513" s="206"/>
      <c r="BF513" s="206"/>
      <c r="BG513" s="206"/>
      <c r="BH513" s="206"/>
    </row>
    <row r="514" spans="1:60" outlineLevel="1" x14ac:dyDescent="0.25">
      <c r="A514" s="223"/>
      <c r="B514" s="224"/>
      <c r="C514" s="254" t="s">
        <v>349</v>
      </c>
      <c r="D514" s="226"/>
      <c r="E514" s="227">
        <v>0.48425000000000001</v>
      </c>
      <c r="F514" s="225"/>
      <c r="G514" s="225"/>
      <c r="H514" s="225"/>
      <c r="I514" s="225"/>
      <c r="J514" s="225"/>
      <c r="K514" s="225"/>
      <c r="L514" s="225"/>
      <c r="M514" s="225"/>
      <c r="N514" s="225"/>
      <c r="O514" s="225"/>
      <c r="P514" s="225"/>
      <c r="Q514" s="225"/>
      <c r="R514" s="225"/>
      <c r="S514" s="225"/>
      <c r="T514" s="225"/>
      <c r="U514" s="225"/>
      <c r="V514" s="225"/>
      <c r="W514" s="225"/>
      <c r="X514" s="206"/>
      <c r="Y514" s="206"/>
      <c r="Z514" s="206"/>
      <c r="AA514" s="206"/>
      <c r="AB514" s="206"/>
      <c r="AC514" s="206"/>
      <c r="AD514" s="206"/>
      <c r="AE514" s="206"/>
      <c r="AF514" s="206"/>
      <c r="AG514" s="206" t="s">
        <v>280</v>
      </c>
      <c r="AH514" s="206">
        <v>0</v>
      </c>
      <c r="AI514" s="206"/>
      <c r="AJ514" s="206"/>
      <c r="AK514" s="206"/>
      <c r="AL514" s="206"/>
      <c r="AM514" s="206"/>
      <c r="AN514" s="206"/>
      <c r="AO514" s="206"/>
      <c r="AP514" s="206"/>
      <c r="AQ514" s="206"/>
      <c r="AR514" s="206"/>
      <c r="AS514" s="206"/>
      <c r="AT514" s="206"/>
      <c r="AU514" s="206"/>
      <c r="AV514" s="206"/>
      <c r="AW514" s="206"/>
      <c r="AX514" s="206"/>
      <c r="AY514" s="206"/>
      <c r="AZ514" s="206"/>
      <c r="BA514" s="206"/>
      <c r="BB514" s="206"/>
      <c r="BC514" s="206"/>
      <c r="BD514" s="206"/>
      <c r="BE514" s="206"/>
      <c r="BF514" s="206"/>
      <c r="BG514" s="206"/>
      <c r="BH514" s="206"/>
    </row>
    <row r="515" spans="1:60" outlineLevel="1" x14ac:dyDescent="0.25">
      <c r="A515" s="223"/>
      <c r="B515" s="224"/>
      <c r="C515" s="254" t="s">
        <v>350</v>
      </c>
      <c r="D515" s="226"/>
      <c r="E515" s="227">
        <v>13.387499999999999</v>
      </c>
      <c r="F515" s="225"/>
      <c r="G515" s="225"/>
      <c r="H515" s="225"/>
      <c r="I515" s="225"/>
      <c r="J515" s="225"/>
      <c r="K515" s="225"/>
      <c r="L515" s="225"/>
      <c r="M515" s="225"/>
      <c r="N515" s="225"/>
      <c r="O515" s="225"/>
      <c r="P515" s="225"/>
      <c r="Q515" s="225"/>
      <c r="R515" s="225"/>
      <c r="S515" s="225"/>
      <c r="T515" s="225"/>
      <c r="U515" s="225"/>
      <c r="V515" s="225"/>
      <c r="W515" s="225"/>
      <c r="X515" s="206"/>
      <c r="Y515" s="206"/>
      <c r="Z515" s="206"/>
      <c r="AA515" s="206"/>
      <c r="AB515" s="206"/>
      <c r="AC515" s="206"/>
      <c r="AD515" s="206"/>
      <c r="AE515" s="206"/>
      <c r="AF515" s="206"/>
      <c r="AG515" s="206" t="s">
        <v>280</v>
      </c>
      <c r="AH515" s="206">
        <v>0</v>
      </c>
      <c r="AI515" s="206"/>
      <c r="AJ515" s="206"/>
      <c r="AK515" s="206"/>
      <c r="AL515" s="206"/>
      <c r="AM515" s="206"/>
      <c r="AN515" s="206"/>
      <c r="AO515" s="206"/>
      <c r="AP515" s="206"/>
      <c r="AQ515" s="206"/>
      <c r="AR515" s="206"/>
      <c r="AS515" s="206"/>
      <c r="AT515" s="206"/>
      <c r="AU515" s="206"/>
      <c r="AV515" s="206"/>
      <c r="AW515" s="206"/>
      <c r="AX515" s="206"/>
      <c r="AY515" s="206"/>
      <c r="AZ515" s="206"/>
      <c r="BA515" s="206"/>
      <c r="BB515" s="206"/>
      <c r="BC515" s="206"/>
      <c r="BD515" s="206"/>
      <c r="BE515" s="206"/>
      <c r="BF515" s="206"/>
      <c r="BG515" s="206"/>
      <c r="BH515" s="206"/>
    </row>
    <row r="516" spans="1:60" outlineLevel="1" x14ac:dyDescent="0.25">
      <c r="A516" s="223"/>
      <c r="B516" s="224"/>
      <c r="C516" s="254" t="s">
        <v>351</v>
      </c>
      <c r="D516" s="226"/>
      <c r="E516" s="227">
        <v>13.9587</v>
      </c>
      <c r="F516" s="225"/>
      <c r="G516" s="225"/>
      <c r="H516" s="225"/>
      <c r="I516" s="225"/>
      <c r="J516" s="225"/>
      <c r="K516" s="225"/>
      <c r="L516" s="225"/>
      <c r="M516" s="225"/>
      <c r="N516" s="225"/>
      <c r="O516" s="225"/>
      <c r="P516" s="225"/>
      <c r="Q516" s="225"/>
      <c r="R516" s="225"/>
      <c r="S516" s="225"/>
      <c r="T516" s="225"/>
      <c r="U516" s="225"/>
      <c r="V516" s="225"/>
      <c r="W516" s="225"/>
      <c r="X516" s="206"/>
      <c r="Y516" s="206"/>
      <c r="Z516" s="206"/>
      <c r="AA516" s="206"/>
      <c r="AB516" s="206"/>
      <c r="AC516" s="206"/>
      <c r="AD516" s="206"/>
      <c r="AE516" s="206"/>
      <c r="AF516" s="206"/>
      <c r="AG516" s="206" t="s">
        <v>280</v>
      </c>
      <c r="AH516" s="206">
        <v>0</v>
      </c>
      <c r="AI516" s="206"/>
      <c r="AJ516" s="206"/>
      <c r="AK516" s="206"/>
      <c r="AL516" s="206"/>
      <c r="AM516" s="206"/>
      <c r="AN516" s="206"/>
      <c r="AO516" s="206"/>
      <c r="AP516" s="206"/>
      <c r="AQ516" s="206"/>
      <c r="AR516" s="206"/>
      <c r="AS516" s="206"/>
      <c r="AT516" s="206"/>
      <c r="AU516" s="206"/>
      <c r="AV516" s="206"/>
      <c r="AW516" s="206"/>
      <c r="AX516" s="206"/>
      <c r="AY516" s="206"/>
      <c r="AZ516" s="206"/>
      <c r="BA516" s="206"/>
      <c r="BB516" s="206"/>
      <c r="BC516" s="206"/>
      <c r="BD516" s="206"/>
      <c r="BE516" s="206"/>
      <c r="BF516" s="206"/>
      <c r="BG516" s="206"/>
      <c r="BH516" s="206"/>
    </row>
    <row r="517" spans="1:60" outlineLevel="1" x14ac:dyDescent="0.25">
      <c r="A517" s="223"/>
      <c r="B517" s="224"/>
      <c r="C517" s="254" t="s">
        <v>480</v>
      </c>
      <c r="D517" s="226"/>
      <c r="E517" s="227">
        <v>0.71662999999999999</v>
      </c>
      <c r="F517" s="225"/>
      <c r="G517" s="225"/>
      <c r="H517" s="225"/>
      <c r="I517" s="225"/>
      <c r="J517" s="225"/>
      <c r="K517" s="225"/>
      <c r="L517" s="225"/>
      <c r="M517" s="225"/>
      <c r="N517" s="225"/>
      <c r="O517" s="225"/>
      <c r="P517" s="225"/>
      <c r="Q517" s="225"/>
      <c r="R517" s="225"/>
      <c r="S517" s="225"/>
      <c r="T517" s="225"/>
      <c r="U517" s="225"/>
      <c r="V517" s="225"/>
      <c r="W517" s="225"/>
      <c r="X517" s="206"/>
      <c r="Y517" s="206"/>
      <c r="Z517" s="206"/>
      <c r="AA517" s="206"/>
      <c r="AB517" s="206"/>
      <c r="AC517" s="206"/>
      <c r="AD517" s="206"/>
      <c r="AE517" s="206"/>
      <c r="AF517" s="206"/>
      <c r="AG517" s="206" t="s">
        <v>280</v>
      </c>
      <c r="AH517" s="206">
        <v>0</v>
      </c>
      <c r="AI517" s="206"/>
      <c r="AJ517" s="206"/>
      <c r="AK517" s="206"/>
      <c r="AL517" s="206"/>
      <c r="AM517" s="206"/>
      <c r="AN517" s="206"/>
      <c r="AO517" s="206"/>
      <c r="AP517" s="206"/>
      <c r="AQ517" s="206"/>
      <c r="AR517" s="206"/>
      <c r="AS517" s="206"/>
      <c r="AT517" s="206"/>
      <c r="AU517" s="206"/>
      <c r="AV517" s="206"/>
      <c r="AW517" s="206"/>
      <c r="AX517" s="206"/>
      <c r="AY517" s="206"/>
      <c r="AZ517" s="206"/>
      <c r="BA517" s="206"/>
      <c r="BB517" s="206"/>
      <c r="BC517" s="206"/>
      <c r="BD517" s="206"/>
      <c r="BE517" s="206"/>
      <c r="BF517" s="206"/>
      <c r="BG517" s="206"/>
      <c r="BH517" s="206"/>
    </row>
    <row r="518" spans="1:60" outlineLevel="1" x14ac:dyDescent="0.25">
      <c r="A518" s="223"/>
      <c r="B518" s="224"/>
      <c r="C518" s="254" t="s">
        <v>481</v>
      </c>
      <c r="D518" s="226"/>
      <c r="E518" s="227">
        <v>8.1769999999999996</v>
      </c>
      <c r="F518" s="225"/>
      <c r="G518" s="225"/>
      <c r="H518" s="225"/>
      <c r="I518" s="225"/>
      <c r="J518" s="225"/>
      <c r="K518" s="225"/>
      <c r="L518" s="225"/>
      <c r="M518" s="225"/>
      <c r="N518" s="225"/>
      <c r="O518" s="225"/>
      <c r="P518" s="225"/>
      <c r="Q518" s="225"/>
      <c r="R518" s="225"/>
      <c r="S518" s="225"/>
      <c r="T518" s="225"/>
      <c r="U518" s="225"/>
      <c r="V518" s="225"/>
      <c r="W518" s="225"/>
      <c r="X518" s="206"/>
      <c r="Y518" s="206"/>
      <c r="Z518" s="206"/>
      <c r="AA518" s="206"/>
      <c r="AB518" s="206"/>
      <c r="AC518" s="206"/>
      <c r="AD518" s="206"/>
      <c r="AE518" s="206"/>
      <c r="AF518" s="206"/>
      <c r="AG518" s="206" t="s">
        <v>280</v>
      </c>
      <c r="AH518" s="206">
        <v>0</v>
      </c>
      <c r="AI518" s="206"/>
      <c r="AJ518" s="206"/>
      <c r="AK518" s="206"/>
      <c r="AL518" s="206"/>
      <c r="AM518" s="206"/>
      <c r="AN518" s="206"/>
      <c r="AO518" s="206"/>
      <c r="AP518" s="206"/>
      <c r="AQ518" s="206"/>
      <c r="AR518" s="206"/>
      <c r="AS518" s="206"/>
      <c r="AT518" s="206"/>
      <c r="AU518" s="206"/>
      <c r="AV518" s="206"/>
      <c r="AW518" s="206"/>
      <c r="AX518" s="206"/>
      <c r="AY518" s="206"/>
      <c r="AZ518" s="206"/>
      <c r="BA518" s="206"/>
      <c r="BB518" s="206"/>
      <c r="BC518" s="206"/>
      <c r="BD518" s="206"/>
      <c r="BE518" s="206"/>
      <c r="BF518" s="206"/>
      <c r="BG518" s="206"/>
      <c r="BH518" s="206"/>
    </row>
    <row r="519" spans="1:60" outlineLevel="1" x14ac:dyDescent="0.25">
      <c r="A519" s="244">
        <v>143</v>
      </c>
      <c r="B519" s="245" t="s">
        <v>739</v>
      </c>
      <c r="C519" s="255" t="s">
        <v>740</v>
      </c>
      <c r="D519" s="246" t="s">
        <v>0</v>
      </c>
      <c r="E519" s="247">
        <v>495.25655999999998</v>
      </c>
      <c r="F519" s="248"/>
      <c r="G519" s="249">
        <f>ROUND(E519*F519,2)</f>
        <v>0</v>
      </c>
      <c r="H519" s="248"/>
      <c r="I519" s="249">
        <f>ROUND(E519*H519,2)</f>
        <v>0</v>
      </c>
      <c r="J519" s="248"/>
      <c r="K519" s="249">
        <f>ROUND(E519*J519,2)</f>
        <v>0</v>
      </c>
      <c r="L519" s="249">
        <v>21</v>
      </c>
      <c r="M519" s="249">
        <f>G519*(1+L519/100)</f>
        <v>0</v>
      </c>
      <c r="N519" s="249">
        <v>0</v>
      </c>
      <c r="O519" s="249">
        <f>ROUND(E519*N519,2)</f>
        <v>0</v>
      </c>
      <c r="P519" s="249">
        <v>0</v>
      </c>
      <c r="Q519" s="250">
        <f>ROUND(E519*P519,2)</f>
        <v>0</v>
      </c>
      <c r="R519" s="225"/>
      <c r="S519" s="225" t="s">
        <v>276</v>
      </c>
      <c r="T519" s="225" t="s">
        <v>277</v>
      </c>
      <c r="U519" s="225">
        <v>0</v>
      </c>
      <c r="V519" s="225">
        <f>ROUND(E519*U519,2)</f>
        <v>0</v>
      </c>
      <c r="W519" s="225"/>
      <c r="X519" s="206"/>
      <c r="Y519" s="206"/>
      <c r="Z519" s="206"/>
      <c r="AA519" s="206"/>
      <c r="AB519" s="206"/>
      <c r="AC519" s="206"/>
      <c r="AD519" s="206"/>
      <c r="AE519" s="206"/>
      <c r="AF519" s="206"/>
      <c r="AG519" s="206" t="s">
        <v>455</v>
      </c>
      <c r="AH519" s="206"/>
      <c r="AI519" s="206"/>
      <c r="AJ519" s="206"/>
      <c r="AK519" s="206"/>
      <c r="AL519" s="206"/>
      <c r="AM519" s="206"/>
      <c r="AN519" s="206"/>
      <c r="AO519" s="206"/>
      <c r="AP519" s="206"/>
      <c r="AQ519" s="206"/>
      <c r="AR519" s="206"/>
      <c r="AS519" s="206"/>
      <c r="AT519" s="206"/>
      <c r="AU519" s="206"/>
      <c r="AV519" s="206"/>
      <c r="AW519" s="206"/>
      <c r="AX519" s="206"/>
      <c r="AY519" s="206"/>
      <c r="AZ519" s="206"/>
      <c r="BA519" s="206"/>
      <c r="BB519" s="206"/>
      <c r="BC519" s="206"/>
      <c r="BD519" s="206"/>
      <c r="BE519" s="206"/>
      <c r="BF519" s="206"/>
      <c r="BG519" s="206"/>
      <c r="BH519" s="206"/>
    </row>
    <row r="520" spans="1:60" outlineLevel="1" x14ac:dyDescent="0.25">
      <c r="A520" s="237">
        <v>144</v>
      </c>
      <c r="B520" s="238" t="s">
        <v>741</v>
      </c>
      <c r="C520" s="253" t="s">
        <v>742</v>
      </c>
      <c r="D520" s="239" t="s">
        <v>370</v>
      </c>
      <c r="E520" s="240">
        <v>19</v>
      </c>
      <c r="F520" s="241"/>
      <c r="G520" s="242">
        <f>ROUND(E520*F520,2)</f>
        <v>0</v>
      </c>
      <c r="H520" s="241"/>
      <c r="I520" s="242">
        <f>ROUND(E520*H520,2)</f>
        <v>0</v>
      </c>
      <c r="J520" s="241"/>
      <c r="K520" s="242">
        <f>ROUND(E520*J520,2)</f>
        <v>0</v>
      </c>
      <c r="L520" s="242">
        <v>21</v>
      </c>
      <c r="M520" s="242">
        <f>G520*(1+L520/100)</f>
        <v>0</v>
      </c>
      <c r="N520" s="242">
        <v>0</v>
      </c>
      <c r="O520" s="242">
        <f>ROUND(E520*N520,2)</f>
        <v>0</v>
      </c>
      <c r="P520" s="242">
        <v>0</v>
      </c>
      <c r="Q520" s="243">
        <f>ROUND(E520*P520,2)</f>
        <v>0</v>
      </c>
      <c r="R520" s="225"/>
      <c r="S520" s="225" t="s">
        <v>289</v>
      </c>
      <c r="T520" s="225" t="s">
        <v>277</v>
      </c>
      <c r="U520" s="225">
        <v>0</v>
      </c>
      <c r="V520" s="225">
        <f>ROUND(E520*U520,2)</f>
        <v>0</v>
      </c>
      <c r="W520" s="225"/>
      <c r="X520" s="206"/>
      <c r="Y520" s="206"/>
      <c r="Z520" s="206"/>
      <c r="AA520" s="206"/>
      <c r="AB520" s="206"/>
      <c r="AC520" s="206"/>
      <c r="AD520" s="206"/>
      <c r="AE520" s="206"/>
      <c r="AF520" s="206"/>
      <c r="AG520" s="206" t="s">
        <v>346</v>
      </c>
      <c r="AH520" s="206"/>
      <c r="AI520" s="206"/>
      <c r="AJ520" s="206"/>
      <c r="AK520" s="206"/>
      <c r="AL520" s="206"/>
      <c r="AM520" s="206"/>
      <c r="AN520" s="206"/>
      <c r="AO520" s="206"/>
      <c r="AP520" s="206"/>
      <c r="AQ520" s="206"/>
      <c r="AR520" s="206"/>
      <c r="AS520" s="206"/>
      <c r="AT520" s="206"/>
      <c r="AU520" s="206"/>
      <c r="AV520" s="206"/>
      <c r="AW520" s="206"/>
      <c r="AX520" s="206"/>
      <c r="AY520" s="206"/>
      <c r="AZ520" s="206"/>
      <c r="BA520" s="206"/>
      <c r="BB520" s="206"/>
      <c r="BC520" s="206"/>
      <c r="BD520" s="206"/>
      <c r="BE520" s="206"/>
      <c r="BF520" s="206"/>
      <c r="BG520" s="206"/>
      <c r="BH520" s="206"/>
    </row>
    <row r="521" spans="1:60" outlineLevel="1" x14ac:dyDescent="0.25">
      <c r="A521" s="223"/>
      <c r="B521" s="224"/>
      <c r="C521" s="254" t="s">
        <v>743</v>
      </c>
      <c r="D521" s="226"/>
      <c r="E521" s="227">
        <v>19</v>
      </c>
      <c r="F521" s="225"/>
      <c r="G521" s="225"/>
      <c r="H521" s="225"/>
      <c r="I521" s="225"/>
      <c r="J521" s="225"/>
      <c r="K521" s="225"/>
      <c r="L521" s="225"/>
      <c r="M521" s="225"/>
      <c r="N521" s="225"/>
      <c r="O521" s="225"/>
      <c r="P521" s="225"/>
      <c r="Q521" s="225"/>
      <c r="R521" s="225"/>
      <c r="S521" s="225"/>
      <c r="T521" s="225"/>
      <c r="U521" s="225"/>
      <c r="V521" s="225"/>
      <c r="W521" s="225"/>
      <c r="X521" s="206"/>
      <c r="Y521" s="206"/>
      <c r="Z521" s="206"/>
      <c r="AA521" s="206"/>
      <c r="AB521" s="206"/>
      <c r="AC521" s="206"/>
      <c r="AD521" s="206"/>
      <c r="AE521" s="206"/>
      <c r="AF521" s="206"/>
      <c r="AG521" s="206" t="s">
        <v>280</v>
      </c>
      <c r="AH521" s="206">
        <v>0</v>
      </c>
      <c r="AI521" s="206"/>
      <c r="AJ521" s="206"/>
      <c r="AK521" s="206"/>
      <c r="AL521" s="206"/>
      <c r="AM521" s="206"/>
      <c r="AN521" s="206"/>
      <c r="AO521" s="206"/>
      <c r="AP521" s="206"/>
      <c r="AQ521" s="206"/>
      <c r="AR521" s="206"/>
      <c r="AS521" s="206"/>
      <c r="AT521" s="206"/>
      <c r="AU521" s="206"/>
      <c r="AV521" s="206"/>
      <c r="AW521" s="206"/>
      <c r="AX521" s="206"/>
      <c r="AY521" s="206"/>
      <c r="AZ521" s="206"/>
      <c r="BA521" s="206"/>
      <c r="BB521" s="206"/>
      <c r="BC521" s="206"/>
      <c r="BD521" s="206"/>
      <c r="BE521" s="206"/>
      <c r="BF521" s="206"/>
      <c r="BG521" s="206"/>
      <c r="BH521" s="206"/>
    </row>
    <row r="522" spans="1:60" outlineLevel="1" x14ac:dyDescent="0.25">
      <c r="A522" s="237">
        <v>145</v>
      </c>
      <c r="B522" s="238" t="s">
        <v>744</v>
      </c>
      <c r="C522" s="253" t="s">
        <v>745</v>
      </c>
      <c r="D522" s="239" t="s">
        <v>370</v>
      </c>
      <c r="E522" s="240">
        <v>11</v>
      </c>
      <c r="F522" s="241"/>
      <c r="G522" s="242">
        <f>ROUND(E522*F522,2)</f>
        <v>0</v>
      </c>
      <c r="H522" s="241"/>
      <c r="I522" s="242">
        <f>ROUND(E522*H522,2)</f>
        <v>0</v>
      </c>
      <c r="J522" s="241"/>
      <c r="K522" s="242">
        <f>ROUND(E522*J522,2)</f>
        <v>0</v>
      </c>
      <c r="L522" s="242">
        <v>21</v>
      </c>
      <c r="M522" s="242">
        <f>G522*(1+L522/100)</f>
        <v>0</v>
      </c>
      <c r="N522" s="242">
        <v>0</v>
      </c>
      <c r="O522" s="242">
        <f>ROUND(E522*N522,2)</f>
        <v>0</v>
      </c>
      <c r="P522" s="242">
        <v>0</v>
      </c>
      <c r="Q522" s="243">
        <f>ROUND(E522*P522,2)</f>
        <v>0</v>
      </c>
      <c r="R522" s="225"/>
      <c r="S522" s="225" t="s">
        <v>289</v>
      </c>
      <c r="T522" s="225" t="s">
        <v>277</v>
      </c>
      <c r="U522" s="225">
        <v>0</v>
      </c>
      <c r="V522" s="225">
        <f>ROUND(E522*U522,2)</f>
        <v>0</v>
      </c>
      <c r="W522" s="225"/>
      <c r="X522" s="206"/>
      <c r="Y522" s="206"/>
      <c r="Z522" s="206"/>
      <c r="AA522" s="206"/>
      <c r="AB522" s="206"/>
      <c r="AC522" s="206"/>
      <c r="AD522" s="206"/>
      <c r="AE522" s="206"/>
      <c r="AF522" s="206"/>
      <c r="AG522" s="206" t="s">
        <v>346</v>
      </c>
      <c r="AH522" s="206"/>
      <c r="AI522" s="206"/>
      <c r="AJ522" s="206"/>
      <c r="AK522" s="206"/>
      <c r="AL522" s="206"/>
      <c r="AM522" s="206"/>
      <c r="AN522" s="206"/>
      <c r="AO522" s="206"/>
      <c r="AP522" s="206"/>
      <c r="AQ522" s="206"/>
      <c r="AR522" s="206"/>
      <c r="AS522" s="206"/>
      <c r="AT522" s="206"/>
      <c r="AU522" s="206"/>
      <c r="AV522" s="206"/>
      <c r="AW522" s="206"/>
      <c r="AX522" s="206"/>
      <c r="AY522" s="206"/>
      <c r="AZ522" s="206"/>
      <c r="BA522" s="206"/>
      <c r="BB522" s="206"/>
      <c r="BC522" s="206"/>
      <c r="BD522" s="206"/>
      <c r="BE522" s="206"/>
      <c r="BF522" s="206"/>
      <c r="BG522" s="206"/>
      <c r="BH522" s="206"/>
    </row>
    <row r="523" spans="1:60" outlineLevel="1" x14ac:dyDescent="0.25">
      <c r="A523" s="223"/>
      <c r="B523" s="224"/>
      <c r="C523" s="254" t="s">
        <v>746</v>
      </c>
      <c r="D523" s="226"/>
      <c r="E523" s="227">
        <v>2.2050000000000001</v>
      </c>
      <c r="F523" s="225"/>
      <c r="G523" s="225"/>
      <c r="H523" s="225"/>
      <c r="I523" s="225"/>
      <c r="J523" s="225"/>
      <c r="K523" s="225"/>
      <c r="L523" s="225"/>
      <c r="M523" s="225"/>
      <c r="N523" s="225"/>
      <c r="O523" s="225"/>
      <c r="P523" s="225"/>
      <c r="Q523" s="225"/>
      <c r="R523" s="225"/>
      <c r="S523" s="225"/>
      <c r="T523" s="225"/>
      <c r="U523" s="225"/>
      <c r="V523" s="225"/>
      <c r="W523" s="225"/>
      <c r="X523" s="206"/>
      <c r="Y523" s="206"/>
      <c r="Z523" s="206"/>
      <c r="AA523" s="206"/>
      <c r="AB523" s="206"/>
      <c r="AC523" s="206"/>
      <c r="AD523" s="206"/>
      <c r="AE523" s="206"/>
      <c r="AF523" s="206"/>
      <c r="AG523" s="206" t="s">
        <v>280</v>
      </c>
      <c r="AH523" s="206">
        <v>0</v>
      </c>
      <c r="AI523" s="206"/>
      <c r="AJ523" s="206"/>
      <c r="AK523" s="206"/>
      <c r="AL523" s="206"/>
      <c r="AM523" s="206"/>
      <c r="AN523" s="206"/>
      <c r="AO523" s="206"/>
      <c r="AP523" s="206"/>
      <c r="AQ523" s="206"/>
      <c r="AR523" s="206"/>
      <c r="AS523" s="206"/>
      <c r="AT523" s="206"/>
      <c r="AU523" s="206"/>
      <c r="AV523" s="206"/>
      <c r="AW523" s="206"/>
      <c r="AX523" s="206"/>
      <c r="AY523" s="206"/>
      <c r="AZ523" s="206"/>
      <c r="BA523" s="206"/>
      <c r="BB523" s="206"/>
      <c r="BC523" s="206"/>
      <c r="BD523" s="206"/>
      <c r="BE523" s="206"/>
      <c r="BF523" s="206"/>
      <c r="BG523" s="206"/>
      <c r="BH523" s="206"/>
    </row>
    <row r="524" spans="1:60" outlineLevel="1" x14ac:dyDescent="0.25">
      <c r="A524" s="223"/>
      <c r="B524" s="224"/>
      <c r="C524" s="254" t="s">
        <v>747</v>
      </c>
      <c r="D524" s="226"/>
      <c r="E524" s="227">
        <v>8.7949999999999999</v>
      </c>
      <c r="F524" s="225"/>
      <c r="G524" s="225"/>
      <c r="H524" s="225"/>
      <c r="I524" s="225"/>
      <c r="J524" s="225"/>
      <c r="K524" s="225"/>
      <c r="L524" s="225"/>
      <c r="M524" s="225"/>
      <c r="N524" s="225"/>
      <c r="O524" s="225"/>
      <c r="P524" s="225"/>
      <c r="Q524" s="225"/>
      <c r="R524" s="225"/>
      <c r="S524" s="225"/>
      <c r="T524" s="225"/>
      <c r="U524" s="225"/>
      <c r="V524" s="225"/>
      <c r="W524" s="225"/>
      <c r="X524" s="206"/>
      <c r="Y524" s="206"/>
      <c r="Z524" s="206"/>
      <c r="AA524" s="206"/>
      <c r="AB524" s="206"/>
      <c r="AC524" s="206"/>
      <c r="AD524" s="206"/>
      <c r="AE524" s="206"/>
      <c r="AF524" s="206"/>
      <c r="AG524" s="206" t="s">
        <v>280</v>
      </c>
      <c r="AH524" s="206">
        <v>0</v>
      </c>
      <c r="AI524" s="206"/>
      <c r="AJ524" s="206"/>
      <c r="AK524" s="206"/>
      <c r="AL524" s="206"/>
      <c r="AM524" s="206"/>
      <c r="AN524" s="206"/>
      <c r="AO524" s="206"/>
      <c r="AP524" s="206"/>
      <c r="AQ524" s="206"/>
      <c r="AR524" s="206"/>
      <c r="AS524" s="206"/>
      <c r="AT524" s="206"/>
      <c r="AU524" s="206"/>
      <c r="AV524" s="206"/>
      <c r="AW524" s="206"/>
      <c r="AX524" s="206"/>
      <c r="AY524" s="206"/>
      <c r="AZ524" s="206"/>
      <c r="BA524" s="206"/>
      <c r="BB524" s="206"/>
      <c r="BC524" s="206"/>
      <c r="BD524" s="206"/>
      <c r="BE524" s="206"/>
      <c r="BF524" s="206"/>
      <c r="BG524" s="206"/>
      <c r="BH524" s="206"/>
    </row>
    <row r="525" spans="1:60" ht="20.399999999999999" outlineLevel="1" x14ac:dyDescent="0.25">
      <c r="A525" s="237">
        <v>146</v>
      </c>
      <c r="B525" s="238" t="s">
        <v>748</v>
      </c>
      <c r="C525" s="253" t="s">
        <v>749</v>
      </c>
      <c r="D525" s="239" t="s">
        <v>314</v>
      </c>
      <c r="E525" s="240">
        <v>50.59</v>
      </c>
      <c r="F525" s="241"/>
      <c r="G525" s="242">
        <f>ROUND(E525*F525,2)</f>
        <v>0</v>
      </c>
      <c r="H525" s="241"/>
      <c r="I525" s="242">
        <f>ROUND(E525*H525,2)</f>
        <v>0</v>
      </c>
      <c r="J525" s="241"/>
      <c r="K525" s="242">
        <f>ROUND(E525*J525,2)</f>
        <v>0</v>
      </c>
      <c r="L525" s="242">
        <v>21</v>
      </c>
      <c r="M525" s="242">
        <f>G525*(1+L525/100)</f>
        <v>0</v>
      </c>
      <c r="N525" s="242">
        <v>1.018E-2</v>
      </c>
      <c r="O525" s="242">
        <f>ROUND(E525*N525,2)</f>
        <v>0.52</v>
      </c>
      <c r="P525" s="242">
        <v>0</v>
      </c>
      <c r="Q525" s="243">
        <f>ROUND(E525*P525,2)</f>
        <v>0</v>
      </c>
      <c r="R525" s="225"/>
      <c r="S525" s="225" t="s">
        <v>276</v>
      </c>
      <c r="T525" s="225" t="s">
        <v>277</v>
      </c>
      <c r="U525" s="225">
        <v>0.31788</v>
      </c>
      <c r="V525" s="225">
        <f>ROUND(E525*U525,2)</f>
        <v>16.079999999999998</v>
      </c>
      <c r="W525" s="225"/>
      <c r="X525" s="206"/>
      <c r="Y525" s="206"/>
      <c r="Z525" s="206"/>
      <c r="AA525" s="206"/>
      <c r="AB525" s="206"/>
      <c r="AC525" s="206"/>
      <c r="AD525" s="206"/>
      <c r="AE525" s="206"/>
      <c r="AF525" s="206"/>
      <c r="AG525" s="206" t="s">
        <v>607</v>
      </c>
      <c r="AH525" s="206"/>
      <c r="AI525" s="206"/>
      <c r="AJ525" s="206"/>
      <c r="AK525" s="206"/>
      <c r="AL525" s="206"/>
      <c r="AM525" s="206"/>
      <c r="AN525" s="206"/>
      <c r="AO525" s="206"/>
      <c r="AP525" s="206"/>
      <c r="AQ525" s="206"/>
      <c r="AR525" s="206"/>
      <c r="AS525" s="206"/>
      <c r="AT525" s="206"/>
      <c r="AU525" s="206"/>
      <c r="AV525" s="206"/>
      <c r="AW525" s="206"/>
      <c r="AX525" s="206"/>
      <c r="AY525" s="206"/>
      <c r="AZ525" s="206"/>
      <c r="BA525" s="206"/>
      <c r="BB525" s="206"/>
      <c r="BC525" s="206"/>
      <c r="BD525" s="206"/>
      <c r="BE525" s="206"/>
      <c r="BF525" s="206"/>
      <c r="BG525" s="206"/>
      <c r="BH525" s="206"/>
    </row>
    <row r="526" spans="1:60" outlineLevel="1" x14ac:dyDescent="0.25">
      <c r="A526" s="223"/>
      <c r="B526" s="224"/>
      <c r="C526" s="254" t="s">
        <v>709</v>
      </c>
      <c r="D526" s="226"/>
      <c r="E526" s="227">
        <v>16.13</v>
      </c>
      <c r="F526" s="225"/>
      <c r="G526" s="225"/>
      <c r="H526" s="225"/>
      <c r="I526" s="225"/>
      <c r="J526" s="225"/>
      <c r="K526" s="225"/>
      <c r="L526" s="225"/>
      <c r="M526" s="225"/>
      <c r="N526" s="225"/>
      <c r="O526" s="225"/>
      <c r="P526" s="225"/>
      <c r="Q526" s="225"/>
      <c r="R526" s="225"/>
      <c r="S526" s="225"/>
      <c r="T526" s="225"/>
      <c r="U526" s="225"/>
      <c r="V526" s="225"/>
      <c r="W526" s="225"/>
      <c r="X526" s="206"/>
      <c r="Y526" s="206"/>
      <c r="Z526" s="206"/>
      <c r="AA526" s="206"/>
      <c r="AB526" s="206"/>
      <c r="AC526" s="206"/>
      <c r="AD526" s="206"/>
      <c r="AE526" s="206"/>
      <c r="AF526" s="206"/>
      <c r="AG526" s="206" t="s">
        <v>280</v>
      </c>
      <c r="AH526" s="206">
        <v>0</v>
      </c>
      <c r="AI526" s="206"/>
      <c r="AJ526" s="206"/>
      <c r="AK526" s="206"/>
      <c r="AL526" s="206"/>
      <c r="AM526" s="206"/>
      <c r="AN526" s="206"/>
      <c r="AO526" s="206"/>
      <c r="AP526" s="206"/>
      <c r="AQ526" s="206"/>
      <c r="AR526" s="206"/>
      <c r="AS526" s="206"/>
      <c r="AT526" s="206"/>
      <c r="AU526" s="206"/>
      <c r="AV526" s="206"/>
      <c r="AW526" s="206"/>
      <c r="AX526" s="206"/>
      <c r="AY526" s="206"/>
      <c r="AZ526" s="206"/>
      <c r="BA526" s="206"/>
      <c r="BB526" s="206"/>
      <c r="BC526" s="206"/>
      <c r="BD526" s="206"/>
      <c r="BE526" s="206"/>
      <c r="BF526" s="206"/>
      <c r="BG526" s="206"/>
      <c r="BH526" s="206"/>
    </row>
    <row r="527" spans="1:60" outlineLevel="1" x14ac:dyDescent="0.25">
      <c r="A527" s="223"/>
      <c r="B527" s="224"/>
      <c r="C527" s="254" t="s">
        <v>710</v>
      </c>
      <c r="D527" s="226"/>
      <c r="E527" s="227">
        <v>14.94</v>
      </c>
      <c r="F527" s="225"/>
      <c r="G527" s="225"/>
      <c r="H527" s="225"/>
      <c r="I527" s="225"/>
      <c r="J527" s="225"/>
      <c r="K527" s="225"/>
      <c r="L527" s="225"/>
      <c r="M527" s="225"/>
      <c r="N527" s="225"/>
      <c r="O527" s="225"/>
      <c r="P527" s="225"/>
      <c r="Q527" s="225"/>
      <c r="R527" s="225"/>
      <c r="S527" s="225"/>
      <c r="T527" s="225"/>
      <c r="U527" s="225"/>
      <c r="V527" s="225"/>
      <c r="W527" s="225"/>
      <c r="X527" s="206"/>
      <c r="Y527" s="206"/>
      <c r="Z527" s="206"/>
      <c r="AA527" s="206"/>
      <c r="AB527" s="206"/>
      <c r="AC527" s="206"/>
      <c r="AD527" s="206"/>
      <c r="AE527" s="206"/>
      <c r="AF527" s="206"/>
      <c r="AG527" s="206" t="s">
        <v>280</v>
      </c>
      <c r="AH527" s="206">
        <v>0</v>
      </c>
      <c r="AI527" s="206"/>
      <c r="AJ527" s="206"/>
      <c r="AK527" s="206"/>
      <c r="AL527" s="206"/>
      <c r="AM527" s="206"/>
      <c r="AN527" s="206"/>
      <c r="AO527" s="206"/>
      <c r="AP527" s="206"/>
      <c r="AQ527" s="206"/>
      <c r="AR527" s="206"/>
      <c r="AS527" s="206"/>
      <c r="AT527" s="206"/>
      <c r="AU527" s="206"/>
      <c r="AV527" s="206"/>
      <c r="AW527" s="206"/>
      <c r="AX527" s="206"/>
      <c r="AY527" s="206"/>
      <c r="AZ527" s="206"/>
      <c r="BA527" s="206"/>
      <c r="BB527" s="206"/>
      <c r="BC527" s="206"/>
      <c r="BD527" s="206"/>
      <c r="BE527" s="206"/>
      <c r="BF527" s="206"/>
      <c r="BG527" s="206"/>
      <c r="BH527" s="206"/>
    </row>
    <row r="528" spans="1:60" outlineLevel="1" x14ac:dyDescent="0.25">
      <c r="A528" s="223"/>
      <c r="B528" s="224"/>
      <c r="C528" s="254" t="s">
        <v>711</v>
      </c>
      <c r="D528" s="226"/>
      <c r="E528" s="227">
        <v>7.34</v>
      </c>
      <c r="F528" s="225"/>
      <c r="G528" s="225"/>
      <c r="H528" s="225"/>
      <c r="I528" s="225"/>
      <c r="J528" s="225"/>
      <c r="K528" s="225"/>
      <c r="L528" s="225"/>
      <c r="M528" s="225"/>
      <c r="N528" s="225"/>
      <c r="O528" s="225"/>
      <c r="P528" s="225"/>
      <c r="Q528" s="225"/>
      <c r="R528" s="225"/>
      <c r="S528" s="225"/>
      <c r="T528" s="225"/>
      <c r="U528" s="225"/>
      <c r="V528" s="225"/>
      <c r="W528" s="225"/>
      <c r="X528" s="206"/>
      <c r="Y528" s="206"/>
      <c r="Z528" s="206"/>
      <c r="AA528" s="206"/>
      <c r="AB528" s="206"/>
      <c r="AC528" s="206"/>
      <c r="AD528" s="206"/>
      <c r="AE528" s="206"/>
      <c r="AF528" s="206"/>
      <c r="AG528" s="206" t="s">
        <v>280</v>
      </c>
      <c r="AH528" s="206">
        <v>0</v>
      </c>
      <c r="AI528" s="206"/>
      <c r="AJ528" s="206"/>
      <c r="AK528" s="206"/>
      <c r="AL528" s="206"/>
      <c r="AM528" s="206"/>
      <c r="AN528" s="206"/>
      <c r="AO528" s="206"/>
      <c r="AP528" s="206"/>
      <c r="AQ528" s="206"/>
      <c r="AR528" s="206"/>
      <c r="AS528" s="206"/>
      <c r="AT528" s="206"/>
      <c r="AU528" s="206"/>
      <c r="AV528" s="206"/>
      <c r="AW528" s="206"/>
      <c r="AX528" s="206"/>
      <c r="AY528" s="206"/>
      <c r="AZ528" s="206"/>
      <c r="BA528" s="206"/>
      <c r="BB528" s="206"/>
      <c r="BC528" s="206"/>
      <c r="BD528" s="206"/>
      <c r="BE528" s="206"/>
      <c r="BF528" s="206"/>
      <c r="BG528" s="206"/>
      <c r="BH528" s="206"/>
    </row>
    <row r="529" spans="1:60" outlineLevel="1" x14ac:dyDescent="0.25">
      <c r="A529" s="223"/>
      <c r="B529" s="224"/>
      <c r="C529" s="254" t="s">
        <v>712</v>
      </c>
      <c r="D529" s="226"/>
      <c r="E529" s="227">
        <v>6.02</v>
      </c>
      <c r="F529" s="225"/>
      <c r="G529" s="225"/>
      <c r="H529" s="225"/>
      <c r="I529" s="225"/>
      <c r="J529" s="225"/>
      <c r="K529" s="225"/>
      <c r="L529" s="225"/>
      <c r="M529" s="225"/>
      <c r="N529" s="225"/>
      <c r="O529" s="225"/>
      <c r="P529" s="225"/>
      <c r="Q529" s="225"/>
      <c r="R529" s="225"/>
      <c r="S529" s="225"/>
      <c r="T529" s="225"/>
      <c r="U529" s="225"/>
      <c r="V529" s="225"/>
      <c r="W529" s="225"/>
      <c r="X529" s="206"/>
      <c r="Y529" s="206"/>
      <c r="Z529" s="206"/>
      <c r="AA529" s="206"/>
      <c r="AB529" s="206"/>
      <c r="AC529" s="206"/>
      <c r="AD529" s="206"/>
      <c r="AE529" s="206"/>
      <c r="AF529" s="206"/>
      <c r="AG529" s="206" t="s">
        <v>280</v>
      </c>
      <c r="AH529" s="206">
        <v>0</v>
      </c>
      <c r="AI529" s="206"/>
      <c r="AJ529" s="206"/>
      <c r="AK529" s="206"/>
      <c r="AL529" s="206"/>
      <c r="AM529" s="206"/>
      <c r="AN529" s="206"/>
      <c r="AO529" s="206"/>
      <c r="AP529" s="206"/>
      <c r="AQ529" s="206"/>
      <c r="AR529" s="206"/>
      <c r="AS529" s="206"/>
      <c r="AT529" s="206"/>
      <c r="AU529" s="206"/>
      <c r="AV529" s="206"/>
      <c r="AW529" s="206"/>
      <c r="AX529" s="206"/>
      <c r="AY529" s="206"/>
      <c r="AZ529" s="206"/>
      <c r="BA529" s="206"/>
      <c r="BB529" s="206"/>
      <c r="BC529" s="206"/>
      <c r="BD529" s="206"/>
      <c r="BE529" s="206"/>
      <c r="BF529" s="206"/>
      <c r="BG529" s="206"/>
      <c r="BH529" s="206"/>
    </row>
    <row r="530" spans="1:60" outlineLevel="1" x14ac:dyDescent="0.25">
      <c r="A530" s="223"/>
      <c r="B530" s="224"/>
      <c r="C530" s="254" t="s">
        <v>713</v>
      </c>
      <c r="D530" s="226"/>
      <c r="E530" s="227">
        <v>1.68</v>
      </c>
      <c r="F530" s="225"/>
      <c r="G530" s="225"/>
      <c r="H530" s="225"/>
      <c r="I530" s="225"/>
      <c r="J530" s="225"/>
      <c r="K530" s="225"/>
      <c r="L530" s="225"/>
      <c r="M530" s="225"/>
      <c r="N530" s="225"/>
      <c r="O530" s="225"/>
      <c r="P530" s="225"/>
      <c r="Q530" s="225"/>
      <c r="R530" s="225"/>
      <c r="S530" s="225"/>
      <c r="T530" s="225"/>
      <c r="U530" s="225"/>
      <c r="V530" s="225"/>
      <c r="W530" s="225"/>
      <c r="X530" s="206"/>
      <c r="Y530" s="206"/>
      <c r="Z530" s="206"/>
      <c r="AA530" s="206"/>
      <c r="AB530" s="206"/>
      <c r="AC530" s="206"/>
      <c r="AD530" s="206"/>
      <c r="AE530" s="206"/>
      <c r="AF530" s="206"/>
      <c r="AG530" s="206" t="s">
        <v>280</v>
      </c>
      <c r="AH530" s="206">
        <v>0</v>
      </c>
      <c r="AI530" s="206"/>
      <c r="AJ530" s="206"/>
      <c r="AK530" s="206"/>
      <c r="AL530" s="206"/>
      <c r="AM530" s="206"/>
      <c r="AN530" s="206"/>
      <c r="AO530" s="206"/>
      <c r="AP530" s="206"/>
      <c r="AQ530" s="206"/>
      <c r="AR530" s="206"/>
      <c r="AS530" s="206"/>
      <c r="AT530" s="206"/>
      <c r="AU530" s="206"/>
      <c r="AV530" s="206"/>
      <c r="AW530" s="206"/>
      <c r="AX530" s="206"/>
      <c r="AY530" s="206"/>
      <c r="AZ530" s="206"/>
      <c r="BA530" s="206"/>
      <c r="BB530" s="206"/>
      <c r="BC530" s="206"/>
      <c r="BD530" s="206"/>
      <c r="BE530" s="206"/>
      <c r="BF530" s="206"/>
      <c r="BG530" s="206"/>
      <c r="BH530" s="206"/>
    </row>
    <row r="531" spans="1:60" outlineLevel="1" x14ac:dyDescent="0.25">
      <c r="A531" s="223"/>
      <c r="B531" s="224"/>
      <c r="C531" s="254" t="s">
        <v>714</v>
      </c>
      <c r="D531" s="226"/>
      <c r="E531" s="227">
        <v>4.4800000000000004</v>
      </c>
      <c r="F531" s="225"/>
      <c r="G531" s="225"/>
      <c r="H531" s="225"/>
      <c r="I531" s="225"/>
      <c r="J531" s="225"/>
      <c r="K531" s="225"/>
      <c r="L531" s="225"/>
      <c r="M531" s="225"/>
      <c r="N531" s="225"/>
      <c r="O531" s="225"/>
      <c r="P531" s="225"/>
      <c r="Q531" s="225"/>
      <c r="R531" s="225"/>
      <c r="S531" s="225"/>
      <c r="T531" s="225"/>
      <c r="U531" s="225"/>
      <c r="V531" s="225"/>
      <c r="W531" s="225"/>
      <c r="X531" s="206"/>
      <c r="Y531" s="206"/>
      <c r="Z531" s="206"/>
      <c r="AA531" s="206"/>
      <c r="AB531" s="206"/>
      <c r="AC531" s="206"/>
      <c r="AD531" s="206"/>
      <c r="AE531" s="206"/>
      <c r="AF531" s="206"/>
      <c r="AG531" s="206" t="s">
        <v>280</v>
      </c>
      <c r="AH531" s="206">
        <v>0</v>
      </c>
      <c r="AI531" s="206"/>
      <c r="AJ531" s="206"/>
      <c r="AK531" s="206"/>
      <c r="AL531" s="206"/>
      <c r="AM531" s="206"/>
      <c r="AN531" s="206"/>
      <c r="AO531" s="206"/>
      <c r="AP531" s="206"/>
      <c r="AQ531" s="206"/>
      <c r="AR531" s="206"/>
      <c r="AS531" s="206"/>
      <c r="AT531" s="206"/>
      <c r="AU531" s="206"/>
      <c r="AV531" s="206"/>
      <c r="AW531" s="206"/>
      <c r="AX531" s="206"/>
      <c r="AY531" s="206"/>
      <c r="AZ531" s="206"/>
      <c r="BA531" s="206"/>
      <c r="BB531" s="206"/>
      <c r="BC531" s="206"/>
      <c r="BD531" s="206"/>
      <c r="BE531" s="206"/>
      <c r="BF531" s="206"/>
      <c r="BG531" s="206"/>
      <c r="BH531" s="206"/>
    </row>
    <row r="532" spans="1:60" outlineLevel="1" x14ac:dyDescent="0.25">
      <c r="A532" s="237">
        <v>147</v>
      </c>
      <c r="B532" s="238" t="s">
        <v>750</v>
      </c>
      <c r="C532" s="253" t="s">
        <v>751</v>
      </c>
      <c r="D532" s="239" t="s">
        <v>314</v>
      </c>
      <c r="E532" s="240">
        <v>59.376899999999999</v>
      </c>
      <c r="F532" s="241"/>
      <c r="G532" s="242">
        <f>ROUND(E532*F532,2)</f>
        <v>0</v>
      </c>
      <c r="H532" s="241"/>
      <c r="I532" s="242">
        <f>ROUND(E532*H532,2)</f>
        <v>0</v>
      </c>
      <c r="J532" s="241"/>
      <c r="K532" s="242">
        <f>ROUND(E532*J532,2)</f>
        <v>0</v>
      </c>
      <c r="L532" s="242">
        <v>21</v>
      </c>
      <c r="M532" s="242">
        <f>G532*(1+L532/100)</f>
        <v>0</v>
      </c>
      <c r="N532" s="242">
        <v>1.4200000000000001E-2</v>
      </c>
      <c r="O532" s="242">
        <f>ROUND(E532*N532,2)</f>
        <v>0.84</v>
      </c>
      <c r="P532" s="242">
        <v>0</v>
      </c>
      <c r="Q532" s="243">
        <f>ROUND(E532*P532,2)</f>
        <v>0</v>
      </c>
      <c r="R532" s="225" t="s">
        <v>672</v>
      </c>
      <c r="S532" s="225" t="s">
        <v>276</v>
      </c>
      <c r="T532" s="225" t="s">
        <v>277</v>
      </c>
      <c r="U532" s="225">
        <v>0</v>
      </c>
      <c r="V532" s="225">
        <f>ROUND(E532*U532,2)</f>
        <v>0</v>
      </c>
      <c r="W532" s="225"/>
      <c r="X532" s="206"/>
      <c r="Y532" s="206"/>
      <c r="Z532" s="206"/>
      <c r="AA532" s="206"/>
      <c r="AB532" s="206"/>
      <c r="AC532" s="206"/>
      <c r="AD532" s="206"/>
      <c r="AE532" s="206"/>
      <c r="AF532" s="206"/>
      <c r="AG532" s="206" t="s">
        <v>695</v>
      </c>
      <c r="AH532" s="206"/>
      <c r="AI532" s="206"/>
      <c r="AJ532" s="206"/>
      <c r="AK532" s="206"/>
      <c r="AL532" s="206"/>
      <c r="AM532" s="206"/>
      <c r="AN532" s="206"/>
      <c r="AO532" s="206"/>
      <c r="AP532" s="206"/>
      <c r="AQ532" s="206"/>
      <c r="AR532" s="206"/>
      <c r="AS532" s="206"/>
      <c r="AT532" s="206"/>
      <c r="AU532" s="206"/>
      <c r="AV532" s="206"/>
      <c r="AW532" s="206"/>
      <c r="AX532" s="206"/>
      <c r="AY532" s="206"/>
      <c r="AZ532" s="206"/>
      <c r="BA532" s="206"/>
      <c r="BB532" s="206"/>
      <c r="BC532" s="206"/>
      <c r="BD532" s="206"/>
      <c r="BE532" s="206"/>
      <c r="BF532" s="206"/>
      <c r="BG532" s="206"/>
      <c r="BH532" s="206"/>
    </row>
    <row r="533" spans="1:60" outlineLevel="1" x14ac:dyDescent="0.25">
      <c r="A533" s="223"/>
      <c r="B533" s="224"/>
      <c r="C533" s="256" t="s">
        <v>752</v>
      </c>
      <c r="D533" s="228"/>
      <c r="E533" s="229"/>
      <c r="F533" s="225"/>
      <c r="G533" s="225"/>
      <c r="H533" s="225"/>
      <c r="I533" s="225"/>
      <c r="J533" s="225"/>
      <c r="K533" s="225"/>
      <c r="L533" s="225"/>
      <c r="M533" s="225"/>
      <c r="N533" s="225"/>
      <c r="O533" s="225"/>
      <c r="P533" s="225"/>
      <c r="Q533" s="225"/>
      <c r="R533" s="225"/>
      <c r="S533" s="225"/>
      <c r="T533" s="225"/>
      <c r="U533" s="225"/>
      <c r="V533" s="225"/>
      <c r="W533" s="225"/>
      <c r="X533" s="206"/>
      <c r="Y533" s="206"/>
      <c r="Z533" s="206"/>
      <c r="AA533" s="206"/>
      <c r="AB533" s="206"/>
      <c r="AC533" s="206"/>
      <c r="AD533" s="206"/>
      <c r="AE533" s="206"/>
      <c r="AF533" s="206"/>
      <c r="AG533" s="206" t="s">
        <v>280</v>
      </c>
      <c r="AH533" s="206"/>
      <c r="AI533" s="206"/>
      <c r="AJ533" s="206"/>
      <c r="AK533" s="206"/>
      <c r="AL533" s="206"/>
      <c r="AM533" s="206"/>
      <c r="AN533" s="206"/>
      <c r="AO533" s="206"/>
      <c r="AP533" s="206"/>
      <c r="AQ533" s="206"/>
      <c r="AR533" s="206"/>
      <c r="AS533" s="206"/>
      <c r="AT533" s="206"/>
      <c r="AU533" s="206"/>
      <c r="AV533" s="206"/>
      <c r="AW533" s="206"/>
      <c r="AX533" s="206"/>
      <c r="AY533" s="206"/>
      <c r="AZ533" s="206"/>
      <c r="BA533" s="206"/>
      <c r="BB533" s="206"/>
      <c r="BC533" s="206"/>
      <c r="BD533" s="206"/>
      <c r="BE533" s="206"/>
      <c r="BF533" s="206"/>
      <c r="BG533" s="206"/>
      <c r="BH533" s="206"/>
    </row>
    <row r="534" spans="1:60" outlineLevel="1" x14ac:dyDescent="0.25">
      <c r="A534" s="223"/>
      <c r="B534" s="224"/>
      <c r="C534" s="257" t="s">
        <v>753</v>
      </c>
      <c r="D534" s="228"/>
      <c r="E534" s="229">
        <v>16.13</v>
      </c>
      <c r="F534" s="225"/>
      <c r="G534" s="225"/>
      <c r="H534" s="225"/>
      <c r="I534" s="225"/>
      <c r="J534" s="225"/>
      <c r="K534" s="225"/>
      <c r="L534" s="225"/>
      <c r="M534" s="225"/>
      <c r="N534" s="225"/>
      <c r="O534" s="225"/>
      <c r="P534" s="225"/>
      <c r="Q534" s="225"/>
      <c r="R534" s="225"/>
      <c r="S534" s="225"/>
      <c r="T534" s="225"/>
      <c r="U534" s="225"/>
      <c r="V534" s="225"/>
      <c r="W534" s="225"/>
      <c r="X534" s="206"/>
      <c r="Y534" s="206"/>
      <c r="Z534" s="206"/>
      <c r="AA534" s="206"/>
      <c r="AB534" s="206"/>
      <c r="AC534" s="206"/>
      <c r="AD534" s="206"/>
      <c r="AE534" s="206"/>
      <c r="AF534" s="206"/>
      <c r="AG534" s="206" t="s">
        <v>280</v>
      </c>
      <c r="AH534" s="206">
        <v>2</v>
      </c>
      <c r="AI534" s="206"/>
      <c r="AJ534" s="206"/>
      <c r="AK534" s="206"/>
      <c r="AL534" s="206"/>
      <c r="AM534" s="206"/>
      <c r="AN534" s="206"/>
      <c r="AO534" s="206"/>
      <c r="AP534" s="206"/>
      <c r="AQ534" s="206"/>
      <c r="AR534" s="206"/>
      <c r="AS534" s="206"/>
      <c r="AT534" s="206"/>
      <c r="AU534" s="206"/>
      <c r="AV534" s="206"/>
      <c r="AW534" s="206"/>
      <c r="AX534" s="206"/>
      <c r="AY534" s="206"/>
      <c r="AZ534" s="206"/>
      <c r="BA534" s="206"/>
      <c r="BB534" s="206"/>
      <c r="BC534" s="206"/>
      <c r="BD534" s="206"/>
      <c r="BE534" s="206"/>
      <c r="BF534" s="206"/>
      <c r="BG534" s="206"/>
      <c r="BH534" s="206"/>
    </row>
    <row r="535" spans="1:60" outlineLevel="1" x14ac:dyDescent="0.25">
      <c r="A535" s="223"/>
      <c r="B535" s="224"/>
      <c r="C535" s="257" t="s">
        <v>754</v>
      </c>
      <c r="D535" s="228"/>
      <c r="E535" s="229">
        <v>14.94</v>
      </c>
      <c r="F535" s="225"/>
      <c r="G535" s="225"/>
      <c r="H535" s="225"/>
      <c r="I535" s="225"/>
      <c r="J535" s="225"/>
      <c r="K535" s="225"/>
      <c r="L535" s="225"/>
      <c r="M535" s="225"/>
      <c r="N535" s="225"/>
      <c r="O535" s="225"/>
      <c r="P535" s="225"/>
      <c r="Q535" s="225"/>
      <c r="R535" s="225"/>
      <c r="S535" s="225"/>
      <c r="T535" s="225"/>
      <c r="U535" s="225"/>
      <c r="V535" s="225"/>
      <c r="W535" s="225"/>
      <c r="X535" s="206"/>
      <c r="Y535" s="206"/>
      <c r="Z535" s="206"/>
      <c r="AA535" s="206"/>
      <c r="AB535" s="206"/>
      <c r="AC535" s="206"/>
      <c r="AD535" s="206"/>
      <c r="AE535" s="206"/>
      <c r="AF535" s="206"/>
      <c r="AG535" s="206" t="s">
        <v>280</v>
      </c>
      <c r="AH535" s="206">
        <v>2</v>
      </c>
      <c r="AI535" s="206"/>
      <c r="AJ535" s="206"/>
      <c r="AK535" s="206"/>
      <c r="AL535" s="206"/>
      <c r="AM535" s="206"/>
      <c r="AN535" s="206"/>
      <c r="AO535" s="206"/>
      <c r="AP535" s="206"/>
      <c r="AQ535" s="206"/>
      <c r="AR535" s="206"/>
      <c r="AS535" s="206"/>
      <c r="AT535" s="206"/>
      <c r="AU535" s="206"/>
      <c r="AV535" s="206"/>
      <c r="AW535" s="206"/>
      <c r="AX535" s="206"/>
      <c r="AY535" s="206"/>
      <c r="AZ535" s="206"/>
      <c r="BA535" s="206"/>
      <c r="BB535" s="206"/>
      <c r="BC535" s="206"/>
      <c r="BD535" s="206"/>
      <c r="BE535" s="206"/>
      <c r="BF535" s="206"/>
      <c r="BG535" s="206"/>
      <c r="BH535" s="206"/>
    </row>
    <row r="536" spans="1:60" outlineLevel="1" x14ac:dyDescent="0.25">
      <c r="A536" s="223"/>
      <c r="B536" s="224"/>
      <c r="C536" s="257" t="s">
        <v>755</v>
      </c>
      <c r="D536" s="228"/>
      <c r="E536" s="229">
        <v>7.34</v>
      </c>
      <c r="F536" s="225"/>
      <c r="G536" s="225"/>
      <c r="H536" s="225"/>
      <c r="I536" s="225"/>
      <c r="J536" s="225"/>
      <c r="K536" s="225"/>
      <c r="L536" s="225"/>
      <c r="M536" s="225"/>
      <c r="N536" s="225"/>
      <c r="O536" s="225"/>
      <c r="P536" s="225"/>
      <c r="Q536" s="225"/>
      <c r="R536" s="225"/>
      <c r="S536" s="225"/>
      <c r="T536" s="225"/>
      <c r="U536" s="225"/>
      <c r="V536" s="225"/>
      <c r="W536" s="225"/>
      <c r="X536" s="206"/>
      <c r="Y536" s="206"/>
      <c r="Z536" s="206"/>
      <c r="AA536" s="206"/>
      <c r="AB536" s="206"/>
      <c r="AC536" s="206"/>
      <c r="AD536" s="206"/>
      <c r="AE536" s="206"/>
      <c r="AF536" s="206"/>
      <c r="AG536" s="206" t="s">
        <v>280</v>
      </c>
      <c r="AH536" s="206">
        <v>2</v>
      </c>
      <c r="AI536" s="206"/>
      <c r="AJ536" s="206"/>
      <c r="AK536" s="206"/>
      <c r="AL536" s="206"/>
      <c r="AM536" s="206"/>
      <c r="AN536" s="206"/>
      <c r="AO536" s="206"/>
      <c r="AP536" s="206"/>
      <c r="AQ536" s="206"/>
      <c r="AR536" s="206"/>
      <c r="AS536" s="206"/>
      <c r="AT536" s="206"/>
      <c r="AU536" s="206"/>
      <c r="AV536" s="206"/>
      <c r="AW536" s="206"/>
      <c r="AX536" s="206"/>
      <c r="AY536" s="206"/>
      <c r="AZ536" s="206"/>
      <c r="BA536" s="206"/>
      <c r="BB536" s="206"/>
      <c r="BC536" s="206"/>
      <c r="BD536" s="206"/>
      <c r="BE536" s="206"/>
      <c r="BF536" s="206"/>
      <c r="BG536" s="206"/>
      <c r="BH536" s="206"/>
    </row>
    <row r="537" spans="1:60" outlineLevel="1" x14ac:dyDescent="0.25">
      <c r="A537" s="223"/>
      <c r="B537" s="224"/>
      <c r="C537" s="257" t="s">
        <v>756</v>
      </c>
      <c r="D537" s="228"/>
      <c r="E537" s="229">
        <v>6.02</v>
      </c>
      <c r="F537" s="225"/>
      <c r="G537" s="225"/>
      <c r="H537" s="225"/>
      <c r="I537" s="225"/>
      <c r="J537" s="225"/>
      <c r="K537" s="225"/>
      <c r="L537" s="225"/>
      <c r="M537" s="225"/>
      <c r="N537" s="225"/>
      <c r="O537" s="225"/>
      <c r="P537" s="225"/>
      <c r="Q537" s="225"/>
      <c r="R537" s="225"/>
      <c r="S537" s="225"/>
      <c r="T537" s="225"/>
      <c r="U537" s="225"/>
      <c r="V537" s="225"/>
      <c r="W537" s="225"/>
      <c r="X537" s="206"/>
      <c r="Y537" s="206"/>
      <c r="Z537" s="206"/>
      <c r="AA537" s="206"/>
      <c r="AB537" s="206"/>
      <c r="AC537" s="206"/>
      <c r="AD537" s="206"/>
      <c r="AE537" s="206"/>
      <c r="AF537" s="206"/>
      <c r="AG537" s="206" t="s">
        <v>280</v>
      </c>
      <c r="AH537" s="206">
        <v>2</v>
      </c>
      <c r="AI537" s="206"/>
      <c r="AJ537" s="206"/>
      <c r="AK537" s="206"/>
      <c r="AL537" s="206"/>
      <c r="AM537" s="206"/>
      <c r="AN537" s="206"/>
      <c r="AO537" s="206"/>
      <c r="AP537" s="206"/>
      <c r="AQ537" s="206"/>
      <c r="AR537" s="206"/>
      <c r="AS537" s="206"/>
      <c r="AT537" s="206"/>
      <c r="AU537" s="206"/>
      <c r="AV537" s="206"/>
      <c r="AW537" s="206"/>
      <c r="AX537" s="206"/>
      <c r="AY537" s="206"/>
      <c r="AZ537" s="206"/>
      <c r="BA537" s="206"/>
      <c r="BB537" s="206"/>
      <c r="BC537" s="206"/>
      <c r="BD537" s="206"/>
      <c r="BE537" s="206"/>
      <c r="BF537" s="206"/>
      <c r="BG537" s="206"/>
      <c r="BH537" s="206"/>
    </row>
    <row r="538" spans="1:60" outlineLevel="1" x14ac:dyDescent="0.25">
      <c r="A538" s="223"/>
      <c r="B538" s="224"/>
      <c r="C538" s="257" t="s">
        <v>757</v>
      </c>
      <c r="D538" s="228"/>
      <c r="E538" s="229">
        <v>1.68</v>
      </c>
      <c r="F538" s="225"/>
      <c r="G538" s="225"/>
      <c r="H538" s="225"/>
      <c r="I538" s="225"/>
      <c r="J538" s="225"/>
      <c r="K538" s="225"/>
      <c r="L538" s="225"/>
      <c r="M538" s="225"/>
      <c r="N538" s="225"/>
      <c r="O538" s="225"/>
      <c r="P538" s="225"/>
      <c r="Q538" s="225"/>
      <c r="R538" s="225"/>
      <c r="S538" s="225"/>
      <c r="T538" s="225"/>
      <c r="U538" s="225"/>
      <c r="V538" s="225"/>
      <c r="W538" s="225"/>
      <c r="X538" s="206"/>
      <c r="Y538" s="206"/>
      <c r="Z538" s="206"/>
      <c r="AA538" s="206"/>
      <c r="AB538" s="206"/>
      <c r="AC538" s="206"/>
      <c r="AD538" s="206"/>
      <c r="AE538" s="206"/>
      <c r="AF538" s="206"/>
      <c r="AG538" s="206" t="s">
        <v>280</v>
      </c>
      <c r="AH538" s="206">
        <v>2</v>
      </c>
      <c r="AI538" s="206"/>
      <c r="AJ538" s="206"/>
      <c r="AK538" s="206"/>
      <c r="AL538" s="206"/>
      <c r="AM538" s="206"/>
      <c r="AN538" s="206"/>
      <c r="AO538" s="206"/>
      <c r="AP538" s="206"/>
      <c r="AQ538" s="206"/>
      <c r="AR538" s="206"/>
      <c r="AS538" s="206"/>
      <c r="AT538" s="206"/>
      <c r="AU538" s="206"/>
      <c r="AV538" s="206"/>
      <c r="AW538" s="206"/>
      <c r="AX538" s="206"/>
      <c r="AY538" s="206"/>
      <c r="AZ538" s="206"/>
      <c r="BA538" s="206"/>
      <c r="BB538" s="206"/>
      <c r="BC538" s="206"/>
      <c r="BD538" s="206"/>
      <c r="BE538" s="206"/>
      <c r="BF538" s="206"/>
      <c r="BG538" s="206"/>
      <c r="BH538" s="206"/>
    </row>
    <row r="539" spans="1:60" outlineLevel="1" x14ac:dyDescent="0.25">
      <c r="A539" s="223"/>
      <c r="B539" s="224"/>
      <c r="C539" s="257" t="s">
        <v>758</v>
      </c>
      <c r="D539" s="228"/>
      <c r="E539" s="229">
        <v>4.4800000000000004</v>
      </c>
      <c r="F539" s="225"/>
      <c r="G539" s="225"/>
      <c r="H539" s="225"/>
      <c r="I539" s="225"/>
      <c r="J539" s="225"/>
      <c r="K539" s="225"/>
      <c r="L539" s="225"/>
      <c r="M539" s="225"/>
      <c r="N539" s="225"/>
      <c r="O539" s="225"/>
      <c r="P539" s="225"/>
      <c r="Q539" s="225"/>
      <c r="R539" s="225"/>
      <c r="S539" s="225"/>
      <c r="T539" s="225"/>
      <c r="U539" s="225"/>
      <c r="V539" s="225"/>
      <c r="W539" s="225"/>
      <c r="X539" s="206"/>
      <c r="Y539" s="206"/>
      <c r="Z539" s="206"/>
      <c r="AA539" s="206"/>
      <c r="AB539" s="206"/>
      <c r="AC539" s="206"/>
      <c r="AD539" s="206"/>
      <c r="AE539" s="206"/>
      <c r="AF539" s="206"/>
      <c r="AG539" s="206" t="s">
        <v>280</v>
      </c>
      <c r="AH539" s="206">
        <v>2</v>
      </c>
      <c r="AI539" s="206"/>
      <c r="AJ539" s="206"/>
      <c r="AK539" s="206"/>
      <c r="AL539" s="206"/>
      <c r="AM539" s="206"/>
      <c r="AN539" s="206"/>
      <c r="AO539" s="206"/>
      <c r="AP539" s="206"/>
      <c r="AQ539" s="206"/>
      <c r="AR539" s="206"/>
      <c r="AS539" s="206"/>
      <c r="AT539" s="206"/>
      <c r="AU539" s="206"/>
      <c r="AV539" s="206"/>
      <c r="AW539" s="206"/>
      <c r="AX539" s="206"/>
      <c r="AY539" s="206"/>
      <c r="AZ539" s="206"/>
      <c r="BA539" s="206"/>
      <c r="BB539" s="206"/>
      <c r="BC539" s="206"/>
      <c r="BD539" s="206"/>
      <c r="BE539" s="206"/>
      <c r="BF539" s="206"/>
      <c r="BG539" s="206"/>
      <c r="BH539" s="206"/>
    </row>
    <row r="540" spans="1:60" ht="20.399999999999999" outlineLevel="1" x14ac:dyDescent="0.25">
      <c r="A540" s="223"/>
      <c r="B540" s="224"/>
      <c r="C540" s="257" t="s">
        <v>759</v>
      </c>
      <c r="D540" s="228"/>
      <c r="E540" s="229">
        <v>1.5549999999999999</v>
      </c>
      <c r="F540" s="225"/>
      <c r="G540" s="225"/>
      <c r="H540" s="225"/>
      <c r="I540" s="225"/>
      <c r="J540" s="225"/>
      <c r="K540" s="225"/>
      <c r="L540" s="225"/>
      <c r="M540" s="225"/>
      <c r="N540" s="225"/>
      <c r="O540" s="225"/>
      <c r="P540" s="225"/>
      <c r="Q540" s="225"/>
      <c r="R540" s="225"/>
      <c r="S540" s="225"/>
      <c r="T540" s="225"/>
      <c r="U540" s="225"/>
      <c r="V540" s="225"/>
      <c r="W540" s="225"/>
      <c r="X540" s="206"/>
      <c r="Y540" s="206"/>
      <c r="Z540" s="206"/>
      <c r="AA540" s="206"/>
      <c r="AB540" s="206"/>
      <c r="AC540" s="206"/>
      <c r="AD540" s="206"/>
      <c r="AE540" s="206"/>
      <c r="AF540" s="206"/>
      <c r="AG540" s="206" t="s">
        <v>280</v>
      </c>
      <c r="AH540" s="206">
        <v>2</v>
      </c>
      <c r="AI540" s="206"/>
      <c r="AJ540" s="206"/>
      <c r="AK540" s="206"/>
      <c r="AL540" s="206"/>
      <c r="AM540" s="206"/>
      <c r="AN540" s="206"/>
      <c r="AO540" s="206"/>
      <c r="AP540" s="206"/>
      <c r="AQ540" s="206"/>
      <c r="AR540" s="206"/>
      <c r="AS540" s="206"/>
      <c r="AT540" s="206"/>
      <c r="AU540" s="206"/>
      <c r="AV540" s="206"/>
      <c r="AW540" s="206"/>
      <c r="AX540" s="206"/>
      <c r="AY540" s="206"/>
      <c r="AZ540" s="206"/>
      <c r="BA540" s="206"/>
      <c r="BB540" s="206"/>
      <c r="BC540" s="206"/>
      <c r="BD540" s="206"/>
      <c r="BE540" s="206"/>
      <c r="BF540" s="206"/>
      <c r="BG540" s="206"/>
      <c r="BH540" s="206"/>
    </row>
    <row r="541" spans="1:60" ht="20.399999999999999" outlineLevel="1" x14ac:dyDescent="0.25">
      <c r="A541" s="223"/>
      <c r="B541" s="224"/>
      <c r="C541" s="257" t="s">
        <v>760</v>
      </c>
      <c r="D541" s="228"/>
      <c r="E541" s="229">
        <v>1.2649999999999999</v>
      </c>
      <c r="F541" s="225"/>
      <c r="G541" s="225"/>
      <c r="H541" s="225"/>
      <c r="I541" s="225"/>
      <c r="J541" s="225"/>
      <c r="K541" s="225"/>
      <c r="L541" s="225"/>
      <c r="M541" s="225"/>
      <c r="N541" s="225"/>
      <c r="O541" s="225"/>
      <c r="P541" s="225"/>
      <c r="Q541" s="225"/>
      <c r="R541" s="225"/>
      <c r="S541" s="225"/>
      <c r="T541" s="225"/>
      <c r="U541" s="225"/>
      <c r="V541" s="225"/>
      <c r="W541" s="225"/>
      <c r="X541" s="206"/>
      <c r="Y541" s="206"/>
      <c r="Z541" s="206"/>
      <c r="AA541" s="206"/>
      <c r="AB541" s="206"/>
      <c r="AC541" s="206"/>
      <c r="AD541" s="206"/>
      <c r="AE541" s="206"/>
      <c r="AF541" s="206"/>
      <c r="AG541" s="206" t="s">
        <v>280</v>
      </c>
      <c r="AH541" s="206">
        <v>2</v>
      </c>
      <c r="AI541" s="206"/>
      <c r="AJ541" s="206"/>
      <c r="AK541" s="206"/>
      <c r="AL541" s="206"/>
      <c r="AM541" s="206"/>
      <c r="AN541" s="206"/>
      <c r="AO541" s="206"/>
      <c r="AP541" s="206"/>
      <c r="AQ541" s="206"/>
      <c r="AR541" s="206"/>
      <c r="AS541" s="206"/>
      <c r="AT541" s="206"/>
      <c r="AU541" s="206"/>
      <c r="AV541" s="206"/>
      <c r="AW541" s="206"/>
      <c r="AX541" s="206"/>
      <c r="AY541" s="206"/>
      <c r="AZ541" s="206"/>
      <c r="BA541" s="206"/>
      <c r="BB541" s="206"/>
      <c r="BC541" s="206"/>
      <c r="BD541" s="206"/>
      <c r="BE541" s="206"/>
      <c r="BF541" s="206"/>
      <c r="BG541" s="206"/>
      <c r="BH541" s="206"/>
    </row>
    <row r="542" spans="1:60" ht="20.399999999999999" outlineLevel="1" x14ac:dyDescent="0.25">
      <c r="A542" s="223"/>
      <c r="B542" s="224"/>
      <c r="C542" s="257" t="s">
        <v>761</v>
      </c>
      <c r="D542" s="228"/>
      <c r="E542" s="229">
        <v>0.56899999999999995</v>
      </c>
      <c r="F542" s="225"/>
      <c r="G542" s="225"/>
      <c r="H542" s="225"/>
      <c r="I542" s="225"/>
      <c r="J542" s="225"/>
      <c r="K542" s="225"/>
      <c r="L542" s="225"/>
      <c r="M542" s="225"/>
      <c r="N542" s="225"/>
      <c r="O542" s="225"/>
      <c r="P542" s="225"/>
      <c r="Q542" s="225"/>
      <c r="R542" s="225"/>
      <c r="S542" s="225"/>
      <c r="T542" s="225"/>
      <c r="U542" s="225"/>
      <c r="V542" s="225"/>
      <c r="W542" s="225"/>
      <c r="X542" s="206"/>
      <c r="Y542" s="206"/>
      <c r="Z542" s="206"/>
      <c r="AA542" s="206"/>
      <c r="AB542" s="206"/>
      <c r="AC542" s="206"/>
      <c r="AD542" s="206"/>
      <c r="AE542" s="206"/>
      <c r="AF542" s="206"/>
      <c r="AG542" s="206" t="s">
        <v>280</v>
      </c>
      <c r="AH542" s="206">
        <v>2</v>
      </c>
      <c r="AI542" s="206"/>
      <c r="AJ542" s="206"/>
      <c r="AK542" s="206"/>
      <c r="AL542" s="206"/>
      <c r="AM542" s="206"/>
      <c r="AN542" s="206"/>
      <c r="AO542" s="206"/>
      <c r="AP542" s="206"/>
      <c r="AQ542" s="206"/>
      <c r="AR542" s="206"/>
      <c r="AS542" s="206"/>
      <c r="AT542" s="206"/>
      <c r="AU542" s="206"/>
      <c r="AV542" s="206"/>
      <c r="AW542" s="206"/>
      <c r="AX542" s="206"/>
      <c r="AY542" s="206"/>
      <c r="AZ542" s="206"/>
      <c r="BA542" s="206"/>
      <c r="BB542" s="206"/>
      <c r="BC542" s="206"/>
      <c r="BD542" s="206"/>
      <c r="BE542" s="206"/>
      <c r="BF542" s="206"/>
      <c r="BG542" s="206"/>
      <c r="BH542" s="206"/>
    </row>
    <row r="543" spans="1:60" outlineLevel="1" x14ac:dyDescent="0.25">
      <c r="A543" s="223"/>
      <c r="B543" s="224"/>
      <c r="C543" s="256" t="s">
        <v>762</v>
      </c>
      <c r="D543" s="228"/>
      <c r="E543" s="229"/>
      <c r="F543" s="225"/>
      <c r="G543" s="225"/>
      <c r="H543" s="225"/>
      <c r="I543" s="225"/>
      <c r="J543" s="225"/>
      <c r="K543" s="225"/>
      <c r="L543" s="225"/>
      <c r="M543" s="225"/>
      <c r="N543" s="225"/>
      <c r="O543" s="225"/>
      <c r="P543" s="225"/>
      <c r="Q543" s="225"/>
      <c r="R543" s="225"/>
      <c r="S543" s="225"/>
      <c r="T543" s="225"/>
      <c r="U543" s="225"/>
      <c r="V543" s="225"/>
      <c r="W543" s="225"/>
      <c r="X543" s="206"/>
      <c r="Y543" s="206"/>
      <c r="Z543" s="206"/>
      <c r="AA543" s="206"/>
      <c r="AB543" s="206"/>
      <c r="AC543" s="206"/>
      <c r="AD543" s="206"/>
      <c r="AE543" s="206"/>
      <c r="AF543" s="206"/>
      <c r="AG543" s="206" t="s">
        <v>280</v>
      </c>
      <c r="AH543" s="206"/>
      <c r="AI543" s="206"/>
      <c r="AJ543" s="206"/>
      <c r="AK543" s="206"/>
      <c r="AL543" s="206"/>
      <c r="AM543" s="206"/>
      <c r="AN543" s="206"/>
      <c r="AO543" s="206"/>
      <c r="AP543" s="206"/>
      <c r="AQ543" s="206"/>
      <c r="AR543" s="206"/>
      <c r="AS543" s="206"/>
      <c r="AT543" s="206"/>
      <c r="AU543" s="206"/>
      <c r="AV543" s="206"/>
      <c r="AW543" s="206"/>
      <c r="AX543" s="206"/>
      <c r="AY543" s="206"/>
      <c r="AZ543" s="206"/>
      <c r="BA543" s="206"/>
      <c r="BB543" s="206"/>
      <c r="BC543" s="206"/>
      <c r="BD543" s="206"/>
      <c r="BE543" s="206"/>
      <c r="BF543" s="206"/>
      <c r="BG543" s="206"/>
      <c r="BH543" s="206"/>
    </row>
    <row r="544" spans="1:60" outlineLevel="1" x14ac:dyDescent="0.25">
      <c r="A544" s="223"/>
      <c r="B544" s="224"/>
      <c r="C544" s="254" t="s">
        <v>763</v>
      </c>
      <c r="D544" s="226"/>
      <c r="E544" s="227">
        <v>59.376899999999999</v>
      </c>
      <c r="F544" s="225"/>
      <c r="G544" s="225"/>
      <c r="H544" s="225"/>
      <c r="I544" s="225"/>
      <c r="J544" s="225"/>
      <c r="K544" s="225"/>
      <c r="L544" s="225"/>
      <c r="M544" s="225"/>
      <c r="N544" s="225"/>
      <c r="O544" s="225"/>
      <c r="P544" s="225"/>
      <c r="Q544" s="225"/>
      <c r="R544" s="225"/>
      <c r="S544" s="225"/>
      <c r="T544" s="225"/>
      <c r="U544" s="225"/>
      <c r="V544" s="225"/>
      <c r="W544" s="225"/>
      <c r="X544" s="206"/>
      <c r="Y544" s="206"/>
      <c r="Z544" s="206"/>
      <c r="AA544" s="206"/>
      <c r="AB544" s="206"/>
      <c r="AC544" s="206"/>
      <c r="AD544" s="206"/>
      <c r="AE544" s="206"/>
      <c r="AF544" s="206"/>
      <c r="AG544" s="206" t="s">
        <v>280</v>
      </c>
      <c r="AH544" s="206">
        <v>0</v>
      </c>
      <c r="AI544" s="206"/>
      <c r="AJ544" s="206"/>
      <c r="AK544" s="206"/>
      <c r="AL544" s="206"/>
      <c r="AM544" s="206"/>
      <c r="AN544" s="206"/>
      <c r="AO544" s="206"/>
      <c r="AP544" s="206"/>
      <c r="AQ544" s="206"/>
      <c r="AR544" s="206"/>
      <c r="AS544" s="206"/>
      <c r="AT544" s="206"/>
      <c r="AU544" s="206"/>
      <c r="AV544" s="206"/>
      <c r="AW544" s="206"/>
      <c r="AX544" s="206"/>
      <c r="AY544" s="206"/>
      <c r="AZ544" s="206"/>
      <c r="BA544" s="206"/>
      <c r="BB544" s="206"/>
      <c r="BC544" s="206"/>
      <c r="BD544" s="206"/>
      <c r="BE544" s="206"/>
      <c r="BF544" s="206"/>
      <c r="BG544" s="206"/>
      <c r="BH544" s="206"/>
    </row>
    <row r="545" spans="1:60" ht="20.399999999999999" outlineLevel="1" x14ac:dyDescent="0.25">
      <c r="A545" s="237">
        <v>148</v>
      </c>
      <c r="B545" s="238" t="s">
        <v>764</v>
      </c>
      <c r="C545" s="253" t="s">
        <v>765</v>
      </c>
      <c r="D545" s="239" t="s">
        <v>314</v>
      </c>
      <c r="E545" s="240">
        <v>108</v>
      </c>
      <c r="F545" s="241"/>
      <c r="G545" s="242">
        <f>ROUND(E545*F545,2)</f>
        <v>0</v>
      </c>
      <c r="H545" s="241"/>
      <c r="I545" s="242">
        <f>ROUND(E545*H545,2)</f>
        <v>0</v>
      </c>
      <c r="J545" s="241"/>
      <c r="K545" s="242">
        <f>ROUND(E545*J545,2)</f>
        <v>0</v>
      </c>
      <c r="L545" s="242">
        <v>21</v>
      </c>
      <c r="M545" s="242">
        <f>G545*(1+L545/100)</f>
        <v>0</v>
      </c>
      <c r="N545" s="242">
        <v>1.9199999999999998E-2</v>
      </c>
      <c r="O545" s="242">
        <f>ROUND(E545*N545,2)</f>
        <v>2.0699999999999998</v>
      </c>
      <c r="P545" s="242">
        <v>0</v>
      </c>
      <c r="Q545" s="243">
        <f>ROUND(E545*P545,2)</f>
        <v>0</v>
      </c>
      <c r="R545" s="225" t="s">
        <v>672</v>
      </c>
      <c r="S545" s="225" t="s">
        <v>276</v>
      </c>
      <c r="T545" s="225" t="s">
        <v>277</v>
      </c>
      <c r="U545" s="225">
        <v>0</v>
      </c>
      <c r="V545" s="225">
        <f>ROUND(E545*U545,2)</f>
        <v>0</v>
      </c>
      <c r="W545" s="225"/>
      <c r="X545" s="206"/>
      <c r="Y545" s="206"/>
      <c r="Z545" s="206"/>
      <c r="AA545" s="206"/>
      <c r="AB545" s="206"/>
      <c r="AC545" s="206"/>
      <c r="AD545" s="206"/>
      <c r="AE545" s="206"/>
      <c r="AF545" s="206"/>
      <c r="AG545" s="206" t="s">
        <v>695</v>
      </c>
      <c r="AH545" s="206"/>
      <c r="AI545" s="206"/>
      <c r="AJ545" s="206"/>
      <c r="AK545" s="206"/>
      <c r="AL545" s="206"/>
      <c r="AM545" s="206"/>
      <c r="AN545" s="206"/>
      <c r="AO545" s="206"/>
      <c r="AP545" s="206"/>
      <c r="AQ545" s="206"/>
      <c r="AR545" s="206"/>
      <c r="AS545" s="206"/>
      <c r="AT545" s="206"/>
      <c r="AU545" s="206"/>
      <c r="AV545" s="206"/>
      <c r="AW545" s="206"/>
      <c r="AX545" s="206"/>
      <c r="AY545" s="206"/>
      <c r="AZ545" s="206"/>
      <c r="BA545" s="206"/>
      <c r="BB545" s="206"/>
      <c r="BC545" s="206"/>
      <c r="BD545" s="206"/>
      <c r="BE545" s="206"/>
      <c r="BF545" s="206"/>
      <c r="BG545" s="206"/>
      <c r="BH545" s="206"/>
    </row>
    <row r="546" spans="1:60" outlineLevel="1" x14ac:dyDescent="0.25">
      <c r="A546" s="223"/>
      <c r="B546" s="224"/>
      <c r="C546" s="254" t="s">
        <v>766</v>
      </c>
      <c r="D546" s="226"/>
      <c r="E546" s="227">
        <v>6.4704800000000002</v>
      </c>
      <c r="F546" s="225"/>
      <c r="G546" s="225"/>
      <c r="H546" s="225"/>
      <c r="I546" s="225"/>
      <c r="J546" s="225"/>
      <c r="K546" s="225"/>
      <c r="L546" s="225"/>
      <c r="M546" s="225"/>
      <c r="N546" s="225"/>
      <c r="O546" s="225"/>
      <c r="P546" s="225"/>
      <c r="Q546" s="225"/>
      <c r="R546" s="225"/>
      <c r="S546" s="225"/>
      <c r="T546" s="225"/>
      <c r="U546" s="225"/>
      <c r="V546" s="225"/>
      <c r="W546" s="225"/>
      <c r="X546" s="206"/>
      <c r="Y546" s="206"/>
      <c r="Z546" s="206"/>
      <c r="AA546" s="206"/>
      <c r="AB546" s="206"/>
      <c r="AC546" s="206"/>
      <c r="AD546" s="206"/>
      <c r="AE546" s="206"/>
      <c r="AF546" s="206"/>
      <c r="AG546" s="206" t="s">
        <v>280</v>
      </c>
      <c r="AH546" s="206">
        <v>0</v>
      </c>
      <c r="AI546" s="206"/>
      <c r="AJ546" s="206"/>
      <c r="AK546" s="206"/>
      <c r="AL546" s="206"/>
      <c r="AM546" s="206"/>
      <c r="AN546" s="206"/>
      <c r="AO546" s="206"/>
      <c r="AP546" s="206"/>
      <c r="AQ546" s="206"/>
      <c r="AR546" s="206"/>
      <c r="AS546" s="206"/>
      <c r="AT546" s="206"/>
      <c r="AU546" s="206"/>
      <c r="AV546" s="206"/>
      <c r="AW546" s="206"/>
      <c r="AX546" s="206"/>
      <c r="AY546" s="206"/>
      <c r="AZ546" s="206"/>
      <c r="BA546" s="206"/>
      <c r="BB546" s="206"/>
      <c r="BC546" s="206"/>
      <c r="BD546" s="206"/>
      <c r="BE546" s="206"/>
      <c r="BF546" s="206"/>
      <c r="BG546" s="206"/>
      <c r="BH546" s="206"/>
    </row>
    <row r="547" spans="1:60" outlineLevel="1" x14ac:dyDescent="0.25">
      <c r="A547" s="223"/>
      <c r="B547" s="224"/>
      <c r="C547" s="254" t="s">
        <v>599</v>
      </c>
      <c r="D547" s="226"/>
      <c r="E547" s="227">
        <v>53.472650000000002</v>
      </c>
      <c r="F547" s="225"/>
      <c r="G547" s="225"/>
      <c r="H547" s="225"/>
      <c r="I547" s="225"/>
      <c r="J547" s="225"/>
      <c r="K547" s="225"/>
      <c r="L547" s="225"/>
      <c r="M547" s="225"/>
      <c r="N547" s="225"/>
      <c r="O547" s="225"/>
      <c r="P547" s="225"/>
      <c r="Q547" s="225"/>
      <c r="R547" s="225"/>
      <c r="S547" s="225"/>
      <c r="T547" s="225"/>
      <c r="U547" s="225"/>
      <c r="V547" s="225"/>
      <c r="W547" s="225"/>
      <c r="X547" s="206"/>
      <c r="Y547" s="206"/>
      <c r="Z547" s="206"/>
      <c r="AA547" s="206"/>
      <c r="AB547" s="206"/>
      <c r="AC547" s="206"/>
      <c r="AD547" s="206"/>
      <c r="AE547" s="206"/>
      <c r="AF547" s="206"/>
      <c r="AG547" s="206" t="s">
        <v>280</v>
      </c>
      <c r="AH547" s="206">
        <v>0</v>
      </c>
      <c r="AI547" s="206"/>
      <c r="AJ547" s="206"/>
      <c r="AK547" s="206"/>
      <c r="AL547" s="206"/>
      <c r="AM547" s="206"/>
      <c r="AN547" s="206"/>
      <c r="AO547" s="206"/>
      <c r="AP547" s="206"/>
      <c r="AQ547" s="206"/>
      <c r="AR547" s="206"/>
      <c r="AS547" s="206"/>
      <c r="AT547" s="206"/>
      <c r="AU547" s="206"/>
      <c r="AV547" s="206"/>
      <c r="AW547" s="206"/>
      <c r="AX547" s="206"/>
      <c r="AY547" s="206"/>
      <c r="AZ547" s="206"/>
      <c r="BA547" s="206"/>
      <c r="BB547" s="206"/>
      <c r="BC547" s="206"/>
      <c r="BD547" s="206"/>
      <c r="BE547" s="206"/>
      <c r="BF547" s="206"/>
      <c r="BG547" s="206"/>
      <c r="BH547" s="206"/>
    </row>
    <row r="548" spans="1:60" outlineLevel="1" x14ac:dyDescent="0.25">
      <c r="A548" s="223"/>
      <c r="B548" s="224"/>
      <c r="C548" s="254" t="s">
        <v>767</v>
      </c>
      <c r="D548" s="226"/>
      <c r="E548" s="227">
        <v>0.55689</v>
      </c>
      <c r="F548" s="225"/>
      <c r="G548" s="225"/>
      <c r="H548" s="225"/>
      <c r="I548" s="225"/>
      <c r="J548" s="225"/>
      <c r="K548" s="225"/>
      <c r="L548" s="225"/>
      <c r="M548" s="225"/>
      <c r="N548" s="225"/>
      <c r="O548" s="225"/>
      <c r="P548" s="225"/>
      <c r="Q548" s="225"/>
      <c r="R548" s="225"/>
      <c r="S548" s="225"/>
      <c r="T548" s="225"/>
      <c r="U548" s="225"/>
      <c r="V548" s="225"/>
      <c r="W548" s="225"/>
      <c r="X548" s="206"/>
      <c r="Y548" s="206"/>
      <c r="Z548" s="206"/>
      <c r="AA548" s="206"/>
      <c r="AB548" s="206"/>
      <c r="AC548" s="206"/>
      <c r="AD548" s="206"/>
      <c r="AE548" s="206"/>
      <c r="AF548" s="206"/>
      <c r="AG548" s="206" t="s">
        <v>280</v>
      </c>
      <c r="AH548" s="206">
        <v>0</v>
      </c>
      <c r="AI548" s="206"/>
      <c r="AJ548" s="206"/>
      <c r="AK548" s="206"/>
      <c r="AL548" s="206"/>
      <c r="AM548" s="206"/>
      <c r="AN548" s="206"/>
      <c r="AO548" s="206"/>
      <c r="AP548" s="206"/>
      <c r="AQ548" s="206"/>
      <c r="AR548" s="206"/>
      <c r="AS548" s="206"/>
      <c r="AT548" s="206"/>
      <c r="AU548" s="206"/>
      <c r="AV548" s="206"/>
      <c r="AW548" s="206"/>
      <c r="AX548" s="206"/>
      <c r="AY548" s="206"/>
      <c r="AZ548" s="206"/>
      <c r="BA548" s="206"/>
      <c r="BB548" s="206"/>
      <c r="BC548" s="206"/>
      <c r="BD548" s="206"/>
      <c r="BE548" s="206"/>
      <c r="BF548" s="206"/>
      <c r="BG548" s="206"/>
      <c r="BH548" s="206"/>
    </row>
    <row r="549" spans="1:60" outlineLevel="1" x14ac:dyDescent="0.25">
      <c r="A549" s="223"/>
      <c r="B549" s="224"/>
      <c r="C549" s="254" t="s">
        <v>768</v>
      </c>
      <c r="D549" s="226"/>
      <c r="E549" s="227">
        <v>15.395630000000001</v>
      </c>
      <c r="F549" s="225"/>
      <c r="G549" s="225"/>
      <c r="H549" s="225"/>
      <c r="I549" s="225"/>
      <c r="J549" s="225"/>
      <c r="K549" s="225"/>
      <c r="L549" s="225"/>
      <c r="M549" s="225"/>
      <c r="N549" s="225"/>
      <c r="O549" s="225"/>
      <c r="P549" s="225"/>
      <c r="Q549" s="225"/>
      <c r="R549" s="225"/>
      <c r="S549" s="225"/>
      <c r="T549" s="225"/>
      <c r="U549" s="225"/>
      <c r="V549" s="225"/>
      <c r="W549" s="225"/>
      <c r="X549" s="206"/>
      <c r="Y549" s="206"/>
      <c r="Z549" s="206"/>
      <c r="AA549" s="206"/>
      <c r="AB549" s="206"/>
      <c r="AC549" s="206"/>
      <c r="AD549" s="206"/>
      <c r="AE549" s="206"/>
      <c r="AF549" s="206"/>
      <c r="AG549" s="206" t="s">
        <v>280</v>
      </c>
      <c r="AH549" s="206">
        <v>0</v>
      </c>
      <c r="AI549" s="206"/>
      <c r="AJ549" s="206"/>
      <c r="AK549" s="206"/>
      <c r="AL549" s="206"/>
      <c r="AM549" s="206"/>
      <c r="AN549" s="206"/>
      <c r="AO549" s="206"/>
      <c r="AP549" s="206"/>
      <c r="AQ549" s="206"/>
      <c r="AR549" s="206"/>
      <c r="AS549" s="206"/>
      <c r="AT549" s="206"/>
      <c r="AU549" s="206"/>
      <c r="AV549" s="206"/>
      <c r="AW549" s="206"/>
      <c r="AX549" s="206"/>
      <c r="AY549" s="206"/>
      <c r="AZ549" s="206"/>
      <c r="BA549" s="206"/>
      <c r="BB549" s="206"/>
      <c r="BC549" s="206"/>
      <c r="BD549" s="206"/>
      <c r="BE549" s="206"/>
      <c r="BF549" s="206"/>
      <c r="BG549" s="206"/>
      <c r="BH549" s="206"/>
    </row>
    <row r="550" spans="1:60" outlineLevel="1" x14ac:dyDescent="0.25">
      <c r="A550" s="223"/>
      <c r="B550" s="224"/>
      <c r="C550" s="254" t="s">
        <v>769</v>
      </c>
      <c r="D550" s="226"/>
      <c r="E550" s="227">
        <v>16.052510000000002</v>
      </c>
      <c r="F550" s="225"/>
      <c r="G550" s="225"/>
      <c r="H550" s="225"/>
      <c r="I550" s="225"/>
      <c r="J550" s="225"/>
      <c r="K550" s="225"/>
      <c r="L550" s="225"/>
      <c r="M550" s="225"/>
      <c r="N550" s="225"/>
      <c r="O550" s="225"/>
      <c r="P550" s="225"/>
      <c r="Q550" s="225"/>
      <c r="R550" s="225"/>
      <c r="S550" s="225"/>
      <c r="T550" s="225"/>
      <c r="U550" s="225"/>
      <c r="V550" s="225"/>
      <c r="W550" s="225"/>
      <c r="X550" s="206"/>
      <c r="Y550" s="206"/>
      <c r="Z550" s="206"/>
      <c r="AA550" s="206"/>
      <c r="AB550" s="206"/>
      <c r="AC550" s="206"/>
      <c r="AD550" s="206"/>
      <c r="AE550" s="206"/>
      <c r="AF550" s="206"/>
      <c r="AG550" s="206" t="s">
        <v>280</v>
      </c>
      <c r="AH550" s="206">
        <v>0</v>
      </c>
      <c r="AI550" s="206"/>
      <c r="AJ550" s="206"/>
      <c r="AK550" s="206"/>
      <c r="AL550" s="206"/>
      <c r="AM550" s="206"/>
      <c r="AN550" s="206"/>
      <c r="AO550" s="206"/>
      <c r="AP550" s="206"/>
      <c r="AQ550" s="206"/>
      <c r="AR550" s="206"/>
      <c r="AS550" s="206"/>
      <c r="AT550" s="206"/>
      <c r="AU550" s="206"/>
      <c r="AV550" s="206"/>
      <c r="AW550" s="206"/>
      <c r="AX550" s="206"/>
      <c r="AY550" s="206"/>
      <c r="AZ550" s="206"/>
      <c r="BA550" s="206"/>
      <c r="BB550" s="206"/>
      <c r="BC550" s="206"/>
      <c r="BD550" s="206"/>
      <c r="BE550" s="206"/>
      <c r="BF550" s="206"/>
      <c r="BG550" s="206"/>
      <c r="BH550" s="206"/>
    </row>
    <row r="551" spans="1:60" outlineLevel="1" x14ac:dyDescent="0.25">
      <c r="A551" s="223"/>
      <c r="B551" s="224"/>
      <c r="C551" s="254" t="s">
        <v>770</v>
      </c>
      <c r="D551" s="226"/>
      <c r="E551" s="227">
        <v>0.82411999999999996</v>
      </c>
      <c r="F551" s="225"/>
      <c r="G551" s="225"/>
      <c r="H551" s="225"/>
      <c r="I551" s="225"/>
      <c r="J551" s="225"/>
      <c r="K551" s="225"/>
      <c r="L551" s="225"/>
      <c r="M551" s="225"/>
      <c r="N551" s="225"/>
      <c r="O551" s="225"/>
      <c r="P551" s="225"/>
      <c r="Q551" s="225"/>
      <c r="R551" s="225"/>
      <c r="S551" s="225"/>
      <c r="T551" s="225"/>
      <c r="U551" s="225"/>
      <c r="V551" s="225"/>
      <c r="W551" s="225"/>
      <c r="X551" s="206"/>
      <c r="Y551" s="206"/>
      <c r="Z551" s="206"/>
      <c r="AA551" s="206"/>
      <c r="AB551" s="206"/>
      <c r="AC551" s="206"/>
      <c r="AD551" s="206"/>
      <c r="AE551" s="206"/>
      <c r="AF551" s="206"/>
      <c r="AG551" s="206" t="s">
        <v>280</v>
      </c>
      <c r="AH551" s="206">
        <v>0</v>
      </c>
      <c r="AI551" s="206"/>
      <c r="AJ551" s="206"/>
      <c r="AK551" s="206"/>
      <c r="AL551" s="206"/>
      <c r="AM551" s="206"/>
      <c r="AN551" s="206"/>
      <c r="AO551" s="206"/>
      <c r="AP551" s="206"/>
      <c r="AQ551" s="206"/>
      <c r="AR551" s="206"/>
      <c r="AS551" s="206"/>
      <c r="AT551" s="206"/>
      <c r="AU551" s="206"/>
      <c r="AV551" s="206"/>
      <c r="AW551" s="206"/>
      <c r="AX551" s="206"/>
      <c r="AY551" s="206"/>
      <c r="AZ551" s="206"/>
      <c r="BA551" s="206"/>
      <c r="BB551" s="206"/>
      <c r="BC551" s="206"/>
      <c r="BD551" s="206"/>
      <c r="BE551" s="206"/>
      <c r="BF551" s="206"/>
      <c r="BG551" s="206"/>
      <c r="BH551" s="206"/>
    </row>
    <row r="552" spans="1:60" outlineLevel="1" x14ac:dyDescent="0.25">
      <c r="A552" s="223"/>
      <c r="B552" s="224"/>
      <c r="C552" s="254" t="s">
        <v>771</v>
      </c>
      <c r="D552" s="226"/>
      <c r="E552" s="227">
        <v>9.2277000000000005</v>
      </c>
      <c r="F552" s="225"/>
      <c r="G552" s="225"/>
      <c r="H552" s="225"/>
      <c r="I552" s="225"/>
      <c r="J552" s="225"/>
      <c r="K552" s="225"/>
      <c r="L552" s="225"/>
      <c r="M552" s="225"/>
      <c r="N552" s="225"/>
      <c r="O552" s="225"/>
      <c r="P552" s="225"/>
      <c r="Q552" s="225"/>
      <c r="R552" s="225"/>
      <c r="S552" s="225"/>
      <c r="T552" s="225"/>
      <c r="U552" s="225"/>
      <c r="V552" s="225"/>
      <c r="W552" s="225"/>
      <c r="X552" s="206"/>
      <c r="Y552" s="206"/>
      <c r="Z552" s="206"/>
      <c r="AA552" s="206"/>
      <c r="AB552" s="206"/>
      <c r="AC552" s="206"/>
      <c r="AD552" s="206"/>
      <c r="AE552" s="206"/>
      <c r="AF552" s="206"/>
      <c r="AG552" s="206" t="s">
        <v>280</v>
      </c>
      <c r="AH552" s="206">
        <v>0</v>
      </c>
      <c r="AI552" s="206"/>
      <c r="AJ552" s="206"/>
      <c r="AK552" s="206"/>
      <c r="AL552" s="206"/>
      <c r="AM552" s="206"/>
      <c r="AN552" s="206"/>
      <c r="AO552" s="206"/>
      <c r="AP552" s="206"/>
      <c r="AQ552" s="206"/>
      <c r="AR552" s="206"/>
      <c r="AS552" s="206"/>
      <c r="AT552" s="206"/>
      <c r="AU552" s="206"/>
      <c r="AV552" s="206"/>
      <c r="AW552" s="206"/>
      <c r="AX552" s="206"/>
      <c r="AY552" s="206"/>
      <c r="AZ552" s="206"/>
      <c r="BA552" s="206"/>
      <c r="BB552" s="206"/>
      <c r="BC552" s="206"/>
      <c r="BD552" s="206"/>
      <c r="BE552" s="206"/>
      <c r="BF552" s="206"/>
      <c r="BG552" s="206"/>
      <c r="BH552" s="206"/>
    </row>
    <row r="553" spans="1:60" outlineLevel="1" x14ac:dyDescent="0.25">
      <c r="A553" s="223"/>
      <c r="B553" s="224"/>
      <c r="C553" s="254" t="s">
        <v>772</v>
      </c>
      <c r="D553" s="226"/>
      <c r="E553" s="227">
        <v>6</v>
      </c>
      <c r="F553" s="225"/>
      <c r="G553" s="225"/>
      <c r="H553" s="225"/>
      <c r="I553" s="225"/>
      <c r="J553" s="225"/>
      <c r="K553" s="225"/>
      <c r="L553" s="225"/>
      <c r="M553" s="225"/>
      <c r="N553" s="225"/>
      <c r="O553" s="225"/>
      <c r="P553" s="225"/>
      <c r="Q553" s="225"/>
      <c r="R553" s="225"/>
      <c r="S553" s="225"/>
      <c r="T553" s="225"/>
      <c r="U553" s="225"/>
      <c r="V553" s="225"/>
      <c r="W553" s="225"/>
      <c r="X553" s="206"/>
      <c r="Y553" s="206"/>
      <c r="Z553" s="206"/>
      <c r="AA553" s="206"/>
      <c r="AB553" s="206"/>
      <c r="AC553" s="206"/>
      <c r="AD553" s="206"/>
      <c r="AE553" s="206"/>
      <c r="AF553" s="206"/>
      <c r="AG553" s="206" t="s">
        <v>280</v>
      </c>
      <c r="AH553" s="206">
        <v>0</v>
      </c>
      <c r="AI553" s="206"/>
      <c r="AJ553" s="206"/>
      <c r="AK553" s="206"/>
      <c r="AL553" s="206"/>
      <c r="AM553" s="206"/>
      <c r="AN553" s="206"/>
      <c r="AO553" s="206"/>
      <c r="AP553" s="206"/>
      <c r="AQ553" s="206"/>
      <c r="AR553" s="206"/>
      <c r="AS553" s="206"/>
      <c r="AT553" s="206"/>
      <c r="AU553" s="206"/>
      <c r="AV553" s="206"/>
      <c r="AW553" s="206"/>
      <c r="AX553" s="206"/>
      <c r="AY553" s="206"/>
      <c r="AZ553" s="206"/>
      <c r="BA553" s="206"/>
      <c r="BB553" s="206"/>
      <c r="BC553" s="206"/>
      <c r="BD553" s="206"/>
      <c r="BE553" s="206"/>
      <c r="BF553" s="206"/>
      <c r="BG553" s="206"/>
      <c r="BH553" s="206"/>
    </row>
    <row r="554" spans="1:60" x14ac:dyDescent="0.25">
      <c r="A554" s="231" t="s">
        <v>271</v>
      </c>
      <c r="B554" s="232" t="s">
        <v>230</v>
      </c>
      <c r="C554" s="252" t="s">
        <v>231</v>
      </c>
      <c r="D554" s="233"/>
      <c r="E554" s="234"/>
      <c r="F554" s="235"/>
      <c r="G554" s="235">
        <f>SUMIF(AG555:AG621,"&lt;&gt;NOR",G555:G621)</f>
        <v>0</v>
      </c>
      <c r="H554" s="235"/>
      <c r="I554" s="235">
        <f>SUM(I555:I621)</f>
        <v>0</v>
      </c>
      <c r="J554" s="235"/>
      <c r="K554" s="235">
        <f>SUM(K555:K621)</f>
        <v>0</v>
      </c>
      <c r="L554" s="235"/>
      <c r="M554" s="235">
        <f>SUM(M555:M621)</f>
        <v>0</v>
      </c>
      <c r="N554" s="235"/>
      <c r="O554" s="235">
        <f>SUM(O555:O621)</f>
        <v>1.0899999999999999</v>
      </c>
      <c r="P554" s="235"/>
      <c r="Q554" s="236">
        <f>SUM(Q555:Q621)</f>
        <v>7.0000000000000007E-2</v>
      </c>
      <c r="R554" s="230"/>
      <c r="S554" s="230"/>
      <c r="T554" s="230"/>
      <c r="U554" s="230"/>
      <c r="V554" s="230">
        <f>SUM(V555:V621)</f>
        <v>64.100000000000009</v>
      </c>
      <c r="W554" s="230"/>
      <c r="AG554" t="s">
        <v>272</v>
      </c>
    </row>
    <row r="555" spans="1:60" outlineLevel="1" x14ac:dyDescent="0.25">
      <c r="A555" s="237">
        <v>149</v>
      </c>
      <c r="B555" s="238" t="s">
        <v>773</v>
      </c>
      <c r="C555" s="253" t="s">
        <v>774</v>
      </c>
      <c r="D555" s="239" t="s">
        <v>370</v>
      </c>
      <c r="E555" s="240">
        <v>62.975000000000001</v>
      </c>
      <c r="F555" s="241"/>
      <c r="G555" s="242">
        <f>ROUND(E555*F555,2)</f>
        <v>0</v>
      </c>
      <c r="H555" s="241"/>
      <c r="I555" s="242">
        <f>ROUND(E555*H555,2)</f>
        <v>0</v>
      </c>
      <c r="J555" s="241"/>
      <c r="K555" s="242">
        <f>ROUND(E555*J555,2)</f>
        <v>0</v>
      </c>
      <c r="L555" s="242">
        <v>21</v>
      </c>
      <c r="M555" s="242">
        <f>G555*(1+L555/100)</f>
        <v>0</v>
      </c>
      <c r="N555" s="242">
        <v>0</v>
      </c>
      <c r="O555" s="242">
        <f>ROUND(E555*N555,2)</f>
        <v>0</v>
      </c>
      <c r="P555" s="242">
        <v>0</v>
      </c>
      <c r="Q555" s="243">
        <f>ROUND(E555*P555,2)</f>
        <v>0</v>
      </c>
      <c r="R555" s="225"/>
      <c r="S555" s="225" t="s">
        <v>276</v>
      </c>
      <c r="T555" s="225" t="s">
        <v>277</v>
      </c>
      <c r="U555" s="225">
        <v>3.5000000000000003E-2</v>
      </c>
      <c r="V555" s="225">
        <f>ROUND(E555*U555,2)</f>
        <v>2.2000000000000002</v>
      </c>
      <c r="W555" s="225"/>
      <c r="X555" s="206"/>
      <c r="Y555" s="206"/>
      <c r="Z555" s="206"/>
      <c r="AA555" s="206"/>
      <c r="AB555" s="206"/>
      <c r="AC555" s="206"/>
      <c r="AD555" s="206"/>
      <c r="AE555" s="206"/>
      <c r="AF555" s="206"/>
      <c r="AG555" s="206" t="s">
        <v>659</v>
      </c>
      <c r="AH555" s="206"/>
      <c r="AI555" s="206"/>
      <c r="AJ555" s="206"/>
      <c r="AK555" s="206"/>
      <c r="AL555" s="206"/>
      <c r="AM555" s="206"/>
      <c r="AN555" s="206"/>
      <c r="AO555" s="206"/>
      <c r="AP555" s="206"/>
      <c r="AQ555" s="206"/>
      <c r="AR555" s="206"/>
      <c r="AS555" s="206"/>
      <c r="AT555" s="206"/>
      <c r="AU555" s="206"/>
      <c r="AV555" s="206"/>
      <c r="AW555" s="206"/>
      <c r="AX555" s="206"/>
      <c r="AY555" s="206"/>
      <c r="AZ555" s="206"/>
      <c r="BA555" s="206"/>
      <c r="BB555" s="206"/>
      <c r="BC555" s="206"/>
      <c r="BD555" s="206"/>
      <c r="BE555" s="206"/>
      <c r="BF555" s="206"/>
      <c r="BG555" s="206"/>
      <c r="BH555" s="206"/>
    </row>
    <row r="556" spans="1:60" outlineLevel="1" x14ac:dyDescent="0.25">
      <c r="A556" s="223"/>
      <c r="B556" s="224"/>
      <c r="C556" s="254" t="s">
        <v>775</v>
      </c>
      <c r="D556" s="226"/>
      <c r="E556" s="227">
        <v>21</v>
      </c>
      <c r="F556" s="225"/>
      <c r="G556" s="225"/>
      <c r="H556" s="225"/>
      <c r="I556" s="225"/>
      <c r="J556" s="225"/>
      <c r="K556" s="225"/>
      <c r="L556" s="225"/>
      <c r="M556" s="225"/>
      <c r="N556" s="225"/>
      <c r="O556" s="225"/>
      <c r="P556" s="225"/>
      <c r="Q556" s="225"/>
      <c r="R556" s="225"/>
      <c r="S556" s="225"/>
      <c r="T556" s="225"/>
      <c r="U556" s="225"/>
      <c r="V556" s="225"/>
      <c r="W556" s="225"/>
      <c r="X556" s="206"/>
      <c r="Y556" s="206"/>
      <c r="Z556" s="206"/>
      <c r="AA556" s="206"/>
      <c r="AB556" s="206"/>
      <c r="AC556" s="206"/>
      <c r="AD556" s="206"/>
      <c r="AE556" s="206"/>
      <c r="AF556" s="206"/>
      <c r="AG556" s="206" t="s">
        <v>280</v>
      </c>
      <c r="AH556" s="206">
        <v>0</v>
      </c>
      <c r="AI556" s="206"/>
      <c r="AJ556" s="206"/>
      <c r="AK556" s="206"/>
      <c r="AL556" s="206"/>
      <c r="AM556" s="206"/>
      <c r="AN556" s="206"/>
      <c r="AO556" s="206"/>
      <c r="AP556" s="206"/>
      <c r="AQ556" s="206"/>
      <c r="AR556" s="206"/>
      <c r="AS556" s="206"/>
      <c r="AT556" s="206"/>
      <c r="AU556" s="206"/>
      <c r="AV556" s="206"/>
      <c r="AW556" s="206"/>
      <c r="AX556" s="206"/>
      <c r="AY556" s="206"/>
      <c r="AZ556" s="206"/>
      <c r="BA556" s="206"/>
      <c r="BB556" s="206"/>
      <c r="BC556" s="206"/>
      <c r="BD556" s="206"/>
      <c r="BE556" s="206"/>
      <c r="BF556" s="206"/>
      <c r="BG556" s="206"/>
      <c r="BH556" s="206"/>
    </row>
    <row r="557" spans="1:60" outlineLevel="1" x14ac:dyDescent="0.25">
      <c r="A557" s="223"/>
      <c r="B557" s="224"/>
      <c r="C557" s="254" t="s">
        <v>776</v>
      </c>
      <c r="D557" s="226"/>
      <c r="E557" s="227">
        <v>20.3</v>
      </c>
      <c r="F557" s="225"/>
      <c r="G557" s="225"/>
      <c r="H557" s="225"/>
      <c r="I557" s="225"/>
      <c r="J557" s="225"/>
      <c r="K557" s="225"/>
      <c r="L557" s="225"/>
      <c r="M557" s="225"/>
      <c r="N557" s="225"/>
      <c r="O557" s="225"/>
      <c r="P557" s="225"/>
      <c r="Q557" s="225"/>
      <c r="R557" s="225"/>
      <c r="S557" s="225"/>
      <c r="T557" s="225"/>
      <c r="U557" s="225"/>
      <c r="V557" s="225"/>
      <c r="W557" s="225"/>
      <c r="X557" s="206"/>
      <c r="Y557" s="206"/>
      <c r="Z557" s="206"/>
      <c r="AA557" s="206"/>
      <c r="AB557" s="206"/>
      <c r="AC557" s="206"/>
      <c r="AD557" s="206"/>
      <c r="AE557" s="206"/>
      <c r="AF557" s="206"/>
      <c r="AG557" s="206" t="s">
        <v>280</v>
      </c>
      <c r="AH557" s="206">
        <v>0</v>
      </c>
      <c r="AI557" s="206"/>
      <c r="AJ557" s="206"/>
      <c r="AK557" s="206"/>
      <c r="AL557" s="206"/>
      <c r="AM557" s="206"/>
      <c r="AN557" s="206"/>
      <c r="AO557" s="206"/>
      <c r="AP557" s="206"/>
      <c r="AQ557" s="206"/>
      <c r="AR557" s="206"/>
      <c r="AS557" s="206"/>
      <c r="AT557" s="206"/>
      <c r="AU557" s="206"/>
      <c r="AV557" s="206"/>
      <c r="AW557" s="206"/>
      <c r="AX557" s="206"/>
      <c r="AY557" s="206"/>
      <c r="AZ557" s="206"/>
      <c r="BA557" s="206"/>
      <c r="BB557" s="206"/>
      <c r="BC557" s="206"/>
      <c r="BD557" s="206"/>
      <c r="BE557" s="206"/>
      <c r="BF557" s="206"/>
      <c r="BG557" s="206"/>
      <c r="BH557" s="206"/>
    </row>
    <row r="558" spans="1:60" outlineLevel="1" x14ac:dyDescent="0.25">
      <c r="A558" s="223"/>
      <c r="B558" s="224"/>
      <c r="C558" s="254" t="s">
        <v>777</v>
      </c>
      <c r="D558" s="226"/>
      <c r="E558" s="227">
        <v>9.2850000000000001</v>
      </c>
      <c r="F558" s="225"/>
      <c r="G558" s="225"/>
      <c r="H558" s="225"/>
      <c r="I558" s="225"/>
      <c r="J558" s="225"/>
      <c r="K558" s="225"/>
      <c r="L558" s="225"/>
      <c r="M558" s="225"/>
      <c r="N558" s="225"/>
      <c r="O558" s="225"/>
      <c r="P558" s="225"/>
      <c r="Q558" s="225"/>
      <c r="R558" s="225"/>
      <c r="S558" s="225"/>
      <c r="T558" s="225"/>
      <c r="U558" s="225"/>
      <c r="V558" s="225"/>
      <c r="W558" s="225"/>
      <c r="X558" s="206"/>
      <c r="Y558" s="206"/>
      <c r="Z558" s="206"/>
      <c r="AA558" s="206"/>
      <c r="AB558" s="206"/>
      <c r="AC558" s="206"/>
      <c r="AD558" s="206"/>
      <c r="AE558" s="206"/>
      <c r="AF558" s="206"/>
      <c r="AG558" s="206" t="s">
        <v>280</v>
      </c>
      <c r="AH558" s="206">
        <v>0</v>
      </c>
      <c r="AI558" s="206"/>
      <c r="AJ558" s="206"/>
      <c r="AK558" s="206"/>
      <c r="AL558" s="206"/>
      <c r="AM558" s="206"/>
      <c r="AN558" s="206"/>
      <c r="AO558" s="206"/>
      <c r="AP558" s="206"/>
      <c r="AQ558" s="206"/>
      <c r="AR558" s="206"/>
      <c r="AS558" s="206"/>
      <c r="AT558" s="206"/>
      <c r="AU558" s="206"/>
      <c r="AV558" s="206"/>
      <c r="AW558" s="206"/>
      <c r="AX558" s="206"/>
      <c r="AY558" s="206"/>
      <c r="AZ558" s="206"/>
      <c r="BA558" s="206"/>
      <c r="BB558" s="206"/>
      <c r="BC558" s="206"/>
      <c r="BD558" s="206"/>
      <c r="BE558" s="206"/>
      <c r="BF558" s="206"/>
      <c r="BG558" s="206"/>
      <c r="BH558" s="206"/>
    </row>
    <row r="559" spans="1:60" outlineLevel="1" x14ac:dyDescent="0.25">
      <c r="A559" s="223"/>
      <c r="B559" s="224"/>
      <c r="C559" s="254" t="s">
        <v>778</v>
      </c>
      <c r="D559" s="226"/>
      <c r="E559" s="227">
        <v>5.4</v>
      </c>
      <c r="F559" s="225"/>
      <c r="G559" s="225"/>
      <c r="H559" s="225"/>
      <c r="I559" s="225"/>
      <c r="J559" s="225"/>
      <c r="K559" s="225"/>
      <c r="L559" s="225"/>
      <c r="M559" s="225"/>
      <c r="N559" s="225"/>
      <c r="O559" s="225"/>
      <c r="P559" s="225"/>
      <c r="Q559" s="225"/>
      <c r="R559" s="225"/>
      <c r="S559" s="225"/>
      <c r="T559" s="225"/>
      <c r="U559" s="225"/>
      <c r="V559" s="225"/>
      <c r="W559" s="225"/>
      <c r="X559" s="206"/>
      <c r="Y559" s="206"/>
      <c r="Z559" s="206"/>
      <c r="AA559" s="206"/>
      <c r="AB559" s="206"/>
      <c r="AC559" s="206"/>
      <c r="AD559" s="206"/>
      <c r="AE559" s="206"/>
      <c r="AF559" s="206"/>
      <c r="AG559" s="206" t="s">
        <v>280</v>
      </c>
      <c r="AH559" s="206">
        <v>0</v>
      </c>
      <c r="AI559" s="206"/>
      <c r="AJ559" s="206"/>
      <c r="AK559" s="206"/>
      <c r="AL559" s="206"/>
      <c r="AM559" s="206"/>
      <c r="AN559" s="206"/>
      <c r="AO559" s="206"/>
      <c r="AP559" s="206"/>
      <c r="AQ559" s="206"/>
      <c r="AR559" s="206"/>
      <c r="AS559" s="206"/>
      <c r="AT559" s="206"/>
      <c r="AU559" s="206"/>
      <c r="AV559" s="206"/>
      <c r="AW559" s="206"/>
      <c r="AX559" s="206"/>
      <c r="AY559" s="206"/>
      <c r="AZ559" s="206"/>
      <c r="BA559" s="206"/>
      <c r="BB559" s="206"/>
      <c r="BC559" s="206"/>
      <c r="BD559" s="206"/>
      <c r="BE559" s="206"/>
      <c r="BF559" s="206"/>
      <c r="BG559" s="206"/>
      <c r="BH559" s="206"/>
    </row>
    <row r="560" spans="1:60" outlineLevel="1" x14ac:dyDescent="0.25">
      <c r="A560" s="223"/>
      <c r="B560" s="224"/>
      <c r="C560" s="254" t="s">
        <v>779</v>
      </c>
      <c r="D560" s="226"/>
      <c r="E560" s="227">
        <v>6.99</v>
      </c>
      <c r="F560" s="225"/>
      <c r="G560" s="225"/>
      <c r="H560" s="225"/>
      <c r="I560" s="225"/>
      <c r="J560" s="225"/>
      <c r="K560" s="225"/>
      <c r="L560" s="225"/>
      <c r="M560" s="225"/>
      <c r="N560" s="225"/>
      <c r="O560" s="225"/>
      <c r="P560" s="225"/>
      <c r="Q560" s="225"/>
      <c r="R560" s="225"/>
      <c r="S560" s="225"/>
      <c r="T560" s="225"/>
      <c r="U560" s="225"/>
      <c r="V560" s="225"/>
      <c r="W560" s="225"/>
      <c r="X560" s="206"/>
      <c r="Y560" s="206"/>
      <c r="Z560" s="206"/>
      <c r="AA560" s="206"/>
      <c r="AB560" s="206"/>
      <c r="AC560" s="206"/>
      <c r="AD560" s="206"/>
      <c r="AE560" s="206"/>
      <c r="AF560" s="206"/>
      <c r="AG560" s="206" t="s">
        <v>280</v>
      </c>
      <c r="AH560" s="206">
        <v>0</v>
      </c>
      <c r="AI560" s="206"/>
      <c r="AJ560" s="206"/>
      <c r="AK560" s="206"/>
      <c r="AL560" s="206"/>
      <c r="AM560" s="206"/>
      <c r="AN560" s="206"/>
      <c r="AO560" s="206"/>
      <c r="AP560" s="206"/>
      <c r="AQ560" s="206"/>
      <c r="AR560" s="206"/>
      <c r="AS560" s="206"/>
      <c r="AT560" s="206"/>
      <c r="AU560" s="206"/>
      <c r="AV560" s="206"/>
      <c r="AW560" s="206"/>
      <c r="AX560" s="206"/>
      <c r="AY560" s="206"/>
      <c r="AZ560" s="206"/>
      <c r="BA560" s="206"/>
      <c r="BB560" s="206"/>
      <c r="BC560" s="206"/>
      <c r="BD560" s="206"/>
      <c r="BE560" s="206"/>
      <c r="BF560" s="206"/>
      <c r="BG560" s="206"/>
      <c r="BH560" s="206"/>
    </row>
    <row r="561" spans="1:60" outlineLevel="1" x14ac:dyDescent="0.25">
      <c r="A561" s="237">
        <v>150</v>
      </c>
      <c r="B561" s="238" t="s">
        <v>780</v>
      </c>
      <c r="C561" s="253" t="s">
        <v>781</v>
      </c>
      <c r="D561" s="239" t="s">
        <v>370</v>
      </c>
      <c r="E561" s="240">
        <v>102.88</v>
      </c>
      <c r="F561" s="241"/>
      <c r="G561" s="242">
        <f>ROUND(E561*F561,2)</f>
        <v>0</v>
      </c>
      <c r="H561" s="241"/>
      <c r="I561" s="242">
        <f>ROUND(E561*H561,2)</f>
        <v>0</v>
      </c>
      <c r="J561" s="241"/>
      <c r="K561" s="242">
        <f>ROUND(E561*J561,2)</f>
        <v>0</v>
      </c>
      <c r="L561" s="242">
        <v>21</v>
      </c>
      <c r="M561" s="242">
        <f>G561*(1+L561/100)</f>
        <v>0</v>
      </c>
      <c r="N561" s="242">
        <v>3.0000000000000001E-5</v>
      </c>
      <c r="O561" s="242">
        <f>ROUND(E561*N561,2)</f>
        <v>0</v>
      </c>
      <c r="P561" s="242">
        <v>0</v>
      </c>
      <c r="Q561" s="243">
        <f>ROUND(E561*P561,2)</f>
        <v>0</v>
      </c>
      <c r="R561" s="225"/>
      <c r="S561" s="225" t="s">
        <v>276</v>
      </c>
      <c r="T561" s="225" t="s">
        <v>277</v>
      </c>
      <c r="U561" s="225">
        <v>0.13719999999999999</v>
      </c>
      <c r="V561" s="225">
        <f>ROUND(E561*U561,2)</f>
        <v>14.12</v>
      </c>
      <c r="W561" s="225"/>
      <c r="X561" s="206"/>
      <c r="Y561" s="206"/>
      <c r="Z561" s="206"/>
      <c r="AA561" s="206"/>
      <c r="AB561" s="206"/>
      <c r="AC561" s="206"/>
      <c r="AD561" s="206"/>
      <c r="AE561" s="206"/>
      <c r="AF561" s="206"/>
      <c r="AG561" s="206" t="s">
        <v>659</v>
      </c>
      <c r="AH561" s="206"/>
      <c r="AI561" s="206"/>
      <c r="AJ561" s="206"/>
      <c r="AK561" s="206"/>
      <c r="AL561" s="206"/>
      <c r="AM561" s="206"/>
      <c r="AN561" s="206"/>
      <c r="AO561" s="206"/>
      <c r="AP561" s="206"/>
      <c r="AQ561" s="206"/>
      <c r="AR561" s="206"/>
      <c r="AS561" s="206"/>
      <c r="AT561" s="206"/>
      <c r="AU561" s="206"/>
      <c r="AV561" s="206"/>
      <c r="AW561" s="206"/>
      <c r="AX561" s="206"/>
      <c r="AY561" s="206"/>
      <c r="AZ561" s="206"/>
      <c r="BA561" s="206"/>
      <c r="BB561" s="206"/>
      <c r="BC561" s="206"/>
      <c r="BD561" s="206"/>
      <c r="BE561" s="206"/>
      <c r="BF561" s="206"/>
      <c r="BG561" s="206"/>
      <c r="BH561" s="206"/>
    </row>
    <row r="562" spans="1:60" ht="20.399999999999999" outlineLevel="1" x14ac:dyDescent="0.25">
      <c r="A562" s="223"/>
      <c r="B562" s="224"/>
      <c r="C562" s="254" t="s">
        <v>782</v>
      </c>
      <c r="D562" s="226"/>
      <c r="E562" s="227">
        <v>21</v>
      </c>
      <c r="F562" s="225"/>
      <c r="G562" s="225"/>
      <c r="H562" s="225"/>
      <c r="I562" s="225"/>
      <c r="J562" s="225"/>
      <c r="K562" s="225"/>
      <c r="L562" s="225"/>
      <c r="M562" s="225"/>
      <c r="N562" s="225"/>
      <c r="O562" s="225"/>
      <c r="P562" s="225"/>
      <c r="Q562" s="225"/>
      <c r="R562" s="225"/>
      <c r="S562" s="225"/>
      <c r="T562" s="225"/>
      <c r="U562" s="225"/>
      <c r="V562" s="225"/>
      <c r="W562" s="225"/>
      <c r="X562" s="206"/>
      <c r="Y562" s="206"/>
      <c r="Z562" s="206"/>
      <c r="AA562" s="206"/>
      <c r="AB562" s="206"/>
      <c r="AC562" s="206"/>
      <c r="AD562" s="206"/>
      <c r="AE562" s="206"/>
      <c r="AF562" s="206"/>
      <c r="AG562" s="206" t="s">
        <v>280</v>
      </c>
      <c r="AH562" s="206">
        <v>0</v>
      </c>
      <c r="AI562" s="206"/>
      <c r="AJ562" s="206"/>
      <c r="AK562" s="206"/>
      <c r="AL562" s="206"/>
      <c r="AM562" s="206"/>
      <c r="AN562" s="206"/>
      <c r="AO562" s="206"/>
      <c r="AP562" s="206"/>
      <c r="AQ562" s="206"/>
      <c r="AR562" s="206"/>
      <c r="AS562" s="206"/>
      <c r="AT562" s="206"/>
      <c r="AU562" s="206"/>
      <c r="AV562" s="206"/>
      <c r="AW562" s="206"/>
      <c r="AX562" s="206"/>
      <c r="AY562" s="206"/>
      <c r="AZ562" s="206"/>
      <c r="BA562" s="206"/>
      <c r="BB562" s="206"/>
      <c r="BC562" s="206"/>
      <c r="BD562" s="206"/>
      <c r="BE562" s="206"/>
      <c r="BF562" s="206"/>
      <c r="BG562" s="206"/>
      <c r="BH562" s="206"/>
    </row>
    <row r="563" spans="1:60" outlineLevel="1" x14ac:dyDescent="0.25">
      <c r="A563" s="223"/>
      <c r="B563" s="224"/>
      <c r="C563" s="254" t="s">
        <v>783</v>
      </c>
      <c r="D563" s="226"/>
      <c r="E563" s="227">
        <v>20.3</v>
      </c>
      <c r="F563" s="225"/>
      <c r="G563" s="225"/>
      <c r="H563" s="225"/>
      <c r="I563" s="225"/>
      <c r="J563" s="225"/>
      <c r="K563" s="225"/>
      <c r="L563" s="225"/>
      <c r="M563" s="225"/>
      <c r="N563" s="225"/>
      <c r="O563" s="225"/>
      <c r="P563" s="225"/>
      <c r="Q563" s="225"/>
      <c r="R563" s="225"/>
      <c r="S563" s="225"/>
      <c r="T563" s="225"/>
      <c r="U563" s="225"/>
      <c r="V563" s="225"/>
      <c r="W563" s="225"/>
      <c r="X563" s="206"/>
      <c r="Y563" s="206"/>
      <c r="Z563" s="206"/>
      <c r="AA563" s="206"/>
      <c r="AB563" s="206"/>
      <c r="AC563" s="206"/>
      <c r="AD563" s="206"/>
      <c r="AE563" s="206"/>
      <c r="AF563" s="206"/>
      <c r="AG563" s="206" t="s">
        <v>280</v>
      </c>
      <c r="AH563" s="206">
        <v>0</v>
      </c>
      <c r="AI563" s="206"/>
      <c r="AJ563" s="206"/>
      <c r="AK563" s="206"/>
      <c r="AL563" s="206"/>
      <c r="AM563" s="206"/>
      <c r="AN563" s="206"/>
      <c r="AO563" s="206"/>
      <c r="AP563" s="206"/>
      <c r="AQ563" s="206"/>
      <c r="AR563" s="206"/>
      <c r="AS563" s="206"/>
      <c r="AT563" s="206"/>
      <c r="AU563" s="206"/>
      <c r="AV563" s="206"/>
      <c r="AW563" s="206"/>
      <c r="AX563" s="206"/>
      <c r="AY563" s="206"/>
      <c r="AZ563" s="206"/>
      <c r="BA563" s="206"/>
      <c r="BB563" s="206"/>
      <c r="BC563" s="206"/>
      <c r="BD563" s="206"/>
      <c r="BE563" s="206"/>
      <c r="BF563" s="206"/>
      <c r="BG563" s="206"/>
      <c r="BH563" s="206"/>
    </row>
    <row r="564" spans="1:60" outlineLevel="1" x14ac:dyDescent="0.25">
      <c r="A564" s="223"/>
      <c r="B564" s="224"/>
      <c r="C564" s="254" t="s">
        <v>784</v>
      </c>
      <c r="D564" s="226"/>
      <c r="E564" s="227">
        <v>17.600000000000001</v>
      </c>
      <c r="F564" s="225"/>
      <c r="G564" s="225"/>
      <c r="H564" s="225"/>
      <c r="I564" s="225"/>
      <c r="J564" s="225"/>
      <c r="K564" s="225"/>
      <c r="L564" s="225"/>
      <c r="M564" s="225"/>
      <c r="N564" s="225"/>
      <c r="O564" s="225"/>
      <c r="P564" s="225"/>
      <c r="Q564" s="225"/>
      <c r="R564" s="225"/>
      <c r="S564" s="225"/>
      <c r="T564" s="225"/>
      <c r="U564" s="225"/>
      <c r="V564" s="225"/>
      <c r="W564" s="225"/>
      <c r="X564" s="206"/>
      <c r="Y564" s="206"/>
      <c r="Z564" s="206"/>
      <c r="AA564" s="206"/>
      <c r="AB564" s="206"/>
      <c r="AC564" s="206"/>
      <c r="AD564" s="206"/>
      <c r="AE564" s="206"/>
      <c r="AF564" s="206"/>
      <c r="AG564" s="206" t="s">
        <v>280</v>
      </c>
      <c r="AH564" s="206">
        <v>0</v>
      </c>
      <c r="AI564" s="206"/>
      <c r="AJ564" s="206"/>
      <c r="AK564" s="206"/>
      <c r="AL564" s="206"/>
      <c r="AM564" s="206"/>
      <c r="AN564" s="206"/>
      <c r="AO564" s="206"/>
      <c r="AP564" s="206"/>
      <c r="AQ564" s="206"/>
      <c r="AR564" s="206"/>
      <c r="AS564" s="206"/>
      <c r="AT564" s="206"/>
      <c r="AU564" s="206"/>
      <c r="AV564" s="206"/>
      <c r="AW564" s="206"/>
      <c r="AX564" s="206"/>
      <c r="AY564" s="206"/>
      <c r="AZ564" s="206"/>
      <c r="BA564" s="206"/>
      <c r="BB564" s="206"/>
      <c r="BC564" s="206"/>
      <c r="BD564" s="206"/>
      <c r="BE564" s="206"/>
      <c r="BF564" s="206"/>
      <c r="BG564" s="206"/>
      <c r="BH564" s="206"/>
    </row>
    <row r="565" spans="1:60" outlineLevel="1" x14ac:dyDescent="0.25">
      <c r="A565" s="223"/>
      <c r="B565" s="224"/>
      <c r="C565" s="254" t="s">
        <v>785</v>
      </c>
      <c r="D565" s="226"/>
      <c r="E565" s="227">
        <v>5.79</v>
      </c>
      <c r="F565" s="225"/>
      <c r="G565" s="225"/>
      <c r="H565" s="225"/>
      <c r="I565" s="225"/>
      <c r="J565" s="225"/>
      <c r="K565" s="225"/>
      <c r="L565" s="225"/>
      <c r="M565" s="225"/>
      <c r="N565" s="225"/>
      <c r="O565" s="225"/>
      <c r="P565" s="225"/>
      <c r="Q565" s="225"/>
      <c r="R565" s="225"/>
      <c r="S565" s="225"/>
      <c r="T565" s="225"/>
      <c r="U565" s="225"/>
      <c r="V565" s="225"/>
      <c r="W565" s="225"/>
      <c r="X565" s="206"/>
      <c r="Y565" s="206"/>
      <c r="Z565" s="206"/>
      <c r="AA565" s="206"/>
      <c r="AB565" s="206"/>
      <c r="AC565" s="206"/>
      <c r="AD565" s="206"/>
      <c r="AE565" s="206"/>
      <c r="AF565" s="206"/>
      <c r="AG565" s="206" t="s">
        <v>280</v>
      </c>
      <c r="AH565" s="206">
        <v>0</v>
      </c>
      <c r="AI565" s="206"/>
      <c r="AJ565" s="206"/>
      <c r="AK565" s="206"/>
      <c r="AL565" s="206"/>
      <c r="AM565" s="206"/>
      <c r="AN565" s="206"/>
      <c r="AO565" s="206"/>
      <c r="AP565" s="206"/>
      <c r="AQ565" s="206"/>
      <c r="AR565" s="206"/>
      <c r="AS565" s="206"/>
      <c r="AT565" s="206"/>
      <c r="AU565" s="206"/>
      <c r="AV565" s="206"/>
      <c r="AW565" s="206"/>
      <c r="AX565" s="206"/>
      <c r="AY565" s="206"/>
      <c r="AZ565" s="206"/>
      <c r="BA565" s="206"/>
      <c r="BB565" s="206"/>
      <c r="BC565" s="206"/>
      <c r="BD565" s="206"/>
      <c r="BE565" s="206"/>
      <c r="BF565" s="206"/>
      <c r="BG565" s="206"/>
      <c r="BH565" s="206"/>
    </row>
    <row r="566" spans="1:60" ht="30.6" outlineLevel="1" x14ac:dyDescent="0.25">
      <c r="A566" s="223"/>
      <c r="B566" s="224"/>
      <c r="C566" s="254" t="s">
        <v>786</v>
      </c>
      <c r="D566" s="226"/>
      <c r="E566" s="227">
        <v>23.504999999999999</v>
      </c>
      <c r="F566" s="225"/>
      <c r="G566" s="225"/>
      <c r="H566" s="225"/>
      <c r="I566" s="225"/>
      <c r="J566" s="225"/>
      <c r="K566" s="225"/>
      <c r="L566" s="225"/>
      <c r="M566" s="225"/>
      <c r="N566" s="225"/>
      <c r="O566" s="225"/>
      <c r="P566" s="225"/>
      <c r="Q566" s="225"/>
      <c r="R566" s="225"/>
      <c r="S566" s="225"/>
      <c r="T566" s="225"/>
      <c r="U566" s="225"/>
      <c r="V566" s="225"/>
      <c r="W566" s="225"/>
      <c r="X566" s="206"/>
      <c r="Y566" s="206"/>
      <c r="Z566" s="206"/>
      <c r="AA566" s="206"/>
      <c r="AB566" s="206"/>
      <c r="AC566" s="206"/>
      <c r="AD566" s="206"/>
      <c r="AE566" s="206"/>
      <c r="AF566" s="206"/>
      <c r="AG566" s="206" t="s">
        <v>280</v>
      </c>
      <c r="AH566" s="206">
        <v>0</v>
      </c>
      <c r="AI566" s="206"/>
      <c r="AJ566" s="206"/>
      <c r="AK566" s="206"/>
      <c r="AL566" s="206"/>
      <c r="AM566" s="206"/>
      <c r="AN566" s="206"/>
      <c r="AO566" s="206"/>
      <c r="AP566" s="206"/>
      <c r="AQ566" s="206"/>
      <c r="AR566" s="206"/>
      <c r="AS566" s="206"/>
      <c r="AT566" s="206"/>
      <c r="AU566" s="206"/>
      <c r="AV566" s="206"/>
      <c r="AW566" s="206"/>
      <c r="AX566" s="206"/>
      <c r="AY566" s="206"/>
      <c r="AZ566" s="206"/>
      <c r="BA566" s="206"/>
      <c r="BB566" s="206"/>
      <c r="BC566" s="206"/>
      <c r="BD566" s="206"/>
      <c r="BE566" s="206"/>
      <c r="BF566" s="206"/>
      <c r="BG566" s="206"/>
      <c r="BH566" s="206"/>
    </row>
    <row r="567" spans="1:60" outlineLevel="1" x14ac:dyDescent="0.25">
      <c r="A567" s="223"/>
      <c r="B567" s="224"/>
      <c r="C567" s="254" t="s">
        <v>787</v>
      </c>
      <c r="D567" s="226"/>
      <c r="E567" s="227">
        <v>9.2850000000000001</v>
      </c>
      <c r="F567" s="225"/>
      <c r="G567" s="225"/>
      <c r="H567" s="225"/>
      <c r="I567" s="225"/>
      <c r="J567" s="225"/>
      <c r="K567" s="225"/>
      <c r="L567" s="225"/>
      <c r="M567" s="225"/>
      <c r="N567" s="225"/>
      <c r="O567" s="225"/>
      <c r="P567" s="225"/>
      <c r="Q567" s="225"/>
      <c r="R567" s="225"/>
      <c r="S567" s="225"/>
      <c r="T567" s="225"/>
      <c r="U567" s="225"/>
      <c r="V567" s="225"/>
      <c r="W567" s="225"/>
      <c r="X567" s="206"/>
      <c r="Y567" s="206"/>
      <c r="Z567" s="206"/>
      <c r="AA567" s="206"/>
      <c r="AB567" s="206"/>
      <c r="AC567" s="206"/>
      <c r="AD567" s="206"/>
      <c r="AE567" s="206"/>
      <c r="AF567" s="206"/>
      <c r="AG567" s="206" t="s">
        <v>280</v>
      </c>
      <c r="AH567" s="206">
        <v>0</v>
      </c>
      <c r="AI567" s="206"/>
      <c r="AJ567" s="206"/>
      <c r="AK567" s="206"/>
      <c r="AL567" s="206"/>
      <c r="AM567" s="206"/>
      <c r="AN567" s="206"/>
      <c r="AO567" s="206"/>
      <c r="AP567" s="206"/>
      <c r="AQ567" s="206"/>
      <c r="AR567" s="206"/>
      <c r="AS567" s="206"/>
      <c r="AT567" s="206"/>
      <c r="AU567" s="206"/>
      <c r="AV567" s="206"/>
      <c r="AW567" s="206"/>
      <c r="AX567" s="206"/>
      <c r="AY567" s="206"/>
      <c r="AZ567" s="206"/>
      <c r="BA567" s="206"/>
      <c r="BB567" s="206"/>
      <c r="BC567" s="206"/>
      <c r="BD567" s="206"/>
      <c r="BE567" s="206"/>
      <c r="BF567" s="206"/>
      <c r="BG567" s="206"/>
      <c r="BH567" s="206"/>
    </row>
    <row r="568" spans="1:60" ht="20.399999999999999" outlineLevel="1" x14ac:dyDescent="0.25">
      <c r="A568" s="223"/>
      <c r="B568" s="224"/>
      <c r="C568" s="254" t="s">
        <v>788</v>
      </c>
      <c r="D568" s="226"/>
      <c r="E568" s="227">
        <v>5.4</v>
      </c>
      <c r="F568" s="225"/>
      <c r="G568" s="225"/>
      <c r="H568" s="225"/>
      <c r="I568" s="225"/>
      <c r="J568" s="225"/>
      <c r="K568" s="225"/>
      <c r="L568" s="225"/>
      <c r="M568" s="225"/>
      <c r="N568" s="225"/>
      <c r="O568" s="225"/>
      <c r="P568" s="225"/>
      <c r="Q568" s="225"/>
      <c r="R568" s="225"/>
      <c r="S568" s="225"/>
      <c r="T568" s="225"/>
      <c r="U568" s="225"/>
      <c r="V568" s="225"/>
      <c r="W568" s="225"/>
      <c r="X568" s="206"/>
      <c r="Y568" s="206"/>
      <c r="Z568" s="206"/>
      <c r="AA568" s="206"/>
      <c r="AB568" s="206"/>
      <c r="AC568" s="206"/>
      <c r="AD568" s="206"/>
      <c r="AE568" s="206"/>
      <c r="AF568" s="206"/>
      <c r="AG568" s="206" t="s">
        <v>280</v>
      </c>
      <c r="AH568" s="206">
        <v>0</v>
      </c>
      <c r="AI568" s="206"/>
      <c r="AJ568" s="206"/>
      <c r="AK568" s="206"/>
      <c r="AL568" s="206"/>
      <c r="AM568" s="206"/>
      <c r="AN568" s="206"/>
      <c r="AO568" s="206"/>
      <c r="AP568" s="206"/>
      <c r="AQ568" s="206"/>
      <c r="AR568" s="206"/>
      <c r="AS568" s="206"/>
      <c r="AT568" s="206"/>
      <c r="AU568" s="206"/>
      <c r="AV568" s="206"/>
      <c r="AW568" s="206"/>
      <c r="AX568" s="206"/>
      <c r="AY568" s="206"/>
      <c r="AZ568" s="206"/>
      <c r="BA568" s="206"/>
      <c r="BB568" s="206"/>
      <c r="BC568" s="206"/>
      <c r="BD568" s="206"/>
      <c r="BE568" s="206"/>
      <c r="BF568" s="206"/>
      <c r="BG568" s="206"/>
      <c r="BH568" s="206"/>
    </row>
    <row r="569" spans="1:60" outlineLevel="1" x14ac:dyDescent="0.25">
      <c r="A569" s="237">
        <v>151</v>
      </c>
      <c r="B569" s="238" t="s">
        <v>789</v>
      </c>
      <c r="C569" s="253" t="s">
        <v>790</v>
      </c>
      <c r="D569" s="239" t="s">
        <v>314</v>
      </c>
      <c r="E569" s="240">
        <v>71.064999999999998</v>
      </c>
      <c r="F569" s="241"/>
      <c r="G569" s="242">
        <f>ROUND(E569*F569,2)</f>
        <v>0</v>
      </c>
      <c r="H569" s="241"/>
      <c r="I569" s="242">
        <f>ROUND(E569*H569,2)</f>
        <v>0</v>
      </c>
      <c r="J569" s="241"/>
      <c r="K569" s="242">
        <f>ROUND(E569*J569,2)</f>
        <v>0</v>
      </c>
      <c r="L569" s="242">
        <v>21</v>
      </c>
      <c r="M569" s="242">
        <f>G569*(1+L569/100)</f>
        <v>0</v>
      </c>
      <c r="N569" s="242">
        <v>0</v>
      </c>
      <c r="O569" s="242">
        <f>ROUND(E569*N569,2)</f>
        <v>0</v>
      </c>
      <c r="P569" s="242">
        <v>1E-3</v>
      </c>
      <c r="Q569" s="243">
        <f>ROUND(E569*P569,2)</f>
        <v>7.0000000000000007E-2</v>
      </c>
      <c r="R569" s="225"/>
      <c r="S569" s="225" t="s">
        <v>276</v>
      </c>
      <c r="T569" s="225" t="s">
        <v>277</v>
      </c>
      <c r="U569" s="225">
        <v>0.105</v>
      </c>
      <c r="V569" s="225">
        <f>ROUND(E569*U569,2)</f>
        <v>7.46</v>
      </c>
      <c r="W569" s="225"/>
      <c r="X569" s="206"/>
      <c r="Y569" s="206"/>
      <c r="Z569" s="206"/>
      <c r="AA569" s="206"/>
      <c r="AB569" s="206"/>
      <c r="AC569" s="206"/>
      <c r="AD569" s="206"/>
      <c r="AE569" s="206"/>
      <c r="AF569" s="206"/>
      <c r="AG569" s="206" t="s">
        <v>659</v>
      </c>
      <c r="AH569" s="206"/>
      <c r="AI569" s="206"/>
      <c r="AJ569" s="206"/>
      <c r="AK569" s="206"/>
      <c r="AL569" s="206"/>
      <c r="AM569" s="206"/>
      <c r="AN569" s="206"/>
      <c r="AO569" s="206"/>
      <c r="AP569" s="206"/>
      <c r="AQ569" s="206"/>
      <c r="AR569" s="206"/>
      <c r="AS569" s="206"/>
      <c r="AT569" s="206"/>
      <c r="AU569" s="206"/>
      <c r="AV569" s="206"/>
      <c r="AW569" s="206"/>
      <c r="AX569" s="206"/>
      <c r="AY569" s="206"/>
      <c r="AZ569" s="206"/>
      <c r="BA569" s="206"/>
      <c r="BB569" s="206"/>
      <c r="BC569" s="206"/>
      <c r="BD569" s="206"/>
      <c r="BE569" s="206"/>
      <c r="BF569" s="206"/>
      <c r="BG569" s="206"/>
      <c r="BH569" s="206"/>
    </row>
    <row r="570" spans="1:60" outlineLevel="1" x14ac:dyDescent="0.25">
      <c r="A570" s="223"/>
      <c r="B570" s="224"/>
      <c r="C570" s="254" t="s">
        <v>791</v>
      </c>
      <c r="D570" s="226"/>
      <c r="E570" s="227">
        <v>28.02</v>
      </c>
      <c r="F570" s="225"/>
      <c r="G570" s="225"/>
      <c r="H570" s="225"/>
      <c r="I570" s="225"/>
      <c r="J570" s="225"/>
      <c r="K570" s="225"/>
      <c r="L570" s="225"/>
      <c r="M570" s="225"/>
      <c r="N570" s="225"/>
      <c r="O570" s="225"/>
      <c r="P570" s="225"/>
      <c r="Q570" s="225"/>
      <c r="R570" s="225"/>
      <c r="S570" s="225"/>
      <c r="T570" s="225"/>
      <c r="U570" s="225"/>
      <c r="V570" s="225"/>
      <c r="W570" s="225"/>
      <c r="X570" s="206"/>
      <c r="Y570" s="206"/>
      <c r="Z570" s="206"/>
      <c r="AA570" s="206"/>
      <c r="AB570" s="206"/>
      <c r="AC570" s="206"/>
      <c r="AD570" s="206"/>
      <c r="AE570" s="206"/>
      <c r="AF570" s="206"/>
      <c r="AG570" s="206" t="s">
        <v>280</v>
      </c>
      <c r="AH570" s="206">
        <v>0</v>
      </c>
      <c r="AI570" s="206"/>
      <c r="AJ570" s="206"/>
      <c r="AK570" s="206"/>
      <c r="AL570" s="206"/>
      <c r="AM570" s="206"/>
      <c r="AN570" s="206"/>
      <c r="AO570" s="206"/>
      <c r="AP570" s="206"/>
      <c r="AQ570" s="206"/>
      <c r="AR570" s="206"/>
      <c r="AS570" s="206"/>
      <c r="AT570" s="206"/>
      <c r="AU570" s="206"/>
      <c r="AV570" s="206"/>
      <c r="AW570" s="206"/>
      <c r="AX570" s="206"/>
      <c r="AY570" s="206"/>
      <c r="AZ570" s="206"/>
      <c r="BA570" s="206"/>
      <c r="BB570" s="206"/>
      <c r="BC570" s="206"/>
      <c r="BD570" s="206"/>
      <c r="BE570" s="206"/>
      <c r="BF570" s="206"/>
      <c r="BG570" s="206"/>
      <c r="BH570" s="206"/>
    </row>
    <row r="571" spans="1:60" outlineLevel="1" x14ac:dyDescent="0.25">
      <c r="A571" s="223"/>
      <c r="B571" s="224"/>
      <c r="C571" s="254" t="s">
        <v>792</v>
      </c>
      <c r="D571" s="226"/>
      <c r="E571" s="227">
        <v>27.887499999999999</v>
      </c>
      <c r="F571" s="225"/>
      <c r="G571" s="225"/>
      <c r="H571" s="225"/>
      <c r="I571" s="225"/>
      <c r="J571" s="225"/>
      <c r="K571" s="225"/>
      <c r="L571" s="225"/>
      <c r="M571" s="225"/>
      <c r="N571" s="225"/>
      <c r="O571" s="225"/>
      <c r="P571" s="225"/>
      <c r="Q571" s="225"/>
      <c r="R571" s="225"/>
      <c r="S571" s="225"/>
      <c r="T571" s="225"/>
      <c r="U571" s="225"/>
      <c r="V571" s="225"/>
      <c r="W571" s="225"/>
      <c r="X571" s="206"/>
      <c r="Y571" s="206"/>
      <c r="Z571" s="206"/>
      <c r="AA571" s="206"/>
      <c r="AB571" s="206"/>
      <c r="AC571" s="206"/>
      <c r="AD571" s="206"/>
      <c r="AE571" s="206"/>
      <c r="AF571" s="206"/>
      <c r="AG571" s="206" t="s">
        <v>280</v>
      </c>
      <c r="AH571" s="206">
        <v>0</v>
      </c>
      <c r="AI571" s="206"/>
      <c r="AJ571" s="206"/>
      <c r="AK571" s="206"/>
      <c r="AL571" s="206"/>
      <c r="AM571" s="206"/>
      <c r="AN571" s="206"/>
      <c r="AO571" s="206"/>
      <c r="AP571" s="206"/>
      <c r="AQ571" s="206"/>
      <c r="AR571" s="206"/>
      <c r="AS571" s="206"/>
      <c r="AT571" s="206"/>
      <c r="AU571" s="206"/>
      <c r="AV571" s="206"/>
      <c r="AW571" s="206"/>
      <c r="AX571" s="206"/>
      <c r="AY571" s="206"/>
      <c r="AZ571" s="206"/>
      <c r="BA571" s="206"/>
      <c r="BB571" s="206"/>
      <c r="BC571" s="206"/>
      <c r="BD571" s="206"/>
      <c r="BE571" s="206"/>
      <c r="BF571" s="206"/>
      <c r="BG571" s="206"/>
      <c r="BH571" s="206"/>
    </row>
    <row r="572" spans="1:60" outlineLevel="1" x14ac:dyDescent="0.25">
      <c r="A572" s="223"/>
      <c r="B572" s="224"/>
      <c r="C572" s="254" t="s">
        <v>793</v>
      </c>
      <c r="D572" s="226"/>
      <c r="E572" s="227">
        <v>5.6174999999999997</v>
      </c>
      <c r="F572" s="225"/>
      <c r="G572" s="225"/>
      <c r="H572" s="225"/>
      <c r="I572" s="225"/>
      <c r="J572" s="225"/>
      <c r="K572" s="225"/>
      <c r="L572" s="225"/>
      <c r="M572" s="225"/>
      <c r="N572" s="225"/>
      <c r="O572" s="225"/>
      <c r="P572" s="225"/>
      <c r="Q572" s="225"/>
      <c r="R572" s="225"/>
      <c r="S572" s="225"/>
      <c r="T572" s="225"/>
      <c r="U572" s="225"/>
      <c r="V572" s="225"/>
      <c r="W572" s="225"/>
      <c r="X572" s="206"/>
      <c r="Y572" s="206"/>
      <c r="Z572" s="206"/>
      <c r="AA572" s="206"/>
      <c r="AB572" s="206"/>
      <c r="AC572" s="206"/>
      <c r="AD572" s="206"/>
      <c r="AE572" s="206"/>
      <c r="AF572" s="206"/>
      <c r="AG572" s="206" t="s">
        <v>280</v>
      </c>
      <c r="AH572" s="206">
        <v>0</v>
      </c>
      <c r="AI572" s="206"/>
      <c r="AJ572" s="206"/>
      <c r="AK572" s="206"/>
      <c r="AL572" s="206"/>
      <c r="AM572" s="206"/>
      <c r="AN572" s="206"/>
      <c r="AO572" s="206"/>
      <c r="AP572" s="206"/>
      <c r="AQ572" s="206"/>
      <c r="AR572" s="206"/>
      <c r="AS572" s="206"/>
      <c r="AT572" s="206"/>
      <c r="AU572" s="206"/>
      <c r="AV572" s="206"/>
      <c r="AW572" s="206"/>
      <c r="AX572" s="206"/>
      <c r="AY572" s="206"/>
      <c r="AZ572" s="206"/>
      <c r="BA572" s="206"/>
      <c r="BB572" s="206"/>
      <c r="BC572" s="206"/>
      <c r="BD572" s="206"/>
      <c r="BE572" s="206"/>
      <c r="BF572" s="206"/>
      <c r="BG572" s="206"/>
      <c r="BH572" s="206"/>
    </row>
    <row r="573" spans="1:60" outlineLevel="1" x14ac:dyDescent="0.25">
      <c r="A573" s="223"/>
      <c r="B573" s="224"/>
      <c r="C573" s="254" t="s">
        <v>794</v>
      </c>
      <c r="D573" s="226"/>
      <c r="E573" s="227">
        <v>4.95</v>
      </c>
      <c r="F573" s="225"/>
      <c r="G573" s="225"/>
      <c r="H573" s="225"/>
      <c r="I573" s="225"/>
      <c r="J573" s="225"/>
      <c r="K573" s="225"/>
      <c r="L573" s="225"/>
      <c r="M573" s="225"/>
      <c r="N573" s="225"/>
      <c r="O573" s="225"/>
      <c r="P573" s="225"/>
      <c r="Q573" s="225"/>
      <c r="R573" s="225"/>
      <c r="S573" s="225"/>
      <c r="T573" s="225"/>
      <c r="U573" s="225"/>
      <c r="V573" s="225"/>
      <c r="W573" s="225"/>
      <c r="X573" s="206"/>
      <c r="Y573" s="206"/>
      <c r="Z573" s="206"/>
      <c r="AA573" s="206"/>
      <c r="AB573" s="206"/>
      <c r="AC573" s="206"/>
      <c r="AD573" s="206"/>
      <c r="AE573" s="206"/>
      <c r="AF573" s="206"/>
      <c r="AG573" s="206" t="s">
        <v>280</v>
      </c>
      <c r="AH573" s="206">
        <v>0</v>
      </c>
      <c r="AI573" s="206"/>
      <c r="AJ573" s="206"/>
      <c r="AK573" s="206"/>
      <c r="AL573" s="206"/>
      <c r="AM573" s="206"/>
      <c r="AN573" s="206"/>
      <c r="AO573" s="206"/>
      <c r="AP573" s="206"/>
      <c r="AQ573" s="206"/>
      <c r="AR573" s="206"/>
      <c r="AS573" s="206"/>
      <c r="AT573" s="206"/>
      <c r="AU573" s="206"/>
      <c r="AV573" s="206"/>
      <c r="AW573" s="206"/>
      <c r="AX573" s="206"/>
      <c r="AY573" s="206"/>
      <c r="AZ573" s="206"/>
      <c r="BA573" s="206"/>
      <c r="BB573" s="206"/>
      <c r="BC573" s="206"/>
      <c r="BD573" s="206"/>
      <c r="BE573" s="206"/>
      <c r="BF573" s="206"/>
      <c r="BG573" s="206"/>
      <c r="BH573" s="206"/>
    </row>
    <row r="574" spans="1:60" outlineLevel="1" x14ac:dyDescent="0.25">
      <c r="A574" s="223"/>
      <c r="B574" s="224"/>
      <c r="C574" s="254" t="s">
        <v>795</v>
      </c>
      <c r="D574" s="226"/>
      <c r="E574" s="227">
        <v>4.59</v>
      </c>
      <c r="F574" s="225"/>
      <c r="G574" s="225"/>
      <c r="H574" s="225"/>
      <c r="I574" s="225"/>
      <c r="J574" s="225"/>
      <c r="K574" s="225"/>
      <c r="L574" s="225"/>
      <c r="M574" s="225"/>
      <c r="N574" s="225"/>
      <c r="O574" s="225"/>
      <c r="P574" s="225"/>
      <c r="Q574" s="225"/>
      <c r="R574" s="225"/>
      <c r="S574" s="225"/>
      <c r="T574" s="225"/>
      <c r="U574" s="225"/>
      <c r="V574" s="225"/>
      <c r="W574" s="225"/>
      <c r="X574" s="206"/>
      <c r="Y574" s="206"/>
      <c r="Z574" s="206"/>
      <c r="AA574" s="206"/>
      <c r="AB574" s="206"/>
      <c r="AC574" s="206"/>
      <c r="AD574" s="206"/>
      <c r="AE574" s="206"/>
      <c r="AF574" s="206"/>
      <c r="AG574" s="206" t="s">
        <v>280</v>
      </c>
      <c r="AH574" s="206">
        <v>0</v>
      </c>
      <c r="AI574" s="206"/>
      <c r="AJ574" s="206"/>
      <c r="AK574" s="206"/>
      <c r="AL574" s="206"/>
      <c r="AM574" s="206"/>
      <c r="AN574" s="206"/>
      <c r="AO574" s="206"/>
      <c r="AP574" s="206"/>
      <c r="AQ574" s="206"/>
      <c r="AR574" s="206"/>
      <c r="AS574" s="206"/>
      <c r="AT574" s="206"/>
      <c r="AU574" s="206"/>
      <c r="AV574" s="206"/>
      <c r="AW574" s="206"/>
      <c r="AX574" s="206"/>
      <c r="AY574" s="206"/>
      <c r="AZ574" s="206"/>
      <c r="BA574" s="206"/>
      <c r="BB574" s="206"/>
      <c r="BC574" s="206"/>
      <c r="BD574" s="206"/>
      <c r="BE574" s="206"/>
      <c r="BF574" s="206"/>
      <c r="BG574" s="206"/>
      <c r="BH574" s="206"/>
    </row>
    <row r="575" spans="1:60" ht="20.399999999999999" outlineLevel="1" x14ac:dyDescent="0.25">
      <c r="A575" s="237">
        <v>152</v>
      </c>
      <c r="B575" s="238" t="s">
        <v>796</v>
      </c>
      <c r="C575" s="253" t="s">
        <v>797</v>
      </c>
      <c r="D575" s="239" t="s">
        <v>314</v>
      </c>
      <c r="E575" s="240">
        <v>119.78</v>
      </c>
      <c r="F575" s="241"/>
      <c r="G575" s="242">
        <f>ROUND(E575*F575,2)</f>
        <v>0</v>
      </c>
      <c r="H575" s="241"/>
      <c r="I575" s="242">
        <f>ROUND(E575*H575,2)</f>
        <v>0</v>
      </c>
      <c r="J575" s="241"/>
      <c r="K575" s="242">
        <f>ROUND(E575*J575,2)</f>
        <v>0</v>
      </c>
      <c r="L575" s="242">
        <v>21</v>
      </c>
      <c r="M575" s="242">
        <f>G575*(1+L575/100)</f>
        <v>0</v>
      </c>
      <c r="N575" s="242">
        <v>2.5000000000000001E-4</v>
      </c>
      <c r="O575" s="242">
        <f>ROUND(E575*N575,2)</f>
        <v>0.03</v>
      </c>
      <c r="P575" s="242">
        <v>0</v>
      </c>
      <c r="Q575" s="243">
        <f>ROUND(E575*P575,2)</f>
        <v>0</v>
      </c>
      <c r="R575" s="225"/>
      <c r="S575" s="225" t="s">
        <v>276</v>
      </c>
      <c r="T575" s="225" t="s">
        <v>277</v>
      </c>
      <c r="U575" s="225">
        <v>0.25840000000000002</v>
      </c>
      <c r="V575" s="225">
        <f>ROUND(E575*U575,2)</f>
        <v>30.95</v>
      </c>
      <c r="W575" s="225"/>
      <c r="X575" s="206"/>
      <c r="Y575" s="206"/>
      <c r="Z575" s="206"/>
      <c r="AA575" s="206"/>
      <c r="AB575" s="206"/>
      <c r="AC575" s="206"/>
      <c r="AD575" s="206"/>
      <c r="AE575" s="206"/>
      <c r="AF575" s="206"/>
      <c r="AG575" s="206" t="s">
        <v>659</v>
      </c>
      <c r="AH575" s="206"/>
      <c r="AI575" s="206"/>
      <c r="AJ575" s="206"/>
      <c r="AK575" s="206"/>
      <c r="AL575" s="206"/>
      <c r="AM575" s="206"/>
      <c r="AN575" s="206"/>
      <c r="AO575" s="206"/>
      <c r="AP575" s="206"/>
      <c r="AQ575" s="206"/>
      <c r="AR575" s="206"/>
      <c r="AS575" s="206"/>
      <c r="AT575" s="206"/>
      <c r="AU575" s="206"/>
      <c r="AV575" s="206"/>
      <c r="AW575" s="206"/>
      <c r="AX575" s="206"/>
      <c r="AY575" s="206"/>
      <c r="AZ575" s="206"/>
      <c r="BA575" s="206"/>
      <c r="BB575" s="206"/>
      <c r="BC575" s="206"/>
      <c r="BD575" s="206"/>
      <c r="BE575" s="206"/>
      <c r="BF575" s="206"/>
      <c r="BG575" s="206"/>
      <c r="BH575" s="206"/>
    </row>
    <row r="576" spans="1:60" outlineLevel="1" x14ac:dyDescent="0.25">
      <c r="A576" s="223"/>
      <c r="B576" s="224"/>
      <c r="C576" s="254" t="s">
        <v>798</v>
      </c>
      <c r="D576" s="226"/>
      <c r="E576" s="227">
        <v>28.02</v>
      </c>
      <c r="F576" s="225"/>
      <c r="G576" s="225"/>
      <c r="H576" s="225"/>
      <c r="I576" s="225"/>
      <c r="J576" s="225"/>
      <c r="K576" s="225"/>
      <c r="L576" s="225"/>
      <c r="M576" s="225"/>
      <c r="N576" s="225"/>
      <c r="O576" s="225"/>
      <c r="P576" s="225"/>
      <c r="Q576" s="225"/>
      <c r="R576" s="225"/>
      <c r="S576" s="225"/>
      <c r="T576" s="225"/>
      <c r="U576" s="225"/>
      <c r="V576" s="225"/>
      <c r="W576" s="225"/>
      <c r="X576" s="206"/>
      <c r="Y576" s="206"/>
      <c r="Z576" s="206"/>
      <c r="AA576" s="206"/>
      <c r="AB576" s="206"/>
      <c r="AC576" s="206"/>
      <c r="AD576" s="206"/>
      <c r="AE576" s="206"/>
      <c r="AF576" s="206"/>
      <c r="AG576" s="206" t="s">
        <v>280</v>
      </c>
      <c r="AH576" s="206">
        <v>0</v>
      </c>
      <c r="AI576" s="206"/>
      <c r="AJ576" s="206"/>
      <c r="AK576" s="206"/>
      <c r="AL576" s="206"/>
      <c r="AM576" s="206"/>
      <c r="AN576" s="206"/>
      <c r="AO576" s="206"/>
      <c r="AP576" s="206"/>
      <c r="AQ576" s="206"/>
      <c r="AR576" s="206"/>
      <c r="AS576" s="206"/>
      <c r="AT576" s="206"/>
      <c r="AU576" s="206"/>
      <c r="AV576" s="206"/>
      <c r="AW576" s="206"/>
      <c r="AX576" s="206"/>
      <c r="AY576" s="206"/>
      <c r="AZ576" s="206"/>
      <c r="BA576" s="206"/>
      <c r="BB576" s="206"/>
      <c r="BC576" s="206"/>
      <c r="BD576" s="206"/>
      <c r="BE576" s="206"/>
      <c r="BF576" s="206"/>
      <c r="BG576" s="206"/>
      <c r="BH576" s="206"/>
    </row>
    <row r="577" spans="1:60" outlineLevel="1" x14ac:dyDescent="0.25">
      <c r="A577" s="223"/>
      <c r="B577" s="224"/>
      <c r="C577" s="254" t="s">
        <v>799</v>
      </c>
      <c r="D577" s="226"/>
      <c r="E577" s="227">
        <v>27.88</v>
      </c>
      <c r="F577" s="225"/>
      <c r="G577" s="225"/>
      <c r="H577" s="225"/>
      <c r="I577" s="225"/>
      <c r="J577" s="225"/>
      <c r="K577" s="225"/>
      <c r="L577" s="225"/>
      <c r="M577" s="225"/>
      <c r="N577" s="225"/>
      <c r="O577" s="225"/>
      <c r="P577" s="225"/>
      <c r="Q577" s="225"/>
      <c r="R577" s="225"/>
      <c r="S577" s="225"/>
      <c r="T577" s="225"/>
      <c r="U577" s="225"/>
      <c r="V577" s="225"/>
      <c r="W577" s="225"/>
      <c r="X577" s="206"/>
      <c r="Y577" s="206"/>
      <c r="Z577" s="206"/>
      <c r="AA577" s="206"/>
      <c r="AB577" s="206"/>
      <c r="AC577" s="206"/>
      <c r="AD577" s="206"/>
      <c r="AE577" s="206"/>
      <c r="AF577" s="206"/>
      <c r="AG577" s="206" t="s">
        <v>280</v>
      </c>
      <c r="AH577" s="206">
        <v>0</v>
      </c>
      <c r="AI577" s="206"/>
      <c r="AJ577" s="206"/>
      <c r="AK577" s="206"/>
      <c r="AL577" s="206"/>
      <c r="AM577" s="206"/>
      <c r="AN577" s="206"/>
      <c r="AO577" s="206"/>
      <c r="AP577" s="206"/>
      <c r="AQ577" s="206"/>
      <c r="AR577" s="206"/>
      <c r="AS577" s="206"/>
      <c r="AT577" s="206"/>
      <c r="AU577" s="206"/>
      <c r="AV577" s="206"/>
      <c r="AW577" s="206"/>
      <c r="AX577" s="206"/>
      <c r="AY577" s="206"/>
      <c r="AZ577" s="206"/>
      <c r="BA577" s="206"/>
      <c r="BB577" s="206"/>
      <c r="BC577" s="206"/>
      <c r="BD577" s="206"/>
      <c r="BE577" s="206"/>
      <c r="BF577" s="206"/>
      <c r="BG577" s="206"/>
      <c r="BH577" s="206"/>
    </row>
    <row r="578" spans="1:60" outlineLevel="1" x14ac:dyDescent="0.25">
      <c r="A578" s="223"/>
      <c r="B578" s="224"/>
      <c r="C578" s="254" t="s">
        <v>800</v>
      </c>
      <c r="D578" s="226"/>
      <c r="E578" s="227">
        <v>21.25</v>
      </c>
      <c r="F578" s="225"/>
      <c r="G578" s="225"/>
      <c r="H578" s="225"/>
      <c r="I578" s="225"/>
      <c r="J578" s="225"/>
      <c r="K578" s="225"/>
      <c r="L578" s="225"/>
      <c r="M578" s="225"/>
      <c r="N578" s="225"/>
      <c r="O578" s="225"/>
      <c r="P578" s="225"/>
      <c r="Q578" s="225"/>
      <c r="R578" s="225"/>
      <c r="S578" s="225"/>
      <c r="T578" s="225"/>
      <c r="U578" s="225"/>
      <c r="V578" s="225"/>
      <c r="W578" s="225"/>
      <c r="X578" s="206"/>
      <c r="Y578" s="206"/>
      <c r="Z578" s="206"/>
      <c r="AA578" s="206"/>
      <c r="AB578" s="206"/>
      <c r="AC578" s="206"/>
      <c r="AD578" s="206"/>
      <c r="AE578" s="206"/>
      <c r="AF578" s="206"/>
      <c r="AG578" s="206" t="s">
        <v>280</v>
      </c>
      <c r="AH578" s="206">
        <v>0</v>
      </c>
      <c r="AI578" s="206"/>
      <c r="AJ578" s="206"/>
      <c r="AK578" s="206"/>
      <c r="AL578" s="206"/>
      <c r="AM578" s="206"/>
      <c r="AN578" s="206"/>
      <c r="AO578" s="206"/>
      <c r="AP578" s="206"/>
      <c r="AQ578" s="206"/>
      <c r="AR578" s="206"/>
      <c r="AS578" s="206"/>
      <c r="AT578" s="206"/>
      <c r="AU578" s="206"/>
      <c r="AV578" s="206"/>
      <c r="AW578" s="206"/>
      <c r="AX578" s="206"/>
      <c r="AY578" s="206"/>
      <c r="AZ578" s="206"/>
      <c r="BA578" s="206"/>
      <c r="BB578" s="206"/>
      <c r="BC578" s="206"/>
      <c r="BD578" s="206"/>
      <c r="BE578" s="206"/>
      <c r="BF578" s="206"/>
      <c r="BG578" s="206"/>
      <c r="BH578" s="206"/>
    </row>
    <row r="579" spans="1:60" outlineLevel="1" x14ac:dyDescent="0.25">
      <c r="A579" s="223"/>
      <c r="B579" s="224"/>
      <c r="C579" s="254" t="s">
        <v>801</v>
      </c>
      <c r="D579" s="226"/>
      <c r="E579" s="227">
        <v>6.78</v>
      </c>
      <c r="F579" s="225"/>
      <c r="G579" s="225"/>
      <c r="H579" s="225"/>
      <c r="I579" s="225"/>
      <c r="J579" s="225"/>
      <c r="K579" s="225"/>
      <c r="L579" s="225"/>
      <c r="M579" s="225"/>
      <c r="N579" s="225"/>
      <c r="O579" s="225"/>
      <c r="P579" s="225"/>
      <c r="Q579" s="225"/>
      <c r="R579" s="225"/>
      <c r="S579" s="225"/>
      <c r="T579" s="225"/>
      <c r="U579" s="225"/>
      <c r="V579" s="225"/>
      <c r="W579" s="225"/>
      <c r="X579" s="206"/>
      <c r="Y579" s="206"/>
      <c r="Z579" s="206"/>
      <c r="AA579" s="206"/>
      <c r="AB579" s="206"/>
      <c r="AC579" s="206"/>
      <c r="AD579" s="206"/>
      <c r="AE579" s="206"/>
      <c r="AF579" s="206"/>
      <c r="AG579" s="206" t="s">
        <v>280</v>
      </c>
      <c r="AH579" s="206">
        <v>0</v>
      </c>
      <c r="AI579" s="206"/>
      <c r="AJ579" s="206"/>
      <c r="AK579" s="206"/>
      <c r="AL579" s="206"/>
      <c r="AM579" s="206"/>
      <c r="AN579" s="206"/>
      <c r="AO579" s="206"/>
      <c r="AP579" s="206"/>
      <c r="AQ579" s="206"/>
      <c r="AR579" s="206"/>
      <c r="AS579" s="206"/>
      <c r="AT579" s="206"/>
      <c r="AU579" s="206"/>
      <c r="AV579" s="206"/>
      <c r="AW579" s="206"/>
      <c r="AX579" s="206"/>
      <c r="AY579" s="206"/>
      <c r="AZ579" s="206"/>
      <c r="BA579" s="206"/>
      <c r="BB579" s="206"/>
      <c r="BC579" s="206"/>
      <c r="BD579" s="206"/>
      <c r="BE579" s="206"/>
      <c r="BF579" s="206"/>
      <c r="BG579" s="206"/>
      <c r="BH579" s="206"/>
    </row>
    <row r="580" spans="1:60" outlineLevel="1" x14ac:dyDescent="0.25">
      <c r="A580" s="223"/>
      <c r="B580" s="224"/>
      <c r="C580" s="254" t="s">
        <v>802</v>
      </c>
      <c r="D580" s="226"/>
      <c r="E580" s="227">
        <v>24.22</v>
      </c>
      <c r="F580" s="225"/>
      <c r="G580" s="225"/>
      <c r="H580" s="225"/>
      <c r="I580" s="225"/>
      <c r="J580" s="225"/>
      <c r="K580" s="225"/>
      <c r="L580" s="225"/>
      <c r="M580" s="225"/>
      <c r="N580" s="225"/>
      <c r="O580" s="225"/>
      <c r="P580" s="225"/>
      <c r="Q580" s="225"/>
      <c r="R580" s="225"/>
      <c r="S580" s="225"/>
      <c r="T580" s="225"/>
      <c r="U580" s="225"/>
      <c r="V580" s="225"/>
      <c r="W580" s="225"/>
      <c r="X580" s="206"/>
      <c r="Y580" s="206"/>
      <c r="Z580" s="206"/>
      <c r="AA580" s="206"/>
      <c r="AB580" s="206"/>
      <c r="AC580" s="206"/>
      <c r="AD580" s="206"/>
      <c r="AE580" s="206"/>
      <c r="AF580" s="206"/>
      <c r="AG580" s="206" t="s">
        <v>280</v>
      </c>
      <c r="AH580" s="206">
        <v>0</v>
      </c>
      <c r="AI580" s="206"/>
      <c r="AJ580" s="206"/>
      <c r="AK580" s="206"/>
      <c r="AL580" s="206"/>
      <c r="AM580" s="206"/>
      <c r="AN580" s="206"/>
      <c r="AO580" s="206"/>
      <c r="AP580" s="206"/>
      <c r="AQ580" s="206"/>
      <c r="AR580" s="206"/>
      <c r="AS580" s="206"/>
      <c r="AT580" s="206"/>
      <c r="AU580" s="206"/>
      <c r="AV580" s="206"/>
      <c r="AW580" s="206"/>
      <c r="AX580" s="206"/>
      <c r="AY580" s="206"/>
      <c r="AZ580" s="206"/>
      <c r="BA580" s="206"/>
      <c r="BB580" s="206"/>
      <c r="BC580" s="206"/>
      <c r="BD580" s="206"/>
      <c r="BE580" s="206"/>
      <c r="BF580" s="206"/>
      <c r="BG580" s="206"/>
      <c r="BH580" s="206"/>
    </row>
    <row r="581" spans="1:60" outlineLevel="1" x14ac:dyDescent="0.25">
      <c r="A581" s="223"/>
      <c r="B581" s="224"/>
      <c r="C581" s="254" t="s">
        <v>803</v>
      </c>
      <c r="D581" s="226"/>
      <c r="E581" s="227">
        <v>5.6</v>
      </c>
      <c r="F581" s="225"/>
      <c r="G581" s="225"/>
      <c r="H581" s="225"/>
      <c r="I581" s="225"/>
      <c r="J581" s="225"/>
      <c r="K581" s="225"/>
      <c r="L581" s="225"/>
      <c r="M581" s="225"/>
      <c r="N581" s="225"/>
      <c r="O581" s="225"/>
      <c r="P581" s="225"/>
      <c r="Q581" s="225"/>
      <c r="R581" s="225"/>
      <c r="S581" s="225"/>
      <c r="T581" s="225"/>
      <c r="U581" s="225"/>
      <c r="V581" s="225"/>
      <c r="W581" s="225"/>
      <c r="X581" s="206"/>
      <c r="Y581" s="206"/>
      <c r="Z581" s="206"/>
      <c r="AA581" s="206"/>
      <c r="AB581" s="206"/>
      <c r="AC581" s="206"/>
      <c r="AD581" s="206"/>
      <c r="AE581" s="206"/>
      <c r="AF581" s="206"/>
      <c r="AG581" s="206" t="s">
        <v>280</v>
      </c>
      <c r="AH581" s="206">
        <v>0</v>
      </c>
      <c r="AI581" s="206"/>
      <c r="AJ581" s="206"/>
      <c r="AK581" s="206"/>
      <c r="AL581" s="206"/>
      <c r="AM581" s="206"/>
      <c r="AN581" s="206"/>
      <c r="AO581" s="206"/>
      <c r="AP581" s="206"/>
      <c r="AQ581" s="206"/>
      <c r="AR581" s="206"/>
      <c r="AS581" s="206"/>
      <c r="AT581" s="206"/>
      <c r="AU581" s="206"/>
      <c r="AV581" s="206"/>
      <c r="AW581" s="206"/>
      <c r="AX581" s="206"/>
      <c r="AY581" s="206"/>
      <c r="AZ581" s="206"/>
      <c r="BA581" s="206"/>
      <c r="BB581" s="206"/>
      <c r="BC581" s="206"/>
      <c r="BD581" s="206"/>
      <c r="BE581" s="206"/>
      <c r="BF581" s="206"/>
      <c r="BG581" s="206"/>
      <c r="BH581" s="206"/>
    </row>
    <row r="582" spans="1:60" outlineLevel="1" x14ac:dyDescent="0.25">
      <c r="A582" s="223"/>
      <c r="B582" s="224"/>
      <c r="C582" s="254" t="s">
        <v>804</v>
      </c>
      <c r="D582" s="226"/>
      <c r="E582" s="227">
        <v>6.03</v>
      </c>
      <c r="F582" s="225"/>
      <c r="G582" s="225"/>
      <c r="H582" s="225"/>
      <c r="I582" s="225"/>
      <c r="J582" s="225"/>
      <c r="K582" s="225"/>
      <c r="L582" s="225"/>
      <c r="M582" s="225"/>
      <c r="N582" s="225"/>
      <c r="O582" s="225"/>
      <c r="P582" s="225"/>
      <c r="Q582" s="225"/>
      <c r="R582" s="225"/>
      <c r="S582" s="225"/>
      <c r="T582" s="225"/>
      <c r="U582" s="225"/>
      <c r="V582" s="225"/>
      <c r="W582" s="225"/>
      <c r="X582" s="206"/>
      <c r="Y582" s="206"/>
      <c r="Z582" s="206"/>
      <c r="AA582" s="206"/>
      <c r="AB582" s="206"/>
      <c r="AC582" s="206"/>
      <c r="AD582" s="206"/>
      <c r="AE582" s="206"/>
      <c r="AF582" s="206"/>
      <c r="AG582" s="206" t="s">
        <v>280</v>
      </c>
      <c r="AH582" s="206">
        <v>0</v>
      </c>
      <c r="AI582" s="206"/>
      <c r="AJ582" s="206"/>
      <c r="AK582" s="206"/>
      <c r="AL582" s="206"/>
      <c r="AM582" s="206"/>
      <c r="AN582" s="206"/>
      <c r="AO582" s="206"/>
      <c r="AP582" s="206"/>
      <c r="AQ582" s="206"/>
      <c r="AR582" s="206"/>
      <c r="AS582" s="206"/>
      <c r="AT582" s="206"/>
      <c r="AU582" s="206"/>
      <c r="AV582" s="206"/>
      <c r="AW582" s="206"/>
      <c r="AX582" s="206"/>
      <c r="AY582" s="206"/>
      <c r="AZ582" s="206"/>
      <c r="BA582" s="206"/>
      <c r="BB582" s="206"/>
      <c r="BC582" s="206"/>
      <c r="BD582" s="206"/>
      <c r="BE582" s="206"/>
      <c r="BF582" s="206"/>
      <c r="BG582" s="206"/>
      <c r="BH582" s="206"/>
    </row>
    <row r="583" spans="1:60" outlineLevel="1" x14ac:dyDescent="0.25">
      <c r="A583" s="237">
        <v>153</v>
      </c>
      <c r="B583" s="238" t="s">
        <v>805</v>
      </c>
      <c r="C583" s="253" t="s">
        <v>806</v>
      </c>
      <c r="D583" s="239" t="s">
        <v>370</v>
      </c>
      <c r="E583" s="240">
        <v>119.78</v>
      </c>
      <c r="F583" s="241"/>
      <c r="G583" s="242">
        <f>ROUND(E583*F583,2)</f>
        <v>0</v>
      </c>
      <c r="H583" s="241"/>
      <c r="I583" s="242">
        <f>ROUND(E583*H583,2)</f>
        <v>0</v>
      </c>
      <c r="J583" s="241"/>
      <c r="K583" s="242">
        <f>ROUND(E583*J583,2)</f>
        <v>0</v>
      </c>
      <c r="L583" s="242">
        <v>21</v>
      </c>
      <c r="M583" s="242">
        <f>G583*(1+L583/100)</f>
        <v>0</v>
      </c>
      <c r="N583" s="242">
        <v>4.0000000000000003E-5</v>
      </c>
      <c r="O583" s="242">
        <f>ROUND(E583*N583,2)</f>
        <v>0</v>
      </c>
      <c r="P583" s="242">
        <v>0</v>
      </c>
      <c r="Q583" s="243">
        <f>ROUND(E583*P583,2)</f>
        <v>0</v>
      </c>
      <c r="R583" s="225"/>
      <c r="S583" s="225" t="s">
        <v>276</v>
      </c>
      <c r="T583" s="225" t="s">
        <v>277</v>
      </c>
      <c r="U583" s="225">
        <v>7.8200000000000006E-2</v>
      </c>
      <c r="V583" s="225">
        <f>ROUND(E583*U583,2)</f>
        <v>9.3699999999999992</v>
      </c>
      <c r="W583" s="225"/>
      <c r="X583" s="206"/>
      <c r="Y583" s="206"/>
      <c r="Z583" s="206"/>
      <c r="AA583" s="206"/>
      <c r="AB583" s="206"/>
      <c r="AC583" s="206"/>
      <c r="AD583" s="206"/>
      <c r="AE583" s="206"/>
      <c r="AF583" s="206"/>
      <c r="AG583" s="206" t="s">
        <v>659</v>
      </c>
      <c r="AH583" s="206"/>
      <c r="AI583" s="206"/>
      <c r="AJ583" s="206"/>
      <c r="AK583" s="206"/>
      <c r="AL583" s="206"/>
      <c r="AM583" s="206"/>
      <c r="AN583" s="206"/>
      <c r="AO583" s="206"/>
      <c r="AP583" s="206"/>
      <c r="AQ583" s="206"/>
      <c r="AR583" s="206"/>
      <c r="AS583" s="206"/>
      <c r="AT583" s="206"/>
      <c r="AU583" s="206"/>
      <c r="AV583" s="206"/>
      <c r="AW583" s="206"/>
      <c r="AX583" s="206"/>
      <c r="AY583" s="206"/>
      <c r="AZ583" s="206"/>
      <c r="BA583" s="206"/>
      <c r="BB583" s="206"/>
      <c r="BC583" s="206"/>
      <c r="BD583" s="206"/>
      <c r="BE583" s="206"/>
      <c r="BF583" s="206"/>
      <c r="BG583" s="206"/>
      <c r="BH583" s="206"/>
    </row>
    <row r="584" spans="1:60" outlineLevel="1" x14ac:dyDescent="0.25">
      <c r="A584" s="223"/>
      <c r="B584" s="224"/>
      <c r="C584" s="254" t="s">
        <v>798</v>
      </c>
      <c r="D584" s="226"/>
      <c r="E584" s="227">
        <v>28.02</v>
      </c>
      <c r="F584" s="225"/>
      <c r="G584" s="225"/>
      <c r="H584" s="225"/>
      <c r="I584" s="225"/>
      <c r="J584" s="225"/>
      <c r="K584" s="225"/>
      <c r="L584" s="225"/>
      <c r="M584" s="225"/>
      <c r="N584" s="225"/>
      <c r="O584" s="225"/>
      <c r="P584" s="225"/>
      <c r="Q584" s="225"/>
      <c r="R584" s="225"/>
      <c r="S584" s="225"/>
      <c r="T584" s="225"/>
      <c r="U584" s="225"/>
      <c r="V584" s="225"/>
      <c r="W584" s="225"/>
      <c r="X584" s="206"/>
      <c r="Y584" s="206"/>
      <c r="Z584" s="206"/>
      <c r="AA584" s="206"/>
      <c r="AB584" s="206"/>
      <c r="AC584" s="206"/>
      <c r="AD584" s="206"/>
      <c r="AE584" s="206"/>
      <c r="AF584" s="206"/>
      <c r="AG584" s="206" t="s">
        <v>280</v>
      </c>
      <c r="AH584" s="206">
        <v>0</v>
      </c>
      <c r="AI584" s="206"/>
      <c r="AJ584" s="206"/>
      <c r="AK584" s="206"/>
      <c r="AL584" s="206"/>
      <c r="AM584" s="206"/>
      <c r="AN584" s="206"/>
      <c r="AO584" s="206"/>
      <c r="AP584" s="206"/>
      <c r="AQ584" s="206"/>
      <c r="AR584" s="206"/>
      <c r="AS584" s="206"/>
      <c r="AT584" s="206"/>
      <c r="AU584" s="206"/>
      <c r="AV584" s="206"/>
      <c r="AW584" s="206"/>
      <c r="AX584" s="206"/>
      <c r="AY584" s="206"/>
      <c r="AZ584" s="206"/>
      <c r="BA584" s="206"/>
      <c r="BB584" s="206"/>
      <c r="BC584" s="206"/>
      <c r="BD584" s="206"/>
      <c r="BE584" s="206"/>
      <c r="BF584" s="206"/>
      <c r="BG584" s="206"/>
      <c r="BH584" s="206"/>
    </row>
    <row r="585" spans="1:60" outlineLevel="1" x14ac:dyDescent="0.25">
      <c r="A585" s="223"/>
      <c r="B585" s="224"/>
      <c r="C585" s="254" t="s">
        <v>799</v>
      </c>
      <c r="D585" s="226"/>
      <c r="E585" s="227">
        <v>27.88</v>
      </c>
      <c r="F585" s="225"/>
      <c r="G585" s="225"/>
      <c r="H585" s="225"/>
      <c r="I585" s="225"/>
      <c r="J585" s="225"/>
      <c r="K585" s="225"/>
      <c r="L585" s="225"/>
      <c r="M585" s="225"/>
      <c r="N585" s="225"/>
      <c r="O585" s="225"/>
      <c r="P585" s="225"/>
      <c r="Q585" s="225"/>
      <c r="R585" s="225"/>
      <c r="S585" s="225"/>
      <c r="T585" s="225"/>
      <c r="U585" s="225"/>
      <c r="V585" s="225"/>
      <c r="W585" s="225"/>
      <c r="X585" s="206"/>
      <c r="Y585" s="206"/>
      <c r="Z585" s="206"/>
      <c r="AA585" s="206"/>
      <c r="AB585" s="206"/>
      <c r="AC585" s="206"/>
      <c r="AD585" s="206"/>
      <c r="AE585" s="206"/>
      <c r="AF585" s="206"/>
      <c r="AG585" s="206" t="s">
        <v>280</v>
      </c>
      <c r="AH585" s="206">
        <v>0</v>
      </c>
      <c r="AI585" s="206"/>
      <c r="AJ585" s="206"/>
      <c r="AK585" s="206"/>
      <c r="AL585" s="206"/>
      <c r="AM585" s="206"/>
      <c r="AN585" s="206"/>
      <c r="AO585" s="206"/>
      <c r="AP585" s="206"/>
      <c r="AQ585" s="206"/>
      <c r="AR585" s="206"/>
      <c r="AS585" s="206"/>
      <c r="AT585" s="206"/>
      <c r="AU585" s="206"/>
      <c r="AV585" s="206"/>
      <c r="AW585" s="206"/>
      <c r="AX585" s="206"/>
      <c r="AY585" s="206"/>
      <c r="AZ585" s="206"/>
      <c r="BA585" s="206"/>
      <c r="BB585" s="206"/>
      <c r="BC585" s="206"/>
      <c r="BD585" s="206"/>
      <c r="BE585" s="206"/>
      <c r="BF585" s="206"/>
      <c r="BG585" s="206"/>
      <c r="BH585" s="206"/>
    </row>
    <row r="586" spans="1:60" outlineLevel="1" x14ac:dyDescent="0.25">
      <c r="A586" s="223"/>
      <c r="B586" s="224"/>
      <c r="C586" s="254" t="s">
        <v>800</v>
      </c>
      <c r="D586" s="226"/>
      <c r="E586" s="227">
        <v>21.25</v>
      </c>
      <c r="F586" s="225"/>
      <c r="G586" s="225"/>
      <c r="H586" s="225"/>
      <c r="I586" s="225"/>
      <c r="J586" s="225"/>
      <c r="K586" s="225"/>
      <c r="L586" s="225"/>
      <c r="M586" s="225"/>
      <c r="N586" s="225"/>
      <c r="O586" s="225"/>
      <c r="P586" s="225"/>
      <c r="Q586" s="225"/>
      <c r="R586" s="225"/>
      <c r="S586" s="225"/>
      <c r="T586" s="225"/>
      <c r="U586" s="225"/>
      <c r="V586" s="225"/>
      <c r="W586" s="225"/>
      <c r="X586" s="206"/>
      <c r="Y586" s="206"/>
      <c r="Z586" s="206"/>
      <c r="AA586" s="206"/>
      <c r="AB586" s="206"/>
      <c r="AC586" s="206"/>
      <c r="AD586" s="206"/>
      <c r="AE586" s="206"/>
      <c r="AF586" s="206"/>
      <c r="AG586" s="206" t="s">
        <v>280</v>
      </c>
      <c r="AH586" s="206">
        <v>0</v>
      </c>
      <c r="AI586" s="206"/>
      <c r="AJ586" s="206"/>
      <c r="AK586" s="206"/>
      <c r="AL586" s="206"/>
      <c r="AM586" s="206"/>
      <c r="AN586" s="206"/>
      <c r="AO586" s="206"/>
      <c r="AP586" s="206"/>
      <c r="AQ586" s="206"/>
      <c r="AR586" s="206"/>
      <c r="AS586" s="206"/>
      <c r="AT586" s="206"/>
      <c r="AU586" s="206"/>
      <c r="AV586" s="206"/>
      <c r="AW586" s="206"/>
      <c r="AX586" s="206"/>
      <c r="AY586" s="206"/>
      <c r="AZ586" s="206"/>
      <c r="BA586" s="206"/>
      <c r="BB586" s="206"/>
      <c r="BC586" s="206"/>
      <c r="BD586" s="206"/>
      <c r="BE586" s="206"/>
      <c r="BF586" s="206"/>
      <c r="BG586" s="206"/>
      <c r="BH586" s="206"/>
    </row>
    <row r="587" spans="1:60" outlineLevel="1" x14ac:dyDescent="0.25">
      <c r="A587" s="223"/>
      <c r="B587" s="224"/>
      <c r="C587" s="254" t="s">
        <v>801</v>
      </c>
      <c r="D587" s="226"/>
      <c r="E587" s="227">
        <v>6.78</v>
      </c>
      <c r="F587" s="225"/>
      <c r="G587" s="225"/>
      <c r="H587" s="225"/>
      <c r="I587" s="225"/>
      <c r="J587" s="225"/>
      <c r="K587" s="225"/>
      <c r="L587" s="225"/>
      <c r="M587" s="225"/>
      <c r="N587" s="225"/>
      <c r="O587" s="225"/>
      <c r="P587" s="225"/>
      <c r="Q587" s="225"/>
      <c r="R587" s="225"/>
      <c r="S587" s="225"/>
      <c r="T587" s="225"/>
      <c r="U587" s="225"/>
      <c r="V587" s="225"/>
      <c r="W587" s="225"/>
      <c r="X587" s="206"/>
      <c r="Y587" s="206"/>
      <c r="Z587" s="206"/>
      <c r="AA587" s="206"/>
      <c r="AB587" s="206"/>
      <c r="AC587" s="206"/>
      <c r="AD587" s="206"/>
      <c r="AE587" s="206"/>
      <c r="AF587" s="206"/>
      <c r="AG587" s="206" t="s">
        <v>280</v>
      </c>
      <c r="AH587" s="206">
        <v>0</v>
      </c>
      <c r="AI587" s="206"/>
      <c r="AJ587" s="206"/>
      <c r="AK587" s="206"/>
      <c r="AL587" s="206"/>
      <c r="AM587" s="206"/>
      <c r="AN587" s="206"/>
      <c r="AO587" s="206"/>
      <c r="AP587" s="206"/>
      <c r="AQ587" s="206"/>
      <c r="AR587" s="206"/>
      <c r="AS587" s="206"/>
      <c r="AT587" s="206"/>
      <c r="AU587" s="206"/>
      <c r="AV587" s="206"/>
      <c r="AW587" s="206"/>
      <c r="AX587" s="206"/>
      <c r="AY587" s="206"/>
      <c r="AZ587" s="206"/>
      <c r="BA587" s="206"/>
      <c r="BB587" s="206"/>
      <c r="BC587" s="206"/>
      <c r="BD587" s="206"/>
      <c r="BE587" s="206"/>
      <c r="BF587" s="206"/>
      <c r="BG587" s="206"/>
      <c r="BH587" s="206"/>
    </row>
    <row r="588" spans="1:60" outlineLevel="1" x14ac:dyDescent="0.25">
      <c r="A588" s="223"/>
      <c r="B588" s="224"/>
      <c r="C588" s="254" t="s">
        <v>802</v>
      </c>
      <c r="D588" s="226"/>
      <c r="E588" s="227">
        <v>24.22</v>
      </c>
      <c r="F588" s="225"/>
      <c r="G588" s="225"/>
      <c r="H588" s="225"/>
      <c r="I588" s="225"/>
      <c r="J588" s="225"/>
      <c r="K588" s="225"/>
      <c r="L588" s="225"/>
      <c r="M588" s="225"/>
      <c r="N588" s="225"/>
      <c r="O588" s="225"/>
      <c r="P588" s="225"/>
      <c r="Q588" s="225"/>
      <c r="R588" s="225"/>
      <c r="S588" s="225"/>
      <c r="T588" s="225"/>
      <c r="U588" s="225"/>
      <c r="V588" s="225"/>
      <c r="W588" s="225"/>
      <c r="X588" s="206"/>
      <c r="Y588" s="206"/>
      <c r="Z588" s="206"/>
      <c r="AA588" s="206"/>
      <c r="AB588" s="206"/>
      <c r="AC588" s="206"/>
      <c r="AD588" s="206"/>
      <c r="AE588" s="206"/>
      <c r="AF588" s="206"/>
      <c r="AG588" s="206" t="s">
        <v>280</v>
      </c>
      <c r="AH588" s="206">
        <v>0</v>
      </c>
      <c r="AI588" s="206"/>
      <c r="AJ588" s="206"/>
      <c r="AK588" s="206"/>
      <c r="AL588" s="206"/>
      <c r="AM588" s="206"/>
      <c r="AN588" s="206"/>
      <c r="AO588" s="206"/>
      <c r="AP588" s="206"/>
      <c r="AQ588" s="206"/>
      <c r="AR588" s="206"/>
      <c r="AS588" s="206"/>
      <c r="AT588" s="206"/>
      <c r="AU588" s="206"/>
      <c r="AV588" s="206"/>
      <c r="AW588" s="206"/>
      <c r="AX588" s="206"/>
      <c r="AY588" s="206"/>
      <c r="AZ588" s="206"/>
      <c r="BA588" s="206"/>
      <c r="BB588" s="206"/>
      <c r="BC588" s="206"/>
      <c r="BD588" s="206"/>
      <c r="BE588" s="206"/>
      <c r="BF588" s="206"/>
      <c r="BG588" s="206"/>
      <c r="BH588" s="206"/>
    </row>
    <row r="589" spans="1:60" outlineLevel="1" x14ac:dyDescent="0.25">
      <c r="A589" s="223"/>
      <c r="B589" s="224"/>
      <c r="C589" s="254" t="s">
        <v>803</v>
      </c>
      <c r="D589" s="226"/>
      <c r="E589" s="227">
        <v>5.6</v>
      </c>
      <c r="F589" s="225"/>
      <c r="G589" s="225"/>
      <c r="H589" s="225"/>
      <c r="I589" s="225"/>
      <c r="J589" s="225"/>
      <c r="K589" s="225"/>
      <c r="L589" s="225"/>
      <c r="M589" s="225"/>
      <c r="N589" s="225"/>
      <c r="O589" s="225"/>
      <c r="P589" s="225"/>
      <c r="Q589" s="225"/>
      <c r="R589" s="225"/>
      <c r="S589" s="225"/>
      <c r="T589" s="225"/>
      <c r="U589" s="225"/>
      <c r="V589" s="225"/>
      <c r="W589" s="225"/>
      <c r="X589" s="206"/>
      <c r="Y589" s="206"/>
      <c r="Z589" s="206"/>
      <c r="AA589" s="206"/>
      <c r="AB589" s="206"/>
      <c r="AC589" s="206"/>
      <c r="AD589" s="206"/>
      <c r="AE589" s="206"/>
      <c r="AF589" s="206"/>
      <c r="AG589" s="206" t="s">
        <v>280</v>
      </c>
      <c r="AH589" s="206">
        <v>0</v>
      </c>
      <c r="AI589" s="206"/>
      <c r="AJ589" s="206"/>
      <c r="AK589" s="206"/>
      <c r="AL589" s="206"/>
      <c r="AM589" s="206"/>
      <c r="AN589" s="206"/>
      <c r="AO589" s="206"/>
      <c r="AP589" s="206"/>
      <c r="AQ589" s="206"/>
      <c r="AR589" s="206"/>
      <c r="AS589" s="206"/>
      <c r="AT589" s="206"/>
      <c r="AU589" s="206"/>
      <c r="AV589" s="206"/>
      <c r="AW589" s="206"/>
      <c r="AX589" s="206"/>
      <c r="AY589" s="206"/>
      <c r="AZ589" s="206"/>
      <c r="BA589" s="206"/>
      <c r="BB589" s="206"/>
      <c r="BC589" s="206"/>
      <c r="BD589" s="206"/>
      <c r="BE589" s="206"/>
      <c r="BF589" s="206"/>
      <c r="BG589" s="206"/>
      <c r="BH589" s="206"/>
    </row>
    <row r="590" spans="1:60" outlineLevel="1" x14ac:dyDescent="0.25">
      <c r="A590" s="223"/>
      <c r="B590" s="224"/>
      <c r="C590" s="254" t="s">
        <v>804</v>
      </c>
      <c r="D590" s="226"/>
      <c r="E590" s="227">
        <v>6.03</v>
      </c>
      <c r="F590" s="225"/>
      <c r="G590" s="225"/>
      <c r="H590" s="225"/>
      <c r="I590" s="225"/>
      <c r="J590" s="225"/>
      <c r="K590" s="225"/>
      <c r="L590" s="225"/>
      <c r="M590" s="225"/>
      <c r="N590" s="225"/>
      <c r="O590" s="225"/>
      <c r="P590" s="225"/>
      <c r="Q590" s="225"/>
      <c r="R590" s="225"/>
      <c r="S590" s="225"/>
      <c r="T590" s="225"/>
      <c r="U590" s="225"/>
      <c r="V590" s="225"/>
      <c r="W590" s="225"/>
      <c r="X590" s="206"/>
      <c r="Y590" s="206"/>
      <c r="Z590" s="206"/>
      <c r="AA590" s="206"/>
      <c r="AB590" s="206"/>
      <c r="AC590" s="206"/>
      <c r="AD590" s="206"/>
      <c r="AE590" s="206"/>
      <c r="AF590" s="206"/>
      <c r="AG590" s="206" t="s">
        <v>280</v>
      </c>
      <c r="AH590" s="206">
        <v>0</v>
      </c>
      <c r="AI590" s="206"/>
      <c r="AJ590" s="206"/>
      <c r="AK590" s="206"/>
      <c r="AL590" s="206"/>
      <c r="AM590" s="206"/>
      <c r="AN590" s="206"/>
      <c r="AO590" s="206"/>
      <c r="AP590" s="206"/>
      <c r="AQ590" s="206"/>
      <c r="AR590" s="206"/>
      <c r="AS590" s="206"/>
      <c r="AT590" s="206"/>
      <c r="AU590" s="206"/>
      <c r="AV590" s="206"/>
      <c r="AW590" s="206"/>
      <c r="AX590" s="206"/>
      <c r="AY590" s="206"/>
      <c r="AZ590" s="206"/>
      <c r="BA590" s="206"/>
      <c r="BB590" s="206"/>
      <c r="BC590" s="206"/>
      <c r="BD590" s="206"/>
      <c r="BE590" s="206"/>
      <c r="BF590" s="206"/>
      <c r="BG590" s="206"/>
      <c r="BH590" s="206"/>
    </row>
    <row r="591" spans="1:60" outlineLevel="1" x14ac:dyDescent="0.25">
      <c r="A591" s="244">
        <v>154</v>
      </c>
      <c r="B591" s="245" t="s">
        <v>666</v>
      </c>
      <c r="C591" s="255" t="s">
        <v>667</v>
      </c>
      <c r="D591" s="246" t="s">
        <v>0</v>
      </c>
      <c r="E591" s="247">
        <v>1136.26458</v>
      </c>
      <c r="F591" s="248"/>
      <c r="G591" s="249">
        <f>ROUND(E591*F591,2)</f>
        <v>0</v>
      </c>
      <c r="H591" s="248"/>
      <c r="I591" s="249">
        <f>ROUND(E591*H591,2)</f>
        <v>0</v>
      </c>
      <c r="J591" s="248"/>
      <c r="K591" s="249">
        <f>ROUND(E591*J591,2)</f>
        <v>0</v>
      </c>
      <c r="L591" s="249">
        <v>21</v>
      </c>
      <c r="M591" s="249">
        <f>G591*(1+L591/100)</f>
        <v>0</v>
      </c>
      <c r="N591" s="249">
        <v>0</v>
      </c>
      <c r="O591" s="249">
        <f>ROUND(E591*N591,2)</f>
        <v>0</v>
      </c>
      <c r="P591" s="249">
        <v>0</v>
      </c>
      <c r="Q591" s="250">
        <f>ROUND(E591*P591,2)</f>
        <v>0</v>
      </c>
      <c r="R591" s="225"/>
      <c r="S591" s="225" t="s">
        <v>276</v>
      </c>
      <c r="T591" s="225" t="s">
        <v>277</v>
      </c>
      <c r="U591" s="225">
        <v>0</v>
      </c>
      <c r="V591" s="225">
        <f>ROUND(E591*U591,2)</f>
        <v>0</v>
      </c>
      <c r="W591" s="225"/>
      <c r="X591" s="206"/>
      <c r="Y591" s="206"/>
      <c r="Z591" s="206"/>
      <c r="AA591" s="206"/>
      <c r="AB591" s="206"/>
      <c r="AC591" s="206"/>
      <c r="AD591" s="206"/>
      <c r="AE591" s="206"/>
      <c r="AF591" s="206"/>
      <c r="AG591" s="206" t="s">
        <v>455</v>
      </c>
      <c r="AH591" s="206"/>
      <c r="AI591" s="206"/>
      <c r="AJ591" s="206"/>
      <c r="AK591" s="206"/>
      <c r="AL591" s="206"/>
      <c r="AM591" s="206"/>
      <c r="AN591" s="206"/>
      <c r="AO591" s="206"/>
      <c r="AP591" s="206"/>
      <c r="AQ591" s="206"/>
      <c r="AR591" s="206"/>
      <c r="AS591" s="206"/>
      <c r="AT591" s="206"/>
      <c r="AU591" s="206"/>
      <c r="AV591" s="206"/>
      <c r="AW591" s="206"/>
      <c r="AX591" s="206"/>
      <c r="AY591" s="206"/>
      <c r="AZ591" s="206"/>
      <c r="BA591" s="206"/>
      <c r="BB591" s="206"/>
      <c r="BC591" s="206"/>
      <c r="BD591" s="206"/>
      <c r="BE591" s="206"/>
      <c r="BF591" s="206"/>
      <c r="BG591" s="206"/>
      <c r="BH591" s="206"/>
    </row>
    <row r="592" spans="1:60" ht="20.399999999999999" outlineLevel="1" x14ac:dyDescent="0.25">
      <c r="A592" s="237">
        <v>155</v>
      </c>
      <c r="B592" s="238" t="s">
        <v>807</v>
      </c>
      <c r="C592" s="253" t="s">
        <v>808</v>
      </c>
      <c r="D592" s="239" t="s">
        <v>314</v>
      </c>
      <c r="E592" s="240">
        <v>119.78</v>
      </c>
      <c r="F592" s="241"/>
      <c r="G592" s="242">
        <f>ROUND(E592*F592,2)</f>
        <v>0</v>
      </c>
      <c r="H592" s="241"/>
      <c r="I592" s="242">
        <f>ROUND(E592*H592,2)</f>
        <v>0</v>
      </c>
      <c r="J592" s="241"/>
      <c r="K592" s="242">
        <f>ROUND(E592*J592,2)</f>
        <v>0</v>
      </c>
      <c r="L592" s="242">
        <v>21</v>
      </c>
      <c r="M592" s="242">
        <f>G592*(1+L592/100)</f>
        <v>0</v>
      </c>
      <c r="N592" s="242">
        <v>5.3600000000000002E-3</v>
      </c>
      <c r="O592" s="242">
        <f>ROUND(E592*N592,2)</f>
        <v>0.64</v>
      </c>
      <c r="P592" s="242">
        <v>0</v>
      </c>
      <c r="Q592" s="243">
        <f>ROUND(E592*P592,2)</f>
        <v>0</v>
      </c>
      <c r="R592" s="225"/>
      <c r="S592" s="225" t="s">
        <v>289</v>
      </c>
      <c r="T592" s="225" t="s">
        <v>277</v>
      </c>
      <c r="U592" s="225">
        <v>0</v>
      </c>
      <c r="V592" s="225">
        <f>ROUND(E592*U592,2)</f>
        <v>0</v>
      </c>
      <c r="W592" s="225"/>
      <c r="X592" s="206"/>
      <c r="Y592" s="206"/>
      <c r="Z592" s="206"/>
      <c r="AA592" s="206"/>
      <c r="AB592" s="206"/>
      <c r="AC592" s="206"/>
      <c r="AD592" s="206"/>
      <c r="AE592" s="206"/>
      <c r="AF592" s="206"/>
      <c r="AG592" s="206" t="s">
        <v>659</v>
      </c>
      <c r="AH592" s="206"/>
      <c r="AI592" s="206"/>
      <c r="AJ592" s="206"/>
      <c r="AK592" s="206"/>
      <c r="AL592" s="206"/>
      <c r="AM592" s="206"/>
      <c r="AN592" s="206"/>
      <c r="AO592" s="206"/>
      <c r="AP592" s="206"/>
      <c r="AQ592" s="206"/>
      <c r="AR592" s="206"/>
      <c r="AS592" s="206"/>
      <c r="AT592" s="206"/>
      <c r="AU592" s="206"/>
      <c r="AV592" s="206"/>
      <c r="AW592" s="206"/>
      <c r="AX592" s="206"/>
      <c r="AY592" s="206"/>
      <c r="AZ592" s="206"/>
      <c r="BA592" s="206"/>
      <c r="BB592" s="206"/>
      <c r="BC592" s="206"/>
      <c r="BD592" s="206"/>
      <c r="BE592" s="206"/>
      <c r="BF592" s="206"/>
      <c r="BG592" s="206"/>
      <c r="BH592" s="206"/>
    </row>
    <row r="593" spans="1:60" outlineLevel="1" x14ac:dyDescent="0.25">
      <c r="A593" s="223"/>
      <c r="B593" s="224"/>
      <c r="C593" s="254" t="s">
        <v>798</v>
      </c>
      <c r="D593" s="226"/>
      <c r="E593" s="227">
        <v>28.02</v>
      </c>
      <c r="F593" s="225"/>
      <c r="G593" s="225"/>
      <c r="H593" s="225"/>
      <c r="I593" s="225"/>
      <c r="J593" s="225"/>
      <c r="K593" s="225"/>
      <c r="L593" s="225"/>
      <c r="M593" s="225"/>
      <c r="N593" s="225"/>
      <c r="O593" s="225"/>
      <c r="P593" s="225"/>
      <c r="Q593" s="225"/>
      <c r="R593" s="225"/>
      <c r="S593" s="225"/>
      <c r="T593" s="225"/>
      <c r="U593" s="225"/>
      <c r="V593" s="225"/>
      <c r="W593" s="225"/>
      <c r="X593" s="206"/>
      <c r="Y593" s="206"/>
      <c r="Z593" s="206"/>
      <c r="AA593" s="206"/>
      <c r="AB593" s="206"/>
      <c r="AC593" s="206"/>
      <c r="AD593" s="206"/>
      <c r="AE593" s="206"/>
      <c r="AF593" s="206"/>
      <c r="AG593" s="206" t="s">
        <v>280</v>
      </c>
      <c r="AH593" s="206">
        <v>0</v>
      </c>
      <c r="AI593" s="206"/>
      <c r="AJ593" s="206"/>
      <c r="AK593" s="206"/>
      <c r="AL593" s="206"/>
      <c r="AM593" s="206"/>
      <c r="AN593" s="206"/>
      <c r="AO593" s="206"/>
      <c r="AP593" s="206"/>
      <c r="AQ593" s="206"/>
      <c r="AR593" s="206"/>
      <c r="AS593" s="206"/>
      <c r="AT593" s="206"/>
      <c r="AU593" s="206"/>
      <c r="AV593" s="206"/>
      <c r="AW593" s="206"/>
      <c r="AX593" s="206"/>
      <c r="AY593" s="206"/>
      <c r="AZ593" s="206"/>
      <c r="BA593" s="206"/>
      <c r="BB593" s="206"/>
      <c r="BC593" s="206"/>
      <c r="BD593" s="206"/>
      <c r="BE593" s="206"/>
      <c r="BF593" s="206"/>
      <c r="BG593" s="206"/>
      <c r="BH593" s="206"/>
    </row>
    <row r="594" spans="1:60" outlineLevel="1" x14ac:dyDescent="0.25">
      <c r="A594" s="223"/>
      <c r="B594" s="224"/>
      <c r="C594" s="254" t="s">
        <v>799</v>
      </c>
      <c r="D594" s="226"/>
      <c r="E594" s="227">
        <v>27.88</v>
      </c>
      <c r="F594" s="225"/>
      <c r="G594" s="225"/>
      <c r="H594" s="225"/>
      <c r="I594" s="225"/>
      <c r="J594" s="225"/>
      <c r="K594" s="225"/>
      <c r="L594" s="225"/>
      <c r="M594" s="225"/>
      <c r="N594" s="225"/>
      <c r="O594" s="225"/>
      <c r="P594" s="225"/>
      <c r="Q594" s="225"/>
      <c r="R594" s="225"/>
      <c r="S594" s="225"/>
      <c r="T594" s="225"/>
      <c r="U594" s="225"/>
      <c r="V594" s="225"/>
      <c r="W594" s="225"/>
      <c r="X594" s="206"/>
      <c r="Y594" s="206"/>
      <c r="Z594" s="206"/>
      <c r="AA594" s="206"/>
      <c r="AB594" s="206"/>
      <c r="AC594" s="206"/>
      <c r="AD594" s="206"/>
      <c r="AE594" s="206"/>
      <c r="AF594" s="206"/>
      <c r="AG594" s="206" t="s">
        <v>280</v>
      </c>
      <c r="AH594" s="206">
        <v>0</v>
      </c>
      <c r="AI594" s="206"/>
      <c r="AJ594" s="206"/>
      <c r="AK594" s="206"/>
      <c r="AL594" s="206"/>
      <c r="AM594" s="206"/>
      <c r="AN594" s="206"/>
      <c r="AO594" s="206"/>
      <c r="AP594" s="206"/>
      <c r="AQ594" s="206"/>
      <c r="AR594" s="206"/>
      <c r="AS594" s="206"/>
      <c r="AT594" s="206"/>
      <c r="AU594" s="206"/>
      <c r="AV594" s="206"/>
      <c r="AW594" s="206"/>
      <c r="AX594" s="206"/>
      <c r="AY594" s="206"/>
      <c r="AZ594" s="206"/>
      <c r="BA594" s="206"/>
      <c r="BB594" s="206"/>
      <c r="BC594" s="206"/>
      <c r="BD594" s="206"/>
      <c r="BE594" s="206"/>
      <c r="BF594" s="206"/>
      <c r="BG594" s="206"/>
      <c r="BH594" s="206"/>
    </row>
    <row r="595" spans="1:60" outlineLevel="1" x14ac:dyDescent="0.25">
      <c r="A595" s="223"/>
      <c r="B595" s="224"/>
      <c r="C595" s="254" t="s">
        <v>800</v>
      </c>
      <c r="D595" s="226"/>
      <c r="E595" s="227">
        <v>21.25</v>
      </c>
      <c r="F595" s="225"/>
      <c r="G595" s="225"/>
      <c r="H595" s="225"/>
      <c r="I595" s="225"/>
      <c r="J595" s="225"/>
      <c r="K595" s="225"/>
      <c r="L595" s="225"/>
      <c r="M595" s="225"/>
      <c r="N595" s="225"/>
      <c r="O595" s="225"/>
      <c r="P595" s="225"/>
      <c r="Q595" s="225"/>
      <c r="R595" s="225"/>
      <c r="S595" s="225"/>
      <c r="T595" s="225"/>
      <c r="U595" s="225"/>
      <c r="V595" s="225"/>
      <c r="W595" s="225"/>
      <c r="X595" s="206"/>
      <c r="Y595" s="206"/>
      <c r="Z595" s="206"/>
      <c r="AA595" s="206"/>
      <c r="AB595" s="206"/>
      <c r="AC595" s="206"/>
      <c r="AD595" s="206"/>
      <c r="AE595" s="206"/>
      <c r="AF595" s="206"/>
      <c r="AG595" s="206" t="s">
        <v>280</v>
      </c>
      <c r="AH595" s="206">
        <v>0</v>
      </c>
      <c r="AI595" s="206"/>
      <c r="AJ595" s="206"/>
      <c r="AK595" s="206"/>
      <c r="AL595" s="206"/>
      <c r="AM595" s="206"/>
      <c r="AN595" s="206"/>
      <c r="AO595" s="206"/>
      <c r="AP595" s="206"/>
      <c r="AQ595" s="206"/>
      <c r="AR595" s="206"/>
      <c r="AS595" s="206"/>
      <c r="AT595" s="206"/>
      <c r="AU595" s="206"/>
      <c r="AV595" s="206"/>
      <c r="AW595" s="206"/>
      <c r="AX595" s="206"/>
      <c r="AY595" s="206"/>
      <c r="AZ595" s="206"/>
      <c r="BA595" s="206"/>
      <c r="BB595" s="206"/>
      <c r="BC595" s="206"/>
      <c r="BD595" s="206"/>
      <c r="BE595" s="206"/>
      <c r="BF595" s="206"/>
      <c r="BG595" s="206"/>
      <c r="BH595" s="206"/>
    </row>
    <row r="596" spans="1:60" outlineLevel="1" x14ac:dyDescent="0.25">
      <c r="A596" s="223"/>
      <c r="B596" s="224"/>
      <c r="C596" s="254" t="s">
        <v>801</v>
      </c>
      <c r="D596" s="226"/>
      <c r="E596" s="227">
        <v>6.78</v>
      </c>
      <c r="F596" s="225"/>
      <c r="G596" s="225"/>
      <c r="H596" s="225"/>
      <c r="I596" s="225"/>
      <c r="J596" s="225"/>
      <c r="K596" s="225"/>
      <c r="L596" s="225"/>
      <c r="M596" s="225"/>
      <c r="N596" s="225"/>
      <c r="O596" s="225"/>
      <c r="P596" s="225"/>
      <c r="Q596" s="225"/>
      <c r="R596" s="225"/>
      <c r="S596" s="225"/>
      <c r="T596" s="225"/>
      <c r="U596" s="225"/>
      <c r="V596" s="225"/>
      <c r="W596" s="225"/>
      <c r="X596" s="206"/>
      <c r="Y596" s="206"/>
      <c r="Z596" s="206"/>
      <c r="AA596" s="206"/>
      <c r="AB596" s="206"/>
      <c r="AC596" s="206"/>
      <c r="AD596" s="206"/>
      <c r="AE596" s="206"/>
      <c r="AF596" s="206"/>
      <c r="AG596" s="206" t="s">
        <v>280</v>
      </c>
      <c r="AH596" s="206">
        <v>0</v>
      </c>
      <c r="AI596" s="206"/>
      <c r="AJ596" s="206"/>
      <c r="AK596" s="206"/>
      <c r="AL596" s="206"/>
      <c r="AM596" s="206"/>
      <c r="AN596" s="206"/>
      <c r="AO596" s="206"/>
      <c r="AP596" s="206"/>
      <c r="AQ596" s="206"/>
      <c r="AR596" s="206"/>
      <c r="AS596" s="206"/>
      <c r="AT596" s="206"/>
      <c r="AU596" s="206"/>
      <c r="AV596" s="206"/>
      <c r="AW596" s="206"/>
      <c r="AX596" s="206"/>
      <c r="AY596" s="206"/>
      <c r="AZ596" s="206"/>
      <c r="BA596" s="206"/>
      <c r="BB596" s="206"/>
      <c r="BC596" s="206"/>
      <c r="BD596" s="206"/>
      <c r="BE596" s="206"/>
      <c r="BF596" s="206"/>
      <c r="BG596" s="206"/>
      <c r="BH596" s="206"/>
    </row>
    <row r="597" spans="1:60" outlineLevel="1" x14ac:dyDescent="0.25">
      <c r="A597" s="223"/>
      <c r="B597" s="224"/>
      <c r="C597" s="254" t="s">
        <v>802</v>
      </c>
      <c r="D597" s="226"/>
      <c r="E597" s="227">
        <v>24.22</v>
      </c>
      <c r="F597" s="225"/>
      <c r="G597" s="225"/>
      <c r="H597" s="225"/>
      <c r="I597" s="225"/>
      <c r="J597" s="225"/>
      <c r="K597" s="225"/>
      <c r="L597" s="225"/>
      <c r="M597" s="225"/>
      <c r="N597" s="225"/>
      <c r="O597" s="225"/>
      <c r="P597" s="225"/>
      <c r="Q597" s="225"/>
      <c r="R597" s="225"/>
      <c r="S597" s="225"/>
      <c r="T597" s="225"/>
      <c r="U597" s="225"/>
      <c r="V597" s="225"/>
      <c r="W597" s="225"/>
      <c r="X597" s="206"/>
      <c r="Y597" s="206"/>
      <c r="Z597" s="206"/>
      <c r="AA597" s="206"/>
      <c r="AB597" s="206"/>
      <c r="AC597" s="206"/>
      <c r="AD597" s="206"/>
      <c r="AE597" s="206"/>
      <c r="AF597" s="206"/>
      <c r="AG597" s="206" t="s">
        <v>280</v>
      </c>
      <c r="AH597" s="206">
        <v>0</v>
      </c>
      <c r="AI597" s="206"/>
      <c r="AJ597" s="206"/>
      <c r="AK597" s="206"/>
      <c r="AL597" s="206"/>
      <c r="AM597" s="206"/>
      <c r="AN597" s="206"/>
      <c r="AO597" s="206"/>
      <c r="AP597" s="206"/>
      <c r="AQ597" s="206"/>
      <c r="AR597" s="206"/>
      <c r="AS597" s="206"/>
      <c r="AT597" s="206"/>
      <c r="AU597" s="206"/>
      <c r="AV597" s="206"/>
      <c r="AW597" s="206"/>
      <c r="AX597" s="206"/>
      <c r="AY597" s="206"/>
      <c r="AZ597" s="206"/>
      <c r="BA597" s="206"/>
      <c r="BB597" s="206"/>
      <c r="BC597" s="206"/>
      <c r="BD597" s="206"/>
      <c r="BE597" s="206"/>
      <c r="BF597" s="206"/>
      <c r="BG597" s="206"/>
      <c r="BH597" s="206"/>
    </row>
    <row r="598" spans="1:60" outlineLevel="1" x14ac:dyDescent="0.25">
      <c r="A598" s="223"/>
      <c r="B598" s="224"/>
      <c r="C598" s="254" t="s">
        <v>803</v>
      </c>
      <c r="D598" s="226"/>
      <c r="E598" s="227">
        <v>5.6</v>
      </c>
      <c r="F598" s="225"/>
      <c r="G598" s="225"/>
      <c r="H598" s="225"/>
      <c r="I598" s="225"/>
      <c r="J598" s="225"/>
      <c r="K598" s="225"/>
      <c r="L598" s="225"/>
      <c r="M598" s="225"/>
      <c r="N598" s="225"/>
      <c r="O598" s="225"/>
      <c r="P598" s="225"/>
      <c r="Q598" s="225"/>
      <c r="R598" s="225"/>
      <c r="S598" s="225"/>
      <c r="T598" s="225"/>
      <c r="U598" s="225"/>
      <c r="V598" s="225"/>
      <c r="W598" s="225"/>
      <c r="X598" s="206"/>
      <c r="Y598" s="206"/>
      <c r="Z598" s="206"/>
      <c r="AA598" s="206"/>
      <c r="AB598" s="206"/>
      <c r="AC598" s="206"/>
      <c r="AD598" s="206"/>
      <c r="AE598" s="206"/>
      <c r="AF598" s="206"/>
      <c r="AG598" s="206" t="s">
        <v>280</v>
      </c>
      <c r="AH598" s="206">
        <v>0</v>
      </c>
      <c r="AI598" s="206"/>
      <c r="AJ598" s="206"/>
      <c r="AK598" s="206"/>
      <c r="AL598" s="206"/>
      <c r="AM598" s="206"/>
      <c r="AN598" s="206"/>
      <c r="AO598" s="206"/>
      <c r="AP598" s="206"/>
      <c r="AQ598" s="206"/>
      <c r="AR598" s="206"/>
      <c r="AS598" s="206"/>
      <c r="AT598" s="206"/>
      <c r="AU598" s="206"/>
      <c r="AV598" s="206"/>
      <c r="AW598" s="206"/>
      <c r="AX598" s="206"/>
      <c r="AY598" s="206"/>
      <c r="AZ598" s="206"/>
      <c r="BA598" s="206"/>
      <c r="BB598" s="206"/>
      <c r="BC598" s="206"/>
      <c r="BD598" s="206"/>
      <c r="BE598" s="206"/>
      <c r="BF598" s="206"/>
      <c r="BG598" s="206"/>
      <c r="BH598" s="206"/>
    </row>
    <row r="599" spans="1:60" outlineLevel="1" x14ac:dyDescent="0.25">
      <c r="A599" s="223"/>
      <c r="B599" s="224"/>
      <c r="C599" s="254" t="s">
        <v>804</v>
      </c>
      <c r="D599" s="226"/>
      <c r="E599" s="227">
        <v>6.03</v>
      </c>
      <c r="F599" s="225"/>
      <c r="G599" s="225"/>
      <c r="H599" s="225"/>
      <c r="I599" s="225"/>
      <c r="J599" s="225"/>
      <c r="K599" s="225"/>
      <c r="L599" s="225"/>
      <c r="M599" s="225"/>
      <c r="N599" s="225"/>
      <c r="O599" s="225"/>
      <c r="P599" s="225"/>
      <c r="Q599" s="225"/>
      <c r="R599" s="225"/>
      <c r="S599" s="225"/>
      <c r="T599" s="225"/>
      <c r="U599" s="225"/>
      <c r="V599" s="225"/>
      <c r="W599" s="225"/>
      <c r="X599" s="206"/>
      <c r="Y599" s="206"/>
      <c r="Z599" s="206"/>
      <c r="AA599" s="206"/>
      <c r="AB599" s="206"/>
      <c r="AC599" s="206"/>
      <c r="AD599" s="206"/>
      <c r="AE599" s="206"/>
      <c r="AF599" s="206"/>
      <c r="AG599" s="206" t="s">
        <v>280</v>
      </c>
      <c r="AH599" s="206">
        <v>0</v>
      </c>
      <c r="AI599" s="206"/>
      <c r="AJ599" s="206"/>
      <c r="AK599" s="206"/>
      <c r="AL599" s="206"/>
      <c r="AM599" s="206"/>
      <c r="AN599" s="206"/>
      <c r="AO599" s="206"/>
      <c r="AP599" s="206"/>
      <c r="AQ599" s="206"/>
      <c r="AR599" s="206"/>
      <c r="AS599" s="206"/>
      <c r="AT599" s="206"/>
      <c r="AU599" s="206"/>
      <c r="AV599" s="206"/>
      <c r="AW599" s="206"/>
      <c r="AX599" s="206"/>
      <c r="AY599" s="206"/>
      <c r="AZ599" s="206"/>
      <c r="BA599" s="206"/>
      <c r="BB599" s="206"/>
      <c r="BC599" s="206"/>
      <c r="BD599" s="206"/>
      <c r="BE599" s="206"/>
      <c r="BF599" s="206"/>
      <c r="BG599" s="206"/>
      <c r="BH599" s="206"/>
    </row>
    <row r="600" spans="1:60" outlineLevel="1" x14ac:dyDescent="0.25">
      <c r="A600" s="237">
        <v>156</v>
      </c>
      <c r="B600" s="238" t="s">
        <v>809</v>
      </c>
      <c r="C600" s="253" t="s">
        <v>810</v>
      </c>
      <c r="D600" s="239" t="s">
        <v>370</v>
      </c>
      <c r="E600" s="240">
        <v>108.024</v>
      </c>
      <c r="F600" s="241"/>
      <c r="G600" s="242">
        <f>ROUND(E600*F600,2)</f>
        <v>0</v>
      </c>
      <c r="H600" s="241"/>
      <c r="I600" s="242">
        <f>ROUND(E600*H600,2)</f>
        <v>0</v>
      </c>
      <c r="J600" s="241"/>
      <c r="K600" s="242">
        <f>ROUND(E600*J600,2)</f>
        <v>0</v>
      </c>
      <c r="L600" s="242">
        <v>21</v>
      </c>
      <c r="M600" s="242">
        <f>G600*(1+L600/100)</f>
        <v>0</v>
      </c>
      <c r="N600" s="242">
        <v>5.5000000000000003E-4</v>
      </c>
      <c r="O600" s="242">
        <f>ROUND(E600*N600,2)</f>
        <v>0.06</v>
      </c>
      <c r="P600" s="242">
        <v>0</v>
      </c>
      <c r="Q600" s="243">
        <f>ROUND(E600*P600,2)</f>
        <v>0</v>
      </c>
      <c r="R600" s="225" t="s">
        <v>672</v>
      </c>
      <c r="S600" s="225" t="s">
        <v>811</v>
      </c>
      <c r="T600" s="225" t="s">
        <v>277</v>
      </c>
      <c r="U600" s="225">
        <v>0</v>
      </c>
      <c r="V600" s="225">
        <f>ROUND(E600*U600,2)</f>
        <v>0</v>
      </c>
      <c r="W600" s="225"/>
      <c r="X600" s="206"/>
      <c r="Y600" s="206"/>
      <c r="Z600" s="206"/>
      <c r="AA600" s="206"/>
      <c r="AB600" s="206"/>
      <c r="AC600" s="206"/>
      <c r="AD600" s="206"/>
      <c r="AE600" s="206"/>
      <c r="AF600" s="206"/>
      <c r="AG600" s="206" t="s">
        <v>695</v>
      </c>
      <c r="AH600" s="206"/>
      <c r="AI600" s="206"/>
      <c r="AJ600" s="206"/>
      <c r="AK600" s="206"/>
      <c r="AL600" s="206"/>
      <c r="AM600" s="206"/>
      <c r="AN600" s="206"/>
      <c r="AO600" s="206"/>
      <c r="AP600" s="206"/>
      <c r="AQ600" s="206"/>
      <c r="AR600" s="206"/>
      <c r="AS600" s="206"/>
      <c r="AT600" s="206"/>
      <c r="AU600" s="206"/>
      <c r="AV600" s="206"/>
      <c r="AW600" s="206"/>
      <c r="AX600" s="206"/>
      <c r="AY600" s="206"/>
      <c r="AZ600" s="206"/>
      <c r="BA600" s="206"/>
      <c r="BB600" s="206"/>
      <c r="BC600" s="206"/>
      <c r="BD600" s="206"/>
      <c r="BE600" s="206"/>
      <c r="BF600" s="206"/>
      <c r="BG600" s="206"/>
      <c r="BH600" s="206"/>
    </row>
    <row r="601" spans="1:60" outlineLevel="1" x14ac:dyDescent="0.25">
      <c r="A601" s="223"/>
      <c r="B601" s="224"/>
      <c r="C601" s="256" t="s">
        <v>752</v>
      </c>
      <c r="D601" s="228"/>
      <c r="E601" s="229"/>
      <c r="F601" s="225"/>
      <c r="G601" s="225"/>
      <c r="H601" s="225"/>
      <c r="I601" s="225"/>
      <c r="J601" s="225"/>
      <c r="K601" s="225"/>
      <c r="L601" s="225"/>
      <c r="M601" s="225"/>
      <c r="N601" s="225"/>
      <c r="O601" s="225"/>
      <c r="P601" s="225"/>
      <c r="Q601" s="225"/>
      <c r="R601" s="225"/>
      <c r="S601" s="225"/>
      <c r="T601" s="225"/>
      <c r="U601" s="225"/>
      <c r="V601" s="225"/>
      <c r="W601" s="225"/>
      <c r="X601" s="206"/>
      <c r="Y601" s="206"/>
      <c r="Z601" s="206"/>
      <c r="AA601" s="206"/>
      <c r="AB601" s="206"/>
      <c r="AC601" s="206"/>
      <c r="AD601" s="206"/>
      <c r="AE601" s="206"/>
      <c r="AF601" s="206"/>
      <c r="AG601" s="206" t="s">
        <v>280</v>
      </c>
      <c r="AH601" s="206"/>
      <c r="AI601" s="206"/>
      <c r="AJ601" s="206"/>
      <c r="AK601" s="206"/>
      <c r="AL601" s="206"/>
      <c r="AM601" s="206"/>
      <c r="AN601" s="206"/>
      <c r="AO601" s="206"/>
      <c r="AP601" s="206"/>
      <c r="AQ601" s="206"/>
      <c r="AR601" s="206"/>
      <c r="AS601" s="206"/>
      <c r="AT601" s="206"/>
      <c r="AU601" s="206"/>
      <c r="AV601" s="206"/>
      <c r="AW601" s="206"/>
      <c r="AX601" s="206"/>
      <c r="AY601" s="206"/>
      <c r="AZ601" s="206"/>
      <c r="BA601" s="206"/>
      <c r="BB601" s="206"/>
      <c r="BC601" s="206"/>
      <c r="BD601" s="206"/>
      <c r="BE601" s="206"/>
      <c r="BF601" s="206"/>
      <c r="BG601" s="206"/>
      <c r="BH601" s="206"/>
    </row>
    <row r="602" spans="1:60" ht="20.399999999999999" outlineLevel="1" x14ac:dyDescent="0.25">
      <c r="A602" s="223"/>
      <c r="B602" s="224"/>
      <c r="C602" s="257" t="s">
        <v>812</v>
      </c>
      <c r="D602" s="228"/>
      <c r="E602" s="229">
        <v>21</v>
      </c>
      <c r="F602" s="225"/>
      <c r="G602" s="225"/>
      <c r="H602" s="225"/>
      <c r="I602" s="225"/>
      <c r="J602" s="225"/>
      <c r="K602" s="225"/>
      <c r="L602" s="225"/>
      <c r="M602" s="225"/>
      <c r="N602" s="225"/>
      <c r="O602" s="225"/>
      <c r="P602" s="225"/>
      <c r="Q602" s="225"/>
      <c r="R602" s="225"/>
      <c r="S602" s="225"/>
      <c r="T602" s="225"/>
      <c r="U602" s="225"/>
      <c r="V602" s="225"/>
      <c r="W602" s="225"/>
      <c r="X602" s="206"/>
      <c r="Y602" s="206"/>
      <c r="Z602" s="206"/>
      <c r="AA602" s="206"/>
      <c r="AB602" s="206"/>
      <c r="AC602" s="206"/>
      <c r="AD602" s="206"/>
      <c r="AE602" s="206"/>
      <c r="AF602" s="206"/>
      <c r="AG602" s="206" t="s">
        <v>280</v>
      </c>
      <c r="AH602" s="206">
        <v>2</v>
      </c>
      <c r="AI602" s="206"/>
      <c r="AJ602" s="206"/>
      <c r="AK602" s="206"/>
      <c r="AL602" s="206"/>
      <c r="AM602" s="206"/>
      <c r="AN602" s="206"/>
      <c r="AO602" s="206"/>
      <c r="AP602" s="206"/>
      <c r="AQ602" s="206"/>
      <c r="AR602" s="206"/>
      <c r="AS602" s="206"/>
      <c r="AT602" s="206"/>
      <c r="AU602" s="206"/>
      <c r="AV602" s="206"/>
      <c r="AW602" s="206"/>
      <c r="AX602" s="206"/>
      <c r="AY602" s="206"/>
      <c r="AZ602" s="206"/>
      <c r="BA602" s="206"/>
      <c r="BB602" s="206"/>
      <c r="BC602" s="206"/>
      <c r="BD602" s="206"/>
      <c r="BE602" s="206"/>
      <c r="BF602" s="206"/>
      <c r="BG602" s="206"/>
      <c r="BH602" s="206"/>
    </row>
    <row r="603" spans="1:60" outlineLevel="1" x14ac:dyDescent="0.25">
      <c r="A603" s="223"/>
      <c r="B603" s="224"/>
      <c r="C603" s="257" t="s">
        <v>813</v>
      </c>
      <c r="D603" s="228"/>
      <c r="E603" s="229">
        <v>20.3</v>
      </c>
      <c r="F603" s="225"/>
      <c r="G603" s="225"/>
      <c r="H603" s="225"/>
      <c r="I603" s="225"/>
      <c r="J603" s="225"/>
      <c r="K603" s="225"/>
      <c r="L603" s="225"/>
      <c r="M603" s="225"/>
      <c r="N603" s="225"/>
      <c r="O603" s="225"/>
      <c r="P603" s="225"/>
      <c r="Q603" s="225"/>
      <c r="R603" s="225"/>
      <c r="S603" s="225"/>
      <c r="T603" s="225"/>
      <c r="U603" s="225"/>
      <c r="V603" s="225"/>
      <c r="W603" s="225"/>
      <c r="X603" s="206"/>
      <c r="Y603" s="206"/>
      <c r="Z603" s="206"/>
      <c r="AA603" s="206"/>
      <c r="AB603" s="206"/>
      <c r="AC603" s="206"/>
      <c r="AD603" s="206"/>
      <c r="AE603" s="206"/>
      <c r="AF603" s="206"/>
      <c r="AG603" s="206" t="s">
        <v>280</v>
      </c>
      <c r="AH603" s="206">
        <v>2</v>
      </c>
      <c r="AI603" s="206"/>
      <c r="AJ603" s="206"/>
      <c r="AK603" s="206"/>
      <c r="AL603" s="206"/>
      <c r="AM603" s="206"/>
      <c r="AN603" s="206"/>
      <c r="AO603" s="206"/>
      <c r="AP603" s="206"/>
      <c r="AQ603" s="206"/>
      <c r="AR603" s="206"/>
      <c r="AS603" s="206"/>
      <c r="AT603" s="206"/>
      <c r="AU603" s="206"/>
      <c r="AV603" s="206"/>
      <c r="AW603" s="206"/>
      <c r="AX603" s="206"/>
      <c r="AY603" s="206"/>
      <c r="AZ603" s="206"/>
      <c r="BA603" s="206"/>
      <c r="BB603" s="206"/>
      <c r="BC603" s="206"/>
      <c r="BD603" s="206"/>
      <c r="BE603" s="206"/>
      <c r="BF603" s="206"/>
      <c r="BG603" s="206"/>
      <c r="BH603" s="206"/>
    </row>
    <row r="604" spans="1:60" outlineLevel="1" x14ac:dyDescent="0.25">
      <c r="A604" s="223"/>
      <c r="B604" s="224"/>
      <c r="C604" s="257" t="s">
        <v>814</v>
      </c>
      <c r="D604" s="228"/>
      <c r="E604" s="229">
        <v>17.600000000000001</v>
      </c>
      <c r="F604" s="225"/>
      <c r="G604" s="225"/>
      <c r="H604" s="225"/>
      <c r="I604" s="225"/>
      <c r="J604" s="225"/>
      <c r="K604" s="225"/>
      <c r="L604" s="225"/>
      <c r="M604" s="225"/>
      <c r="N604" s="225"/>
      <c r="O604" s="225"/>
      <c r="P604" s="225"/>
      <c r="Q604" s="225"/>
      <c r="R604" s="225"/>
      <c r="S604" s="225"/>
      <c r="T604" s="225"/>
      <c r="U604" s="225"/>
      <c r="V604" s="225"/>
      <c r="W604" s="225"/>
      <c r="X604" s="206"/>
      <c r="Y604" s="206"/>
      <c r="Z604" s="206"/>
      <c r="AA604" s="206"/>
      <c r="AB604" s="206"/>
      <c r="AC604" s="206"/>
      <c r="AD604" s="206"/>
      <c r="AE604" s="206"/>
      <c r="AF604" s="206"/>
      <c r="AG604" s="206" t="s">
        <v>280</v>
      </c>
      <c r="AH604" s="206">
        <v>2</v>
      </c>
      <c r="AI604" s="206"/>
      <c r="AJ604" s="206"/>
      <c r="AK604" s="206"/>
      <c r="AL604" s="206"/>
      <c r="AM604" s="206"/>
      <c r="AN604" s="206"/>
      <c r="AO604" s="206"/>
      <c r="AP604" s="206"/>
      <c r="AQ604" s="206"/>
      <c r="AR604" s="206"/>
      <c r="AS604" s="206"/>
      <c r="AT604" s="206"/>
      <c r="AU604" s="206"/>
      <c r="AV604" s="206"/>
      <c r="AW604" s="206"/>
      <c r="AX604" s="206"/>
      <c r="AY604" s="206"/>
      <c r="AZ604" s="206"/>
      <c r="BA604" s="206"/>
      <c r="BB604" s="206"/>
      <c r="BC604" s="206"/>
      <c r="BD604" s="206"/>
      <c r="BE604" s="206"/>
      <c r="BF604" s="206"/>
      <c r="BG604" s="206"/>
      <c r="BH604" s="206"/>
    </row>
    <row r="605" spans="1:60" outlineLevel="1" x14ac:dyDescent="0.25">
      <c r="A605" s="223"/>
      <c r="B605" s="224"/>
      <c r="C605" s="257" t="s">
        <v>815</v>
      </c>
      <c r="D605" s="228"/>
      <c r="E605" s="229">
        <v>5.79</v>
      </c>
      <c r="F605" s="225"/>
      <c r="G605" s="225"/>
      <c r="H605" s="225"/>
      <c r="I605" s="225"/>
      <c r="J605" s="225"/>
      <c r="K605" s="225"/>
      <c r="L605" s="225"/>
      <c r="M605" s="225"/>
      <c r="N605" s="225"/>
      <c r="O605" s="225"/>
      <c r="P605" s="225"/>
      <c r="Q605" s="225"/>
      <c r="R605" s="225"/>
      <c r="S605" s="225"/>
      <c r="T605" s="225"/>
      <c r="U605" s="225"/>
      <c r="V605" s="225"/>
      <c r="W605" s="225"/>
      <c r="X605" s="206"/>
      <c r="Y605" s="206"/>
      <c r="Z605" s="206"/>
      <c r="AA605" s="206"/>
      <c r="AB605" s="206"/>
      <c r="AC605" s="206"/>
      <c r="AD605" s="206"/>
      <c r="AE605" s="206"/>
      <c r="AF605" s="206"/>
      <c r="AG605" s="206" t="s">
        <v>280</v>
      </c>
      <c r="AH605" s="206">
        <v>2</v>
      </c>
      <c r="AI605" s="206"/>
      <c r="AJ605" s="206"/>
      <c r="AK605" s="206"/>
      <c r="AL605" s="206"/>
      <c r="AM605" s="206"/>
      <c r="AN605" s="206"/>
      <c r="AO605" s="206"/>
      <c r="AP605" s="206"/>
      <c r="AQ605" s="206"/>
      <c r="AR605" s="206"/>
      <c r="AS605" s="206"/>
      <c r="AT605" s="206"/>
      <c r="AU605" s="206"/>
      <c r="AV605" s="206"/>
      <c r="AW605" s="206"/>
      <c r="AX605" s="206"/>
      <c r="AY605" s="206"/>
      <c r="AZ605" s="206"/>
      <c r="BA605" s="206"/>
      <c r="BB605" s="206"/>
      <c r="BC605" s="206"/>
      <c r="BD605" s="206"/>
      <c r="BE605" s="206"/>
      <c r="BF605" s="206"/>
      <c r="BG605" s="206"/>
      <c r="BH605" s="206"/>
    </row>
    <row r="606" spans="1:60" ht="30.6" outlineLevel="1" x14ac:dyDescent="0.25">
      <c r="A606" s="223"/>
      <c r="B606" s="224"/>
      <c r="C606" s="257" t="s">
        <v>816</v>
      </c>
      <c r="D606" s="228"/>
      <c r="E606" s="229">
        <v>23.504999999999999</v>
      </c>
      <c r="F606" s="225"/>
      <c r="G606" s="225"/>
      <c r="H606" s="225"/>
      <c r="I606" s="225"/>
      <c r="J606" s="225"/>
      <c r="K606" s="225"/>
      <c r="L606" s="225"/>
      <c r="M606" s="225"/>
      <c r="N606" s="225"/>
      <c r="O606" s="225"/>
      <c r="P606" s="225"/>
      <c r="Q606" s="225"/>
      <c r="R606" s="225"/>
      <c r="S606" s="225"/>
      <c r="T606" s="225"/>
      <c r="U606" s="225"/>
      <c r="V606" s="225"/>
      <c r="W606" s="225"/>
      <c r="X606" s="206"/>
      <c r="Y606" s="206"/>
      <c r="Z606" s="206"/>
      <c r="AA606" s="206"/>
      <c r="AB606" s="206"/>
      <c r="AC606" s="206"/>
      <c r="AD606" s="206"/>
      <c r="AE606" s="206"/>
      <c r="AF606" s="206"/>
      <c r="AG606" s="206" t="s">
        <v>280</v>
      </c>
      <c r="AH606" s="206">
        <v>2</v>
      </c>
      <c r="AI606" s="206"/>
      <c r="AJ606" s="206"/>
      <c r="AK606" s="206"/>
      <c r="AL606" s="206"/>
      <c r="AM606" s="206"/>
      <c r="AN606" s="206"/>
      <c r="AO606" s="206"/>
      <c r="AP606" s="206"/>
      <c r="AQ606" s="206"/>
      <c r="AR606" s="206"/>
      <c r="AS606" s="206"/>
      <c r="AT606" s="206"/>
      <c r="AU606" s="206"/>
      <c r="AV606" s="206"/>
      <c r="AW606" s="206"/>
      <c r="AX606" s="206"/>
      <c r="AY606" s="206"/>
      <c r="AZ606" s="206"/>
      <c r="BA606" s="206"/>
      <c r="BB606" s="206"/>
      <c r="BC606" s="206"/>
      <c r="BD606" s="206"/>
      <c r="BE606" s="206"/>
      <c r="BF606" s="206"/>
      <c r="BG606" s="206"/>
      <c r="BH606" s="206"/>
    </row>
    <row r="607" spans="1:60" outlineLevel="1" x14ac:dyDescent="0.25">
      <c r="A607" s="223"/>
      <c r="B607" s="224"/>
      <c r="C607" s="257" t="s">
        <v>817</v>
      </c>
      <c r="D607" s="228"/>
      <c r="E607" s="229">
        <v>9.2850000000000001</v>
      </c>
      <c r="F607" s="225"/>
      <c r="G607" s="225"/>
      <c r="H607" s="225"/>
      <c r="I607" s="225"/>
      <c r="J607" s="225"/>
      <c r="K607" s="225"/>
      <c r="L607" s="225"/>
      <c r="M607" s="225"/>
      <c r="N607" s="225"/>
      <c r="O607" s="225"/>
      <c r="P607" s="225"/>
      <c r="Q607" s="225"/>
      <c r="R607" s="225"/>
      <c r="S607" s="225"/>
      <c r="T607" s="225"/>
      <c r="U607" s="225"/>
      <c r="V607" s="225"/>
      <c r="W607" s="225"/>
      <c r="X607" s="206"/>
      <c r="Y607" s="206"/>
      <c r="Z607" s="206"/>
      <c r="AA607" s="206"/>
      <c r="AB607" s="206"/>
      <c r="AC607" s="206"/>
      <c r="AD607" s="206"/>
      <c r="AE607" s="206"/>
      <c r="AF607" s="206"/>
      <c r="AG607" s="206" t="s">
        <v>280</v>
      </c>
      <c r="AH607" s="206">
        <v>2</v>
      </c>
      <c r="AI607" s="206"/>
      <c r="AJ607" s="206"/>
      <c r="AK607" s="206"/>
      <c r="AL607" s="206"/>
      <c r="AM607" s="206"/>
      <c r="AN607" s="206"/>
      <c r="AO607" s="206"/>
      <c r="AP607" s="206"/>
      <c r="AQ607" s="206"/>
      <c r="AR607" s="206"/>
      <c r="AS607" s="206"/>
      <c r="AT607" s="206"/>
      <c r="AU607" s="206"/>
      <c r="AV607" s="206"/>
      <c r="AW607" s="206"/>
      <c r="AX607" s="206"/>
      <c r="AY607" s="206"/>
      <c r="AZ607" s="206"/>
      <c r="BA607" s="206"/>
      <c r="BB607" s="206"/>
      <c r="BC607" s="206"/>
      <c r="BD607" s="206"/>
      <c r="BE607" s="206"/>
      <c r="BF607" s="206"/>
      <c r="BG607" s="206"/>
      <c r="BH607" s="206"/>
    </row>
    <row r="608" spans="1:60" ht="20.399999999999999" outlineLevel="1" x14ac:dyDescent="0.25">
      <c r="A608" s="223"/>
      <c r="B608" s="224"/>
      <c r="C608" s="257" t="s">
        <v>818</v>
      </c>
      <c r="D608" s="228"/>
      <c r="E608" s="229">
        <v>5.4</v>
      </c>
      <c r="F608" s="225"/>
      <c r="G608" s="225"/>
      <c r="H608" s="225"/>
      <c r="I608" s="225"/>
      <c r="J608" s="225"/>
      <c r="K608" s="225"/>
      <c r="L608" s="225"/>
      <c r="M608" s="225"/>
      <c r="N608" s="225"/>
      <c r="O608" s="225"/>
      <c r="P608" s="225"/>
      <c r="Q608" s="225"/>
      <c r="R608" s="225"/>
      <c r="S608" s="225"/>
      <c r="T608" s="225"/>
      <c r="U608" s="225"/>
      <c r="V608" s="225"/>
      <c r="W608" s="225"/>
      <c r="X608" s="206"/>
      <c r="Y608" s="206"/>
      <c r="Z608" s="206"/>
      <c r="AA608" s="206"/>
      <c r="AB608" s="206"/>
      <c r="AC608" s="206"/>
      <c r="AD608" s="206"/>
      <c r="AE608" s="206"/>
      <c r="AF608" s="206"/>
      <c r="AG608" s="206" t="s">
        <v>280</v>
      </c>
      <c r="AH608" s="206">
        <v>2</v>
      </c>
      <c r="AI608" s="206"/>
      <c r="AJ608" s="206"/>
      <c r="AK608" s="206"/>
      <c r="AL608" s="206"/>
      <c r="AM608" s="206"/>
      <c r="AN608" s="206"/>
      <c r="AO608" s="206"/>
      <c r="AP608" s="206"/>
      <c r="AQ608" s="206"/>
      <c r="AR608" s="206"/>
      <c r="AS608" s="206"/>
      <c r="AT608" s="206"/>
      <c r="AU608" s="206"/>
      <c r="AV608" s="206"/>
      <c r="AW608" s="206"/>
      <c r="AX608" s="206"/>
      <c r="AY608" s="206"/>
      <c r="AZ608" s="206"/>
      <c r="BA608" s="206"/>
      <c r="BB608" s="206"/>
      <c r="BC608" s="206"/>
      <c r="BD608" s="206"/>
      <c r="BE608" s="206"/>
      <c r="BF608" s="206"/>
      <c r="BG608" s="206"/>
      <c r="BH608" s="206"/>
    </row>
    <row r="609" spans="1:60" outlineLevel="1" x14ac:dyDescent="0.25">
      <c r="A609" s="223"/>
      <c r="B609" s="224"/>
      <c r="C609" s="256" t="s">
        <v>762</v>
      </c>
      <c r="D609" s="228"/>
      <c r="E609" s="229"/>
      <c r="F609" s="225"/>
      <c r="G609" s="225"/>
      <c r="H609" s="225"/>
      <c r="I609" s="225"/>
      <c r="J609" s="225"/>
      <c r="K609" s="225"/>
      <c r="L609" s="225"/>
      <c r="M609" s="225"/>
      <c r="N609" s="225"/>
      <c r="O609" s="225"/>
      <c r="P609" s="225"/>
      <c r="Q609" s="225"/>
      <c r="R609" s="225"/>
      <c r="S609" s="225"/>
      <c r="T609" s="225"/>
      <c r="U609" s="225"/>
      <c r="V609" s="225"/>
      <c r="W609" s="225"/>
      <c r="X609" s="206"/>
      <c r="Y609" s="206"/>
      <c r="Z609" s="206"/>
      <c r="AA609" s="206"/>
      <c r="AB609" s="206"/>
      <c r="AC609" s="206"/>
      <c r="AD609" s="206"/>
      <c r="AE609" s="206"/>
      <c r="AF609" s="206"/>
      <c r="AG609" s="206" t="s">
        <v>280</v>
      </c>
      <c r="AH609" s="206"/>
      <c r="AI609" s="206"/>
      <c r="AJ609" s="206"/>
      <c r="AK609" s="206"/>
      <c r="AL609" s="206"/>
      <c r="AM609" s="206"/>
      <c r="AN609" s="206"/>
      <c r="AO609" s="206"/>
      <c r="AP609" s="206"/>
      <c r="AQ609" s="206"/>
      <c r="AR609" s="206"/>
      <c r="AS609" s="206"/>
      <c r="AT609" s="206"/>
      <c r="AU609" s="206"/>
      <c r="AV609" s="206"/>
      <c r="AW609" s="206"/>
      <c r="AX609" s="206"/>
      <c r="AY609" s="206"/>
      <c r="AZ609" s="206"/>
      <c r="BA609" s="206"/>
      <c r="BB609" s="206"/>
      <c r="BC609" s="206"/>
      <c r="BD609" s="206"/>
      <c r="BE609" s="206"/>
      <c r="BF609" s="206"/>
      <c r="BG609" s="206"/>
      <c r="BH609" s="206"/>
    </row>
    <row r="610" spans="1:60" outlineLevel="1" x14ac:dyDescent="0.25">
      <c r="A610" s="223"/>
      <c r="B610" s="224"/>
      <c r="C610" s="254" t="s">
        <v>819</v>
      </c>
      <c r="D610" s="226"/>
      <c r="E610" s="227">
        <v>108.024</v>
      </c>
      <c r="F610" s="225"/>
      <c r="G610" s="225"/>
      <c r="H610" s="225"/>
      <c r="I610" s="225"/>
      <c r="J610" s="225"/>
      <c r="K610" s="225"/>
      <c r="L610" s="225"/>
      <c r="M610" s="225"/>
      <c r="N610" s="225"/>
      <c r="O610" s="225"/>
      <c r="P610" s="225"/>
      <c r="Q610" s="225"/>
      <c r="R610" s="225"/>
      <c r="S610" s="225"/>
      <c r="T610" s="225"/>
      <c r="U610" s="225"/>
      <c r="V610" s="225"/>
      <c r="W610" s="225"/>
      <c r="X610" s="206"/>
      <c r="Y610" s="206"/>
      <c r="Z610" s="206"/>
      <c r="AA610" s="206"/>
      <c r="AB610" s="206"/>
      <c r="AC610" s="206"/>
      <c r="AD610" s="206"/>
      <c r="AE610" s="206"/>
      <c r="AF610" s="206"/>
      <c r="AG610" s="206" t="s">
        <v>280</v>
      </c>
      <c r="AH610" s="206">
        <v>0</v>
      </c>
      <c r="AI610" s="206"/>
      <c r="AJ610" s="206"/>
      <c r="AK610" s="206"/>
      <c r="AL610" s="206"/>
      <c r="AM610" s="206"/>
      <c r="AN610" s="206"/>
      <c r="AO610" s="206"/>
      <c r="AP610" s="206"/>
      <c r="AQ610" s="206"/>
      <c r="AR610" s="206"/>
      <c r="AS610" s="206"/>
      <c r="AT610" s="206"/>
      <c r="AU610" s="206"/>
      <c r="AV610" s="206"/>
      <c r="AW610" s="206"/>
      <c r="AX610" s="206"/>
      <c r="AY610" s="206"/>
      <c r="AZ610" s="206"/>
      <c r="BA610" s="206"/>
      <c r="BB610" s="206"/>
      <c r="BC610" s="206"/>
      <c r="BD610" s="206"/>
      <c r="BE610" s="206"/>
      <c r="BF610" s="206"/>
      <c r="BG610" s="206"/>
      <c r="BH610" s="206"/>
    </row>
    <row r="611" spans="1:60" ht="20.399999999999999" outlineLevel="1" x14ac:dyDescent="0.25">
      <c r="A611" s="237">
        <v>157</v>
      </c>
      <c r="B611" s="238" t="s">
        <v>820</v>
      </c>
      <c r="C611" s="253" t="s">
        <v>821</v>
      </c>
      <c r="D611" s="239" t="s">
        <v>314</v>
      </c>
      <c r="E611" s="240">
        <v>125.76900000000001</v>
      </c>
      <c r="F611" s="241"/>
      <c r="G611" s="242">
        <f>ROUND(E611*F611,2)</f>
        <v>0</v>
      </c>
      <c r="H611" s="241"/>
      <c r="I611" s="242">
        <f>ROUND(E611*H611,2)</f>
        <v>0</v>
      </c>
      <c r="J611" s="241"/>
      <c r="K611" s="242">
        <f>ROUND(E611*J611,2)</f>
        <v>0</v>
      </c>
      <c r="L611" s="242">
        <v>21</v>
      </c>
      <c r="M611" s="242">
        <f>G611*(1+L611/100)</f>
        <v>0</v>
      </c>
      <c r="N611" s="242">
        <v>2.8999999999999998E-3</v>
      </c>
      <c r="O611" s="242">
        <f>ROUND(E611*N611,2)</f>
        <v>0.36</v>
      </c>
      <c r="P611" s="242">
        <v>0</v>
      </c>
      <c r="Q611" s="243">
        <f>ROUND(E611*P611,2)</f>
        <v>0</v>
      </c>
      <c r="R611" s="225" t="s">
        <v>672</v>
      </c>
      <c r="S611" s="225" t="s">
        <v>276</v>
      </c>
      <c r="T611" s="225" t="s">
        <v>277</v>
      </c>
      <c r="U611" s="225">
        <v>0</v>
      </c>
      <c r="V611" s="225">
        <f>ROUND(E611*U611,2)</f>
        <v>0</v>
      </c>
      <c r="W611" s="225"/>
      <c r="X611" s="206"/>
      <c r="Y611" s="206"/>
      <c r="Z611" s="206"/>
      <c r="AA611" s="206"/>
      <c r="AB611" s="206"/>
      <c r="AC611" s="206"/>
      <c r="AD611" s="206"/>
      <c r="AE611" s="206"/>
      <c r="AF611" s="206"/>
      <c r="AG611" s="206" t="s">
        <v>695</v>
      </c>
      <c r="AH611" s="206"/>
      <c r="AI611" s="206"/>
      <c r="AJ611" s="206"/>
      <c r="AK611" s="206"/>
      <c r="AL611" s="206"/>
      <c r="AM611" s="206"/>
      <c r="AN611" s="206"/>
      <c r="AO611" s="206"/>
      <c r="AP611" s="206"/>
      <c r="AQ611" s="206"/>
      <c r="AR611" s="206"/>
      <c r="AS611" s="206"/>
      <c r="AT611" s="206"/>
      <c r="AU611" s="206"/>
      <c r="AV611" s="206"/>
      <c r="AW611" s="206"/>
      <c r="AX611" s="206"/>
      <c r="AY611" s="206"/>
      <c r="AZ611" s="206"/>
      <c r="BA611" s="206"/>
      <c r="BB611" s="206"/>
      <c r="BC611" s="206"/>
      <c r="BD611" s="206"/>
      <c r="BE611" s="206"/>
      <c r="BF611" s="206"/>
      <c r="BG611" s="206"/>
      <c r="BH611" s="206"/>
    </row>
    <row r="612" spans="1:60" outlineLevel="1" x14ac:dyDescent="0.25">
      <c r="A612" s="223"/>
      <c r="B612" s="224"/>
      <c r="C612" s="256" t="s">
        <v>752</v>
      </c>
      <c r="D612" s="228"/>
      <c r="E612" s="229"/>
      <c r="F612" s="225"/>
      <c r="G612" s="225"/>
      <c r="H612" s="225"/>
      <c r="I612" s="225"/>
      <c r="J612" s="225"/>
      <c r="K612" s="225"/>
      <c r="L612" s="225"/>
      <c r="M612" s="225"/>
      <c r="N612" s="225"/>
      <c r="O612" s="225"/>
      <c r="P612" s="225"/>
      <c r="Q612" s="225"/>
      <c r="R612" s="225"/>
      <c r="S612" s="225"/>
      <c r="T612" s="225"/>
      <c r="U612" s="225"/>
      <c r="V612" s="225"/>
      <c r="W612" s="225"/>
      <c r="X612" s="206"/>
      <c r="Y612" s="206"/>
      <c r="Z612" s="206"/>
      <c r="AA612" s="206"/>
      <c r="AB612" s="206"/>
      <c r="AC612" s="206"/>
      <c r="AD612" s="206"/>
      <c r="AE612" s="206"/>
      <c r="AF612" s="206"/>
      <c r="AG612" s="206" t="s">
        <v>280</v>
      </c>
      <c r="AH612" s="206"/>
      <c r="AI612" s="206"/>
      <c r="AJ612" s="206"/>
      <c r="AK612" s="206"/>
      <c r="AL612" s="206"/>
      <c r="AM612" s="206"/>
      <c r="AN612" s="206"/>
      <c r="AO612" s="206"/>
      <c r="AP612" s="206"/>
      <c r="AQ612" s="206"/>
      <c r="AR612" s="206"/>
      <c r="AS612" s="206"/>
      <c r="AT612" s="206"/>
      <c r="AU612" s="206"/>
      <c r="AV612" s="206"/>
      <c r="AW612" s="206"/>
      <c r="AX612" s="206"/>
      <c r="AY612" s="206"/>
      <c r="AZ612" s="206"/>
      <c r="BA612" s="206"/>
      <c r="BB612" s="206"/>
      <c r="BC612" s="206"/>
      <c r="BD612" s="206"/>
      <c r="BE612" s="206"/>
      <c r="BF612" s="206"/>
      <c r="BG612" s="206"/>
      <c r="BH612" s="206"/>
    </row>
    <row r="613" spans="1:60" outlineLevel="1" x14ac:dyDescent="0.25">
      <c r="A613" s="223"/>
      <c r="B613" s="224"/>
      <c r="C613" s="257" t="s">
        <v>822</v>
      </c>
      <c r="D613" s="228"/>
      <c r="E613" s="229">
        <v>28.02</v>
      </c>
      <c r="F613" s="225"/>
      <c r="G613" s="225"/>
      <c r="H613" s="225"/>
      <c r="I613" s="225"/>
      <c r="J613" s="225"/>
      <c r="K613" s="225"/>
      <c r="L613" s="225"/>
      <c r="M613" s="225"/>
      <c r="N613" s="225"/>
      <c r="O613" s="225"/>
      <c r="P613" s="225"/>
      <c r="Q613" s="225"/>
      <c r="R613" s="225"/>
      <c r="S613" s="225"/>
      <c r="T613" s="225"/>
      <c r="U613" s="225"/>
      <c r="V613" s="225"/>
      <c r="W613" s="225"/>
      <c r="X613" s="206"/>
      <c r="Y613" s="206"/>
      <c r="Z613" s="206"/>
      <c r="AA613" s="206"/>
      <c r="AB613" s="206"/>
      <c r="AC613" s="206"/>
      <c r="AD613" s="206"/>
      <c r="AE613" s="206"/>
      <c r="AF613" s="206"/>
      <c r="AG613" s="206" t="s">
        <v>280</v>
      </c>
      <c r="AH613" s="206">
        <v>2</v>
      </c>
      <c r="AI613" s="206"/>
      <c r="AJ613" s="206"/>
      <c r="AK613" s="206"/>
      <c r="AL613" s="206"/>
      <c r="AM613" s="206"/>
      <c r="AN613" s="206"/>
      <c r="AO613" s="206"/>
      <c r="AP613" s="206"/>
      <c r="AQ613" s="206"/>
      <c r="AR613" s="206"/>
      <c r="AS613" s="206"/>
      <c r="AT613" s="206"/>
      <c r="AU613" s="206"/>
      <c r="AV613" s="206"/>
      <c r="AW613" s="206"/>
      <c r="AX613" s="206"/>
      <c r="AY613" s="206"/>
      <c r="AZ613" s="206"/>
      <c r="BA613" s="206"/>
      <c r="BB613" s="206"/>
      <c r="BC613" s="206"/>
      <c r="BD613" s="206"/>
      <c r="BE613" s="206"/>
      <c r="BF613" s="206"/>
      <c r="BG613" s="206"/>
      <c r="BH613" s="206"/>
    </row>
    <row r="614" spans="1:60" outlineLevel="1" x14ac:dyDescent="0.25">
      <c r="A614" s="223"/>
      <c r="B614" s="224"/>
      <c r="C614" s="257" t="s">
        <v>823</v>
      </c>
      <c r="D614" s="228"/>
      <c r="E614" s="229">
        <v>27.88</v>
      </c>
      <c r="F614" s="225"/>
      <c r="G614" s="225"/>
      <c r="H614" s="225"/>
      <c r="I614" s="225"/>
      <c r="J614" s="225"/>
      <c r="K614" s="225"/>
      <c r="L614" s="225"/>
      <c r="M614" s="225"/>
      <c r="N614" s="225"/>
      <c r="O614" s="225"/>
      <c r="P614" s="225"/>
      <c r="Q614" s="225"/>
      <c r="R614" s="225"/>
      <c r="S614" s="225"/>
      <c r="T614" s="225"/>
      <c r="U614" s="225"/>
      <c r="V614" s="225"/>
      <c r="W614" s="225"/>
      <c r="X614" s="206"/>
      <c r="Y614" s="206"/>
      <c r="Z614" s="206"/>
      <c r="AA614" s="206"/>
      <c r="AB614" s="206"/>
      <c r="AC614" s="206"/>
      <c r="AD614" s="206"/>
      <c r="AE614" s="206"/>
      <c r="AF614" s="206"/>
      <c r="AG614" s="206" t="s">
        <v>280</v>
      </c>
      <c r="AH614" s="206">
        <v>2</v>
      </c>
      <c r="AI614" s="206"/>
      <c r="AJ614" s="206"/>
      <c r="AK614" s="206"/>
      <c r="AL614" s="206"/>
      <c r="AM614" s="206"/>
      <c r="AN614" s="206"/>
      <c r="AO614" s="206"/>
      <c r="AP614" s="206"/>
      <c r="AQ614" s="206"/>
      <c r="AR614" s="206"/>
      <c r="AS614" s="206"/>
      <c r="AT614" s="206"/>
      <c r="AU614" s="206"/>
      <c r="AV614" s="206"/>
      <c r="AW614" s="206"/>
      <c r="AX614" s="206"/>
      <c r="AY614" s="206"/>
      <c r="AZ614" s="206"/>
      <c r="BA614" s="206"/>
      <c r="BB614" s="206"/>
      <c r="BC614" s="206"/>
      <c r="BD614" s="206"/>
      <c r="BE614" s="206"/>
      <c r="BF614" s="206"/>
      <c r="BG614" s="206"/>
      <c r="BH614" s="206"/>
    </row>
    <row r="615" spans="1:60" outlineLevel="1" x14ac:dyDescent="0.25">
      <c r="A615" s="223"/>
      <c r="B615" s="224"/>
      <c r="C615" s="257" t="s">
        <v>824</v>
      </c>
      <c r="D615" s="228"/>
      <c r="E615" s="229">
        <v>21.25</v>
      </c>
      <c r="F615" s="225"/>
      <c r="G615" s="225"/>
      <c r="H615" s="225"/>
      <c r="I615" s="225"/>
      <c r="J615" s="225"/>
      <c r="K615" s="225"/>
      <c r="L615" s="225"/>
      <c r="M615" s="225"/>
      <c r="N615" s="225"/>
      <c r="O615" s="225"/>
      <c r="P615" s="225"/>
      <c r="Q615" s="225"/>
      <c r="R615" s="225"/>
      <c r="S615" s="225"/>
      <c r="T615" s="225"/>
      <c r="U615" s="225"/>
      <c r="V615" s="225"/>
      <c r="W615" s="225"/>
      <c r="X615" s="206"/>
      <c r="Y615" s="206"/>
      <c r="Z615" s="206"/>
      <c r="AA615" s="206"/>
      <c r="AB615" s="206"/>
      <c r="AC615" s="206"/>
      <c r="AD615" s="206"/>
      <c r="AE615" s="206"/>
      <c r="AF615" s="206"/>
      <c r="AG615" s="206" t="s">
        <v>280</v>
      </c>
      <c r="AH615" s="206">
        <v>2</v>
      </c>
      <c r="AI615" s="206"/>
      <c r="AJ615" s="206"/>
      <c r="AK615" s="206"/>
      <c r="AL615" s="206"/>
      <c r="AM615" s="206"/>
      <c r="AN615" s="206"/>
      <c r="AO615" s="206"/>
      <c r="AP615" s="206"/>
      <c r="AQ615" s="206"/>
      <c r="AR615" s="206"/>
      <c r="AS615" s="206"/>
      <c r="AT615" s="206"/>
      <c r="AU615" s="206"/>
      <c r="AV615" s="206"/>
      <c r="AW615" s="206"/>
      <c r="AX615" s="206"/>
      <c r="AY615" s="206"/>
      <c r="AZ615" s="206"/>
      <c r="BA615" s="206"/>
      <c r="BB615" s="206"/>
      <c r="BC615" s="206"/>
      <c r="BD615" s="206"/>
      <c r="BE615" s="206"/>
      <c r="BF615" s="206"/>
      <c r="BG615" s="206"/>
      <c r="BH615" s="206"/>
    </row>
    <row r="616" spans="1:60" outlineLevel="1" x14ac:dyDescent="0.25">
      <c r="A616" s="223"/>
      <c r="B616" s="224"/>
      <c r="C616" s="257" t="s">
        <v>825</v>
      </c>
      <c r="D616" s="228"/>
      <c r="E616" s="229">
        <v>6.78</v>
      </c>
      <c r="F616" s="225"/>
      <c r="G616" s="225"/>
      <c r="H616" s="225"/>
      <c r="I616" s="225"/>
      <c r="J616" s="225"/>
      <c r="K616" s="225"/>
      <c r="L616" s="225"/>
      <c r="M616" s="225"/>
      <c r="N616" s="225"/>
      <c r="O616" s="225"/>
      <c r="P616" s="225"/>
      <c r="Q616" s="225"/>
      <c r="R616" s="225"/>
      <c r="S616" s="225"/>
      <c r="T616" s="225"/>
      <c r="U616" s="225"/>
      <c r="V616" s="225"/>
      <c r="W616" s="225"/>
      <c r="X616" s="206"/>
      <c r="Y616" s="206"/>
      <c r="Z616" s="206"/>
      <c r="AA616" s="206"/>
      <c r="AB616" s="206"/>
      <c r="AC616" s="206"/>
      <c r="AD616" s="206"/>
      <c r="AE616" s="206"/>
      <c r="AF616" s="206"/>
      <c r="AG616" s="206" t="s">
        <v>280</v>
      </c>
      <c r="AH616" s="206">
        <v>2</v>
      </c>
      <c r="AI616" s="206"/>
      <c r="AJ616" s="206"/>
      <c r="AK616" s="206"/>
      <c r="AL616" s="206"/>
      <c r="AM616" s="206"/>
      <c r="AN616" s="206"/>
      <c r="AO616" s="206"/>
      <c r="AP616" s="206"/>
      <c r="AQ616" s="206"/>
      <c r="AR616" s="206"/>
      <c r="AS616" s="206"/>
      <c r="AT616" s="206"/>
      <c r="AU616" s="206"/>
      <c r="AV616" s="206"/>
      <c r="AW616" s="206"/>
      <c r="AX616" s="206"/>
      <c r="AY616" s="206"/>
      <c r="AZ616" s="206"/>
      <c r="BA616" s="206"/>
      <c r="BB616" s="206"/>
      <c r="BC616" s="206"/>
      <c r="BD616" s="206"/>
      <c r="BE616" s="206"/>
      <c r="BF616" s="206"/>
      <c r="BG616" s="206"/>
      <c r="BH616" s="206"/>
    </row>
    <row r="617" spans="1:60" outlineLevel="1" x14ac:dyDescent="0.25">
      <c r="A617" s="223"/>
      <c r="B617" s="224"/>
      <c r="C617" s="257" t="s">
        <v>826</v>
      </c>
      <c r="D617" s="228"/>
      <c r="E617" s="229">
        <v>24.22</v>
      </c>
      <c r="F617" s="225"/>
      <c r="G617" s="225"/>
      <c r="H617" s="225"/>
      <c r="I617" s="225"/>
      <c r="J617" s="225"/>
      <c r="K617" s="225"/>
      <c r="L617" s="225"/>
      <c r="M617" s="225"/>
      <c r="N617" s="225"/>
      <c r="O617" s="225"/>
      <c r="P617" s="225"/>
      <c r="Q617" s="225"/>
      <c r="R617" s="225"/>
      <c r="S617" s="225"/>
      <c r="T617" s="225"/>
      <c r="U617" s="225"/>
      <c r="V617" s="225"/>
      <c r="W617" s="225"/>
      <c r="X617" s="206"/>
      <c r="Y617" s="206"/>
      <c r="Z617" s="206"/>
      <c r="AA617" s="206"/>
      <c r="AB617" s="206"/>
      <c r="AC617" s="206"/>
      <c r="AD617" s="206"/>
      <c r="AE617" s="206"/>
      <c r="AF617" s="206"/>
      <c r="AG617" s="206" t="s">
        <v>280</v>
      </c>
      <c r="AH617" s="206">
        <v>2</v>
      </c>
      <c r="AI617" s="206"/>
      <c r="AJ617" s="206"/>
      <c r="AK617" s="206"/>
      <c r="AL617" s="206"/>
      <c r="AM617" s="206"/>
      <c r="AN617" s="206"/>
      <c r="AO617" s="206"/>
      <c r="AP617" s="206"/>
      <c r="AQ617" s="206"/>
      <c r="AR617" s="206"/>
      <c r="AS617" s="206"/>
      <c r="AT617" s="206"/>
      <c r="AU617" s="206"/>
      <c r="AV617" s="206"/>
      <c r="AW617" s="206"/>
      <c r="AX617" s="206"/>
      <c r="AY617" s="206"/>
      <c r="AZ617" s="206"/>
      <c r="BA617" s="206"/>
      <c r="BB617" s="206"/>
      <c r="BC617" s="206"/>
      <c r="BD617" s="206"/>
      <c r="BE617" s="206"/>
      <c r="BF617" s="206"/>
      <c r="BG617" s="206"/>
      <c r="BH617" s="206"/>
    </row>
    <row r="618" spans="1:60" outlineLevel="1" x14ac:dyDescent="0.25">
      <c r="A618" s="223"/>
      <c r="B618" s="224"/>
      <c r="C618" s="257" t="s">
        <v>827</v>
      </c>
      <c r="D618" s="228"/>
      <c r="E618" s="229">
        <v>5.6</v>
      </c>
      <c r="F618" s="225"/>
      <c r="G618" s="225"/>
      <c r="H618" s="225"/>
      <c r="I618" s="225"/>
      <c r="J618" s="225"/>
      <c r="K618" s="225"/>
      <c r="L618" s="225"/>
      <c r="M618" s="225"/>
      <c r="N618" s="225"/>
      <c r="O618" s="225"/>
      <c r="P618" s="225"/>
      <c r="Q618" s="225"/>
      <c r="R618" s="225"/>
      <c r="S618" s="225"/>
      <c r="T618" s="225"/>
      <c r="U618" s="225"/>
      <c r="V618" s="225"/>
      <c r="W618" s="225"/>
      <c r="X618" s="206"/>
      <c r="Y618" s="206"/>
      <c r="Z618" s="206"/>
      <c r="AA618" s="206"/>
      <c r="AB618" s="206"/>
      <c r="AC618" s="206"/>
      <c r="AD618" s="206"/>
      <c r="AE618" s="206"/>
      <c r="AF618" s="206"/>
      <c r="AG618" s="206" t="s">
        <v>280</v>
      </c>
      <c r="AH618" s="206">
        <v>2</v>
      </c>
      <c r="AI618" s="206"/>
      <c r="AJ618" s="206"/>
      <c r="AK618" s="206"/>
      <c r="AL618" s="206"/>
      <c r="AM618" s="206"/>
      <c r="AN618" s="206"/>
      <c r="AO618" s="206"/>
      <c r="AP618" s="206"/>
      <c r="AQ618" s="206"/>
      <c r="AR618" s="206"/>
      <c r="AS618" s="206"/>
      <c r="AT618" s="206"/>
      <c r="AU618" s="206"/>
      <c r="AV618" s="206"/>
      <c r="AW618" s="206"/>
      <c r="AX618" s="206"/>
      <c r="AY618" s="206"/>
      <c r="AZ618" s="206"/>
      <c r="BA618" s="206"/>
      <c r="BB618" s="206"/>
      <c r="BC618" s="206"/>
      <c r="BD618" s="206"/>
      <c r="BE618" s="206"/>
      <c r="BF618" s="206"/>
      <c r="BG618" s="206"/>
      <c r="BH618" s="206"/>
    </row>
    <row r="619" spans="1:60" outlineLevel="1" x14ac:dyDescent="0.25">
      <c r="A619" s="223"/>
      <c r="B619" s="224"/>
      <c r="C619" s="257" t="s">
        <v>828</v>
      </c>
      <c r="D619" s="228"/>
      <c r="E619" s="229">
        <v>6.03</v>
      </c>
      <c r="F619" s="225"/>
      <c r="G619" s="225"/>
      <c r="H619" s="225"/>
      <c r="I619" s="225"/>
      <c r="J619" s="225"/>
      <c r="K619" s="225"/>
      <c r="L619" s="225"/>
      <c r="M619" s="225"/>
      <c r="N619" s="225"/>
      <c r="O619" s="225"/>
      <c r="P619" s="225"/>
      <c r="Q619" s="225"/>
      <c r="R619" s="225"/>
      <c r="S619" s="225"/>
      <c r="T619" s="225"/>
      <c r="U619" s="225"/>
      <c r="V619" s="225"/>
      <c r="W619" s="225"/>
      <c r="X619" s="206"/>
      <c r="Y619" s="206"/>
      <c r="Z619" s="206"/>
      <c r="AA619" s="206"/>
      <c r="AB619" s="206"/>
      <c r="AC619" s="206"/>
      <c r="AD619" s="206"/>
      <c r="AE619" s="206"/>
      <c r="AF619" s="206"/>
      <c r="AG619" s="206" t="s">
        <v>280</v>
      </c>
      <c r="AH619" s="206">
        <v>2</v>
      </c>
      <c r="AI619" s="206"/>
      <c r="AJ619" s="206"/>
      <c r="AK619" s="206"/>
      <c r="AL619" s="206"/>
      <c r="AM619" s="206"/>
      <c r="AN619" s="206"/>
      <c r="AO619" s="206"/>
      <c r="AP619" s="206"/>
      <c r="AQ619" s="206"/>
      <c r="AR619" s="206"/>
      <c r="AS619" s="206"/>
      <c r="AT619" s="206"/>
      <c r="AU619" s="206"/>
      <c r="AV619" s="206"/>
      <c r="AW619" s="206"/>
      <c r="AX619" s="206"/>
      <c r="AY619" s="206"/>
      <c r="AZ619" s="206"/>
      <c r="BA619" s="206"/>
      <c r="BB619" s="206"/>
      <c r="BC619" s="206"/>
      <c r="BD619" s="206"/>
      <c r="BE619" s="206"/>
      <c r="BF619" s="206"/>
      <c r="BG619" s="206"/>
      <c r="BH619" s="206"/>
    </row>
    <row r="620" spans="1:60" outlineLevel="1" x14ac:dyDescent="0.25">
      <c r="A620" s="223"/>
      <c r="B620" s="224"/>
      <c r="C620" s="256" t="s">
        <v>762</v>
      </c>
      <c r="D620" s="228"/>
      <c r="E620" s="229"/>
      <c r="F620" s="225"/>
      <c r="G620" s="225"/>
      <c r="H620" s="225"/>
      <c r="I620" s="225"/>
      <c r="J620" s="225"/>
      <c r="K620" s="225"/>
      <c r="L620" s="225"/>
      <c r="M620" s="225"/>
      <c r="N620" s="225"/>
      <c r="O620" s="225"/>
      <c r="P620" s="225"/>
      <c r="Q620" s="225"/>
      <c r="R620" s="225"/>
      <c r="S620" s="225"/>
      <c r="T620" s="225"/>
      <c r="U620" s="225"/>
      <c r="V620" s="225"/>
      <c r="W620" s="225"/>
      <c r="X620" s="206"/>
      <c r="Y620" s="206"/>
      <c r="Z620" s="206"/>
      <c r="AA620" s="206"/>
      <c r="AB620" s="206"/>
      <c r="AC620" s="206"/>
      <c r="AD620" s="206"/>
      <c r="AE620" s="206"/>
      <c r="AF620" s="206"/>
      <c r="AG620" s="206" t="s">
        <v>280</v>
      </c>
      <c r="AH620" s="206"/>
      <c r="AI620" s="206"/>
      <c r="AJ620" s="206"/>
      <c r="AK620" s="206"/>
      <c r="AL620" s="206"/>
      <c r="AM620" s="206"/>
      <c r="AN620" s="206"/>
      <c r="AO620" s="206"/>
      <c r="AP620" s="206"/>
      <c r="AQ620" s="206"/>
      <c r="AR620" s="206"/>
      <c r="AS620" s="206"/>
      <c r="AT620" s="206"/>
      <c r="AU620" s="206"/>
      <c r="AV620" s="206"/>
      <c r="AW620" s="206"/>
      <c r="AX620" s="206"/>
      <c r="AY620" s="206"/>
      <c r="AZ620" s="206"/>
      <c r="BA620" s="206"/>
      <c r="BB620" s="206"/>
      <c r="BC620" s="206"/>
      <c r="BD620" s="206"/>
      <c r="BE620" s="206"/>
      <c r="BF620" s="206"/>
      <c r="BG620" s="206"/>
      <c r="BH620" s="206"/>
    </row>
    <row r="621" spans="1:60" outlineLevel="1" x14ac:dyDescent="0.25">
      <c r="A621" s="223"/>
      <c r="B621" s="224"/>
      <c r="C621" s="254" t="s">
        <v>829</v>
      </c>
      <c r="D621" s="226"/>
      <c r="E621" s="227">
        <v>125.76900000000001</v>
      </c>
      <c r="F621" s="225"/>
      <c r="G621" s="225"/>
      <c r="H621" s="225"/>
      <c r="I621" s="225"/>
      <c r="J621" s="225"/>
      <c r="K621" s="225"/>
      <c r="L621" s="225"/>
      <c r="M621" s="225"/>
      <c r="N621" s="225"/>
      <c r="O621" s="225"/>
      <c r="P621" s="225"/>
      <c r="Q621" s="225"/>
      <c r="R621" s="225"/>
      <c r="S621" s="225"/>
      <c r="T621" s="225"/>
      <c r="U621" s="225"/>
      <c r="V621" s="225"/>
      <c r="W621" s="225"/>
      <c r="X621" s="206"/>
      <c r="Y621" s="206"/>
      <c r="Z621" s="206"/>
      <c r="AA621" s="206"/>
      <c r="AB621" s="206"/>
      <c r="AC621" s="206"/>
      <c r="AD621" s="206"/>
      <c r="AE621" s="206"/>
      <c r="AF621" s="206"/>
      <c r="AG621" s="206" t="s">
        <v>280</v>
      </c>
      <c r="AH621" s="206">
        <v>0</v>
      </c>
      <c r="AI621" s="206"/>
      <c r="AJ621" s="206"/>
      <c r="AK621" s="206"/>
      <c r="AL621" s="206"/>
      <c r="AM621" s="206"/>
      <c r="AN621" s="206"/>
      <c r="AO621" s="206"/>
      <c r="AP621" s="206"/>
      <c r="AQ621" s="206"/>
      <c r="AR621" s="206"/>
      <c r="AS621" s="206"/>
      <c r="AT621" s="206"/>
      <c r="AU621" s="206"/>
      <c r="AV621" s="206"/>
      <c r="AW621" s="206"/>
      <c r="AX621" s="206"/>
      <c r="AY621" s="206"/>
      <c r="AZ621" s="206"/>
      <c r="BA621" s="206"/>
      <c r="BB621" s="206"/>
      <c r="BC621" s="206"/>
      <c r="BD621" s="206"/>
      <c r="BE621" s="206"/>
      <c r="BF621" s="206"/>
      <c r="BG621" s="206"/>
      <c r="BH621" s="206"/>
    </row>
    <row r="622" spans="1:60" x14ac:dyDescent="0.25">
      <c r="A622" s="231" t="s">
        <v>271</v>
      </c>
      <c r="B622" s="232" t="s">
        <v>232</v>
      </c>
      <c r="C622" s="252" t="s">
        <v>233</v>
      </c>
      <c r="D622" s="233"/>
      <c r="E622" s="234"/>
      <c r="F622" s="235"/>
      <c r="G622" s="235">
        <f>SUMIF(AG623:AG674,"&lt;&gt;NOR",G623:G674)</f>
        <v>0</v>
      </c>
      <c r="H622" s="235"/>
      <c r="I622" s="235">
        <f>SUM(I623:I674)</f>
        <v>0</v>
      </c>
      <c r="J622" s="235"/>
      <c r="K622" s="235">
        <f>SUM(K623:K674)</f>
        <v>0</v>
      </c>
      <c r="L622" s="235"/>
      <c r="M622" s="235">
        <f>SUM(M623:M674)</f>
        <v>0</v>
      </c>
      <c r="N622" s="235"/>
      <c r="O622" s="235">
        <f>SUM(O623:O674)</f>
        <v>0.4</v>
      </c>
      <c r="P622" s="235"/>
      <c r="Q622" s="236">
        <f>SUM(Q623:Q674)</f>
        <v>0</v>
      </c>
      <c r="R622" s="230"/>
      <c r="S622" s="230"/>
      <c r="T622" s="230"/>
      <c r="U622" s="230"/>
      <c r="V622" s="230">
        <f>SUM(V623:V674)</f>
        <v>96.039999999999992</v>
      </c>
      <c r="W622" s="230"/>
      <c r="AG622" t="s">
        <v>272</v>
      </c>
    </row>
    <row r="623" spans="1:60" outlineLevel="1" x14ac:dyDescent="0.25">
      <c r="A623" s="237">
        <v>158</v>
      </c>
      <c r="B623" s="238" t="s">
        <v>830</v>
      </c>
      <c r="C623" s="253" t="s">
        <v>831</v>
      </c>
      <c r="D623" s="239" t="s">
        <v>314</v>
      </c>
      <c r="E623" s="240">
        <v>81.674000000000007</v>
      </c>
      <c r="F623" s="241"/>
      <c r="G623" s="242">
        <f>ROUND(E623*F623,2)</f>
        <v>0</v>
      </c>
      <c r="H623" s="241"/>
      <c r="I623" s="242">
        <f>ROUND(E623*H623,2)</f>
        <v>0</v>
      </c>
      <c r="J623" s="241"/>
      <c r="K623" s="242">
        <f>ROUND(E623*J623,2)</f>
        <v>0</v>
      </c>
      <c r="L623" s="242">
        <v>21</v>
      </c>
      <c r="M623" s="242">
        <f>G623*(1+L623/100)</f>
        <v>0</v>
      </c>
      <c r="N623" s="242">
        <v>2.1000000000000001E-4</v>
      </c>
      <c r="O623" s="242">
        <f>ROUND(E623*N623,2)</f>
        <v>0.02</v>
      </c>
      <c r="P623" s="242">
        <v>0</v>
      </c>
      <c r="Q623" s="243">
        <f>ROUND(E623*P623,2)</f>
        <v>0</v>
      </c>
      <c r="R623" s="225"/>
      <c r="S623" s="225" t="s">
        <v>276</v>
      </c>
      <c r="T623" s="225" t="s">
        <v>277</v>
      </c>
      <c r="U623" s="225">
        <v>0.05</v>
      </c>
      <c r="V623" s="225">
        <f>ROUND(E623*U623,2)</f>
        <v>4.08</v>
      </c>
      <c r="W623" s="225"/>
      <c r="X623" s="206"/>
      <c r="Y623" s="206"/>
      <c r="Z623" s="206"/>
      <c r="AA623" s="206"/>
      <c r="AB623" s="206"/>
      <c r="AC623" s="206"/>
      <c r="AD623" s="206"/>
      <c r="AE623" s="206"/>
      <c r="AF623" s="206"/>
      <c r="AG623" s="206" t="s">
        <v>659</v>
      </c>
      <c r="AH623" s="206"/>
      <c r="AI623" s="206"/>
      <c r="AJ623" s="206"/>
      <c r="AK623" s="206"/>
      <c r="AL623" s="206"/>
      <c r="AM623" s="206"/>
      <c r="AN623" s="206"/>
      <c r="AO623" s="206"/>
      <c r="AP623" s="206"/>
      <c r="AQ623" s="206"/>
      <c r="AR623" s="206"/>
      <c r="AS623" s="206"/>
      <c r="AT623" s="206"/>
      <c r="AU623" s="206"/>
      <c r="AV623" s="206"/>
      <c r="AW623" s="206"/>
      <c r="AX623" s="206"/>
      <c r="AY623" s="206"/>
      <c r="AZ623" s="206"/>
      <c r="BA623" s="206"/>
      <c r="BB623" s="206"/>
      <c r="BC623" s="206"/>
      <c r="BD623" s="206"/>
      <c r="BE623" s="206"/>
      <c r="BF623" s="206"/>
      <c r="BG623" s="206"/>
      <c r="BH623" s="206"/>
    </row>
    <row r="624" spans="1:60" outlineLevel="1" x14ac:dyDescent="0.25">
      <c r="A624" s="223"/>
      <c r="B624" s="224"/>
      <c r="C624" s="254" t="s">
        <v>832</v>
      </c>
      <c r="D624" s="226"/>
      <c r="E624" s="227">
        <v>29.43</v>
      </c>
      <c r="F624" s="225"/>
      <c r="G624" s="225"/>
      <c r="H624" s="225"/>
      <c r="I624" s="225"/>
      <c r="J624" s="225"/>
      <c r="K624" s="225"/>
      <c r="L624" s="225"/>
      <c r="M624" s="225"/>
      <c r="N624" s="225"/>
      <c r="O624" s="225"/>
      <c r="P624" s="225"/>
      <c r="Q624" s="225"/>
      <c r="R624" s="225"/>
      <c r="S624" s="225"/>
      <c r="T624" s="225"/>
      <c r="U624" s="225"/>
      <c r="V624" s="225"/>
      <c r="W624" s="225"/>
      <c r="X624" s="206"/>
      <c r="Y624" s="206"/>
      <c r="Z624" s="206"/>
      <c r="AA624" s="206"/>
      <c r="AB624" s="206"/>
      <c r="AC624" s="206"/>
      <c r="AD624" s="206"/>
      <c r="AE624" s="206"/>
      <c r="AF624" s="206"/>
      <c r="AG624" s="206" t="s">
        <v>280</v>
      </c>
      <c r="AH624" s="206">
        <v>0</v>
      </c>
      <c r="AI624" s="206"/>
      <c r="AJ624" s="206"/>
      <c r="AK624" s="206"/>
      <c r="AL624" s="206"/>
      <c r="AM624" s="206"/>
      <c r="AN624" s="206"/>
      <c r="AO624" s="206"/>
      <c r="AP624" s="206"/>
      <c r="AQ624" s="206"/>
      <c r="AR624" s="206"/>
      <c r="AS624" s="206"/>
      <c r="AT624" s="206"/>
      <c r="AU624" s="206"/>
      <c r="AV624" s="206"/>
      <c r="AW624" s="206"/>
      <c r="AX624" s="206"/>
      <c r="AY624" s="206"/>
      <c r="AZ624" s="206"/>
      <c r="BA624" s="206"/>
      <c r="BB624" s="206"/>
      <c r="BC624" s="206"/>
      <c r="BD624" s="206"/>
      <c r="BE624" s="206"/>
      <c r="BF624" s="206"/>
      <c r="BG624" s="206"/>
      <c r="BH624" s="206"/>
    </row>
    <row r="625" spans="1:60" outlineLevel="1" x14ac:dyDescent="0.25">
      <c r="A625" s="223"/>
      <c r="B625" s="224"/>
      <c r="C625" s="254" t="s">
        <v>833</v>
      </c>
      <c r="D625" s="226"/>
      <c r="E625" s="227">
        <v>-1.36</v>
      </c>
      <c r="F625" s="225"/>
      <c r="G625" s="225"/>
      <c r="H625" s="225"/>
      <c r="I625" s="225"/>
      <c r="J625" s="225"/>
      <c r="K625" s="225"/>
      <c r="L625" s="225"/>
      <c r="M625" s="225"/>
      <c r="N625" s="225"/>
      <c r="O625" s="225"/>
      <c r="P625" s="225"/>
      <c r="Q625" s="225"/>
      <c r="R625" s="225"/>
      <c r="S625" s="225"/>
      <c r="T625" s="225"/>
      <c r="U625" s="225"/>
      <c r="V625" s="225"/>
      <c r="W625" s="225"/>
      <c r="X625" s="206"/>
      <c r="Y625" s="206"/>
      <c r="Z625" s="206"/>
      <c r="AA625" s="206"/>
      <c r="AB625" s="206"/>
      <c r="AC625" s="206"/>
      <c r="AD625" s="206"/>
      <c r="AE625" s="206"/>
      <c r="AF625" s="206"/>
      <c r="AG625" s="206" t="s">
        <v>280</v>
      </c>
      <c r="AH625" s="206">
        <v>0</v>
      </c>
      <c r="AI625" s="206"/>
      <c r="AJ625" s="206"/>
      <c r="AK625" s="206"/>
      <c r="AL625" s="206"/>
      <c r="AM625" s="206"/>
      <c r="AN625" s="206"/>
      <c r="AO625" s="206"/>
      <c r="AP625" s="206"/>
      <c r="AQ625" s="206"/>
      <c r="AR625" s="206"/>
      <c r="AS625" s="206"/>
      <c r="AT625" s="206"/>
      <c r="AU625" s="206"/>
      <c r="AV625" s="206"/>
      <c r="AW625" s="206"/>
      <c r="AX625" s="206"/>
      <c r="AY625" s="206"/>
      <c r="AZ625" s="206"/>
      <c r="BA625" s="206"/>
      <c r="BB625" s="206"/>
      <c r="BC625" s="206"/>
      <c r="BD625" s="206"/>
      <c r="BE625" s="206"/>
      <c r="BF625" s="206"/>
      <c r="BG625" s="206"/>
      <c r="BH625" s="206"/>
    </row>
    <row r="626" spans="1:60" outlineLevel="1" x14ac:dyDescent="0.25">
      <c r="A626" s="223"/>
      <c r="B626" s="224"/>
      <c r="C626" s="254" t="s">
        <v>834</v>
      </c>
      <c r="D626" s="226"/>
      <c r="E626" s="227">
        <v>-1.44</v>
      </c>
      <c r="F626" s="225"/>
      <c r="G626" s="225"/>
      <c r="H626" s="225"/>
      <c r="I626" s="225"/>
      <c r="J626" s="225"/>
      <c r="K626" s="225"/>
      <c r="L626" s="225"/>
      <c r="M626" s="225"/>
      <c r="N626" s="225"/>
      <c r="O626" s="225"/>
      <c r="P626" s="225"/>
      <c r="Q626" s="225"/>
      <c r="R626" s="225"/>
      <c r="S626" s="225"/>
      <c r="T626" s="225"/>
      <c r="U626" s="225"/>
      <c r="V626" s="225"/>
      <c r="W626" s="225"/>
      <c r="X626" s="206"/>
      <c r="Y626" s="206"/>
      <c r="Z626" s="206"/>
      <c r="AA626" s="206"/>
      <c r="AB626" s="206"/>
      <c r="AC626" s="206"/>
      <c r="AD626" s="206"/>
      <c r="AE626" s="206"/>
      <c r="AF626" s="206"/>
      <c r="AG626" s="206" t="s">
        <v>280</v>
      </c>
      <c r="AH626" s="206">
        <v>0</v>
      </c>
      <c r="AI626" s="206"/>
      <c r="AJ626" s="206"/>
      <c r="AK626" s="206"/>
      <c r="AL626" s="206"/>
      <c r="AM626" s="206"/>
      <c r="AN626" s="206"/>
      <c r="AO626" s="206"/>
      <c r="AP626" s="206"/>
      <c r="AQ626" s="206"/>
      <c r="AR626" s="206"/>
      <c r="AS626" s="206"/>
      <c r="AT626" s="206"/>
      <c r="AU626" s="206"/>
      <c r="AV626" s="206"/>
      <c r="AW626" s="206"/>
      <c r="AX626" s="206"/>
      <c r="AY626" s="206"/>
      <c r="AZ626" s="206"/>
      <c r="BA626" s="206"/>
      <c r="BB626" s="206"/>
      <c r="BC626" s="206"/>
      <c r="BD626" s="206"/>
      <c r="BE626" s="206"/>
      <c r="BF626" s="206"/>
      <c r="BG626" s="206"/>
      <c r="BH626" s="206"/>
    </row>
    <row r="627" spans="1:60" ht="20.399999999999999" outlineLevel="1" x14ac:dyDescent="0.25">
      <c r="A627" s="223"/>
      <c r="B627" s="224"/>
      <c r="C627" s="254" t="s">
        <v>835</v>
      </c>
      <c r="D627" s="226"/>
      <c r="E627" s="227">
        <v>28.818000000000001</v>
      </c>
      <c r="F627" s="225"/>
      <c r="G627" s="225"/>
      <c r="H627" s="225"/>
      <c r="I627" s="225"/>
      <c r="J627" s="225"/>
      <c r="K627" s="225"/>
      <c r="L627" s="225"/>
      <c r="M627" s="225"/>
      <c r="N627" s="225"/>
      <c r="O627" s="225"/>
      <c r="P627" s="225"/>
      <c r="Q627" s="225"/>
      <c r="R627" s="225"/>
      <c r="S627" s="225"/>
      <c r="T627" s="225"/>
      <c r="U627" s="225"/>
      <c r="V627" s="225"/>
      <c r="W627" s="225"/>
      <c r="X627" s="206"/>
      <c r="Y627" s="206"/>
      <c r="Z627" s="206"/>
      <c r="AA627" s="206"/>
      <c r="AB627" s="206"/>
      <c r="AC627" s="206"/>
      <c r="AD627" s="206"/>
      <c r="AE627" s="206"/>
      <c r="AF627" s="206"/>
      <c r="AG627" s="206" t="s">
        <v>280</v>
      </c>
      <c r="AH627" s="206">
        <v>0</v>
      </c>
      <c r="AI627" s="206"/>
      <c r="AJ627" s="206"/>
      <c r="AK627" s="206"/>
      <c r="AL627" s="206"/>
      <c r="AM627" s="206"/>
      <c r="AN627" s="206"/>
      <c r="AO627" s="206"/>
      <c r="AP627" s="206"/>
      <c r="AQ627" s="206"/>
      <c r="AR627" s="206"/>
      <c r="AS627" s="206"/>
      <c r="AT627" s="206"/>
      <c r="AU627" s="206"/>
      <c r="AV627" s="206"/>
      <c r="AW627" s="206"/>
      <c r="AX627" s="206"/>
      <c r="AY627" s="206"/>
      <c r="AZ627" s="206"/>
      <c r="BA627" s="206"/>
      <c r="BB627" s="206"/>
      <c r="BC627" s="206"/>
      <c r="BD627" s="206"/>
      <c r="BE627" s="206"/>
      <c r="BF627" s="206"/>
      <c r="BG627" s="206"/>
      <c r="BH627" s="206"/>
    </row>
    <row r="628" spans="1:60" outlineLevel="1" x14ac:dyDescent="0.25">
      <c r="A628" s="223"/>
      <c r="B628" s="224"/>
      <c r="C628" s="254" t="s">
        <v>420</v>
      </c>
      <c r="D628" s="226"/>
      <c r="E628" s="227">
        <v>-1.44</v>
      </c>
      <c r="F628" s="225"/>
      <c r="G628" s="225"/>
      <c r="H628" s="225"/>
      <c r="I628" s="225"/>
      <c r="J628" s="225"/>
      <c r="K628" s="225"/>
      <c r="L628" s="225"/>
      <c r="M628" s="225"/>
      <c r="N628" s="225"/>
      <c r="O628" s="225"/>
      <c r="P628" s="225"/>
      <c r="Q628" s="225"/>
      <c r="R628" s="225"/>
      <c r="S628" s="225"/>
      <c r="T628" s="225"/>
      <c r="U628" s="225"/>
      <c r="V628" s="225"/>
      <c r="W628" s="225"/>
      <c r="X628" s="206"/>
      <c r="Y628" s="206"/>
      <c r="Z628" s="206"/>
      <c r="AA628" s="206"/>
      <c r="AB628" s="206"/>
      <c r="AC628" s="206"/>
      <c r="AD628" s="206"/>
      <c r="AE628" s="206"/>
      <c r="AF628" s="206"/>
      <c r="AG628" s="206" t="s">
        <v>280</v>
      </c>
      <c r="AH628" s="206">
        <v>0</v>
      </c>
      <c r="AI628" s="206"/>
      <c r="AJ628" s="206"/>
      <c r="AK628" s="206"/>
      <c r="AL628" s="206"/>
      <c r="AM628" s="206"/>
      <c r="AN628" s="206"/>
      <c r="AO628" s="206"/>
      <c r="AP628" s="206"/>
      <c r="AQ628" s="206"/>
      <c r="AR628" s="206"/>
      <c r="AS628" s="206"/>
      <c r="AT628" s="206"/>
      <c r="AU628" s="206"/>
      <c r="AV628" s="206"/>
      <c r="AW628" s="206"/>
      <c r="AX628" s="206"/>
      <c r="AY628" s="206"/>
      <c r="AZ628" s="206"/>
      <c r="BA628" s="206"/>
      <c r="BB628" s="206"/>
      <c r="BC628" s="206"/>
      <c r="BD628" s="206"/>
      <c r="BE628" s="206"/>
      <c r="BF628" s="206"/>
      <c r="BG628" s="206"/>
      <c r="BH628" s="206"/>
    </row>
    <row r="629" spans="1:60" outlineLevel="1" x14ac:dyDescent="0.25">
      <c r="A629" s="223"/>
      <c r="B629" s="224"/>
      <c r="C629" s="254" t="s">
        <v>836</v>
      </c>
      <c r="D629" s="226"/>
      <c r="E629" s="227">
        <v>-2.88</v>
      </c>
      <c r="F629" s="225"/>
      <c r="G629" s="225"/>
      <c r="H629" s="225"/>
      <c r="I629" s="225"/>
      <c r="J629" s="225"/>
      <c r="K629" s="225"/>
      <c r="L629" s="225"/>
      <c r="M629" s="225"/>
      <c r="N629" s="225"/>
      <c r="O629" s="225"/>
      <c r="P629" s="225"/>
      <c r="Q629" s="225"/>
      <c r="R629" s="225"/>
      <c r="S629" s="225"/>
      <c r="T629" s="225"/>
      <c r="U629" s="225"/>
      <c r="V629" s="225"/>
      <c r="W629" s="225"/>
      <c r="X629" s="206"/>
      <c r="Y629" s="206"/>
      <c r="Z629" s="206"/>
      <c r="AA629" s="206"/>
      <c r="AB629" s="206"/>
      <c r="AC629" s="206"/>
      <c r="AD629" s="206"/>
      <c r="AE629" s="206"/>
      <c r="AF629" s="206"/>
      <c r="AG629" s="206" t="s">
        <v>280</v>
      </c>
      <c r="AH629" s="206">
        <v>0</v>
      </c>
      <c r="AI629" s="206"/>
      <c r="AJ629" s="206"/>
      <c r="AK629" s="206"/>
      <c r="AL629" s="206"/>
      <c r="AM629" s="206"/>
      <c r="AN629" s="206"/>
      <c r="AO629" s="206"/>
      <c r="AP629" s="206"/>
      <c r="AQ629" s="206"/>
      <c r="AR629" s="206"/>
      <c r="AS629" s="206"/>
      <c r="AT629" s="206"/>
      <c r="AU629" s="206"/>
      <c r="AV629" s="206"/>
      <c r="AW629" s="206"/>
      <c r="AX629" s="206"/>
      <c r="AY629" s="206"/>
      <c r="AZ629" s="206"/>
      <c r="BA629" s="206"/>
      <c r="BB629" s="206"/>
      <c r="BC629" s="206"/>
      <c r="BD629" s="206"/>
      <c r="BE629" s="206"/>
      <c r="BF629" s="206"/>
      <c r="BG629" s="206"/>
      <c r="BH629" s="206"/>
    </row>
    <row r="630" spans="1:60" outlineLevel="1" x14ac:dyDescent="0.25">
      <c r="A630" s="223"/>
      <c r="B630" s="224"/>
      <c r="C630" s="254" t="s">
        <v>837</v>
      </c>
      <c r="D630" s="226"/>
      <c r="E630" s="227">
        <v>18.234000000000002</v>
      </c>
      <c r="F630" s="225"/>
      <c r="G630" s="225"/>
      <c r="H630" s="225"/>
      <c r="I630" s="225"/>
      <c r="J630" s="225"/>
      <c r="K630" s="225"/>
      <c r="L630" s="225"/>
      <c r="M630" s="225"/>
      <c r="N630" s="225"/>
      <c r="O630" s="225"/>
      <c r="P630" s="225"/>
      <c r="Q630" s="225"/>
      <c r="R630" s="225"/>
      <c r="S630" s="225"/>
      <c r="T630" s="225"/>
      <c r="U630" s="225"/>
      <c r="V630" s="225"/>
      <c r="W630" s="225"/>
      <c r="X630" s="206"/>
      <c r="Y630" s="206"/>
      <c r="Z630" s="206"/>
      <c r="AA630" s="206"/>
      <c r="AB630" s="206"/>
      <c r="AC630" s="206"/>
      <c r="AD630" s="206"/>
      <c r="AE630" s="206"/>
      <c r="AF630" s="206"/>
      <c r="AG630" s="206" t="s">
        <v>280</v>
      </c>
      <c r="AH630" s="206">
        <v>0</v>
      </c>
      <c r="AI630" s="206"/>
      <c r="AJ630" s="206"/>
      <c r="AK630" s="206"/>
      <c r="AL630" s="206"/>
      <c r="AM630" s="206"/>
      <c r="AN630" s="206"/>
      <c r="AO630" s="206"/>
      <c r="AP630" s="206"/>
      <c r="AQ630" s="206"/>
      <c r="AR630" s="206"/>
      <c r="AS630" s="206"/>
      <c r="AT630" s="206"/>
      <c r="AU630" s="206"/>
      <c r="AV630" s="206"/>
      <c r="AW630" s="206"/>
      <c r="AX630" s="206"/>
      <c r="AY630" s="206"/>
      <c r="AZ630" s="206"/>
      <c r="BA630" s="206"/>
      <c r="BB630" s="206"/>
      <c r="BC630" s="206"/>
      <c r="BD630" s="206"/>
      <c r="BE630" s="206"/>
      <c r="BF630" s="206"/>
      <c r="BG630" s="206"/>
      <c r="BH630" s="206"/>
    </row>
    <row r="631" spans="1:60" outlineLevel="1" x14ac:dyDescent="0.25">
      <c r="A631" s="223"/>
      <c r="B631" s="224"/>
      <c r="C631" s="254" t="s">
        <v>838</v>
      </c>
      <c r="D631" s="226"/>
      <c r="E631" s="227">
        <v>-1.62</v>
      </c>
      <c r="F631" s="225"/>
      <c r="G631" s="225"/>
      <c r="H631" s="225"/>
      <c r="I631" s="225"/>
      <c r="J631" s="225"/>
      <c r="K631" s="225"/>
      <c r="L631" s="225"/>
      <c r="M631" s="225"/>
      <c r="N631" s="225"/>
      <c r="O631" s="225"/>
      <c r="P631" s="225"/>
      <c r="Q631" s="225"/>
      <c r="R631" s="225"/>
      <c r="S631" s="225"/>
      <c r="T631" s="225"/>
      <c r="U631" s="225"/>
      <c r="V631" s="225"/>
      <c r="W631" s="225"/>
      <c r="X631" s="206"/>
      <c r="Y631" s="206"/>
      <c r="Z631" s="206"/>
      <c r="AA631" s="206"/>
      <c r="AB631" s="206"/>
      <c r="AC631" s="206"/>
      <c r="AD631" s="206"/>
      <c r="AE631" s="206"/>
      <c r="AF631" s="206"/>
      <c r="AG631" s="206" t="s">
        <v>280</v>
      </c>
      <c r="AH631" s="206">
        <v>0</v>
      </c>
      <c r="AI631" s="206"/>
      <c r="AJ631" s="206"/>
      <c r="AK631" s="206"/>
      <c r="AL631" s="206"/>
      <c r="AM631" s="206"/>
      <c r="AN631" s="206"/>
      <c r="AO631" s="206"/>
      <c r="AP631" s="206"/>
      <c r="AQ631" s="206"/>
      <c r="AR631" s="206"/>
      <c r="AS631" s="206"/>
      <c r="AT631" s="206"/>
      <c r="AU631" s="206"/>
      <c r="AV631" s="206"/>
      <c r="AW631" s="206"/>
      <c r="AX631" s="206"/>
      <c r="AY631" s="206"/>
      <c r="AZ631" s="206"/>
      <c r="BA631" s="206"/>
      <c r="BB631" s="206"/>
      <c r="BC631" s="206"/>
      <c r="BD631" s="206"/>
      <c r="BE631" s="206"/>
      <c r="BF631" s="206"/>
      <c r="BG631" s="206"/>
      <c r="BH631" s="206"/>
    </row>
    <row r="632" spans="1:60" ht="20.399999999999999" outlineLevel="1" x14ac:dyDescent="0.25">
      <c r="A632" s="223"/>
      <c r="B632" s="224"/>
      <c r="C632" s="254" t="s">
        <v>839</v>
      </c>
      <c r="D632" s="226"/>
      <c r="E632" s="227">
        <v>17.172000000000001</v>
      </c>
      <c r="F632" s="225"/>
      <c r="G632" s="225"/>
      <c r="H632" s="225"/>
      <c r="I632" s="225"/>
      <c r="J632" s="225"/>
      <c r="K632" s="225"/>
      <c r="L632" s="225"/>
      <c r="M632" s="225"/>
      <c r="N632" s="225"/>
      <c r="O632" s="225"/>
      <c r="P632" s="225"/>
      <c r="Q632" s="225"/>
      <c r="R632" s="225"/>
      <c r="S632" s="225"/>
      <c r="T632" s="225"/>
      <c r="U632" s="225"/>
      <c r="V632" s="225"/>
      <c r="W632" s="225"/>
      <c r="X632" s="206"/>
      <c r="Y632" s="206"/>
      <c r="Z632" s="206"/>
      <c r="AA632" s="206"/>
      <c r="AB632" s="206"/>
      <c r="AC632" s="206"/>
      <c r="AD632" s="206"/>
      <c r="AE632" s="206"/>
      <c r="AF632" s="206"/>
      <c r="AG632" s="206" t="s">
        <v>280</v>
      </c>
      <c r="AH632" s="206">
        <v>0</v>
      </c>
      <c r="AI632" s="206"/>
      <c r="AJ632" s="206"/>
      <c r="AK632" s="206"/>
      <c r="AL632" s="206"/>
      <c r="AM632" s="206"/>
      <c r="AN632" s="206"/>
      <c r="AO632" s="206"/>
      <c r="AP632" s="206"/>
      <c r="AQ632" s="206"/>
      <c r="AR632" s="206"/>
      <c r="AS632" s="206"/>
      <c r="AT632" s="206"/>
      <c r="AU632" s="206"/>
      <c r="AV632" s="206"/>
      <c r="AW632" s="206"/>
      <c r="AX632" s="206"/>
      <c r="AY632" s="206"/>
      <c r="AZ632" s="206"/>
      <c r="BA632" s="206"/>
      <c r="BB632" s="206"/>
      <c r="BC632" s="206"/>
      <c r="BD632" s="206"/>
      <c r="BE632" s="206"/>
      <c r="BF632" s="206"/>
      <c r="BG632" s="206"/>
      <c r="BH632" s="206"/>
    </row>
    <row r="633" spans="1:60" outlineLevel="1" x14ac:dyDescent="0.25">
      <c r="A633" s="223"/>
      <c r="B633" s="224"/>
      <c r="C633" s="254" t="s">
        <v>437</v>
      </c>
      <c r="D633" s="226"/>
      <c r="E633" s="227">
        <v>-1.08</v>
      </c>
      <c r="F633" s="225"/>
      <c r="G633" s="225"/>
      <c r="H633" s="225"/>
      <c r="I633" s="225"/>
      <c r="J633" s="225"/>
      <c r="K633" s="225"/>
      <c r="L633" s="225"/>
      <c r="M633" s="225"/>
      <c r="N633" s="225"/>
      <c r="O633" s="225"/>
      <c r="P633" s="225"/>
      <c r="Q633" s="225"/>
      <c r="R633" s="225"/>
      <c r="S633" s="225"/>
      <c r="T633" s="225"/>
      <c r="U633" s="225"/>
      <c r="V633" s="225"/>
      <c r="W633" s="225"/>
      <c r="X633" s="206"/>
      <c r="Y633" s="206"/>
      <c r="Z633" s="206"/>
      <c r="AA633" s="206"/>
      <c r="AB633" s="206"/>
      <c r="AC633" s="206"/>
      <c r="AD633" s="206"/>
      <c r="AE633" s="206"/>
      <c r="AF633" s="206"/>
      <c r="AG633" s="206" t="s">
        <v>280</v>
      </c>
      <c r="AH633" s="206">
        <v>0</v>
      </c>
      <c r="AI633" s="206"/>
      <c r="AJ633" s="206"/>
      <c r="AK633" s="206"/>
      <c r="AL633" s="206"/>
      <c r="AM633" s="206"/>
      <c r="AN633" s="206"/>
      <c r="AO633" s="206"/>
      <c r="AP633" s="206"/>
      <c r="AQ633" s="206"/>
      <c r="AR633" s="206"/>
      <c r="AS633" s="206"/>
      <c r="AT633" s="206"/>
      <c r="AU633" s="206"/>
      <c r="AV633" s="206"/>
      <c r="AW633" s="206"/>
      <c r="AX633" s="206"/>
      <c r="AY633" s="206"/>
      <c r="AZ633" s="206"/>
      <c r="BA633" s="206"/>
      <c r="BB633" s="206"/>
      <c r="BC633" s="206"/>
      <c r="BD633" s="206"/>
      <c r="BE633" s="206"/>
      <c r="BF633" s="206"/>
      <c r="BG633" s="206"/>
      <c r="BH633" s="206"/>
    </row>
    <row r="634" spans="1:60" outlineLevel="1" x14ac:dyDescent="0.25">
      <c r="A634" s="223"/>
      <c r="B634" s="224"/>
      <c r="C634" s="254" t="s">
        <v>840</v>
      </c>
      <c r="D634" s="226"/>
      <c r="E634" s="227">
        <v>-2.16</v>
      </c>
      <c r="F634" s="225"/>
      <c r="G634" s="225"/>
      <c r="H634" s="225"/>
      <c r="I634" s="225"/>
      <c r="J634" s="225"/>
      <c r="K634" s="225"/>
      <c r="L634" s="225"/>
      <c r="M634" s="225"/>
      <c r="N634" s="225"/>
      <c r="O634" s="225"/>
      <c r="P634" s="225"/>
      <c r="Q634" s="225"/>
      <c r="R634" s="225"/>
      <c r="S634" s="225"/>
      <c r="T634" s="225"/>
      <c r="U634" s="225"/>
      <c r="V634" s="225"/>
      <c r="W634" s="225"/>
      <c r="X634" s="206"/>
      <c r="Y634" s="206"/>
      <c r="Z634" s="206"/>
      <c r="AA634" s="206"/>
      <c r="AB634" s="206"/>
      <c r="AC634" s="206"/>
      <c r="AD634" s="206"/>
      <c r="AE634" s="206"/>
      <c r="AF634" s="206"/>
      <c r="AG634" s="206" t="s">
        <v>280</v>
      </c>
      <c r="AH634" s="206">
        <v>0</v>
      </c>
      <c r="AI634" s="206"/>
      <c r="AJ634" s="206"/>
      <c r="AK634" s="206"/>
      <c r="AL634" s="206"/>
      <c r="AM634" s="206"/>
      <c r="AN634" s="206"/>
      <c r="AO634" s="206"/>
      <c r="AP634" s="206"/>
      <c r="AQ634" s="206"/>
      <c r="AR634" s="206"/>
      <c r="AS634" s="206"/>
      <c r="AT634" s="206"/>
      <c r="AU634" s="206"/>
      <c r="AV634" s="206"/>
      <c r="AW634" s="206"/>
      <c r="AX634" s="206"/>
      <c r="AY634" s="206"/>
      <c r="AZ634" s="206"/>
      <c r="BA634" s="206"/>
      <c r="BB634" s="206"/>
      <c r="BC634" s="206"/>
      <c r="BD634" s="206"/>
      <c r="BE634" s="206"/>
      <c r="BF634" s="206"/>
      <c r="BG634" s="206"/>
      <c r="BH634" s="206"/>
    </row>
    <row r="635" spans="1:60" outlineLevel="1" x14ac:dyDescent="0.25">
      <c r="A635" s="237">
        <v>159</v>
      </c>
      <c r="B635" s="238" t="s">
        <v>841</v>
      </c>
      <c r="C635" s="253" t="s">
        <v>842</v>
      </c>
      <c r="D635" s="239" t="s">
        <v>314</v>
      </c>
      <c r="E635" s="240">
        <v>81.674000000000007</v>
      </c>
      <c r="F635" s="241"/>
      <c r="G635" s="242">
        <f>ROUND(E635*F635,2)</f>
        <v>0</v>
      </c>
      <c r="H635" s="241"/>
      <c r="I635" s="242">
        <f>ROUND(E635*H635,2)</f>
        <v>0</v>
      </c>
      <c r="J635" s="241"/>
      <c r="K635" s="242">
        <f>ROUND(E635*J635,2)</f>
        <v>0</v>
      </c>
      <c r="L635" s="242">
        <v>21</v>
      </c>
      <c r="M635" s="242">
        <f>G635*(1+L635/100)</f>
        <v>0</v>
      </c>
      <c r="N635" s="242">
        <v>4.5500000000000002E-3</v>
      </c>
      <c r="O635" s="242">
        <f>ROUND(E635*N635,2)</f>
        <v>0.37</v>
      </c>
      <c r="P635" s="242">
        <v>0</v>
      </c>
      <c r="Q635" s="243">
        <f>ROUND(E635*P635,2)</f>
        <v>0</v>
      </c>
      <c r="R635" s="225"/>
      <c r="S635" s="225" t="s">
        <v>276</v>
      </c>
      <c r="T635" s="225" t="s">
        <v>277</v>
      </c>
      <c r="U635" s="225">
        <v>1.1259999999999999</v>
      </c>
      <c r="V635" s="225">
        <f>ROUND(E635*U635,2)</f>
        <v>91.96</v>
      </c>
      <c r="W635" s="225"/>
      <c r="X635" s="206"/>
      <c r="Y635" s="206"/>
      <c r="Z635" s="206"/>
      <c r="AA635" s="206"/>
      <c r="AB635" s="206"/>
      <c r="AC635" s="206"/>
      <c r="AD635" s="206"/>
      <c r="AE635" s="206"/>
      <c r="AF635" s="206"/>
      <c r="AG635" s="206" t="s">
        <v>659</v>
      </c>
      <c r="AH635" s="206"/>
      <c r="AI635" s="206"/>
      <c r="AJ635" s="206"/>
      <c r="AK635" s="206"/>
      <c r="AL635" s="206"/>
      <c r="AM635" s="206"/>
      <c r="AN635" s="206"/>
      <c r="AO635" s="206"/>
      <c r="AP635" s="206"/>
      <c r="AQ635" s="206"/>
      <c r="AR635" s="206"/>
      <c r="AS635" s="206"/>
      <c r="AT635" s="206"/>
      <c r="AU635" s="206"/>
      <c r="AV635" s="206"/>
      <c r="AW635" s="206"/>
      <c r="AX635" s="206"/>
      <c r="AY635" s="206"/>
      <c r="AZ635" s="206"/>
      <c r="BA635" s="206"/>
      <c r="BB635" s="206"/>
      <c r="BC635" s="206"/>
      <c r="BD635" s="206"/>
      <c r="BE635" s="206"/>
      <c r="BF635" s="206"/>
      <c r="BG635" s="206"/>
      <c r="BH635" s="206"/>
    </row>
    <row r="636" spans="1:60" outlineLevel="1" x14ac:dyDescent="0.25">
      <c r="A636" s="223"/>
      <c r="B636" s="224"/>
      <c r="C636" s="254" t="s">
        <v>832</v>
      </c>
      <c r="D636" s="226"/>
      <c r="E636" s="227">
        <v>29.43</v>
      </c>
      <c r="F636" s="225"/>
      <c r="G636" s="225"/>
      <c r="H636" s="225"/>
      <c r="I636" s="225"/>
      <c r="J636" s="225"/>
      <c r="K636" s="225"/>
      <c r="L636" s="225"/>
      <c r="M636" s="225"/>
      <c r="N636" s="225"/>
      <c r="O636" s="225"/>
      <c r="P636" s="225"/>
      <c r="Q636" s="225"/>
      <c r="R636" s="225"/>
      <c r="S636" s="225"/>
      <c r="T636" s="225"/>
      <c r="U636" s="225"/>
      <c r="V636" s="225"/>
      <c r="W636" s="225"/>
      <c r="X636" s="206"/>
      <c r="Y636" s="206"/>
      <c r="Z636" s="206"/>
      <c r="AA636" s="206"/>
      <c r="AB636" s="206"/>
      <c r="AC636" s="206"/>
      <c r="AD636" s="206"/>
      <c r="AE636" s="206"/>
      <c r="AF636" s="206"/>
      <c r="AG636" s="206" t="s">
        <v>280</v>
      </c>
      <c r="AH636" s="206">
        <v>0</v>
      </c>
      <c r="AI636" s="206"/>
      <c r="AJ636" s="206"/>
      <c r="AK636" s="206"/>
      <c r="AL636" s="206"/>
      <c r="AM636" s="206"/>
      <c r="AN636" s="206"/>
      <c r="AO636" s="206"/>
      <c r="AP636" s="206"/>
      <c r="AQ636" s="206"/>
      <c r="AR636" s="206"/>
      <c r="AS636" s="206"/>
      <c r="AT636" s="206"/>
      <c r="AU636" s="206"/>
      <c r="AV636" s="206"/>
      <c r="AW636" s="206"/>
      <c r="AX636" s="206"/>
      <c r="AY636" s="206"/>
      <c r="AZ636" s="206"/>
      <c r="BA636" s="206"/>
      <c r="BB636" s="206"/>
      <c r="BC636" s="206"/>
      <c r="BD636" s="206"/>
      <c r="BE636" s="206"/>
      <c r="BF636" s="206"/>
      <c r="BG636" s="206"/>
      <c r="BH636" s="206"/>
    </row>
    <row r="637" spans="1:60" outlineLevel="1" x14ac:dyDescent="0.25">
      <c r="A637" s="223"/>
      <c r="B637" s="224"/>
      <c r="C637" s="254" t="s">
        <v>833</v>
      </c>
      <c r="D637" s="226"/>
      <c r="E637" s="227">
        <v>-1.36</v>
      </c>
      <c r="F637" s="225"/>
      <c r="G637" s="225"/>
      <c r="H637" s="225"/>
      <c r="I637" s="225"/>
      <c r="J637" s="225"/>
      <c r="K637" s="225"/>
      <c r="L637" s="225"/>
      <c r="M637" s="225"/>
      <c r="N637" s="225"/>
      <c r="O637" s="225"/>
      <c r="P637" s="225"/>
      <c r="Q637" s="225"/>
      <c r="R637" s="225"/>
      <c r="S637" s="225"/>
      <c r="T637" s="225"/>
      <c r="U637" s="225"/>
      <c r="V637" s="225"/>
      <c r="W637" s="225"/>
      <c r="X637" s="206"/>
      <c r="Y637" s="206"/>
      <c r="Z637" s="206"/>
      <c r="AA637" s="206"/>
      <c r="AB637" s="206"/>
      <c r="AC637" s="206"/>
      <c r="AD637" s="206"/>
      <c r="AE637" s="206"/>
      <c r="AF637" s="206"/>
      <c r="AG637" s="206" t="s">
        <v>280</v>
      </c>
      <c r="AH637" s="206">
        <v>0</v>
      </c>
      <c r="AI637" s="206"/>
      <c r="AJ637" s="206"/>
      <c r="AK637" s="206"/>
      <c r="AL637" s="206"/>
      <c r="AM637" s="206"/>
      <c r="AN637" s="206"/>
      <c r="AO637" s="206"/>
      <c r="AP637" s="206"/>
      <c r="AQ637" s="206"/>
      <c r="AR637" s="206"/>
      <c r="AS637" s="206"/>
      <c r="AT637" s="206"/>
      <c r="AU637" s="206"/>
      <c r="AV637" s="206"/>
      <c r="AW637" s="206"/>
      <c r="AX637" s="206"/>
      <c r="AY637" s="206"/>
      <c r="AZ637" s="206"/>
      <c r="BA637" s="206"/>
      <c r="BB637" s="206"/>
      <c r="BC637" s="206"/>
      <c r="BD637" s="206"/>
      <c r="BE637" s="206"/>
      <c r="BF637" s="206"/>
      <c r="BG637" s="206"/>
      <c r="BH637" s="206"/>
    </row>
    <row r="638" spans="1:60" outlineLevel="1" x14ac:dyDescent="0.25">
      <c r="A638" s="223"/>
      <c r="B638" s="224"/>
      <c r="C638" s="254" t="s">
        <v>834</v>
      </c>
      <c r="D638" s="226"/>
      <c r="E638" s="227">
        <v>-1.44</v>
      </c>
      <c r="F638" s="225"/>
      <c r="G638" s="225"/>
      <c r="H638" s="225"/>
      <c r="I638" s="225"/>
      <c r="J638" s="225"/>
      <c r="K638" s="225"/>
      <c r="L638" s="225"/>
      <c r="M638" s="225"/>
      <c r="N638" s="225"/>
      <c r="O638" s="225"/>
      <c r="P638" s="225"/>
      <c r="Q638" s="225"/>
      <c r="R638" s="225"/>
      <c r="S638" s="225"/>
      <c r="T638" s="225"/>
      <c r="U638" s="225"/>
      <c r="V638" s="225"/>
      <c r="W638" s="225"/>
      <c r="X638" s="206"/>
      <c r="Y638" s="206"/>
      <c r="Z638" s="206"/>
      <c r="AA638" s="206"/>
      <c r="AB638" s="206"/>
      <c r="AC638" s="206"/>
      <c r="AD638" s="206"/>
      <c r="AE638" s="206"/>
      <c r="AF638" s="206"/>
      <c r="AG638" s="206" t="s">
        <v>280</v>
      </c>
      <c r="AH638" s="206">
        <v>0</v>
      </c>
      <c r="AI638" s="206"/>
      <c r="AJ638" s="206"/>
      <c r="AK638" s="206"/>
      <c r="AL638" s="206"/>
      <c r="AM638" s="206"/>
      <c r="AN638" s="206"/>
      <c r="AO638" s="206"/>
      <c r="AP638" s="206"/>
      <c r="AQ638" s="206"/>
      <c r="AR638" s="206"/>
      <c r="AS638" s="206"/>
      <c r="AT638" s="206"/>
      <c r="AU638" s="206"/>
      <c r="AV638" s="206"/>
      <c r="AW638" s="206"/>
      <c r="AX638" s="206"/>
      <c r="AY638" s="206"/>
      <c r="AZ638" s="206"/>
      <c r="BA638" s="206"/>
      <c r="BB638" s="206"/>
      <c r="BC638" s="206"/>
      <c r="BD638" s="206"/>
      <c r="BE638" s="206"/>
      <c r="BF638" s="206"/>
      <c r="BG638" s="206"/>
      <c r="BH638" s="206"/>
    </row>
    <row r="639" spans="1:60" ht="20.399999999999999" outlineLevel="1" x14ac:dyDescent="0.25">
      <c r="A639" s="223"/>
      <c r="B639" s="224"/>
      <c r="C639" s="254" t="s">
        <v>835</v>
      </c>
      <c r="D639" s="226"/>
      <c r="E639" s="227">
        <v>28.818000000000001</v>
      </c>
      <c r="F639" s="225"/>
      <c r="G639" s="225"/>
      <c r="H639" s="225"/>
      <c r="I639" s="225"/>
      <c r="J639" s="225"/>
      <c r="K639" s="225"/>
      <c r="L639" s="225"/>
      <c r="M639" s="225"/>
      <c r="N639" s="225"/>
      <c r="O639" s="225"/>
      <c r="P639" s="225"/>
      <c r="Q639" s="225"/>
      <c r="R639" s="225"/>
      <c r="S639" s="225"/>
      <c r="T639" s="225"/>
      <c r="U639" s="225"/>
      <c r="V639" s="225"/>
      <c r="W639" s="225"/>
      <c r="X639" s="206"/>
      <c r="Y639" s="206"/>
      <c r="Z639" s="206"/>
      <c r="AA639" s="206"/>
      <c r="AB639" s="206"/>
      <c r="AC639" s="206"/>
      <c r="AD639" s="206"/>
      <c r="AE639" s="206"/>
      <c r="AF639" s="206"/>
      <c r="AG639" s="206" t="s">
        <v>280</v>
      </c>
      <c r="AH639" s="206">
        <v>0</v>
      </c>
      <c r="AI639" s="206"/>
      <c r="AJ639" s="206"/>
      <c r="AK639" s="206"/>
      <c r="AL639" s="206"/>
      <c r="AM639" s="206"/>
      <c r="AN639" s="206"/>
      <c r="AO639" s="206"/>
      <c r="AP639" s="206"/>
      <c r="AQ639" s="206"/>
      <c r="AR639" s="206"/>
      <c r="AS639" s="206"/>
      <c r="AT639" s="206"/>
      <c r="AU639" s="206"/>
      <c r="AV639" s="206"/>
      <c r="AW639" s="206"/>
      <c r="AX639" s="206"/>
      <c r="AY639" s="206"/>
      <c r="AZ639" s="206"/>
      <c r="BA639" s="206"/>
      <c r="BB639" s="206"/>
      <c r="BC639" s="206"/>
      <c r="BD639" s="206"/>
      <c r="BE639" s="206"/>
      <c r="BF639" s="206"/>
      <c r="BG639" s="206"/>
      <c r="BH639" s="206"/>
    </row>
    <row r="640" spans="1:60" outlineLevel="1" x14ac:dyDescent="0.25">
      <c r="A640" s="223"/>
      <c r="B640" s="224"/>
      <c r="C640" s="254" t="s">
        <v>420</v>
      </c>
      <c r="D640" s="226"/>
      <c r="E640" s="227">
        <v>-1.44</v>
      </c>
      <c r="F640" s="225"/>
      <c r="G640" s="225"/>
      <c r="H640" s="225"/>
      <c r="I640" s="225"/>
      <c r="J640" s="225"/>
      <c r="K640" s="225"/>
      <c r="L640" s="225"/>
      <c r="M640" s="225"/>
      <c r="N640" s="225"/>
      <c r="O640" s="225"/>
      <c r="P640" s="225"/>
      <c r="Q640" s="225"/>
      <c r="R640" s="225"/>
      <c r="S640" s="225"/>
      <c r="T640" s="225"/>
      <c r="U640" s="225"/>
      <c r="V640" s="225"/>
      <c r="W640" s="225"/>
      <c r="X640" s="206"/>
      <c r="Y640" s="206"/>
      <c r="Z640" s="206"/>
      <c r="AA640" s="206"/>
      <c r="AB640" s="206"/>
      <c r="AC640" s="206"/>
      <c r="AD640" s="206"/>
      <c r="AE640" s="206"/>
      <c r="AF640" s="206"/>
      <c r="AG640" s="206" t="s">
        <v>280</v>
      </c>
      <c r="AH640" s="206">
        <v>0</v>
      </c>
      <c r="AI640" s="206"/>
      <c r="AJ640" s="206"/>
      <c r="AK640" s="206"/>
      <c r="AL640" s="206"/>
      <c r="AM640" s="206"/>
      <c r="AN640" s="206"/>
      <c r="AO640" s="206"/>
      <c r="AP640" s="206"/>
      <c r="AQ640" s="206"/>
      <c r="AR640" s="206"/>
      <c r="AS640" s="206"/>
      <c r="AT640" s="206"/>
      <c r="AU640" s="206"/>
      <c r="AV640" s="206"/>
      <c r="AW640" s="206"/>
      <c r="AX640" s="206"/>
      <c r="AY640" s="206"/>
      <c r="AZ640" s="206"/>
      <c r="BA640" s="206"/>
      <c r="BB640" s="206"/>
      <c r="BC640" s="206"/>
      <c r="BD640" s="206"/>
      <c r="BE640" s="206"/>
      <c r="BF640" s="206"/>
      <c r="BG640" s="206"/>
      <c r="BH640" s="206"/>
    </row>
    <row r="641" spans="1:60" outlineLevel="1" x14ac:dyDescent="0.25">
      <c r="A641" s="223"/>
      <c r="B641" s="224"/>
      <c r="C641" s="254" t="s">
        <v>836</v>
      </c>
      <c r="D641" s="226"/>
      <c r="E641" s="227">
        <v>-2.88</v>
      </c>
      <c r="F641" s="225"/>
      <c r="G641" s="225"/>
      <c r="H641" s="225"/>
      <c r="I641" s="225"/>
      <c r="J641" s="225"/>
      <c r="K641" s="225"/>
      <c r="L641" s="225"/>
      <c r="M641" s="225"/>
      <c r="N641" s="225"/>
      <c r="O641" s="225"/>
      <c r="P641" s="225"/>
      <c r="Q641" s="225"/>
      <c r="R641" s="225"/>
      <c r="S641" s="225"/>
      <c r="T641" s="225"/>
      <c r="U641" s="225"/>
      <c r="V641" s="225"/>
      <c r="W641" s="225"/>
      <c r="X641" s="206"/>
      <c r="Y641" s="206"/>
      <c r="Z641" s="206"/>
      <c r="AA641" s="206"/>
      <c r="AB641" s="206"/>
      <c r="AC641" s="206"/>
      <c r="AD641" s="206"/>
      <c r="AE641" s="206"/>
      <c r="AF641" s="206"/>
      <c r="AG641" s="206" t="s">
        <v>280</v>
      </c>
      <c r="AH641" s="206">
        <v>0</v>
      </c>
      <c r="AI641" s="206"/>
      <c r="AJ641" s="206"/>
      <c r="AK641" s="206"/>
      <c r="AL641" s="206"/>
      <c r="AM641" s="206"/>
      <c r="AN641" s="206"/>
      <c r="AO641" s="206"/>
      <c r="AP641" s="206"/>
      <c r="AQ641" s="206"/>
      <c r="AR641" s="206"/>
      <c r="AS641" s="206"/>
      <c r="AT641" s="206"/>
      <c r="AU641" s="206"/>
      <c r="AV641" s="206"/>
      <c r="AW641" s="206"/>
      <c r="AX641" s="206"/>
      <c r="AY641" s="206"/>
      <c r="AZ641" s="206"/>
      <c r="BA641" s="206"/>
      <c r="BB641" s="206"/>
      <c r="BC641" s="206"/>
      <c r="BD641" s="206"/>
      <c r="BE641" s="206"/>
      <c r="BF641" s="206"/>
      <c r="BG641" s="206"/>
      <c r="BH641" s="206"/>
    </row>
    <row r="642" spans="1:60" outlineLevel="1" x14ac:dyDescent="0.25">
      <c r="A642" s="223"/>
      <c r="B642" s="224"/>
      <c r="C642" s="254" t="s">
        <v>837</v>
      </c>
      <c r="D642" s="226"/>
      <c r="E642" s="227">
        <v>18.234000000000002</v>
      </c>
      <c r="F642" s="225"/>
      <c r="G642" s="225"/>
      <c r="H642" s="225"/>
      <c r="I642" s="225"/>
      <c r="J642" s="225"/>
      <c r="K642" s="225"/>
      <c r="L642" s="225"/>
      <c r="M642" s="225"/>
      <c r="N642" s="225"/>
      <c r="O642" s="225"/>
      <c r="P642" s="225"/>
      <c r="Q642" s="225"/>
      <c r="R642" s="225"/>
      <c r="S642" s="225"/>
      <c r="T642" s="225"/>
      <c r="U642" s="225"/>
      <c r="V642" s="225"/>
      <c r="W642" s="225"/>
      <c r="X642" s="206"/>
      <c r="Y642" s="206"/>
      <c r="Z642" s="206"/>
      <c r="AA642" s="206"/>
      <c r="AB642" s="206"/>
      <c r="AC642" s="206"/>
      <c r="AD642" s="206"/>
      <c r="AE642" s="206"/>
      <c r="AF642" s="206"/>
      <c r="AG642" s="206" t="s">
        <v>280</v>
      </c>
      <c r="AH642" s="206">
        <v>0</v>
      </c>
      <c r="AI642" s="206"/>
      <c r="AJ642" s="206"/>
      <c r="AK642" s="206"/>
      <c r="AL642" s="206"/>
      <c r="AM642" s="206"/>
      <c r="AN642" s="206"/>
      <c r="AO642" s="206"/>
      <c r="AP642" s="206"/>
      <c r="AQ642" s="206"/>
      <c r="AR642" s="206"/>
      <c r="AS642" s="206"/>
      <c r="AT642" s="206"/>
      <c r="AU642" s="206"/>
      <c r="AV642" s="206"/>
      <c r="AW642" s="206"/>
      <c r="AX642" s="206"/>
      <c r="AY642" s="206"/>
      <c r="AZ642" s="206"/>
      <c r="BA642" s="206"/>
      <c r="BB642" s="206"/>
      <c r="BC642" s="206"/>
      <c r="BD642" s="206"/>
      <c r="BE642" s="206"/>
      <c r="BF642" s="206"/>
      <c r="BG642" s="206"/>
      <c r="BH642" s="206"/>
    </row>
    <row r="643" spans="1:60" outlineLevel="1" x14ac:dyDescent="0.25">
      <c r="A643" s="223"/>
      <c r="B643" s="224"/>
      <c r="C643" s="254" t="s">
        <v>838</v>
      </c>
      <c r="D643" s="226"/>
      <c r="E643" s="227">
        <v>-1.62</v>
      </c>
      <c r="F643" s="225"/>
      <c r="G643" s="225"/>
      <c r="H643" s="225"/>
      <c r="I643" s="225"/>
      <c r="J643" s="225"/>
      <c r="K643" s="225"/>
      <c r="L643" s="225"/>
      <c r="M643" s="225"/>
      <c r="N643" s="225"/>
      <c r="O643" s="225"/>
      <c r="P643" s="225"/>
      <c r="Q643" s="225"/>
      <c r="R643" s="225"/>
      <c r="S643" s="225"/>
      <c r="T643" s="225"/>
      <c r="U643" s="225"/>
      <c r="V643" s="225"/>
      <c r="W643" s="225"/>
      <c r="X643" s="206"/>
      <c r="Y643" s="206"/>
      <c r="Z643" s="206"/>
      <c r="AA643" s="206"/>
      <c r="AB643" s="206"/>
      <c r="AC643" s="206"/>
      <c r="AD643" s="206"/>
      <c r="AE643" s="206"/>
      <c r="AF643" s="206"/>
      <c r="AG643" s="206" t="s">
        <v>280</v>
      </c>
      <c r="AH643" s="206">
        <v>0</v>
      </c>
      <c r="AI643" s="206"/>
      <c r="AJ643" s="206"/>
      <c r="AK643" s="206"/>
      <c r="AL643" s="206"/>
      <c r="AM643" s="206"/>
      <c r="AN643" s="206"/>
      <c r="AO643" s="206"/>
      <c r="AP643" s="206"/>
      <c r="AQ643" s="206"/>
      <c r="AR643" s="206"/>
      <c r="AS643" s="206"/>
      <c r="AT643" s="206"/>
      <c r="AU643" s="206"/>
      <c r="AV643" s="206"/>
      <c r="AW643" s="206"/>
      <c r="AX643" s="206"/>
      <c r="AY643" s="206"/>
      <c r="AZ643" s="206"/>
      <c r="BA643" s="206"/>
      <c r="BB643" s="206"/>
      <c r="BC643" s="206"/>
      <c r="BD643" s="206"/>
      <c r="BE643" s="206"/>
      <c r="BF643" s="206"/>
      <c r="BG643" s="206"/>
      <c r="BH643" s="206"/>
    </row>
    <row r="644" spans="1:60" ht="20.399999999999999" outlineLevel="1" x14ac:dyDescent="0.25">
      <c r="A644" s="223"/>
      <c r="B644" s="224"/>
      <c r="C644" s="254" t="s">
        <v>839</v>
      </c>
      <c r="D644" s="226"/>
      <c r="E644" s="227">
        <v>17.172000000000001</v>
      </c>
      <c r="F644" s="225"/>
      <c r="G644" s="225"/>
      <c r="H644" s="225"/>
      <c r="I644" s="225"/>
      <c r="J644" s="225"/>
      <c r="K644" s="225"/>
      <c r="L644" s="225"/>
      <c r="M644" s="225"/>
      <c r="N644" s="225"/>
      <c r="O644" s="225"/>
      <c r="P644" s="225"/>
      <c r="Q644" s="225"/>
      <c r="R644" s="225"/>
      <c r="S644" s="225"/>
      <c r="T644" s="225"/>
      <c r="U644" s="225"/>
      <c r="V644" s="225"/>
      <c r="W644" s="225"/>
      <c r="X644" s="206"/>
      <c r="Y644" s="206"/>
      <c r="Z644" s="206"/>
      <c r="AA644" s="206"/>
      <c r="AB644" s="206"/>
      <c r="AC644" s="206"/>
      <c r="AD644" s="206"/>
      <c r="AE644" s="206"/>
      <c r="AF644" s="206"/>
      <c r="AG644" s="206" t="s">
        <v>280</v>
      </c>
      <c r="AH644" s="206">
        <v>0</v>
      </c>
      <c r="AI644" s="206"/>
      <c r="AJ644" s="206"/>
      <c r="AK644" s="206"/>
      <c r="AL644" s="206"/>
      <c r="AM644" s="206"/>
      <c r="AN644" s="206"/>
      <c r="AO644" s="206"/>
      <c r="AP644" s="206"/>
      <c r="AQ644" s="206"/>
      <c r="AR644" s="206"/>
      <c r="AS644" s="206"/>
      <c r="AT644" s="206"/>
      <c r="AU644" s="206"/>
      <c r="AV644" s="206"/>
      <c r="AW644" s="206"/>
      <c r="AX644" s="206"/>
      <c r="AY644" s="206"/>
      <c r="AZ644" s="206"/>
      <c r="BA644" s="206"/>
      <c r="BB644" s="206"/>
      <c r="BC644" s="206"/>
      <c r="BD644" s="206"/>
      <c r="BE644" s="206"/>
      <c r="BF644" s="206"/>
      <c r="BG644" s="206"/>
      <c r="BH644" s="206"/>
    </row>
    <row r="645" spans="1:60" outlineLevel="1" x14ac:dyDescent="0.25">
      <c r="A645" s="223"/>
      <c r="B645" s="224"/>
      <c r="C645" s="254" t="s">
        <v>437</v>
      </c>
      <c r="D645" s="226"/>
      <c r="E645" s="227">
        <v>-1.08</v>
      </c>
      <c r="F645" s="225"/>
      <c r="G645" s="225"/>
      <c r="H645" s="225"/>
      <c r="I645" s="225"/>
      <c r="J645" s="225"/>
      <c r="K645" s="225"/>
      <c r="L645" s="225"/>
      <c r="M645" s="225"/>
      <c r="N645" s="225"/>
      <c r="O645" s="225"/>
      <c r="P645" s="225"/>
      <c r="Q645" s="225"/>
      <c r="R645" s="225"/>
      <c r="S645" s="225"/>
      <c r="T645" s="225"/>
      <c r="U645" s="225"/>
      <c r="V645" s="225"/>
      <c r="W645" s="225"/>
      <c r="X645" s="206"/>
      <c r="Y645" s="206"/>
      <c r="Z645" s="206"/>
      <c r="AA645" s="206"/>
      <c r="AB645" s="206"/>
      <c r="AC645" s="206"/>
      <c r="AD645" s="206"/>
      <c r="AE645" s="206"/>
      <c r="AF645" s="206"/>
      <c r="AG645" s="206" t="s">
        <v>280</v>
      </c>
      <c r="AH645" s="206">
        <v>0</v>
      </c>
      <c r="AI645" s="206"/>
      <c r="AJ645" s="206"/>
      <c r="AK645" s="206"/>
      <c r="AL645" s="206"/>
      <c r="AM645" s="206"/>
      <c r="AN645" s="206"/>
      <c r="AO645" s="206"/>
      <c r="AP645" s="206"/>
      <c r="AQ645" s="206"/>
      <c r="AR645" s="206"/>
      <c r="AS645" s="206"/>
      <c r="AT645" s="206"/>
      <c r="AU645" s="206"/>
      <c r="AV645" s="206"/>
      <c r="AW645" s="206"/>
      <c r="AX645" s="206"/>
      <c r="AY645" s="206"/>
      <c r="AZ645" s="206"/>
      <c r="BA645" s="206"/>
      <c r="BB645" s="206"/>
      <c r="BC645" s="206"/>
      <c r="BD645" s="206"/>
      <c r="BE645" s="206"/>
      <c r="BF645" s="206"/>
      <c r="BG645" s="206"/>
      <c r="BH645" s="206"/>
    </row>
    <row r="646" spans="1:60" outlineLevel="1" x14ac:dyDescent="0.25">
      <c r="A646" s="223"/>
      <c r="B646" s="224"/>
      <c r="C646" s="254" t="s">
        <v>840</v>
      </c>
      <c r="D646" s="226"/>
      <c r="E646" s="227">
        <v>-2.16</v>
      </c>
      <c r="F646" s="225"/>
      <c r="G646" s="225"/>
      <c r="H646" s="225"/>
      <c r="I646" s="225"/>
      <c r="J646" s="225"/>
      <c r="K646" s="225"/>
      <c r="L646" s="225"/>
      <c r="M646" s="225"/>
      <c r="N646" s="225"/>
      <c r="O646" s="225"/>
      <c r="P646" s="225"/>
      <c r="Q646" s="225"/>
      <c r="R646" s="225"/>
      <c r="S646" s="225"/>
      <c r="T646" s="225"/>
      <c r="U646" s="225"/>
      <c r="V646" s="225"/>
      <c r="W646" s="225"/>
      <c r="X646" s="206"/>
      <c r="Y646" s="206"/>
      <c r="Z646" s="206"/>
      <c r="AA646" s="206"/>
      <c r="AB646" s="206"/>
      <c r="AC646" s="206"/>
      <c r="AD646" s="206"/>
      <c r="AE646" s="206"/>
      <c r="AF646" s="206"/>
      <c r="AG646" s="206" t="s">
        <v>280</v>
      </c>
      <c r="AH646" s="206">
        <v>0</v>
      </c>
      <c r="AI646" s="206"/>
      <c r="AJ646" s="206"/>
      <c r="AK646" s="206"/>
      <c r="AL646" s="206"/>
      <c r="AM646" s="206"/>
      <c r="AN646" s="206"/>
      <c r="AO646" s="206"/>
      <c r="AP646" s="206"/>
      <c r="AQ646" s="206"/>
      <c r="AR646" s="206"/>
      <c r="AS646" s="206"/>
      <c r="AT646" s="206"/>
      <c r="AU646" s="206"/>
      <c r="AV646" s="206"/>
      <c r="AW646" s="206"/>
      <c r="AX646" s="206"/>
      <c r="AY646" s="206"/>
      <c r="AZ646" s="206"/>
      <c r="BA646" s="206"/>
      <c r="BB646" s="206"/>
      <c r="BC646" s="206"/>
      <c r="BD646" s="206"/>
      <c r="BE646" s="206"/>
      <c r="BF646" s="206"/>
      <c r="BG646" s="206"/>
      <c r="BH646" s="206"/>
    </row>
    <row r="647" spans="1:60" outlineLevel="1" x14ac:dyDescent="0.25">
      <c r="A647" s="237">
        <v>160</v>
      </c>
      <c r="B647" s="238" t="s">
        <v>843</v>
      </c>
      <c r="C647" s="253" t="s">
        <v>844</v>
      </c>
      <c r="D647" s="239" t="s">
        <v>314</v>
      </c>
      <c r="E647" s="240">
        <v>81.674000000000007</v>
      </c>
      <c r="F647" s="241"/>
      <c r="G647" s="242">
        <f>ROUND(E647*F647,2)</f>
        <v>0</v>
      </c>
      <c r="H647" s="241"/>
      <c r="I647" s="242">
        <f>ROUND(E647*H647,2)</f>
        <v>0</v>
      </c>
      <c r="J647" s="241"/>
      <c r="K647" s="242">
        <f>ROUND(E647*J647,2)</f>
        <v>0</v>
      </c>
      <c r="L647" s="242">
        <v>21</v>
      </c>
      <c r="M647" s="242">
        <f>G647*(1+L647/100)</f>
        <v>0</v>
      </c>
      <c r="N647" s="242">
        <v>1.1E-4</v>
      </c>
      <c r="O647" s="242">
        <f>ROUND(E647*N647,2)</f>
        <v>0.01</v>
      </c>
      <c r="P647" s="242">
        <v>0</v>
      </c>
      <c r="Q647" s="243">
        <f>ROUND(E647*P647,2)</f>
        <v>0</v>
      </c>
      <c r="R647" s="225"/>
      <c r="S647" s="225" t="s">
        <v>276</v>
      </c>
      <c r="T647" s="225" t="s">
        <v>277</v>
      </c>
      <c r="U647" s="225">
        <v>0</v>
      </c>
      <c r="V647" s="225">
        <f>ROUND(E647*U647,2)</f>
        <v>0</v>
      </c>
      <c r="W647" s="225"/>
      <c r="X647" s="206"/>
      <c r="Y647" s="206"/>
      <c r="Z647" s="206"/>
      <c r="AA647" s="206"/>
      <c r="AB647" s="206"/>
      <c r="AC647" s="206"/>
      <c r="AD647" s="206"/>
      <c r="AE647" s="206"/>
      <c r="AF647" s="206"/>
      <c r="AG647" s="206" t="s">
        <v>659</v>
      </c>
      <c r="AH647" s="206"/>
      <c r="AI647" s="206"/>
      <c r="AJ647" s="206"/>
      <c r="AK647" s="206"/>
      <c r="AL647" s="206"/>
      <c r="AM647" s="206"/>
      <c r="AN647" s="206"/>
      <c r="AO647" s="206"/>
      <c r="AP647" s="206"/>
      <c r="AQ647" s="206"/>
      <c r="AR647" s="206"/>
      <c r="AS647" s="206"/>
      <c r="AT647" s="206"/>
      <c r="AU647" s="206"/>
      <c r="AV647" s="206"/>
      <c r="AW647" s="206"/>
      <c r="AX647" s="206"/>
      <c r="AY647" s="206"/>
      <c r="AZ647" s="206"/>
      <c r="BA647" s="206"/>
      <c r="BB647" s="206"/>
      <c r="BC647" s="206"/>
      <c r="BD647" s="206"/>
      <c r="BE647" s="206"/>
      <c r="BF647" s="206"/>
      <c r="BG647" s="206"/>
      <c r="BH647" s="206"/>
    </row>
    <row r="648" spans="1:60" outlineLevel="1" x14ac:dyDescent="0.25">
      <c r="A648" s="223"/>
      <c r="B648" s="224"/>
      <c r="C648" s="254" t="s">
        <v>832</v>
      </c>
      <c r="D648" s="226"/>
      <c r="E648" s="227">
        <v>29.43</v>
      </c>
      <c r="F648" s="225"/>
      <c r="G648" s="225"/>
      <c r="H648" s="225"/>
      <c r="I648" s="225"/>
      <c r="J648" s="225"/>
      <c r="K648" s="225"/>
      <c r="L648" s="225"/>
      <c r="M648" s="225"/>
      <c r="N648" s="225"/>
      <c r="O648" s="225"/>
      <c r="P648" s="225"/>
      <c r="Q648" s="225"/>
      <c r="R648" s="225"/>
      <c r="S648" s="225"/>
      <c r="T648" s="225"/>
      <c r="U648" s="225"/>
      <c r="V648" s="225"/>
      <c r="W648" s="225"/>
      <c r="X648" s="206"/>
      <c r="Y648" s="206"/>
      <c r="Z648" s="206"/>
      <c r="AA648" s="206"/>
      <c r="AB648" s="206"/>
      <c r="AC648" s="206"/>
      <c r="AD648" s="206"/>
      <c r="AE648" s="206"/>
      <c r="AF648" s="206"/>
      <c r="AG648" s="206" t="s">
        <v>280</v>
      </c>
      <c r="AH648" s="206">
        <v>0</v>
      </c>
      <c r="AI648" s="206"/>
      <c r="AJ648" s="206"/>
      <c r="AK648" s="206"/>
      <c r="AL648" s="206"/>
      <c r="AM648" s="206"/>
      <c r="AN648" s="206"/>
      <c r="AO648" s="206"/>
      <c r="AP648" s="206"/>
      <c r="AQ648" s="206"/>
      <c r="AR648" s="206"/>
      <c r="AS648" s="206"/>
      <c r="AT648" s="206"/>
      <c r="AU648" s="206"/>
      <c r="AV648" s="206"/>
      <c r="AW648" s="206"/>
      <c r="AX648" s="206"/>
      <c r="AY648" s="206"/>
      <c r="AZ648" s="206"/>
      <c r="BA648" s="206"/>
      <c r="BB648" s="206"/>
      <c r="BC648" s="206"/>
      <c r="BD648" s="206"/>
      <c r="BE648" s="206"/>
      <c r="BF648" s="206"/>
      <c r="BG648" s="206"/>
      <c r="BH648" s="206"/>
    </row>
    <row r="649" spans="1:60" outlineLevel="1" x14ac:dyDescent="0.25">
      <c r="A649" s="223"/>
      <c r="B649" s="224"/>
      <c r="C649" s="254" t="s">
        <v>833</v>
      </c>
      <c r="D649" s="226"/>
      <c r="E649" s="227">
        <v>-1.36</v>
      </c>
      <c r="F649" s="225"/>
      <c r="G649" s="225"/>
      <c r="H649" s="225"/>
      <c r="I649" s="225"/>
      <c r="J649" s="225"/>
      <c r="K649" s="225"/>
      <c r="L649" s="225"/>
      <c r="M649" s="225"/>
      <c r="N649" s="225"/>
      <c r="O649" s="225"/>
      <c r="P649" s="225"/>
      <c r="Q649" s="225"/>
      <c r="R649" s="225"/>
      <c r="S649" s="225"/>
      <c r="T649" s="225"/>
      <c r="U649" s="225"/>
      <c r="V649" s="225"/>
      <c r="W649" s="225"/>
      <c r="X649" s="206"/>
      <c r="Y649" s="206"/>
      <c r="Z649" s="206"/>
      <c r="AA649" s="206"/>
      <c r="AB649" s="206"/>
      <c r="AC649" s="206"/>
      <c r="AD649" s="206"/>
      <c r="AE649" s="206"/>
      <c r="AF649" s="206"/>
      <c r="AG649" s="206" t="s">
        <v>280</v>
      </c>
      <c r="AH649" s="206">
        <v>0</v>
      </c>
      <c r="AI649" s="206"/>
      <c r="AJ649" s="206"/>
      <c r="AK649" s="206"/>
      <c r="AL649" s="206"/>
      <c r="AM649" s="206"/>
      <c r="AN649" s="206"/>
      <c r="AO649" s="206"/>
      <c r="AP649" s="206"/>
      <c r="AQ649" s="206"/>
      <c r="AR649" s="206"/>
      <c r="AS649" s="206"/>
      <c r="AT649" s="206"/>
      <c r="AU649" s="206"/>
      <c r="AV649" s="206"/>
      <c r="AW649" s="206"/>
      <c r="AX649" s="206"/>
      <c r="AY649" s="206"/>
      <c r="AZ649" s="206"/>
      <c r="BA649" s="206"/>
      <c r="BB649" s="206"/>
      <c r="BC649" s="206"/>
      <c r="BD649" s="206"/>
      <c r="BE649" s="206"/>
      <c r="BF649" s="206"/>
      <c r="BG649" s="206"/>
      <c r="BH649" s="206"/>
    </row>
    <row r="650" spans="1:60" outlineLevel="1" x14ac:dyDescent="0.25">
      <c r="A650" s="223"/>
      <c r="B650" s="224"/>
      <c r="C650" s="254" t="s">
        <v>834</v>
      </c>
      <c r="D650" s="226"/>
      <c r="E650" s="227">
        <v>-1.44</v>
      </c>
      <c r="F650" s="225"/>
      <c r="G650" s="225"/>
      <c r="H650" s="225"/>
      <c r="I650" s="225"/>
      <c r="J650" s="225"/>
      <c r="K650" s="225"/>
      <c r="L650" s="225"/>
      <c r="M650" s="225"/>
      <c r="N650" s="225"/>
      <c r="O650" s="225"/>
      <c r="P650" s="225"/>
      <c r="Q650" s="225"/>
      <c r="R650" s="225"/>
      <c r="S650" s="225"/>
      <c r="T650" s="225"/>
      <c r="U650" s="225"/>
      <c r="V650" s="225"/>
      <c r="W650" s="225"/>
      <c r="X650" s="206"/>
      <c r="Y650" s="206"/>
      <c r="Z650" s="206"/>
      <c r="AA650" s="206"/>
      <c r="AB650" s="206"/>
      <c r="AC650" s="206"/>
      <c r="AD650" s="206"/>
      <c r="AE650" s="206"/>
      <c r="AF650" s="206"/>
      <c r="AG650" s="206" t="s">
        <v>280</v>
      </c>
      <c r="AH650" s="206">
        <v>0</v>
      </c>
      <c r="AI650" s="206"/>
      <c r="AJ650" s="206"/>
      <c r="AK650" s="206"/>
      <c r="AL650" s="206"/>
      <c r="AM650" s="206"/>
      <c r="AN650" s="206"/>
      <c r="AO650" s="206"/>
      <c r="AP650" s="206"/>
      <c r="AQ650" s="206"/>
      <c r="AR650" s="206"/>
      <c r="AS650" s="206"/>
      <c r="AT650" s="206"/>
      <c r="AU650" s="206"/>
      <c r="AV650" s="206"/>
      <c r="AW650" s="206"/>
      <c r="AX650" s="206"/>
      <c r="AY650" s="206"/>
      <c r="AZ650" s="206"/>
      <c r="BA650" s="206"/>
      <c r="BB650" s="206"/>
      <c r="BC650" s="206"/>
      <c r="BD650" s="206"/>
      <c r="BE650" s="206"/>
      <c r="BF650" s="206"/>
      <c r="BG650" s="206"/>
      <c r="BH650" s="206"/>
    </row>
    <row r="651" spans="1:60" ht="20.399999999999999" outlineLevel="1" x14ac:dyDescent="0.25">
      <c r="A651" s="223"/>
      <c r="B651" s="224"/>
      <c r="C651" s="254" t="s">
        <v>835</v>
      </c>
      <c r="D651" s="226"/>
      <c r="E651" s="227">
        <v>28.818000000000001</v>
      </c>
      <c r="F651" s="225"/>
      <c r="G651" s="225"/>
      <c r="H651" s="225"/>
      <c r="I651" s="225"/>
      <c r="J651" s="225"/>
      <c r="K651" s="225"/>
      <c r="L651" s="225"/>
      <c r="M651" s="225"/>
      <c r="N651" s="225"/>
      <c r="O651" s="225"/>
      <c r="P651" s="225"/>
      <c r="Q651" s="225"/>
      <c r="R651" s="225"/>
      <c r="S651" s="225"/>
      <c r="T651" s="225"/>
      <c r="U651" s="225"/>
      <c r="V651" s="225"/>
      <c r="W651" s="225"/>
      <c r="X651" s="206"/>
      <c r="Y651" s="206"/>
      <c r="Z651" s="206"/>
      <c r="AA651" s="206"/>
      <c r="AB651" s="206"/>
      <c r="AC651" s="206"/>
      <c r="AD651" s="206"/>
      <c r="AE651" s="206"/>
      <c r="AF651" s="206"/>
      <c r="AG651" s="206" t="s">
        <v>280</v>
      </c>
      <c r="AH651" s="206">
        <v>0</v>
      </c>
      <c r="AI651" s="206"/>
      <c r="AJ651" s="206"/>
      <c r="AK651" s="206"/>
      <c r="AL651" s="206"/>
      <c r="AM651" s="206"/>
      <c r="AN651" s="206"/>
      <c r="AO651" s="206"/>
      <c r="AP651" s="206"/>
      <c r="AQ651" s="206"/>
      <c r="AR651" s="206"/>
      <c r="AS651" s="206"/>
      <c r="AT651" s="206"/>
      <c r="AU651" s="206"/>
      <c r="AV651" s="206"/>
      <c r="AW651" s="206"/>
      <c r="AX651" s="206"/>
      <c r="AY651" s="206"/>
      <c r="AZ651" s="206"/>
      <c r="BA651" s="206"/>
      <c r="BB651" s="206"/>
      <c r="BC651" s="206"/>
      <c r="BD651" s="206"/>
      <c r="BE651" s="206"/>
      <c r="BF651" s="206"/>
      <c r="BG651" s="206"/>
      <c r="BH651" s="206"/>
    </row>
    <row r="652" spans="1:60" outlineLevel="1" x14ac:dyDescent="0.25">
      <c r="A652" s="223"/>
      <c r="B652" s="224"/>
      <c r="C652" s="254" t="s">
        <v>420</v>
      </c>
      <c r="D652" s="226"/>
      <c r="E652" s="227">
        <v>-1.44</v>
      </c>
      <c r="F652" s="225"/>
      <c r="G652" s="225"/>
      <c r="H652" s="225"/>
      <c r="I652" s="225"/>
      <c r="J652" s="225"/>
      <c r="K652" s="225"/>
      <c r="L652" s="225"/>
      <c r="M652" s="225"/>
      <c r="N652" s="225"/>
      <c r="O652" s="225"/>
      <c r="P652" s="225"/>
      <c r="Q652" s="225"/>
      <c r="R652" s="225"/>
      <c r="S652" s="225"/>
      <c r="T652" s="225"/>
      <c r="U652" s="225"/>
      <c r="V652" s="225"/>
      <c r="W652" s="225"/>
      <c r="X652" s="206"/>
      <c r="Y652" s="206"/>
      <c r="Z652" s="206"/>
      <c r="AA652" s="206"/>
      <c r="AB652" s="206"/>
      <c r="AC652" s="206"/>
      <c r="AD652" s="206"/>
      <c r="AE652" s="206"/>
      <c r="AF652" s="206"/>
      <c r="AG652" s="206" t="s">
        <v>280</v>
      </c>
      <c r="AH652" s="206">
        <v>0</v>
      </c>
      <c r="AI652" s="206"/>
      <c r="AJ652" s="206"/>
      <c r="AK652" s="206"/>
      <c r="AL652" s="206"/>
      <c r="AM652" s="206"/>
      <c r="AN652" s="206"/>
      <c r="AO652" s="206"/>
      <c r="AP652" s="206"/>
      <c r="AQ652" s="206"/>
      <c r="AR652" s="206"/>
      <c r="AS652" s="206"/>
      <c r="AT652" s="206"/>
      <c r="AU652" s="206"/>
      <c r="AV652" s="206"/>
      <c r="AW652" s="206"/>
      <c r="AX652" s="206"/>
      <c r="AY652" s="206"/>
      <c r="AZ652" s="206"/>
      <c r="BA652" s="206"/>
      <c r="BB652" s="206"/>
      <c r="BC652" s="206"/>
      <c r="BD652" s="206"/>
      <c r="BE652" s="206"/>
      <c r="BF652" s="206"/>
      <c r="BG652" s="206"/>
      <c r="BH652" s="206"/>
    </row>
    <row r="653" spans="1:60" outlineLevel="1" x14ac:dyDescent="0.25">
      <c r="A653" s="223"/>
      <c r="B653" s="224"/>
      <c r="C653" s="254" t="s">
        <v>836</v>
      </c>
      <c r="D653" s="226"/>
      <c r="E653" s="227">
        <v>-2.88</v>
      </c>
      <c r="F653" s="225"/>
      <c r="G653" s="225"/>
      <c r="H653" s="225"/>
      <c r="I653" s="225"/>
      <c r="J653" s="225"/>
      <c r="K653" s="225"/>
      <c r="L653" s="225"/>
      <c r="M653" s="225"/>
      <c r="N653" s="225"/>
      <c r="O653" s="225"/>
      <c r="P653" s="225"/>
      <c r="Q653" s="225"/>
      <c r="R653" s="225"/>
      <c r="S653" s="225"/>
      <c r="T653" s="225"/>
      <c r="U653" s="225"/>
      <c r="V653" s="225"/>
      <c r="W653" s="225"/>
      <c r="X653" s="206"/>
      <c r="Y653" s="206"/>
      <c r="Z653" s="206"/>
      <c r="AA653" s="206"/>
      <c r="AB653" s="206"/>
      <c r="AC653" s="206"/>
      <c r="AD653" s="206"/>
      <c r="AE653" s="206"/>
      <c r="AF653" s="206"/>
      <c r="AG653" s="206" t="s">
        <v>280</v>
      </c>
      <c r="AH653" s="206">
        <v>0</v>
      </c>
      <c r="AI653" s="206"/>
      <c r="AJ653" s="206"/>
      <c r="AK653" s="206"/>
      <c r="AL653" s="206"/>
      <c r="AM653" s="206"/>
      <c r="AN653" s="206"/>
      <c r="AO653" s="206"/>
      <c r="AP653" s="206"/>
      <c r="AQ653" s="206"/>
      <c r="AR653" s="206"/>
      <c r="AS653" s="206"/>
      <c r="AT653" s="206"/>
      <c r="AU653" s="206"/>
      <c r="AV653" s="206"/>
      <c r="AW653" s="206"/>
      <c r="AX653" s="206"/>
      <c r="AY653" s="206"/>
      <c r="AZ653" s="206"/>
      <c r="BA653" s="206"/>
      <c r="BB653" s="206"/>
      <c r="BC653" s="206"/>
      <c r="BD653" s="206"/>
      <c r="BE653" s="206"/>
      <c r="BF653" s="206"/>
      <c r="BG653" s="206"/>
      <c r="BH653" s="206"/>
    </row>
    <row r="654" spans="1:60" outlineLevel="1" x14ac:dyDescent="0.25">
      <c r="A654" s="223"/>
      <c r="B654" s="224"/>
      <c r="C654" s="254" t="s">
        <v>837</v>
      </c>
      <c r="D654" s="226"/>
      <c r="E654" s="227">
        <v>18.234000000000002</v>
      </c>
      <c r="F654" s="225"/>
      <c r="G654" s="225"/>
      <c r="H654" s="225"/>
      <c r="I654" s="225"/>
      <c r="J654" s="225"/>
      <c r="K654" s="225"/>
      <c r="L654" s="225"/>
      <c r="M654" s="225"/>
      <c r="N654" s="225"/>
      <c r="O654" s="225"/>
      <c r="P654" s="225"/>
      <c r="Q654" s="225"/>
      <c r="R654" s="225"/>
      <c r="S654" s="225"/>
      <c r="T654" s="225"/>
      <c r="U654" s="225"/>
      <c r="V654" s="225"/>
      <c r="W654" s="225"/>
      <c r="X654" s="206"/>
      <c r="Y654" s="206"/>
      <c r="Z654" s="206"/>
      <c r="AA654" s="206"/>
      <c r="AB654" s="206"/>
      <c r="AC654" s="206"/>
      <c r="AD654" s="206"/>
      <c r="AE654" s="206"/>
      <c r="AF654" s="206"/>
      <c r="AG654" s="206" t="s">
        <v>280</v>
      </c>
      <c r="AH654" s="206">
        <v>0</v>
      </c>
      <c r="AI654" s="206"/>
      <c r="AJ654" s="206"/>
      <c r="AK654" s="206"/>
      <c r="AL654" s="206"/>
      <c r="AM654" s="206"/>
      <c r="AN654" s="206"/>
      <c r="AO654" s="206"/>
      <c r="AP654" s="206"/>
      <c r="AQ654" s="206"/>
      <c r="AR654" s="206"/>
      <c r="AS654" s="206"/>
      <c r="AT654" s="206"/>
      <c r="AU654" s="206"/>
      <c r="AV654" s="206"/>
      <c r="AW654" s="206"/>
      <c r="AX654" s="206"/>
      <c r="AY654" s="206"/>
      <c r="AZ654" s="206"/>
      <c r="BA654" s="206"/>
      <c r="BB654" s="206"/>
      <c r="BC654" s="206"/>
      <c r="BD654" s="206"/>
      <c r="BE654" s="206"/>
      <c r="BF654" s="206"/>
      <c r="BG654" s="206"/>
      <c r="BH654" s="206"/>
    </row>
    <row r="655" spans="1:60" outlineLevel="1" x14ac:dyDescent="0.25">
      <c r="A655" s="223"/>
      <c r="B655" s="224"/>
      <c r="C655" s="254" t="s">
        <v>838</v>
      </c>
      <c r="D655" s="226"/>
      <c r="E655" s="227">
        <v>-1.62</v>
      </c>
      <c r="F655" s="225"/>
      <c r="G655" s="225"/>
      <c r="H655" s="225"/>
      <c r="I655" s="225"/>
      <c r="J655" s="225"/>
      <c r="K655" s="225"/>
      <c r="L655" s="225"/>
      <c r="M655" s="225"/>
      <c r="N655" s="225"/>
      <c r="O655" s="225"/>
      <c r="P655" s="225"/>
      <c r="Q655" s="225"/>
      <c r="R655" s="225"/>
      <c r="S655" s="225"/>
      <c r="T655" s="225"/>
      <c r="U655" s="225"/>
      <c r="V655" s="225"/>
      <c r="W655" s="225"/>
      <c r="X655" s="206"/>
      <c r="Y655" s="206"/>
      <c r="Z655" s="206"/>
      <c r="AA655" s="206"/>
      <c r="AB655" s="206"/>
      <c r="AC655" s="206"/>
      <c r="AD655" s="206"/>
      <c r="AE655" s="206"/>
      <c r="AF655" s="206"/>
      <c r="AG655" s="206" t="s">
        <v>280</v>
      </c>
      <c r="AH655" s="206">
        <v>0</v>
      </c>
      <c r="AI655" s="206"/>
      <c r="AJ655" s="206"/>
      <c r="AK655" s="206"/>
      <c r="AL655" s="206"/>
      <c r="AM655" s="206"/>
      <c r="AN655" s="206"/>
      <c r="AO655" s="206"/>
      <c r="AP655" s="206"/>
      <c r="AQ655" s="206"/>
      <c r="AR655" s="206"/>
      <c r="AS655" s="206"/>
      <c r="AT655" s="206"/>
      <c r="AU655" s="206"/>
      <c r="AV655" s="206"/>
      <c r="AW655" s="206"/>
      <c r="AX655" s="206"/>
      <c r="AY655" s="206"/>
      <c r="AZ655" s="206"/>
      <c r="BA655" s="206"/>
      <c r="BB655" s="206"/>
      <c r="BC655" s="206"/>
      <c r="BD655" s="206"/>
      <c r="BE655" s="206"/>
      <c r="BF655" s="206"/>
      <c r="BG655" s="206"/>
      <c r="BH655" s="206"/>
    </row>
    <row r="656" spans="1:60" ht="20.399999999999999" outlineLevel="1" x14ac:dyDescent="0.25">
      <c r="A656" s="223"/>
      <c r="B656" s="224"/>
      <c r="C656" s="254" t="s">
        <v>839</v>
      </c>
      <c r="D656" s="226"/>
      <c r="E656" s="227">
        <v>17.172000000000001</v>
      </c>
      <c r="F656" s="225"/>
      <c r="G656" s="225"/>
      <c r="H656" s="225"/>
      <c r="I656" s="225"/>
      <c r="J656" s="225"/>
      <c r="K656" s="225"/>
      <c r="L656" s="225"/>
      <c r="M656" s="225"/>
      <c r="N656" s="225"/>
      <c r="O656" s="225"/>
      <c r="P656" s="225"/>
      <c r="Q656" s="225"/>
      <c r="R656" s="225"/>
      <c r="S656" s="225"/>
      <c r="T656" s="225"/>
      <c r="U656" s="225"/>
      <c r="V656" s="225"/>
      <c r="W656" s="225"/>
      <c r="X656" s="206"/>
      <c r="Y656" s="206"/>
      <c r="Z656" s="206"/>
      <c r="AA656" s="206"/>
      <c r="AB656" s="206"/>
      <c r="AC656" s="206"/>
      <c r="AD656" s="206"/>
      <c r="AE656" s="206"/>
      <c r="AF656" s="206"/>
      <c r="AG656" s="206" t="s">
        <v>280</v>
      </c>
      <c r="AH656" s="206">
        <v>0</v>
      </c>
      <c r="AI656" s="206"/>
      <c r="AJ656" s="206"/>
      <c r="AK656" s="206"/>
      <c r="AL656" s="206"/>
      <c r="AM656" s="206"/>
      <c r="AN656" s="206"/>
      <c r="AO656" s="206"/>
      <c r="AP656" s="206"/>
      <c r="AQ656" s="206"/>
      <c r="AR656" s="206"/>
      <c r="AS656" s="206"/>
      <c r="AT656" s="206"/>
      <c r="AU656" s="206"/>
      <c r="AV656" s="206"/>
      <c r="AW656" s="206"/>
      <c r="AX656" s="206"/>
      <c r="AY656" s="206"/>
      <c r="AZ656" s="206"/>
      <c r="BA656" s="206"/>
      <c r="BB656" s="206"/>
      <c r="BC656" s="206"/>
      <c r="BD656" s="206"/>
      <c r="BE656" s="206"/>
      <c r="BF656" s="206"/>
      <c r="BG656" s="206"/>
      <c r="BH656" s="206"/>
    </row>
    <row r="657" spans="1:60" outlineLevel="1" x14ac:dyDescent="0.25">
      <c r="A657" s="223"/>
      <c r="B657" s="224"/>
      <c r="C657" s="254" t="s">
        <v>437</v>
      </c>
      <c r="D657" s="226"/>
      <c r="E657" s="227">
        <v>-1.08</v>
      </c>
      <c r="F657" s="225"/>
      <c r="G657" s="225"/>
      <c r="H657" s="225"/>
      <c r="I657" s="225"/>
      <c r="J657" s="225"/>
      <c r="K657" s="225"/>
      <c r="L657" s="225"/>
      <c r="M657" s="225"/>
      <c r="N657" s="225"/>
      <c r="O657" s="225"/>
      <c r="P657" s="225"/>
      <c r="Q657" s="225"/>
      <c r="R657" s="225"/>
      <c r="S657" s="225"/>
      <c r="T657" s="225"/>
      <c r="U657" s="225"/>
      <c r="V657" s="225"/>
      <c r="W657" s="225"/>
      <c r="X657" s="206"/>
      <c r="Y657" s="206"/>
      <c r="Z657" s="206"/>
      <c r="AA657" s="206"/>
      <c r="AB657" s="206"/>
      <c r="AC657" s="206"/>
      <c r="AD657" s="206"/>
      <c r="AE657" s="206"/>
      <c r="AF657" s="206"/>
      <c r="AG657" s="206" t="s">
        <v>280</v>
      </c>
      <c r="AH657" s="206">
        <v>0</v>
      </c>
      <c r="AI657" s="206"/>
      <c r="AJ657" s="206"/>
      <c r="AK657" s="206"/>
      <c r="AL657" s="206"/>
      <c r="AM657" s="206"/>
      <c r="AN657" s="206"/>
      <c r="AO657" s="206"/>
      <c r="AP657" s="206"/>
      <c r="AQ657" s="206"/>
      <c r="AR657" s="206"/>
      <c r="AS657" s="206"/>
      <c r="AT657" s="206"/>
      <c r="AU657" s="206"/>
      <c r="AV657" s="206"/>
      <c r="AW657" s="206"/>
      <c r="AX657" s="206"/>
      <c r="AY657" s="206"/>
      <c r="AZ657" s="206"/>
      <c r="BA657" s="206"/>
      <c r="BB657" s="206"/>
      <c r="BC657" s="206"/>
      <c r="BD657" s="206"/>
      <c r="BE657" s="206"/>
      <c r="BF657" s="206"/>
      <c r="BG657" s="206"/>
      <c r="BH657" s="206"/>
    </row>
    <row r="658" spans="1:60" outlineLevel="1" x14ac:dyDescent="0.25">
      <c r="A658" s="223"/>
      <c r="B658" s="224"/>
      <c r="C658" s="254" t="s">
        <v>840</v>
      </c>
      <c r="D658" s="226"/>
      <c r="E658" s="227">
        <v>-2.16</v>
      </c>
      <c r="F658" s="225"/>
      <c r="G658" s="225"/>
      <c r="H658" s="225"/>
      <c r="I658" s="225"/>
      <c r="J658" s="225"/>
      <c r="K658" s="225"/>
      <c r="L658" s="225"/>
      <c r="M658" s="225"/>
      <c r="N658" s="225"/>
      <c r="O658" s="225"/>
      <c r="P658" s="225"/>
      <c r="Q658" s="225"/>
      <c r="R658" s="225"/>
      <c r="S658" s="225"/>
      <c r="T658" s="225"/>
      <c r="U658" s="225"/>
      <c r="V658" s="225"/>
      <c r="W658" s="225"/>
      <c r="X658" s="206"/>
      <c r="Y658" s="206"/>
      <c r="Z658" s="206"/>
      <c r="AA658" s="206"/>
      <c r="AB658" s="206"/>
      <c r="AC658" s="206"/>
      <c r="AD658" s="206"/>
      <c r="AE658" s="206"/>
      <c r="AF658" s="206"/>
      <c r="AG658" s="206" t="s">
        <v>280</v>
      </c>
      <c r="AH658" s="206">
        <v>0</v>
      </c>
      <c r="AI658" s="206"/>
      <c r="AJ658" s="206"/>
      <c r="AK658" s="206"/>
      <c r="AL658" s="206"/>
      <c r="AM658" s="206"/>
      <c r="AN658" s="206"/>
      <c r="AO658" s="206"/>
      <c r="AP658" s="206"/>
      <c r="AQ658" s="206"/>
      <c r="AR658" s="206"/>
      <c r="AS658" s="206"/>
      <c r="AT658" s="206"/>
      <c r="AU658" s="206"/>
      <c r="AV658" s="206"/>
      <c r="AW658" s="206"/>
      <c r="AX658" s="206"/>
      <c r="AY658" s="206"/>
      <c r="AZ658" s="206"/>
      <c r="BA658" s="206"/>
      <c r="BB658" s="206"/>
      <c r="BC658" s="206"/>
      <c r="BD658" s="206"/>
      <c r="BE658" s="206"/>
      <c r="BF658" s="206"/>
      <c r="BG658" s="206"/>
      <c r="BH658" s="206"/>
    </row>
    <row r="659" spans="1:60" outlineLevel="1" x14ac:dyDescent="0.25">
      <c r="A659" s="244">
        <v>161</v>
      </c>
      <c r="B659" s="245" t="s">
        <v>845</v>
      </c>
      <c r="C659" s="255" t="s">
        <v>846</v>
      </c>
      <c r="D659" s="246" t="s">
        <v>0</v>
      </c>
      <c r="E659" s="247">
        <v>3102.7952599999999</v>
      </c>
      <c r="F659" s="248"/>
      <c r="G659" s="249">
        <f>ROUND(E659*F659,2)</f>
        <v>0</v>
      </c>
      <c r="H659" s="248"/>
      <c r="I659" s="249">
        <f>ROUND(E659*H659,2)</f>
        <v>0</v>
      </c>
      <c r="J659" s="248"/>
      <c r="K659" s="249">
        <f>ROUND(E659*J659,2)</f>
        <v>0</v>
      </c>
      <c r="L659" s="249">
        <v>21</v>
      </c>
      <c r="M659" s="249">
        <f>G659*(1+L659/100)</f>
        <v>0</v>
      </c>
      <c r="N659" s="249">
        <v>0</v>
      </c>
      <c r="O659" s="249">
        <f>ROUND(E659*N659,2)</f>
        <v>0</v>
      </c>
      <c r="P659" s="249">
        <v>0</v>
      </c>
      <c r="Q659" s="250">
        <f>ROUND(E659*P659,2)</f>
        <v>0</v>
      </c>
      <c r="R659" s="225"/>
      <c r="S659" s="225" t="s">
        <v>276</v>
      </c>
      <c r="T659" s="225" t="s">
        <v>277</v>
      </c>
      <c r="U659" s="225">
        <v>0</v>
      </c>
      <c r="V659" s="225">
        <f>ROUND(E659*U659,2)</f>
        <v>0</v>
      </c>
      <c r="W659" s="225"/>
      <c r="X659" s="206"/>
      <c r="Y659" s="206"/>
      <c r="Z659" s="206"/>
      <c r="AA659" s="206"/>
      <c r="AB659" s="206"/>
      <c r="AC659" s="206"/>
      <c r="AD659" s="206"/>
      <c r="AE659" s="206"/>
      <c r="AF659" s="206"/>
      <c r="AG659" s="206" t="s">
        <v>455</v>
      </c>
      <c r="AH659" s="206"/>
      <c r="AI659" s="206"/>
      <c r="AJ659" s="206"/>
      <c r="AK659" s="206"/>
      <c r="AL659" s="206"/>
      <c r="AM659" s="206"/>
      <c r="AN659" s="206"/>
      <c r="AO659" s="206"/>
      <c r="AP659" s="206"/>
      <c r="AQ659" s="206"/>
      <c r="AR659" s="206"/>
      <c r="AS659" s="206"/>
      <c r="AT659" s="206"/>
      <c r="AU659" s="206"/>
      <c r="AV659" s="206"/>
      <c r="AW659" s="206"/>
      <c r="AX659" s="206"/>
      <c r="AY659" s="206"/>
      <c r="AZ659" s="206"/>
      <c r="BA659" s="206"/>
      <c r="BB659" s="206"/>
      <c r="BC659" s="206"/>
      <c r="BD659" s="206"/>
      <c r="BE659" s="206"/>
      <c r="BF659" s="206"/>
      <c r="BG659" s="206"/>
      <c r="BH659" s="206"/>
    </row>
    <row r="660" spans="1:60" ht="20.399999999999999" outlineLevel="1" x14ac:dyDescent="0.25">
      <c r="A660" s="237">
        <v>162</v>
      </c>
      <c r="B660" s="238" t="s">
        <v>847</v>
      </c>
      <c r="C660" s="253" t="s">
        <v>848</v>
      </c>
      <c r="D660" s="239" t="s">
        <v>314</v>
      </c>
      <c r="E660" s="240">
        <v>89.841399999999993</v>
      </c>
      <c r="F660" s="241"/>
      <c r="G660" s="242">
        <f>ROUND(E660*F660,2)</f>
        <v>0</v>
      </c>
      <c r="H660" s="241"/>
      <c r="I660" s="242">
        <f>ROUND(E660*H660,2)</f>
        <v>0</v>
      </c>
      <c r="J660" s="241"/>
      <c r="K660" s="242">
        <f>ROUND(E660*J660,2)</f>
        <v>0</v>
      </c>
      <c r="L660" s="242">
        <v>21</v>
      </c>
      <c r="M660" s="242">
        <f>G660*(1+L660/100)</f>
        <v>0</v>
      </c>
      <c r="N660" s="242">
        <v>0</v>
      </c>
      <c r="O660" s="242">
        <f>ROUND(E660*N660,2)</f>
        <v>0</v>
      </c>
      <c r="P660" s="242">
        <v>0</v>
      </c>
      <c r="Q660" s="243">
        <f>ROUND(E660*P660,2)</f>
        <v>0</v>
      </c>
      <c r="R660" s="225" t="s">
        <v>672</v>
      </c>
      <c r="S660" s="225" t="s">
        <v>276</v>
      </c>
      <c r="T660" s="225" t="s">
        <v>277</v>
      </c>
      <c r="U660" s="225">
        <v>0</v>
      </c>
      <c r="V660" s="225">
        <f>ROUND(E660*U660,2)</f>
        <v>0</v>
      </c>
      <c r="W660" s="225"/>
      <c r="X660" s="206"/>
      <c r="Y660" s="206"/>
      <c r="Z660" s="206"/>
      <c r="AA660" s="206"/>
      <c r="AB660" s="206"/>
      <c r="AC660" s="206"/>
      <c r="AD660" s="206"/>
      <c r="AE660" s="206"/>
      <c r="AF660" s="206"/>
      <c r="AG660" s="206" t="s">
        <v>685</v>
      </c>
      <c r="AH660" s="206"/>
      <c r="AI660" s="206"/>
      <c r="AJ660" s="206"/>
      <c r="AK660" s="206"/>
      <c r="AL660" s="206"/>
      <c r="AM660" s="206"/>
      <c r="AN660" s="206"/>
      <c r="AO660" s="206"/>
      <c r="AP660" s="206"/>
      <c r="AQ660" s="206"/>
      <c r="AR660" s="206"/>
      <c r="AS660" s="206"/>
      <c r="AT660" s="206"/>
      <c r="AU660" s="206"/>
      <c r="AV660" s="206"/>
      <c r="AW660" s="206"/>
      <c r="AX660" s="206"/>
      <c r="AY660" s="206"/>
      <c r="AZ660" s="206"/>
      <c r="BA660" s="206"/>
      <c r="BB660" s="206"/>
      <c r="BC660" s="206"/>
      <c r="BD660" s="206"/>
      <c r="BE660" s="206"/>
      <c r="BF660" s="206"/>
      <c r="BG660" s="206"/>
      <c r="BH660" s="206"/>
    </row>
    <row r="661" spans="1:60" outlineLevel="1" x14ac:dyDescent="0.25">
      <c r="A661" s="223"/>
      <c r="B661" s="224"/>
      <c r="C661" s="256" t="s">
        <v>752</v>
      </c>
      <c r="D661" s="228"/>
      <c r="E661" s="229"/>
      <c r="F661" s="225"/>
      <c r="G661" s="225"/>
      <c r="H661" s="225"/>
      <c r="I661" s="225"/>
      <c r="J661" s="225"/>
      <c r="K661" s="225"/>
      <c r="L661" s="225"/>
      <c r="M661" s="225"/>
      <c r="N661" s="225"/>
      <c r="O661" s="225"/>
      <c r="P661" s="225"/>
      <c r="Q661" s="225"/>
      <c r="R661" s="225"/>
      <c r="S661" s="225"/>
      <c r="T661" s="225"/>
      <c r="U661" s="225"/>
      <c r="V661" s="225"/>
      <c r="W661" s="225"/>
      <c r="X661" s="206"/>
      <c r="Y661" s="206"/>
      <c r="Z661" s="206"/>
      <c r="AA661" s="206"/>
      <c r="AB661" s="206"/>
      <c r="AC661" s="206"/>
      <c r="AD661" s="206"/>
      <c r="AE661" s="206"/>
      <c r="AF661" s="206"/>
      <c r="AG661" s="206" t="s">
        <v>280</v>
      </c>
      <c r="AH661" s="206"/>
      <c r="AI661" s="206"/>
      <c r="AJ661" s="206"/>
      <c r="AK661" s="206"/>
      <c r="AL661" s="206"/>
      <c r="AM661" s="206"/>
      <c r="AN661" s="206"/>
      <c r="AO661" s="206"/>
      <c r="AP661" s="206"/>
      <c r="AQ661" s="206"/>
      <c r="AR661" s="206"/>
      <c r="AS661" s="206"/>
      <c r="AT661" s="206"/>
      <c r="AU661" s="206"/>
      <c r="AV661" s="206"/>
      <c r="AW661" s="206"/>
      <c r="AX661" s="206"/>
      <c r="AY661" s="206"/>
      <c r="AZ661" s="206"/>
      <c r="BA661" s="206"/>
      <c r="BB661" s="206"/>
      <c r="BC661" s="206"/>
      <c r="BD661" s="206"/>
      <c r="BE661" s="206"/>
      <c r="BF661" s="206"/>
      <c r="BG661" s="206"/>
      <c r="BH661" s="206"/>
    </row>
    <row r="662" spans="1:60" outlineLevel="1" x14ac:dyDescent="0.25">
      <c r="A662" s="223"/>
      <c r="B662" s="224"/>
      <c r="C662" s="257" t="s">
        <v>849</v>
      </c>
      <c r="D662" s="228"/>
      <c r="E662" s="229">
        <v>29.43</v>
      </c>
      <c r="F662" s="225"/>
      <c r="G662" s="225"/>
      <c r="H662" s="225"/>
      <c r="I662" s="225"/>
      <c r="J662" s="225"/>
      <c r="K662" s="225"/>
      <c r="L662" s="225"/>
      <c r="M662" s="225"/>
      <c r="N662" s="225"/>
      <c r="O662" s="225"/>
      <c r="P662" s="225"/>
      <c r="Q662" s="225"/>
      <c r="R662" s="225"/>
      <c r="S662" s="225"/>
      <c r="T662" s="225"/>
      <c r="U662" s="225"/>
      <c r="V662" s="225"/>
      <c r="W662" s="225"/>
      <c r="X662" s="206"/>
      <c r="Y662" s="206"/>
      <c r="Z662" s="206"/>
      <c r="AA662" s="206"/>
      <c r="AB662" s="206"/>
      <c r="AC662" s="206"/>
      <c r="AD662" s="206"/>
      <c r="AE662" s="206"/>
      <c r="AF662" s="206"/>
      <c r="AG662" s="206" t="s">
        <v>280</v>
      </c>
      <c r="AH662" s="206">
        <v>2</v>
      </c>
      <c r="AI662" s="206"/>
      <c r="AJ662" s="206"/>
      <c r="AK662" s="206"/>
      <c r="AL662" s="206"/>
      <c r="AM662" s="206"/>
      <c r="AN662" s="206"/>
      <c r="AO662" s="206"/>
      <c r="AP662" s="206"/>
      <c r="AQ662" s="206"/>
      <c r="AR662" s="206"/>
      <c r="AS662" s="206"/>
      <c r="AT662" s="206"/>
      <c r="AU662" s="206"/>
      <c r="AV662" s="206"/>
      <c r="AW662" s="206"/>
      <c r="AX662" s="206"/>
      <c r="AY662" s="206"/>
      <c r="AZ662" s="206"/>
      <c r="BA662" s="206"/>
      <c r="BB662" s="206"/>
      <c r="BC662" s="206"/>
      <c r="BD662" s="206"/>
      <c r="BE662" s="206"/>
      <c r="BF662" s="206"/>
      <c r="BG662" s="206"/>
      <c r="BH662" s="206"/>
    </row>
    <row r="663" spans="1:60" outlineLevel="1" x14ac:dyDescent="0.25">
      <c r="A663" s="223"/>
      <c r="B663" s="224"/>
      <c r="C663" s="257" t="s">
        <v>850</v>
      </c>
      <c r="D663" s="228"/>
      <c r="E663" s="229">
        <v>-1.36</v>
      </c>
      <c r="F663" s="225"/>
      <c r="G663" s="225"/>
      <c r="H663" s="225"/>
      <c r="I663" s="225"/>
      <c r="J663" s="225"/>
      <c r="K663" s="225"/>
      <c r="L663" s="225"/>
      <c r="M663" s="225"/>
      <c r="N663" s="225"/>
      <c r="O663" s="225"/>
      <c r="P663" s="225"/>
      <c r="Q663" s="225"/>
      <c r="R663" s="225"/>
      <c r="S663" s="225"/>
      <c r="T663" s="225"/>
      <c r="U663" s="225"/>
      <c r="V663" s="225"/>
      <c r="W663" s="225"/>
      <c r="X663" s="206"/>
      <c r="Y663" s="206"/>
      <c r="Z663" s="206"/>
      <c r="AA663" s="206"/>
      <c r="AB663" s="206"/>
      <c r="AC663" s="206"/>
      <c r="AD663" s="206"/>
      <c r="AE663" s="206"/>
      <c r="AF663" s="206"/>
      <c r="AG663" s="206" t="s">
        <v>280</v>
      </c>
      <c r="AH663" s="206">
        <v>2</v>
      </c>
      <c r="AI663" s="206"/>
      <c r="AJ663" s="206"/>
      <c r="AK663" s="206"/>
      <c r="AL663" s="206"/>
      <c r="AM663" s="206"/>
      <c r="AN663" s="206"/>
      <c r="AO663" s="206"/>
      <c r="AP663" s="206"/>
      <c r="AQ663" s="206"/>
      <c r="AR663" s="206"/>
      <c r="AS663" s="206"/>
      <c r="AT663" s="206"/>
      <c r="AU663" s="206"/>
      <c r="AV663" s="206"/>
      <c r="AW663" s="206"/>
      <c r="AX663" s="206"/>
      <c r="AY663" s="206"/>
      <c r="AZ663" s="206"/>
      <c r="BA663" s="206"/>
      <c r="BB663" s="206"/>
      <c r="BC663" s="206"/>
      <c r="BD663" s="206"/>
      <c r="BE663" s="206"/>
      <c r="BF663" s="206"/>
      <c r="BG663" s="206"/>
      <c r="BH663" s="206"/>
    </row>
    <row r="664" spans="1:60" outlineLevel="1" x14ac:dyDescent="0.25">
      <c r="A664" s="223"/>
      <c r="B664" s="224"/>
      <c r="C664" s="257" t="s">
        <v>851</v>
      </c>
      <c r="D664" s="228"/>
      <c r="E664" s="229">
        <v>-1.44</v>
      </c>
      <c r="F664" s="225"/>
      <c r="G664" s="225"/>
      <c r="H664" s="225"/>
      <c r="I664" s="225"/>
      <c r="J664" s="225"/>
      <c r="K664" s="225"/>
      <c r="L664" s="225"/>
      <c r="M664" s="225"/>
      <c r="N664" s="225"/>
      <c r="O664" s="225"/>
      <c r="P664" s="225"/>
      <c r="Q664" s="225"/>
      <c r="R664" s="225"/>
      <c r="S664" s="225"/>
      <c r="T664" s="225"/>
      <c r="U664" s="225"/>
      <c r="V664" s="225"/>
      <c r="W664" s="225"/>
      <c r="X664" s="206"/>
      <c r="Y664" s="206"/>
      <c r="Z664" s="206"/>
      <c r="AA664" s="206"/>
      <c r="AB664" s="206"/>
      <c r="AC664" s="206"/>
      <c r="AD664" s="206"/>
      <c r="AE664" s="206"/>
      <c r="AF664" s="206"/>
      <c r="AG664" s="206" t="s">
        <v>280</v>
      </c>
      <c r="AH664" s="206">
        <v>2</v>
      </c>
      <c r="AI664" s="206"/>
      <c r="AJ664" s="206"/>
      <c r="AK664" s="206"/>
      <c r="AL664" s="206"/>
      <c r="AM664" s="206"/>
      <c r="AN664" s="206"/>
      <c r="AO664" s="206"/>
      <c r="AP664" s="206"/>
      <c r="AQ664" s="206"/>
      <c r="AR664" s="206"/>
      <c r="AS664" s="206"/>
      <c r="AT664" s="206"/>
      <c r="AU664" s="206"/>
      <c r="AV664" s="206"/>
      <c r="AW664" s="206"/>
      <c r="AX664" s="206"/>
      <c r="AY664" s="206"/>
      <c r="AZ664" s="206"/>
      <c r="BA664" s="206"/>
      <c r="BB664" s="206"/>
      <c r="BC664" s="206"/>
      <c r="BD664" s="206"/>
      <c r="BE664" s="206"/>
      <c r="BF664" s="206"/>
      <c r="BG664" s="206"/>
      <c r="BH664" s="206"/>
    </row>
    <row r="665" spans="1:60" ht="20.399999999999999" outlineLevel="1" x14ac:dyDescent="0.25">
      <c r="A665" s="223"/>
      <c r="B665" s="224"/>
      <c r="C665" s="257" t="s">
        <v>852</v>
      </c>
      <c r="D665" s="228"/>
      <c r="E665" s="229">
        <v>28.818000000000001</v>
      </c>
      <c r="F665" s="225"/>
      <c r="G665" s="225"/>
      <c r="H665" s="225"/>
      <c r="I665" s="225"/>
      <c r="J665" s="225"/>
      <c r="K665" s="225"/>
      <c r="L665" s="225"/>
      <c r="M665" s="225"/>
      <c r="N665" s="225"/>
      <c r="O665" s="225"/>
      <c r="P665" s="225"/>
      <c r="Q665" s="225"/>
      <c r="R665" s="225"/>
      <c r="S665" s="225"/>
      <c r="T665" s="225"/>
      <c r="U665" s="225"/>
      <c r="V665" s="225"/>
      <c r="W665" s="225"/>
      <c r="X665" s="206"/>
      <c r="Y665" s="206"/>
      <c r="Z665" s="206"/>
      <c r="AA665" s="206"/>
      <c r="AB665" s="206"/>
      <c r="AC665" s="206"/>
      <c r="AD665" s="206"/>
      <c r="AE665" s="206"/>
      <c r="AF665" s="206"/>
      <c r="AG665" s="206" t="s">
        <v>280</v>
      </c>
      <c r="AH665" s="206">
        <v>2</v>
      </c>
      <c r="AI665" s="206"/>
      <c r="AJ665" s="206"/>
      <c r="AK665" s="206"/>
      <c r="AL665" s="206"/>
      <c r="AM665" s="206"/>
      <c r="AN665" s="206"/>
      <c r="AO665" s="206"/>
      <c r="AP665" s="206"/>
      <c r="AQ665" s="206"/>
      <c r="AR665" s="206"/>
      <c r="AS665" s="206"/>
      <c r="AT665" s="206"/>
      <c r="AU665" s="206"/>
      <c r="AV665" s="206"/>
      <c r="AW665" s="206"/>
      <c r="AX665" s="206"/>
      <c r="AY665" s="206"/>
      <c r="AZ665" s="206"/>
      <c r="BA665" s="206"/>
      <c r="BB665" s="206"/>
      <c r="BC665" s="206"/>
      <c r="BD665" s="206"/>
      <c r="BE665" s="206"/>
      <c r="BF665" s="206"/>
      <c r="BG665" s="206"/>
      <c r="BH665" s="206"/>
    </row>
    <row r="666" spans="1:60" outlineLevel="1" x14ac:dyDescent="0.25">
      <c r="A666" s="223"/>
      <c r="B666" s="224"/>
      <c r="C666" s="257" t="s">
        <v>853</v>
      </c>
      <c r="D666" s="228"/>
      <c r="E666" s="229">
        <v>-1.44</v>
      </c>
      <c r="F666" s="225"/>
      <c r="G666" s="225"/>
      <c r="H666" s="225"/>
      <c r="I666" s="225"/>
      <c r="J666" s="225"/>
      <c r="K666" s="225"/>
      <c r="L666" s="225"/>
      <c r="M666" s="225"/>
      <c r="N666" s="225"/>
      <c r="O666" s="225"/>
      <c r="P666" s="225"/>
      <c r="Q666" s="225"/>
      <c r="R666" s="225"/>
      <c r="S666" s="225"/>
      <c r="T666" s="225"/>
      <c r="U666" s="225"/>
      <c r="V666" s="225"/>
      <c r="W666" s="225"/>
      <c r="X666" s="206"/>
      <c r="Y666" s="206"/>
      <c r="Z666" s="206"/>
      <c r="AA666" s="206"/>
      <c r="AB666" s="206"/>
      <c r="AC666" s="206"/>
      <c r="AD666" s="206"/>
      <c r="AE666" s="206"/>
      <c r="AF666" s="206"/>
      <c r="AG666" s="206" t="s">
        <v>280</v>
      </c>
      <c r="AH666" s="206">
        <v>2</v>
      </c>
      <c r="AI666" s="206"/>
      <c r="AJ666" s="206"/>
      <c r="AK666" s="206"/>
      <c r="AL666" s="206"/>
      <c r="AM666" s="206"/>
      <c r="AN666" s="206"/>
      <c r="AO666" s="206"/>
      <c r="AP666" s="206"/>
      <c r="AQ666" s="206"/>
      <c r="AR666" s="206"/>
      <c r="AS666" s="206"/>
      <c r="AT666" s="206"/>
      <c r="AU666" s="206"/>
      <c r="AV666" s="206"/>
      <c r="AW666" s="206"/>
      <c r="AX666" s="206"/>
      <c r="AY666" s="206"/>
      <c r="AZ666" s="206"/>
      <c r="BA666" s="206"/>
      <c r="BB666" s="206"/>
      <c r="BC666" s="206"/>
      <c r="BD666" s="206"/>
      <c r="BE666" s="206"/>
      <c r="BF666" s="206"/>
      <c r="BG666" s="206"/>
      <c r="BH666" s="206"/>
    </row>
    <row r="667" spans="1:60" outlineLevel="1" x14ac:dyDescent="0.25">
      <c r="A667" s="223"/>
      <c r="B667" s="224"/>
      <c r="C667" s="257" t="s">
        <v>854</v>
      </c>
      <c r="D667" s="228"/>
      <c r="E667" s="229">
        <v>-2.88</v>
      </c>
      <c r="F667" s="225"/>
      <c r="G667" s="225"/>
      <c r="H667" s="225"/>
      <c r="I667" s="225"/>
      <c r="J667" s="225"/>
      <c r="K667" s="225"/>
      <c r="L667" s="225"/>
      <c r="M667" s="225"/>
      <c r="N667" s="225"/>
      <c r="O667" s="225"/>
      <c r="P667" s="225"/>
      <c r="Q667" s="225"/>
      <c r="R667" s="225"/>
      <c r="S667" s="225"/>
      <c r="T667" s="225"/>
      <c r="U667" s="225"/>
      <c r="V667" s="225"/>
      <c r="W667" s="225"/>
      <c r="X667" s="206"/>
      <c r="Y667" s="206"/>
      <c r="Z667" s="206"/>
      <c r="AA667" s="206"/>
      <c r="AB667" s="206"/>
      <c r="AC667" s="206"/>
      <c r="AD667" s="206"/>
      <c r="AE667" s="206"/>
      <c r="AF667" s="206"/>
      <c r="AG667" s="206" t="s">
        <v>280</v>
      </c>
      <c r="AH667" s="206">
        <v>2</v>
      </c>
      <c r="AI667" s="206"/>
      <c r="AJ667" s="206"/>
      <c r="AK667" s="206"/>
      <c r="AL667" s="206"/>
      <c r="AM667" s="206"/>
      <c r="AN667" s="206"/>
      <c r="AO667" s="206"/>
      <c r="AP667" s="206"/>
      <c r="AQ667" s="206"/>
      <c r="AR667" s="206"/>
      <c r="AS667" s="206"/>
      <c r="AT667" s="206"/>
      <c r="AU667" s="206"/>
      <c r="AV667" s="206"/>
      <c r="AW667" s="206"/>
      <c r="AX667" s="206"/>
      <c r="AY667" s="206"/>
      <c r="AZ667" s="206"/>
      <c r="BA667" s="206"/>
      <c r="BB667" s="206"/>
      <c r="BC667" s="206"/>
      <c r="BD667" s="206"/>
      <c r="BE667" s="206"/>
      <c r="BF667" s="206"/>
      <c r="BG667" s="206"/>
      <c r="BH667" s="206"/>
    </row>
    <row r="668" spans="1:60" outlineLevel="1" x14ac:dyDescent="0.25">
      <c r="A668" s="223"/>
      <c r="B668" s="224"/>
      <c r="C668" s="257" t="s">
        <v>855</v>
      </c>
      <c r="D668" s="228"/>
      <c r="E668" s="229">
        <v>18.234000000000002</v>
      </c>
      <c r="F668" s="225"/>
      <c r="G668" s="225"/>
      <c r="H668" s="225"/>
      <c r="I668" s="225"/>
      <c r="J668" s="225"/>
      <c r="K668" s="225"/>
      <c r="L668" s="225"/>
      <c r="M668" s="225"/>
      <c r="N668" s="225"/>
      <c r="O668" s="225"/>
      <c r="P668" s="225"/>
      <c r="Q668" s="225"/>
      <c r="R668" s="225"/>
      <c r="S668" s="225"/>
      <c r="T668" s="225"/>
      <c r="U668" s="225"/>
      <c r="V668" s="225"/>
      <c r="W668" s="225"/>
      <c r="X668" s="206"/>
      <c r="Y668" s="206"/>
      <c r="Z668" s="206"/>
      <c r="AA668" s="206"/>
      <c r="AB668" s="206"/>
      <c r="AC668" s="206"/>
      <c r="AD668" s="206"/>
      <c r="AE668" s="206"/>
      <c r="AF668" s="206"/>
      <c r="AG668" s="206" t="s">
        <v>280</v>
      </c>
      <c r="AH668" s="206">
        <v>2</v>
      </c>
      <c r="AI668" s="206"/>
      <c r="AJ668" s="206"/>
      <c r="AK668" s="206"/>
      <c r="AL668" s="206"/>
      <c r="AM668" s="206"/>
      <c r="AN668" s="206"/>
      <c r="AO668" s="206"/>
      <c r="AP668" s="206"/>
      <c r="AQ668" s="206"/>
      <c r="AR668" s="206"/>
      <c r="AS668" s="206"/>
      <c r="AT668" s="206"/>
      <c r="AU668" s="206"/>
      <c r="AV668" s="206"/>
      <c r="AW668" s="206"/>
      <c r="AX668" s="206"/>
      <c r="AY668" s="206"/>
      <c r="AZ668" s="206"/>
      <c r="BA668" s="206"/>
      <c r="BB668" s="206"/>
      <c r="BC668" s="206"/>
      <c r="BD668" s="206"/>
      <c r="BE668" s="206"/>
      <c r="BF668" s="206"/>
      <c r="BG668" s="206"/>
      <c r="BH668" s="206"/>
    </row>
    <row r="669" spans="1:60" outlineLevel="1" x14ac:dyDescent="0.25">
      <c r="A669" s="223"/>
      <c r="B669" s="224"/>
      <c r="C669" s="257" t="s">
        <v>856</v>
      </c>
      <c r="D669" s="228"/>
      <c r="E669" s="229">
        <v>-1.62</v>
      </c>
      <c r="F669" s="225"/>
      <c r="G669" s="225"/>
      <c r="H669" s="225"/>
      <c r="I669" s="225"/>
      <c r="J669" s="225"/>
      <c r="K669" s="225"/>
      <c r="L669" s="225"/>
      <c r="M669" s="225"/>
      <c r="N669" s="225"/>
      <c r="O669" s="225"/>
      <c r="P669" s="225"/>
      <c r="Q669" s="225"/>
      <c r="R669" s="225"/>
      <c r="S669" s="225"/>
      <c r="T669" s="225"/>
      <c r="U669" s="225"/>
      <c r="V669" s="225"/>
      <c r="W669" s="225"/>
      <c r="X669" s="206"/>
      <c r="Y669" s="206"/>
      <c r="Z669" s="206"/>
      <c r="AA669" s="206"/>
      <c r="AB669" s="206"/>
      <c r="AC669" s="206"/>
      <c r="AD669" s="206"/>
      <c r="AE669" s="206"/>
      <c r="AF669" s="206"/>
      <c r="AG669" s="206" t="s">
        <v>280</v>
      </c>
      <c r="AH669" s="206">
        <v>2</v>
      </c>
      <c r="AI669" s="206"/>
      <c r="AJ669" s="206"/>
      <c r="AK669" s="206"/>
      <c r="AL669" s="206"/>
      <c r="AM669" s="206"/>
      <c r="AN669" s="206"/>
      <c r="AO669" s="206"/>
      <c r="AP669" s="206"/>
      <c r="AQ669" s="206"/>
      <c r="AR669" s="206"/>
      <c r="AS669" s="206"/>
      <c r="AT669" s="206"/>
      <c r="AU669" s="206"/>
      <c r="AV669" s="206"/>
      <c r="AW669" s="206"/>
      <c r="AX669" s="206"/>
      <c r="AY669" s="206"/>
      <c r="AZ669" s="206"/>
      <c r="BA669" s="206"/>
      <c r="BB669" s="206"/>
      <c r="BC669" s="206"/>
      <c r="BD669" s="206"/>
      <c r="BE669" s="206"/>
      <c r="BF669" s="206"/>
      <c r="BG669" s="206"/>
      <c r="BH669" s="206"/>
    </row>
    <row r="670" spans="1:60" ht="20.399999999999999" outlineLevel="1" x14ac:dyDescent="0.25">
      <c r="A670" s="223"/>
      <c r="B670" s="224"/>
      <c r="C670" s="257" t="s">
        <v>857</v>
      </c>
      <c r="D670" s="228"/>
      <c r="E670" s="229">
        <v>17.172000000000001</v>
      </c>
      <c r="F670" s="225"/>
      <c r="G670" s="225"/>
      <c r="H670" s="225"/>
      <c r="I670" s="225"/>
      <c r="J670" s="225"/>
      <c r="K670" s="225"/>
      <c r="L670" s="225"/>
      <c r="M670" s="225"/>
      <c r="N670" s="225"/>
      <c r="O670" s="225"/>
      <c r="P670" s="225"/>
      <c r="Q670" s="225"/>
      <c r="R670" s="225"/>
      <c r="S670" s="225"/>
      <c r="T670" s="225"/>
      <c r="U670" s="225"/>
      <c r="V670" s="225"/>
      <c r="W670" s="225"/>
      <c r="X670" s="206"/>
      <c r="Y670" s="206"/>
      <c r="Z670" s="206"/>
      <c r="AA670" s="206"/>
      <c r="AB670" s="206"/>
      <c r="AC670" s="206"/>
      <c r="AD670" s="206"/>
      <c r="AE670" s="206"/>
      <c r="AF670" s="206"/>
      <c r="AG670" s="206" t="s">
        <v>280</v>
      </c>
      <c r="AH670" s="206">
        <v>2</v>
      </c>
      <c r="AI670" s="206"/>
      <c r="AJ670" s="206"/>
      <c r="AK670" s="206"/>
      <c r="AL670" s="206"/>
      <c r="AM670" s="206"/>
      <c r="AN670" s="206"/>
      <c r="AO670" s="206"/>
      <c r="AP670" s="206"/>
      <c r="AQ670" s="206"/>
      <c r="AR670" s="206"/>
      <c r="AS670" s="206"/>
      <c r="AT670" s="206"/>
      <c r="AU670" s="206"/>
      <c r="AV670" s="206"/>
      <c r="AW670" s="206"/>
      <c r="AX670" s="206"/>
      <c r="AY670" s="206"/>
      <c r="AZ670" s="206"/>
      <c r="BA670" s="206"/>
      <c r="BB670" s="206"/>
      <c r="BC670" s="206"/>
      <c r="BD670" s="206"/>
      <c r="BE670" s="206"/>
      <c r="BF670" s="206"/>
      <c r="BG670" s="206"/>
      <c r="BH670" s="206"/>
    </row>
    <row r="671" spans="1:60" outlineLevel="1" x14ac:dyDescent="0.25">
      <c r="A671" s="223"/>
      <c r="B671" s="224"/>
      <c r="C671" s="257" t="s">
        <v>858</v>
      </c>
      <c r="D671" s="228"/>
      <c r="E671" s="229">
        <v>-1.08</v>
      </c>
      <c r="F671" s="225"/>
      <c r="G671" s="225"/>
      <c r="H671" s="225"/>
      <c r="I671" s="225"/>
      <c r="J671" s="225"/>
      <c r="K671" s="225"/>
      <c r="L671" s="225"/>
      <c r="M671" s="225"/>
      <c r="N671" s="225"/>
      <c r="O671" s="225"/>
      <c r="P671" s="225"/>
      <c r="Q671" s="225"/>
      <c r="R671" s="225"/>
      <c r="S671" s="225"/>
      <c r="T671" s="225"/>
      <c r="U671" s="225"/>
      <c r="V671" s="225"/>
      <c r="W671" s="225"/>
      <c r="X671" s="206"/>
      <c r="Y671" s="206"/>
      <c r="Z671" s="206"/>
      <c r="AA671" s="206"/>
      <c r="AB671" s="206"/>
      <c r="AC671" s="206"/>
      <c r="AD671" s="206"/>
      <c r="AE671" s="206"/>
      <c r="AF671" s="206"/>
      <c r="AG671" s="206" t="s">
        <v>280</v>
      </c>
      <c r="AH671" s="206">
        <v>2</v>
      </c>
      <c r="AI671" s="206"/>
      <c r="AJ671" s="206"/>
      <c r="AK671" s="206"/>
      <c r="AL671" s="206"/>
      <c r="AM671" s="206"/>
      <c r="AN671" s="206"/>
      <c r="AO671" s="206"/>
      <c r="AP671" s="206"/>
      <c r="AQ671" s="206"/>
      <c r="AR671" s="206"/>
      <c r="AS671" s="206"/>
      <c r="AT671" s="206"/>
      <c r="AU671" s="206"/>
      <c r="AV671" s="206"/>
      <c r="AW671" s="206"/>
      <c r="AX671" s="206"/>
      <c r="AY671" s="206"/>
      <c r="AZ671" s="206"/>
      <c r="BA671" s="206"/>
      <c r="BB671" s="206"/>
      <c r="BC671" s="206"/>
      <c r="BD671" s="206"/>
      <c r="BE671" s="206"/>
      <c r="BF671" s="206"/>
      <c r="BG671" s="206"/>
      <c r="BH671" s="206"/>
    </row>
    <row r="672" spans="1:60" outlineLevel="1" x14ac:dyDescent="0.25">
      <c r="A672" s="223"/>
      <c r="B672" s="224"/>
      <c r="C672" s="257" t="s">
        <v>859</v>
      </c>
      <c r="D672" s="228"/>
      <c r="E672" s="229">
        <v>-2.16</v>
      </c>
      <c r="F672" s="225"/>
      <c r="G672" s="225"/>
      <c r="H672" s="225"/>
      <c r="I672" s="225"/>
      <c r="J672" s="225"/>
      <c r="K672" s="225"/>
      <c r="L672" s="225"/>
      <c r="M672" s="225"/>
      <c r="N672" s="225"/>
      <c r="O672" s="225"/>
      <c r="P672" s="225"/>
      <c r="Q672" s="225"/>
      <c r="R672" s="225"/>
      <c r="S672" s="225"/>
      <c r="T672" s="225"/>
      <c r="U672" s="225"/>
      <c r="V672" s="225"/>
      <c r="W672" s="225"/>
      <c r="X672" s="206"/>
      <c r="Y672" s="206"/>
      <c r="Z672" s="206"/>
      <c r="AA672" s="206"/>
      <c r="AB672" s="206"/>
      <c r="AC672" s="206"/>
      <c r="AD672" s="206"/>
      <c r="AE672" s="206"/>
      <c r="AF672" s="206"/>
      <c r="AG672" s="206" t="s">
        <v>280</v>
      </c>
      <c r="AH672" s="206">
        <v>2</v>
      </c>
      <c r="AI672" s="206"/>
      <c r="AJ672" s="206"/>
      <c r="AK672" s="206"/>
      <c r="AL672" s="206"/>
      <c r="AM672" s="206"/>
      <c r="AN672" s="206"/>
      <c r="AO672" s="206"/>
      <c r="AP672" s="206"/>
      <c r="AQ672" s="206"/>
      <c r="AR672" s="206"/>
      <c r="AS672" s="206"/>
      <c r="AT672" s="206"/>
      <c r="AU672" s="206"/>
      <c r="AV672" s="206"/>
      <c r="AW672" s="206"/>
      <c r="AX672" s="206"/>
      <c r="AY672" s="206"/>
      <c r="AZ672" s="206"/>
      <c r="BA672" s="206"/>
      <c r="BB672" s="206"/>
      <c r="BC672" s="206"/>
      <c r="BD672" s="206"/>
      <c r="BE672" s="206"/>
      <c r="BF672" s="206"/>
      <c r="BG672" s="206"/>
      <c r="BH672" s="206"/>
    </row>
    <row r="673" spans="1:60" outlineLevel="1" x14ac:dyDescent="0.25">
      <c r="A673" s="223"/>
      <c r="B673" s="224"/>
      <c r="C673" s="256" t="s">
        <v>762</v>
      </c>
      <c r="D673" s="228"/>
      <c r="E673" s="229"/>
      <c r="F673" s="225"/>
      <c r="G673" s="225"/>
      <c r="H673" s="225"/>
      <c r="I673" s="225"/>
      <c r="J673" s="225"/>
      <c r="K673" s="225"/>
      <c r="L673" s="225"/>
      <c r="M673" s="225"/>
      <c r="N673" s="225"/>
      <c r="O673" s="225"/>
      <c r="P673" s="225"/>
      <c r="Q673" s="225"/>
      <c r="R673" s="225"/>
      <c r="S673" s="225"/>
      <c r="T673" s="225"/>
      <c r="U673" s="225"/>
      <c r="V673" s="225"/>
      <c r="W673" s="225"/>
      <c r="X673" s="206"/>
      <c r="Y673" s="206"/>
      <c r="Z673" s="206"/>
      <c r="AA673" s="206"/>
      <c r="AB673" s="206"/>
      <c r="AC673" s="206"/>
      <c r="AD673" s="206"/>
      <c r="AE673" s="206"/>
      <c r="AF673" s="206"/>
      <c r="AG673" s="206" t="s">
        <v>280</v>
      </c>
      <c r="AH673" s="206"/>
      <c r="AI673" s="206"/>
      <c r="AJ673" s="206"/>
      <c r="AK673" s="206"/>
      <c r="AL673" s="206"/>
      <c r="AM673" s="206"/>
      <c r="AN673" s="206"/>
      <c r="AO673" s="206"/>
      <c r="AP673" s="206"/>
      <c r="AQ673" s="206"/>
      <c r="AR673" s="206"/>
      <c r="AS673" s="206"/>
      <c r="AT673" s="206"/>
      <c r="AU673" s="206"/>
      <c r="AV673" s="206"/>
      <c r="AW673" s="206"/>
      <c r="AX673" s="206"/>
      <c r="AY673" s="206"/>
      <c r="AZ673" s="206"/>
      <c r="BA673" s="206"/>
      <c r="BB673" s="206"/>
      <c r="BC673" s="206"/>
      <c r="BD673" s="206"/>
      <c r="BE673" s="206"/>
      <c r="BF673" s="206"/>
      <c r="BG673" s="206"/>
      <c r="BH673" s="206"/>
    </row>
    <row r="674" spans="1:60" outlineLevel="1" x14ac:dyDescent="0.25">
      <c r="A674" s="223"/>
      <c r="B674" s="224"/>
      <c r="C674" s="254" t="s">
        <v>860</v>
      </c>
      <c r="D674" s="226"/>
      <c r="E674" s="227">
        <v>89.841399999999993</v>
      </c>
      <c r="F674" s="225"/>
      <c r="G674" s="225"/>
      <c r="H674" s="225"/>
      <c r="I674" s="225"/>
      <c r="J674" s="225"/>
      <c r="K674" s="225"/>
      <c r="L674" s="225"/>
      <c r="M674" s="225"/>
      <c r="N674" s="225"/>
      <c r="O674" s="225"/>
      <c r="P674" s="225"/>
      <c r="Q674" s="225"/>
      <c r="R674" s="225"/>
      <c r="S674" s="225"/>
      <c r="T674" s="225"/>
      <c r="U674" s="225"/>
      <c r="V674" s="225"/>
      <c r="W674" s="225"/>
      <c r="X674" s="206"/>
      <c r="Y674" s="206"/>
      <c r="Z674" s="206"/>
      <c r="AA674" s="206"/>
      <c r="AB674" s="206"/>
      <c r="AC674" s="206"/>
      <c r="AD674" s="206"/>
      <c r="AE674" s="206"/>
      <c r="AF674" s="206"/>
      <c r="AG674" s="206" t="s">
        <v>280</v>
      </c>
      <c r="AH674" s="206">
        <v>0</v>
      </c>
      <c r="AI674" s="206"/>
      <c r="AJ674" s="206"/>
      <c r="AK674" s="206"/>
      <c r="AL674" s="206"/>
      <c r="AM674" s="206"/>
      <c r="AN674" s="206"/>
      <c r="AO674" s="206"/>
      <c r="AP674" s="206"/>
      <c r="AQ674" s="206"/>
      <c r="AR674" s="206"/>
      <c r="AS674" s="206"/>
      <c r="AT674" s="206"/>
      <c r="AU674" s="206"/>
      <c r="AV674" s="206"/>
      <c r="AW674" s="206"/>
      <c r="AX674" s="206"/>
      <c r="AY674" s="206"/>
      <c r="AZ674" s="206"/>
      <c r="BA674" s="206"/>
      <c r="BB674" s="206"/>
      <c r="BC674" s="206"/>
      <c r="BD674" s="206"/>
      <c r="BE674" s="206"/>
      <c r="BF674" s="206"/>
      <c r="BG674" s="206"/>
      <c r="BH674" s="206"/>
    </row>
    <row r="675" spans="1:60" x14ac:dyDescent="0.25">
      <c r="A675" s="231" t="s">
        <v>271</v>
      </c>
      <c r="B675" s="232" t="s">
        <v>234</v>
      </c>
      <c r="C675" s="252" t="s">
        <v>235</v>
      </c>
      <c r="D675" s="233"/>
      <c r="E675" s="234"/>
      <c r="F675" s="235"/>
      <c r="G675" s="235">
        <f>SUMIF(AG676:AG683,"&lt;&gt;NOR",G676:G683)</f>
        <v>0</v>
      </c>
      <c r="H675" s="235"/>
      <c r="I675" s="235">
        <f>SUM(I676:I683)</f>
        <v>0</v>
      </c>
      <c r="J675" s="235"/>
      <c r="K675" s="235">
        <f>SUM(K676:K683)</f>
        <v>0</v>
      </c>
      <c r="L675" s="235"/>
      <c r="M675" s="235">
        <f>SUM(M676:M683)</f>
        <v>0</v>
      </c>
      <c r="N675" s="235"/>
      <c r="O675" s="235">
        <f>SUM(O676:O683)</f>
        <v>0.01</v>
      </c>
      <c r="P675" s="235"/>
      <c r="Q675" s="236">
        <f>SUM(Q676:Q683)</f>
        <v>0</v>
      </c>
      <c r="R675" s="230"/>
      <c r="S675" s="230"/>
      <c r="T675" s="230"/>
      <c r="U675" s="230"/>
      <c r="V675" s="230">
        <f>SUM(V676:V683)</f>
        <v>9.6999999999999993</v>
      </c>
      <c r="W675" s="230"/>
      <c r="AG675" t="s">
        <v>272</v>
      </c>
    </row>
    <row r="676" spans="1:60" ht="20.399999999999999" outlineLevel="1" x14ac:dyDescent="0.25">
      <c r="A676" s="237">
        <v>163</v>
      </c>
      <c r="B676" s="238" t="s">
        <v>861</v>
      </c>
      <c r="C676" s="253" t="s">
        <v>862</v>
      </c>
      <c r="D676" s="239" t="s">
        <v>314</v>
      </c>
      <c r="E676" s="240">
        <v>18.601400000000002</v>
      </c>
      <c r="F676" s="241"/>
      <c r="G676" s="242">
        <f>ROUND(E676*F676,2)</f>
        <v>0</v>
      </c>
      <c r="H676" s="241"/>
      <c r="I676" s="242">
        <f>ROUND(E676*H676,2)</f>
        <v>0</v>
      </c>
      <c r="J676" s="241"/>
      <c r="K676" s="242">
        <f>ROUND(E676*J676,2)</f>
        <v>0</v>
      </c>
      <c r="L676" s="242">
        <v>21</v>
      </c>
      <c r="M676" s="242">
        <f>G676*(1+L676/100)</f>
        <v>0</v>
      </c>
      <c r="N676" s="242">
        <v>2.7999999999999998E-4</v>
      </c>
      <c r="O676" s="242">
        <f>ROUND(E676*N676,2)</f>
        <v>0.01</v>
      </c>
      <c r="P676" s="242">
        <v>0</v>
      </c>
      <c r="Q676" s="243">
        <f>ROUND(E676*P676,2)</f>
        <v>0</v>
      </c>
      <c r="R676" s="225"/>
      <c r="S676" s="225" t="s">
        <v>276</v>
      </c>
      <c r="T676" s="225" t="s">
        <v>277</v>
      </c>
      <c r="U676" s="225">
        <v>0.307</v>
      </c>
      <c r="V676" s="225">
        <f>ROUND(E676*U676,2)</f>
        <v>5.71</v>
      </c>
      <c r="W676" s="225"/>
      <c r="X676" s="206"/>
      <c r="Y676" s="206"/>
      <c r="Z676" s="206"/>
      <c r="AA676" s="206"/>
      <c r="AB676" s="206"/>
      <c r="AC676" s="206"/>
      <c r="AD676" s="206"/>
      <c r="AE676" s="206"/>
      <c r="AF676" s="206"/>
      <c r="AG676" s="206" t="s">
        <v>659</v>
      </c>
      <c r="AH676" s="206"/>
      <c r="AI676" s="206"/>
      <c r="AJ676" s="206"/>
      <c r="AK676" s="206"/>
      <c r="AL676" s="206"/>
      <c r="AM676" s="206"/>
      <c r="AN676" s="206"/>
      <c r="AO676" s="206"/>
      <c r="AP676" s="206"/>
      <c r="AQ676" s="206"/>
      <c r="AR676" s="206"/>
      <c r="AS676" s="206"/>
      <c r="AT676" s="206"/>
      <c r="AU676" s="206"/>
      <c r="AV676" s="206"/>
      <c r="AW676" s="206"/>
      <c r="AX676" s="206"/>
      <c r="AY676" s="206"/>
      <c r="AZ676" s="206"/>
      <c r="BA676" s="206"/>
      <c r="BB676" s="206"/>
      <c r="BC676" s="206"/>
      <c r="BD676" s="206"/>
      <c r="BE676" s="206"/>
      <c r="BF676" s="206"/>
      <c r="BG676" s="206"/>
      <c r="BH676" s="206"/>
    </row>
    <row r="677" spans="1:60" outlineLevel="1" x14ac:dyDescent="0.25">
      <c r="A677" s="223"/>
      <c r="B677" s="224"/>
      <c r="C677" s="254" t="s">
        <v>863</v>
      </c>
      <c r="D677" s="226"/>
      <c r="E677" s="227">
        <v>1.5004</v>
      </c>
      <c r="F677" s="225"/>
      <c r="G677" s="225"/>
      <c r="H677" s="225"/>
      <c r="I677" s="225"/>
      <c r="J677" s="225"/>
      <c r="K677" s="225"/>
      <c r="L677" s="225"/>
      <c r="M677" s="225"/>
      <c r="N677" s="225"/>
      <c r="O677" s="225"/>
      <c r="P677" s="225"/>
      <c r="Q677" s="225"/>
      <c r="R677" s="225"/>
      <c r="S677" s="225"/>
      <c r="T677" s="225"/>
      <c r="U677" s="225"/>
      <c r="V677" s="225"/>
      <c r="W677" s="225"/>
      <c r="X677" s="206"/>
      <c r="Y677" s="206"/>
      <c r="Z677" s="206"/>
      <c r="AA677" s="206"/>
      <c r="AB677" s="206"/>
      <c r="AC677" s="206"/>
      <c r="AD677" s="206"/>
      <c r="AE677" s="206"/>
      <c r="AF677" s="206"/>
      <c r="AG677" s="206" t="s">
        <v>280</v>
      </c>
      <c r="AH677" s="206">
        <v>0</v>
      </c>
      <c r="AI677" s="206"/>
      <c r="AJ677" s="206"/>
      <c r="AK677" s="206"/>
      <c r="AL677" s="206"/>
      <c r="AM677" s="206"/>
      <c r="AN677" s="206"/>
      <c r="AO677" s="206"/>
      <c r="AP677" s="206"/>
      <c r="AQ677" s="206"/>
      <c r="AR677" s="206"/>
      <c r="AS677" s="206"/>
      <c r="AT677" s="206"/>
      <c r="AU677" s="206"/>
      <c r="AV677" s="206"/>
      <c r="AW677" s="206"/>
      <c r="AX677" s="206"/>
      <c r="AY677" s="206"/>
      <c r="AZ677" s="206"/>
      <c r="BA677" s="206"/>
      <c r="BB677" s="206"/>
      <c r="BC677" s="206"/>
      <c r="BD677" s="206"/>
      <c r="BE677" s="206"/>
      <c r="BF677" s="206"/>
      <c r="BG677" s="206"/>
      <c r="BH677" s="206"/>
    </row>
    <row r="678" spans="1:60" outlineLevel="1" x14ac:dyDescent="0.25">
      <c r="A678" s="223"/>
      <c r="B678" s="224"/>
      <c r="C678" s="254" t="s">
        <v>864</v>
      </c>
      <c r="D678" s="226"/>
      <c r="E678" s="227">
        <v>5.0819999999999999</v>
      </c>
      <c r="F678" s="225"/>
      <c r="G678" s="225"/>
      <c r="H678" s="225"/>
      <c r="I678" s="225"/>
      <c r="J678" s="225"/>
      <c r="K678" s="225"/>
      <c r="L678" s="225"/>
      <c r="M678" s="225"/>
      <c r="N678" s="225"/>
      <c r="O678" s="225"/>
      <c r="P678" s="225"/>
      <c r="Q678" s="225"/>
      <c r="R678" s="225"/>
      <c r="S678" s="225"/>
      <c r="T678" s="225"/>
      <c r="U678" s="225"/>
      <c r="V678" s="225"/>
      <c r="W678" s="225"/>
      <c r="X678" s="206"/>
      <c r="Y678" s="206"/>
      <c r="Z678" s="206"/>
      <c r="AA678" s="206"/>
      <c r="AB678" s="206"/>
      <c r="AC678" s="206"/>
      <c r="AD678" s="206"/>
      <c r="AE678" s="206"/>
      <c r="AF678" s="206"/>
      <c r="AG678" s="206" t="s">
        <v>280</v>
      </c>
      <c r="AH678" s="206">
        <v>0</v>
      </c>
      <c r="AI678" s="206"/>
      <c r="AJ678" s="206"/>
      <c r="AK678" s="206"/>
      <c r="AL678" s="206"/>
      <c r="AM678" s="206"/>
      <c r="AN678" s="206"/>
      <c r="AO678" s="206"/>
      <c r="AP678" s="206"/>
      <c r="AQ678" s="206"/>
      <c r="AR678" s="206"/>
      <c r="AS678" s="206"/>
      <c r="AT678" s="206"/>
      <c r="AU678" s="206"/>
      <c r="AV678" s="206"/>
      <c r="AW678" s="206"/>
      <c r="AX678" s="206"/>
      <c r="AY678" s="206"/>
      <c r="AZ678" s="206"/>
      <c r="BA678" s="206"/>
      <c r="BB678" s="206"/>
      <c r="BC678" s="206"/>
      <c r="BD678" s="206"/>
      <c r="BE678" s="206"/>
      <c r="BF678" s="206"/>
      <c r="BG678" s="206"/>
      <c r="BH678" s="206"/>
    </row>
    <row r="679" spans="1:60" outlineLevel="1" x14ac:dyDescent="0.25">
      <c r="A679" s="223"/>
      <c r="B679" s="224"/>
      <c r="C679" s="254" t="s">
        <v>865</v>
      </c>
      <c r="D679" s="226"/>
      <c r="E679" s="227">
        <v>6.6360000000000001</v>
      </c>
      <c r="F679" s="225"/>
      <c r="G679" s="225"/>
      <c r="H679" s="225"/>
      <c r="I679" s="225"/>
      <c r="J679" s="225"/>
      <c r="K679" s="225"/>
      <c r="L679" s="225"/>
      <c r="M679" s="225"/>
      <c r="N679" s="225"/>
      <c r="O679" s="225"/>
      <c r="P679" s="225"/>
      <c r="Q679" s="225"/>
      <c r="R679" s="225"/>
      <c r="S679" s="225"/>
      <c r="T679" s="225"/>
      <c r="U679" s="225"/>
      <c r="V679" s="225"/>
      <c r="W679" s="225"/>
      <c r="X679" s="206"/>
      <c r="Y679" s="206"/>
      <c r="Z679" s="206"/>
      <c r="AA679" s="206"/>
      <c r="AB679" s="206"/>
      <c r="AC679" s="206"/>
      <c r="AD679" s="206"/>
      <c r="AE679" s="206"/>
      <c r="AF679" s="206"/>
      <c r="AG679" s="206" t="s">
        <v>280</v>
      </c>
      <c r="AH679" s="206">
        <v>0</v>
      </c>
      <c r="AI679" s="206"/>
      <c r="AJ679" s="206"/>
      <c r="AK679" s="206"/>
      <c r="AL679" s="206"/>
      <c r="AM679" s="206"/>
      <c r="AN679" s="206"/>
      <c r="AO679" s="206"/>
      <c r="AP679" s="206"/>
      <c r="AQ679" s="206"/>
      <c r="AR679" s="206"/>
      <c r="AS679" s="206"/>
      <c r="AT679" s="206"/>
      <c r="AU679" s="206"/>
      <c r="AV679" s="206"/>
      <c r="AW679" s="206"/>
      <c r="AX679" s="206"/>
      <c r="AY679" s="206"/>
      <c r="AZ679" s="206"/>
      <c r="BA679" s="206"/>
      <c r="BB679" s="206"/>
      <c r="BC679" s="206"/>
      <c r="BD679" s="206"/>
      <c r="BE679" s="206"/>
      <c r="BF679" s="206"/>
      <c r="BG679" s="206"/>
      <c r="BH679" s="206"/>
    </row>
    <row r="680" spans="1:60" outlineLevel="1" x14ac:dyDescent="0.25">
      <c r="A680" s="223"/>
      <c r="B680" s="224"/>
      <c r="C680" s="254" t="s">
        <v>866</v>
      </c>
      <c r="D680" s="226"/>
      <c r="E680" s="227">
        <v>3.1779999999999999</v>
      </c>
      <c r="F680" s="225"/>
      <c r="G680" s="225"/>
      <c r="H680" s="225"/>
      <c r="I680" s="225"/>
      <c r="J680" s="225"/>
      <c r="K680" s="225"/>
      <c r="L680" s="225"/>
      <c r="M680" s="225"/>
      <c r="N680" s="225"/>
      <c r="O680" s="225"/>
      <c r="P680" s="225"/>
      <c r="Q680" s="225"/>
      <c r="R680" s="225"/>
      <c r="S680" s="225"/>
      <c r="T680" s="225"/>
      <c r="U680" s="225"/>
      <c r="V680" s="225"/>
      <c r="W680" s="225"/>
      <c r="X680" s="206"/>
      <c r="Y680" s="206"/>
      <c r="Z680" s="206"/>
      <c r="AA680" s="206"/>
      <c r="AB680" s="206"/>
      <c r="AC680" s="206"/>
      <c r="AD680" s="206"/>
      <c r="AE680" s="206"/>
      <c r="AF680" s="206"/>
      <c r="AG680" s="206" t="s">
        <v>280</v>
      </c>
      <c r="AH680" s="206">
        <v>0</v>
      </c>
      <c r="AI680" s="206"/>
      <c r="AJ680" s="206"/>
      <c r="AK680" s="206"/>
      <c r="AL680" s="206"/>
      <c r="AM680" s="206"/>
      <c r="AN680" s="206"/>
      <c r="AO680" s="206"/>
      <c r="AP680" s="206"/>
      <c r="AQ680" s="206"/>
      <c r="AR680" s="206"/>
      <c r="AS680" s="206"/>
      <c r="AT680" s="206"/>
      <c r="AU680" s="206"/>
      <c r="AV680" s="206"/>
      <c r="AW680" s="206"/>
      <c r="AX680" s="206"/>
      <c r="AY680" s="206"/>
      <c r="AZ680" s="206"/>
      <c r="BA680" s="206"/>
      <c r="BB680" s="206"/>
      <c r="BC680" s="206"/>
      <c r="BD680" s="206"/>
      <c r="BE680" s="206"/>
      <c r="BF680" s="206"/>
      <c r="BG680" s="206"/>
      <c r="BH680" s="206"/>
    </row>
    <row r="681" spans="1:60" outlineLevel="1" x14ac:dyDescent="0.25">
      <c r="A681" s="223"/>
      <c r="B681" s="224"/>
      <c r="C681" s="254" t="s">
        <v>867</v>
      </c>
      <c r="D681" s="226"/>
      <c r="E681" s="227">
        <v>2.2050000000000001</v>
      </c>
      <c r="F681" s="225"/>
      <c r="G681" s="225"/>
      <c r="H681" s="225"/>
      <c r="I681" s="225"/>
      <c r="J681" s="225"/>
      <c r="K681" s="225"/>
      <c r="L681" s="225"/>
      <c r="M681" s="225"/>
      <c r="N681" s="225"/>
      <c r="O681" s="225"/>
      <c r="P681" s="225"/>
      <c r="Q681" s="225"/>
      <c r="R681" s="225"/>
      <c r="S681" s="225"/>
      <c r="T681" s="225"/>
      <c r="U681" s="225"/>
      <c r="V681" s="225"/>
      <c r="W681" s="225"/>
      <c r="X681" s="206"/>
      <c r="Y681" s="206"/>
      <c r="Z681" s="206"/>
      <c r="AA681" s="206"/>
      <c r="AB681" s="206"/>
      <c r="AC681" s="206"/>
      <c r="AD681" s="206"/>
      <c r="AE681" s="206"/>
      <c r="AF681" s="206"/>
      <c r="AG681" s="206" t="s">
        <v>280</v>
      </c>
      <c r="AH681" s="206">
        <v>0</v>
      </c>
      <c r="AI681" s="206"/>
      <c r="AJ681" s="206"/>
      <c r="AK681" s="206"/>
      <c r="AL681" s="206"/>
      <c r="AM681" s="206"/>
      <c r="AN681" s="206"/>
      <c r="AO681" s="206"/>
      <c r="AP681" s="206"/>
      <c r="AQ681" s="206"/>
      <c r="AR681" s="206"/>
      <c r="AS681" s="206"/>
      <c r="AT681" s="206"/>
      <c r="AU681" s="206"/>
      <c r="AV681" s="206"/>
      <c r="AW681" s="206"/>
      <c r="AX681" s="206"/>
      <c r="AY681" s="206"/>
      <c r="AZ681" s="206"/>
      <c r="BA681" s="206"/>
      <c r="BB681" s="206"/>
      <c r="BC681" s="206"/>
      <c r="BD681" s="206"/>
      <c r="BE681" s="206"/>
      <c r="BF681" s="206"/>
      <c r="BG681" s="206"/>
      <c r="BH681" s="206"/>
    </row>
    <row r="682" spans="1:60" outlineLevel="1" x14ac:dyDescent="0.25">
      <c r="A682" s="237">
        <v>164</v>
      </c>
      <c r="B682" s="238" t="s">
        <v>868</v>
      </c>
      <c r="C682" s="253" t="s">
        <v>869</v>
      </c>
      <c r="D682" s="239" t="s">
        <v>314</v>
      </c>
      <c r="E682" s="240">
        <v>16.850000000000001</v>
      </c>
      <c r="F682" s="241"/>
      <c r="G682" s="242">
        <f>ROUND(E682*F682,2)</f>
        <v>0</v>
      </c>
      <c r="H682" s="241"/>
      <c r="I682" s="242">
        <f>ROUND(E682*H682,2)</f>
        <v>0</v>
      </c>
      <c r="J682" s="241"/>
      <c r="K682" s="242">
        <f>ROUND(E682*J682,2)</f>
        <v>0</v>
      </c>
      <c r="L682" s="242">
        <v>21</v>
      </c>
      <c r="M682" s="242">
        <f>G682*(1+L682/100)</f>
        <v>0</v>
      </c>
      <c r="N682" s="242">
        <v>2.5000000000000001E-4</v>
      </c>
      <c r="O682" s="242">
        <f>ROUND(E682*N682,2)</f>
        <v>0</v>
      </c>
      <c r="P682" s="242">
        <v>0</v>
      </c>
      <c r="Q682" s="243">
        <f>ROUND(E682*P682,2)</f>
        <v>0</v>
      </c>
      <c r="R682" s="225"/>
      <c r="S682" s="225" t="s">
        <v>276</v>
      </c>
      <c r="T682" s="225" t="s">
        <v>277</v>
      </c>
      <c r="U682" s="225">
        <v>0.23699999999999999</v>
      </c>
      <c r="V682" s="225">
        <f>ROUND(E682*U682,2)</f>
        <v>3.99</v>
      </c>
      <c r="W682" s="225"/>
      <c r="X682" s="206"/>
      <c r="Y682" s="206"/>
      <c r="Z682" s="206"/>
      <c r="AA682" s="206"/>
      <c r="AB682" s="206"/>
      <c r="AC682" s="206"/>
      <c r="AD682" s="206"/>
      <c r="AE682" s="206"/>
      <c r="AF682" s="206"/>
      <c r="AG682" s="206" t="s">
        <v>659</v>
      </c>
      <c r="AH682" s="206"/>
      <c r="AI682" s="206"/>
      <c r="AJ682" s="206"/>
      <c r="AK682" s="206"/>
      <c r="AL682" s="206"/>
      <c r="AM682" s="206"/>
      <c r="AN682" s="206"/>
      <c r="AO682" s="206"/>
      <c r="AP682" s="206"/>
      <c r="AQ682" s="206"/>
      <c r="AR682" s="206"/>
      <c r="AS682" s="206"/>
      <c r="AT682" s="206"/>
      <c r="AU682" s="206"/>
      <c r="AV682" s="206"/>
      <c r="AW682" s="206"/>
      <c r="AX682" s="206"/>
      <c r="AY682" s="206"/>
      <c r="AZ682" s="206"/>
      <c r="BA682" s="206"/>
      <c r="BB682" s="206"/>
      <c r="BC682" s="206"/>
      <c r="BD682" s="206"/>
      <c r="BE682" s="206"/>
      <c r="BF682" s="206"/>
      <c r="BG682" s="206"/>
      <c r="BH682" s="206"/>
    </row>
    <row r="683" spans="1:60" outlineLevel="1" x14ac:dyDescent="0.25">
      <c r="A683" s="223"/>
      <c r="B683" s="224"/>
      <c r="C683" s="254" t="s">
        <v>870</v>
      </c>
      <c r="D683" s="226"/>
      <c r="E683" s="227">
        <v>16.850000000000001</v>
      </c>
      <c r="F683" s="225"/>
      <c r="G683" s="225"/>
      <c r="H683" s="225"/>
      <c r="I683" s="225"/>
      <c r="J683" s="225"/>
      <c r="K683" s="225"/>
      <c r="L683" s="225"/>
      <c r="M683" s="225"/>
      <c r="N683" s="225"/>
      <c r="O683" s="225"/>
      <c r="P683" s="225"/>
      <c r="Q683" s="225"/>
      <c r="R683" s="225"/>
      <c r="S683" s="225"/>
      <c r="T683" s="225"/>
      <c r="U683" s="225"/>
      <c r="V683" s="225"/>
      <c r="W683" s="225"/>
      <c r="X683" s="206"/>
      <c r="Y683" s="206"/>
      <c r="Z683" s="206"/>
      <c r="AA683" s="206"/>
      <c r="AB683" s="206"/>
      <c r="AC683" s="206"/>
      <c r="AD683" s="206"/>
      <c r="AE683" s="206"/>
      <c r="AF683" s="206"/>
      <c r="AG683" s="206" t="s">
        <v>280</v>
      </c>
      <c r="AH683" s="206">
        <v>0</v>
      </c>
      <c r="AI683" s="206"/>
      <c r="AJ683" s="206"/>
      <c r="AK683" s="206"/>
      <c r="AL683" s="206"/>
      <c r="AM683" s="206"/>
      <c r="AN683" s="206"/>
      <c r="AO683" s="206"/>
      <c r="AP683" s="206"/>
      <c r="AQ683" s="206"/>
      <c r="AR683" s="206"/>
      <c r="AS683" s="206"/>
      <c r="AT683" s="206"/>
      <c r="AU683" s="206"/>
      <c r="AV683" s="206"/>
      <c r="AW683" s="206"/>
      <c r="AX683" s="206"/>
      <c r="AY683" s="206"/>
      <c r="AZ683" s="206"/>
      <c r="BA683" s="206"/>
      <c r="BB683" s="206"/>
      <c r="BC683" s="206"/>
      <c r="BD683" s="206"/>
      <c r="BE683" s="206"/>
      <c r="BF683" s="206"/>
      <c r="BG683" s="206"/>
      <c r="BH683" s="206"/>
    </row>
    <row r="684" spans="1:60" x14ac:dyDescent="0.25">
      <c r="A684" s="231" t="s">
        <v>271</v>
      </c>
      <c r="B684" s="232" t="s">
        <v>236</v>
      </c>
      <c r="C684" s="252" t="s">
        <v>237</v>
      </c>
      <c r="D684" s="233"/>
      <c r="E684" s="234"/>
      <c r="F684" s="235"/>
      <c r="G684" s="235">
        <f>SUMIF(AG685:AG696,"&lt;&gt;NOR",G685:G696)</f>
        <v>0</v>
      </c>
      <c r="H684" s="235"/>
      <c r="I684" s="235">
        <f>SUM(I685:I696)</f>
        <v>0</v>
      </c>
      <c r="J684" s="235"/>
      <c r="K684" s="235">
        <f>SUM(K685:K696)</f>
        <v>0</v>
      </c>
      <c r="L684" s="235"/>
      <c r="M684" s="235">
        <f>SUM(M685:M696)</f>
        <v>0</v>
      </c>
      <c r="N684" s="235"/>
      <c r="O684" s="235">
        <f>SUM(O685:O696)</f>
        <v>0.22999999999999998</v>
      </c>
      <c r="P684" s="235"/>
      <c r="Q684" s="236">
        <f>SUM(Q685:Q696)</f>
        <v>0</v>
      </c>
      <c r="R684" s="230"/>
      <c r="S684" s="230"/>
      <c r="T684" s="230"/>
      <c r="U684" s="230"/>
      <c r="V684" s="230">
        <f>SUM(V685:V696)</f>
        <v>99.11</v>
      </c>
      <c r="W684" s="230"/>
      <c r="AG684" t="s">
        <v>272</v>
      </c>
    </row>
    <row r="685" spans="1:60" outlineLevel="1" x14ac:dyDescent="0.25">
      <c r="A685" s="237">
        <v>165</v>
      </c>
      <c r="B685" s="238" t="s">
        <v>871</v>
      </c>
      <c r="C685" s="253" t="s">
        <v>872</v>
      </c>
      <c r="D685" s="239" t="s">
        <v>314</v>
      </c>
      <c r="E685" s="240">
        <v>335.55270000000002</v>
      </c>
      <c r="F685" s="241"/>
      <c r="G685" s="242">
        <f>ROUND(E685*F685,2)</f>
        <v>0</v>
      </c>
      <c r="H685" s="241"/>
      <c r="I685" s="242">
        <f>ROUND(E685*H685,2)</f>
        <v>0</v>
      </c>
      <c r="J685" s="241"/>
      <c r="K685" s="242">
        <f>ROUND(E685*J685,2)</f>
        <v>0</v>
      </c>
      <c r="L685" s="242">
        <v>21</v>
      </c>
      <c r="M685" s="242">
        <f>G685*(1+L685/100)</f>
        <v>0</v>
      </c>
      <c r="N685" s="242">
        <v>0</v>
      </c>
      <c r="O685" s="242">
        <f>ROUND(E685*N685,2)</f>
        <v>0</v>
      </c>
      <c r="P685" s="242">
        <v>0</v>
      </c>
      <c r="Q685" s="243">
        <f>ROUND(E685*P685,2)</f>
        <v>0</v>
      </c>
      <c r="R685" s="225"/>
      <c r="S685" s="225" t="s">
        <v>276</v>
      </c>
      <c r="T685" s="225" t="s">
        <v>277</v>
      </c>
      <c r="U685" s="225">
        <v>6.9709999999999994E-2</v>
      </c>
      <c r="V685" s="225">
        <f>ROUND(E685*U685,2)</f>
        <v>23.39</v>
      </c>
      <c r="W685" s="225"/>
      <c r="X685" s="206"/>
      <c r="Y685" s="206"/>
      <c r="Z685" s="206"/>
      <c r="AA685" s="206"/>
      <c r="AB685" s="206"/>
      <c r="AC685" s="206"/>
      <c r="AD685" s="206"/>
      <c r="AE685" s="206"/>
      <c r="AF685" s="206"/>
      <c r="AG685" s="206" t="s">
        <v>659</v>
      </c>
      <c r="AH685" s="206"/>
      <c r="AI685" s="206"/>
      <c r="AJ685" s="206"/>
      <c r="AK685" s="206"/>
      <c r="AL685" s="206"/>
      <c r="AM685" s="206"/>
      <c r="AN685" s="206"/>
      <c r="AO685" s="206"/>
      <c r="AP685" s="206"/>
      <c r="AQ685" s="206"/>
      <c r="AR685" s="206"/>
      <c r="AS685" s="206"/>
      <c r="AT685" s="206"/>
      <c r="AU685" s="206"/>
      <c r="AV685" s="206"/>
      <c r="AW685" s="206"/>
      <c r="AX685" s="206"/>
      <c r="AY685" s="206"/>
      <c r="AZ685" s="206"/>
      <c r="BA685" s="206"/>
      <c r="BB685" s="206"/>
      <c r="BC685" s="206"/>
      <c r="BD685" s="206"/>
      <c r="BE685" s="206"/>
      <c r="BF685" s="206"/>
      <c r="BG685" s="206"/>
      <c r="BH685" s="206"/>
    </row>
    <row r="686" spans="1:60" outlineLevel="1" x14ac:dyDescent="0.25">
      <c r="A686" s="223"/>
      <c r="B686" s="224"/>
      <c r="C686" s="254" t="s">
        <v>391</v>
      </c>
      <c r="D686" s="226"/>
      <c r="E686" s="227">
        <v>335.55270000000002</v>
      </c>
      <c r="F686" s="225"/>
      <c r="G686" s="225"/>
      <c r="H686" s="225"/>
      <c r="I686" s="225"/>
      <c r="J686" s="225"/>
      <c r="K686" s="225"/>
      <c r="L686" s="225"/>
      <c r="M686" s="225"/>
      <c r="N686" s="225"/>
      <c r="O686" s="225"/>
      <c r="P686" s="225"/>
      <c r="Q686" s="225"/>
      <c r="R686" s="225"/>
      <c r="S686" s="225"/>
      <c r="T686" s="225"/>
      <c r="U686" s="225"/>
      <c r="V686" s="225"/>
      <c r="W686" s="225"/>
      <c r="X686" s="206"/>
      <c r="Y686" s="206"/>
      <c r="Z686" s="206"/>
      <c r="AA686" s="206"/>
      <c r="AB686" s="206"/>
      <c r="AC686" s="206"/>
      <c r="AD686" s="206"/>
      <c r="AE686" s="206"/>
      <c r="AF686" s="206"/>
      <c r="AG686" s="206" t="s">
        <v>280</v>
      </c>
      <c r="AH686" s="206">
        <v>0</v>
      </c>
      <c r="AI686" s="206"/>
      <c r="AJ686" s="206"/>
      <c r="AK686" s="206"/>
      <c r="AL686" s="206"/>
      <c r="AM686" s="206"/>
      <c r="AN686" s="206"/>
      <c r="AO686" s="206"/>
      <c r="AP686" s="206"/>
      <c r="AQ686" s="206"/>
      <c r="AR686" s="206"/>
      <c r="AS686" s="206"/>
      <c r="AT686" s="206"/>
      <c r="AU686" s="206"/>
      <c r="AV686" s="206"/>
      <c r="AW686" s="206"/>
      <c r="AX686" s="206"/>
      <c r="AY686" s="206"/>
      <c r="AZ686" s="206"/>
      <c r="BA686" s="206"/>
      <c r="BB686" s="206"/>
      <c r="BC686" s="206"/>
      <c r="BD686" s="206"/>
      <c r="BE686" s="206"/>
      <c r="BF686" s="206"/>
      <c r="BG686" s="206"/>
      <c r="BH686" s="206"/>
    </row>
    <row r="687" spans="1:60" ht="20.399999999999999" outlineLevel="1" x14ac:dyDescent="0.25">
      <c r="A687" s="237">
        <v>166</v>
      </c>
      <c r="B687" s="238" t="s">
        <v>873</v>
      </c>
      <c r="C687" s="253" t="s">
        <v>874</v>
      </c>
      <c r="D687" s="239" t="s">
        <v>314</v>
      </c>
      <c r="E687" s="240">
        <v>584.05769999999995</v>
      </c>
      <c r="F687" s="241"/>
      <c r="G687" s="242">
        <f>ROUND(E687*F687,2)</f>
        <v>0</v>
      </c>
      <c r="H687" s="241"/>
      <c r="I687" s="242">
        <f>ROUND(E687*H687,2)</f>
        <v>0</v>
      </c>
      <c r="J687" s="241"/>
      <c r="K687" s="242">
        <f>ROUND(E687*J687,2)</f>
        <v>0</v>
      </c>
      <c r="L687" s="242">
        <v>21</v>
      </c>
      <c r="M687" s="242">
        <f>G687*(1+L687/100)</f>
        <v>0</v>
      </c>
      <c r="N687" s="242">
        <v>2.0000000000000001E-4</v>
      </c>
      <c r="O687" s="242">
        <f>ROUND(E687*N687,2)</f>
        <v>0.12</v>
      </c>
      <c r="P687" s="242">
        <v>0</v>
      </c>
      <c r="Q687" s="243">
        <f>ROUND(E687*P687,2)</f>
        <v>0</v>
      </c>
      <c r="R687" s="225"/>
      <c r="S687" s="225" t="s">
        <v>276</v>
      </c>
      <c r="T687" s="225" t="s">
        <v>277</v>
      </c>
      <c r="U687" s="225">
        <v>3.2480000000000002E-2</v>
      </c>
      <c r="V687" s="225">
        <f>ROUND(E687*U687,2)</f>
        <v>18.97</v>
      </c>
      <c r="W687" s="225"/>
      <c r="X687" s="206"/>
      <c r="Y687" s="206"/>
      <c r="Z687" s="206"/>
      <c r="AA687" s="206"/>
      <c r="AB687" s="206"/>
      <c r="AC687" s="206"/>
      <c r="AD687" s="206"/>
      <c r="AE687" s="206"/>
      <c r="AF687" s="206"/>
      <c r="AG687" s="206" t="s">
        <v>659</v>
      </c>
      <c r="AH687" s="206"/>
      <c r="AI687" s="206"/>
      <c r="AJ687" s="206"/>
      <c r="AK687" s="206"/>
      <c r="AL687" s="206"/>
      <c r="AM687" s="206"/>
      <c r="AN687" s="206"/>
      <c r="AO687" s="206"/>
      <c r="AP687" s="206"/>
      <c r="AQ687" s="206"/>
      <c r="AR687" s="206"/>
      <c r="AS687" s="206"/>
      <c r="AT687" s="206"/>
      <c r="AU687" s="206"/>
      <c r="AV687" s="206"/>
      <c r="AW687" s="206"/>
      <c r="AX687" s="206"/>
      <c r="AY687" s="206"/>
      <c r="AZ687" s="206"/>
      <c r="BA687" s="206"/>
      <c r="BB687" s="206"/>
      <c r="BC687" s="206"/>
      <c r="BD687" s="206"/>
      <c r="BE687" s="206"/>
      <c r="BF687" s="206"/>
      <c r="BG687" s="206"/>
      <c r="BH687" s="206"/>
    </row>
    <row r="688" spans="1:60" outlineLevel="1" x14ac:dyDescent="0.25">
      <c r="A688" s="223"/>
      <c r="B688" s="224"/>
      <c r="C688" s="254" t="s">
        <v>875</v>
      </c>
      <c r="D688" s="226"/>
      <c r="E688" s="227">
        <v>187.9</v>
      </c>
      <c r="F688" s="225"/>
      <c r="G688" s="225"/>
      <c r="H688" s="225"/>
      <c r="I688" s="225"/>
      <c r="J688" s="225"/>
      <c r="K688" s="225"/>
      <c r="L688" s="225"/>
      <c r="M688" s="225"/>
      <c r="N688" s="225"/>
      <c r="O688" s="225"/>
      <c r="P688" s="225"/>
      <c r="Q688" s="225"/>
      <c r="R688" s="225"/>
      <c r="S688" s="225"/>
      <c r="T688" s="225"/>
      <c r="U688" s="225"/>
      <c r="V688" s="225"/>
      <c r="W688" s="225"/>
      <c r="X688" s="206"/>
      <c r="Y688" s="206"/>
      <c r="Z688" s="206"/>
      <c r="AA688" s="206"/>
      <c r="AB688" s="206"/>
      <c r="AC688" s="206"/>
      <c r="AD688" s="206"/>
      <c r="AE688" s="206"/>
      <c r="AF688" s="206"/>
      <c r="AG688" s="206" t="s">
        <v>280</v>
      </c>
      <c r="AH688" s="206">
        <v>0</v>
      </c>
      <c r="AI688" s="206"/>
      <c r="AJ688" s="206"/>
      <c r="AK688" s="206"/>
      <c r="AL688" s="206"/>
      <c r="AM688" s="206"/>
      <c r="AN688" s="206"/>
      <c r="AO688" s="206"/>
      <c r="AP688" s="206"/>
      <c r="AQ688" s="206"/>
      <c r="AR688" s="206"/>
      <c r="AS688" s="206"/>
      <c r="AT688" s="206"/>
      <c r="AU688" s="206"/>
      <c r="AV688" s="206"/>
      <c r="AW688" s="206"/>
      <c r="AX688" s="206"/>
      <c r="AY688" s="206"/>
      <c r="AZ688" s="206"/>
      <c r="BA688" s="206"/>
      <c r="BB688" s="206"/>
      <c r="BC688" s="206"/>
      <c r="BD688" s="206"/>
      <c r="BE688" s="206"/>
      <c r="BF688" s="206"/>
      <c r="BG688" s="206"/>
      <c r="BH688" s="206"/>
    </row>
    <row r="689" spans="1:60" outlineLevel="1" x14ac:dyDescent="0.25">
      <c r="A689" s="223"/>
      <c r="B689" s="224"/>
      <c r="C689" s="254" t="s">
        <v>876</v>
      </c>
      <c r="D689" s="226"/>
      <c r="E689" s="227">
        <v>335.55869999999999</v>
      </c>
      <c r="F689" s="225"/>
      <c r="G689" s="225"/>
      <c r="H689" s="225"/>
      <c r="I689" s="225"/>
      <c r="J689" s="225"/>
      <c r="K689" s="225"/>
      <c r="L689" s="225"/>
      <c r="M689" s="225"/>
      <c r="N689" s="225"/>
      <c r="O689" s="225"/>
      <c r="P689" s="225"/>
      <c r="Q689" s="225"/>
      <c r="R689" s="225"/>
      <c r="S689" s="225"/>
      <c r="T689" s="225"/>
      <c r="U689" s="225"/>
      <c r="V689" s="225"/>
      <c r="W689" s="225"/>
      <c r="X689" s="206"/>
      <c r="Y689" s="206"/>
      <c r="Z689" s="206"/>
      <c r="AA689" s="206"/>
      <c r="AB689" s="206"/>
      <c r="AC689" s="206"/>
      <c r="AD689" s="206"/>
      <c r="AE689" s="206"/>
      <c r="AF689" s="206"/>
      <c r="AG689" s="206" t="s">
        <v>280</v>
      </c>
      <c r="AH689" s="206">
        <v>0</v>
      </c>
      <c r="AI689" s="206"/>
      <c r="AJ689" s="206"/>
      <c r="AK689" s="206"/>
      <c r="AL689" s="206"/>
      <c r="AM689" s="206"/>
      <c r="AN689" s="206"/>
      <c r="AO689" s="206"/>
      <c r="AP689" s="206"/>
      <c r="AQ689" s="206"/>
      <c r="AR689" s="206"/>
      <c r="AS689" s="206"/>
      <c r="AT689" s="206"/>
      <c r="AU689" s="206"/>
      <c r="AV689" s="206"/>
      <c r="AW689" s="206"/>
      <c r="AX689" s="206"/>
      <c r="AY689" s="206"/>
      <c r="AZ689" s="206"/>
      <c r="BA689" s="206"/>
      <c r="BB689" s="206"/>
      <c r="BC689" s="206"/>
      <c r="BD689" s="206"/>
      <c r="BE689" s="206"/>
      <c r="BF689" s="206"/>
      <c r="BG689" s="206"/>
      <c r="BH689" s="206"/>
    </row>
    <row r="690" spans="1:60" outlineLevel="1" x14ac:dyDescent="0.25">
      <c r="A690" s="223"/>
      <c r="B690" s="224"/>
      <c r="C690" s="254" t="s">
        <v>877</v>
      </c>
      <c r="D690" s="226"/>
      <c r="E690" s="227">
        <v>29.908999999999999</v>
      </c>
      <c r="F690" s="225"/>
      <c r="G690" s="225"/>
      <c r="H690" s="225"/>
      <c r="I690" s="225"/>
      <c r="J690" s="225"/>
      <c r="K690" s="225"/>
      <c r="L690" s="225"/>
      <c r="M690" s="225"/>
      <c r="N690" s="225"/>
      <c r="O690" s="225"/>
      <c r="P690" s="225"/>
      <c r="Q690" s="225"/>
      <c r="R690" s="225"/>
      <c r="S690" s="225"/>
      <c r="T690" s="225"/>
      <c r="U690" s="225"/>
      <c r="V690" s="225"/>
      <c r="W690" s="225"/>
      <c r="X690" s="206"/>
      <c r="Y690" s="206"/>
      <c r="Z690" s="206"/>
      <c r="AA690" s="206"/>
      <c r="AB690" s="206"/>
      <c r="AC690" s="206"/>
      <c r="AD690" s="206"/>
      <c r="AE690" s="206"/>
      <c r="AF690" s="206"/>
      <c r="AG690" s="206" t="s">
        <v>280</v>
      </c>
      <c r="AH690" s="206">
        <v>0</v>
      </c>
      <c r="AI690" s="206"/>
      <c r="AJ690" s="206"/>
      <c r="AK690" s="206"/>
      <c r="AL690" s="206"/>
      <c r="AM690" s="206"/>
      <c r="AN690" s="206"/>
      <c r="AO690" s="206"/>
      <c r="AP690" s="206"/>
      <c r="AQ690" s="206"/>
      <c r="AR690" s="206"/>
      <c r="AS690" s="206"/>
      <c r="AT690" s="206"/>
      <c r="AU690" s="206"/>
      <c r="AV690" s="206"/>
      <c r="AW690" s="206"/>
      <c r="AX690" s="206"/>
      <c r="AY690" s="206"/>
      <c r="AZ690" s="206"/>
      <c r="BA690" s="206"/>
      <c r="BB690" s="206"/>
      <c r="BC690" s="206"/>
      <c r="BD690" s="206"/>
      <c r="BE690" s="206"/>
      <c r="BF690" s="206"/>
      <c r="BG690" s="206"/>
      <c r="BH690" s="206"/>
    </row>
    <row r="691" spans="1:60" outlineLevel="1" x14ac:dyDescent="0.25">
      <c r="A691" s="223"/>
      <c r="B691" s="224"/>
      <c r="C691" s="254" t="s">
        <v>878</v>
      </c>
      <c r="D691" s="226"/>
      <c r="E691" s="227">
        <v>30.69</v>
      </c>
      <c r="F691" s="225"/>
      <c r="G691" s="225"/>
      <c r="H691" s="225"/>
      <c r="I691" s="225"/>
      <c r="J691" s="225"/>
      <c r="K691" s="225"/>
      <c r="L691" s="225"/>
      <c r="M691" s="225"/>
      <c r="N691" s="225"/>
      <c r="O691" s="225"/>
      <c r="P691" s="225"/>
      <c r="Q691" s="225"/>
      <c r="R691" s="225"/>
      <c r="S691" s="225"/>
      <c r="T691" s="225"/>
      <c r="U691" s="225"/>
      <c r="V691" s="225"/>
      <c r="W691" s="225"/>
      <c r="X691" s="206"/>
      <c r="Y691" s="206"/>
      <c r="Z691" s="206"/>
      <c r="AA691" s="206"/>
      <c r="AB691" s="206"/>
      <c r="AC691" s="206"/>
      <c r="AD691" s="206"/>
      <c r="AE691" s="206"/>
      <c r="AF691" s="206"/>
      <c r="AG691" s="206" t="s">
        <v>280</v>
      </c>
      <c r="AH691" s="206">
        <v>0</v>
      </c>
      <c r="AI691" s="206"/>
      <c r="AJ691" s="206"/>
      <c r="AK691" s="206"/>
      <c r="AL691" s="206"/>
      <c r="AM691" s="206"/>
      <c r="AN691" s="206"/>
      <c r="AO691" s="206"/>
      <c r="AP691" s="206"/>
      <c r="AQ691" s="206"/>
      <c r="AR691" s="206"/>
      <c r="AS691" s="206"/>
      <c r="AT691" s="206"/>
      <c r="AU691" s="206"/>
      <c r="AV691" s="206"/>
      <c r="AW691" s="206"/>
      <c r="AX691" s="206"/>
      <c r="AY691" s="206"/>
      <c r="AZ691" s="206"/>
      <c r="BA691" s="206"/>
      <c r="BB691" s="206"/>
      <c r="BC691" s="206"/>
      <c r="BD691" s="206"/>
      <c r="BE691" s="206"/>
      <c r="BF691" s="206"/>
      <c r="BG691" s="206"/>
      <c r="BH691" s="206"/>
    </row>
    <row r="692" spans="1:60" ht="20.399999999999999" outlineLevel="1" x14ac:dyDescent="0.25">
      <c r="A692" s="237">
        <v>167</v>
      </c>
      <c r="B692" s="238" t="s">
        <v>879</v>
      </c>
      <c r="C692" s="253" t="s">
        <v>880</v>
      </c>
      <c r="D692" s="239" t="s">
        <v>314</v>
      </c>
      <c r="E692" s="240">
        <v>584.05769999999995</v>
      </c>
      <c r="F692" s="241"/>
      <c r="G692" s="242">
        <f>ROUND(E692*F692,2)</f>
        <v>0</v>
      </c>
      <c r="H692" s="241"/>
      <c r="I692" s="242">
        <f>ROUND(E692*H692,2)</f>
        <v>0</v>
      </c>
      <c r="J692" s="241"/>
      <c r="K692" s="242">
        <f>ROUND(E692*J692,2)</f>
        <v>0</v>
      </c>
      <c r="L692" s="242">
        <v>21</v>
      </c>
      <c r="M692" s="242">
        <f>G692*(1+L692/100)</f>
        <v>0</v>
      </c>
      <c r="N692" s="242">
        <v>1.9000000000000001E-4</v>
      </c>
      <c r="O692" s="242">
        <f>ROUND(E692*N692,2)</f>
        <v>0.11</v>
      </c>
      <c r="P692" s="242">
        <v>0</v>
      </c>
      <c r="Q692" s="243">
        <f>ROUND(E692*P692,2)</f>
        <v>0</v>
      </c>
      <c r="R692" s="225"/>
      <c r="S692" s="225" t="s">
        <v>881</v>
      </c>
      <c r="T692" s="225" t="s">
        <v>277</v>
      </c>
      <c r="U692" s="225">
        <v>9.7170000000000006E-2</v>
      </c>
      <c r="V692" s="225">
        <f>ROUND(E692*U692,2)</f>
        <v>56.75</v>
      </c>
      <c r="W692" s="225"/>
      <c r="X692" s="206"/>
      <c r="Y692" s="206"/>
      <c r="Z692" s="206"/>
      <c r="AA692" s="206"/>
      <c r="AB692" s="206"/>
      <c r="AC692" s="206"/>
      <c r="AD692" s="206"/>
      <c r="AE692" s="206"/>
      <c r="AF692" s="206"/>
      <c r="AG692" s="206" t="s">
        <v>659</v>
      </c>
      <c r="AH692" s="206"/>
      <c r="AI692" s="206"/>
      <c r="AJ692" s="206"/>
      <c r="AK692" s="206"/>
      <c r="AL692" s="206"/>
      <c r="AM692" s="206"/>
      <c r="AN692" s="206"/>
      <c r="AO692" s="206"/>
      <c r="AP692" s="206"/>
      <c r="AQ692" s="206"/>
      <c r="AR692" s="206"/>
      <c r="AS692" s="206"/>
      <c r="AT692" s="206"/>
      <c r="AU692" s="206"/>
      <c r="AV692" s="206"/>
      <c r="AW692" s="206"/>
      <c r="AX692" s="206"/>
      <c r="AY692" s="206"/>
      <c r="AZ692" s="206"/>
      <c r="BA692" s="206"/>
      <c r="BB692" s="206"/>
      <c r="BC692" s="206"/>
      <c r="BD692" s="206"/>
      <c r="BE692" s="206"/>
      <c r="BF692" s="206"/>
      <c r="BG692" s="206"/>
      <c r="BH692" s="206"/>
    </row>
    <row r="693" spans="1:60" outlineLevel="1" x14ac:dyDescent="0.25">
      <c r="A693" s="223"/>
      <c r="B693" s="224"/>
      <c r="C693" s="254" t="s">
        <v>875</v>
      </c>
      <c r="D693" s="226"/>
      <c r="E693" s="227">
        <v>187.9</v>
      </c>
      <c r="F693" s="225"/>
      <c r="G693" s="225"/>
      <c r="H693" s="225"/>
      <c r="I693" s="225"/>
      <c r="J693" s="225"/>
      <c r="K693" s="225"/>
      <c r="L693" s="225"/>
      <c r="M693" s="225"/>
      <c r="N693" s="225"/>
      <c r="O693" s="225"/>
      <c r="P693" s="225"/>
      <c r="Q693" s="225"/>
      <c r="R693" s="225"/>
      <c r="S693" s="225"/>
      <c r="T693" s="225"/>
      <c r="U693" s="225"/>
      <c r="V693" s="225"/>
      <c r="W693" s="225"/>
      <c r="X693" s="206"/>
      <c r="Y693" s="206"/>
      <c r="Z693" s="206"/>
      <c r="AA693" s="206"/>
      <c r="AB693" s="206"/>
      <c r="AC693" s="206"/>
      <c r="AD693" s="206"/>
      <c r="AE693" s="206"/>
      <c r="AF693" s="206"/>
      <c r="AG693" s="206" t="s">
        <v>280</v>
      </c>
      <c r="AH693" s="206">
        <v>0</v>
      </c>
      <c r="AI693" s="206"/>
      <c r="AJ693" s="206"/>
      <c r="AK693" s="206"/>
      <c r="AL693" s="206"/>
      <c r="AM693" s="206"/>
      <c r="AN693" s="206"/>
      <c r="AO693" s="206"/>
      <c r="AP693" s="206"/>
      <c r="AQ693" s="206"/>
      <c r="AR693" s="206"/>
      <c r="AS693" s="206"/>
      <c r="AT693" s="206"/>
      <c r="AU693" s="206"/>
      <c r="AV693" s="206"/>
      <c r="AW693" s="206"/>
      <c r="AX693" s="206"/>
      <c r="AY693" s="206"/>
      <c r="AZ693" s="206"/>
      <c r="BA693" s="206"/>
      <c r="BB693" s="206"/>
      <c r="BC693" s="206"/>
      <c r="BD693" s="206"/>
      <c r="BE693" s="206"/>
      <c r="BF693" s="206"/>
      <c r="BG693" s="206"/>
      <c r="BH693" s="206"/>
    </row>
    <row r="694" spans="1:60" outlineLevel="1" x14ac:dyDescent="0.25">
      <c r="A694" s="223"/>
      <c r="B694" s="224"/>
      <c r="C694" s="254" t="s">
        <v>876</v>
      </c>
      <c r="D694" s="226"/>
      <c r="E694" s="227">
        <v>335.55869999999999</v>
      </c>
      <c r="F694" s="225"/>
      <c r="G694" s="225"/>
      <c r="H694" s="225"/>
      <c r="I694" s="225"/>
      <c r="J694" s="225"/>
      <c r="K694" s="225"/>
      <c r="L694" s="225"/>
      <c r="M694" s="225"/>
      <c r="N694" s="225"/>
      <c r="O694" s="225"/>
      <c r="P694" s="225"/>
      <c r="Q694" s="225"/>
      <c r="R694" s="225"/>
      <c r="S694" s="225"/>
      <c r="T694" s="225"/>
      <c r="U694" s="225"/>
      <c r="V694" s="225"/>
      <c r="W694" s="225"/>
      <c r="X694" s="206"/>
      <c r="Y694" s="206"/>
      <c r="Z694" s="206"/>
      <c r="AA694" s="206"/>
      <c r="AB694" s="206"/>
      <c r="AC694" s="206"/>
      <c r="AD694" s="206"/>
      <c r="AE694" s="206"/>
      <c r="AF694" s="206"/>
      <c r="AG694" s="206" t="s">
        <v>280</v>
      </c>
      <c r="AH694" s="206">
        <v>0</v>
      </c>
      <c r="AI694" s="206"/>
      <c r="AJ694" s="206"/>
      <c r="AK694" s="206"/>
      <c r="AL694" s="206"/>
      <c r="AM694" s="206"/>
      <c r="AN694" s="206"/>
      <c r="AO694" s="206"/>
      <c r="AP694" s="206"/>
      <c r="AQ694" s="206"/>
      <c r="AR694" s="206"/>
      <c r="AS694" s="206"/>
      <c r="AT694" s="206"/>
      <c r="AU694" s="206"/>
      <c r="AV694" s="206"/>
      <c r="AW694" s="206"/>
      <c r="AX694" s="206"/>
      <c r="AY694" s="206"/>
      <c r="AZ694" s="206"/>
      <c r="BA694" s="206"/>
      <c r="BB694" s="206"/>
      <c r="BC694" s="206"/>
      <c r="BD694" s="206"/>
      <c r="BE694" s="206"/>
      <c r="BF694" s="206"/>
      <c r="BG694" s="206"/>
      <c r="BH694" s="206"/>
    </row>
    <row r="695" spans="1:60" outlineLevel="1" x14ac:dyDescent="0.25">
      <c r="A695" s="223"/>
      <c r="B695" s="224"/>
      <c r="C695" s="254" t="s">
        <v>877</v>
      </c>
      <c r="D695" s="226"/>
      <c r="E695" s="227">
        <v>29.908999999999999</v>
      </c>
      <c r="F695" s="225"/>
      <c r="G695" s="225"/>
      <c r="H695" s="225"/>
      <c r="I695" s="225"/>
      <c r="J695" s="225"/>
      <c r="K695" s="225"/>
      <c r="L695" s="225"/>
      <c r="M695" s="225"/>
      <c r="N695" s="225"/>
      <c r="O695" s="225"/>
      <c r="P695" s="225"/>
      <c r="Q695" s="225"/>
      <c r="R695" s="225"/>
      <c r="S695" s="225"/>
      <c r="T695" s="225"/>
      <c r="U695" s="225"/>
      <c r="V695" s="225"/>
      <c r="W695" s="225"/>
      <c r="X695" s="206"/>
      <c r="Y695" s="206"/>
      <c r="Z695" s="206"/>
      <c r="AA695" s="206"/>
      <c r="AB695" s="206"/>
      <c r="AC695" s="206"/>
      <c r="AD695" s="206"/>
      <c r="AE695" s="206"/>
      <c r="AF695" s="206"/>
      <c r="AG695" s="206" t="s">
        <v>280</v>
      </c>
      <c r="AH695" s="206">
        <v>0</v>
      </c>
      <c r="AI695" s="206"/>
      <c r="AJ695" s="206"/>
      <c r="AK695" s="206"/>
      <c r="AL695" s="206"/>
      <c r="AM695" s="206"/>
      <c r="AN695" s="206"/>
      <c r="AO695" s="206"/>
      <c r="AP695" s="206"/>
      <c r="AQ695" s="206"/>
      <c r="AR695" s="206"/>
      <c r="AS695" s="206"/>
      <c r="AT695" s="206"/>
      <c r="AU695" s="206"/>
      <c r="AV695" s="206"/>
      <c r="AW695" s="206"/>
      <c r="AX695" s="206"/>
      <c r="AY695" s="206"/>
      <c r="AZ695" s="206"/>
      <c r="BA695" s="206"/>
      <c r="BB695" s="206"/>
      <c r="BC695" s="206"/>
      <c r="BD695" s="206"/>
      <c r="BE695" s="206"/>
      <c r="BF695" s="206"/>
      <c r="BG695" s="206"/>
      <c r="BH695" s="206"/>
    </row>
    <row r="696" spans="1:60" outlineLevel="1" x14ac:dyDescent="0.25">
      <c r="A696" s="223"/>
      <c r="B696" s="224"/>
      <c r="C696" s="254" t="s">
        <v>878</v>
      </c>
      <c r="D696" s="226"/>
      <c r="E696" s="227">
        <v>30.69</v>
      </c>
      <c r="F696" s="225"/>
      <c r="G696" s="225"/>
      <c r="H696" s="225"/>
      <c r="I696" s="225"/>
      <c r="J696" s="225"/>
      <c r="K696" s="225"/>
      <c r="L696" s="225"/>
      <c r="M696" s="225"/>
      <c r="N696" s="225"/>
      <c r="O696" s="225"/>
      <c r="P696" s="225"/>
      <c r="Q696" s="225"/>
      <c r="R696" s="225"/>
      <c r="S696" s="225"/>
      <c r="T696" s="225"/>
      <c r="U696" s="225"/>
      <c r="V696" s="225"/>
      <c r="W696" s="225"/>
      <c r="X696" s="206"/>
      <c r="Y696" s="206"/>
      <c r="Z696" s="206"/>
      <c r="AA696" s="206"/>
      <c r="AB696" s="206"/>
      <c r="AC696" s="206"/>
      <c r="AD696" s="206"/>
      <c r="AE696" s="206"/>
      <c r="AF696" s="206"/>
      <c r="AG696" s="206" t="s">
        <v>280</v>
      </c>
      <c r="AH696" s="206">
        <v>0</v>
      </c>
      <c r="AI696" s="206"/>
      <c r="AJ696" s="206"/>
      <c r="AK696" s="206"/>
      <c r="AL696" s="206"/>
      <c r="AM696" s="206"/>
      <c r="AN696" s="206"/>
      <c r="AO696" s="206"/>
      <c r="AP696" s="206"/>
      <c r="AQ696" s="206"/>
      <c r="AR696" s="206"/>
      <c r="AS696" s="206"/>
      <c r="AT696" s="206"/>
      <c r="AU696" s="206"/>
      <c r="AV696" s="206"/>
      <c r="AW696" s="206"/>
      <c r="AX696" s="206"/>
      <c r="AY696" s="206"/>
      <c r="AZ696" s="206"/>
      <c r="BA696" s="206"/>
      <c r="BB696" s="206"/>
      <c r="BC696" s="206"/>
      <c r="BD696" s="206"/>
      <c r="BE696" s="206"/>
      <c r="BF696" s="206"/>
      <c r="BG696" s="206"/>
      <c r="BH696" s="206"/>
    </row>
    <row r="697" spans="1:60" x14ac:dyDescent="0.25">
      <c r="A697" s="231" t="s">
        <v>271</v>
      </c>
      <c r="B697" s="232" t="s">
        <v>238</v>
      </c>
      <c r="C697" s="252" t="s">
        <v>239</v>
      </c>
      <c r="D697" s="233"/>
      <c r="E697" s="234"/>
      <c r="F697" s="235"/>
      <c r="G697" s="235">
        <f>SUMIF(AG698:AG698,"&lt;&gt;NOR",G698:G698)</f>
        <v>0</v>
      </c>
      <c r="H697" s="235"/>
      <c r="I697" s="235">
        <f>SUM(I698:I698)</f>
        <v>0</v>
      </c>
      <c r="J697" s="235"/>
      <c r="K697" s="235">
        <f>SUM(K698:K698)</f>
        <v>0</v>
      </c>
      <c r="L697" s="235"/>
      <c r="M697" s="235">
        <f>SUM(M698:M698)</f>
        <v>0</v>
      </c>
      <c r="N697" s="235"/>
      <c r="O697" s="235">
        <f>SUM(O698:O698)</f>
        <v>0</v>
      </c>
      <c r="P697" s="235"/>
      <c r="Q697" s="236">
        <f>SUM(Q698:Q698)</f>
        <v>0</v>
      </c>
      <c r="R697" s="230"/>
      <c r="S697" s="230"/>
      <c r="T697" s="230"/>
      <c r="U697" s="230"/>
      <c r="V697" s="230">
        <f>SUM(V698:V698)</f>
        <v>40</v>
      </c>
      <c r="W697" s="230"/>
      <c r="AG697" t="s">
        <v>272</v>
      </c>
    </row>
    <row r="698" spans="1:60" ht="20.399999999999999" outlineLevel="1" x14ac:dyDescent="0.25">
      <c r="A698" s="244">
        <v>168</v>
      </c>
      <c r="B698" s="245" t="s">
        <v>882</v>
      </c>
      <c r="C698" s="255" t="s">
        <v>883</v>
      </c>
      <c r="D698" s="246" t="s">
        <v>884</v>
      </c>
      <c r="E698" s="247">
        <v>40</v>
      </c>
      <c r="F698" s="248"/>
      <c r="G698" s="249">
        <f>ROUND(E698*F698,2)</f>
        <v>0</v>
      </c>
      <c r="H698" s="248"/>
      <c r="I698" s="249">
        <f>ROUND(E698*H698,2)</f>
        <v>0</v>
      </c>
      <c r="J698" s="248"/>
      <c r="K698" s="249">
        <f>ROUND(E698*J698,2)</f>
        <v>0</v>
      </c>
      <c r="L698" s="249">
        <v>21</v>
      </c>
      <c r="M698" s="249">
        <f>G698*(1+L698/100)</f>
        <v>0</v>
      </c>
      <c r="N698" s="249">
        <v>0</v>
      </c>
      <c r="O698" s="249">
        <f>ROUND(E698*N698,2)</f>
        <v>0</v>
      </c>
      <c r="P698" s="249">
        <v>0</v>
      </c>
      <c r="Q698" s="250">
        <f>ROUND(E698*P698,2)</f>
        <v>0</v>
      </c>
      <c r="R698" s="225"/>
      <c r="S698" s="225" t="s">
        <v>289</v>
      </c>
      <c r="T698" s="225" t="s">
        <v>277</v>
      </c>
      <c r="U698" s="225">
        <v>1</v>
      </c>
      <c r="V698" s="225">
        <f>ROUND(E698*U698,2)</f>
        <v>40</v>
      </c>
      <c r="W698" s="225"/>
      <c r="X698" s="206"/>
      <c r="Y698" s="206"/>
      <c r="Z698" s="206"/>
      <c r="AA698" s="206"/>
      <c r="AB698" s="206"/>
      <c r="AC698" s="206"/>
      <c r="AD698" s="206"/>
      <c r="AE698" s="206"/>
      <c r="AF698" s="206"/>
      <c r="AG698" s="206" t="s">
        <v>885</v>
      </c>
      <c r="AH698" s="206"/>
      <c r="AI698" s="206"/>
      <c r="AJ698" s="206"/>
      <c r="AK698" s="206"/>
      <c r="AL698" s="206"/>
      <c r="AM698" s="206"/>
      <c r="AN698" s="206"/>
      <c r="AO698" s="206"/>
      <c r="AP698" s="206"/>
      <c r="AQ698" s="206"/>
      <c r="AR698" s="206"/>
      <c r="AS698" s="206"/>
      <c r="AT698" s="206"/>
      <c r="AU698" s="206"/>
      <c r="AV698" s="206"/>
      <c r="AW698" s="206"/>
      <c r="AX698" s="206"/>
      <c r="AY698" s="206"/>
      <c r="AZ698" s="206"/>
      <c r="BA698" s="206"/>
      <c r="BB698" s="206"/>
      <c r="BC698" s="206"/>
      <c r="BD698" s="206"/>
      <c r="BE698" s="206"/>
      <c r="BF698" s="206"/>
      <c r="BG698" s="206"/>
      <c r="BH698" s="206"/>
    </row>
    <row r="699" spans="1:60" x14ac:dyDescent="0.25">
      <c r="A699" s="231" t="s">
        <v>271</v>
      </c>
      <c r="B699" s="232" t="s">
        <v>242</v>
      </c>
      <c r="C699" s="252" t="s">
        <v>243</v>
      </c>
      <c r="D699" s="233"/>
      <c r="E699" s="234"/>
      <c r="F699" s="235"/>
      <c r="G699" s="235">
        <f>SUMIF(AG700:AG706,"&lt;&gt;NOR",G700:G706)</f>
        <v>0</v>
      </c>
      <c r="H699" s="235"/>
      <c r="I699" s="235">
        <f>SUM(I700:I706)</f>
        <v>0</v>
      </c>
      <c r="J699" s="235"/>
      <c r="K699" s="235">
        <f>SUM(K700:K706)</f>
        <v>0</v>
      </c>
      <c r="L699" s="235"/>
      <c r="M699" s="235">
        <f>SUM(M700:M706)</f>
        <v>0</v>
      </c>
      <c r="N699" s="235"/>
      <c r="O699" s="235">
        <f>SUM(O700:O706)</f>
        <v>0</v>
      </c>
      <c r="P699" s="235"/>
      <c r="Q699" s="236">
        <f>SUM(Q700:Q706)</f>
        <v>0</v>
      </c>
      <c r="R699" s="230"/>
      <c r="S699" s="230"/>
      <c r="T699" s="230"/>
      <c r="U699" s="230"/>
      <c r="V699" s="230">
        <f>SUM(V700:V706)</f>
        <v>90.22999999999999</v>
      </c>
      <c r="W699" s="230"/>
      <c r="AG699" t="s">
        <v>272</v>
      </c>
    </row>
    <row r="700" spans="1:60" outlineLevel="1" x14ac:dyDescent="0.25">
      <c r="A700" s="244">
        <v>169</v>
      </c>
      <c r="B700" s="245" t="s">
        <v>886</v>
      </c>
      <c r="C700" s="255" t="s">
        <v>887</v>
      </c>
      <c r="D700" s="246" t="s">
        <v>320</v>
      </c>
      <c r="E700" s="247">
        <v>19.844550000000002</v>
      </c>
      <c r="F700" s="248"/>
      <c r="G700" s="249">
        <f>ROUND(E700*F700,2)</f>
        <v>0</v>
      </c>
      <c r="H700" s="248"/>
      <c r="I700" s="249">
        <f>ROUND(E700*H700,2)</f>
        <v>0</v>
      </c>
      <c r="J700" s="248"/>
      <c r="K700" s="249">
        <f>ROUND(E700*J700,2)</f>
        <v>0</v>
      </c>
      <c r="L700" s="249">
        <v>21</v>
      </c>
      <c r="M700" s="249">
        <f>G700*(1+L700/100)</f>
        <v>0</v>
      </c>
      <c r="N700" s="249">
        <v>0</v>
      </c>
      <c r="O700" s="249">
        <f>ROUND(E700*N700,2)</f>
        <v>0</v>
      </c>
      <c r="P700" s="249">
        <v>0</v>
      </c>
      <c r="Q700" s="250">
        <f>ROUND(E700*P700,2)</f>
        <v>0</v>
      </c>
      <c r="R700" s="225"/>
      <c r="S700" s="225" t="s">
        <v>276</v>
      </c>
      <c r="T700" s="225" t="s">
        <v>277</v>
      </c>
      <c r="U700" s="225">
        <v>0.63800000000000001</v>
      </c>
      <c r="V700" s="225">
        <f>ROUND(E700*U700,2)</f>
        <v>12.66</v>
      </c>
      <c r="W700" s="225"/>
      <c r="X700" s="206"/>
      <c r="Y700" s="206"/>
      <c r="Z700" s="206"/>
      <c r="AA700" s="206"/>
      <c r="AB700" s="206"/>
      <c r="AC700" s="206"/>
      <c r="AD700" s="206"/>
      <c r="AE700" s="206"/>
      <c r="AF700" s="206"/>
      <c r="AG700" s="206" t="s">
        <v>455</v>
      </c>
      <c r="AH700" s="206"/>
      <c r="AI700" s="206"/>
      <c r="AJ700" s="206"/>
      <c r="AK700" s="206"/>
      <c r="AL700" s="206"/>
      <c r="AM700" s="206"/>
      <c r="AN700" s="206"/>
      <c r="AO700" s="206"/>
      <c r="AP700" s="206"/>
      <c r="AQ700" s="206"/>
      <c r="AR700" s="206"/>
      <c r="AS700" s="206"/>
      <c r="AT700" s="206"/>
      <c r="AU700" s="206"/>
      <c r="AV700" s="206"/>
      <c r="AW700" s="206"/>
      <c r="AX700" s="206"/>
      <c r="AY700" s="206"/>
      <c r="AZ700" s="206"/>
      <c r="BA700" s="206"/>
      <c r="BB700" s="206"/>
      <c r="BC700" s="206"/>
      <c r="BD700" s="206"/>
      <c r="BE700" s="206"/>
      <c r="BF700" s="206"/>
      <c r="BG700" s="206"/>
      <c r="BH700" s="206"/>
    </row>
    <row r="701" spans="1:60" outlineLevel="1" x14ac:dyDescent="0.25">
      <c r="A701" s="244">
        <v>170</v>
      </c>
      <c r="B701" s="245" t="s">
        <v>888</v>
      </c>
      <c r="C701" s="255" t="s">
        <v>889</v>
      </c>
      <c r="D701" s="246" t="s">
        <v>320</v>
      </c>
      <c r="E701" s="247">
        <v>19.844550000000002</v>
      </c>
      <c r="F701" s="248"/>
      <c r="G701" s="249">
        <f>ROUND(E701*F701,2)</f>
        <v>0</v>
      </c>
      <c r="H701" s="248"/>
      <c r="I701" s="249">
        <f>ROUND(E701*H701,2)</f>
        <v>0</v>
      </c>
      <c r="J701" s="248"/>
      <c r="K701" s="249">
        <f>ROUND(E701*J701,2)</f>
        <v>0</v>
      </c>
      <c r="L701" s="249">
        <v>21</v>
      </c>
      <c r="M701" s="249">
        <f>G701*(1+L701/100)</f>
        <v>0</v>
      </c>
      <c r="N701" s="249">
        <v>0</v>
      </c>
      <c r="O701" s="249">
        <f>ROUND(E701*N701,2)</f>
        <v>0</v>
      </c>
      <c r="P701" s="249">
        <v>0</v>
      </c>
      <c r="Q701" s="250">
        <f>ROUND(E701*P701,2)</f>
        <v>0</v>
      </c>
      <c r="R701" s="225"/>
      <c r="S701" s="225" t="s">
        <v>276</v>
      </c>
      <c r="T701" s="225" t="s">
        <v>277</v>
      </c>
      <c r="U701" s="225">
        <v>0.01</v>
      </c>
      <c r="V701" s="225">
        <f>ROUND(E701*U701,2)</f>
        <v>0.2</v>
      </c>
      <c r="W701" s="225"/>
      <c r="X701" s="206"/>
      <c r="Y701" s="206"/>
      <c r="Z701" s="206"/>
      <c r="AA701" s="206"/>
      <c r="AB701" s="206"/>
      <c r="AC701" s="206"/>
      <c r="AD701" s="206"/>
      <c r="AE701" s="206"/>
      <c r="AF701" s="206"/>
      <c r="AG701" s="206" t="s">
        <v>455</v>
      </c>
      <c r="AH701" s="206"/>
      <c r="AI701" s="206"/>
      <c r="AJ701" s="206"/>
      <c r="AK701" s="206"/>
      <c r="AL701" s="206"/>
      <c r="AM701" s="206"/>
      <c r="AN701" s="206"/>
      <c r="AO701" s="206"/>
      <c r="AP701" s="206"/>
      <c r="AQ701" s="206"/>
      <c r="AR701" s="206"/>
      <c r="AS701" s="206"/>
      <c r="AT701" s="206"/>
      <c r="AU701" s="206"/>
      <c r="AV701" s="206"/>
      <c r="AW701" s="206"/>
      <c r="AX701" s="206"/>
      <c r="AY701" s="206"/>
      <c r="AZ701" s="206"/>
      <c r="BA701" s="206"/>
      <c r="BB701" s="206"/>
      <c r="BC701" s="206"/>
      <c r="BD701" s="206"/>
      <c r="BE701" s="206"/>
      <c r="BF701" s="206"/>
      <c r="BG701" s="206"/>
      <c r="BH701" s="206"/>
    </row>
    <row r="702" spans="1:60" ht="20.399999999999999" outlineLevel="1" x14ac:dyDescent="0.25">
      <c r="A702" s="244">
        <v>171</v>
      </c>
      <c r="B702" s="245" t="s">
        <v>890</v>
      </c>
      <c r="C702" s="255" t="s">
        <v>891</v>
      </c>
      <c r="D702" s="246" t="s">
        <v>320</v>
      </c>
      <c r="E702" s="247">
        <v>238.13458</v>
      </c>
      <c r="F702" s="248"/>
      <c r="G702" s="249">
        <f>ROUND(E702*F702,2)</f>
        <v>0</v>
      </c>
      <c r="H702" s="248"/>
      <c r="I702" s="249">
        <f>ROUND(E702*H702,2)</f>
        <v>0</v>
      </c>
      <c r="J702" s="248"/>
      <c r="K702" s="249">
        <f>ROUND(E702*J702,2)</f>
        <v>0</v>
      </c>
      <c r="L702" s="249">
        <v>21</v>
      </c>
      <c r="M702" s="249">
        <f>G702*(1+L702/100)</f>
        <v>0</v>
      </c>
      <c r="N702" s="249">
        <v>0</v>
      </c>
      <c r="O702" s="249">
        <f>ROUND(E702*N702,2)</f>
        <v>0</v>
      </c>
      <c r="P702" s="249">
        <v>0</v>
      </c>
      <c r="Q702" s="250">
        <f>ROUND(E702*P702,2)</f>
        <v>0</v>
      </c>
      <c r="R702" s="225"/>
      <c r="S702" s="225" t="s">
        <v>276</v>
      </c>
      <c r="T702" s="225" t="s">
        <v>277</v>
      </c>
      <c r="U702" s="225">
        <v>0</v>
      </c>
      <c r="V702" s="225">
        <f>ROUND(E702*U702,2)</f>
        <v>0</v>
      </c>
      <c r="W702" s="225"/>
      <c r="X702" s="206"/>
      <c r="Y702" s="206"/>
      <c r="Z702" s="206"/>
      <c r="AA702" s="206"/>
      <c r="AB702" s="206"/>
      <c r="AC702" s="206"/>
      <c r="AD702" s="206"/>
      <c r="AE702" s="206"/>
      <c r="AF702" s="206"/>
      <c r="AG702" s="206" t="s">
        <v>455</v>
      </c>
      <c r="AH702" s="206"/>
      <c r="AI702" s="206"/>
      <c r="AJ702" s="206"/>
      <c r="AK702" s="206"/>
      <c r="AL702" s="206"/>
      <c r="AM702" s="206"/>
      <c r="AN702" s="206"/>
      <c r="AO702" s="206"/>
      <c r="AP702" s="206"/>
      <c r="AQ702" s="206"/>
      <c r="AR702" s="206"/>
      <c r="AS702" s="206"/>
      <c r="AT702" s="206"/>
      <c r="AU702" s="206"/>
      <c r="AV702" s="206"/>
      <c r="AW702" s="206"/>
      <c r="AX702" s="206"/>
      <c r="AY702" s="206"/>
      <c r="AZ702" s="206"/>
      <c r="BA702" s="206"/>
      <c r="BB702" s="206"/>
      <c r="BC702" s="206"/>
      <c r="BD702" s="206"/>
      <c r="BE702" s="206"/>
      <c r="BF702" s="206"/>
      <c r="BG702" s="206"/>
      <c r="BH702" s="206"/>
    </row>
    <row r="703" spans="1:60" outlineLevel="1" x14ac:dyDescent="0.25">
      <c r="A703" s="244">
        <v>172</v>
      </c>
      <c r="B703" s="245" t="s">
        <v>892</v>
      </c>
      <c r="C703" s="255" t="s">
        <v>893</v>
      </c>
      <c r="D703" s="246" t="s">
        <v>320</v>
      </c>
      <c r="E703" s="247">
        <v>19.844550000000002</v>
      </c>
      <c r="F703" s="248"/>
      <c r="G703" s="249">
        <f>ROUND(E703*F703,2)</f>
        <v>0</v>
      </c>
      <c r="H703" s="248"/>
      <c r="I703" s="249">
        <f>ROUND(E703*H703,2)</f>
        <v>0</v>
      </c>
      <c r="J703" s="248"/>
      <c r="K703" s="249">
        <f>ROUND(E703*J703,2)</f>
        <v>0</v>
      </c>
      <c r="L703" s="249">
        <v>21</v>
      </c>
      <c r="M703" s="249">
        <f>G703*(1+L703/100)</f>
        <v>0</v>
      </c>
      <c r="N703" s="249">
        <v>0</v>
      </c>
      <c r="O703" s="249">
        <f>ROUND(E703*N703,2)</f>
        <v>0</v>
      </c>
      <c r="P703" s="249">
        <v>0</v>
      </c>
      <c r="Q703" s="250">
        <f>ROUND(E703*P703,2)</f>
        <v>0</v>
      </c>
      <c r="R703" s="225"/>
      <c r="S703" s="225" t="s">
        <v>276</v>
      </c>
      <c r="T703" s="225" t="s">
        <v>277</v>
      </c>
      <c r="U703" s="225">
        <v>2.0670000000000002</v>
      </c>
      <c r="V703" s="225">
        <f>ROUND(E703*U703,2)</f>
        <v>41.02</v>
      </c>
      <c r="W703" s="225"/>
      <c r="X703" s="206"/>
      <c r="Y703" s="206"/>
      <c r="Z703" s="206"/>
      <c r="AA703" s="206"/>
      <c r="AB703" s="206"/>
      <c r="AC703" s="206"/>
      <c r="AD703" s="206"/>
      <c r="AE703" s="206"/>
      <c r="AF703" s="206"/>
      <c r="AG703" s="206" t="s">
        <v>455</v>
      </c>
      <c r="AH703" s="206"/>
      <c r="AI703" s="206"/>
      <c r="AJ703" s="206"/>
      <c r="AK703" s="206"/>
      <c r="AL703" s="206"/>
      <c r="AM703" s="206"/>
      <c r="AN703" s="206"/>
      <c r="AO703" s="206"/>
      <c r="AP703" s="206"/>
      <c r="AQ703" s="206"/>
      <c r="AR703" s="206"/>
      <c r="AS703" s="206"/>
      <c r="AT703" s="206"/>
      <c r="AU703" s="206"/>
      <c r="AV703" s="206"/>
      <c r="AW703" s="206"/>
      <c r="AX703" s="206"/>
      <c r="AY703" s="206"/>
      <c r="AZ703" s="206"/>
      <c r="BA703" s="206"/>
      <c r="BB703" s="206"/>
      <c r="BC703" s="206"/>
      <c r="BD703" s="206"/>
      <c r="BE703" s="206"/>
      <c r="BF703" s="206"/>
      <c r="BG703" s="206"/>
      <c r="BH703" s="206"/>
    </row>
    <row r="704" spans="1:60" outlineLevel="1" x14ac:dyDescent="0.25">
      <c r="A704" s="244">
        <v>173</v>
      </c>
      <c r="B704" s="245" t="s">
        <v>894</v>
      </c>
      <c r="C704" s="255" t="s">
        <v>895</v>
      </c>
      <c r="D704" s="246" t="s">
        <v>320</v>
      </c>
      <c r="E704" s="247">
        <v>19.844550000000002</v>
      </c>
      <c r="F704" s="248"/>
      <c r="G704" s="249">
        <f>ROUND(E704*F704,2)</f>
        <v>0</v>
      </c>
      <c r="H704" s="248"/>
      <c r="I704" s="249">
        <f>ROUND(E704*H704,2)</f>
        <v>0</v>
      </c>
      <c r="J704" s="248"/>
      <c r="K704" s="249">
        <f>ROUND(E704*J704,2)</f>
        <v>0</v>
      </c>
      <c r="L704" s="249">
        <v>21</v>
      </c>
      <c r="M704" s="249">
        <f>G704*(1+L704/100)</f>
        <v>0</v>
      </c>
      <c r="N704" s="249">
        <v>0</v>
      </c>
      <c r="O704" s="249">
        <f>ROUND(E704*N704,2)</f>
        <v>0</v>
      </c>
      <c r="P704" s="249">
        <v>0</v>
      </c>
      <c r="Q704" s="250">
        <f>ROUND(E704*P704,2)</f>
        <v>0</v>
      </c>
      <c r="R704" s="225"/>
      <c r="S704" s="225" t="s">
        <v>276</v>
      </c>
      <c r="T704" s="225" t="s">
        <v>277</v>
      </c>
      <c r="U704" s="225">
        <v>0</v>
      </c>
      <c r="V704" s="225">
        <f>ROUND(E704*U704,2)</f>
        <v>0</v>
      </c>
      <c r="W704" s="225"/>
      <c r="X704" s="206"/>
      <c r="Y704" s="206"/>
      <c r="Z704" s="206"/>
      <c r="AA704" s="206"/>
      <c r="AB704" s="206"/>
      <c r="AC704" s="206"/>
      <c r="AD704" s="206"/>
      <c r="AE704" s="206"/>
      <c r="AF704" s="206"/>
      <c r="AG704" s="206" t="s">
        <v>455</v>
      </c>
      <c r="AH704" s="206"/>
      <c r="AI704" s="206"/>
      <c r="AJ704" s="206"/>
      <c r="AK704" s="206"/>
      <c r="AL704" s="206"/>
      <c r="AM704" s="206"/>
      <c r="AN704" s="206"/>
      <c r="AO704" s="206"/>
      <c r="AP704" s="206"/>
      <c r="AQ704" s="206"/>
      <c r="AR704" s="206"/>
      <c r="AS704" s="206"/>
      <c r="AT704" s="206"/>
      <c r="AU704" s="206"/>
      <c r="AV704" s="206"/>
      <c r="AW704" s="206"/>
      <c r="AX704" s="206"/>
      <c r="AY704" s="206"/>
      <c r="AZ704" s="206"/>
      <c r="BA704" s="206"/>
      <c r="BB704" s="206"/>
      <c r="BC704" s="206"/>
      <c r="BD704" s="206"/>
      <c r="BE704" s="206"/>
      <c r="BF704" s="206"/>
      <c r="BG704" s="206"/>
      <c r="BH704" s="206"/>
    </row>
    <row r="705" spans="1:60" outlineLevel="1" x14ac:dyDescent="0.25">
      <c r="A705" s="244">
        <v>174</v>
      </c>
      <c r="B705" s="245" t="s">
        <v>896</v>
      </c>
      <c r="C705" s="255" t="s">
        <v>897</v>
      </c>
      <c r="D705" s="246" t="s">
        <v>320</v>
      </c>
      <c r="E705" s="247">
        <v>19.844550000000002</v>
      </c>
      <c r="F705" s="248"/>
      <c r="G705" s="249">
        <f>ROUND(E705*F705,2)</f>
        <v>0</v>
      </c>
      <c r="H705" s="248"/>
      <c r="I705" s="249">
        <f>ROUND(E705*H705,2)</f>
        <v>0</v>
      </c>
      <c r="J705" s="248"/>
      <c r="K705" s="249">
        <f>ROUND(E705*J705,2)</f>
        <v>0</v>
      </c>
      <c r="L705" s="249">
        <v>21</v>
      </c>
      <c r="M705" s="249">
        <f>G705*(1+L705/100)</f>
        <v>0</v>
      </c>
      <c r="N705" s="249">
        <v>0</v>
      </c>
      <c r="O705" s="249">
        <f>ROUND(E705*N705,2)</f>
        <v>0</v>
      </c>
      <c r="P705" s="249">
        <v>0</v>
      </c>
      <c r="Q705" s="250">
        <f>ROUND(E705*P705,2)</f>
        <v>0</v>
      </c>
      <c r="R705" s="225"/>
      <c r="S705" s="225" t="s">
        <v>276</v>
      </c>
      <c r="T705" s="225" t="s">
        <v>277</v>
      </c>
      <c r="U705" s="225">
        <v>0.752</v>
      </c>
      <c r="V705" s="225">
        <f>ROUND(E705*U705,2)</f>
        <v>14.92</v>
      </c>
      <c r="W705" s="225"/>
      <c r="X705" s="206"/>
      <c r="Y705" s="206"/>
      <c r="Z705" s="206"/>
      <c r="AA705" s="206"/>
      <c r="AB705" s="206"/>
      <c r="AC705" s="206"/>
      <c r="AD705" s="206"/>
      <c r="AE705" s="206"/>
      <c r="AF705" s="206"/>
      <c r="AG705" s="206" t="s">
        <v>455</v>
      </c>
      <c r="AH705" s="206"/>
      <c r="AI705" s="206"/>
      <c r="AJ705" s="206"/>
      <c r="AK705" s="206"/>
      <c r="AL705" s="206"/>
      <c r="AM705" s="206"/>
      <c r="AN705" s="206"/>
      <c r="AO705" s="206"/>
      <c r="AP705" s="206"/>
      <c r="AQ705" s="206"/>
      <c r="AR705" s="206"/>
      <c r="AS705" s="206"/>
      <c r="AT705" s="206"/>
      <c r="AU705" s="206"/>
      <c r="AV705" s="206"/>
      <c r="AW705" s="206"/>
      <c r="AX705" s="206"/>
      <c r="AY705" s="206"/>
      <c r="AZ705" s="206"/>
      <c r="BA705" s="206"/>
      <c r="BB705" s="206"/>
      <c r="BC705" s="206"/>
      <c r="BD705" s="206"/>
      <c r="BE705" s="206"/>
      <c r="BF705" s="206"/>
      <c r="BG705" s="206"/>
      <c r="BH705" s="206"/>
    </row>
    <row r="706" spans="1:60" outlineLevel="1" x14ac:dyDescent="0.25">
      <c r="A706" s="244">
        <v>175</v>
      </c>
      <c r="B706" s="245" t="s">
        <v>898</v>
      </c>
      <c r="C706" s="255" t="s">
        <v>899</v>
      </c>
      <c r="D706" s="246" t="s">
        <v>320</v>
      </c>
      <c r="E706" s="247">
        <v>59.533650000000002</v>
      </c>
      <c r="F706" s="248"/>
      <c r="G706" s="249">
        <f>ROUND(E706*F706,2)</f>
        <v>0</v>
      </c>
      <c r="H706" s="248"/>
      <c r="I706" s="249">
        <f>ROUND(E706*H706,2)</f>
        <v>0</v>
      </c>
      <c r="J706" s="248"/>
      <c r="K706" s="249">
        <f>ROUND(E706*J706,2)</f>
        <v>0</v>
      </c>
      <c r="L706" s="249">
        <v>21</v>
      </c>
      <c r="M706" s="249">
        <f>G706*(1+L706/100)</f>
        <v>0</v>
      </c>
      <c r="N706" s="249">
        <v>0</v>
      </c>
      <c r="O706" s="249">
        <f>ROUND(E706*N706,2)</f>
        <v>0</v>
      </c>
      <c r="P706" s="249">
        <v>0</v>
      </c>
      <c r="Q706" s="250">
        <f>ROUND(E706*P706,2)</f>
        <v>0</v>
      </c>
      <c r="R706" s="225"/>
      <c r="S706" s="225" t="s">
        <v>276</v>
      </c>
      <c r="T706" s="225" t="s">
        <v>277</v>
      </c>
      <c r="U706" s="225">
        <v>0.36</v>
      </c>
      <c r="V706" s="225">
        <f>ROUND(E706*U706,2)</f>
        <v>21.43</v>
      </c>
      <c r="W706" s="225"/>
      <c r="X706" s="206"/>
      <c r="Y706" s="206"/>
      <c r="Z706" s="206"/>
      <c r="AA706" s="206"/>
      <c r="AB706" s="206"/>
      <c r="AC706" s="206"/>
      <c r="AD706" s="206"/>
      <c r="AE706" s="206"/>
      <c r="AF706" s="206"/>
      <c r="AG706" s="206" t="s">
        <v>455</v>
      </c>
      <c r="AH706" s="206"/>
      <c r="AI706" s="206"/>
      <c r="AJ706" s="206"/>
      <c r="AK706" s="206"/>
      <c r="AL706" s="206"/>
      <c r="AM706" s="206"/>
      <c r="AN706" s="206"/>
      <c r="AO706" s="206"/>
      <c r="AP706" s="206"/>
      <c r="AQ706" s="206"/>
      <c r="AR706" s="206"/>
      <c r="AS706" s="206"/>
      <c r="AT706" s="206"/>
      <c r="AU706" s="206"/>
      <c r="AV706" s="206"/>
      <c r="AW706" s="206"/>
      <c r="AX706" s="206"/>
      <c r="AY706" s="206"/>
      <c r="AZ706" s="206"/>
      <c r="BA706" s="206"/>
      <c r="BB706" s="206"/>
      <c r="BC706" s="206"/>
      <c r="BD706" s="206"/>
      <c r="BE706" s="206"/>
      <c r="BF706" s="206"/>
      <c r="BG706" s="206"/>
      <c r="BH706" s="206"/>
    </row>
    <row r="707" spans="1:60" x14ac:dyDescent="0.25">
      <c r="A707" s="231" t="s">
        <v>271</v>
      </c>
      <c r="B707" s="232" t="s">
        <v>245</v>
      </c>
      <c r="C707" s="252" t="s">
        <v>29</v>
      </c>
      <c r="D707" s="233"/>
      <c r="E707" s="234"/>
      <c r="F707" s="235"/>
      <c r="G707" s="235">
        <f>SUMIF(AG708:AG714,"&lt;&gt;NOR",G708:G714)</f>
        <v>0</v>
      </c>
      <c r="H707" s="235"/>
      <c r="I707" s="235">
        <f>SUM(I708:I714)</f>
        <v>0</v>
      </c>
      <c r="J707" s="235"/>
      <c r="K707" s="235">
        <f>SUM(K708:K714)</f>
        <v>0</v>
      </c>
      <c r="L707" s="235"/>
      <c r="M707" s="235">
        <f>SUM(M708:M714)</f>
        <v>0</v>
      </c>
      <c r="N707" s="235"/>
      <c r="O707" s="235">
        <f>SUM(O708:O714)</f>
        <v>0</v>
      </c>
      <c r="P707" s="235"/>
      <c r="Q707" s="236">
        <f>SUM(Q708:Q714)</f>
        <v>0</v>
      </c>
      <c r="R707" s="230"/>
      <c r="S707" s="230"/>
      <c r="T707" s="230"/>
      <c r="U707" s="230"/>
      <c r="V707" s="230">
        <f>SUM(V708:V714)</f>
        <v>0</v>
      </c>
      <c r="W707" s="230"/>
      <c r="AG707" t="s">
        <v>272</v>
      </c>
    </row>
    <row r="708" spans="1:60" outlineLevel="1" x14ac:dyDescent="0.25">
      <c r="A708" s="244">
        <v>176</v>
      </c>
      <c r="B708" s="245" t="s">
        <v>900</v>
      </c>
      <c r="C708" s="255" t="s">
        <v>901</v>
      </c>
      <c r="D708" s="246" t="s">
        <v>902</v>
      </c>
      <c r="E708" s="247">
        <v>1</v>
      </c>
      <c r="F708" s="248"/>
      <c r="G708" s="249">
        <f>ROUND(E708*F708,2)</f>
        <v>0</v>
      </c>
      <c r="H708" s="248"/>
      <c r="I708" s="249">
        <f>ROUND(E708*H708,2)</f>
        <v>0</v>
      </c>
      <c r="J708" s="248"/>
      <c r="K708" s="249">
        <f>ROUND(E708*J708,2)</f>
        <v>0</v>
      </c>
      <c r="L708" s="249">
        <v>21</v>
      </c>
      <c r="M708" s="249">
        <f>G708*(1+L708/100)</f>
        <v>0</v>
      </c>
      <c r="N708" s="249">
        <v>0</v>
      </c>
      <c r="O708" s="249">
        <f>ROUND(E708*N708,2)</f>
        <v>0</v>
      </c>
      <c r="P708" s="249">
        <v>0</v>
      </c>
      <c r="Q708" s="250">
        <f>ROUND(E708*P708,2)</f>
        <v>0</v>
      </c>
      <c r="R708" s="225"/>
      <c r="S708" s="225" t="s">
        <v>276</v>
      </c>
      <c r="T708" s="225" t="s">
        <v>277</v>
      </c>
      <c r="U708" s="225">
        <v>0</v>
      </c>
      <c r="V708" s="225">
        <f>ROUND(E708*U708,2)</f>
        <v>0</v>
      </c>
      <c r="W708" s="225"/>
      <c r="X708" s="206"/>
      <c r="Y708" s="206"/>
      <c r="Z708" s="206"/>
      <c r="AA708" s="206"/>
      <c r="AB708" s="206"/>
      <c r="AC708" s="206"/>
      <c r="AD708" s="206"/>
      <c r="AE708" s="206"/>
      <c r="AF708" s="206"/>
      <c r="AG708" s="206" t="s">
        <v>903</v>
      </c>
      <c r="AH708" s="206"/>
      <c r="AI708" s="206"/>
      <c r="AJ708" s="206"/>
      <c r="AK708" s="206"/>
      <c r="AL708" s="206"/>
      <c r="AM708" s="206"/>
      <c r="AN708" s="206"/>
      <c r="AO708" s="206"/>
      <c r="AP708" s="206"/>
      <c r="AQ708" s="206"/>
      <c r="AR708" s="206"/>
      <c r="AS708" s="206"/>
      <c r="AT708" s="206"/>
      <c r="AU708" s="206"/>
      <c r="AV708" s="206"/>
      <c r="AW708" s="206"/>
      <c r="AX708" s="206"/>
      <c r="AY708" s="206"/>
      <c r="AZ708" s="206"/>
      <c r="BA708" s="206"/>
      <c r="BB708" s="206"/>
      <c r="BC708" s="206"/>
      <c r="BD708" s="206"/>
      <c r="BE708" s="206"/>
      <c r="BF708" s="206"/>
      <c r="BG708" s="206"/>
      <c r="BH708" s="206"/>
    </row>
    <row r="709" spans="1:60" outlineLevel="1" x14ac:dyDescent="0.25">
      <c r="A709" s="244">
        <v>177</v>
      </c>
      <c r="B709" s="245" t="s">
        <v>904</v>
      </c>
      <c r="C709" s="255" t="s">
        <v>905</v>
      </c>
      <c r="D709" s="246" t="s">
        <v>902</v>
      </c>
      <c r="E709" s="247">
        <v>1</v>
      </c>
      <c r="F709" s="248"/>
      <c r="G709" s="249">
        <f>ROUND(E709*F709,2)</f>
        <v>0</v>
      </c>
      <c r="H709" s="248"/>
      <c r="I709" s="249">
        <f>ROUND(E709*H709,2)</f>
        <v>0</v>
      </c>
      <c r="J709" s="248"/>
      <c r="K709" s="249">
        <f>ROUND(E709*J709,2)</f>
        <v>0</v>
      </c>
      <c r="L709" s="249">
        <v>21</v>
      </c>
      <c r="M709" s="249">
        <f>G709*(1+L709/100)</f>
        <v>0</v>
      </c>
      <c r="N709" s="249">
        <v>0</v>
      </c>
      <c r="O709" s="249">
        <f>ROUND(E709*N709,2)</f>
        <v>0</v>
      </c>
      <c r="P709" s="249">
        <v>0</v>
      </c>
      <c r="Q709" s="250">
        <f>ROUND(E709*P709,2)</f>
        <v>0</v>
      </c>
      <c r="R709" s="225"/>
      <c r="S709" s="225" t="s">
        <v>289</v>
      </c>
      <c r="T709" s="225" t="s">
        <v>277</v>
      </c>
      <c r="U709" s="225">
        <v>0</v>
      </c>
      <c r="V709" s="225">
        <f>ROUND(E709*U709,2)</f>
        <v>0</v>
      </c>
      <c r="W709" s="225"/>
      <c r="X709" s="206"/>
      <c r="Y709" s="206"/>
      <c r="Z709" s="206"/>
      <c r="AA709" s="206"/>
      <c r="AB709" s="206"/>
      <c r="AC709" s="206"/>
      <c r="AD709" s="206"/>
      <c r="AE709" s="206"/>
      <c r="AF709" s="206"/>
      <c r="AG709" s="206" t="s">
        <v>903</v>
      </c>
      <c r="AH709" s="206"/>
      <c r="AI709" s="206"/>
      <c r="AJ709" s="206"/>
      <c r="AK709" s="206"/>
      <c r="AL709" s="206"/>
      <c r="AM709" s="206"/>
      <c r="AN709" s="206"/>
      <c r="AO709" s="206"/>
      <c r="AP709" s="206"/>
      <c r="AQ709" s="206"/>
      <c r="AR709" s="206"/>
      <c r="AS709" s="206"/>
      <c r="AT709" s="206"/>
      <c r="AU709" s="206"/>
      <c r="AV709" s="206"/>
      <c r="AW709" s="206"/>
      <c r="AX709" s="206"/>
      <c r="AY709" s="206"/>
      <c r="AZ709" s="206"/>
      <c r="BA709" s="206"/>
      <c r="BB709" s="206"/>
      <c r="BC709" s="206"/>
      <c r="BD709" s="206"/>
      <c r="BE709" s="206"/>
      <c r="BF709" s="206"/>
      <c r="BG709" s="206"/>
      <c r="BH709" s="206"/>
    </row>
    <row r="710" spans="1:60" ht="30.6" outlineLevel="1" x14ac:dyDescent="0.25">
      <c r="A710" s="244">
        <v>178</v>
      </c>
      <c r="B710" s="245" t="s">
        <v>906</v>
      </c>
      <c r="C710" s="255" t="s">
        <v>907</v>
      </c>
      <c r="D710" s="246" t="s">
        <v>902</v>
      </c>
      <c r="E710" s="247">
        <v>1</v>
      </c>
      <c r="F710" s="248"/>
      <c r="G710" s="249">
        <f>ROUND(E710*F710,2)</f>
        <v>0</v>
      </c>
      <c r="H710" s="248"/>
      <c r="I710" s="249">
        <f>ROUND(E710*H710,2)</f>
        <v>0</v>
      </c>
      <c r="J710" s="248"/>
      <c r="K710" s="249">
        <f>ROUND(E710*J710,2)</f>
        <v>0</v>
      </c>
      <c r="L710" s="249">
        <v>21</v>
      </c>
      <c r="M710" s="249">
        <f>G710*(1+L710/100)</f>
        <v>0</v>
      </c>
      <c r="N710" s="249">
        <v>0</v>
      </c>
      <c r="O710" s="249">
        <f>ROUND(E710*N710,2)</f>
        <v>0</v>
      </c>
      <c r="P710" s="249">
        <v>0</v>
      </c>
      <c r="Q710" s="250">
        <f>ROUND(E710*P710,2)</f>
        <v>0</v>
      </c>
      <c r="R710" s="225"/>
      <c r="S710" s="225" t="s">
        <v>289</v>
      </c>
      <c r="T710" s="225" t="s">
        <v>277</v>
      </c>
      <c r="U710" s="225">
        <v>0</v>
      </c>
      <c r="V710" s="225">
        <f>ROUND(E710*U710,2)</f>
        <v>0</v>
      </c>
      <c r="W710" s="225"/>
      <c r="X710" s="206"/>
      <c r="Y710" s="206"/>
      <c r="Z710" s="206"/>
      <c r="AA710" s="206"/>
      <c r="AB710" s="206"/>
      <c r="AC710" s="206"/>
      <c r="AD710" s="206"/>
      <c r="AE710" s="206"/>
      <c r="AF710" s="206"/>
      <c r="AG710" s="206" t="s">
        <v>903</v>
      </c>
      <c r="AH710" s="206"/>
      <c r="AI710" s="206"/>
      <c r="AJ710" s="206"/>
      <c r="AK710" s="206"/>
      <c r="AL710" s="206"/>
      <c r="AM710" s="206"/>
      <c r="AN710" s="206"/>
      <c r="AO710" s="206"/>
      <c r="AP710" s="206"/>
      <c r="AQ710" s="206"/>
      <c r="AR710" s="206"/>
      <c r="AS710" s="206"/>
      <c r="AT710" s="206"/>
      <c r="AU710" s="206"/>
      <c r="AV710" s="206"/>
      <c r="AW710" s="206"/>
      <c r="AX710" s="206"/>
      <c r="AY710" s="206"/>
      <c r="AZ710" s="206"/>
      <c r="BA710" s="206"/>
      <c r="BB710" s="206"/>
      <c r="BC710" s="206"/>
      <c r="BD710" s="206"/>
      <c r="BE710" s="206"/>
      <c r="BF710" s="206"/>
      <c r="BG710" s="206"/>
      <c r="BH710" s="206"/>
    </row>
    <row r="711" spans="1:60" outlineLevel="1" x14ac:dyDescent="0.25">
      <c r="A711" s="244">
        <v>179</v>
      </c>
      <c r="B711" s="245" t="s">
        <v>908</v>
      </c>
      <c r="C711" s="255" t="s">
        <v>909</v>
      </c>
      <c r="D711" s="246" t="s">
        <v>902</v>
      </c>
      <c r="E711" s="247">
        <v>1</v>
      </c>
      <c r="F711" s="248"/>
      <c r="G711" s="249">
        <f>ROUND(E711*F711,2)</f>
        <v>0</v>
      </c>
      <c r="H711" s="248"/>
      <c r="I711" s="249">
        <f>ROUND(E711*H711,2)</f>
        <v>0</v>
      </c>
      <c r="J711" s="248"/>
      <c r="K711" s="249">
        <f>ROUND(E711*J711,2)</f>
        <v>0</v>
      </c>
      <c r="L711" s="249">
        <v>21</v>
      </c>
      <c r="M711" s="249">
        <f>G711*(1+L711/100)</f>
        <v>0</v>
      </c>
      <c r="N711" s="249">
        <v>0</v>
      </c>
      <c r="O711" s="249">
        <f>ROUND(E711*N711,2)</f>
        <v>0</v>
      </c>
      <c r="P711" s="249">
        <v>0</v>
      </c>
      <c r="Q711" s="250">
        <f>ROUND(E711*P711,2)</f>
        <v>0</v>
      </c>
      <c r="R711" s="225"/>
      <c r="S711" s="225" t="s">
        <v>289</v>
      </c>
      <c r="T711" s="225" t="s">
        <v>277</v>
      </c>
      <c r="U711" s="225">
        <v>0</v>
      </c>
      <c r="V711" s="225">
        <f>ROUND(E711*U711,2)</f>
        <v>0</v>
      </c>
      <c r="W711" s="225"/>
      <c r="X711" s="206"/>
      <c r="Y711" s="206"/>
      <c r="Z711" s="206"/>
      <c r="AA711" s="206"/>
      <c r="AB711" s="206"/>
      <c r="AC711" s="206"/>
      <c r="AD711" s="206"/>
      <c r="AE711" s="206"/>
      <c r="AF711" s="206"/>
      <c r="AG711" s="206" t="s">
        <v>903</v>
      </c>
      <c r="AH711" s="206"/>
      <c r="AI711" s="206"/>
      <c r="AJ711" s="206"/>
      <c r="AK711" s="206"/>
      <c r="AL711" s="206"/>
      <c r="AM711" s="206"/>
      <c r="AN711" s="206"/>
      <c r="AO711" s="206"/>
      <c r="AP711" s="206"/>
      <c r="AQ711" s="206"/>
      <c r="AR711" s="206"/>
      <c r="AS711" s="206"/>
      <c r="AT711" s="206"/>
      <c r="AU711" s="206"/>
      <c r="AV711" s="206"/>
      <c r="AW711" s="206"/>
      <c r="AX711" s="206"/>
      <c r="AY711" s="206"/>
      <c r="AZ711" s="206"/>
      <c r="BA711" s="206"/>
      <c r="BB711" s="206"/>
      <c r="BC711" s="206"/>
      <c r="BD711" s="206"/>
      <c r="BE711" s="206"/>
      <c r="BF711" s="206"/>
      <c r="BG711" s="206"/>
      <c r="BH711" s="206"/>
    </row>
    <row r="712" spans="1:60" outlineLevel="1" x14ac:dyDescent="0.25">
      <c r="A712" s="244">
        <v>180</v>
      </c>
      <c r="B712" s="245" t="s">
        <v>910</v>
      </c>
      <c r="C712" s="255" t="s">
        <v>911</v>
      </c>
      <c r="D712" s="246" t="s">
        <v>902</v>
      </c>
      <c r="E712" s="247">
        <v>1</v>
      </c>
      <c r="F712" s="248"/>
      <c r="G712" s="249">
        <f>ROUND(E712*F712,2)</f>
        <v>0</v>
      </c>
      <c r="H712" s="248"/>
      <c r="I712" s="249">
        <f>ROUND(E712*H712,2)</f>
        <v>0</v>
      </c>
      <c r="J712" s="248"/>
      <c r="K712" s="249">
        <f>ROUND(E712*J712,2)</f>
        <v>0</v>
      </c>
      <c r="L712" s="249">
        <v>21</v>
      </c>
      <c r="M712" s="249">
        <f>G712*(1+L712/100)</f>
        <v>0</v>
      </c>
      <c r="N712" s="249">
        <v>0</v>
      </c>
      <c r="O712" s="249">
        <f>ROUND(E712*N712,2)</f>
        <v>0</v>
      </c>
      <c r="P712" s="249">
        <v>0</v>
      </c>
      <c r="Q712" s="250">
        <f>ROUND(E712*P712,2)</f>
        <v>0</v>
      </c>
      <c r="R712" s="225"/>
      <c r="S712" s="225" t="s">
        <v>289</v>
      </c>
      <c r="T712" s="225" t="s">
        <v>277</v>
      </c>
      <c r="U712" s="225">
        <v>0</v>
      </c>
      <c r="V712" s="225">
        <f>ROUND(E712*U712,2)</f>
        <v>0</v>
      </c>
      <c r="W712" s="225"/>
      <c r="X712" s="206"/>
      <c r="Y712" s="206"/>
      <c r="Z712" s="206"/>
      <c r="AA712" s="206"/>
      <c r="AB712" s="206"/>
      <c r="AC712" s="206"/>
      <c r="AD712" s="206"/>
      <c r="AE712" s="206"/>
      <c r="AF712" s="206"/>
      <c r="AG712" s="206" t="s">
        <v>903</v>
      </c>
      <c r="AH712" s="206"/>
      <c r="AI712" s="206"/>
      <c r="AJ712" s="206"/>
      <c r="AK712" s="206"/>
      <c r="AL712" s="206"/>
      <c r="AM712" s="206"/>
      <c r="AN712" s="206"/>
      <c r="AO712" s="206"/>
      <c r="AP712" s="206"/>
      <c r="AQ712" s="206"/>
      <c r="AR712" s="206"/>
      <c r="AS712" s="206"/>
      <c r="AT712" s="206"/>
      <c r="AU712" s="206"/>
      <c r="AV712" s="206"/>
      <c r="AW712" s="206"/>
      <c r="AX712" s="206"/>
      <c r="AY712" s="206"/>
      <c r="AZ712" s="206"/>
      <c r="BA712" s="206"/>
      <c r="BB712" s="206"/>
      <c r="BC712" s="206"/>
      <c r="BD712" s="206"/>
      <c r="BE712" s="206"/>
      <c r="BF712" s="206"/>
      <c r="BG712" s="206"/>
      <c r="BH712" s="206"/>
    </row>
    <row r="713" spans="1:60" ht="20.399999999999999" outlineLevel="1" x14ac:dyDescent="0.25">
      <c r="A713" s="244">
        <v>181</v>
      </c>
      <c r="B713" s="245" t="s">
        <v>912</v>
      </c>
      <c r="C713" s="255" t="s">
        <v>913</v>
      </c>
      <c r="D713" s="246" t="s">
        <v>902</v>
      </c>
      <c r="E713" s="247">
        <v>1</v>
      </c>
      <c r="F713" s="248"/>
      <c r="G713" s="249">
        <f>ROUND(E713*F713,2)</f>
        <v>0</v>
      </c>
      <c r="H713" s="248"/>
      <c r="I713" s="249">
        <f>ROUND(E713*H713,2)</f>
        <v>0</v>
      </c>
      <c r="J713" s="248"/>
      <c r="K713" s="249">
        <f>ROUND(E713*J713,2)</f>
        <v>0</v>
      </c>
      <c r="L713" s="249">
        <v>21</v>
      </c>
      <c r="M713" s="249">
        <f>G713*(1+L713/100)</f>
        <v>0</v>
      </c>
      <c r="N713" s="249">
        <v>0</v>
      </c>
      <c r="O713" s="249">
        <f>ROUND(E713*N713,2)</f>
        <v>0</v>
      </c>
      <c r="P713" s="249">
        <v>0</v>
      </c>
      <c r="Q713" s="250">
        <f>ROUND(E713*P713,2)</f>
        <v>0</v>
      </c>
      <c r="R713" s="225"/>
      <c r="S713" s="225" t="s">
        <v>289</v>
      </c>
      <c r="T713" s="225" t="s">
        <v>277</v>
      </c>
      <c r="U713" s="225">
        <v>0</v>
      </c>
      <c r="V713" s="225">
        <f>ROUND(E713*U713,2)</f>
        <v>0</v>
      </c>
      <c r="W713" s="225"/>
      <c r="X713" s="206"/>
      <c r="Y713" s="206"/>
      <c r="Z713" s="206"/>
      <c r="AA713" s="206"/>
      <c r="AB713" s="206"/>
      <c r="AC713" s="206"/>
      <c r="AD713" s="206"/>
      <c r="AE713" s="206"/>
      <c r="AF713" s="206"/>
      <c r="AG713" s="206" t="s">
        <v>903</v>
      </c>
      <c r="AH713" s="206"/>
      <c r="AI713" s="206"/>
      <c r="AJ713" s="206"/>
      <c r="AK713" s="206"/>
      <c r="AL713" s="206"/>
      <c r="AM713" s="206"/>
      <c r="AN713" s="206"/>
      <c r="AO713" s="206"/>
      <c r="AP713" s="206"/>
      <c r="AQ713" s="206"/>
      <c r="AR713" s="206"/>
      <c r="AS713" s="206"/>
      <c r="AT713" s="206"/>
      <c r="AU713" s="206"/>
      <c r="AV713" s="206"/>
      <c r="AW713" s="206"/>
      <c r="AX713" s="206"/>
      <c r="AY713" s="206"/>
      <c r="AZ713" s="206"/>
      <c r="BA713" s="206"/>
      <c r="BB713" s="206"/>
      <c r="BC713" s="206"/>
      <c r="BD713" s="206"/>
      <c r="BE713" s="206"/>
      <c r="BF713" s="206"/>
      <c r="BG713" s="206"/>
      <c r="BH713" s="206"/>
    </row>
    <row r="714" spans="1:60" outlineLevel="1" x14ac:dyDescent="0.25">
      <c r="A714" s="237">
        <v>182</v>
      </c>
      <c r="B714" s="238" t="s">
        <v>914</v>
      </c>
      <c r="C714" s="253" t="s">
        <v>915</v>
      </c>
      <c r="D714" s="239" t="s">
        <v>902</v>
      </c>
      <c r="E714" s="240">
        <v>1</v>
      </c>
      <c r="F714" s="241"/>
      <c r="G714" s="242">
        <f>ROUND(E714*F714,2)</f>
        <v>0</v>
      </c>
      <c r="H714" s="241"/>
      <c r="I714" s="242">
        <f>ROUND(E714*H714,2)</f>
        <v>0</v>
      </c>
      <c r="J714" s="241"/>
      <c r="K714" s="242">
        <f>ROUND(E714*J714,2)</f>
        <v>0</v>
      </c>
      <c r="L714" s="242">
        <v>21</v>
      </c>
      <c r="M714" s="242">
        <f>G714*(1+L714/100)</f>
        <v>0</v>
      </c>
      <c r="N714" s="242">
        <v>0</v>
      </c>
      <c r="O714" s="242">
        <f>ROUND(E714*N714,2)</f>
        <v>0</v>
      </c>
      <c r="P714" s="242">
        <v>0</v>
      </c>
      <c r="Q714" s="243">
        <f>ROUND(E714*P714,2)</f>
        <v>0</v>
      </c>
      <c r="R714" s="225"/>
      <c r="S714" s="225" t="s">
        <v>289</v>
      </c>
      <c r="T714" s="225" t="s">
        <v>277</v>
      </c>
      <c r="U714" s="225">
        <v>0</v>
      </c>
      <c r="V714" s="225">
        <f>ROUND(E714*U714,2)</f>
        <v>0</v>
      </c>
      <c r="W714" s="225"/>
      <c r="X714" s="206"/>
      <c r="Y714" s="206"/>
      <c r="Z714" s="206"/>
      <c r="AA714" s="206"/>
      <c r="AB714" s="206"/>
      <c r="AC714" s="206"/>
      <c r="AD714" s="206"/>
      <c r="AE714" s="206"/>
      <c r="AF714" s="206"/>
      <c r="AG714" s="206" t="s">
        <v>903</v>
      </c>
      <c r="AH714" s="206"/>
      <c r="AI714" s="206"/>
      <c r="AJ714" s="206"/>
      <c r="AK714" s="206"/>
      <c r="AL714" s="206"/>
      <c r="AM714" s="206"/>
      <c r="AN714" s="206"/>
      <c r="AO714" s="206"/>
      <c r="AP714" s="206"/>
      <c r="AQ714" s="206"/>
      <c r="AR714" s="206"/>
      <c r="AS714" s="206"/>
      <c r="AT714" s="206"/>
      <c r="AU714" s="206"/>
      <c r="AV714" s="206"/>
      <c r="AW714" s="206"/>
      <c r="AX714" s="206"/>
      <c r="AY714" s="206"/>
      <c r="AZ714" s="206"/>
      <c r="BA714" s="206"/>
      <c r="BB714" s="206"/>
      <c r="BC714" s="206"/>
      <c r="BD714" s="206"/>
      <c r="BE714" s="206"/>
      <c r="BF714" s="206"/>
      <c r="BG714" s="206"/>
      <c r="BH714" s="206"/>
    </row>
    <row r="715" spans="1:60" x14ac:dyDescent="0.25">
      <c r="A715" s="5"/>
      <c r="B715" s="6"/>
      <c r="C715" s="258"/>
      <c r="D715" s="8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AE715">
        <v>15</v>
      </c>
      <c r="AF715">
        <v>21</v>
      </c>
    </row>
    <row r="716" spans="1:60" x14ac:dyDescent="0.25">
      <c r="A716" s="209"/>
      <c r="B716" s="210" t="s">
        <v>31</v>
      </c>
      <c r="C716" s="259"/>
      <c r="D716" s="211"/>
      <c r="E716" s="212"/>
      <c r="F716" s="212"/>
      <c r="G716" s="251">
        <f>G8+G17+G33+G40+G51+G54+G62+G67+G115+G189+G210+G244+G258+G260+G263+G266+G316+G341+G345+G373+G375+G383+G405+G445+G454+G554+G622+G675+G684+G697+G699+G707</f>
        <v>0</v>
      </c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AE716">
        <f>SUMIF(L7:L714,AE715,G7:G714)</f>
        <v>0</v>
      </c>
      <c r="AF716">
        <f>SUMIF(L7:L714,AF715,G7:G714)</f>
        <v>0</v>
      </c>
      <c r="AG716" t="s">
        <v>916</v>
      </c>
    </row>
    <row r="717" spans="1:60" x14ac:dyDescent="0.25">
      <c r="A717" s="5"/>
      <c r="B717" s="6"/>
      <c r="C717" s="258"/>
      <c r="D717" s="8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spans="1:60" x14ac:dyDescent="0.25">
      <c r="A718" s="5"/>
      <c r="B718" s="6"/>
      <c r="C718" s="258"/>
      <c r="D718" s="8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spans="1:60" x14ac:dyDescent="0.25">
      <c r="A719" s="213" t="s">
        <v>917</v>
      </c>
      <c r="B719" s="213"/>
      <c r="C719" s="260"/>
      <c r="D719" s="8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spans="1:60" x14ac:dyDescent="0.25">
      <c r="A720" s="214"/>
      <c r="B720" s="215"/>
      <c r="C720" s="261"/>
      <c r="D720" s="215"/>
      <c r="E720" s="215"/>
      <c r="F720" s="215"/>
      <c r="G720" s="216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AG720" t="s">
        <v>918</v>
      </c>
    </row>
    <row r="721" spans="1:33" x14ac:dyDescent="0.25">
      <c r="A721" s="217"/>
      <c r="B721" s="218"/>
      <c r="C721" s="262"/>
      <c r="D721" s="218"/>
      <c r="E721" s="218"/>
      <c r="F721" s="218"/>
      <c r="G721" s="219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spans="1:33" x14ac:dyDescent="0.25">
      <c r="A722" s="217"/>
      <c r="B722" s="218"/>
      <c r="C722" s="262"/>
      <c r="D722" s="218"/>
      <c r="E722" s="218"/>
      <c r="F722" s="218"/>
      <c r="G722" s="219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spans="1:33" x14ac:dyDescent="0.25">
      <c r="A723" s="217"/>
      <c r="B723" s="218"/>
      <c r="C723" s="262"/>
      <c r="D723" s="218"/>
      <c r="E723" s="218"/>
      <c r="F723" s="218"/>
      <c r="G723" s="219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pans="1:33" x14ac:dyDescent="0.25">
      <c r="A724" s="220"/>
      <c r="B724" s="221"/>
      <c r="C724" s="263"/>
      <c r="D724" s="221"/>
      <c r="E724" s="221"/>
      <c r="F724" s="221"/>
      <c r="G724" s="222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spans="1:33" x14ac:dyDescent="0.25">
      <c r="A725" s="5"/>
      <c r="B725" s="6"/>
      <c r="C725" s="258"/>
      <c r="D725" s="8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spans="1:33" x14ac:dyDescent="0.25">
      <c r="C726" s="264"/>
      <c r="D726" s="190"/>
      <c r="AG726" t="s">
        <v>919</v>
      </c>
    </row>
    <row r="727" spans="1:33" x14ac:dyDescent="0.25">
      <c r="D727" s="190"/>
    </row>
    <row r="728" spans="1:33" x14ac:dyDescent="0.25">
      <c r="D728" s="190"/>
    </row>
    <row r="729" spans="1:33" x14ac:dyDescent="0.25">
      <c r="D729" s="190"/>
    </row>
    <row r="730" spans="1:33" x14ac:dyDescent="0.25">
      <c r="D730" s="190"/>
    </row>
    <row r="731" spans="1:33" x14ac:dyDescent="0.25">
      <c r="D731" s="190"/>
    </row>
    <row r="732" spans="1:33" x14ac:dyDescent="0.25">
      <c r="D732" s="190"/>
    </row>
    <row r="733" spans="1:33" x14ac:dyDescent="0.25">
      <c r="D733" s="190"/>
    </row>
    <row r="734" spans="1:33" x14ac:dyDescent="0.25">
      <c r="D734" s="190"/>
    </row>
    <row r="735" spans="1:33" x14ac:dyDescent="0.25">
      <c r="D735" s="190"/>
    </row>
    <row r="736" spans="1:33" x14ac:dyDescent="0.25">
      <c r="D736" s="190"/>
    </row>
    <row r="737" spans="4:4" x14ac:dyDescent="0.25">
      <c r="D737" s="190"/>
    </row>
    <row r="738" spans="4:4" x14ac:dyDescent="0.25">
      <c r="D738" s="190"/>
    </row>
    <row r="739" spans="4:4" x14ac:dyDescent="0.25">
      <c r="D739" s="190"/>
    </row>
    <row r="740" spans="4:4" x14ac:dyDescent="0.25">
      <c r="D740" s="190"/>
    </row>
    <row r="741" spans="4:4" x14ac:dyDescent="0.25">
      <c r="D741" s="190"/>
    </row>
    <row r="742" spans="4:4" x14ac:dyDescent="0.25">
      <c r="D742" s="190"/>
    </row>
    <row r="743" spans="4:4" x14ac:dyDescent="0.25">
      <c r="D743" s="190"/>
    </row>
    <row r="744" spans="4:4" x14ac:dyDescent="0.25">
      <c r="D744" s="190"/>
    </row>
    <row r="745" spans="4:4" x14ac:dyDescent="0.25">
      <c r="D745" s="190"/>
    </row>
    <row r="746" spans="4:4" x14ac:dyDescent="0.25">
      <c r="D746" s="190"/>
    </row>
    <row r="747" spans="4:4" x14ac:dyDescent="0.25">
      <c r="D747" s="190"/>
    </row>
    <row r="748" spans="4:4" x14ac:dyDescent="0.25">
      <c r="D748" s="190"/>
    </row>
    <row r="749" spans="4:4" x14ac:dyDescent="0.25">
      <c r="D749" s="190"/>
    </row>
    <row r="750" spans="4:4" x14ac:dyDescent="0.25">
      <c r="D750" s="190"/>
    </row>
    <row r="751" spans="4:4" x14ac:dyDescent="0.25">
      <c r="D751" s="190"/>
    </row>
    <row r="752" spans="4:4" x14ac:dyDescent="0.25">
      <c r="D752" s="190"/>
    </row>
    <row r="753" spans="4:4" x14ac:dyDescent="0.25">
      <c r="D753" s="190"/>
    </row>
    <row r="754" spans="4:4" x14ac:dyDescent="0.25">
      <c r="D754" s="190"/>
    </row>
    <row r="755" spans="4:4" x14ac:dyDescent="0.25">
      <c r="D755" s="190"/>
    </row>
    <row r="756" spans="4:4" x14ac:dyDescent="0.25">
      <c r="D756" s="190"/>
    </row>
    <row r="757" spans="4:4" x14ac:dyDescent="0.25">
      <c r="D757" s="190"/>
    </row>
    <row r="758" spans="4:4" x14ac:dyDescent="0.25">
      <c r="D758" s="190"/>
    </row>
    <row r="759" spans="4:4" x14ac:dyDescent="0.25">
      <c r="D759" s="190"/>
    </row>
    <row r="760" spans="4:4" x14ac:dyDescent="0.25">
      <c r="D760" s="190"/>
    </row>
    <row r="761" spans="4:4" x14ac:dyDescent="0.25">
      <c r="D761" s="190"/>
    </row>
    <row r="762" spans="4:4" x14ac:dyDescent="0.25">
      <c r="D762" s="190"/>
    </row>
    <row r="763" spans="4:4" x14ac:dyDescent="0.25">
      <c r="D763" s="190"/>
    </row>
    <row r="764" spans="4:4" x14ac:dyDescent="0.25">
      <c r="D764" s="190"/>
    </row>
    <row r="765" spans="4:4" x14ac:dyDescent="0.25">
      <c r="D765" s="190"/>
    </row>
    <row r="766" spans="4:4" x14ac:dyDescent="0.25">
      <c r="D766" s="190"/>
    </row>
    <row r="767" spans="4:4" x14ac:dyDescent="0.25">
      <c r="D767" s="190"/>
    </row>
    <row r="768" spans="4:4" x14ac:dyDescent="0.25">
      <c r="D768" s="190"/>
    </row>
    <row r="769" spans="4:4" x14ac:dyDescent="0.25">
      <c r="D769" s="190"/>
    </row>
    <row r="770" spans="4:4" x14ac:dyDescent="0.25">
      <c r="D770" s="190"/>
    </row>
    <row r="771" spans="4:4" x14ac:dyDescent="0.25">
      <c r="D771" s="190"/>
    </row>
    <row r="772" spans="4:4" x14ac:dyDescent="0.25">
      <c r="D772" s="190"/>
    </row>
    <row r="773" spans="4:4" x14ac:dyDescent="0.25">
      <c r="D773" s="190"/>
    </row>
    <row r="774" spans="4:4" x14ac:dyDescent="0.25">
      <c r="D774" s="190"/>
    </row>
    <row r="775" spans="4:4" x14ac:dyDescent="0.25">
      <c r="D775" s="190"/>
    </row>
    <row r="776" spans="4:4" x14ac:dyDescent="0.25">
      <c r="D776" s="190"/>
    </row>
    <row r="777" spans="4:4" x14ac:dyDescent="0.25">
      <c r="D777" s="190"/>
    </row>
    <row r="778" spans="4:4" x14ac:dyDescent="0.25">
      <c r="D778" s="190"/>
    </row>
    <row r="779" spans="4:4" x14ac:dyDescent="0.25">
      <c r="D779" s="190"/>
    </row>
    <row r="780" spans="4:4" x14ac:dyDescent="0.25">
      <c r="D780" s="190"/>
    </row>
    <row r="781" spans="4:4" x14ac:dyDescent="0.25">
      <c r="D781" s="190"/>
    </row>
    <row r="782" spans="4:4" x14ac:dyDescent="0.25">
      <c r="D782" s="190"/>
    </row>
    <row r="783" spans="4:4" x14ac:dyDescent="0.25">
      <c r="D783" s="190"/>
    </row>
    <row r="784" spans="4:4" x14ac:dyDescent="0.25">
      <c r="D784" s="190"/>
    </row>
    <row r="785" spans="4:4" x14ac:dyDescent="0.25">
      <c r="D785" s="190"/>
    </row>
    <row r="786" spans="4:4" x14ac:dyDescent="0.25">
      <c r="D786" s="190"/>
    </row>
    <row r="787" spans="4:4" x14ac:dyDescent="0.25">
      <c r="D787" s="190"/>
    </row>
    <row r="788" spans="4:4" x14ac:dyDescent="0.25">
      <c r="D788" s="190"/>
    </row>
    <row r="789" spans="4:4" x14ac:dyDescent="0.25">
      <c r="D789" s="190"/>
    </row>
    <row r="790" spans="4:4" x14ac:dyDescent="0.25">
      <c r="D790" s="190"/>
    </row>
    <row r="791" spans="4:4" x14ac:dyDescent="0.25">
      <c r="D791" s="190"/>
    </row>
    <row r="792" spans="4:4" x14ac:dyDescent="0.25">
      <c r="D792" s="190"/>
    </row>
    <row r="793" spans="4:4" x14ac:dyDescent="0.25">
      <c r="D793" s="190"/>
    </row>
    <row r="794" spans="4:4" x14ac:dyDescent="0.25">
      <c r="D794" s="190"/>
    </row>
    <row r="795" spans="4:4" x14ac:dyDescent="0.25">
      <c r="D795" s="190"/>
    </row>
    <row r="796" spans="4:4" x14ac:dyDescent="0.25">
      <c r="D796" s="190"/>
    </row>
    <row r="797" spans="4:4" x14ac:dyDescent="0.25">
      <c r="D797" s="190"/>
    </row>
    <row r="798" spans="4:4" x14ac:dyDescent="0.25">
      <c r="D798" s="190"/>
    </row>
    <row r="799" spans="4:4" x14ac:dyDescent="0.25">
      <c r="D799" s="190"/>
    </row>
    <row r="800" spans="4:4" x14ac:dyDescent="0.25">
      <c r="D800" s="190"/>
    </row>
    <row r="801" spans="4:4" x14ac:dyDescent="0.25">
      <c r="D801" s="190"/>
    </row>
    <row r="802" spans="4:4" x14ac:dyDescent="0.25">
      <c r="D802" s="190"/>
    </row>
    <row r="803" spans="4:4" x14ac:dyDescent="0.25">
      <c r="D803" s="190"/>
    </row>
    <row r="804" spans="4:4" x14ac:dyDescent="0.25">
      <c r="D804" s="190"/>
    </row>
    <row r="805" spans="4:4" x14ac:dyDescent="0.25">
      <c r="D805" s="190"/>
    </row>
    <row r="806" spans="4:4" x14ac:dyDescent="0.25">
      <c r="D806" s="190"/>
    </row>
    <row r="807" spans="4:4" x14ac:dyDescent="0.25">
      <c r="D807" s="190"/>
    </row>
    <row r="808" spans="4:4" x14ac:dyDescent="0.25">
      <c r="D808" s="190"/>
    </row>
    <row r="809" spans="4:4" x14ac:dyDescent="0.25">
      <c r="D809" s="190"/>
    </row>
    <row r="810" spans="4:4" x14ac:dyDescent="0.25">
      <c r="D810" s="190"/>
    </row>
    <row r="811" spans="4:4" x14ac:dyDescent="0.25">
      <c r="D811" s="190"/>
    </row>
    <row r="812" spans="4:4" x14ac:dyDescent="0.25">
      <c r="D812" s="190"/>
    </row>
    <row r="813" spans="4:4" x14ac:dyDescent="0.25">
      <c r="D813" s="190"/>
    </row>
    <row r="814" spans="4:4" x14ac:dyDescent="0.25">
      <c r="D814" s="190"/>
    </row>
    <row r="815" spans="4:4" x14ac:dyDescent="0.25">
      <c r="D815" s="190"/>
    </row>
    <row r="816" spans="4:4" x14ac:dyDescent="0.25">
      <c r="D816" s="190"/>
    </row>
    <row r="817" spans="4:4" x14ac:dyDescent="0.25">
      <c r="D817" s="190"/>
    </row>
    <row r="818" spans="4:4" x14ac:dyDescent="0.25">
      <c r="D818" s="190"/>
    </row>
    <row r="819" spans="4:4" x14ac:dyDescent="0.25">
      <c r="D819" s="190"/>
    </row>
    <row r="820" spans="4:4" x14ac:dyDescent="0.25">
      <c r="D820" s="190"/>
    </row>
    <row r="821" spans="4:4" x14ac:dyDescent="0.25">
      <c r="D821" s="190"/>
    </row>
    <row r="822" spans="4:4" x14ac:dyDescent="0.25">
      <c r="D822" s="190"/>
    </row>
    <row r="823" spans="4:4" x14ac:dyDescent="0.25">
      <c r="D823" s="190"/>
    </row>
    <row r="824" spans="4:4" x14ac:dyDescent="0.25">
      <c r="D824" s="190"/>
    </row>
    <row r="825" spans="4:4" x14ac:dyDescent="0.25">
      <c r="D825" s="190"/>
    </row>
    <row r="826" spans="4:4" x14ac:dyDescent="0.25">
      <c r="D826" s="190"/>
    </row>
    <row r="827" spans="4:4" x14ac:dyDescent="0.25">
      <c r="D827" s="190"/>
    </row>
    <row r="828" spans="4:4" x14ac:dyDescent="0.25">
      <c r="D828" s="190"/>
    </row>
    <row r="829" spans="4:4" x14ac:dyDescent="0.25">
      <c r="D829" s="190"/>
    </row>
    <row r="830" spans="4:4" x14ac:dyDescent="0.25">
      <c r="D830" s="190"/>
    </row>
    <row r="831" spans="4:4" x14ac:dyDescent="0.25">
      <c r="D831" s="190"/>
    </row>
    <row r="832" spans="4:4" x14ac:dyDescent="0.25">
      <c r="D832" s="190"/>
    </row>
    <row r="833" spans="4:4" x14ac:dyDescent="0.25">
      <c r="D833" s="190"/>
    </row>
    <row r="834" spans="4:4" x14ac:dyDescent="0.25">
      <c r="D834" s="190"/>
    </row>
    <row r="835" spans="4:4" x14ac:dyDescent="0.25">
      <c r="D835" s="190"/>
    </row>
    <row r="836" spans="4:4" x14ac:dyDescent="0.25">
      <c r="D836" s="190"/>
    </row>
    <row r="837" spans="4:4" x14ac:dyDescent="0.25">
      <c r="D837" s="190"/>
    </row>
    <row r="838" spans="4:4" x14ac:dyDescent="0.25">
      <c r="D838" s="190"/>
    </row>
    <row r="839" spans="4:4" x14ac:dyDescent="0.25">
      <c r="D839" s="190"/>
    </row>
    <row r="840" spans="4:4" x14ac:dyDescent="0.25">
      <c r="D840" s="190"/>
    </row>
    <row r="841" spans="4:4" x14ac:dyDescent="0.25">
      <c r="D841" s="190"/>
    </row>
    <row r="842" spans="4:4" x14ac:dyDescent="0.25">
      <c r="D842" s="190"/>
    </row>
    <row r="843" spans="4:4" x14ac:dyDescent="0.25">
      <c r="D843" s="190"/>
    </row>
    <row r="844" spans="4:4" x14ac:dyDescent="0.25">
      <c r="D844" s="190"/>
    </row>
    <row r="845" spans="4:4" x14ac:dyDescent="0.25">
      <c r="D845" s="190"/>
    </row>
    <row r="846" spans="4:4" x14ac:dyDescent="0.25">
      <c r="D846" s="190"/>
    </row>
    <row r="847" spans="4:4" x14ac:dyDescent="0.25">
      <c r="D847" s="190"/>
    </row>
    <row r="848" spans="4:4" x14ac:dyDescent="0.25">
      <c r="D848" s="190"/>
    </row>
    <row r="849" spans="4:4" x14ac:dyDescent="0.25">
      <c r="D849" s="190"/>
    </row>
    <row r="850" spans="4:4" x14ac:dyDescent="0.25">
      <c r="D850" s="190"/>
    </row>
    <row r="851" spans="4:4" x14ac:dyDescent="0.25">
      <c r="D851" s="190"/>
    </row>
    <row r="852" spans="4:4" x14ac:dyDescent="0.25">
      <c r="D852" s="190"/>
    </row>
    <row r="853" spans="4:4" x14ac:dyDescent="0.25">
      <c r="D853" s="190"/>
    </row>
    <row r="854" spans="4:4" x14ac:dyDescent="0.25">
      <c r="D854" s="190"/>
    </row>
    <row r="855" spans="4:4" x14ac:dyDescent="0.25">
      <c r="D855" s="190"/>
    </row>
    <row r="856" spans="4:4" x14ac:dyDescent="0.25">
      <c r="D856" s="190"/>
    </row>
    <row r="857" spans="4:4" x14ac:dyDescent="0.25">
      <c r="D857" s="190"/>
    </row>
    <row r="858" spans="4:4" x14ac:dyDescent="0.25">
      <c r="D858" s="190"/>
    </row>
    <row r="859" spans="4:4" x14ac:dyDescent="0.25">
      <c r="D859" s="190"/>
    </row>
    <row r="860" spans="4:4" x14ac:dyDescent="0.25">
      <c r="D860" s="190"/>
    </row>
    <row r="861" spans="4:4" x14ac:dyDescent="0.25">
      <c r="D861" s="190"/>
    </row>
    <row r="862" spans="4:4" x14ac:dyDescent="0.25">
      <c r="D862" s="190"/>
    </row>
    <row r="863" spans="4:4" x14ac:dyDescent="0.25">
      <c r="D863" s="190"/>
    </row>
    <row r="864" spans="4:4" x14ac:dyDescent="0.25">
      <c r="D864" s="190"/>
    </row>
    <row r="865" spans="4:4" x14ac:dyDescent="0.25">
      <c r="D865" s="190"/>
    </row>
    <row r="866" spans="4:4" x14ac:dyDescent="0.25">
      <c r="D866" s="190"/>
    </row>
    <row r="867" spans="4:4" x14ac:dyDescent="0.25">
      <c r="D867" s="190"/>
    </row>
    <row r="868" spans="4:4" x14ac:dyDescent="0.25">
      <c r="D868" s="190"/>
    </row>
    <row r="869" spans="4:4" x14ac:dyDescent="0.25">
      <c r="D869" s="190"/>
    </row>
    <row r="870" spans="4:4" x14ac:dyDescent="0.25">
      <c r="D870" s="190"/>
    </row>
    <row r="871" spans="4:4" x14ac:dyDescent="0.25">
      <c r="D871" s="190"/>
    </row>
    <row r="872" spans="4:4" x14ac:dyDescent="0.25">
      <c r="D872" s="190"/>
    </row>
    <row r="873" spans="4:4" x14ac:dyDescent="0.25">
      <c r="D873" s="190"/>
    </row>
    <row r="874" spans="4:4" x14ac:dyDescent="0.25">
      <c r="D874" s="190"/>
    </row>
    <row r="875" spans="4:4" x14ac:dyDescent="0.25">
      <c r="D875" s="190"/>
    </row>
    <row r="876" spans="4:4" x14ac:dyDescent="0.25">
      <c r="D876" s="190"/>
    </row>
    <row r="877" spans="4:4" x14ac:dyDescent="0.25">
      <c r="D877" s="190"/>
    </row>
    <row r="878" spans="4:4" x14ac:dyDescent="0.25">
      <c r="D878" s="190"/>
    </row>
    <row r="879" spans="4:4" x14ac:dyDescent="0.25">
      <c r="D879" s="190"/>
    </row>
    <row r="880" spans="4:4" x14ac:dyDescent="0.25">
      <c r="D880" s="190"/>
    </row>
    <row r="881" spans="4:4" x14ac:dyDescent="0.25">
      <c r="D881" s="190"/>
    </row>
    <row r="882" spans="4:4" x14ac:dyDescent="0.25">
      <c r="D882" s="190"/>
    </row>
    <row r="883" spans="4:4" x14ac:dyDescent="0.25">
      <c r="D883" s="190"/>
    </row>
    <row r="884" spans="4:4" x14ac:dyDescent="0.25">
      <c r="D884" s="190"/>
    </row>
    <row r="885" spans="4:4" x14ac:dyDescent="0.25">
      <c r="D885" s="190"/>
    </row>
    <row r="886" spans="4:4" x14ac:dyDescent="0.25">
      <c r="D886" s="190"/>
    </row>
    <row r="887" spans="4:4" x14ac:dyDescent="0.25">
      <c r="D887" s="190"/>
    </row>
    <row r="888" spans="4:4" x14ac:dyDescent="0.25">
      <c r="D888" s="190"/>
    </row>
    <row r="889" spans="4:4" x14ac:dyDescent="0.25">
      <c r="D889" s="190"/>
    </row>
    <row r="890" spans="4:4" x14ac:dyDescent="0.25">
      <c r="D890" s="190"/>
    </row>
    <row r="891" spans="4:4" x14ac:dyDescent="0.25">
      <c r="D891" s="190"/>
    </row>
    <row r="892" spans="4:4" x14ac:dyDescent="0.25">
      <c r="D892" s="190"/>
    </row>
    <row r="893" spans="4:4" x14ac:dyDescent="0.25">
      <c r="D893" s="190"/>
    </row>
    <row r="894" spans="4:4" x14ac:dyDescent="0.25">
      <c r="D894" s="190"/>
    </row>
    <row r="895" spans="4:4" x14ac:dyDescent="0.25">
      <c r="D895" s="190"/>
    </row>
    <row r="896" spans="4:4" x14ac:dyDescent="0.25">
      <c r="D896" s="190"/>
    </row>
    <row r="897" spans="4:4" x14ac:dyDescent="0.25">
      <c r="D897" s="190"/>
    </row>
    <row r="898" spans="4:4" x14ac:dyDescent="0.25">
      <c r="D898" s="190"/>
    </row>
    <row r="899" spans="4:4" x14ac:dyDescent="0.25">
      <c r="D899" s="190"/>
    </row>
    <row r="900" spans="4:4" x14ac:dyDescent="0.25">
      <c r="D900" s="190"/>
    </row>
    <row r="901" spans="4:4" x14ac:dyDescent="0.25">
      <c r="D901" s="190"/>
    </row>
    <row r="902" spans="4:4" x14ac:dyDescent="0.25">
      <c r="D902" s="190"/>
    </row>
    <row r="903" spans="4:4" x14ac:dyDescent="0.25">
      <c r="D903" s="190"/>
    </row>
    <row r="904" spans="4:4" x14ac:dyDescent="0.25">
      <c r="D904" s="190"/>
    </row>
    <row r="905" spans="4:4" x14ac:dyDescent="0.25">
      <c r="D905" s="190"/>
    </row>
    <row r="906" spans="4:4" x14ac:dyDescent="0.25">
      <c r="D906" s="190"/>
    </row>
    <row r="907" spans="4:4" x14ac:dyDescent="0.25">
      <c r="D907" s="190"/>
    </row>
    <row r="908" spans="4:4" x14ac:dyDescent="0.25">
      <c r="D908" s="190"/>
    </row>
    <row r="909" spans="4:4" x14ac:dyDescent="0.25">
      <c r="D909" s="190"/>
    </row>
    <row r="910" spans="4:4" x14ac:dyDescent="0.25">
      <c r="D910" s="190"/>
    </row>
    <row r="911" spans="4:4" x14ac:dyDescent="0.25">
      <c r="D911" s="190"/>
    </row>
    <row r="912" spans="4:4" x14ac:dyDescent="0.25">
      <c r="D912" s="190"/>
    </row>
    <row r="913" spans="4:4" x14ac:dyDescent="0.25">
      <c r="D913" s="190"/>
    </row>
    <row r="914" spans="4:4" x14ac:dyDescent="0.25">
      <c r="D914" s="190"/>
    </row>
    <row r="915" spans="4:4" x14ac:dyDescent="0.25">
      <c r="D915" s="190"/>
    </row>
    <row r="916" spans="4:4" x14ac:dyDescent="0.25">
      <c r="D916" s="190"/>
    </row>
    <row r="917" spans="4:4" x14ac:dyDescent="0.25">
      <c r="D917" s="190"/>
    </row>
    <row r="918" spans="4:4" x14ac:dyDescent="0.25">
      <c r="D918" s="190"/>
    </row>
    <row r="919" spans="4:4" x14ac:dyDescent="0.25">
      <c r="D919" s="190"/>
    </row>
    <row r="920" spans="4:4" x14ac:dyDescent="0.25">
      <c r="D920" s="190"/>
    </row>
    <row r="921" spans="4:4" x14ac:dyDescent="0.25">
      <c r="D921" s="190"/>
    </row>
    <row r="922" spans="4:4" x14ac:dyDescent="0.25">
      <c r="D922" s="190"/>
    </row>
    <row r="923" spans="4:4" x14ac:dyDescent="0.25">
      <c r="D923" s="190"/>
    </row>
    <row r="924" spans="4:4" x14ac:dyDescent="0.25">
      <c r="D924" s="190"/>
    </row>
    <row r="925" spans="4:4" x14ac:dyDescent="0.25">
      <c r="D925" s="190"/>
    </row>
    <row r="926" spans="4:4" x14ac:dyDescent="0.25">
      <c r="D926" s="190"/>
    </row>
    <row r="927" spans="4:4" x14ac:dyDescent="0.25">
      <c r="D927" s="190"/>
    </row>
    <row r="928" spans="4:4" x14ac:dyDescent="0.25">
      <c r="D928" s="190"/>
    </row>
    <row r="929" spans="4:4" x14ac:dyDescent="0.25">
      <c r="D929" s="190"/>
    </row>
    <row r="930" spans="4:4" x14ac:dyDescent="0.25">
      <c r="D930" s="190"/>
    </row>
    <row r="931" spans="4:4" x14ac:dyDescent="0.25">
      <c r="D931" s="190"/>
    </row>
    <row r="932" spans="4:4" x14ac:dyDescent="0.25">
      <c r="D932" s="190"/>
    </row>
    <row r="933" spans="4:4" x14ac:dyDescent="0.25">
      <c r="D933" s="190"/>
    </row>
    <row r="934" spans="4:4" x14ac:dyDescent="0.25">
      <c r="D934" s="190"/>
    </row>
    <row r="935" spans="4:4" x14ac:dyDescent="0.25">
      <c r="D935" s="190"/>
    </row>
    <row r="936" spans="4:4" x14ac:dyDescent="0.25">
      <c r="D936" s="190"/>
    </row>
    <row r="937" spans="4:4" x14ac:dyDescent="0.25">
      <c r="D937" s="190"/>
    </row>
    <row r="938" spans="4:4" x14ac:dyDescent="0.25">
      <c r="D938" s="190"/>
    </row>
    <row r="939" spans="4:4" x14ac:dyDescent="0.25">
      <c r="D939" s="190"/>
    </row>
    <row r="940" spans="4:4" x14ac:dyDescent="0.25">
      <c r="D940" s="190"/>
    </row>
    <row r="941" spans="4:4" x14ac:dyDescent="0.25">
      <c r="D941" s="190"/>
    </row>
    <row r="942" spans="4:4" x14ac:dyDescent="0.25">
      <c r="D942" s="190"/>
    </row>
    <row r="943" spans="4:4" x14ac:dyDescent="0.25">
      <c r="D943" s="190"/>
    </row>
    <row r="944" spans="4:4" x14ac:dyDescent="0.25">
      <c r="D944" s="190"/>
    </row>
    <row r="945" spans="4:4" x14ac:dyDescent="0.25">
      <c r="D945" s="190"/>
    </row>
    <row r="946" spans="4:4" x14ac:dyDescent="0.25">
      <c r="D946" s="190"/>
    </row>
    <row r="947" spans="4:4" x14ac:dyDescent="0.25">
      <c r="D947" s="190"/>
    </row>
    <row r="948" spans="4:4" x14ac:dyDescent="0.25">
      <c r="D948" s="190"/>
    </row>
    <row r="949" spans="4:4" x14ac:dyDescent="0.25">
      <c r="D949" s="190"/>
    </row>
    <row r="950" spans="4:4" x14ac:dyDescent="0.25">
      <c r="D950" s="190"/>
    </row>
    <row r="951" spans="4:4" x14ac:dyDescent="0.25">
      <c r="D951" s="190"/>
    </row>
    <row r="952" spans="4:4" x14ac:dyDescent="0.25">
      <c r="D952" s="190"/>
    </row>
    <row r="953" spans="4:4" x14ac:dyDescent="0.25">
      <c r="D953" s="190"/>
    </row>
    <row r="954" spans="4:4" x14ac:dyDescent="0.25">
      <c r="D954" s="190"/>
    </row>
    <row r="955" spans="4:4" x14ac:dyDescent="0.25">
      <c r="D955" s="190"/>
    </row>
    <row r="956" spans="4:4" x14ac:dyDescent="0.25">
      <c r="D956" s="190"/>
    </row>
    <row r="957" spans="4:4" x14ac:dyDescent="0.25">
      <c r="D957" s="190"/>
    </row>
    <row r="958" spans="4:4" x14ac:dyDescent="0.25">
      <c r="D958" s="190"/>
    </row>
    <row r="959" spans="4:4" x14ac:dyDescent="0.25">
      <c r="D959" s="190"/>
    </row>
    <row r="960" spans="4:4" x14ac:dyDescent="0.25">
      <c r="D960" s="190"/>
    </row>
    <row r="961" spans="4:4" x14ac:dyDescent="0.25">
      <c r="D961" s="190"/>
    </row>
    <row r="962" spans="4:4" x14ac:dyDescent="0.25">
      <c r="D962" s="190"/>
    </row>
    <row r="963" spans="4:4" x14ac:dyDescent="0.25">
      <c r="D963" s="190"/>
    </row>
    <row r="964" spans="4:4" x14ac:dyDescent="0.25">
      <c r="D964" s="190"/>
    </row>
    <row r="965" spans="4:4" x14ac:dyDescent="0.25">
      <c r="D965" s="190"/>
    </row>
    <row r="966" spans="4:4" x14ac:dyDescent="0.25">
      <c r="D966" s="190"/>
    </row>
    <row r="967" spans="4:4" x14ac:dyDescent="0.25">
      <c r="D967" s="190"/>
    </row>
    <row r="968" spans="4:4" x14ac:dyDescent="0.25">
      <c r="D968" s="190"/>
    </row>
    <row r="969" spans="4:4" x14ac:dyDescent="0.25">
      <c r="D969" s="190"/>
    </row>
    <row r="970" spans="4:4" x14ac:dyDescent="0.25">
      <c r="D970" s="190"/>
    </row>
    <row r="971" spans="4:4" x14ac:dyDescent="0.25">
      <c r="D971" s="190"/>
    </row>
    <row r="972" spans="4:4" x14ac:dyDescent="0.25">
      <c r="D972" s="190"/>
    </row>
    <row r="973" spans="4:4" x14ac:dyDescent="0.25">
      <c r="D973" s="190"/>
    </row>
    <row r="974" spans="4:4" x14ac:dyDescent="0.25">
      <c r="D974" s="190"/>
    </row>
    <row r="975" spans="4:4" x14ac:dyDescent="0.25">
      <c r="D975" s="190"/>
    </row>
    <row r="976" spans="4:4" x14ac:dyDescent="0.25">
      <c r="D976" s="190"/>
    </row>
    <row r="977" spans="4:4" x14ac:dyDescent="0.25">
      <c r="D977" s="190"/>
    </row>
    <row r="978" spans="4:4" x14ac:dyDescent="0.25">
      <c r="D978" s="190"/>
    </row>
    <row r="979" spans="4:4" x14ac:dyDescent="0.25">
      <c r="D979" s="190"/>
    </row>
    <row r="980" spans="4:4" x14ac:dyDescent="0.25">
      <c r="D980" s="190"/>
    </row>
    <row r="981" spans="4:4" x14ac:dyDescent="0.25">
      <c r="D981" s="190"/>
    </row>
    <row r="982" spans="4:4" x14ac:dyDescent="0.25">
      <c r="D982" s="190"/>
    </row>
    <row r="983" spans="4:4" x14ac:dyDescent="0.25">
      <c r="D983" s="190"/>
    </row>
    <row r="984" spans="4:4" x14ac:dyDescent="0.25">
      <c r="D984" s="190"/>
    </row>
    <row r="985" spans="4:4" x14ac:dyDescent="0.25">
      <c r="D985" s="190"/>
    </row>
    <row r="986" spans="4:4" x14ac:dyDescent="0.25">
      <c r="D986" s="190"/>
    </row>
    <row r="987" spans="4:4" x14ac:dyDescent="0.25">
      <c r="D987" s="190"/>
    </row>
    <row r="988" spans="4:4" x14ac:dyDescent="0.25">
      <c r="D988" s="190"/>
    </row>
    <row r="989" spans="4:4" x14ac:dyDescent="0.25">
      <c r="D989" s="190"/>
    </row>
    <row r="990" spans="4:4" x14ac:dyDescent="0.25">
      <c r="D990" s="190"/>
    </row>
    <row r="991" spans="4:4" x14ac:dyDescent="0.25">
      <c r="D991" s="190"/>
    </row>
    <row r="992" spans="4:4" x14ac:dyDescent="0.25">
      <c r="D992" s="190"/>
    </row>
    <row r="993" spans="4:4" x14ac:dyDescent="0.25">
      <c r="D993" s="190"/>
    </row>
    <row r="994" spans="4:4" x14ac:dyDescent="0.25">
      <c r="D994" s="190"/>
    </row>
    <row r="995" spans="4:4" x14ac:dyDescent="0.25">
      <c r="D995" s="190"/>
    </row>
    <row r="996" spans="4:4" x14ac:dyDescent="0.25">
      <c r="D996" s="190"/>
    </row>
    <row r="997" spans="4:4" x14ac:dyDescent="0.25">
      <c r="D997" s="190"/>
    </row>
    <row r="998" spans="4:4" x14ac:dyDescent="0.25">
      <c r="D998" s="190"/>
    </row>
    <row r="999" spans="4:4" x14ac:dyDescent="0.25">
      <c r="D999" s="190"/>
    </row>
    <row r="1000" spans="4:4" x14ac:dyDescent="0.25">
      <c r="D1000" s="190"/>
    </row>
    <row r="1001" spans="4:4" x14ac:dyDescent="0.25">
      <c r="D1001" s="190"/>
    </row>
    <row r="1002" spans="4:4" x14ac:dyDescent="0.25">
      <c r="D1002" s="190"/>
    </row>
    <row r="1003" spans="4:4" x14ac:dyDescent="0.25">
      <c r="D1003" s="190"/>
    </row>
    <row r="1004" spans="4:4" x14ac:dyDescent="0.25">
      <c r="D1004" s="190"/>
    </row>
    <row r="1005" spans="4:4" x14ac:dyDescent="0.25">
      <c r="D1005" s="190"/>
    </row>
    <row r="1006" spans="4:4" x14ac:dyDescent="0.25">
      <c r="D1006" s="190"/>
    </row>
    <row r="1007" spans="4:4" x14ac:dyDescent="0.25">
      <c r="D1007" s="190"/>
    </row>
    <row r="1008" spans="4:4" x14ac:dyDescent="0.25">
      <c r="D1008" s="190"/>
    </row>
    <row r="1009" spans="4:4" x14ac:dyDescent="0.25">
      <c r="D1009" s="190"/>
    </row>
    <row r="1010" spans="4:4" x14ac:dyDescent="0.25">
      <c r="D1010" s="190"/>
    </row>
    <row r="1011" spans="4:4" x14ac:dyDescent="0.25">
      <c r="D1011" s="190"/>
    </row>
    <row r="1012" spans="4:4" x14ac:dyDescent="0.25">
      <c r="D1012" s="190"/>
    </row>
    <row r="1013" spans="4:4" x14ac:dyDescent="0.25">
      <c r="D1013" s="190"/>
    </row>
    <row r="1014" spans="4:4" x14ac:dyDescent="0.25">
      <c r="D1014" s="190"/>
    </row>
    <row r="1015" spans="4:4" x14ac:dyDescent="0.25">
      <c r="D1015" s="190"/>
    </row>
    <row r="1016" spans="4:4" x14ac:dyDescent="0.25">
      <c r="D1016" s="190"/>
    </row>
    <row r="1017" spans="4:4" x14ac:dyDescent="0.25">
      <c r="D1017" s="190"/>
    </row>
    <row r="1018" spans="4:4" x14ac:dyDescent="0.25">
      <c r="D1018" s="190"/>
    </row>
    <row r="1019" spans="4:4" x14ac:dyDescent="0.25">
      <c r="D1019" s="190"/>
    </row>
    <row r="1020" spans="4:4" x14ac:dyDescent="0.25">
      <c r="D1020" s="190"/>
    </row>
    <row r="1021" spans="4:4" x14ac:dyDescent="0.25">
      <c r="D1021" s="190"/>
    </row>
    <row r="1022" spans="4:4" x14ac:dyDescent="0.25">
      <c r="D1022" s="190"/>
    </row>
    <row r="1023" spans="4:4" x14ac:dyDescent="0.25">
      <c r="D1023" s="190"/>
    </row>
    <row r="1024" spans="4:4" x14ac:dyDescent="0.25">
      <c r="D1024" s="190"/>
    </row>
    <row r="1025" spans="4:4" x14ac:dyDescent="0.25">
      <c r="D1025" s="190"/>
    </row>
    <row r="1026" spans="4:4" x14ac:dyDescent="0.25">
      <c r="D1026" s="190"/>
    </row>
    <row r="1027" spans="4:4" x14ac:dyDescent="0.25">
      <c r="D1027" s="190"/>
    </row>
    <row r="1028" spans="4:4" x14ac:dyDescent="0.25">
      <c r="D1028" s="190"/>
    </row>
    <row r="1029" spans="4:4" x14ac:dyDescent="0.25">
      <c r="D1029" s="190"/>
    </row>
    <row r="1030" spans="4:4" x14ac:dyDescent="0.25">
      <c r="D1030" s="190"/>
    </row>
    <row r="1031" spans="4:4" x14ac:dyDescent="0.25">
      <c r="D1031" s="190"/>
    </row>
    <row r="1032" spans="4:4" x14ac:dyDescent="0.25">
      <c r="D1032" s="190"/>
    </row>
    <row r="1033" spans="4:4" x14ac:dyDescent="0.25">
      <c r="D1033" s="190"/>
    </row>
    <row r="1034" spans="4:4" x14ac:dyDescent="0.25">
      <c r="D1034" s="190"/>
    </row>
    <row r="1035" spans="4:4" x14ac:dyDescent="0.25">
      <c r="D1035" s="190"/>
    </row>
    <row r="1036" spans="4:4" x14ac:dyDescent="0.25">
      <c r="D1036" s="190"/>
    </row>
    <row r="1037" spans="4:4" x14ac:dyDescent="0.25">
      <c r="D1037" s="190"/>
    </row>
    <row r="1038" spans="4:4" x14ac:dyDescent="0.25">
      <c r="D1038" s="190"/>
    </row>
    <row r="1039" spans="4:4" x14ac:dyDescent="0.25">
      <c r="D1039" s="190"/>
    </row>
    <row r="1040" spans="4:4" x14ac:dyDescent="0.25">
      <c r="D1040" s="190"/>
    </row>
    <row r="1041" spans="4:4" x14ac:dyDescent="0.25">
      <c r="D1041" s="190"/>
    </row>
    <row r="1042" spans="4:4" x14ac:dyDescent="0.25">
      <c r="D1042" s="190"/>
    </row>
    <row r="1043" spans="4:4" x14ac:dyDescent="0.25">
      <c r="D1043" s="190"/>
    </row>
    <row r="1044" spans="4:4" x14ac:dyDescent="0.25">
      <c r="D1044" s="190"/>
    </row>
    <row r="1045" spans="4:4" x14ac:dyDescent="0.25">
      <c r="D1045" s="190"/>
    </row>
    <row r="1046" spans="4:4" x14ac:dyDescent="0.25">
      <c r="D1046" s="190"/>
    </row>
    <row r="1047" spans="4:4" x14ac:dyDescent="0.25">
      <c r="D1047" s="190"/>
    </row>
    <row r="1048" spans="4:4" x14ac:dyDescent="0.25">
      <c r="D1048" s="190"/>
    </row>
    <row r="1049" spans="4:4" x14ac:dyDescent="0.25">
      <c r="D1049" s="190"/>
    </row>
    <row r="1050" spans="4:4" x14ac:dyDescent="0.25">
      <c r="D1050" s="190"/>
    </row>
    <row r="1051" spans="4:4" x14ac:dyDescent="0.25">
      <c r="D1051" s="190"/>
    </row>
    <row r="1052" spans="4:4" x14ac:dyDescent="0.25">
      <c r="D1052" s="190"/>
    </row>
    <row r="1053" spans="4:4" x14ac:dyDescent="0.25">
      <c r="D1053" s="190"/>
    </row>
    <row r="1054" spans="4:4" x14ac:dyDescent="0.25">
      <c r="D1054" s="190"/>
    </row>
    <row r="1055" spans="4:4" x14ac:dyDescent="0.25">
      <c r="D1055" s="190"/>
    </row>
    <row r="1056" spans="4:4" x14ac:dyDescent="0.25">
      <c r="D1056" s="190"/>
    </row>
    <row r="1057" spans="4:4" x14ac:dyDescent="0.25">
      <c r="D1057" s="190"/>
    </row>
    <row r="1058" spans="4:4" x14ac:dyDescent="0.25">
      <c r="D1058" s="190"/>
    </row>
    <row r="1059" spans="4:4" x14ac:dyDescent="0.25">
      <c r="D1059" s="190"/>
    </row>
    <row r="1060" spans="4:4" x14ac:dyDescent="0.25">
      <c r="D1060" s="190"/>
    </row>
    <row r="1061" spans="4:4" x14ac:dyDescent="0.25">
      <c r="D1061" s="190"/>
    </row>
    <row r="1062" spans="4:4" x14ac:dyDescent="0.25">
      <c r="D1062" s="190"/>
    </row>
    <row r="1063" spans="4:4" x14ac:dyDescent="0.25">
      <c r="D1063" s="190"/>
    </row>
    <row r="1064" spans="4:4" x14ac:dyDescent="0.25">
      <c r="D1064" s="190"/>
    </row>
    <row r="1065" spans="4:4" x14ac:dyDescent="0.25">
      <c r="D1065" s="190"/>
    </row>
    <row r="1066" spans="4:4" x14ac:dyDescent="0.25">
      <c r="D1066" s="190"/>
    </row>
    <row r="1067" spans="4:4" x14ac:dyDescent="0.25">
      <c r="D1067" s="190"/>
    </row>
    <row r="1068" spans="4:4" x14ac:dyDescent="0.25">
      <c r="D1068" s="190"/>
    </row>
    <row r="1069" spans="4:4" x14ac:dyDescent="0.25">
      <c r="D1069" s="190"/>
    </row>
    <row r="1070" spans="4:4" x14ac:dyDescent="0.25">
      <c r="D1070" s="190"/>
    </row>
    <row r="1071" spans="4:4" x14ac:dyDescent="0.25">
      <c r="D1071" s="190"/>
    </row>
    <row r="1072" spans="4:4" x14ac:dyDescent="0.25">
      <c r="D1072" s="190"/>
    </row>
    <row r="1073" spans="4:4" x14ac:dyDescent="0.25">
      <c r="D1073" s="190"/>
    </row>
    <row r="1074" spans="4:4" x14ac:dyDescent="0.25">
      <c r="D1074" s="190"/>
    </row>
    <row r="1075" spans="4:4" x14ac:dyDescent="0.25">
      <c r="D1075" s="190"/>
    </row>
    <row r="1076" spans="4:4" x14ac:dyDescent="0.25">
      <c r="D1076" s="190"/>
    </row>
    <row r="1077" spans="4:4" x14ac:dyDescent="0.25">
      <c r="D1077" s="190"/>
    </row>
    <row r="1078" spans="4:4" x14ac:dyDescent="0.25">
      <c r="D1078" s="190"/>
    </row>
    <row r="1079" spans="4:4" x14ac:dyDescent="0.25">
      <c r="D1079" s="190"/>
    </row>
    <row r="1080" spans="4:4" x14ac:dyDescent="0.25">
      <c r="D1080" s="190"/>
    </row>
    <row r="1081" spans="4:4" x14ac:dyDescent="0.25">
      <c r="D1081" s="190"/>
    </row>
    <row r="1082" spans="4:4" x14ac:dyDescent="0.25">
      <c r="D1082" s="190"/>
    </row>
    <row r="1083" spans="4:4" x14ac:dyDescent="0.25">
      <c r="D1083" s="190"/>
    </row>
    <row r="1084" spans="4:4" x14ac:dyDescent="0.25">
      <c r="D1084" s="190"/>
    </row>
    <row r="1085" spans="4:4" x14ac:dyDescent="0.25">
      <c r="D1085" s="190"/>
    </row>
    <row r="1086" spans="4:4" x14ac:dyDescent="0.25">
      <c r="D1086" s="190"/>
    </row>
    <row r="1087" spans="4:4" x14ac:dyDescent="0.25">
      <c r="D1087" s="190"/>
    </row>
    <row r="1088" spans="4:4" x14ac:dyDescent="0.25">
      <c r="D1088" s="190"/>
    </row>
    <row r="1089" spans="4:4" x14ac:dyDescent="0.25">
      <c r="D1089" s="190"/>
    </row>
    <row r="1090" spans="4:4" x14ac:dyDescent="0.25">
      <c r="D1090" s="190"/>
    </row>
    <row r="1091" spans="4:4" x14ac:dyDescent="0.25">
      <c r="D1091" s="190"/>
    </row>
    <row r="1092" spans="4:4" x14ac:dyDescent="0.25">
      <c r="D1092" s="190"/>
    </row>
    <row r="1093" spans="4:4" x14ac:dyDescent="0.25">
      <c r="D1093" s="190"/>
    </row>
    <row r="1094" spans="4:4" x14ac:dyDescent="0.25">
      <c r="D1094" s="190"/>
    </row>
    <row r="1095" spans="4:4" x14ac:dyDescent="0.25">
      <c r="D1095" s="190"/>
    </row>
    <row r="1096" spans="4:4" x14ac:dyDescent="0.25">
      <c r="D1096" s="190"/>
    </row>
    <row r="1097" spans="4:4" x14ac:dyDescent="0.25">
      <c r="D1097" s="190"/>
    </row>
    <row r="1098" spans="4:4" x14ac:dyDescent="0.25">
      <c r="D1098" s="190"/>
    </row>
    <row r="1099" spans="4:4" x14ac:dyDescent="0.25">
      <c r="D1099" s="190"/>
    </row>
    <row r="1100" spans="4:4" x14ac:dyDescent="0.25">
      <c r="D1100" s="190"/>
    </row>
    <row r="1101" spans="4:4" x14ac:dyDescent="0.25">
      <c r="D1101" s="190"/>
    </row>
    <row r="1102" spans="4:4" x14ac:dyDescent="0.25">
      <c r="D1102" s="190"/>
    </row>
    <row r="1103" spans="4:4" x14ac:dyDescent="0.25">
      <c r="D1103" s="190"/>
    </row>
    <row r="1104" spans="4:4" x14ac:dyDescent="0.25">
      <c r="D1104" s="190"/>
    </row>
    <row r="1105" spans="4:4" x14ac:dyDescent="0.25">
      <c r="D1105" s="190"/>
    </row>
    <row r="1106" spans="4:4" x14ac:dyDescent="0.25">
      <c r="D1106" s="190"/>
    </row>
    <row r="1107" spans="4:4" x14ac:dyDescent="0.25">
      <c r="D1107" s="190"/>
    </row>
    <row r="1108" spans="4:4" x14ac:dyDescent="0.25">
      <c r="D1108" s="190"/>
    </row>
    <row r="1109" spans="4:4" x14ac:dyDescent="0.25">
      <c r="D1109" s="190"/>
    </row>
    <row r="1110" spans="4:4" x14ac:dyDescent="0.25">
      <c r="D1110" s="190"/>
    </row>
    <row r="1111" spans="4:4" x14ac:dyDescent="0.25">
      <c r="D1111" s="190"/>
    </row>
    <row r="1112" spans="4:4" x14ac:dyDescent="0.25">
      <c r="D1112" s="190"/>
    </row>
    <row r="1113" spans="4:4" x14ac:dyDescent="0.25">
      <c r="D1113" s="190"/>
    </row>
    <row r="1114" spans="4:4" x14ac:dyDescent="0.25">
      <c r="D1114" s="190"/>
    </row>
    <row r="1115" spans="4:4" x14ac:dyDescent="0.25">
      <c r="D1115" s="190"/>
    </row>
    <row r="1116" spans="4:4" x14ac:dyDescent="0.25">
      <c r="D1116" s="190"/>
    </row>
    <row r="1117" spans="4:4" x14ac:dyDescent="0.25">
      <c r="D1117" s="190"/>
    </row>
    <row r="1118" spans="4:4" x14ac:dyDescent="0.25">
      <c r="D1118" s="190"/>
    </row>
    <row r="1119" spans="4:4" x14ac:dyDescent="0.25">
      <c r="D1119" s="190"/>
    </row>
    <row r="1120" spans="4:4" x14ac:dyDescent="0.25">
      <c r="D1120" s="190"/>
    </row>
    <row r="1121" spans="4:4" x14ac:dyDescent="0.25">
      <c r="D1121" s="190"/>
    </row>
    <row r="1122" spans="4:4" x14ac:dyDescent="0.25">
      <c r="D1122" s="190"/>
    </row>
    <row r="1123" spans="4:4" x14ac:dyDescent="0.25">
      <c r="D1123" s="190"/>
    </row>
    <row r="1124" spans="4:4" x14ac:dyDescent="0.25">
      <c r="D1124" s="190"/>
    </row>
    <row r="1125" spans="4:4" x14ac:dyDescent="0.25">
      <c r="D1125" s="190"/>
    </row>
    <row r="1126" spans="4:4" x14ac:dyDescent="0.25">
      <c r="D1126" s="190"/>
    </row>
    <row r="1127" spans="4:4" x14ac:dyDescent="0.25">
      <c r="D1127" s="190"/>
    </row>
    <row r="1128" spans="4:4" x14ac:dyDescent="0.25">
      <c r="D1128" s="190"/>
    </row>
    <row r="1129" spans="4:4" x14ac:dyDescent="0.25">
      <c r="D1129" s="190"/>
    </row>
    <row r="1130" spans="4:4" x14ac:dyDescent="0.25">
      <c r="D1130" s="190"/>
    </row>
    <row r="1131" spans="4:4" x14ac:dyDescent="0.25">
      <c r="D1131" s="190"/>
    </row>
    <row r="1132" spans="4:4" x14ac:dyDescent="0.25">
      <c r="D1132" s="190"/>
    </row>
    <row r="1133" spans="4:4" x14ac:dyDescent="0.25">
      <c r="D1133" s="190"/>
    </row>
    <row r="1134" spans="4:4" x14ac:dyDescent="0.25">
      <c r="D1134" s="190"/>
    </row>
    <row r="1135" spans="4:4" x14ac:dyDescent="0.25">
      <c r="D1135" s="190"/>
    </row>
    <row r="1136" spans="4:4" x14ac:dyDescent="0.25">
      <c r="D1136" s="190"/>
    </row>
    <row r="1137" spans="4:4" x14ac:dyDescent="0.25">
      <c r="D1137" s="190"/>
    </row>
    <row r="1138" spans="4:4" x14ac:dyDescent="0.25">
      <c r="D1138" s="190"/>
    </row>
    <row r="1139" spans="4:4" x14ac:dyDescent="0.25">
      <c r="D1139" s="190"/>
    </row>
    <row r="1140" spans="4:4" x14ac:dyDescent="0.25">
      <c r="D1140" s="190"/>
    </row>
    <row r="1141" spans="4:4" x14ac:dyDescent="0.25">
      <c r="D1141" s="190"/>
    </row>
    <row r="1142" spans="4:4" x14ac:dyDescent="0.25">
      <c r="D1142" s="190"/>
    </row>
    <row r="1143" spans="4:4" x14ac:dyDescent="0.25">
      <c r="D1143" s="190"/>
    </row>
    <row r="1144" spans="4:4" x14ac:dyDescent="0.25">
      <c r="D1144" s="190"/>
    </row>
    <row r="1145" spans="4:4" x14ac:dyDescent="0.25">
      <c r="D1145" s="190"/>
    </row>
    <row r="1146" spans="4:4" x14ac:dyDescent="0.25">
      <c r="D1146" s="190"/>
    </row>
    <row r="1147" spans="4:4" x14ac:dyDescent="0.25">
      <c r="D1147" s="190"/>
    </row>
    <row r="1148" spans="4:4" x14ac:dyDescent="0.25">
      <c r="D1148" s="190"/>
    </row>
    <row r="1149" spans="4:4" x14ac:dyDescent="0.25">
      <c r="D1149" s="190"/>
    </row>
    <row r="1150" spans="4:4" x14ac:dyDescent="0.25">
      <c r="D1150" s="190"/>
    </row>
    <row r="1151" spans="4:4" x14ac:dyDescent="0.25">
      <c r="D1151" s="190"/>
    </row>
    <row r="1152" spans="4:4" x14ac:dyDescent="0.25">
      <c r="D1152" s="190"/>
    </row>
    <row r="1153" spans="4:4" x14ac:dyDescent="0.25">
      <c r="D1153" s="190"/>
    </row>
    <row r="1154" spans="4:4" x14ac:dyDescent="0.25">
      <c r="D1154" s="190"/>
    </row>
    <row r="1155" spans="4:4" x14ac:dyDescent="0.25">
      <c r="D1155" s="190"/>
    </row>
    <row r="1156" spans="4:4" x14ac:dyDescent="0.25">
      <c r="D1156" s="190"/>
    </row>
    <row r="1157" spans="4:4" x14ac:dyDescent="0.25">
      <c r="D1157" s="190"/>
    </row>
    <row r="1158" spans="4:4" x14ac:dyDescent="0.25">
      <c r="D1158" s="190"/>
    </row>
    <row r="1159" spans="4:4" x14ac:dyDescent="0.25">
      <c r="D1159" s="190"/>
    </row>
    <row r="1160" spans="4:4" x14ac:dyDescent="0.25">
      <c r="D1160" s="190"/>
    </row>
    <row r="1161" spans="4:4" x14ac:dyDescent="0.25">
      <c r="D1161" s="190"/>
    </row>
    <row r="1162" spans="4:4" x14ac:dyDescent="0.25">
      <c r="D1162" s="190"/>
    </row>
    <row r="1163" spans="4:4" x14ac:dyDescent="0.25">
      <c r="D1163" s="190"/>
    </row>
    <row r="1164" spans="4:4" x14ac:dyDescent="0.25">
      <c r="D1164" s="190"/>
    </row>
    <row r="1165" spans="4:4" x14ac:dyDescent="0.25">
      <c r="D1165" s="190"/>
    </row>
    <row r="1166" spans="4:4" x14ac:dyDescent="0.25">
      <c r="D1166" s="190"/>
    </row>
    <row r="1167" spans="4:4" x14ac:dyDescent="0.25">
      <c r="D1167" s="190"/>
    </row>
    <row r="1168" spans="4:4" x14ac:dyDescent="0.25">
      <c r="D1168" s="190"/>
    </row>
    <row r="1169" spans="4:4" x14ac:dyDescent="0.25">
      <c r="D1169" s="190"/>
    </row>
    <row r="1170" spans="4:4" x14ac:dyDescent="0.25">
      <c r="D1170" s="190"/>
    </row>
    <row r="1171" spans="4:4" x14ac:dyDescent="0.25">
      <c r="D1171" s="190"/>
    </row>
    <row r="1172" spans="4:4" x14ac:dyDescent="0.25">
      <c r="D1172" s="190"/>
    </row>
    <row r="1173" spans="4:4" x14ac:dyDescent="0.25">
      <c r="D1173" s="190"/>
    </row>
    <row r="1174" spans="4:4" x14ac:dyDescent="0.25">
      <c r="D1174" s="190"/>
    </row>
    <row r="1175" spans="4:4" x14ac:dyDescent="0.25">
      <c r="D1175" s="190"/>
    </row>
    <row r="1176" spans="4:4" x14ac:dyDescent="0.25">
      <c r="D1176" s="190"/>
    </row>
    <row r="1177" spans="4:4" x14ac:dyDescent="0.25">
      <c r="D1177" s="190"/>
    </row>
    <row r="1178" spans="4:4" x14ac:dyDescent="0.25">
      <c r="D1178" s="190"/>
    </row>
    <row r="1179" spans="4:4" x14ac:dyDescent="0.25">
      <c r="D1179" s="190"/>
    </row>
    <row r="1180" spans="4:4" x14ac:dyDescent="0.25">
      <c r="D1180" s="190"/>
    </row>
    <row r="1181" spans="4:4" x14ac:dyDescent="0.25">
      <c r="D1181" s="190"/>
    </row>
    <row r="1182" spans="4:4" x14ac:dyDescent="0.25">
      <c r="D1182" s="190"/>
    </row>
    <row r="1183" spans="4:4" x14ac:dyDescent="0.25">
      <c r="D1183" s="190"/>
    </row>
    <row r="1184" spans="4:4" x14ac:dyDescent="0.25">
      <c r="D1184" s="190"/>
    </row>
    <row r="1185" spans="4:4" x14ac:dyDescent="0.25">
      <c r="D1185" s="190"/>
    </row>
    <row r="1186" spans="4:4" x14ac:dyDescent="0.25">
      <c r="D1186" s="190"/>
    </row>
    <row r="1187" spans="4:4" x14ac:dyDescent="0.25">
      <c r="D1187" s="190"/>
    </row>
    <row r="1188" spans="4:4" x14ac:dyDescent="0.25">
      <c r="D1188" s="190"/>
    </row>
    <row r="1189" spans="4:4" x14ac:dyDescent="0.25">
      <c r="D1189" s="190"/>
    </row>
    <row r="1190" spans="4:4" x14ac:dyDescent="0.25">
      <c r="D1190" s="190"/>
    </row>
    <row r="1191" spans="4:4" x14ac:dyDescent="0.25">
      <c r="D1191" s="190"/>
    </row>
    <row r="1192" spans="4:4" x14ac:dyDescent="0.25">
      <c r="D1192" s="190"/>
    </row>
    <row r="1193" spans="4:4" x14ac:dyDescent="0.25">
      <c r="D1193" s="190"/>
    </row>
    <row r="1194" spans="4:4" x14ac:dyDescent="0.25">
      <c r="D1194" s="190"/>
    </row>
    <row r="1195" spans="4:4" x14ac:dyDescent="0.25">
      <c r="D1195" s="190"/>
    </row>
    <row r="1196" spans="4:4" x14ac:dyDescent="0.25">
      <c r="D1196" s="190"/>
    </row>
    <row r="1197" spans="4:4" x14ac:dyDescent="0.25">
      <c r="D1197" s="190"/>
    </row>
    <row r="1198" spans="4:4" x14ac:dyDescent="0.25">
      <c r="D1198" s="190"/>
    </row>
    <row r="1199" spans="4:4" x14ac:dyDescent="0.25">
      <c r="D1199" s="190"/>
    </row>
    <row r="1200" spans="4:4" x14ac:dyDescent="0.25">
      <c r="D1200" s="190"/>
    </row>
    <row r="1201" spans="4:4" x14ac:dyDescent="0.25">
      <c r="D1201" s="190"/>
    </row>
    <row r="1202" spans="4:4" x14ac:dyDescent="0.25">
      <c r="D1202" s="190"/>
    </row>
    <row r="1203" spans="4:4" x14ac:dyDescent="0.25">
      <c r="D1203" s="190"/>
    </row>
    <row r="1204" spans="4:4" x14ac:dyDescent="0.25">
      <c r="D1204" s="190"/>
    </row>
    <row r="1205" spans="4:4" x14ac:dyDescent="0.25">
      <c r="D1205" s="190"/>
    </row>
    <row r="1206" spans="4:4" x14ac:dyDescent="0.25">
      <c r="D1206" s="190"/>
    </row>
    <row r="1207" spans="4:4" x14ac:dyDescent="0.25">
      <c r="D1207" s="190"/>
    </row>
    <row r="1208" spans="4:4" x14ac:dyDescent="0.25">
      <c r="D1208" s="190"/>
    </row>
    <row r="1209" spans="4:4" x14ac:dyDescent="0.25">
      <c r="D1209" s="190"/>
    </row>
    <row r="1210" spans="4:4" x14ac:dyDescent="0.25">
      <c r="D1210" s="190"/>
    </row>
    <row r="1211" spans="4:4" x14ac:dyDescent="0.25">
      <c r="D1211" s="190"/>
    </row>
    <row r="1212" spans="4:4" x14ac:dyDescent="0.25">
      <c r="D1212" s="190"/>
    </row>
    <row r="1213" spans="4:4" x14ac:dyDescent="0.25">
      <c r="D1213" s="190"/>
    </row>
    <row r="1214" spans="4:4" x14ac:dyDescent="0.25">
      <c r="D1214" s="190"/>
    </row>
    <row r="1215" spans="4:4" x14ac:dyDescent="0.25">
      <c r="D1215" s="190"/>
    </row>
    <row r="1216" spans="4:4" x14ac:dyDescent="0.25">
      <c r="D1216" s="190"/>
    </row>
    <row r="1217" spans="4:4" x14ac:dyDescent="0.25">
      <c r="D1217" s="190"/>
    </row>
    <row r="1218" spans="4:4" x14ac:dyDescent="0.25">
      <c r="D1218" s="190"/>
    </row>
    <row r="1219" spans="4:4" x14ac:dyDescent="0.25">
      <c r="D1219" s="190"/>
    </row>
    <row r="1220" spans="4:4" x14ac:dyDescent="0.25">
      <c r="D1220" s="190"/>
    </row>
    <row r="1221" spans="4:4" x14ac:dyDescent="0.25">
      <c r="D1221" s="190"/>
    </row>
    <row r="1222" spans="4:4" x14ac:dyDescent="0.25">
      <c r="D1222" s="190"/>
    </row>
    <row r="1223" spans="4:4" x14ac:dyDescent="0.25">
      <c r="D1223" s="190"/>
    </row>
    <row r="1224" spans="4:4" x14ac:dyDescent="0.25">
      <c r="D1224" s="190"/>
    </row>
    <row r="1225" spans="4:4" x14ac:dyDescent="0.25">
      <c r="D1225" s="190"/>
    </row>
    <row r="1226" spans="4:4" x14ac:dyDescent="0.25">
      <c r="D1226" s="190"/>
    </row>
    <row r="1227" spans="4:4" x14ac:dyDescent="0.25">
      <c r="D1227" s="190"/>
    </row>
    <row r="1228" spans="4:4" x14ac:dyDescent="0.25">
      <c r="D1228" s="190"/>
    </row>
    <row r="1229" spans="4:4" x14ac:dyDescent="0.25">
      <c r="D1229" s="190"/>
    </row>
    <row r="1230" spans="4:4" x14ac:dyDescent="0.25">
      <c r="D1230" s="190"/>
    </row>
    <row r="1231" spans="4:4" x14ac:dyDescent="0.25">
      <c r="D1231" s="190"/>
    </row>
    <row r="1232" spans="4:4" x14ac:dyDescent="0.25">
      <c r="D1232" s="190"/>
    </row>
    <row r="1233" spans="4:4" x14ac:dyDescent="0.25">
      <c r="D1233" s="190"/>
    </row>
    <row r="1234" spans="4:4" x14ac:dyDescent="0.25">
      <c r="D1234" s="190"/>
    </row>
    <row r="1235" spans="4:4" x14ac:dyDescent="0.25">
      <c r="D1235" s="190"/>
    </row>
    <row r="1236" spans="4:4" x14ac:dyDescent="0.25">
      <c r="D1236" s="190"/>
    </row>
    <row r="1237" spans="4:4" x14ac:dyDescent="0.25">
      <c r="D1237" s="190"/>
    </row>
    <row r="1238" spans="4:4" x14ac:dyDescent="0.25">
      <c r="D1238" s="190"/>
    </row>
    <row r="1239" spans="4:4" x14ac:dyDescent="0.25">
      <c r="D1239" s="190"/>
    </row>
    <row r="1240" spans="4:4" x14ac:dyDescent="0.25">
      <c r="D1240" s="190"/>
    </row>
    <row r="1241" spans="4:4" x14ac:dyDescent="0.25">
      <c r="D1241" s="190"/>
    </row>
    <row r="1242" spans="4:4" x14ac:dyDescent="0.25">
      <c r="D1242" s="190"/>
    </row>
    <row r="1243" spans="4:4" x14ac:dyDescent="0.25">
      <c r="D1243" s="190"/>
    </row>
    <row r="1244" spans="4:4" x14ac:dyDescent="0.25">
      <c r="D1244" s="190"/>
    </row>
    <row r="1245" spans="4:4" x14ac:dyDescent="0.25">
      <c r="D1245" s="190"/>
    </row>
    <row r="1246" spans="4:4" x14ac:dyDescent="0.25">
      <c r="D1246" s="190"/>
    </row>
    <row r="1247" spans="4:4" x14ac:dyDescent="0.25">
      <c r="D1247" s="190"/>
    </row>
    <row r="1248" spans="4:4" x14ac:dyDescent="0.25">
      <c r="D1248" s="190"/>
    </row>
    <row r="1249" spans="4:4" x14ac:dyDescent="0.25">
      <c r="D1249" s="190"/>
    </row>
    <row r="1250" spans="4:4" x14ac:dyDescent="0.25">
      <c r="D1250" s="190"/>
    </row>
    <row r="1251" spans="4:4" x14ac:dyDescent="0.25">
      <c r="D1251" s="190"/>
    </row>
    <row r="1252" spans="4:4" x14ac:dyDescent="0.25">
      <c r="D1252" s="190"/>
    </row>
    <row r="1253" spans="4:4" x14ac:dyDescent="0.25">
      <c r="D1253" s="190"/>
    </row>
    <row r="1254" spans="4:4" x14ac:dyDescent="0.25">
      <c r="D1254" s="190"/>
    </row>
    <row r="1255" spans="4:4" x14ac:dyDescent="0.25">
      <c r="D1255" s="190"/>
    </row>
    <row r="1256" spans="4:4" x14ac:dyDescent="0.25">
      <c r="D1256" s="190"/>
    </row>
    <row r="1257" spans="4:4" x14ac:dyDescent="0.25">
      <c r="D1257" s="190"/>
    </row>
    <row r="1258" spans="4:4" x14ac:dyDescent="0.25">
      <c r="D1258" s="190"/>
    </row>
    <row r="1259" spans="4:4" x14ac:dyDescent="0.25">
      <c r="D1259" s="190"/>
    </row>
    <row r="1260" spans="4:4" x14ac:dyDescent="0.25">
      <c r="D1260" s="190"/>
    </row>
    <row r="1261" spans="4:4" x14ac:dyDescent="0.25">
      <c r="D1261" s="190"/>
    </row>
    <row r="1262" spans="4:4" x14ac:dyDescent="0.25">
      <c r="D1262" s="190"/>
    </row>
    <row r="1263" spans="4:4" x14ac:dyDescent="0.25">
      <c r="D1263" s="190"/>
    </row>
    <row r="1264" spans="4:4" x14ac:dyDescent="0.25">
      <c r="D1264" s="190"/>
    </row>
    <row r="1265" spans="4:4" x14ac:dyDescent="0.25">
      <c r="D1265" s="190"/>
    </row>
    <row r="1266" spans="4:4" x14ac:dyDescent="0.25">
      <c r="D1266" s="190"/>
    </row>
    <row r="1267" spans="4:4" x14ac:dyDescent="0.25">
      <c r="D1267" s="190"/>
    </row>
    <row r="1268" spans="4:4" x14ac:dyDescent="0.25">
      <c r="D1268" s="190"/>
    </row>
    <row r="1269" spans="4:4" x14ac:dyDescent="0.25">
      <c r="D1269" s="190"/>
    </row>
    <row r="1270" spans="4:4" x14ac:dyDescent="0.25">
      <c r="D1270" s="190"/>
    </row>
    <row r="1271" spans="4:4" x14ac:dyDescent="0.25">
      <c r="D1271" s="190"/>
    </row>
    <row r="1272" spans="4:4" x14ac:dyDescent="0.25">
      <c r="D1272" s="190"/>
    </row>
    <row r="1273" spans="4:4" x14ac:dyDescent="0.25">
      <c r="D1273" s="190"/>
    </row>
    <row r="1274" spans="4:4" x14ac:dyDescent="0.25">
      <c r="D1274" s="190"/>
    </row>
    <row r="1275" spans="4:4" x14ac:dyDescent="0.25">
      <c r="D1275" s="190"/>
    </row>
    <row r="1276" spans="4:4" x14ac:dyDescent="0.25">
      <c r="D1276" s="190"/>
    </row>
    <row r="1277" spans="4:4" x14ac:dyDescent="0.25">
      <c r="D1277" s="190"/>
    </row>
    <row r="1278" spans="4:4" x14ac:dyDescent="0.25">
      <c r="D1278" s="190"/>
    </row>
    <row r="1279" spans="4:4" x14ac:dyDescent="0.25">
      <c r="D1279" s="190"/>
    </row>
    <row r="1280" spans="4:4" x14ac:dyDescent="0.25">
      <c r="D1280" s="190"/>
    </row>
    <row r="1281" spans="4:4" x14ac:dyDescent="0.25">
      <c r="D1281" s="190"/>
    </row>
    <row r="1282" spans="4:4" x14ac:dyDescent="0.25">
      <c r="D1282" s="190"/>
    </row>
    <row r="1283" spans="4:4" x14ac:dyDescent="0.25">
      <c r="D1283" s="190"/>
    </row>
    <row r="1284" spans="4:4" x14ac:dyDescent="0.25">
      <c r="D1284" s="190"/>
    </row>
    <row r="1285" spans="4:4" x14ac:dyDescent="0.25">
      <c r="D1285" s="190"/>
    </row>
    <row r="1286" spans="4:4" x14ac:dyDescent="0.25">
      <c r="D1286" s="190"/>
    </row>
    <row r="1287" spans="4:4" x14ac:dyDescent="0.25">
      <c r="D1287" s="190"/>
    </row>
    <row r="1288" spans="4:4" x14ac:dyDescent="0.25">
      <c r="D1288" s="190"/>
    </row>
    <row r="1289" spans="4:4" x14ac:dyDescent="0.25">
      <c r="D1289" s="190"/>
    </row>
    <row r="1290" spans="4:4" x14ac:dyDescent="0.25">
      <c r="D1290" s="190"/>
    </row>
    <row r="1291" spans="4:4" x14ac:dyDescent="0.25">
      <c r="D1291" s="190"/>
    </row>
    <row r="1292" spans="4:4" x14ac:dyDescent="0.25">
      <c r="D1292" s="190"/>
    </row>
    <row r="1293" spans="4:4" x14ac:dyDescent="0.25">
      <c r="D1293" s="190"/>
    </row>
    <row r="1294" spans="4:4" x14ac:dyDescent="0.25">
      <c r="D1294" s="190"/>
    </row>
    <row r="1295" spans="4:4" x14ac:dyDescent="0.25">
      <c r="D1295" s="190"/>
    </row>
    <row r="1296" spans="4:4" x14ac:dyDescent="0.25">
      <c r="D1296" s="190"/>
    </row>
    <row r="1297" spans="4:4" x14ac:dyDescent="0.25">
      <c r="D1297" s="190"/>
    </row>
    <row r="1298" spans="4:4" x14ac:dyDescent="0.25">
      <c r="D1298" s="190"/>
    </row>
    <row r="1299" spans="4:4" x14ac:dyDescent="0.25">
      <c r="D1299" s="190"/>
    </row>
    <row r="1300" spans="4:4" x14ac:dyDescent="0.25">
      <c r="D1300" s="190"/>
    </row>
    <row r="1301" spans="4:4" x14ac:dyDescent="0.25">
      <c r="D1301" s="190"/>
    </row>
    <row r="1302" spans="4:4" x14ac:dyDescent="0.25">
      <c r="D1302" s="190"/>
    </row>
    <row r="1303" spans="4:4" x14ac:dyDescent="0.25">
      <c r="D1303" s="190"/>
    </row>
    <row r="1304" spans="4:4" x14ac:dyDescent="0.25">
      <c r="D1304" s="190"/>
    </row>
    <row r="1305" spans="4:4" x14ac:dyDescent="0.25">
      <c r="D1305" s="190"/>
    </row>
    <row r="1306" spans="4:4" x14ac:dyDescent="0.25">
      <c r="D1306" s="190"/>
    </row>
    <row r="1307" spans="4:4" x14ac:dyDescent="0.25">
      <c r="D1307" s="190"/>
    </row>
    <row r="1308" spans="4:4" x14ac:dyDescent="0.25">
      <c r="D1308" s="190"/>
    </row>
    <row r="1309" spans="4:4" x14ac:dyDescent="0.25">
      <c r="D1309" s="190"/>
    </row>
    <row r="1310" spans="4:4" x14ac:dyDescent="0.25">
      <c r="D1310" s="190"/>
    </row>
    <row r="1311" spans="4:4" x14ac:dyDescent="0.25">
      <c r="D1311" s="190"/>
    </row>
    <row r="1312" spans="4:4" x14ac:dyDescent="0.25">
      <c r="D1312" s="190"/>
    </row>
    <row r="1313" spans="4:4" x14ac:dyDescent="0.25">
      <c r="D1313" s="190"/>
    </row>
    <row r="1314" spans="4:4" x14ac:dyDescent="0.25">
      <c r="D1314" s="190"/>
    </row>
    <row r="1315" spans="4:4" x14ac:dyDescent="0.25">
      <c r="D1315" s="190"/>
    </row>
    <row r="1316" spans="4:4" x14ac:dyDescent="0.25">
      <c r="D1316" s="190"/>
    </row>
    <row r="1317" spans="4:4" x14ac:dyDescent="0.25">
      <c r="D1317" s="190"/>
    </row>
    <row r="1318" spans="4:4" x14ac:dyDescent="0.25">
      <c r="D1318" s="190"/>
    </row>
    <row r="1319" spans="4:4" x14ac:dyDescent="0.25">
      <c r="D1319" s="190"/>
    </row>
    <row r="1320" spans="4:4" x14ac:dyDescent="0.25">
      <c r="D1320" s="190"/>
    </row>
    <row r="1321" spans="4:4" x14ac:dyDescent="0.25">
      <c r="D1321" s="190"/>
    </row>
    <row r="1322" spans="4:4" x14ac:dyDescent="0.25">
      <c r="D1322" s="190"/>
    </row>
    <row r="1323" spans="4:4" x14ac:dyDescent="0.25">
      <c r="D1323" s="190"/>
    </row>
    <row r="1324" spans="4:4" x14ac:dyDescent="0.25">
      <c r="D1324" s="190"/>
    </row>
    <row r="1325" spans="4:4" x14ac:dyDescent="0.25">
      <c r="D1325" s="190"/>
    </row>
    <row r="1326" spans="4:4" x14ac:dyDescent="0.25">
      <c r="D1326" s="190"/>
    </row>
    <row r="1327" spans="4:4" x14ac:dyDescent="0.25">
      <c r="D1327" s="190"/>
    </row>
    <row r="1328" spans="4:4" x14ac:dyDescent="0.25">
      <c r="D1328" s="190"/>
    </row>
    <row r="1329" spans="4:4" x14ac:dyDescent="0.25">
      <c r="D1329" s="190"/>
    </row>
    <row r="1330" spans="4:4" x14ac:dyDescent="0.25">
      <c r="D1330" s="190"/>
    </row>
    <row r="1331" spans="4:4" x14ac:dyDescent="0.25">
      <c r="D1331" s="190"/>
    </row>
    <row r="1332" spans="4:4" x14ac:dyDescent="0.25">
      <c r="D1332" s="190"/>
    </row>
    <row r="1333" spans="4:4" x14ac:dyDescent="0.25">
      <c r="D1333" s="190"/>
    </row>
    <row r="1334" spans="4:4" x14ac:dyDescent="0.25">
      <c r="D1334" s="190"/>
    </row>
    <row r="1335" spans="4:4" x14ac:dyDescent="0.25">
      <c r="D1335" s="190"/>
    </row>
    <row r="1336" spans="4:4" x14ac:dyDescent="0.25">
      <c r="D1336" s="190"/>
    </row>
    <row r="1337" spans="4:4" x14ac:dyDescent="0.25">
      <c r="D1337" s="190"/>
    </row>
    <row r="1338" spans="4:4" x14ac:dyDescent="0.25">
      <c r="D1338" s="190"/>
    </row>
    <row r="1339" spans="4:4" x14ac:dyDescent="0.25">
      <c r="D1339" s="190"/>
    </row>
    <row r="1340" spans="4:4" x14ac:dyDescent="0.25">
      <c r="D1340" s="190"/>
    </row>
    <row r="1341" spans="4:4" x14ac:dyDescent="0.25">
      <c r="D1341" s="190"/>
    </row>
    <row r="1342" spans="4:4" x14ac:dyDescent="0.25">
      <c r="D1342" s="190"/>
    </row>
    <row r="1343" spans="4:4" x14ac:dyDescent="0.25">
      <c r="D1343" s="190"/>
    </row>
    <row r="1344" spans="4:4" x14ac:dyDescent="0.25">
      <c r="D1344" s="190"/>
    </row>
    <row r="1345" spans="4:4" x14ac:dyDescent="0.25">
      <c r="D1345" s="190"/>
    </row>
    <row r="1346" spans="4:4" x14ac:dyDescent="0.25">
      <c r="D1346" s="190"/>
    </row>
    <row r="1347" spans="4:4" x14ac:dyDescent="0.25">
      <c r="D1347" s="190"/>
    </row>
    <row r="1348" spans="4:4" x14ac:dyDescent="0.25">
      <c r="D1348" s="190"/>
    </row>
    <row r="1349" spans="4:4" x14ac:dyDescent="0.25">
      <c r="D1349" s="190"/>
    </row>
    <row r="1350" spans="4:4" x14ac:dyDescent="0.25">
      <c r="D1350" s="190"/>
    </row>
    <row r="1351" spans="4:4" x14ac:dyDescent="0.25">
      <c r="D1351" s="190"/>
    </row>
    <row r="1352" spans="4:4" x14ac:dyDescent="0.25">
      <c r="D1352" s="190"/>
    </row>
    <row r="1353" spans="4:4" x14ac:dyDescent="0.25">
      <c r="D1353" s="190"/>
    </row>
    <row r="1354" spans="4:4" x14ac:dyDescent="0.25">
      <c r="D1354" s="190"/>
    </row>
    <row r="1355" spans="4:4" x14ac:dyDescent="0.25">
      <c r="D1355" s="190"/>
    </row>
    <row r="1356" spans="4:4" x14ac:dyDescent="0.25">
      <c r="D1356" s="190"/>
    </row>
    <row r="1357" spans="4:4" x14ac:dyDescent="0.25">
      <c r="D1357" s="190"/>
    </row>
    <row r="1358" spans="4:4" x14ac:dyDescent="0.25">
      <c r="D1358" s="190"/>
    </row>
    <row r="1359" spans="4:4" x14ac:dyDescent="0.25">
      <c r="D1359" s="190"/>
    </row>
    <row r="1360" spans="4:4" x14ac:dyDescent="0.25">
      <c r="D1360" s="190"/>
    </row>
    <row r="1361" spans="4:4" x14ac:dyDescent="0.25">
      <c r="D1361" s="190"/>
    </row>
    <row r="1362" spans="4:4" x14ac:dyDescent="0.25">
      <c r="D1362" s="190"/>
    </row>
    <row r="1363" spans="4:4" x14ac:dyDescent="0.25">
      <c r="D1363" s="190"/>
    </row>
    <row r="1364" spans="4:4" x14ac:dyDescent="0.25">
      <c r="D1364" s="190"/>
    </row>
    <row r="1365" spans="4:4" x14ac:dyDescent="0.25">
      <c r="D1365" s="190"/>
    </row>
    <row r="1366" spans="4:4" x14ac:dyDescent="0.25">
      <c r="D1366" s="190"/>
    </row>
    <row r="1367" spans="4:4" x14ac:dyDescent="0.25">
      <c r="D1367" s="190"/>
    </row>
    <row r="1368" spans="4:4" x14ac:dyDescent="0.25">
      <c r="D1368" s="190"/>
    </row>
    <row r="1369" spans="4:4" x14ac:dyDescent="0.25">
      <c r="D1369" s="190"/>
    </row>
    <row r="1370" spans="4:4" x14ac:dyDescent="0.25">
      <c r="D1370" s="190"/>
    </row>
    <row r="1371" spans="4:4" x14ac:dyDescent="0.25">
      <c r="D1371" s="190"/>
    </row>
    <row r="1372" spans="4:4" x14ac:dyDescent="0.25">
      <c r="D1372" s="190"/>
    </row>
    <row r="1373" spans="4:4" x14ac:dyDescent="0.25">
      <c r="D1373" s="190"/>
    </row>
    <row r="1374" spans="4:4" x14ac:dyDescent="0.25">
      <c r="D1374" s="190"/>
    </row>
    <row r="1375" spans="4:4" x14ac:dyDescent="0.25">
      <c r="D1375" s="190"/>
    </row>
    <row r="1376" spans="4:4" x14ac:dyDescent="0.25">
      <c r="D1376" s="190"/>
    </row>
    <row r="1377" spans="4:4" x14ac:dyDescent="0.25">
      <c r="D1377" s="190"/>
    </row>
    <row r="1378" spans="4:4" x14ac:dyDescent="0.25">
      <c r="D1378" s="190"/>
    </row>
    <row r="1379" spans="4:4" x14ac:dyDescent="0.25">
      <c r="D1379" s="190"/>
    </row>
    <row r="1380" spans="4:4" x14ac:dyDescent="0.25">
      <c r="D1380" s="190"/>
    </row>
    <row r="1381" spans="4:4" x14ac:dyDescent="0.25">
      <c r="D1381" s="190"/>
    </row>
    <row r="1382" spans="4:4" x14ac:dyDescent="0.25">
      <c r="D1382" s="190"/>
    </row>
    <row r="1383" spans="4:4" x14ac:dyDescent="0.25">
      <c r="D1383" s="190"/>
    </row>
    <row r="1384" spans="4:4" x14ac:dyDescent="0.25">
      <c r="D1384" s="190"/>
    </row>
    <row r="1385" spans="4:4" x14ac:dyDescent="0.25">
      <c r="D1385" s="190"/>
    </row>
    <row r="1386" spans="4:4" x14ac:dyDescent="0.25">
      <c r="D1386" s="190"/>
    </row>
    <row r="1387" spans="4:4" x14ac:dyDescent="0.25">
      <c r="D1387" s="190"/>
    </row>
    <row r="1388" spans="4:4" x14ac:dyDescent="0.25">
      <c r="D1388" s="190"/>
    </row>
    <row r="1389" spans="4:4" x14ac:dyDescent="0.25">
      <c r="D1389" s="190"/>
    </row>
    <row r="1390" spans="4:4" x14ac:dyDescent="0.25">
      <c r="D1390" s="190"/>
    </row>
    <row r="1391" spans="4:4" x14ac:dyDescent="0.25">
      <c r="D1391" s="190"/>
    </row>
    <row r="1392" spans="4:4" x14ac:dyDescent="0.25">
      <c r="D1392" s="190"/>
    </row>
    <row r="1393" spans="4:4" x14ac:dyDescent="0.25">
      <c r="D1393" s="190"/>
    </row>
    <row r="1394" spans="4:4" x14ac:dyDescent="0.25">
      <c r="D1394" s="190"/>
    </row>
    <row r="1395" spans="4:4" x14ac:dyDescent="0.25">
      <c r="D1395" s="190"/>
    </row>
    <row r="1396" spans="4:4" x14ac:dyDescent="0.25">
      <c r="D1396" s="190"/>
    </row>
    <row r="1397" spans="4:4" x14ac:dyDescent="0.25">
      <c r="D1397" s="190"/>
    </row>
    <row r="1398" spans="4:4" x14ac:dyDescent="0.25">
      <c r="D1398" s="190"/>
    </row>
    <row r="1399" spans="4:4" x14ac:dyDescent="0.25">
      <c r="D1399" s="190"/>
    </row>
    <row r="1400" spans="4:4" x14ac:dyDescent="0.25">
      <c r="D1400" s="190"/>
    </row>
    <row r="1401" spans="4:4" x14ac:dyDescent="0.25">
      <c r="D1401" s="190"/>
    </row>
    <row r="1402" spans="4:4" x14ac:dyDescent="0.25">
      <c r="D1402" s="190"/>
    </row>
    <row r="1403" spans="4:4" x14ac:dyDescent="0.25">
      <c r="D1403" s="190"/>
    </row>
    <row r="1404" spans="4:4" x14ac:dyDescent="0.25">
      <c r="D1404" s="190"/>
    </row>
    <row r="1405" spans="4:4" x14ac:dyDescent="0.25">
      <c r="D1405" s="190"/>
    </row>
    <row r="1406" spans="4:4" x14ac:dyDescent="0.25">
      <c r="D1406" s="190"/>
    </row>
    <row r="1407" spans="4:4" x14ac:dyDescent="0.25">
      <c r="D1407" s="190"/>
    </row>
    <row r="1408" spans="4:4" x14ac:dyDescent="0.25">
      <c r="D1408" s="190"/>
    </row>
    <row r="1409" spans="4:4" x14ac:dyDescent="0.25">
      <c r="D1409" s="190"/>
    </row>
    <row r="1410" spans="4:4" x14ac:dyDescent="0.25">
      <c r="D1410" s="190"/>
    </row>
    <row r="1411" spans="4:4" x14ac:dyDescent="0.25">
      <c r="D1411" s="190"/>
    </row>
    <row r="1412" spans="4:4" x14ac:dyDescent="0.25">
      <c r="D1412" s="190"/>
    </row>
    <row r="1413" spans="4:4" x14ac:dyDescent="0.25">
      <c r="D1413" s="190"/>
    </row>
    <row r="1414" spans="4:4" x14ac:dyDescent="0.25">
      <c r="D1414" s="190"/>
    </row>
    <row r="1415" spans="4:4" x14ac:dyDescent="0.25">
      <c r="D1415" s="190"/>
    </row>
    <row r="1416" spans="4:4" x14ac:dyDescent="0.25">
      <c r="D1416" s="190"/>
    </row>
    <row r="1417" spans="4:4" x14ac:dyDescent="0.25">
      <c r="D1417" s="190"/>
    </row>
    <row r="1418" spans="4:4" x14ac:dyDescent="0.25">
      <c r="D1418" s="190"/>
    </row>
    <row r="1419" spans="4:4" x14ac:dyDescent="0.25">
      <c r="D1419" s="190"/>
    </row>
    <row r="1420" spans="4:4" x14ac:dyDescent="0.25">
      <c r="D1420" s="190"/>
    </row>
    <row r="1421" spans="4:4" x14ac:dyDescent="0.25">
      <c r="D1421" s="190"/>
    </row>
    <row r="1422" spans="4:4" x14ac:dyDescent="0.25">
      <c r="D1422" s="190"/>
    </row>
    <row r="1423" spans="4:4" x14ac:dyDescent="0.25">
      <c r="D1423" s="190"/>
    </row>
    <row r="1424" spans="4:4" x14ac:dyDescent="0.25">
      <c r="D1424" s="190"/>
    </row>
    <row r="1425" spans="4:4" x14ac:dyDescent="0.25">
      <c r="D1425" s="190"/>
    </row>
    <row r="1426" spans="4:4" x14ac:dyDescent="0.25">
      <c r="D1426" s="190"/>
    </row>
    <row r="1427" spans="4:4" x14ac:dyDescent="0.25">
      <c r="D1427" s="190"/>
    </row>
    <row r="1428" spans="4:4" x14ac:dyDescent="0.25">
      <c r="D1428" s="190"/>
    </row>
    <row r="1429" spans="4:4" x14ac:dyDescent="0.25">
      <c r="D1429" s="190"/>
    </row>
    <row r="1430" spans="4:4" x14ac:dyDescent="0.25">
      <c r="D1430" s="190"/>
    </row>
    <row r="1431" spans="4:4" x14ac:dyDescent="0.25">
      <c r="D1431" s="190"/>
    </row>
    <row r="1432" spans="4:4" x14ac:dyDescent="0.25">
      <c r="D1432" s="190"/>
    </row>
    <row r="1433" spans="4:4" x14ac:dyDescent="0.25">
      <c r="D1433" s="190"/>
    </row>
    <row r="1434" spans="4:4" x14ac:dyDescent="0.25">
      <c r="D1434" s="190"/>
    </row>
    <row r="1435" spans="4:4" x14ac:dyDescent="0.25">
      <c r="D1435" s="190"/>
    </row>
    <row r="1436" spans="4:4" x14ac:dyDescent="0.25">
      <c r="D1436" s="190"/>
    </row>
    <row r="1437" spans="4:4" x14ac:dyDescent="0.25">
      <c r="D1437" s="190"/>
    </row>
    <row r="1438" spans="4:4" x14ac:dyDescent="0.25">
      <c r="D1438" s="190"/>
    </row>
    <row r="1439" spans="4:4" x14ac:dyDescent="0.25">
      <c r="D1439" s="190"/>
    </row>
    <row r="1440" spans="4:4" x14ac:dyDescent="0.25">
      <c r="D1440" s="190"/>
    </row>
    <row r="1441" spans="4:4" x14ac:dyDescent="0.25">
      <c r="D1441" s="190"/>
    </row>
    <row r="1442" spans="4:4" x14ac:dyDescent="0.25">
      <c r="D1442" s="190"/>
    </row>
    <row r="1443" spans="4:4" x14ac:dyDescent="0.25">
      <c r="D1443" s="190"/>
    </row>
    <row r="1444" spans="4:4" x14ac:dyDescent="0.25">
      <c r="D1444" s="190"/>
    </row>
    <row r="1445" spans="4:4" x14ac:dyDescent="0.25">
      <c r="D1445" s="190"/>
    </row>
    <row r="1446" spans="4:4" x14ac:dyDescent="0.25">
      <c r="D1446" s="190"/>
    </row>
    <row r="1447" spans="4:4" x14ac:dyDescent="0.25">
      <c r="D1447" s="190"/>
    </row>
    <row r="1448" spans="4:4" x14ac:dyDescent="0.25">
      <c r="D1448" s="190"/>
    </row>
    <row r="1449" spans="4:4" x14ac:dyDescent="0.25">
      <c r="D1449" s="190"/>
    </row>
    <row r="1450" spans="4:4" x14ac:dyDescent="0.25">
      <c r="D1450" s="190"/>
    </row>
    <row r="1451" spans="4:4" x14ac:dyDescent="0.25">
      <c r="D1451" s="190"/>
    </row>
    <row r="1452" spans="4:4" x14ac:dyDescent="0.25">
      <c r="D1452" s="190"/>
    </row>
    <row r="1453" spans="4:4" x14ac:dyDescent="0.25">
      <c r="D1453" s="190"/>
    </row>
    <row r="1454" spans="4:4" x14ac:dyDescent="0.25">
      <c r="D1454" s="190"/>
    </row>
    <row r="1455" spans="4:4" x14ac:dyDescent="0.25">
      <c r="D1455" s="190"/>
    </row>
    <row r="1456" spans="4:4" x14ac:dyDescent="0.25">
      <c r="D1456" s="190"/>
    </row>
    <row r="1457" spans="4:4" x14ac:dyDescent="0.25">
      <c r="D1457" s="190"/>
    </row>
    <row r="1458" spans="4:4" x14ac:dyDescent="0.25">
      <c r="D1458" s="190"/>
    </row>
    <row r="1459" spans="4:4" x14ac:dyDescent="0.25">
      <c r="D1459" s="190"/>
    </row>
    <row r="1460" spans="4:4" x14ac:dyDescent="0.25">
      <c r="D1460" s="190"/>
    </row>
    <row r="1461" spans="4:4" x14ac:dyDescent="0.25">
      <c r="D1461" s="190"/>
    </row>
    <row r="1462" spans="4:4" x14ac:dyDescent="0.25">
      <c r="D1462" s="190"/>
    </row>
    <row r="1463" spans="4:4" x14ac:dyDescent="0.25">
      <c r="D1463" s="190"/>
    </row>
    <row r="1464" spans="4:4" x14ac:dyDescent="0.25">
      <c r="D1464" s="190"/>
    </row>
    <row r="1465" spans="4:4" x14ac:dyDescent="0.25">
      <c r="D1465" s="190"/>
    </row>
    <row r="1466" spans="4:4" x14ac:dyDescent="0.25">
      <c r="D1466" s="190"/>
    </row>
    <row r="1467" spans="4:4" x14ac:dyDescent="0.25">
      <c r="D1467" s="190"/>
    </row>
    <row r="1468" spans="4:4" x14ac:dyDescent="0.25">
      <c r="D1468" s="190"/>
    </row>
    <row r="1469" spans="4:4" x14ac:dyDescent="0.25">
      <c r="D1469" s="190"/>
    </row>
    <row r="1470" spans="4:4" x14ac:dyDescent="0.25">
      <c r="D1470" s="190"/>
    </row>
    <row r="1471" spans="4:4" x14ac:dyDescent="0.25">
      <c r="D1471" s="190"/>
    </row>
    <row r="1472" spans="4:4" x14ac:dyDescent="0.25">
      <c r="D1472" s="190"/>
    </row>
    <row r="1473" spans="4:4" x14ac:dyDescent="0.25">
      <c r="D1473" s="190"/>
    </row>
    <row r="1474" spans="4:4" x14ac:dyDescent="0.25">
      <c r="D1474" s="190"/>
    </row>
    <row r="1475" spans="4:4" x14ac:dyDescent="0.25">
      <c r="D1475" s="190"/>
    </row>
    <row r="1476" spans="4:4" x14ac:dyDescent="0.25">
      <c r="D1476" s="190"/>
    </row>
    <row r="1477" spans="4:4" x14ac:dyDescent="0.25">
      <c r="D1477" s="190"/>
    </row>
    <row r="1478" spans="4:4" x14ac:dyDescent="0.25">
      <c r="D1478" s="190"/>
    </row>
    <row r="1479" spans="4:4" x14ac:dyDescent="0.25">
      <c r="D1479" s="190"/>
    </row>
    <row r="1480" spans="4:4" x14ac:dyDescent="0.25">
      <c r="D1480" s="190"/>
    </row>
    <row r="1481" spans="4:4" x14ac:dyDescent="0.25">
      <c r="D1481" s="190"/>
    </row>
    <row r="1482" spans="4:4" x14ac:dyDescent="0.25">
      <c r="D1482" s="190"/>
    </row>
    <row r="1483" spans="4:4" x14ac:dyDescent="0.25">
      <c r="D1483" s="190"/>
    </row>
    <row r="1484" spans="4:4" x14ac:dyDescent="0.25">
      <c r="D1484" s="190"/>
    </row>
    <row r="1485" spans="4:4" x14ac:dyDescent="0.25">
      <c r="D1485" s="190"/>
    </row>
    <row r="1486" spans="4:4" x14ac:dyDescent="0.25">
      <c r="D1486" s="190"/>
    </row>
    <row r="1487" spans="4:4" x14ac:dyDescent="0.25">
      <c r="D1487" s="190"/>
    </row>
    <row r="1488" spans="4:4" x14ac:dyDescent="0.25">
      <c r="D1488" s="190"/>
    </row>
    <row r="1489" spans="4:4" x14ac:dyDescent="0.25">
      <c r="D1489" s="190"/>
    </row>
    <row r="1490" spans="4:4" x14ac:dyDescent="0.25">
      <c r="D1490" s="190"/>
    </row>
    <row r="1491" spans="4:4" x14ac:dyDescent="0.25">
      <c r="D1491" s="190"/>
    </row>
    <row r="1492" spans="4:4" x14ac:dyDescent="0.25">
      <c r="D1492" s="190"/>
    </row>
    <row r="1493" spans="4:4" x14ac:dyDescent="0.25">
      <c r="D1493" s="190"/>
    </row>
    <row r="1494" spans="4:4" x14ac:dyDescent="0.25">
      <c r="D1494" s="190"/>
    </row>
    <row r="1495" spans="4:4" x14ac:dyDescent="0.25">
      <c r="D1495" s="190"/>
    </row>
    <row r="1496" spans="4:4" x14ac:dyDescent="0.25">
      <c r="D1496" s="190"/>
    </row>
    <row r="1497" spans="4:4" x14ac:dyDescent="0.25">
      <c r="D1497" s="190"/>
    </row>
    <row r="1498" spans="4:4" x14ac:dyDescent="0.25">
      <c r="D1498" s="190"/>
    </row>
    <row r="1499" spans="4:4" x14ac:dyDescent="0.25">
      <c r="D1499" s="190"/>
    </row>
    <row r="1500" spans="4:4" x14ac:dyDescent="0.25">
      <c r="D1500" s="190"/>
    </row>
    <row r="1501" spans="4:4" x14ac:dyDescent="0.25">
      <c r="D1501" s="190"/>
    </row>
    <row r="1502" spans="4:4" x14ac:dyDescent="0.25">
      <c r="D1502" s="190"/>
    </row>
    <row r="1503" spans="4:4" x14ac:dyDescent="0.25">
      <c r="D1503" s="190"/>
    </row>
    <row r="1504" spans="4:4" x14ac:dyDescent="0.25">
      <c r="D1504" s="190"/>
    </row>
    <row r="1505" spans="4:4" x14ac:dyDescent="0.25">
      <c r="D1505" s="190"/>
    </row>
    <row r="1506" spans="4:4" x14ac:dyDescent="0.25">
      <c r="D1506" s="190"/>
    </row>
    <row r="1507" spans="4:4" x14ac:dyDescent="0.25">
      <c r="D1507" s="190"/>
    </row>
    <row r="1508" spans="4:4" x14ac:dyDescent="0.25">
      <c r="D1508" s="190"/>
    </row>
    <row r="1509" spans="4:4" x14ac:dyDescent="0.25">
      <c r="D1509" s="190"/>
    </row>
    <row r="1510" spans="4:4" x14ac:dyDescent="0.25">
      <c r="D1510" s="190"/>
    </row>
    <row r="1511" spans="4:4" x14ac:dyDescent="0.25">
      <c r="D1511" s="190"/>
    </row>
    <row r="1512" spans="4:4" x14ac:dyDescent="0.25">
      <c r="D1512" s="190"/>
    </row>
    <row r="1513" spans="4:4" x14ac:dyDescent="0.25">
      <c r="D1513" s="190"/>
    </row>
    <row r="1514" spans="4:4" x14ac:dyDescent="0.25">
      <c r="D1514" s="190"/>
    </row>
    <row r="1515" spans="4:4" x14ac:dyDescent="0.25">
      <c r="D1515" s="190"/>
    </row>
    <row r="1516" spans="4:4" x14ac:dyDescent="0.25">
      <c r="D1516" s="190"/>
    </row>
    <row r="1517" spans="4:4" x14ac:dyDescent="0.25">
      <c r="D1517" s="190"/>
    </row>
    <row r="1518" spans="4:4" x14ac:dyDescent="0.25">
      <c r="D1518" s="190"/>
    </row>
    <row r="1519" spans="4:4" x14ac:dyDescent="0.25">
      <c r="D1519" s="190"/>
    </row>
    <row r="1520" spans="4:4" x14ac:dyDescent="0.25">
      <c r="D1520" s="190"/>
    </row>
    <row r="1521" spans="4:4" x14ac:dyDescent="0.25">
      <c r="D1521" s="190"/>
    </row>
    <row r="1522" spans="4:4" x14ac:dyDescent="0.25">
      <c r="D1522" s="190"/>
    </row>
    <row r="1523" spans="4:4" x14ac:dyDescent="0.25">
      <c r="D1523" s="190"/>
    </row>
    <row r="1524" spans="4:4" x14ac:dyDescent="0.25">
      <c r="D1524" s="190"/>
    </row>
    <row r="1525" spans="4:4" x14ac:dyDescent="0.25">
      <c r="D1525" s="190"/>
    </row>
    <row r="1526" spans="4:4" x14ac:dyDescent="0.25">
      <c r="D1526" s="190"/>
    </row>
    <row r="1527" spans="4:4" x14ac:dyDescent="0.25">
      <c r="D1527" s="190"/>
    </row>
    <row r="1528" spans="4:4" x14ac:dyDescent="0.25">
      <c r="D1528" s="190"/>
    </row>
    <row r="1529" spans="4:4" x14ac:dyDescent="0.25">
      <c r="D1529" s="190"/>
    </row>
    <row r="1530" spans="4:4" x14ac:dyDescent="0.25">
      <c r="D1530" s="190"/>
    </row>
    <row r="1531" spans="4:4" x14ac:dyDescent="0.25">
      <c r="D1531" s="190"/>
    </row>
    <row r="1532" spans="4:4" x14ac:dyDescent="0.25">
      <c r="D1532" s="190"/>
    </row>
    <row r="1533" spans="4:4" x14ac:dyDescent="0.25">
      <c r="D1533" s="190"/>
    </row>
    <row r="1534" spans="4:4" x14ac:dyDescent="0.25">
      <c r="D1534" s="190"/>
    </row>
    <row r="1535" spans="4:4" x14ac:dyDescent="0.25">
      <c r="D1535" s="190"/>
    </row>
    <row r="1536" spans="4:4" x14ac:dyDescent="0.25">
      <c r="D1536" s="190"/>
    </row>
    <row r="1537" spans="4:4" x14ac:dyDescent="0.25">
      <c r="D1537" s="190"/>
    </row>
    <row r="1538" spans="4:4" x14ac:dyDescent="0.25">
      <c r="D1538" s="190"/>
    </row>
    <row r="1539" spans="4:4" x14ac:dyDescent="0.25">
      <c r="D1539" s="190"/>
    </row>
    <row r="1540" spans="4:4" x14ac:dyDescent="0.25">
      <c r="D1540" s="190"/>
    </row>
    <row r="1541" spans="4:4" x14ac:dyDescent="0.25">
      <c r="D1541" s="190"/>
    </row>
    <row r="1542" spans="4:4" x14ac:dyDescent="0.25">
      <c r="D1542" s="190"/>
    </row>
    <row r="1543" spans="4:4" x14ac:dyDescent="0.25">
      <c r="D1543" s="190"/>
    </row>
    <row r="1544" spans="4:4" x14ac:dyDescent="0.25">
      <c r="D1544" s="190"/>
    </row>
    <row r="1545" spans="4:4" x14ac:dyDescent="0.25">
      <c r="D1545" s="190"/>
    </row>
    <row r="1546" spans="4:4" x14ac:dyDescent="0.25">
      <c r="D1546" s="190"/>
    </row>
    <row r="1547" spans="4:4" x14ac:dyDescent="0.25">
      <c r="D1547" s="190"/>
    </row>
    <row r="1548" spans="4:4" x14ac:dyDescent="0.25">
      <c r="D1548" s="190"/>
    </row>
    <row r="1549" spans="4:4" x14ac:dyDescent="0.25">
      <c r="D1549" s="190"/>
    </row>
    <row r="1550" spans="4:4" x14ac:dyDescent="0.25">
      <c r="D1550" s="190"/>
    </row>
    <row r="1551" spans="4:4" x14ac:dyDescent="0.25">
      <c r="D1551" s="190"/>
    </row>
    <row r="1552" spans="4:4" x14ac:dyDescent="0.25">
      <c r="D1552" s="190"/>
    </row>
    <row r="1553" spans="4:4" x14ac:dyDescent="0.25">
      <c r="D1553" s="190"/>
    </row>
    <row r="1554" spans="4:4" x14ac:dyDescent="0.25">
      <c r="D1554" s="190"/>
    </row>
    <row r="1555" spans="4:4" x14ac:dyDescent="0.25">
      <c r="D1555" s="190"/>
    </row>
    <row r="1556" spans="4:4" x14ac:dyDescent="0.25">
      <c r="D1556" s="190"/>
    </row>
    <row r="1557" spans="4:4" x14ac:dyDescent="0.25">
      <c r="D1557" s="190"/>
    </row>
    <row r="1558" spans="4:4" x14ac:dyDescent="0.25">
      <c r="D1558" s="190"/>
    </row>
    <row r="1559" spans="4:4" x14ac:dyDescent="0.25">
      <c r="D1559" s="190"/>
    </row>
    <row r="1560" spans="4:4" x14ac:dyDescent="0.25">
      <c r="D1560" s="190"/>
    </row>
    <row r="1561" spans="4:4" x14ac:dyDescent="0.25">
      <c r="D1561" s="190"/>
    </row>
    <row r="1562" spans="4:4" x14ac:dyDescent="0.25">
      <c r="D1562" s="190"/>
    </row>
    <row r="1563" spans="4:4" x14ac:dyDescent="0.25">
      <c r="D1563" s="190"/>
    </row>
    <row r="1564" spans="4:4" x14ac:dyDescent="0.25">
      <c r="D1564" s="190"/>
    </row>
    <row r="1565" spans="4:4" x14ac:dyDescent="0.25">
      <c r="D1565" s="190"/>
    </row>
    <row r="1566" spans="4:4" x14ac:dyDescent="0.25">
      <c r="D1566" s="190"/>
    </row>
    <row r="1567" spans="4:4" x14ac:dyDescent="0.25">
      <c r="D1567" s="190"/>
    </row>
    <row r="1568" spans="4:4" x14ac:dyDescent="0.25">
      <c r="D1568" s="190"/>
    </row>
    <row r="1569" spans="4:4" x14ac:dyDescent="0.25">
      <c r="D1569" s="190"/>
    </row>
    <row r="1570" spans="4:4" x14ac:dyDescent="0.25">
      <c r="D1570" s="190"/>
    </row>
    <row r="1571" spans="4:4" x14ac:dyDescent="0.25">
      <c r="D1571" s="190"/>
    </row>
    <row r="1572" spans="4:4" x14ac:dyDescent="0.25">
      <c r="D1572" s="190"/>
    </row>
    <row r="1573" spans="4:4" x14ac:dyDescent="0.25">
      <c r="D1573" s="190"/>
    </row>
    <row r="1574" spans="4:4" x14ac:dyDescent="0.25">
      <c r="D1574" s="190"/>
    </row>
    <row r="1575" spans="4:4" x14ac:dyDescent="0.25">
      <c r="D1575" s="190"/>
    </row>
    <row r="1576" spans="4:4" x14ac:dyDescent="0.25">
      <c r="D1576" s="190"/>
    </row>
    <row r="1577" spans="4:4" x14ac:dyDescent="0.25">
      <c r="D1577" s="190"/>
    </row>
    <row r="1578" spans="4:4" x14ac:dyDescent="0.25">
      <c r="D1578" s="190"/>
    </row>
    <row r="1579" spans="4:4" x14ac:dyDescent="0.25">
      <c r="D1579" s="190"/>
    </row>
    <row r="1580" spans="4:4" x14ac:dyDescent="0.25">
      <c r="D1580" s="190"/>
    </row>
    <row r="1581" spans="4:4" x14ac:dyDescent="0.25">
      <c r="D1581" s="190"/>
    </row>
    <row r="1582" spans="4:4" x14ac:dyDescent="0.25">
      <c r="D1582" s="190"/>
    </row>
    <row r="1583" spans="4:4" x14ac:dyDescent="0.25">
      <c r="D1583" s="190"/>
    </row>
    <row r="1584" spans="4:4" x14ac:dyDescent="0.25">
      <c r="D1584" s="190"/>
    </row>
    <row r="1585" spans="4:4" x14ac:dyDescent="0.25">
      <c r="D1585" s="190"/>
    </row>
    <row r="1586" spans="4:4" x14ac:dyDescent="0.25">
      <c r="D1586" s="190"/>
    </row>
    <row r="1587" spans="4:4" x14ac:dyDescent="0.25">
      <c r="D1587" s="190"/>
    </row>
    <row r="1588" spans="4:4" x14ac:dyDescent="0.25">
      <c r="D1588" s="190"/>
    </row>
    <row r="1589" spans="4:4" x14ac:dyDescent="0.25">
      <c r="D1589" s="190"/>
    </row>
    <row r="1590" spans="4:4" x14ac:dyDescent="0.25">
      <c r="D1590" s="190"/>
    </row>
    <row r="1591" spans="4:4" x14ac:dyDescent="0.25">
      <c r="D1591" s="190"/>
    </row>
    <row r="1592" spans="4:4" x14ac:dyDescent="0.25">
      <c r="D1592" s="190"/>
    </row>
    <row r="1593" spans="4:4" x14ac:dyDescent="0.25">
      <c r="D1593" s="190"/>
    </row>
    <row r="1594" spans="4:4" x14ac:dyDescent="0.25">
      <c r="D1594" s="190"/>
    </row>
    <row r="1595" spans="4:4" x14ac:dyDescent="0.25">
      <c r="D1595" s="190"/>
    </row>
    <row r="1596" spans="4:4" x14ac:dyDescent="0.25">
      <c r="D1596" s="190"/>
    </row>
    <row r="1597" spans="4:4" x14ac:dyDescent="0.25">
      <c r="D1597" s="190"/>
    </row>
    <row r="1598" spans="4:4" x14ac:dyDescent="0.25">
      <c r="D1598" s="190"/>
    </row>
    <row r="1599" spans="4:4" x14ac:dyDescent="0.25">
      <c r="D1599" s="190"/>
    </row>
    <row r="1600" spans="4:4" x14ac:dyDescent="0.25">
      <c r="D1600" s="190"/>
    </row>
    <row r="1601" spans="4:4" x14ac:dyDescent="0.25">
      <c r="D1601" s="190"/>
    </row>
    <row r="1602" spans="4:4" x14ac:dyDescent="0.25">
      <c r="D1602" s="190"/>
    </row>
    <row r="1603" spans="4:4" x14ac:dyDescent="0.25">
      <c r="D1603" s="190"/>
    </row>
    <row r="1604" spans="4:4" x14ac:dyDescent="0.25">
      <c r="D1604" s="190"/>
    </row>
    <row r="1605" spans="4:4" x14ac:dyDescent="0.25">
      <c r="D1605" s="190"/>
    </row>
    <row r="1606" spans="4:4" x14ac:dyDescent="0.25">
      <c r="D1606" s="190"/>
    </row>
    <row r="1607" spans="4:4" x14ac:dyDescent="0.25">
      <c r="D1607" s="190"/>
    </row>
    <row r="1608" spans="4:4" x14ac:dyDescent="0.25">
      <c r="D1608" s="190"/>
    </row>
    <row r="1609" spans="4:4" x14ac:dyDescent="0.25">
      <c r="D1609" s="190"/>
    </row>
    <row r="1610" spans="4:4" x14ac:dyDescent="0.25">
      <c r="D1610" s="190"/>
    </row>
    <row r="1611" spans="4:4" x14ac:dyDescent="0.25">
      <c r="D1611" s="190"/>
    </row>
    <row r="1612" spans="4:4" x14ac:dyDescent="0.25">
      <c r="D1612" s="190"/>
    </row>
    <row r="1613" spans="4:4" x14ac:dyDescent="0.25">
      <c r="D1613" s="190"/>
    </row>
    <row r="1614" spans="4:4" x14ac:dyDescent="0.25">
      <c r="D1614" s="190"/>
    </row>
    <row r="1615" spans="4:4" x14ac:dyDescent="0.25">
      <c r="D1615" s="190"/>
    </row>
    <row r="1616" spans="4:4" x14ac:dyDescent="0.25">
      <c r="D1616" s="190"/>
    </row>
    <row r="1617" spans="4:4" x14ac:dyDescent="0.25">
      <c r="D1617" s="190"/>
    </row>
    <row r="1618" spans="4:4" x14ac:dyDescent="0.25">
      <c r="D1618" s="190"/>
    </row>
    <row r="1619" spans="4:4" x14ac:dyDescent="0.25">
      <c r="D1619" s="190"/>
    </row>
    <row r="1620" spans="4:4" x14ac:dyDescent="0.25">
      <c r="D1620" s="190"/>
    </row>
    <row r="1621" spans="4:4" x14ac:dyDescent="0.25">
      <c r="D1621" s="190"/>
    </row>
    <row r="1622" spans="4:4" x14ac:dyDescent="0.25">
      <c r="D1622" s="190"/>
    </row>
    <row r="1623" spans="4:4" x14ac:dyDescent="0.25">
      <c r="D1623" s="190"/>
    </row>
    <row r="1624" spans="4:4" x14ac:dyDescent="0.25">
      <c r="D1624" s="190"/>
    </row>
    <row r="1625" spans="4:4" x14ac:dyDescent="0.25">
      <c r="D1625" s="190"/>
    </row>
    <row r="1626" spans="4:4" x14ac:dyDescent="0.25">
      <c r="D1626" s="190"/>
    </row>
    <row r="1627" spans="4:4" x14ac:dyDescent="0.25">
      <c r="D1627" s="190"/>
    </row>
    <row r="1628" spans="4:4" x14ac:dyDescent="0.25">
      <c r="D1628" s="190"/>
    </row>
    <row r="1629" spans="4:4" x14ac:dyDescent="0.25">
      <c r="D1629" s="190"/>
    </row>
    <row r="1630" spans="4:4" x14ac:dyDescent="0.25">
      <c r="D1630" s="190"/>
    </row>
    <row r="1631" spans="4:4" x14ac:dyDescent="0.25">
      <c r="D1631" s="190"/>
    </row>
    <row r="1632" spans="4:4" x14ac:dyDescent="0.25">
      <c r="D1632" s="190"/>
    </row>
    <row r="1633" spans="4:4" x14ac:dyDescent="0.25">
      <c r="D1633" s="190"/>
    </row>
    <row r="1634" spans="4:4" x14ac:dyDescent="0.25">
      <c r="D1634" s="190"/>
    </row>
    <row r="1635" spans="4:4" x14ac:dyDescent="0.25">
      <c r="D1635" s="190"/>
    </row>
    <row r="1636" spans="4:4" x14ac:dyDescent="0.25">
      <c r="D1636" s="190"/>
    </row>
    <row r="1637" spans="4:4" x14ac:dyDescent="0.25">
      <c r="D1637" s="190"/>
    </row>
    <row r="1638" spans="4:4" x14ac:dyDescent="0.25">
      <c r="D1638" s="190"/>
    </row>
    <row r="1639" spans="4:4" x14ac:dyDescent="0.25">
      <c r="D1639" s="190"/>
    </row>
    <row r="1640" spans="4:4" x14ac:dyDescent="0.25">
      <c r="D1640" s="190"/>
    </row>
    <row r="1641" spans="4:4" x14ac:dyDescent="0.25">
      <c r="D1641" s="190"/>
    </row>
    <row r="1642" spans="4:4" x14ac:dyDescent="0.25">
      <c r="D1642" s="190"/>
    </row>
    <row r="1643" spans="4:4" x14ac:dyDescent="0.25">
      <c r="D1643" s="190"/>
    </row>
    <row r="1644" spans="4:4" x14ac:dyDescent="0.25">
      <c r="D1644" s="190"/>
    </row>
    <row r="1645" spans="4:4" x14ac:dyDescent="0.25">
      <c r="D1645" s="190"/>
    </row>
    <row r="1646" spans="4:4" x14ac:dyDescent="0.25">
      <c r="D1646" s="190"/>
    </row>
    <row r="1647" spans="4:4" x14ac:dyDescent="0.25">
      <c r="D1647" s="190"/>
    </row>
    <row r="1648" spans="4:4" x14ac:dyDescent="0.25">
      <c r="D1648" s="190"/>
    </row>
    <row r="1649" spans="4:4" x14ac:dyDescent="0.25">
      <c r="D1649" s="190"/>
    </row>
    <row r="1650" spans="4:4" x14ac:dyDescent="0.25">
      <c r="D1650" s="190"/>
    </row>
    <row r="1651" spans="4:4" x14ac:dyDescent="0.25">
      <c r="D1651" s="190"/>
    </row>
    <row r="1652" spans="4:4" x14ac:dyDescent="0.25">
      <c r="D1652" s="190"/>
    </row>
    <row r="1653" spans="4:4" x14ac:dyDescent="0.25">
      <c r="D1653" s="190"/>
    </row>
    <row r="1654" spans="4:4" x14ac:dyDescent="0.25">
      <c r="D1654" s="190"/>
    </row>
    <row r="1655" spans="4:4" x14ac:dyDescent="0.25">
      <c r="D1655" s="190"/>
    </row>
    <row r="1656" spans="4:4" x14ac:dyDescent="0.25">
      <c r="D1656" s="190"/>
    </row>
    <row r="1657" spans="4:4" x14ac:dyDescent="0.25">
      <c r="D1657" s="190"/>
    </row>
    <row r="1658" spans="4:4" x14ac:dyDescent="0.25">
      <c r="D1658" s="190"/>
    </row>
    <row r="1659" spans="4:4" x14ac:dyDescent="0.25">
      <c r="D1659" s="190"/>
    </row>
    <row r="1660" spans="4:4" x14ac:dyDescent="0.25">
      <c r="D1660" s="190"/>
    </row>
    <row r="1661" spans="4:4" x14ac:dyDescent="0.25">
      <c r="D1661" s="190"/>
    </row>
    <row r="1662" spans="4:4" x14ac:dyDescent="0.25">
      <c r="D1662" s="190"/>
    </row>
    <row r="1663" spans="4:4" x14ac:dyDescent="0.25">
      <c r="D1663" s="190"/>
    </row>
    <row r="1664" spans="4:4" x14ac:dyDescent="0.25">
      <c r="D1664" s="190"/>
    </row>
    <row r="1665" spans="4:4" x14ac:dyDescent="0.25">
      <c r="D1665" s="190"/>
    </row>
    <row r="1666" spans="4:4" x14ac:dyDescent="0.25">
      <c r="D1666" s="190"/>
    </row>
    <row r="1667" spans="4:4" x14ac:dyDescent="0.25">
      <c r="D1667" s="190"/>
    </row>
    <row r="1668" spans="4:4" x14ac:dyDescent="0.25">
      <c r="D1668" s="190"/>
    </row>
    <row r="1669" spans="4:4" x14ac:dyDescent="0.25">
      <c r="D1669" s="190"/>
    </row>
    <row r="1670" spans="4:4" x14ac:dyDescent="0.25">
      <c r="D1670" s="190"/>
    </row>
    <row r="1671" spans="4:4" x14ac:dyDescent="0.25">
      <c r="D1671" s="190"/>
    </row>
    <row r="1672" spans="4:4" x14ac:dyDescent="0.25">
      <c r="D1672" s="190"/>
    </row>
    <row r="1673" spans="4:4" x14ac:dyDescent="0.25">
      <c r="D1673" s="190"/>
    </row>
    <row r="1674" spans="4:4" x14ac:dyDescent="0.25">
      <c r="D1674" s="190"/>
    </row>
    <row r="1675" spans="4:4" x14ac:dyDescent="0.25">
      <c r="D1675" s="190"/>
    </row>
    <row r="1676" spans="4:4" x14ac:dyDescent="0.25">
      <c r="D1676" s="190"/>
    </row>
    <row r="1677" spans="4:4" x14ac:dyDescent="0.25">
      <c r="D1677" s="190"/>
    </row>
    <row r="1678" spans="4:4" x14ac:dyDescent="0.25">
      <c r="D1678" s="190"/>
    </row>
    <row r="1679" spans="4:4" x14ac:dyDescent="0.25">
      <c r="D1679" s="190"/>
    </row>
    <row r="1680" spans="4:4" x14ac:dyDescent="0.25">
      <c r="D1680" s="190"/>
    </row>
    <row r="1681" spans="4:4" x14ac:dyDescent="0.25">
      <c r="D1681" s="190"/>
    </row>
    <row r="1682" spans="4:4" x14ac:dyDescent="0.25">
      <c r="D1682" s="190"/>
    </row>
    <row r="1683" spans="4:4" x14ac:dyDescent="0.25">
      <c r="D1683" s="190"/>
    </row>
    <row r="1684" spans="4:4" x14ac:dyDescent="0.25">
      <c r="D1684" s="190"/>
    </row>
    <row r="1685" spans="4:4" x14ac:dyDescent="0.25">
      <c r="D1685" s="190"/>
    </row>
    <row r="1686" spans="4:4" x14ac:dyDescent="0.25">
      <c r="D1686" s="190"/>
    </row>
    <row r="1687" spans="4:4" x14ac:dyDescent="0.25">
      <c r="D1687" s="190"/>
    </row>
    <row r="1688" spans="4:4" x14ac:dyDescent="0.25">
      <c r="D1688" s="190"/>
    </row>
    <row r="1689" spans="4:4" x14ac:dyDescent="0.25">
      <c r="D1689" s="190"/>
    </row>
    <row r="1690" spans="4:4" x14ac:dyDescent="0.25">
      <c r="D1690" s="190"/>
    </row>
    <row r="1691" spans="4:4" x14ac:dyDescent="0.25">
      <c r="D1691" s="190"/>
    </row>
    <row r="1692" spans="4:4" x14ac:dyDescent="0.25">
      <c r="D1692" s="190"/>
    </row>
    <row r="1693" spans="4:4" x14ac:dyDescent="0.25">
      <c r="D1693" s="190"/>
    </row>
    <row r="1694" spans="4:4" x14ac:dyDescent="0.25">
      <c r="D1694" s="190"/>
    </row>
    <row r="1695" spans="4:4" x14ac:dyDescent="0.25">
      <c r="D1695" s="190"/>
    </row>
    <row r="1696" spans="4:4" x14ac:dyDescent="0.25">
      <c r="D1696" s="190"/>
    </row>
    <row r="1697" spans="4:4" x14ac:dyDescent="0.25">
      <c r="D1697" s="190"/>
    </row>
    <row r="1698" spans="4:4" x14ac:dyDescent="0.25">
      <c r="D1698" s="190"/>
    </row>
    <row r="1699" spans="4:4" x14ac:dyDescent="0.25">
      <c r="D1699" s="190"/>
    </row>
    <row r="1700" spans="4:4" x14ac:dyDescent="0.25">
      <c r="D1700" s="190"/>
    </row>
    <row r="1701" spans="4:4" x14ac:dyDescent="0.25">
      <c r="D1701" s="190"/>
    </row>
    <row r="1702" spans="4:4" x14ac:dyDescent="0.25">
      <c r="D1702" s="190"/>
    </row>
    <row r="1703" spans="4:4" x14ac:dyDescent="0.25">
      <c r="D1703" s="190"/>
    </row>
    <row r="1704" spans="4:4" x14ac:dyDescent="0.25">
      <c r="D1704" s="190"/>
    </row>
    <row r="1705" spans="4:4" x14ac:dyDescent="0.25">
      <c r="D1705" s="190"/>
    </row>
    <row r="1706" spans="4:4" x14ac:dyDescent="0.25">
      <c r="D1706" s="190"/>
    </row>
    <row r="1707" spans="4:4" x14ac:dyDescent="0.25">
      <c r="D1707" s="190"/>
    </row>
    <row r="1708" spans="4:4" x14ac:dyDescent="0.25">
      <c r="D1708" s="190"/>
    </row>
    <row r="1709" spans="4:4" x14ac:dyDescent="0.25">
      <c r="D1709" s="190"/>
    </row>
    <row r="1710" spans="4:4" x14ac:dyDescent="0.25">
      <c r="D1710" s="190"/>
    </row>
    <row r="1711" spans="4:4" x14ac:dyDescent="0.25">
      <c r="D1711" s="190"/>
    </row>
    <row r="1712" spans="4:4" x14ac:dyDescent="0.25">
      <c r="D1712" s="190"/>
    </row>
    <row r="1713" spans="4:4" x14ac:dyDescent="0.25">
      <c r="D1713" s="190"/>
    </row>
    <row r="1714" spans="4:4" x14ac:dyDescent="0.25">
      <c r="D1714" s="190"/>
    </row>
    <row r="1715" spans="4:4" x14ac:dyDescent="0.25">
      <c r="D1715" s="190"/>
    </row>
    <row r="1716" spans="4:4" x14ac:dyDescent="0.25">
      <c r="D1716" s="190"/>
    </row>
    <row r="1717" spans="4:4" x14ac:dyDescent="0.25">
      <c r="D1717" s="190"/>
    </row>
    <row r="1718" spans="4:4" x14ac:dyDescent="0.25">
      <c r="D1718" s="190"/>
    </row>
    <row r="1719" spans="4:4" x14ac:dyDescent="0.25">
      <c r="D1719" s="190"/>
    </row>
    <row r="1720" spans="4:4" x14ac:dyDescent="0.25">
      <c r="D1720" s="190"/>
    </row>
    <row r="1721" spans="4:4" x14ac:dyDescent="0.25">
      <c r="D1721" s="190"/>
    </row>
    <row r="1722" spans="4:4" x14ac:dyDescent="0.25">
      <c r="D1722" s="190"/>
    </row>
    <row r="1723" spans="4:4" x14ac:dyDescent="0.25">
      <c r="D1723" s="190"/>
    </row>
    <row r="1724" spans="4:4" x14ac:dyDescent="0.25">
      <c r="D1724" s="190"/>
    </row>
    <row r="1725" spans="4:4" x14ac:dyDescent="0.25">
      <c r="D1725" s="190"/>
    </row>
    <row r="1726" spans="4:4" x14ac:dyDescent="0.25">
      <c r="D1726" s="190"/>
    </row>
    <row r="1727" spans="4:4" x14ac:dyDescent="0.25">
      <c r="D1727" s="190"/>
    </row>
    <row r="1728" spans="4:4" x14ac:dyDescent="0.25">
      <c r="D1728" s="190"/>
    </row>
    <row r="1729" spans="4:4" x14ac:dyDescent="0.25">
      <c r="D1729" s="190"/>
    </row>
    <row r="1730" spans="4:4" x14ac:dyDescent="0.25">
      <c r="D1730" s="190"/>
    </row>
    <row r="1731" spans="4:4" x14ac:dyDescent="0.25">
      <c r="D1731" s="190"/>
    </row>
    <row r="1732" spans="4:4" x14ac:dyDescent="0.25">
      <c r="D1732" s="190"/>
    </row>
    <row r="1733" spans="4:4" x14ac:dyDescent="0.25">
      <c r="D1733" s="190"/>
    </row>
    <row r="1734" spans="4:4" x14ac:dyDescent="0.25">
      <c r="D1734" s="190"/>
    </row>
    <row r="1735" spans="4:4" x14ac:dyDescent="0.25">
      <c r="D1735" s="190"/>
    </row>
    <row r="1736" spans="4:4" x14ac:dyDescent="0.25">
      <c r="D1736" s="190"/>
    </row>
    <row r="1737" spans="4:4" x14ac:dyDescent="0.25">
      <c r="D1737" s="190"/>
    </row>
    <row r="1738" spans="4:4" x14ac:dyDescent="0.25">
      <c r="D1738" s="190"/>
    </row>
    <row r="1739" spans="4:4" x14ac:dyDescent="0.25">
      <c r="D1739" s="190"/>
    </row>
    <row r="1740" spans="4:4" x14ac:dyDescent="0.25">
      <c r="D1740" s="190"/>
    </row>
    <row r="1741" spans="4:4" x14ac:dyDescent="0.25">
      <c r="D1741" s="190"/>
    </row>
    <row r="1742" spans="4:4" x14ac:dyDescent="0.25">
      <c r="D1742" s="190"/>
    </row>
    <row r="1743" spans="4:4" x14ac:dyDescent="0.25">
      <c r="D1743" s="190"/>
    </row>
    <row r="1744" spans="4:4" x14ac:dyDescent="0.25">
      <c r="D1744" s="190"/>
    </row>
    <row r="1745" spans="4:4" x14ac:dyDescent="0.25">
      <c r="D1745" s="190"/>
    </row>
    <row r="1746" spans="4:4" x14ac:dyDescent="0.25">
      <c r="D1746" s="190"/>
    </row>
    <row r="1747" spans="4:4" x14ac:dyDescent="0.25">
      <c r="D1747" s="190"/>
    </row>
    <row r="1748" spans="4:4" x14ac:dyDescent="0.25">
      <c r="D1748" s="190"/>
    </row>
    <row r="1749" spans="4:4" x14ac:dyDescent="0.25">
      <c r="D1749" s="190"/>
    </row>
    <row r="1750" spans="4:4" x14ac:dyDescent="0.25">
      <c r="D1750" s="190"/>
    </row>
    <row r="1751" spans="4:4" x14ac:dyDescent="0.25">
      <c r="D1751" s="190"/>
    </row>
    <row r="1752" spans="4:4" x14ac:dyDescent="0.25">
      <c r="D1752" s="190"/>
    </row>
    <row r="1753" spans="4:4" x14ac:dyDescent="0.25">
      <c r="D1753" s="190"/>
    </row>
    <row r="1754" spans="4:4" x14ac:dyDescent="0.25">
      <c r="D1754" s="190"/>
    </row>
    <row r="1755" spans="4:4" x14ac:dyDescent="0.25">
      <c r="D1755" s="190"/>
    </row>
    <row r="1756" spans="4:4" x14ac:dyDescent="0.25">
      <c r="D1756" s="190"/>
    </row>
    <row r="1757" spans="4:4" x14ac:dyDescent="0.25">
      <c r="D1757" s="190"/>
    </row>
    <row r="1758" spans="4:4" x14ac:dyDescent="0.25">
      <c r="D1758" s="190"/>
    </row>
    <row r="1759" spans="4:4" x14ac:dyDescent="0.25">
      <c r="D1759" s="190"/>
    </row>
    <row r="1760" spans="4:4" x14ac:dyDescent="0.25">
      <c r="D1760" s="190"/>
    </row>
    <row r="1761" spans="4:4" x14ac:dyDescent="0.25">
      <c r="D1761" s="190"/>
    </row>
    <row r="1762" spans="4:4" x14ac:dyDescent="0.25">
      <c r="D1762" s="190"/>
    </row>
    <row r="1763" spans="4:4" x14ac:dyDescent="0.25">
      <c r="D1763" s="190"/>
    </row>
    <row r="1764" spans="4:4" x14ac:dyDescent="0.25">
      <c r="D1764" s="190"/>
    </row>
    <row r="1765" spans="4:4" x14ac:dyDescent="0.25">
      <c r="D1765" s="190"/>
    </row>
    <row r="1766" spans="4:4" x14ac:dyDescent="0.25">
      <c r="D1766" s="190"/>
    </row>
    <row r="1767" spans="4:4" x14ac:dyDescent="0.25">
      <c r="D1767" s="190"/>
    </row>
    <row r="1768" spans="4:4" x14ac:dyDescent="0.25">
      <c r="D1768" s="190"/>
    </row>
    <row r="1769" spans="4:4" x14ac:dyDescent="0.25">
      <c r="D1769" s="190"/>
    </row>
    <row r="1770" spans="4:4" x14ac:dyDescent="0.25">
      <c r="D1770" s="190"/>
    </row>
    <row r="1771" spans="4:4" x14ac:dyDescent="0.25">
      <c r="D1771" s="190"/>
    </row>
    <row r="1772" spans="4:4" x14ac:dyDescent="0.25">
      <c r="D1772" s="190"/>
    </row>
    <row r="1773" spans="4:4" x14ac:dyDescent="0.25">
      <c r="D1773" s="190"/>
    </row>
    <row r="1774" spans="4:4" x14ac:dyDescent="0.25">
      <c r="D1774" s="190"/>
    </row>
    <row r="1775" spans="4:4" x14ac:dyDescent="0.25">
      <c r="D1775" s="190"/>
    </row>
    <row r="1776" spans="4:4" x14ac:dyDescent="0.25">
      <c r="D1776" s="190"/>
    </row>
    <row r="1777" spans="4:4" x14ac:dyDescent="0.25">
      <c r="D1777" s="190"/>
    </row>
    <row r="1778" spans="4:4" x14ac:dyDescent="0.25">
      <c r="D1778" s="190"/>
    </row>
    <row r="1779" spans="4:4" x14ac:dyDescent="0.25">
      <c r="D1779" s="190"/>
    </row>
    <row r="1780" spans="4:4" x14ac:dyDescent="0.25">
      <c r="D1780" s="190"/>
    </row>
    <row r="1781" spans="4:4" x14ac:dyDescent="0.25">
      <c r="D1781" s="190"/>
    </row>
    <row r="1782" spans="4:4" x14ac:dyDescent="0.25">
      <c r="D1782" s="190"/>
    </row>
    <row r="1783" spans="4:4" x14ac:dyDescent="0.25">
      <c r="D1783" s="190"/>
    </row>
    <row r="1784" spans="4:4" x14ac:dyDescent="0.25">
      <c r="D1784" s="190"/>
    </row>
    <row r="1785" spans="4:4" x14ac:dyDescent="0.25">
      <c r="D1785" s="190"/>
    </row>
    <row r="1786" spans="4:4" x14ac:dyDescent="0.25">
      <c r="D1786" s="190"/>
    </row>
    <row r="1787" spans="4:4" x14ac:dyDescent="0.25">
      <c r="D1787" s="190"/>
    </row>
    <row r="1788" spans="4:4" x14ac:dyDescent="0.25">
      <c r="D1788" s="190"/>
    </row>
    <row r="1789" spans="4:4" x14ac:dyDescent="0.25">
      <c r="D1789" s="190"/>
    </row>
    <row r="1790" spans="4:4" x14ac:dyDescent="0.25">
      <c r="D1790" s="190"/>
    </row>
    <row r="1791" spans="4:4" x14ac:dyDescent="0.25">
      <c r="D1791" s="190"/>
    </row>
    <row r="1792" spans="4:4" x14ac:dyDescent="0.25">
      <c r="D1792" s="190"/>
    </row>
    <row r="1793" spans="4:4" x14ac:dyDescent="0.25">
      <c r="D1793" s="190"/>
    </row>
    <row r="1794" spans="4:4" x14ac:dyDescent="0.25">
      <c r="D1794" s="190"/>
    </row>
    <row r="1795" spans="4:4" x14ac:dyDescent="0.25">
      <c r="D1795" s="190"/>
    </row>
    <row r="1796" spans="4:4" x14ac:dyDescent="0.25">
      <c r="D1796" s="190"/>
    </row>
    <row r="1797" spans="4:4" x14ac:dyDescent="0.25">
      <c r="D1797" s="190"/>
    </row>
    <row r="1798" spans="4:4" x14ac:dyDescent="0.25">
      <c r="D1798" s="190"/>
    </row>
    <row r="1799" spans="4:4" x14ac:dyDescent="0.25">
      <c r="D1799" s="190"/>
    </row>
    <row r="1800" spans="4:4" x14ac:dyDescent="0.25">
      <c r="D1800" s="190"/>
    </row>
    <row r="1801" spans="4:4" x14ac:dyDescent="0.25">
      <c r="D1801" s="190"/>
    </row>
    <row r="1802" spans="4:4" x14ac:dyDescent="0.25">
      <c r="D1802" s="190"/>
    </row>
    <row r="1803" spans="4:4" x14ac:dyDescent="0.25">
      <c r="D1803" s="190"/>
    </row>
    <row r="1804" spans="4:4" x14ac:dyDescent="0.25">
      <c r="D1804" s="190"/>
    </row>
    <row r="1805" spans="4:4" x14ac:dyDescent="0.25">
      <c r="D1805" s="190"/>
    </row>
    <row r="1806" spans="4:4" x14ac:dyDescent="0.25">
      <c r="D1806" s="190"/>
    </row>
    <row r="1807" spans="4:4" x14ac:dyDescent="0.25">
      <c r="D1807" s="190"/>
    </row>
    <row r="1808" spans="4:4" x14ac:dyDescent="0.25">
      <c r="D1808" s="190"/>
    </row>
    <row r="1809" spans="4:4" x14ac:dyDescent="0.25">
      <c r="D1809" s="190"/>
    </row>
    <row r="1810" spans="4:4" x14ac:dyDescent="0.25">
      <c r="D1810" s="190"/>
    </row>
    <row r="1811" spans="4:4" x14ac:dyDescent="0.25">
      <c r="D1811" s="190"/>
    </row>
    <row r="1812" spans="4:4" x14ac:dyDescent="0.25">
      <c r="D1812" s="190"/>
    </row>
    <row r="1813" spans="4:4" x14ac:dyDescent="0.25">
      <c r="D1813" s="190"/>
    </row>
    <row r="1814" spans="4:4" x14ac:dyDescent="0.25">
      <c r="D1814" s="190"/>
    </row>
    <row r="1815" spans="4:4" x14ac:dyDescent="0.25">
      <c r="D1815" s="190"/>
    </row>
    <row r="1816" spans="4:4" x14ac:dyDescent="0.25">
      <c r="D1816" s="190"/>
    </row>
    <row r="1817" spans="4:4" x14ac:dyDescent="0.25">
      <c r="D1817" s="190"/>
    </row>
    <row r="1818" spans="4:4" x14ac:dyDescent="0.25">
      <c r="D1818" s="190"/>
    </row>
    <row r="1819" spans="4:4" x14ac:dyDescent="0.25">
      <c r="D1819" s="190"/>
    </row>
    <row r="1820" spans="4:4" x14ac:dyDescent="0.25">
      <c r="D1820" s="190"/>
    </row>
    <row r="1821" spans="4:4" x14ac:dyDescent="0.25">
      <c r="D1821" s="190"/>
    </row>
    <row r="1822" spans="4:4" x14ac:dyDescent="0.25">
      <c r="D1822" s="190"/>
    </row>
    <row r="1823" spans="4:4" x14ac:dyDescent="0.25">
      <c r="D1823" s="190"/>
    </row>
    <row r="1824" spans="4:4" x14ac:dyDescent="0.25">
      <c r="D1824" s="190"/>
    </row>
    <row r="1825" spans="4:4" x14ac:dyDescent="0.25">
      <c r="D1825" s="190"/>
    </row>
    <row r="1826" spans="4:4" x14ac:dyDescent="0.25">
      <c r="D1826" s="190"/>
    </row>
    <row r="1827" spans="4:4" x14ac:dyDescent="0.25">
      <c r="D1827" s="190"/>
    </row>
    <row r="1828" spans="4:4" x14ac:dyDescent="0.25">
      <c r="D1828" s="190"/>
    </row>
    <row r="1829" spans="4:4" x14ac:dyDescent="0.25">
      <c r="D1829" s="190"/>
    </row>
    <row r="1830" spans="4:4" x14ac:dyDescent="0.25">
      <c r="D1830" s="190"/>
    </row>
    <row r="1831" spans="4:4" x14ac:dyDescent="0.25">
      <c r="D1831" s="190"/>
    </row>
    <row r="1832" spans="4:4" x14ac:dyDescent="0.25">
      <c r="D1832" s="190"/>
    </row>
    <row r="1833" spans="4:4" x14ac:dyDescent="0.25">
      <c r="D1833" s="190"/>
    </row>
    <row r="1834" spans="4:4" x14ac:dyDescent="0.25">
      <c r="D1834" s="190"/>
    </row>
    <row r="1835" spans="4:4" x14ac:dyDescent="0.25">
      <c r="D1835" s="190"/>
    </row>
    <row r="1836" spans="4:4" x14ac:dyDescent="0.25">
      <c r="D1836" s="190"/>
    </row>
    <row r="1837" spans="4:4" x14ac:dyDescent="0.25">
      <c r="D1837" s="190"/>
    </row>
    <row r="1838" spans="4:4" x14ac:dyDescent="0.25">
      <c r="D1838" s="190"/>
    </row>
    <row r="1839" spans="4:4" x14ac:dyDescent="0.25">
      <c r="D1839" s="190"/>
    </row>
    <row r="1840" spans="4:4" x14ac:dyDescent="0.25">
      <c r="D1840" s="190"/>
    </row>
    <row r="1841" spans="4:4" x14ac:dyDescent="0.25">
      <c r="D1841" s="190"/>
    </row>
    <row r="1842" spans="4:4" x14ac:dyDescent="0.25">
      <c r="D1842" s="190"/>
    </row>
    <row r="1843" spans="4:4" x14ac:dyDescent="0.25">
      <c r="D1843" s="190"/>
    </row>
    <row r="1844" spans="4:4" x14ac:dyDescent="0.25">
      <c r="D1844" s="190"/>
    </row>
    <row r="1845" spans="4:4" x14ac:dyDescent="0.25">
      <c r="D1845" s="190"/>
    </row>
    <row r="1846" spans="4:4" x14ac:dyDescent="0.25">
      <c r="D1846" s="190"/>
    </row>
    <row r="1847" spans="4:4" x14ac:dyDescent="0.25">
      <c r="D1847" s="190"/>
    </row>
    <row r="1848" spans="4:4" x14ac:dyDescent="0.25">
      <c r="D1848" s="190"/>
    </row>
    <row r="1849" spans="4:4" x14ac:dyDescent="0.25">
      <c r="D1849" s="190"/>
    </row>
    <row r="1850" spans="4:4" x14ac:dyDescent="0.25">
      <c r="D1850" s="190"/>
    </row>
    <row r="1851" spans="4:4" x14ac:dyDescent="0.25">
      <c r="D1851" s="190"/>
    </row>
    <row r="1852" spans="4:4" x14ac:dyDescent="0.25">
      <c r="D1852" s="190"/>
    </row>
    <row r="1853" spans="4:4" x14ac:dyDescent="0.25">
      <c r="D1853" s="190"/>
    </row>
    <row r="1854" spans="4:4" x14ac:dyDescent="0.25">
      <c r="D1854" s="190"/>
    </row>
    <row r="1855" spans="4:4" x14ac:dyDescent="0.25">
      <c r="D1855" s="190"/>
    </row>
    <row r="1856" spans="4:4" x14ac:dyDescent="0.25">
      <c r="D1856" s="190"/>
    </row>
    <row r="1857" spans="4:4" x14ac:dyDescent="0.25">
      <c r="D1857" s="190"/>
    </row>
    <row r="1858" spans="4:4" x14ac:dyDescent="0.25">
      <c r="D1858" s="190"/>
    </row>
    <row r="1859" spans="4:4" x14ac:dyDescent="0.25">
      <c r="D1859" s="190"/>
    </row>
    <row r="1860" spans="4:4" x14ac:dyDescent="0.25">
      <c r="D1860" s="190"/>
    </row>
    <row r="1861" spans="4:4" x14ac:dyDescent="0.25">
      <c r="D1861" s="190"/>
    </row>
    <row r="1862" spans="4:4" x14ac:dyDescent="0.25">
      <c r="D1862" s="190"/>
    </row>
    <row r="1863" spans="4:4" x14ac:dyDescent="0.25">
      <c r="D1863" s="190"/>
    </row>
    <row r="1864" spans="4:4" x14ac:dyDescent="0.25">
      <c r="D1864" s="190"/>
    </row>
    <row r="1865" spans="4:4" x14ac:dyDescent="0.25">
      <c r="D1865" s="190"/>
    </row>
    <row r="1866" spans="4:4" x14ac:dyDescent="0.25">
      <c r="D1866" s="190"/>
    </row>
    <row r="1867" spans="4:4" x14ac:dyDescent="0.25">
      <c r="D1867" s="190"/>
    </row>
    <row r="1868" spans="4:4" x14ac:dyDescent="0.25">
      <c r="D1868" s="190"/>
    </row>
    <row r="1869" spans="4:4" x14ac:dyDescent="0.25">
      <c r="D1869" s="190"/>
    </row>
    <row r="1870" spans="4:4" x14ac:dyDescent="0.25">
      <c r="D1870" s="190"/>
    </row>
    <row r="1871" spans="4:4" x14ac:dyDescent="0.25">
      <c r="D1871" s="190"/>
    </row>
    <row r="1872" spans="4:4" x14ac:dyDescent="0.25">
      <c r="D1872" s="190"/>
    </row>
    <row r="1873" spans="4:4" x14ac:dyDescent="0.25">
      <c r="D1873" s="190"/>
    </row>
    <row r="1874" spans="4:4" x14ac:dyDescent="0.25">
      <c r="D1874" s="190"/>
    </row>
    <row r="1875" spans="4:4" x14ac:dyDescent="0.25">
      <c r="D1875" s="190"/>
    </row>
    <row r="1876" spans="4:4" x14ac:dyDescent="0.25">
      <c r="D1876" s="190"/>
    </row>
    <row r="1877" spans="4:4" x14ac:dyDescent="0.25">
      <c r="D1877" s="190"/>
    </row>
    <row r="1878" spans="4:4" x14ac:dyDescent="0.25">
      <c r="D1878" s="190"/>
    </row>
    <row r="1879" spans="4:4" x14ac:dyDescent="0.25">
      <c r="D1879" s="190"/>
    </row>
    <row r="1880" spans="4:4" x14ac:dyDescent="0.25">
      <c r="D1880" s="190"/>
    </row>
    <row r="1881" spans="4:4" x14ac:dyDescent="0.25">
      <c r="D1881" s="190"/>
    </row>
    <row r="1882" spans="4:4" x14ac:dyDescent="0.25">
      <c r="D1882" s="190"/>
    </row>
    <row r="1883" spans="4:4" x14ac:dyDescent="0.25">
      <c r="D1883" s="190"/>
    </row>
    <row r="1884" spans="4:4" x14ac:dyDescent="0.25">
      <c r="D1884" s="190"/>
    </row>
    <row r="1885" spans="4:4" x14ac:dyDescent="0.25">
      <c r="D1885" s="190"/>
    </row>
    <row r="1886" spans="4:4" x14ac:dyDescent="0.25">
      <c r="D1886" s="190"/>
    </row>
    <row r="1887" spans="4:4" x14ac:dyDescent="0.25">
      <c r="D1887" s="190"/>
    </row>
    <row r="1888" spans="4:4" x14ac:dyDescent="0.25">
      <c r="D1888" s="190"/>
    </row>
    <row r="1889" spans="4:4" x14ac:dyDescent="0.25">
      <c r="D1889" s="190"/>
    </row>
    <row r="1890" spans="4:4" x14ac:dyDescent="0.25">
      <c r="D1890" s="190"/>
    </row>
    <row r="1891" spans="4:4" x14ac:dyDescent="0.25">
      <c r="D1891" s="190"/>
    </row>
    <row r="1892" spans="4:4" x14ac:dyDescent="0.25">
      <c r="D1892" s="190"/>
    </row>
    <row r="1893" spans="4:4" x14ac:dyDescent="0.25">
      <c r="D1893" s="190"/>
    </row>
    <row r="1894" spans="4:4" x14ac:dyDescent="0.25">
      <c r="D1894" s="190"/>
    </row>
    <row r="1895" spans="4:4" x14ac:dyDescent="0.25">
      <c r="D1895" s="190"/>
    </row>
    <row r="1896" spans="4:4" x14ac:dyDescent="0.25">
      <c r="D1896" s="190"/>
    </row>
    <row r="1897" spans="4:4" x14ac:dyDescent="0.25">
      <c r="D1897" s="190"/>
    </row>
    <row r="1898" spans="4:4" x14ac:dyDescent="0.25">
      <c r="D1898" s="190"/>
    </row>
    <row r="1899" spans="4:4" x14ac:dyDescent="0.25">
      <c r="D1899" s="190"/>
    </row>
    <row r="1900" spans="4:4" x14ac:dyDescent="0.25">
      <c r="D1900" s="190"/>
    </row>
    <row r="1901" spans="4:4" x14ac:dyDescent="0.25">
      <c r="D1901" s="190"/>
    </row>
    <row r="1902" spans="4:4" x14ac:dyDescent="0.25">
      <c r="D1902" s="190"/>
    </row>
    <row r="1903" spans="4:4" x14ac:dyDescent="0.25">
      <c r="D1903" s="190"/>
    </row>
    <row r="1904" spans="4:4" x14ac:dyDescent="0.25">
      <c r="D1904" s="190"/>
    </row>
    <row r="1905" spans="4:4" x14ac:dyDescent="0.25">
      <c r="D1905" s="190"/>
    </row>
    <row r="1906" spans="4:4" x14ac:dyDescent="0.25">
      <c r="D1906" s="190"/>
    </row>
    <row r="1907" spans="4:4" x14ac:dyDescent="0.25">
      <c r="D1907" s="190"/>
    </row>
    <row r="1908" spans="4:4" x14ac:dyDescent="0.25">
      <c r="D1908" s="190"/>
    </row>
    <row r="1909" spans="4:4" x14ac:dyDescent="0.25">
      <c r="D1909" s="190"/>
    </row>
    <row r="1910" spans="4:4" x14ac:dyDescent="0.25">
      <c r="D1910" s="190"/>
    </row>
    <row r="1911" spans="4:4" x14ac:dyDescent="0.25">
      <c r="D1911" s="190"/>
    </row>
    <row r="1912" spans="4:4" x14ac:dyDescent="0.25">
      <c r="D1912" s="190"/>
    </row>
    <row r="1913" spans="4:4" x14ac:dyDescent="0.25">
      <c r="D1913" s="190"/>
    </row>
    <row r="1914" spans="4:4" x14ac:dyDescent="0.25">
      <c r="D1914" s="190"/>
    </row>
    <row r="1915" spans="4:4" x14ac:dyDescent="0.25">
      <c r="D1915" s="190"/>
    </row>
    <row r="1916" spans="4:4" x14ac:dyDescent="0.25">
      <c r="D1916" s="190"/>
    </row>
    <row r="1917" spans="4:4" x14ac:dyDescent="0.25">
      <c r="D1917" s="190"/>
    </row>
    <row r="1918" spans="4:4" x14ac:dyDescent="0.25">
      <c r="D1918" s="190"/>
    </row>
    <row r="1919" spans="4:4" x14ac:dyDescent="0.25">
      <c r="D1919" s="190"/>
    </row>
    <row r="1920" spans="4:4" x14ac:dyDescent="0.25">
      <c r="D1920" s="190"/>
    </row>
    <row r="1921" spans="4:4" x14ac:dyDescent="0.25">
      <c r="D1921" s="190"/>
    </row>
    <row r="1922" spans="4:4" x14ac:dyDescent="0.25">
      <c r="D1922" s="190"/>
    </row>
    <row r="1923" spans="4:4" x14ac:dyDescent="0.25">
      <c r="D1923" s="190"/>
    </row>
    <row r="1924" spans="4:4" x14ac:dyDescent="0.25">
      <c r="D1924" s="190"/>
    </row>
    <row r="1925" spans="4:4" x14ac:dyDescent="0.25">
      <c r="D1925" s="190"/>
    </row>
    <row r="1926" spans="4:4" x14ac:dyDescent="0.25">
      <c r="D1926" s="190"/>
    </row>
    <row r="1927" spans="4:4" x14ac:dyDescent="0.25">
      <c r="D1927" s="190"/>
    </row>
    <row r="1928" spans="4:4" x14ac:dyDescent="0.25">
      <c r="D1928" s="190"/>
    </row>
    <row r="1929" spans="4:4" x14ac:dyDescent="0.25">
      <c r="D1929" s="190"/>
    </row>
    <row r="1930" spans="4:4" x14ac:dyDescent="0.25">
      <c r="D1930" s="190"/>
    </row>
    <row r="1931" spans="4:4" x14ac:dyDescent="0.25">
      <c r="D1931" s="190"/>
    </row>
    <row r="1932" spans="4:4" x14ac:dyDescent="0.25">
      <c r="D1932" s="190"/>
    </row>
    <row r="1933" spans="4:4" x14ac:dyDescent="0.25">
      <c r="D1933" s="190"/>
    </row>
    <row r="1934" spans="4:4" x14ac:dyDescent="0.25">
      <c r="D1934" s="190"/>
    </row>
    <row r="1935" spans="4:4" x14ac:dyDescent="0.25">
      <c r="D1935" s="190"/>
    </row>
    <row r="1936" spans="4:4" x14ac:dyDescent="0.25">
      <c r="D1936" s="190"/>
    </row>
    <row r="1937" spans="4:4" x14ac:dyDescent="0.25">
      <c r="D1937" s="190"/>
    </row>
    <row r="1938" spans="4:4" x14ac:dyDescent="0.25">
      <c r="D1938" s="190"/>
    </row>
    <row r="1939" spans="4:4" x14ac:dyDescent="0.25">
      <c r="D1939" s="190"/>
    </row>
    <row r="1940" spans="4:4" x14ac:dyDescent="0.25">
      <c r="D1940" s="190"/>
    </row>
    <row r="1941" spans="4:4" x14ac:dyDescent="0.25">
      <c r="D1941" s="190"/>
    </row>
    <row r="1942" spans="4:4" x14ac:dyDescent="0.25">
      <c r="D1942" s="190"/>
    </row>
    <row r="1943" spans="4:4" x14ac:dyDescent="0.25">
      <c r="D1943" s="190"/>
    </row>
    <row r="1944" spans="4:4" x14ac:dyDescent="0.25">
      <c r="D1944" s="190"/>
    </row>
    <row r="1945" spans="4:4" x14ac:dyDescent="0.25">
      <c r="D1945" s="190"/>
    </row>
    <row r="1946" spans="4:4" x14ac:dyDescent="0.25">
      <c r="D1946" s="190"/>
    </row>
    <row r="1947" spans="4:4" x14ac:dyDescent="0.25">
      <c r="D1947" s="190"/>
    </row>
    <row r="1948" spans="4:4" x14ac:dyDescent="0.25">
      <c r="D1948" s="190"/>
    </row>
    <row r="1949" spans="4:4" x14ac:dyDescent="0.25">
      <c r="D1949" s="190"/>
    </row>
    <row r="1950" spans="4:4" x14ac:dyDescent="0.25">
      <c r="D1950" s="190"/>
    </row>
    <row r="1951" spans="4:4" x14ac:dyDescent="0.25">
      <c r="D1951" s="190"/>
    </row>
    <row r="1952" spans="4:4" x14ac:dyDescent="0.25">
      <c r="D1952" s="190"/>
    </row>
    <row r="1953" spans="4:4" x14ac:dyDescent="0.25">
      <c r="D1953" s="190"/>
    </row>
    <row r="1954" spans="4:4" x14ac:dyDescent="0.25">
      <c r="D1954" s="190"/>
    </row>
    <row r="1955" spans="4:4" x14ac:dyDescent="0.25">
      <c r="D1955" s="190"/>
    </row>
    <row r="1956" spans="4:4" x14ac:dyDescent="0.25">
      <c r="D1956" s="190"/>
    </row>
    <row r="1957" spans="4:4" x14ac:dyDescent="0.25">
      <c r="D1957" s="190"/>
    </row>
    <row r="1958" spans="4:4" x14ac:dyDescent="0.25">
      <c r="D1958" s="190"/>
    </row>
    <row r="1959" spans="4:4" x14ac:dyDescent="0.25">
      <c r="D1959" s="190"/>
    </row>
    <row r="1960" spans="4:4" x14ac:dyDescent="0.25">
      <c r="D1960" s="190"/>
    </row>
    <row r="1961" spans="4:4" x14ac:dyDescent="0.25">
      <c r="D1961" s="190"/>
    </row>
    <row r="1962" spans="4:4" x14ac:dyDescent="0.25">
      <c r="D1962" s="190"/>
    </row>
    <row r="1963" spans="4:4" x14ac:dyDescent="0.25">
      <c r="D1963" s="190"/>
    </row>
    <row r="1964" spans="4:4" x14ac:dyDescent="0.25">
      <c r="D1964" s="190"/>
    </row>
    <row r="1965" spans="4:4" x14ac:dyDescent="0.25">
      <c r="D1965" s="190"/>
    </row>
    <row r="1966" spans="4:4" x14ac:dyDescent="0.25">
      <c r="D1966" s="190"/>
    </row>
    <row r="1967" spans="4:4" x14ac:dyDescent="0.25">
      <c r="D1967" s="190"/>
    </row>
    <row r="1968" spans="4:4" x14ac:dyDescent="0.25">
      <c r="D1968" s="190"/>
    </row>
    <row r="1969" spans="4:4" x14ac:dyDescent="0.25">
      <c r="D1969" s="190"/>
    </row>
    <row r="1970" spans="4:4" x14ac:dyDescent="0.25">
      <c r="D1970" s="190"/>
    </row>
    <row r="1971" spans="4:4" x14ac:dyDescent="0.25">
      <c r="D1971" s="190"/>
    </row>
    <row r="1972" spans="4:4" x14ac:dyDescent="0.25">
      <c r="D1972" s="190"/>
    </row>
    <row r="1973" spans="4:4" x14ac:dyDescent="0.25">
      <c r="D1973" s="190"/>
    </row>
    <row r="1974" spans="4:4" x14ac:dyDescent="0.25">
      <c r="D1974" s="190"/>
    </row>
    <row r="1975" spans="4:4" x14ac:dyDescent="0.25">
      <c r="D1975" s="190"/>
    </row>
    <row r="1976" spans="4:4" x14ac:dyDescent="0.25">
      <c r="D1976" s="190"/>
    </row>
    <row r="1977" spans="4:4" x14ac:dyDescent="0.25">
      <c r="D1977" s="190"/>
    </row>
    <row r="1978" spans="4:4" x14ac:dyDescent="0.25">
      <c r="D1978" s="190"/>
    </row>
    <row r="1979" spans="4:4" x14ac:dyDescent="0.25">
      <c r="D1979" s="190"/>
    </row>
    <row r="1980" spans="4:4" x14ac:dyDescent="0.25">
      <c r="D1980" s="190"/>
    </row>
    <row r="1981" spans="4:4" x14ac:dyDescent="0.25">
      <c r="D1981" s="190"/>
    </row>
    <row r="1982" spans="4:4" x14ac:dyDescent="0.25">
      <c r="D1982" s="190"/>
    </row>
    <row r="1983" spans="4:4" x14ac:dyDescent="0.25">
      <c r="D1983" s="190"/>
    </row>
    <row r="1984" spans="4:4" x14ac:dyDescent="0.25">
      <c r="D1984" s="190"/>
    </row>
    <row r="1985" spans="4:4" x14ac:dyDescent="0.25">
      <c r="D1985" s="190"/>
    </row>
    <row r="1986" spans="4:4" x14ac:dyDescent="0.25">
      <c r="D1986" s="190"/>
    </row>
    <row r="1987" spans="4:4" x14ac:dyDescent="0.25">
      <c r="D1987" s="190"/>
    </row>
    <row r="1988" spans="4:4" x14ac:dyDescent="0.25">
      <c r="D1988" s="190"/>
    </row>
    <row r="1989" spans="4:4" x14ac:dyDescent="0.25">
      <c r="D1989" s="190"/>
    </row>
    <row r="1990" spans="4:4" x14ac:dyDescent="0.25">
      <c r="D1990" s="190"/>
    </row>
    <row r="1991" spans="4:4" x14ac:dyDescent="0.25">
      <c r="D1991" s="190"/>
    </row>
    <row r="1992" spans="4:4" x14ac:dyDescent="0.25">
      <c r="D1992" s="190"/>
    </row>
    <row r="1993" spans="4:4" x14ac:dyDescent="0.25">
      <c r="D1993" s="190"/>
    </row>
    <row r="1994" spans="4:4" x14ac:dyDescent="0.25">
      <c r="D1994" s="190"/>
    </row>
    <row r="1995" spans="4:4" x14ac:dyDescent="0.25">
      <c r="D1995" s="190"/>
    </row>
    <row r="1996" spans="4:4" x14ac:dyDescent="0.25">
      <c r="D1996" s="190"/>
    </row>
    <row r="1997" spans="4:4" x14ac:dyDescent="0.25">
      <c r="D1997" s="190"/>
    </row>
    <row r="1998" spans="4:4" x14ac:dyDescent="0.25">
      <c r="D1998" s="190"/>
    </row>
    <row r="1999" spans="4:4" x14ac:dyDescent="0.25">
      <c r="D1999" s="190"/>
    </row>
    <row r="2000" spans="4:4" x14ac:dyDescent="0.25">
      <c r="D2000" s="190"/>
    </row>
    <row r="2001" spans="4:4" x14ac:dyDescent="0.25">
      <c r="D2001" s="190"/>
    </row>
    <row r="2002" spans="4:4" x14ac:dyDescent="0.25">
      <c r="D2002" s="190"/>
    </row>
    <row r="2003" spans="4:4" x14ac:dyDescent="0.25">
      <c r="D2003" s="190"/>
    </row>
    <row r="2004" spans="4:4" x14ac:dyDescent="0.25">
      <c r="D2004" s="190"/>
    </row>
    <row r="2005" spans="4:4" x14ac:dyDescent="0.25">
      <c r="D2005" s="190"/>
    </row>
    <row r="2006" spans="4:4" x14ac:dyDescent="0.25">
      <c r="D2006" s="190"/>
    </row>
    <row r="2007" spans="4:4" x14ac:dyDescent="0.25">
      <c r="D2007" s="190"/>
    </row>
    <row r="2008" spans="4:4" x14ac:dyDescent="0.25">
      <c r="D2008" s="190"/>
    </row>
    <row r="2009" spans="4:4" x14ac:dyDescent="0.25">
      <c r="D2009" s="190"/>
    </row>
    <row r="2010" spans="4:4" x14ac:dyDescent="0.25">
      <c r="D2010" s="190"/>
    </row>
    <row r="2011" spans="4:4" x14ac:dyDescent="0.25">
      <c r="D2011" s="190"/>
    </row>
    <row r="2012" spans="4:4" x14ac:dyDescent="0.25">
      <c r="D2012" s="190"/>
    </row>
    <row r="2013" spans="4:4" x14ac:dyDescent="0.25">
      <c r="D2013" s="190"/>
    </row>
    <row r="2014" spans="4:4" x14ac:dyDescent="0.25">
      <c r="D2014" s="190"/>
    </row>
    <row r="2015" spans="4:4" x14ac:dyDescent="0.25">
      <c r="D2015" s="190"/>
    </row>
    <row r="2016" spans="4:4" x14ac:dyDescent="0.25">
      <c r="D2016" s="190"/>
    </row>
    <row r="2017" spans="4:4" x14ac:dyDescent="0.25">
      <c r="D2017" s="190"/>
    </row>
    <row r="2018" spans="4:4" x14ac:dyDescent="0.25">
      <c r="D2018" s="190"/>
    </row>
    <row r="2019" spans="4:4" x14ac:dyDescent="0.25">
      <c r="D2019" s="190"/>
    </row>
    <row r="2020" spans="4:4" x14ac:dyDescent="0.25">
      <c r="D2020" s="190"/>
    </row>
    <row r="2021" spans="4:4" x14ac:dyDescent="0.25">
      <c r="D2021" s="190"/>
    </row>
    <row r="2022" spans="4:4" x14ac:dyDescent="0.25">
      <c r="D2022" s="190"/>
    </row>
    <row r="2023" spans="4:4" x14ac:dyDescent="0.25">
      <c r="D2023" s="190"/>
    </row>
    <row r="2024" spans="4:4" x14ac:dyDescent="0.25">
      <c r="D2024" s="190"/>
    </row>
    <row r="2025" spans="4:4" x14ac:dyDescent="0.25">
      <c r="D2025" s="190"/>
    </row>
    <row r="2026" spans="4:4" x14ac:dyDescent="0.25">
      <c r="D2026" s="190"/>
    </row>
    <row r="2027" spans="4:4" x14ac:dyDescent="0.25">
      <c r="D2027" s="190"/>
    </row>
    <row r="2028" spans="4:4" x14ac:dyDescent="0.25">
      <c r="D2028" s="190"/>
    </row>
    <row r="2029" spans="4:4" x14ac:dyDescent="0.25">
      <c r="D2029" s="190"/>
    </row>
    <row r="2030" spans="4:4" x14ac:dyDescent="0.25">
      <c r="D2030" s="190"/>
    </row>
    <row r="2031" spans="4:4" x14ac:dyDescent="0.25">
      <c r="D2031" s="190"/>
    </row>
    <row r="2032" spans="4:4" x14ac:dyDescent="0.25">
      <c r="D2032" s="190"/>
    </row>
    <row r="2033" spans="4:4" x14ac:dyDescent="0.25">
      <c r="D2033" s="190"/>
    </row>
    <row r="2034" spans="4:4" x14ac:dyDescent="0.25">
      <c r="D2034" s="190"/>
    </row>
    <row r="2035" spans="4:4" x14ac:dyDescent="0.25">
      <c r="D2035" s="190"/>
    </row>
    <row r="2036" spans="4:4" x14ac:dyDescent="0.25">
      <c r="D2036" s="190"/>
    </row>
    <row r="2037" spans="4:4" x14ac:dyDescent="0.25">
      <c r="D2037" s="190"/>
    </row>
    <row r="2038" spans="4:4" x14ac:dyDescent="0.25">
      <c r="D2038" s="190"/>
    </row>
    <row r="2039" spans="4:4" x14ac:dyDescent="0.25">
      <c r="D2039" s="190"/>
    </row>
    <row r="2040" spans="4:4" x14ac:dyDescent="0.25">
      <c r="D2040" s="190"/>
    </row>
    <row r="2041" spans="4:4" x14ac:dyDescent="0.25">
      <c r="D2041" s="190"/>
    </row>
    <row r="2042" spans="4:4" x14ac:dyDescent="0.25">
      <c r="D2042" s="190"/>
    </row>
    <row r="2043" spans="4:4" x14ac:dyDescent="0.25">
      <c r="D2043" s="190"/>
    </row>
    <row r="2044" spans="4:4" x14ac:dyDescent="0.25">
      <c r="D2044" s="190"/>
    </row>
    <row r="2045" spans="4:4" x14ac:dyDescent="0.25">
      <c r="D2045" s="190"/>
    </row>
    <row r="2046" spans="4:4" x14ac:dyDescent="0.25">
      <c r="D2046" s="190"/>
    </row>
    <row r="2047" spans="4:4" x14ac:dyDescent="0.25">
      <c r="D2047" s="190"/>
    </row>
    <row r="2048" spans="4:4" x14ac:dyDescent="0.25">
      <c r="D2048" s="190"/>
    </row>
    <row r="2049" spans="4:4" x14ac:dyDescent="0.25">
      <c r="D2049" s="190"/>
    </row>
    <row r="2050" spans="4:4" x14ac:dyDescent="0.25">
      <c r="D2050" s="190"/>
    </row>
    <row r="2051" spans="4:4" x14ac:dyDescent="0.25">
      <c r="D2051" s="190"/>
    </row>
    <row r="2052" spans="4:4" x14ac:dyDescent="0.25">
      <c r="D2052" s="190"/>
    </row>
    <row r="2053" spans="4:4" x14ac:dyDescent="0.25">
      <c r="D2053" s="190"/>
    </row>
    <row r="2054" spans="4:4" x14ac:dyDescent="0.25">
      <c r="D2054" s="190"/>
    </row>
    <row r="2055" spans="4:4" x14ac:dyDescent="0.25">
      <c r="D2055" s="190"/>
    </row>
    <row r="2056" spans="4:4" x14ac:dyDescent="0.25">
      <c r="D2056" s="190"/>
    </row>
    <row r="2057" spans="4:4" x14ac:dyDescent="0.25">
      <c r="D2057" s="190"/>
    </row>
    <row r="2058" spans="4:4" x14ac:dyDescent="0.25">
      <c r="D2058" s="190"/>
    </row>
    <row r="2059" spans="4:4" x14ac:dyDescent="0.25">
      <c r="D2059" s="190"/>
    </row>
    <row r="2060" spans="4:4" x14ac:dyDescent="0.25">
      <c r="D2060" s="190"/>
    </row>
    <row r="2061" spans="4:4" x14ac:dyDescent="0.25">
      <c r="D2061" s="190"/>
    </row>
    <row r="2062" spans="4:4" x14ac:dyDescent="0.25">
      <c r="D2062" s="190"/>
    </row>
    <row r="2063" spans="4:4" x14ac:dyDescent="0.25">
      <c r="D2063" s="190"/>
    </row>
    <row r="2064" spans="4:4" x14ac:dyDescent="0.25">
      <c r="D2064" s="190"/>
    </row>
    <row r="2065" spans="4:4" x14ac:dyDescent="0.25">
      <c r="D2065" s="190"/>
    </row>
    <row r="2066" spans="4:4" x14ac:dyDescent="0.25">
      <c r="D2066" s="190"/>
    </row>
    <row r="2067" spans="4:4" x14ac:dyDescent="0.25">
      <c r="D2067" s="190"/>
    </row>
    <row r="2068" spans="4:4" x14ac:dyDescent="0.25">
      <c r="D2068" s="190"/>
    </row>
    <row r="2069" spans="4:4" x14ac:dyDescent="0.25">
      <c r="D2069" s="190"/>
    </row>
    <row r="2070" spans="4:4" x14ac:dyDescent="0.25">
      <c r="D2070" s="190"/>
    </row>
    <row r="2071" spans="4:4" x14ac:dyDescent="0.25">
      <c r="D2071" s="190"/>
    </row>
    <row r="2072" spans="4:4" x14ac:dyDescent="0.25">
      <c r="D2072" s="190"/>
    </row>
    <row r="2073" spans="4:4" x14ac:dyDescent="0.25">
      <c r="D2073" s="190"/>
    </row>
    <row r="2074" spans="4:4" x14ac:dyDescent="0.25">
      <c r="D2074" s="190"/>
    </row>
    <row r="2075" spans="4:4" x14ac:dyDescent="0.25">
      <c r="D2075" s="190"/>
    </row>
    <row r="2076" spans="4:4" x14ac:dyDescent="0.25">
      <c r="D2076" s="190"/>
    </row>
    <row r="2077" spans="4:4" x14ac:dyDescent="0.25">
      <c r="D2077" s="190"/>
    </row>
    <row r="2078" spans="4:4" x14ac:dyDescent="0.25">
      <c r="D2078" s="190"/>
    </row>
    <row r="2079" spans="4:4" x14ac:dyDescent="0.25">
      <c r="D2079" s="190"/>
    </row>
    <row r="2080" spans="4:4" x14ac:dyDescent="0.25">
      <c r="D2080" s="190"/>
    </row>
    <row r="2081" spans="4:4" x14ac:dyDescent="0.25">
      <c r="D2081" s="190"/>
    </row>
    <row r="2082" spans="4:4" x14ac:dyDescent="0.25">
      <c r="D2082" s="190"/>
    </row>
    <row r="2083" spans="4:4" x14ac:dyDescent="0.25">
      <c r="D2083" s="190"/>
    </row>
    <row r="2084" spans="4:4" x14ac:dyDescent="0.25">
      <c r="D2084" s="190"/>
    </row>
    <row r="2085" spans="4:4" x14ac:dyDescent="0.25">
      <c r="D2085" s="190"/>
    </row>
    <row r="2086" spans="4:4" x14ac:dyDescent="0.25">
      <c r="D2086" s="190"/>
    </row>
    <row r="2087" spans="4:4" x14ac:dyDescent="0.25">
      <c r="D2087" s="190"/>
    </row>
    <row r="2088" spans="4:4" x14ac:dyDescent="0.25">
      <c r="D2088" s="190"/>
    </row>
    <row r="2089" spans="4:4" x14ac:dyDescent="0.25">
      <c r="D2089" s="190"/>
    </row>
    <row r="2090" spans="4:4" x14ac:dyDescent="0.25">
      <c r="D2090" s="190"/>
    </row>
    <row r="2091" spans="4:4" x14ac:dyDescent="0.25">
      <c r="D2091" s="190"/>
    </row>
    <row r="2092" spans="4:4" x14ac:dyDescent="0.25">
      <c r="D2092" s="190"/>
    </row>
    <row r="2093" spans="4:4" x14ac:dyDescent="0.25">
      <c r="D2093" s="190"/>
    </row>
    <row r="2094" spans="4:4" x14ac:dyDescent="0.25">
      <c r="D2094" s="190"/>
    </row>
    <row r="2095" spans="4:4" x14ac:dyDescent="0.25">
      <c r="D2095" s="190"/>
    </row>
    <row r="2096" spans="4:4" x14ac:dyDescent="0.25">
      <c r="D2096" s="190"/>
    </row>
    <row r="2097" spans="4:4" x14ac:dyDescent="0.25">
      <c r="D2097" s="190"/>
    </row>
    <row r="2098" spans="4:4" x14ac:dyDescent="0.25">
      <c r="D2098" s="190"/>
    </row>
    <row r="2099" spans="4:4" x14ac:dyDescent="0.25">
      <c r="D2099" s="190"/>
    </row>
    <row r="2100" spans="4:4" x14ac:dyDescent="0.25">
      <c r="D2100" s="190"/>
    </row>
    <row r="2101" spans="4:4" x14ac:dyDescent="0.25">
      <c r="D2101" s="190"/>
    </row>
    <row r="2102" spans="4:4" x14ac:dyDescent="0.25">
      <c r="D2102" s="190"/>
    </row>
    <row r="2103" spans="4:4" x14ac:dyDescent="0.25">
      <c r="D2103" s="190"/>
    </row>
    <row r="2104" spans="4:4" x14ac:dyDescent="0.25">
      <c r="D2104" s="190"/>
    </row>
    <row r="2105" spans="4:4" x14ac:dyDescent="0.25">
      <c r="D2105" s="190"/>
    </row>
    <row r="2106" spans="4:4" x14ac:dyDescent="0.25">
      <c r="D2106" s="190"/>
    </row>
    <row r="2107" spans="4:4" x14ac:dyDescent="0.25">
      <c r="D2107" s="190"/>
    </row>
    <row r="2108" spans="4:4" x14ac:dyDescent="0.25">
      <c r="D2108" s="190"/>
    </row>
    <row r="2109" spans="4:4" x14ac:dyDescent="0.25">
      <c r="D2109" s="190"/>
    </row>
    <row r="2110" spans="4:4" x14ac:dyDescent="0.25">
      <c r="D2110" s="190"/>
    </row>
    <row r="2111" spans="4:4" x14ac:dyDescent="0.25">
      <c r="D2111" s="190"/>
    </row>
    <row r="2112" spans="4:4" x14ac:dyDescent="0.25">
      <c r="D2112" s="190"/>
    </row>
    <row r="2113" spans="4:4" x14ac:dyDescent="0.25">
      <c r="D2113" s="190"/>
    </row>
    <row r="2114" spans="4:4" x14ac:dyDescent="0.25">
      <c r="D2114" s="190"/>
    </row>
    <row r="2115" spans="4:4" x14ac:dyDescent="0.25">
      <c r="D2115" s="190"/>
    </row>
    <row r="2116" spans="4:4" x14ac:dyDescent="0.25">
      <c r="D2116" s="190"/>
    </row>
    <row r="2117" spans="4:4" x14ac:dyDescent="0.25">
      <c r="D2117" s="190"/>
    </row>
    <row r="2118" spans="4:4" x14ac:dyDescent="0.25">
      <c r="D2118" s="190"/>
    </row>
    <row r="2119" spans="4:4" x14ac:dyDescent="0.25">
      <c r="D2119" s="190"/>
    </row>
    <row r="2120" spans="4:4" x14ac:dyDescent="0.25">
      <c r="D2120" s="190"/>
    </row>
    <row r="2121" spans="4:4" x14ac:dyDescent="0.25">
      <c r="D2121" s="190"/>
    </row>
    <row r="2122" spans="4:4" x14ac:dyDescent="0.25">
      <c r="D2122" s="190"/>
    </row>
    <row r="2123" spans="4:4" x14ac:dyDescent="0.25">
      <c r="D2123" s="190"/>
    </row>
    <row r="2124" spans="4:4" x14ac:dyDescent="0.25">
      <c r="D2124" s="190"/>
    </row>
    <row r="2125" spans="4:4" x14ac:dyDescent="0.25">
      <c r="D2125" s="190"/>
    </row>
    <row r="2126" spans="4:4" x14ac:dyDescent="0.25">
      <c r="D2126" s="190"/>
    </row>
    <row r="2127" spans="4:4" x14ac:dyDescent="0.25">
      <c r="D2127" s="190"/>
    </row>
    <row r="2128" spans="4:4" x14ac:dyDescent="0.25">
      <c r="D2128" s="190"/>
    </row>
    <row r="2129" spans="4:4" x14ac:dyDescent="0.25">
      <c r="D2129" s="190"/>
    </row>
    <row r="2130" spans="4:4" x14ac:dyDescent="0.25">
      <c r="D2130" s="190"/>
    </row>
    <row r="2131" spans="4:4" x14ac:dyDescent="0.25">
      <c r="D2131" s="190"/>
    </row>
    <row r="2132" spans="4:4" x14ac:dyDescent="0.25">
      <c r="D2132" s="190"/>
    </row>
    <row r="2133" spans="4:4" x14ac:dyDescent="0.25">
      <c r="D2133" s="190"/>
    </row>
    <row r="2134" spans="4:4" x14ac:dyDescent="0.25">
      <c r="D2134" s="190"/>
    </row>
    <row r="2135" spans="4:4" x14ac:dyDescent="0.25">
      <c r="D2135" s="190"/>
    </row>
    <row r="2136" spans="4:4" x14ac:dyDescent="0.25">
      <c r="D2136" s="190"/>
    </row>
    <row r="2137" spans="4:4" x14ac:dyDescent="0.25">
      <c r="D2137" s="190"/>
    </row>
    <row r="2138" spans="4:4" x14ac:dyDescent="0.25">
      <c r="D2138" s="190"/>
    </row>
    <row r="2139" spans="4:4" x14ac:dyDescent="0.25">
      <c r="D2139" s="190"/>
    </row>
    <row r="2140" spans="4:4" x14ac:dyDescent="0.25">
      <c r="D2140" s="190"/>
    </row>
    <row r="2141" spans="4:4" x14ac:dyDescent="0.25">
      <c r="D2141" s="190"/>
    </row>
    <row r="2142" spans="4:4" x14ac:dyDescent="0.25">
      <c r="D2142" s="190"/>
    </row>
    <row r="2143" spans="4:4" x14ac:dyDescent="0.25">
      <c r="D2143" s="190"/>
    </row>
    <row r="2144" spans="4:4" x14ac:dyDescent="0.25">
      <c r="D2144" s="190"/>
    </row>
    <row r="2145" spans="4:4" x14ac:dyDescent="0.25">
      <c r="D2145" s="190"/>
    </row>
    <row r="2146" spans="4:4" x14ac:dyDescent="0.25">
      <c r="D2146" s="190"/>
    </row>
    <row r="2147" spans="4:4" x14ac:dyDescent="0.25">
      <c r="D2147" s="190"/>
    </row>
    <row r="2148" spans="4:4" x14ac:dyDescent="0.25">
      <c r="D2148" s="190"/>
    </row>
    <row r="2149" spans="4:4" x14ac:dyDescent="0.25">
      <c r="D2149" s="190"/>
    </row>
    <row r="2150" spans="4:4" x14ac:dyDescent="0.25">
      <c r="D2150" s="190"/>
    </row>
    <row r="2151" spans="4:4" x14ac:dyDescent="0.25">
      <c r="D2151" s="190"/>
    </row>
    <row r="2152" spans="4:4" x14ac:dyDescent="0.25">
      <c r="D2152" s="190"/>
    </row>
    <row r="2153" spans="4:4" x14ac:dyDescent="0.25">
      <c r="D2153" s="190"/>
    </row>
    <row r="2154" spans="4:4" x14ac:dyDescent="0.25">
      <c r="D2154" s="190"/>
    </row>
    <row r="2155" spans="4:4" x14ac:dyDescent="0.25">
      <c r="D2155" s="190"/>
    </row>
    <row r="2156" spans="4:4" x14ac:dyDescent="0.25">
      <c r="D2156" s="190"/>
    </row>
    <row r="2157" spans="4:4" x14ac:dyDescent="0.25">
      <c r="D2157" s="190"/>
    </row>
    <row r="2158" spans="4:4" x14ac:dyDescent="0.25">
      <c r="D2158" s="190"/>
    </row>
    <row r="2159" spans="4:4" x14ac:dyDescent="0.25">
      <c r="D2159" s="190"/>
    </row>
    <row r="2160" spans="4:4" x14ac:dyDescent="0.25">
      <c r="D2160" s="190"/>
    </row>
    <row r="2161" spans="4:4" x14ac:dyDescent="0.25">
      <c r="D2161" s="190"/>
    </row>
    <row r="2162" spans="4:4" x14ac:dyDescent="0.25">
      <c r="D2162" s="190"/>
    </row>
    <row r="2163" spans="4:4" x14ac:dyDescent="0.25">
      <c r="D2163" s="190"/>
    </row>
    <row r="2164" spans="4:4" x14ac:dyDescent="0.25">
      <c r="D2164" s="190"/>
    </row>
    <row r="2165" spans="4:4" x14ac:dyDescent="0.25">
      <c r="D2165" s="190"/>
    </row>
    <row r="2166" spans="4:4" x14ac:dyDescent="0.25">
      <c r="D2166" s="190"/>
    </row>
    <row r="2167" spans="4:4" x14ac:dyDescent="0.25">
      <c r="D2167" s="190"/>
    </row>
    <row r="2168" spans="4:4" x14ac:dyDescent="0.25">
      <c r="D2168" s="190"/>
    </row>
    <row r="2169" spans="4:4" x14ac:dyDescent="0.25">
      <c r="D2169" s="190"/>
    </row>
    <row r="2170" spans="4:4" x14ac:dyDescent="0.25">
      <c r="D2170" s="190"/>
    </row>
    <row r="2171" spans="4:4" x14ac:dyDescent="0.25">
      <c r="D2171" s="190"/>
    </row>
    <row r="2172" spans="4:4" x14ac:dyDescent="0.25">
      <c r="D2172" s="190"/>
    </row>
    <row r="2173" spans="4:4" x14ac:dyDescent="0.25">
      <c r="D2173" s="190"/>
    </row>
    <row r="2174" spans="4:4" x14ac:dyDescent="0.25">
      <c r="D2174" s="190"/>
    </row>
    <row r="2175" spans="4:4" x14ac:dyDescent="0.25">
      <c r="D2175" s="190"/>
    </row>
    <row r="2176" spans="4:4" x14ac:dyDescent="0.25">
      <c r="D2176" s="190"/>
    </row>
    <row r="2177" spans="4:4" x14ac:dyDescent="0.25">
      <c r="D2177" s="190"/>
    </row>
    <row r="2178" spans="4:4" x14ac:dyDescent="0.25">
      <c r="D2178" s="190"/>
    </row>
    <row r="2179" spans="4:4" x14ac:dyDescent="0.25">
      <c r="D2179" s="190"/>
    </row>
    <row r="2180" spans="4:4" x14ac:dyDescent="0.25">
      <c r="D2180" s="190"/>
    </row>
    <row r="2181" spans="4:4" x14ac:dyDescent="0.25">
      <c r="D2181" s="190"/>
    </row>
    <row r="2182" spans="4:4" x14ac:dyDescent="0.25">
      <c r="D2182" s="190"/>
    </row>
    <row r="2183" spans="4:4" x14ac:dyDescent="0.25">
      <c r="D2183" s="190"/>
    </row>
    <row r="2184" spans="4:4" x14ac:dyDescent="0.25">
      <c r="D2184" s="190"/>
    </row>
    <row r="2185" spans="4:4" x14ac:dyDescent="0.25">
      <c r="D2185" s="190"/>
    </row>
    <row r="2186" spans="4:4" x14ac:dyDescent="0.25">
      <c r="D2186" s="190"/>
    </row>
    <row r="2187" spans="4:4" x14ac:dyDescent="0.25">
      <c r="D2187" s="190"/>
    </row>
    <row r="2188" spans="4:4" x14ac:dyDescent="0.25">
      <c r="D2188" s="190"/>
    </row>
    <row r="2189" spans="4:4" x14ac:dyDescent="0.25">
      <c r="D2189" s="190"/>
    </row>
    <row r="2190" spans="4:4" x14ac:dyDescent="0.25">
      <c r="D2190" s="190"/>
    </row>
    <row r="2191" spans="4:4" x14ac:dyDescent="0.25">
      <c r="D2191" s="190"/>
    </row>
    <row r="2192" spans="4:4" x14ac:dyDescent="0.25">
      <c r="D2192" s="190"/>
    </row>
    <row r="2193" spans="4:4" x14ac:dyDescent="0.25">
      <c r="D2193" s="190"/>
    </row>
    <row r="2194" spans="4:4" x14ac:dyDescent="0.25">
      <c r="D2194" s="190"/>
    </row>
    <row r="2195" spans="4:4" x14ac:dyDescent="0.25">
      <c r="D2195" s="190"/>
    </row>
    <row r="2196" spans="4:4" x14ac:dyDescent="0.25">
      <c r="D2196" s="190"/>
    </row>
    <row r="2197" spans="4:4" x14ac:dyDescent="0.25">
      <c r="D2197" s="190"/>
    </row>
    <row r="2198" spans="4:4" x14ac:dyDescent="0.25">
      <c r="D2198" s="190"/>
    </row>
    <row r="2199" spans="4:4" x14ac:dyDescent="0.25">
      <c r="D2199" s="190"/>
    </row>
    <row r="2200" spans="4:4" x14ac:dyDescent="0.25">
      <c r="D2200" s="190"/>
    </row>
    <row r="2201" spans="4:4" x14ac:dyDescent="0.25">
      <c r="D2201" s="190"/>
    </row>
    <row r="2202" spans="4:4" x14ac:dyDescent="0.25">
      <c r="D2202" s="190"/>
    </row>
    <row r="2203" spans="4:4" x14ac:dyDescent="0.25">
      <c r="D2203" s="190"/>
    </row>
    <row r="2204" spans="4:4" x14ac:dyDescent="0.25">
      <c r="D2204" s="190"/>
    </row>
    <row r="2205" spans="4:4" x14ac:dyDescent="0.25">
      <c r="D2205" s="190"/>
    </row>
    <row r="2206" spans="4:4" x14ac:dyDescent="0.25">
      <c r="D2206" s="190"/>
    </row>
    <row r="2207" spans="4:4" x14ac:dyDescent="0.25">
      <c r="D2207" s="190"/>
    </row>
    <row r="2208" spans="4:4" x14ac:dyDescent="0.25">
      <c r="D2208" s="190"/>
    </row>
    <row r="2209" spans="4:4" x14ac:dyDescent="0.25">
      <c r="D2209" s="190"/>
    </row>
    <row r="2210" spans="4:4" x14ac:dyDescent="0.25">
      <c r="D2210" s="190"/>
    </row>
    <row r="2211" spans="4:4" x14ac:dyDescent="0.25">
      <c r="D2211" s="190"/>
    </row>
    <row r="2212" spans="4:4" x14ac:dyDescent="0.25">
      <c r="D2212" s="190"/>
    </row>
    <row r="2213" spans="4:4" x14ac:dyDescent="0.25">
      <c r="D2213" s="190"/>
    </row>
    <row r="2214" spans="4:4" x14ac:dyDescent="0.25">
      <c r="D2214" s="190"/>
    </row>
    <row r="2215" spans="4:4" x14ac:dyDescent="0.25">
      <c r="D2215" s="190"/>
    </row>
    <row r="2216" spans="4:4" x14ac:dyDescent="0.25">
      <c r="D2216" s="190"/>
    </row>
    <row r="2217" spans="4:4" x14ac:dyDescent="0.25">
      <c r="D2217" s="190"/>
    </row>
    <row r="2218" spans="4:4" x14ac:dyDescent="0.25">
      <c r="D2218" s="190"/>
    </row>
    <row r="2219" spans="4:4" x14ac:dyDescent="0.25">
      <c r="D2219" s="190"/>
    </row>
    <row r="2220" spans="4:4" x14ac:dyDescent="0.25">
      <c r="D2220" s="190"/>
    </row>
    <row r="2221" spans="4:4" x14ac:dyDescent="0.25">
      <c r="D2221" s="190"/>
    </row>
    <row r="2222" spans="4:4" x14ac:dyDescent="0.25">
      <c r="D2222" s="190"/>
    </row>
    <row r="2223" spans="4:4" x14ac:dyDescent="0.25">
      <c r="D2223" s="190"/>
    </row>
    <row r="2224" spans="4:4" x14ac:dyDescent="0.25">
      <c r="D2224" s="190"/>
    </row>
    <row r="2225" spans="4:4" x14ac:dyDescent="0.25">
      <c r="D2225" s="190"/>
    </row>
    <row r="2226" spans="4:4" x14ac:dyDescent="0.25">
      <c r="D2226" s="190"/>
    </row>
    <row r="2227" spans="4:4" x14ac:dyDescent="0.25">
      <c r="D2227" s="190"/>
    </row>
    <row r="2228" spans="4:4" x14ac:dyDescent="0.25">
      <c r="D2228" s="190"/>
    </row>
    <row r="2229" spans="4:4" x14ac:dyDescent="0.25">
      <c r="D2229" s="190"/>
    </row>
    <row r="2230" spans="4:4" x14ac:dyDescent="0.25">
      <c r="D2230" s="190"/>
    </row>
    <row r="2231" spans="4:4" x14ac:dyDescent="0.25">
      <c r="D2231" s="190"/>
    </row>
    <row r="2232" spans="4:4" x14ac:dyDescent="0.25">
      <c r="D2232" s="190"/>
    </row>
    <row r="2233" spans="4:4" x14ac:dyDescent="0.25">
      <c r="D2233" s="190"/>
    </row>
    <row r="2234" spans="4:4" x14ac:dyDescent="0.25">
      <c r="D2234" s="190"/>
    </row>
    <row r="2235" spans="4:4" x14ac:dyDescent="0.25">
      <c r="D2235" s="190"/>
    </row>
    <row r="2236" spans="4:4" x14ac:dyDescent="0.25">
      <c r="D2236" s="190"/>
    </row>
    <row r="2237" spans="4:4" x14ac:dyDescent="0.25">
      <c r="D2237" s="190"/>
    </row>
    <row r="2238" spans="4:4" x14ac:dyDescent="0.25">
      <c r="D2238" s="190"/>
    </row>
    <row r="2239" spans="4:4" x14ac:dyDescent="0.25">
      <c r="D2239" s="190"/>
    </row>
    <row r="2240" spans="4:4" x14ac:dyDescent="0.25">
      <c r="D2240" s="190"/>
    </row>
    <row r="2241" spans="4:4" x14ac:dyDescent="0.25">
      <c r="D2241" s="190"/>
    </row>
    <row r="2242" spans="4:4" x14ac:dyDescent="0.25">
      <c r="D2242" s="190"/>
    </row>
    <row r="2243" spans="4:4" x14ac:dyDescent="0.25">
      <c r="D2243" s="190"/>
    </row>
    <row r="2244" spans="4:4" x14ac:dyDescent="0.25">
      <c r="D2244" s="190"/>
    </row>
    <row r="2245" spans="4:4" x14ac:dyDescent="0.25">
      <c r="D2245" s="190"/>
    </row>
    <row r="2246" spans="4:4" x14ac:dyDescent="0.25">
      <c r="D2246" s="190"/>
    </row>
    <row r="2247" spans="4:4" x14ac:dyDescent="0.25">
      <c r="D2247" s="190"/>
    </row>
    <row r="2248" spans="4:4" x14ac:dyDescent="0.25">
      <c r="D2248" s="190"/>
    </row>
    <row r="2249" spans="4:4" x14ac:dyDescent="0.25">
      <c r="D2249" s="190"/>
    </row>
    <row r="2250" spans="4:4" x14ac:dyDescent="0.25">
      <c r="D2250" s="190"/>
    </row>
    <row r="2251" spans="4:4" x14ac:dyDescent="0.25">
      <c r="D2251" s="190"/>
    </row>
    <row r="2252" spans="4:4" x14ac:dyDescent="0.25">
      <c r="D2252" s="190"/>
    </row>
    <row r="2253" spans="4:4" x14ac:dyDescent="0.25">
      <c r="D2253" s="190"/>
    </row>
    <row r="2254" spans="4:4" x14ac:dyDescent="0.25">
      <c r="D2254" s="190"/>
    </row>
    <row r="2255" spans="4:4" x14ac:dyDescent="0.25">
      <c r="D2255" s="190"/>
    </row>
    <row r="2256" spans="4:4" x14ac:dyDescent="0.25">
      <c r="D2256" s="190"/>
    </row>
    <row r="2257" spans="4:4" x14ac:dyDescent="0.25">
      <c r="D2257" s="190"/>
    </row>
    <row r="2258" spans="4:4" x14ac:dyDescent="0.25">
      <c r="D2258" s="190"/>
    </row>
    <row r="2259" spans="4:4" x14ac:dyDescent="0.25">
      <c r="D2259" s="190"/>
    </row>
    <row r="2260" spans="4:4" x14ac:dyDescent="0.25">
      <c r="D2260" s="190"/>
    </row>
    <row r="2261" spans="4:4" x14ac:dyDescent="0.25">
      <c r="D2261" s="190"/>
    </row>
    <row r="2262" spans="4:4" x14ac:dyDescent="0.25">
      <c r="D2262" s="190"/>
    </row>
    <row r="2263" spans="4:4" x14ac:dyDescent="0.25">
      <c r="D2263" s="190"/>
    </row>
    <row r="2264" spans="4:4" x14ac:dyDescent="0.25">
      <c r="D2264" s="190"/>
    </row>
    <row r="2265" spans="4:4" x14ac:dyDescent="0.25">
      <c r="D2265" s="190"/>
    </row>
    <row r="2266" spans="4:4" x14ac:dyDescent="0.25">
      <c r="D2266" s="190"/>
    </row>
    <row r="2267" spans="4:4" x14ac:dyDescent="0.25">
      <c r="D2267" s="190"/>
    </row>
    <row r="2268" spans="4:4" x14ac:dyDescent="0.25">
      <c r="D2268" s="190"/>
    </row>
    <row r="2269" spans="4:4" x14ac:dyDescent="0.25">
      <c r="D2269" s="190"/>
    </row>
    <row r="2270" spans="4:4" x14ac:dyDescent="0.25">
      <c r="D2270" s="190"/>
    </row>
    <row r="2271" spans="4:4" x14ac:dyDescent="0.25">
      <c r="D2271" s="190"/>
    </row>
    <row r="2272" spans="4:4" x14ac:dyDescent="0.25">
      <c r="D2272" s="190"/>
    </row>
    <row r="2273" spans="4:4" x14ac:dyDescent="0.25">
      <c r="D2273" s="190"/>
    </row>
    <row r="2274" spans="4:4" x14ac:dyDescent="0.25">
      <c r="D2274" s="190"/>
    </row>
    <row r="2275" spans="4:4" x14ac:dyDescent="0.25">
      <c r="D2275" s="190"/>
    </row>
    <row r="2276" spans="4:4" x14ac:dyDescent="0.25">
      <c r="D2276" s="190"/>
    </row>
    <row r="2277" spans="4:4" x14ac:dyDescent="0.25">
      <c r="D2277" s="190"/>
    </row>
    <row r="2278" spans="4:4" x14ac:dyDescent="0.25">
      <c r="D2278" s="190"/>
    </row>
    <row r="2279" spans="4:4" x14ac:dyDescent="0.25">
      <c r="D2279" s="190"/>
    </row>
    <row r="2280" spans="4:4" x14ac:dyDescent="0.25">
      <c r="D2280" s="190"/>
    </row>
    <row r="2281" spans="4:4" x14ac:dyDescent="0.25">
      <c r="D2281" s="190"/>
    </row>
    <row r="2282" spans="4:4" x14ac:dyDescent="0.25">
      <c r="D2282" s="190"/>
    </row>
    <row r="2283" spans="4:4" x14ac:dyDescent="0.25">
      <c r="D2283" s="190"/>
    </row>
    <row r="2284" spans="4:4" x14ac:dyDescent="0.25">
      <c r="D2284" s="190"/>
    </row>
    <row r="2285" spans="4:4" x14ac:dyDescent="0.25">
      <c r="D2285" s="190"/>
    </row>
    <row r="2286" spans="4:4" x14ac:dyDescent="0.25">
      <c r="D2286" s="190"/>
    </row>
    <row r="2287" spans="4:4" x14ac:dyDescent="0.25">
      <c r="D2287" s="190"/>
    </row>
    <row r="2288" spans="4:4" x14ac:dyDescent="0.25">
      <c r="D2288" s="190"/>
    </row>
    <row r="2289" spans="4:4" x14ac:dyDescent="0.25">
      <c r="D2289" s="190"/>
    </row>
    <row r="2290" spans="4:4" x14ac:dyDescent="0.25">
      <c r="D2290" s="190"/>
    </row>
    <row r="2291" spans="4:4" x14ac:dyDescent="0.25">
      <c r="D2291" s="190"/>
    </row>
    <row r="2292" spans="4:4" x14ac:dyDescent="0.25">
      <c r="D2292" s="190"/>
    </row>
    <row r="2293" spans="4:4" x14ac:dyDescent="0.25">
      <c r="D2293" s="190"/>
    </row>
    <row r="2294" spans="4:4" x14ac:dyDescent="0.25">
      <c r="D2294" s="190"/>
    </row>
    <row r="2295" spans="4:4" x14ac:dyDescent="0.25">
      <c r="D2295" s="190"/>
    </row>
    <row r="2296" spans="4:4" x14ac:dyDescent="0.25">
      <c r="D2296" s="190"/>
    </row>
    <row r="2297" spans="4:4" x14ac:dyDescent="0.25">
      <c r="D2297" s="190"/>
    </row>
    <row r="2298" spans="4:4" x14ac:dyDescent="0.25">
      <c r="D2298" s="190"/>
    </row>
    <row r="2299" spans="4:4" x14ac:dyDescent="0.25">
      <c r="D2299" s="190"/>
    </row>
    <row r="2300" spans="4:4" x14ac:dyDescent="0.25">
      <c r="D2300" s="190"/>
    </row>
    <row r="2301" spans="4:4" x14ac:dyDescent="0.25">
      <c r="D2301" s="190"/>
    </row>
    <row r="2302" spans="4:4" x14ac:dyDescent="0.25">
      <c r="D2302" s="190"/>
    </row>
    <row r="2303" spans="4:4" x14ac:dyDescent="0.25">
      <c r="D2303" s="190"/>
    </row>
    <row r="2304" spans="4:4" x14ac:dyDescent="0.25">
      <c r="D2304" s="190"/>
    </row>
    <row r="2305" spans="4:4" x14ac:dyDescent="0.25">
      <c r="D2305" s="190"/>
    </row>
    <row r="2306" spans="4:4" x14ac:dyDescent="0.25">
      <c r="D2306" s="190"/>
    </row>
    <row r="2307" spans="4:4" x14ac:dyDescent="0.25">
      <c r="D2307" s="190"/>
    </row>
    <row r="2308" spans="4:4" x14ac:dyDescent="0.25">
      <c r="D2308" s="190"/>
    </row>
    <row r="2309" spans="4:4" x14ac:dyDescent="0.25">
      <c r="D2309" s="190"/>
    </row>
    <row r="2310" spans="4:4" x14ac:dyDescent="0.25">
      <c r="D2310" s="190"/>
    </row>
    <row r="2311" spans="4:4" x14ac:dyDescent="0.25">
      <c r="D2311" s="190"/>
    </row>
    <row r="2312" spans="4:4" x14ac:dyDescent="0.25">
      <c r="D2312" s="190"/>
    </row>
    <row r="2313" spans="4:4" x14ac:dyDescent="0.25">
      <c r="D2313" s="190"/>
    </row>
    <row r="2314" spans="4:4" x14ac:dyDescent="0.25">
      <c r="D2314" s="190"/>
    </row>
    <row r="2315" spans="4:4" x14ac:dyDescent="0.25">
      <c r="D2315" s="190"/>
    </row>
    <row r="2316" spans="4:4" x14ac:dyDescent="0.25">
      <c r="D2316" s="190"/>
    </row>
    <row r="2317" spans="4:4" x14ac:dyDescent="0.25">
      <c r="D2317" s="190"/>
    </row>
    <row r="2318" spans="4:4" x14ac:dyDescent="0.25">
      <c r="D2318" s="190"/>
    </row>
    <row r="2319" spans="4:4" x14ac:dyDescent="0.25">
      <c r="D2319" s="190"/>
    </row>
    <row r="2320" spans="4:4" x14ac:dyDescent="0.25">
      <c r="D2320" s="190"/>
    </row>
    <row r="2321" spans="4:4" x14ac:dyDescent="0.25">
      <c r="D2321" s="190"/>
    </row>
    <row r="2322" spans="4:4" x14ac:dyDescent="0.25">
      <c r="D2322" s="190"/>
    </row>
    <row r="2323" spans="4:4" x14ac:dyDescent="0.25">
      <c r="D2323" s="190"/>
    </row>
    <row r="2324" spans="4:4" x14ac:dyDescent="0.25">
      <c r="D2324" s="190"/>
    </row>
    <row r="2325" spans="4:4" x14ac:dyDescent="0.25">
      <c r="D2325" s="190"/>
    </row>
    <row r="2326" spans="4:4" x14ac:dyDescent="0.25">
      <c r="D2326" s="190"/>
    </row>
    <row r="2327" spans="4:4" x14ac:dyDescent="0.25">
      <c r="D2327" s="190"/>
    </row>
    <row r="2328" spans="4:4" x14ac:dyDescent="0.25">
      <c r="D2328" s="190"/>
    </row>
    <row r="2329" spans="4:4" x14ac:dyDescent="0.25">
      <c r="D2329" s="190"/>
    </row>
    <row r="2330" spans="4:4" x14ac:dyDescent="0.25">
      <c r="D2330" s="190"/>
    </row>
    <row r="2331" spans="4:4" x14ac:dyDescent="0.25">
      <c r="D2331" s="190"/>
    </row>
    <row r="2332" spans="4:4" x14ac:dyDescent="0.25">
      <c r="D2332" s="190"/>
    </row>
    <row r="2333" spans="4:4" x14ac:dyDescent="0.25">
      <c r="D2333" s="190"/>
    </row>
    <row r="2334" spans="4:4" x14ac:dyDescent="0.25">
      <c r="D2334" s="190"/>
    </row>
    <row r="2335" spans="4:4" x14ac:dyDescent="0.25">
      <c r="D2335" s="190"/>
    </row>
    <row r="2336" spans="4:4" x14ac:dyDescent="0.25">
      <c r="D2336" s="190"/>
    </row>
    <row r="2337" spans="4:4" x14ac:dyDescent="0.25">
      <c r="D2337" s="190"/>
    </row>
    <row r="2338" spans="4:4" x14ac:dyDescent="0.25">
      <c r="D2338" s="190"/>
    </row>
    <row r="2339" spans="4:4" x14ac:dyDescent="0.25">
      <c r="D2339" s="190"/>
    </row>
    <row r="2340" spans="4:4" x14ac:dyDescent="0.25">
      <c r="D2340" s="190"/>
    </row>
    <row r="2341" spans="4:4" x14ac:dyDescent="0.25">
      <c r="D2341" s="190"/>
    </row>
    <row r="2342" spans="4:4" x14ac:dyDescent="0.25">
      <c r="D2342" s="190"/>
    </row>
    <row r="2343" spans="4:4" x14ac:dyDescent="0.25">
      <c r="D2343" s="190"/>
    </row>
    <row r="2344" spans="4:4" x14ac:dyDescent="0.25">
      <c r="D2344" s="190"/>
    </row>
    <row r="2345" spans="4:4" x14ac:dyDescent="0.25">
      <c r="D2345" s="190"/>
    </row>
    <row r="2346" spans="4:4" x14ac:dyDescent="0.25">
      <c r="D2346" s="190"/>
    </row>
    <row r="2347" spans="4:4" x14ac:dyDescent="0.25">
      <c r="D2347" s="190"/>
    </row>
    <row r="2348" spans="4:4" x14ac:dyDescent="0.25">
      <c r="D2348" s="190"/>
    </row>
    <row r="2349" spans="4:4" x14ac:dyDescent="0.25">
      <c r="D2349" s="190"/>
    </row>
    <row r="2350" spans="4:4" x14ac:dyDescent="0.25">
      <c r="D2350" s="190"/>
    </row>
    <row r="2351" spans="4:4" x14ac:dyDescent="0.25">
      <c r="D2351" s="190"/>
    </row>
    <row r="2352" spans="4:4" x14ac:dyDescent="0.25">
      <c r="D2352" s="190"/>
    </row>
    <row r="2353" spans="4:4" x14ac:dyDescent="0.25">
      <c r="D2353" s="190"/>
    </row>
    <row r="2354" spans="4:4" x14ac:dyDescent="0.25">
      <c r="D2354" s="190"/>
    </row>
    <row r="2355" spans="4:4" x14ac:dyDescent="0.25">
      <c r="D2355" s="190"/>
    </row>
    <row r="2356" spans="4:4" x14ac:dyDescent="0.25">
      <c r="D2356" s="190"/>
    </row>
    <row r="2357" spans="4:4" x14ac:dyDescent="0.25">
      <c r="D2357" s="190"/>
    </row>
    <row r="2358" spans="4:4" x14ac:dyDescent="0.25">
      <c r="D2358" s="190"/>
    </row>
    <row r="2359" spans="4:4" x14ac:dyDescent="0.25">
      <c r="D2359" s="190"/>
    </row>
    <row r="2360" spans="4:4" x14ac:dyDescent="0.25">
      <c r="D2360" s="190"/>
    </row>
    <row r="2361" spans="4:4" x14ac:dyDescent="0.25">
      <c r="D2361" s="190"/>
    </row>
    <row r="2362" spans="4:4" x14ac:dyDescent="0.25">
      <c r="D2362" s="190"/>
    </row>
    <row r="2363" spans="4:4" x14ac:dyDescent="0.25">
      <c r="D2363" s="190"/>
    </row>
    <row r="2364" spans="4:4" x14ac:dyDescent="0.25">
      <c r="D2364" s="190"/>
    </row>
    <row r="2365" spans="4:4" x14ac:dyDescent="0.25">
      <c r="D2365" s="190"/>
    </row>
    <row r="2366" spans="4:4" x14ac:dyDescent="0.25">
      <c r="D2366" s="190"/>
    </row>
    <row r="2367" spans="4:4" x14ac:dyDescent="0.25">
      <c r="D2367" s="190"/>
    </row>
    <row r="2368" spans="4:4" x14ac:dyDescent="0.25">
      <c r="D2368" s="190"/>
    </row>
    <row r="2369" spans="4:4" x14ac:dyDescent="0.25">
      <c r="D2369" s="190"/>
    </row>
    <row r="2370" spans="4:4" x14ac:dyDescent="0.25">
      <c r="D2370" s="190"/>
    </row>
    <row r="2371" spans="4:4" x14ac:dyDescent="0.25">
      <c r="D2371" s="190"/>
    </row>
    <row r="2372" spans="4:4" x14ac:dyDescent="0.25">
      <c r="D2372" s="190"/>
    </row>
    <row r="2373" spans="4:4" x14ac:dyDescent="0.25">
      <c r="D2373" s="190"/>
    </row>
    <row r="2374" spans="4:4" x14ac:dyDescent="0.25">
      <c r="D2374" s="190"/>
    </row>
    <row r="2375" spans="4:4" x14ac:dyDescent="0.25">
      <c r="D2375" s="190"/>
    </row>
    <row r="2376" spans="4:4" x14ac:dyDescent="0.25">
      <c r="D2376" s="190"/>
    </row>
    <row r="2377" spans="4:4" x14ac:dyDescent="0.25">
      <c r="D2377" s="190"/>
    </row>
    <row r="2378" spans="4:4" x14ac:dyDescent="0.25">
      <c r="D2378" s="190"/>
    </row>
    <row r="2379" spans="4:4" x14ac:dyDescent="0.25">
      <c r="D2379" s="190"/>
    </row>
    <row r="2380" spans="4:4" x14ac:dyDescent="0.25">
      <c r="D2380" s="190"/>
    </row>
    <row r="2381" spans="4:4" x14ac:dyDescent="0.25">
      <c r="D2381" s="190"/>
    </row>
    <row r="2382" spans="4:4" x14ac:dyDescent="0.25">
      <c r="D2382" s="190"/>
    </row>
    <row r="2383" spans="4:4" x14ac:dyDescent="0.25">
      <c r="D2383" s="190"/>
    </row>
    <row r="2384" spans="4:4" x14ac:dyDescent="0.25">
      <c r="D2384" s="190"/>
    </row>
    <row r="2385" spans="4:4" x14ac:dyDescent="0.25">
      <c r="D2385" s="190"/>
    </row>
    <row r="2386" spans="4:4" x14ac:dyDescent="0.25">
      <c r="D2386" s="190"/>
    </row>
    <row r="2387" spans="4:4" x14ac:dyDescent="0.25">
      <c r="D2387" s="190"/>
    </row>
    <row r="2388" spans="4:4" x14ac:dyDescent="0.25">
      <c r="D2388" s="190"/>
    </row>
    <row r="2389" spans="4:4" x14ac:dyDescent="0.25">
      <c r="D2389" s="190"/>
    </row>
    <row r="2390" spans="4:4" x14ac:dyDescent="0.25">
      <c r="D2390" s="190"/>
    </row>
    <row r="2391" spans="4:4" x14ac:dyDescent="0.25">
      <c r="D2391" s="190"/>
    </row>
    <row r="2392" spans="4:4" x14ac:dyDescent="0.25">
      <c r="D2392" s="190"/>
    </row>
    <row r="2393" spans="4:4" x14ac:dyDescent="0.25">
      <c r="D2393" s="190"/>
    </row>
    <row r="2394" spans="4:4" x14ac:dyDescent="0.25">
      <c r="D2394" s="190"/>
    </row>
    <row r="2395" spans="4:4" x14ac:dyDescent="0.25">
      <c r="D2395" s="190"/>
    </row>
    <row r="2396" spans="4:4" x14ac:dyDescent="0.25">
      <c r="D2396" s="190"/>
    </row>
    <row r="2397" spans="4:4" x14ac:dyDescent="0.25">
      <c r="D2397" s="190"/>
    </row>
    <row r="2398" spans="4:4" x14ac:dyDescent="0.25">
      <c r="D2398" s="190"/>
    </row>
    <row r="2399" spans="4:4" x14ac:dyDescent="0.25">
      <c r="D2399" s="190"/>
    </row>
    <row r="2400" spans="4:4" x14ac:dyDescent="0.25">
      <c r="D2400" s="190"/>
    </row>
    <row r="2401" spans="4:4" x14ac:dyDescent="0.25">
      <c r="D2401" s="190"/>
    </row>
    <row r="2402" spans="4:4" x14ac:dyDescent="0.25">
      <c r="D2402" s="190"/>
    </row>
    <row r="2403" spans="4:4" x14ac:dyDescent="0.25">
      <c r="D2403" s="190"/>
    </row>
    <row r="2404" spans="4:4" x14ac:dyDescent="0.25">
      <c r="D2404" s="190"/>
    </row>
    <row r="2405" spans="4:4" x14ac:dyDescent="0.25">
      <c r="D2405" s="190"/>
    </row>
    <row r="2406" spans="4:4" x14ac:dyDescent="0.25">
      <c r="D2406" s="190"/>
    </row>
    <row r="2407" spans="4:4" x14ac:dyDescent="0.25">
      <c r="D2407" s="190"/>
    </row>
    <row r="2408" spans="4:4" x14ac:dyDescent="0.25">
      <c r="D2408" s="190"/>
    </row>
    <row r="2409" spans="4:4" x14ac:dyDescent="0.25">
      <c r="D2409" s="190"/>
    </row>
    <row r="2410" spans="4:4" x14ac:dyDescent="0.25">
      <c r="D2410" s="190"/>
    </row>
    <row r="2411" spans="4:4" x14ac:dyDescent="0.25">
      <c r="D2411" s="190"/>
    </row>
    <row r="2412" spans="4:4" x14ac:dyDescent="0.25">
      <c r="D2412" s="190"/>
    </row>
    <row r="2413" spans="4:4" x14ac:dyDescent="0.25">
      <c r="D2413" s="190"/>
    </row>
    <row r="2414" spans="4:4" x14ac:dyDescent="0.25">
      <c r="D2414" s="190"/>
    </row>
    <row r="2415" spans="4:4" x14ac:dyDescent="0.25">
      <c r="D2415" s="190"/>
    </row>
    <row r="2416" spans="4:4" x14ac:dyDescent="0.25">
      <c r="D2416" s="190"/>
    </row>
    <row r="2417" spans="4:4" x14ac:dyDescent="0.25">
      <c r="D2417" s="190"/>
    </row>
    <row r="2418" spans="4:4" x14ac:dyDescent="0.25">
      <c r="D2418" s="190"/>
    </row>
    <row r="2419" spans="4:4" x14ac:dyDescent="0.25">
      <c r="D2419" s="190"/>
    </row>
    <row r="2420" spans="4:4" x14ac:dyDescent="0.25">
      <c r="D2420" s="190"/>
    </row>
    <row r="2421" spans="4:4" x14ac:dyDescent="0.25">
      <c r="D2421" s="190"/>
    </row>
    <row r="2422" spans="4:4" x14ac:dyDescent="0.25">
      <c r="D2422" s="190"/>
    </row>
    <row r="2423" spans="4:4" x14ac:dyDescent="0.25">
      <c r="D2423" s="190"/>
    </row>
    <row r="2424" spans="4:4" x14ac:dyDescent="0.25">
      <c r="D2424" s="190"/>
    </row>
    <row r="2425" spans="4:4" x14ac:dyDescent="0.25">
      <c r="D2425" s="190"/>
    </row>
    <row r="2426" spans="4:4" x14ac:dyDescent="0.25">
      <c r="D2426" s="190"/>
    </row>
    <row r="2427" spans="4:4" x14ac:dyDescent="0.25">
      <c r="D2427" s="190"/>
    </row>
    <row r="2428" spans="4:4" x14ac:dyDescent="0.25">
      <c r="D2428" s="190"/>
    </row>
    <row r="2429" spans="4:4" x14ac:dyDescent="0.25">
      <c r="D2429" s="190"/>
    </row>
    <row r="2430" spans="4:4" x14ac:dyDescent="0.25">
      <c r="D2430" s="190"/>
    </row>
    <row r="2431" spans="4:4" x14ac:dyDescent="0.25">
      <c r="D2431" s="190"/>
    </row>
    <row r="2432" spans="4:4" x14ac:dyDescent="0.25">
      <c r="D2432" s="190"/>
    </row>
    <row r="2433" spans="4:4" x14ac:dyDescent="0.25">
      <c r="D2433" s="190"/>
    </row>
    <row r="2434" spans="4:4" x14ac:dyDescent="0.25">
      <c r="D2434" s="190"/>
    </row>
    <row r="2435" spans="4:4" x14ac:dyDescent="0.25">
      <c r="D2435" s="190"/>
    </row>
    <row r="2436" spans="4:4" x14ac:dyDescent="0.25">
      <c r="D2436" s="190"/>
    </row>
    <row r="2437" spans="4:4" x14ac:dyDescent="0.25">
      <c r="D2437" s="190"/>
    </row>
    <row r="2438" spans="4:4" x14ac:dyDescent="0.25">
      <c r="D2438" s="190"/>
    </row>
    <row r="2439" spans="4:4" x14ac:dyDescent="0.25">
      <c r="D2439" s="190"/>
    </row>
    <row r="2440" spans="4:4" x14ac:dyDescent="0.25">
      <c r="D2440" s="190"/>
    </row>
    <row r="2441" spans="4:4" x14ac:dyDescent="0.25">
      <c r="D2441" s="190"/>
    </row>
    <row r="2442" spans="4:4" x14ac:dyDescent="0.25">
      <c r="D2442" s="190"/>
    </row>
    <row r="2443" spans="4:4" x14ac:dyDescent="0.25">
      <c r="D2443" s="190"/>
    </row>
    <row r="2444" spans="4:4" x14ac:dyDescent="0.25">
      <c r="D2444" s="190"/>
    </row>
    <row r="2445" spans="4:4" x14ac:dyDescent="0.25">
      <c r="D2445" s="190"/>
    </row>
    <row r="2446" spans="4:4" x14ac:dyDescent="0.25">
      <c r="D2446" s="190"/>
    </row>
    <row r="2447" spans="4:4" x14ac:dyDescent="0.25">
      <c r="D2447" s="190"/>
    </row>
    <row r="2448" spans="4:4" x14ac:dyDescent="0.25">
      <c r="D2448" s="190"/>
    </row>
    <row r="2449" spans="4:4" x14ac:dyDescent="0.25">
      <c r="D2449" s="190"/>
    </row>
    <row r="2450" spans="4:4" x14ac:dyDescent="0.25">
      <c r="D2450" s="190"/>
    </row>
    <row r="2451" spans="4:4" x14ac:dyDescent="0.25">
      <c r="D2451" s="190"/>
    </row>
    <row r="2452" spans="4:4" x14ac:dyDescent="0.25">
      <c r="D2452" s="190"/>
    </row>
    <row r="2453" spans="4:4" x14ac:dyDescent="0.25">
      <c r="D2453" s="190"/>
    </row>
    <row r="2454" spans="4:4" x14ac:dyDescent="0.25">
      <c r="D2454" s="190"/>
    </row>
    <row r="2455" spans="4:4" x14ac:dyDescent="0.25">
      <c r="D2455" s="190"/>
    </row>
    <row r="2456" spans="4:4" x14ac:dyDescent="0.25">
      <c r="D2456" s="190"/>
    </row>
    <row r="2457" spans="4:4" x14ac:dyDescent="0.25">
      <c r="D2457" s="190"/>
    </row>
    <row r="2458" spans="4:4" x14ac:dyDescent="0.25">
      <c r="D2458" s="190"/>
    </row>
    <row r="2459" spans="4:4" x14ac:dyDescent="0.25">
      <c r="D2459" s="190"/>
    </row>
    <row r="2460" spans="4:4" x14ac:dyDescent="0.25">
      <c r="D2460" s="190"/>
    </row>
    <row r="2461" spans="4:4" x14ac:dyDescent="0.25">
      <c r="D2461" s="190"/>
    </row>
    <row r="2462" spans="4:4" x14ac:dyDescent="0.25">
      <c r="D2462" s="190"/>
    </row>
    <row r="2463" spans="4:4" x14ac:dyDescent="0.25">
      <c r="D2463" s="190"/>
    </row>
    <row r="2464" spans="4:4" x14ac:dyDescent="0.25">
      <c r="D2464" s="190"/>
    </row>
    <row r="2465" spans="4:4" x14ac:dyDescent="0.25">
      <c r="D2465" s="190"/>
    </row>
    <row r="2466" spans="4:4" x14ac:dyDescent="0.25">
      <c r="D2466" s="190"/>
    </row>
    <row r="2467" spans="4:4" x14ac:dyDescent="0.25">
      <c r="D2467" s="190"/>
    </row>
    <row r="2468" spans="4:4" x14ac:dyDescent="0.25">
      <c r="D2468" s="190"/>
    </row>
    <row r="2469" spans="4:4" x14ac:dyDescent="0.25">
      <c r="D2469" s="190"/>
    </row>
    <row r="2470" spans="4:4" x14ac:dyDescent="0.25">
      <c r="D2470" s="190"/>
    </row>
    <row r="2471" spans="4:4" x14ac:dyDescent="0.25">
      <c r="D2471" s="190"/>
    </row>
    <row r="2472" spans="4:4" x14ac:dyDescent="0.25">
      <c r="D2472" s="190"/>
    </row>
    <row r="2473" spans="4:4" x14ac:dyDescent="0.25">
      <c r="D2473" s="190"/>
    </row>
    <row r="2474" spans="4:4" x14ac:dyDescent="0.25">
      <c r="D2474" s="190"/>
    </row>
    <row r="2475" spans="4:4" x14ac:dyDescent="0.25">
      <c r="D2475" s="190"/>
    </row>
    <row r="2476" spans="4:4" x14ac:dyDescent="0.25">
      <c r="D2476" s="190"/>
    </row>
    <row r="2477" spans="4:4" x14ac:dyDescent="0.25">
      <c r="D2477" s="190"/>
    </row>
    <row r="2478" spans="4:4" x14ac:dyDescent="0.25">
      <c r="D2478" s="190"/>
    </row>
    <row r="2479" spans="4:4" x14ac:dyDescent="0.25">
      <c r="D2479" s="190"/>
    </row>
    <row r="2480" spans="4:4" x14ac:dyDescent="0.25">
      <c r="D2480" s="190"/>
    </row>
    <row r="2481" spans="4:4" x14ac:dyDescent="0.25">
      <c r="D2481" s="190"/>
    </row>
    <row r="2482" spans="4:4" x14ac:dyDescent="0.25">
      <c r="D2482" s="190"/>
    </row>
    <row r="2483" spans="4:4" x14ac:dyDescent="0.25">
      <c r="D2483" s="190"/>
    </row>
    <row r="2484" spans="4:4" x14ac:dyDescent="0.25">
      <c r="D2484" s="190"/>
    </row>
    <row r="2485" spans="4:4" x14ac:dyDescent="0.25">
      <c r="D2485" s="190"/>
    </row>
    <row r="2486" spans="4:4" x14ac:dyDescent="0.25">
      <c r="D2486" s="190"/>
    </row>
    <row r="2487" spans="4:4" x14ac:dyDescent="0.25">
      <c r="D2487" s="190"/>
    </row>
    <row r="2488" spans="4:4" x14ac:dyDescent="0.25">
      <c r="D2488" s="190"/>
    </row>
    <row r="2489" spans="4:4" x14ac:dyDescent="0.25">
      <c r="D2489" s="190"/>
    </row>
    <row r="2490" spans="4:4" x14ac:dyDescent="0.25">
      <c r="D2490" s="190"/>
    </row>
    <row r="2491" spans="4:4" x14ac:dyDescent="0.25">
      <c r="D2491" s="190"/>
    </row>
    <row r="2492" spans="4:4" x14ac:dyDescent="0.25">
      <c r="D2492" s="190"/>
    </row>
    <row r="2493" spans="4:4" x14ac:dyDescent="0.25">
      <c r="D2493" s="190"/>
    </row>
    <row r="2494" spans="4:4" x14ac:dyDescent="0.25">
      <c r="D2494" s="190"/>
    </row>
    <row r="2495" spans="4:4" x14ac:dyDescent="0.25">
      <c r="D2495" s="190"/>
    </row>
    <row r="2496" spans="4:4" x14ac:dyDescent="0.25">
      <c r="D2496" s="190"/>
    </row>
    <row r="2497" spans="4:4" x14ac:dyDescent="0.25">
      <c r="D2497" s="190"/>
    </row>
    <row r="2498" spans="4:4" x14ac:dyDescent="0.25">
      <c r="D2498" s="190"/>
    </row>
    <row r="2499" spans="4:4" x14ac:dyDescent="0.25">
      <c r="D2499" s="190"/>
    </row>
    <row r="2500" spans="4:4" x14ac:dyDescent="0.25">
      <c r="D2500" s="190"/>
    </row>
    <row r="2501" spans="4:4" x14ac:dyDescent="0.25">
      <c r="D2501" s="190"/>
    </row>
    <row r="2502" spans="4:4" x14ac:dyDescent="0.25">
      <c r="D2502" s="190"/>
    </row>
    <row r="2503" spans="4:4" x14ac:dyDescent="0.25">
      <c r="D2503" s="190"/>
    </row>
    <row r="2504" spans="4:4" x14ac:dyDescent="0.25">
      <c r="D2504" s="190"/>
    </row>
    <row r="2505" spans="4:4" x14ac:dyDescent="0.25">
      <c r="D2505" s="190"/>
    </row>
    <row r="2506" spans="4:4" x14ac:dyDescent="0.25">
      <c r="D2506" s="190"/>
    </row>
    <row r="2507" spans="4:4" x14ac:dyDescent="0.25">
      <c r="D2507" s="190"/>
    </row>
    <row r="2508" spans="4:4" x14ac:dyDescent="0.25">
      <c r="D2508" s="190"/>
    </row>
    <row r="2509" spans="4:4" x14ac:dyDescent="0.25">
      <c r="D2509" s="190"/>
    </row>
    <row r="2510" spans="4:4" x14ac:dyDescent="0.25">
      <c r="D2510" s="190"/>
    </row>
    <row r="2511" spans="4:4" x14ac:dyDescent="0.25">
      <c r="D2511" s="190"/>
    </row>
    <row r="2512" spans="4:4" x14ac:dyDescent="0.25">
      <c r="D2512" s="190"/>
    </row>
    <row r="2513" spans="4:4" x14ac:dyDescent="0.25">
      <c r="D2513" s="190"/>
    </row>
    <row r="2514" spans="4:4" x14ac:dyDescent="0.25">
      <c r="D2514" s="190"/>
    </row>
    <row r="2515" spans="4:4" x14ac:dyDescent="0.25">
      <c r="D2515" s="190"/>
    </row>
    <row r="2516" spans="4:4" x14ac:dyDescent="0.25">
      <c r="D2516" s="190"/>
    </row>
    <row r="2517" spans="4:4" x14ac:dyDescent="0.25">
      <c r="D2517" s="190"/>
    </row>
    <row r="2518" spans="4:4" x14ac:dyDescent="0.25">
      <c r="D2518" s="190"/>
    </row>
    <row r="2519" spans="4:4" x14ac:dyDescent="0.25">
      <c r="D2519" s="190"/>
    </row>
    <row r="2520" spans="4:4" x14ac:dyDescent="0.25">
      <c r="D2520" s="190"/>
    </row>
    <row r="2521" spans="4:4" x14ac:dyDescent="0.25">
      <c r="D2521" s="190"/>
    </row>
    <row r="2522" spans="4:4" x14ac:dyDescent="0.25">
      <c r="D2522" s="190"/>
    </row>
    <row r="2523" spans="4:4" x14ac:dyDescent="0.25">
      <c r="D2523" s="190"/>
    </row>
    <row r="2524" spans="4:4" x14ac:dyDescent="0.25">
      <c r="D2524" s="190"/>
    </row>
    <row r="2525" spans="4:4" x14ac:dyDescent="0.25">
      <c r="D2525" s="190"/>
    </row>
    <row r="2526" spans="4:4" x14ac:dyDescent="0.25">
      <c r="D2526" s="190"/>
    </row>
    <row r="2527" spans="4:4" x14ac:dyDescent="0.25">
      <c r="D2527" s="190"/>
    </row>
    <row r="2528" spans="4:4" x14ac:dyDescent="0.25">
      <c r="D2528" s="190"/>
    </row>
    <row r="2529" spans="4:4" x14ac:dyDescent="0.25">
      <c r="D2529" s="190"/>
    </row>
    <row r="2530" spans="4:4" x14ac:dyDescent="0.25">
      <c r="D2530" s="190"/>
    </row>
    <row r="2531" spans="4:4" x14ac:dyDescent="0.25">
      <c r="D2531" s="190"/>
    </row>
    <row r="2532" spans="4:4" x14ac:dyDescent="0.25">
      <c r="D2532" s="190"/>
    </row>
    <row r="2533" spans="4:4" x14ac:dyDescent="0.25">
      <c r="D2533" s="190"/>
    </row>
    <row r="2534" spans="4:4" x14ac:dyDescent="0.25">
      <c r="D2534" s="190"/>
    </row>
    <row r="2535" spans="4:4" x14ac:dyDescent="0.25">
      <c r="D2535" s="190"/>
    </row>
    <row r="2536" spans="4:4" x14ac:dyDescent="0.25">
      <c r="D2536" s="190"/>
    </row>
    <row r="2537" spans="4:4" x14ac:dyDescent="0.25">
      <c r="D2537" s="190"/>
    </row>
    <row r="2538" spans="4:4" x14ac:dyDescent="0.25">
      <c r="D2538" s="190"/>
    </row>
    <row r="2539" spans="4:4" x14ac:dyDescent="0.25">
      <c r="D2539" s="190"/>
    </row>
    <row r="2540" spans="4:4" x14ac:dyDescent="0.25">
      <c r="D2540" s="190"/>
    </row>
    <row r="2541" spans="4:4" x14ac:dyDescent="0.25">
      <c r="D2541" s="190"/>
    </row>
    <row r="2542" spans="4:4" x14ac:dyDescent="0.25">
      <c r="D2542" s="190"/>
    </row>
    <row r="2543" spans="4:4" x14ac:dyDescent="0.25">
      <c r="D2543" s="190"/>
    </row>
    <row r="2544" spans="4:4" x14ac:dyDescent="0.25">
      <c r="D2544" s="190"/>
    </row>
    <row r="2545" spans="4:4" x14ac:dyDescent="0.25">
      <c r="D2545" s="190"/>
    </row>
    <row r="2546" spans="4:4" x14ac:dyDescent="0.25">
      <c r="D2546" s="190"/>
    </row>
    <row r="2547" spans="4:4" x14ac:dyDescent="0.25">
      <c r="D2547" s="190"/>
    </row>
    <row r="2548" spans="4:4" x14ac:dyDescent="0.25">
      <c r="D2548" s="190"/>
    </row>
    <row r="2549" spans="4:4" x14ac:dyDescent="0.25">
      <c r="D2549" s="190"/>
    </row>
    <row r="2550" spans="4:4" x14ac:dyDescent="0.25">
      <c r="D2550" s="190"/>
    </row>
    <row r="2551" spans="4:4" x14ac:dyDescent="0.25">
      <c r="D2551" s="190"/>
    </row>
    <row r="2552" spans="4:4" x14ac:dyDescent="0.25">
      <c r="D2552" s="190"/>
    </row>
    <row r="2553" spans="4:4" x14ac:dyDescent="0.25">
      <c r="D2553" s="190"/>
    </row>
    <row r="2554" spans="4:4" x14ac:dyDescent="0.25">
      <c r="D2554" s="190"/>
    </row>
    <row r="2555" spans="4:4" x14ac:dyDescent="0.25">
      <c r="D2555" s="190"/>
    </row>
    <row r="2556" spans="4:4" x14ac:dyDescent="0.25">
      <c r="D2556" s="190"/>
    </row>
    <row r="2557" spans="4:4" x14ac:dyDescent="0.25">
      <c r="D2557" s="190"/>
    </row>
    <row r="2558" spans="4:4" x14ac:dyDescent="0.25">
      <c r="D2558" s="190"/>
    </row>
    <row r="2559" spans="4:4" x14ac:dyDescent="0.25">
      <c r="D2559" s="190"/>
    </row>
    <row r="2560" spans="4:4" x14ac:dyDescent="0.25">
      <c r="D2560" s="190"/>
    </row>
    <row r="2561" spans="4:4" x14ac:dyDescent="0.25">
      <c r="D2561" s="190"/>
    </row>
    <row r="2562" spans="4:4" x14ac:dyDescent="0.25">
      <c r="D2562" s="190"/>
    </row>
    <row r="2563" spans="4:4" x14ac:dyDescent="0.25">
      <c r="D2563" s="190"/>
    </row>
    <row r="2564" spans="4:4" x14ac:dyDescent="0.25">
      <c r="D2564" s="190"/>
    </row>
    <row r="2565" spans="4:4" x14ac:dyDescent="0.25">
      <c r="D2565" s="190"/>
    </row>
    <row r="2566" spans="4:4" x14ac:dyDescent="0.25">
      <c r="D2566" s="190"/>
    </row>
    <row r="2567" spans="4:4" x14ac:dyDescent="0.25">
      <c r="D2567" s="190"/>
    </row>
    <row r="2568" spans="4:4" x14ac:dyDescent="0.25">
      <c r="D2568" s="190"/>
    </row>
    <row r="2569" spans="4:4" x14ac:dyDescent="0.25">
      <c r="D2569" s="190"/>
    </row>
    <row r="2570" spans="4:4" x14ac:dyDescent="0.25">
      <c r="D2570" s="190"/>
    </row>
    <row r="2571" spans="4:4" x14ac:dyDescent="0.25">
      <c r="D2571" s="190"/>
    </row>
    <row r="2572" spans="4:4" x14ac:dyDescent="0.25">
      <c r="D2572" s="190"/>
    </row>
    <row r="2573" spans="4:4" x14ac:dyDescent="0.25">
      <c r="D2573" s="190"/>
    </row>
    <row r="2574" spans="4:4" x14ac:dyDescent="0.25">
      <c r="D2574" s="190"/>
    </row>
    <row r="2575" spans="4:4" x14ac:dyDescent="0.25">
      <c r="D2575" s="190"/>
    </row>
    <row r="2576" spans="4:4" x14ac:dyDescent="0.25">
      <c r="D2576" s="190"/>
    </row>
    <row r="2577" spans="4:4" x14ac:dyDescent="0.25">
      <c r="D2577" s="190"/>
    </row>
    <row r="2578" spans="4:4" x14ac:dyDescent="0.25">
      <c r="D2578" s="190"/>
    </row>
    <row r="2579" spans="4:4" x14ac:dyDescent="0.25">
      <c r="D2579" s="190"/>
    </row>
    <row r="2580" spans="4:4" x14ac:dyDescent="0.25">
      <c r="D2580" s="190"/>
    </row>
    <row r="2581" spans="4:4" x14ac:dyDescent="0.25">
      <c r="D2581" s="190"/>
    </row>
    <row r="2582" spans="4:4" x14ac:dyDescent="0.25">
      <c r="D2582" s="190"/>
    </row>
    <row r="2583" spans="4:4" x14ac:dyDescent="0.25">
      <c r="D2583" s="190"/>
    </row>
    <row r="2584" spans="4:4" x14ac:dyDescent="0.25">
      <c r="D2584" s="190"/>
    </row>
    <row r="2585" spans="4:4" x14ac:dyDescent="0.25">
      <c r="D2585" s="190"/>
    </row>
    <row r="2586" spans="4:4" x14ac:dyDescent="0.25">
      <c r="D2586" s="190"/>
    </row>
    <row r="2587" spans="4:4" x14ac:dyDescent="0.25">
      <c r="D2587" s="190"/>
    </row>
    <row r="2588" spans="4:4" x14ac:dyDescent="0.25">
      <c r="D2588" s="190"/>
    </row>
    <row r="2589" spans="4:4" x14ac:dyDescent="0.25">
      <c r="D2589" s="190"/>
    </row>
    <row r="2590" spans="4:4" x14ac:dyDescent="0.25">
      <c r="D2590" s="190"/>
    </row>
    <row r="2591" spans="4:4" x14ac:dyDescent="0.25">
      <c r="D2591" s="190"/>
    </row>
    <row r="2592" spans="4:4" x14ac:dyDescent="0.25">
      <c r="D2592" s="190"/>
    </row>
    <row r="2593" spans="4:4" x14ac:dyDescent="0.25">
      <c r="D2593" s="190"/>
    </row>
    <row r="2594" spans="4:4" x14ac:dyDescent="0.25">
      <c r="D2594" s="190"/>
    </row>
    <row r="2595" spans="4:4" x14ac:dyDescent="0.25">
      <c r="D2595" s="190"/>
    </row>
    <row r="2596" spans="4:4" x14ac:dyDescent="0.25">
      <c r="D2596" s="190"/>
    </row>
    <row r="2597" spans="4:4" x14ac:dyDescent="0.25">
      <c r="D2597" s="190"/>
    </row>
    <row r="2598" spans="4:4" x14ac:dyDescent="0.25">
      <c r="D2598" s="190"/>
    </row>
    <row r="2599" spans="4:4" x14ac:dyDescent="0.25">
      <c r="D2599" s="190"/>
    </row>
    <row r="2600" spans="4:4" x14ac:dyDescent="0.25">
      <c r="D2600" s="190"/>
    </row>
    <row r="2601" spans="4:4" x14ac:dyDescent="0.25">
      <c r="D2601" s="190"/>
    </row>
    <row r="2602" spans="4:4" x14ac:dyDescent="0.25">
      <c r="D2602" s="190"/>
    </row>
    <row r="2603" spans="4:4" x14ac:dyDescent="0.25">
      <c r="D2603" s="190"/>
    </row>
    <row r="2604" spans="4:4" x14ac:dyDescent="0.25">
      <c r="D2604" s="190"/>
    </row>
    <row r="2605" spans="4:4" x14ac:dyDescent="0.25">
      <c r="D2605" s="190"/>
    </row>
    <row r="2606" spans="4:4" x14ac:dyDescent="0.25">
      <c r="D2606" s="190"/>
    </row>
    <row r="2607" spans="4:4" x14ac:dyDescent="0.25">
      <c r="D2607" s="190"/>
    </row>
    <row r="2608" spans="4:4" x14ac:dyDescent="0.25">
      <c r="D2608" s="190"/>
    </row>
    <row r="2609" spans="4:4" x14ac:dyDescent="0.25">
      <c r="D2609" s="190"/>
    </row>
    <row r="2610" spans="4:4" x14ac:dyDescent="0.25">
      <c r="D2610" s="190"/>
    </row>
    <row r="2611" spans="4:4" x14ac:dyDescent="0.25">
      <c r="D2611" s="190"/>
    </row>
    <row r="2612" spans="4:4" x14ac:dyDescent="0.25">
      <c r="D2612" s="190"/>
    </row>
    <row r="2613" spans="4:4" x14ac:dyDescent="0.25">
      <c r="D2613" s="190"/>
    </row>
    <row r="2614" spans="4:4" x14ac:dyDescent="0.25">
      <c r="D2614" s="190"/>
    </row>
    <row r="2615" spans="4:4" x14ac:dyDescent="0.25">
      <c r="D2615" s="190"/>
    </row>
    <row r="2616" spans="4:4" x14ac:dyDescent="0.25">
      <c r="D2616" s="190"/>
    </row>
    <row r="2617" spans="4:4" x14ac:dyDescent="0.25">
      <c r="D2617" s="190"/>
    </row>
    <row r="2618" spans="4:4" x14ac:dyDescent="0.25">
      <c r="D2618" s="190"/>
    </row>
    <row r="2619" spans="4:4" x14ac:dyDescent="0.25">
      <c r="D2619" s="190"/>
    </row>
    <row r="2620" spans="4:4" x14ac:dyDescent="0.25">
      <c r="D2620" s="190"/>
    </row>
    <row r="2621" spans="4:4" x14ac:dyDescent="0.25">
      <c r="D2621" s="190"/>
    </row>
    <row r="2622" spans="4:4" x14ac:dyDescent="0.25">
      <c r="D2622" s="190"/>
    </row>
    <row r="2623" spans="4:4" x14ac:dyDescent="0.25">
      <c r="D2623" s="190"/>
    </row>
    <row r="2624" spans="4:4" x14ac:dyDescent="0.25">
      <c r="D2624" s="190"/>
    </row>
    <row r="2625" spans="4:4" x14ac:dyDescent="0.25">
      <c r="D2625" s="190"/>
    </row>
    <row r="2626" spans="4:4" x14ac:dyDescent="0.25">
      <c r="D2626" s="190"/>
    </row>
    <row r="2627" spans="4:4" x14ac:dyDescent="0.25">
      <c r="D2627" s="190"/>
    </row>
    <row r="2628" spans="4:4" x14ac:dyDescent="0.25">
      <c r="D2628" s="190"/>
    </row>
    <row r="2629" spans="4:4" x14ac:dyDescent="0.25">
      <c r="D2629" s="190"/>
    </row>
    <row r="2630" spans="4:4" x14ac:dyDescent="0.25">
      <c r="D2630" s="190"/>
    </row>
    <row r="2631" spans="4:4" x14ac:dyDescent="0.25">
      <c r="D2631" s="190"/>
    </row>
    <row r="2632" spans="4:4" x14ac:dyDescent="0.25">
      <c r="D2632" s="190"/>
    </row>
    <row r="2633" spans="4:4" x14ac:dyDescent="0.25">
      <c r="D2633" s="190"/>
    </row>
    <row r="2634" spans="4:4" x14ac:dyDescent="0.25">
      <c r="D2634" s="190"/>
    </row>
    <row r="2635" spans="4:4" x14ac:dyDescent="0.25">
      <c r="D2635" s="190"/>
    </row>
    <row r="2636" spans="4:4" x14ac:dyDescent="0.25">
      <c r="D2636" s="190"/>
    </row>
    <row r="2637" spans="4:4" x14ac:dyDescent="0.25">
      <c r="D2637" s="190"/>
    </row>
    <row r="2638" spans="4:4" x14ac:dyDescent="0.25">
      <c r="D2638" s="190"/>
    </row>
    <row r="2639" spans="4:4" x14ac:dyDescent="0.25">
      <c r="D2639" s="190"/>
    </row>
    <row r="2640" spans="4:4" x14ac:dyDescent="0.25">
      <c r="D2640" s="190"/>
    </row>
    <row r="2641" spans="4:4" x14ac:dyDescent="0.25">
      <c r="D2641" s="190"/>
    </row>
    <row r="2642" spans="4:4" x14ac:dyDescent="0.25">
      <c r="D2642" s="190"/>
    </row>
    <row r="2643" spans="4:4" x14ac:dyDescent="0.25">
      <c r="D2643" s="190"/>
    </row>
    <row r="2644" spans="4:4" x14ac:dyDescent="0.25">
      <c r="D2644" s="190"/>
    </row>
    <row r="2645" spans="4:4" x14ac:dyDescent="0.25">
      <c r="D2645" s="190"/>
    </row>
    <row r="2646" spans="4:4" x14ac:dyDescent="0.25">
      <c r="D2646" s="190"/>
    </row>
    <row r="2647" spans="4:4" x14ac:dyDescent="0.25">
      <c r="D2647" s="190"/>
    </row>
    <row r="2648" spans="4:4" x14ac:dyDescent="0.25">
      <c r="D2648" s="190"/>
    </row>
    <row r="2649" spans="4:4" x14ac:dyDescent="0.25">
      <c r="D2649" s="190"/>
    </row>
    <row r="2650" spans="4:4" x14ac:dyDescent="0.25">
      <c r="D2650" s="190"/>
    </row>
    <row r="2651" spans="4:4" x14ac:dyDescent="0.25">
      <c r="D2651" s="190"/>
    </row>
    <row r="2652" spans="4:4" x14ac:dyDescent="0.25">
      <c r="D2652" s="190"/>
    </row>
    <row r="2653" spans="4:4" x14ac:dyDescent="0.25">
      <c r="D2653" s="190"/>
    </row>
    <row r="2654" spans="4:4" x14ac:dyDescent="0.25">
      <c r="D2654" s="190"/>
    </row>
    <row r="2655" spans="4:4" x14ac:dyDescent="0.25">
      <c r="D2655" s="190"/>
    </row>
    <row r="2656" spans="4:4" x14ac:dyDescent="0.25">
      <c r="D2656" s="190"/>
    </row>
    <row r="2657" spans="4:4" x14ac:dyDescent="0.25">
      <c r="D2657" s="190"/>
    </row>
    <row r="2658" spans="4:4" x14ac:dyDescent="0.25">
      <c r="D2658" s="190"/>
    </row>
    <row r="2659" spans="4:4" x14ac:dyDescent="0.25">
      <c r="D2659" s="190"/>
    </row>
    <row r="2660" spans="4:4" x14ac:dyDescent="0.25">
      <c r="D2660" s="190"/>
    </row>
    <row r="2661" spans="4:4" x14ac:dyDescent="0.25">
      <c r="D2661" s="190"/>
    </row>
    <row r="2662" spans="4:4" x14ac:dyDescent="0.25">
      <c r="D2662" s="190"/>
    </row>
    <row r="2663" spans="4:4" x14ac:dyDescent="0.25">
      <c r="D2663" s="190"/>
    </row>
    <row r="2664" spans="4:4" x14ac:dyDescent="0.25">
      <c r="D2664" s="190"/>
    </row>
    <row r="2665" spans="4:4" x14ac:dyDescent="0.25">
      <c r="D2665" s="190"/>
    </row>
    <row r="2666" spans="4:4" x14ac:dyDescent="0.25">
      <c r="D2666" s="190"/>
    </row>
    <row r="2667" spans="4:4" x14ac:dyDescent="0.25">
      <c r="D2667" s="190"/>
    </row>
    <row r="2668" spans="4:4" x14ac:dyDescent="0.25">
      <c r="D2668" s="190"/>
    </row>
    <row r="2669" spans="4:4" x14ac:dyDescent="0.25">
      <c r="D2669" s="190"/>
    </row>
    <row r="2670" spans="4:4" x14ac:dyDescent="0.25">
      <c r="D2670" s="190"/>
    </row>
    <row r="2671" spans="4:4" x14ac:dyDescent="0.25">
      <c r="D2671" s="190"/>
    </row>
    <row r="2672" spans="4:4" x14ac:dyDescent="0.25">
      <c r="D2672" s="190"/>
    </row>
    <row r="2673" spans="4:4" x14ac:dyDescent="0.25">
      <c r="D2673" s="190"/>
    </row>
    <row r="2674" spans="4:4" x14ac:dyDescent="0.25">
      <c r="D2674" s="190"/>
    </row>
    <row r="2675" spans="4:4" x14ac:dyDescent="0.25">
      <c r="D2675" s="190"/>
    </row>
    <row r="2676" spans="4:4" x14ac:dyDescent="0.25">
      <c r="D2676" s="190"/>
    </row>
    <row r="2677" spans="4:4" x14ac:dyDescent="0.25">
      <c r="D2677" s="190"/>
    </row>
    <row r="2678" spans="4:4" x14ac:dyDescent="0.25">
      <c r="D2678" s="190"/>
    </row>
    <row r="2679" spans="4:4" x14ac:dyDescent="0.25">
      <c r="D2679" s="190"/>
    </row>
    <row r="2680" spans="4:4" x14ac:dyDescent="0.25">
      <c r="D2680" s="190"/>
    </row>
    <row r="2681" spans="4:4" x14ac:dyDescent="0.25">
      <c r="D2681" s="190"/>
    </row>
    <row r="2682" spans="4:4" x14ac:dyDescent="0.25">
      <c r="D2682" s="190"/>
    </row>
    <row r="2683" spans="4:4" x14ac:dyDescent="0.25">
      <c r="D2683" s="190"/>
    </row>
    <row r="2684" spans="4:4" x14ac:dyDescent="0.25">
      <c r="D2684" s="190"/>
    </row>
    <row r="2685" spans="4:4" x14ac:dyDescent="0.25">
      <c r="D2685" s="190"/>
    </row>
    <row r="2686" spans="4:4" x14ac:dyDescent="0.25">
      <c r="D2686" s="190"/>
    </row>
    <row r="2687" spans="4:4" x14ac:dyDescent="0.25">
      <c r="D2687" s="190"/>
    </row>
    <row r="2688" spans="4:4" x14ac:dyDescent="0.25">
      <c r="D2688" s="190"/>
    </row>
    <row r="2689" spans="4:4" x14ac:dyDescent="0.25">
      <c r="D2689" s="190"/>
    </row>
    <row r="2690" spans="4:4" x14ac:dyDescent="0.25">
      <c r="D2690" s="190"/>
    </row>
    <row r="2691" spans="4:4" x14ac:dyDescent="0.25">
      <c r="D2691" s="190"/>
    </row>
    <row r="2692" spans="4:4" x14ac:dyDescent="0.25">
      <c r="D2692" s="190"/>
    </row>
    <row r="2693" spans="4:4" x14ac:dyDescent="0.25">
      <c r="D2693" s="190"/>
    </row>
    <row r="2694" spans="4:4" x14ac:dyDescent="0.25">
      <c r="D2694" s="190"/>
    </row>
    <row r="2695" spans="4:4" x14ac:dyDescent="0.25">
      <c r="D2695" s="190"/>
    </row>
    <row r="2696" spans="4:4" x14ac:dyDescent="0.25">
      <c r="D2696" s="190"/>
    </row>
    <row r="2697" spans="4:4" x14ac:dyDescent="0.25">
      <c r="D2697" s="190"/>
    </row>
    <row r="2698" spans="4:4" x14ac:dyDescent="0.25">
      <c r="D2698" s="190"/>
    </row>
    <row r="2699" spans="4:4" x14ac:dyDescent="0.25">
      <c r="D2699" s="190"/>
    </row>
    <row r="2700" spans="4:4" x14ac:dyDescent="0.25">
      <c r="D2700" s="190"/>
    </row>
    <row r="2701" spans="4:4" x14ac:dyDescent="0.25">
      <c r="D2701" s="190"/>
    </row>
    <row r="2702" spans="4:4" x14ac:dyDescent="0.25">
      <c r="D2702" s="190"/>
    </row>
    <row r="2703" spans="4:4" x14ac:dyDescent="0.25">
      <c r="D2703" s="190"/>
    </row>
    <row r="2704" spans="4:4" x14ac:dyDescent="0.25">
      <c r="D2704" s="190"/>
    </row>
    <row r="2705" spans="4:4" x14ac:dyDescent="0.25">
      <c r="D2705" s="190"/>
    </row>
    <row r="2706" spans="4:4" x14ac:dyDescent="0.25">
      <c r="D2706" s="190"/>
    </row>
    <row r="2707" spans="4:4" x14ac:dyDescent="0.25">
      <c r="D2707" s="190"/>
    </row>
    <row r="2708" spans="4:4" x14ac:dyDescent="0.25">
      <c r="D2708" s="190"/>
    </row>
    <row r="2709" spans="4:4" x14ac:dyDescent="0.25">
      <c r="D2709" s="190"/>
    </row>
    <row r="2710" spans="4:4" x14ac:dyDescent="0.25">
      <c r="D2710" s="190"/>
    </row>
    <row r="2711" spans="4:4" x14ac:dyDescent="0.25">
      <c r="D2711" s="190"/>
    </row>
    <row r="2712" spans="4:4" x14ac:dyDescent="0.25">
      <c r="D2712" s="190"/>
    </row>
    <row r="2713" spans="4:4" x14ac:dyDescent="0.25">
      <c r="D2713" s="190"/>
    </row>
    <row r="2714" spans="4:4" x14ac:dyDescent="0.25">
      <c r="D2714" s="190"/>
    </row>
    <row r="2715" spans="4:4" x14ac:dyDescent="0.25">
      <c r="D2715" s="190"/>
    </row>
    <row r="2716" spans="4:4" x14ac:dyDescent="0.25">
      <c r="D2716" s="190"/>
    </row>
    <row r="2717" spans="4:4" x14ac:dyDescent="0.25">
      <c r="D2717" s="190"/>
    </row>
    <row r="2718" spans="4:4" x14ac:dyDescent="0.25">
      <c r="D2718" s="190"/>
    </row>
    <row r="2719" spans="4:4" x14ac:dyDescent="0.25">
      <c r="D2719" s="190"/>
    </row>
    <row r="2720" spans="4:4" x14ac:dyDescent="0.25">
      <c r="D2720" s="190"/>
    </row>
    <row r="2721" spans="4:4" x14ac:dyDescent="0.25">
      <c r="D2721" s="190"/>
    </row>
    <row r="2722" spans="4:4" x14ac:dyDescent="0.25">
      <c r="D2722" s="190"/>
    </row>
    <row r="2723" spans="4:4" x14ac:dyDescent="0.25">
      <c r="D2723" s="190"/>
    </row>
    <row r="2724" spans="4:4" x14ac:dyDescent="0.25">
      <c r="D2724" s="190"/>
    </row>
    <row r="2725" spans="4:4" x14ac:dyDescent="0.25">
      <c r="D2725" s="190"/>
    </row>
    <row r="2726" spans="4:4" x14ac:dyDescent="0.25">
      <c r="D2726" s="190"/>
    </row>
    <row r="2727" spans="4:4" x14ac:dyDescent="0.25">
      <c r="D2727" s="190"/>
    </row>
    <row r="2728" spans="4:4" x14ac:dyDescent="0.25">
      <c r="D2728" s="190"/>
    </row>
    <row r="2729" spans="4:4" x14ac:dyDescent="0.25">
      <c r="D2729" s="190"/>
    </row>
    <row r="2730" spans="4:4" x14ac:dyDescent="0.25">
      <c r="D2730" s="190"/>
    </row>
    <row r="2731" spans="4:4" x14ac:dyDescent="0.25">
      <c r="D2731" s="190"/>
    </row>
    <row r="2732" spans="4:4" x14ac:dyDescent="0.25">
      <c r="D2732" s="190"/>
    </row>
    <row r="2733" spans="4:4" x14ac:dyDescent="0.25">
      <c r="D2733" s="190"/>
    </row>
    <row r="2734" spans="4:4" x14ac:dyDescent="0.25">
      <c r="D2734" s="190"/>
    </row>
    <row r="2735" spans="4:4" x14ac:dyDescent="0.25">
      <c r="D2735" s="190"/>
    </row>
    <row r="2736" spans="4:4" x14ac:dyDescent="0.25">
      <c r="D2736" s="190"/>
    </row>
    <row r="2737" spans="4:4" x14ac:dyDescent="0.25">
      <c r="D2737" s="190"/>
    </row>
    <row r="2738" spans="4:4" x14ac:dyDescent="0.25">
      <c r="D2738" s="190"/>
    </row>
    <row r="2739" spans="4:4" x14ac:dyDescent="0.25">
      <c r="D2739" s="190"/>
    </row>
    <row r="2740" spans="4:4" x14ac:dyDescent="0.25">
      <c r="D2740" s="190"/>
    </row>
    <row r="2741" spans="4:4" x14ac:dyDescent="0.25">
      <c r="D2741" s="190"/>
    </row>
    <row r="2742" spans="4:4" x14ac:dyDescent="0.25">
      <c r="D2742" s="190"/>
    </row>
    <row r="2743" spans="4:4" x14ac:dyDescent="0.25">
      <c r="D2743" s="190"/>
    </row>
    <row r="2744" spans="4:4" x14ac:dyDescent="0.25">
      <c r="D2744" s="190"/>
    </row>
    <row r="2745" spans="4:4" x14ac:dyDescent="0.25">
      <c r="D2745" s="190"/>
    </row>
    <row r="2746" spans="4:4" x14ac:dyDescent="0.25">
      <c r="D2746" s="190"/>
    </row>
    <row r="2747" spans="4:4" x14ac:dyDescent="0.25">
      <c r="D2747" s="190"/>
    </row>
    <row r="2748" spans="4:4" x14ac:dyDescent="0.25">
      <c r="D2748" s="190"/>
    </row>
    <row r="2749" spans="4:4" x14ac:dyDescent="0.25">
      <c r="D2749" s="190"/>
    </row>
    <row r="2750" spans="4:4" x14ac:dyDescent="0.25">
      <c r="D2750" s="190"/>
    </row>
    <row r="2751" spans="4:4" x14ac:dyDescent="0.25">
      <c r="D2751" s="190"/>
    </row>
    <row r="2752" spans="4:4" x14ac:dyDescent="0.25">
      <c r="D2752" s="190"/>
    </row>
    <row r="2753" spans="4:4" x14ac:dyDescent="0.25">
      <c r="D2753" s="190"/>
    </row>
    <row r="2754" spans="4:4" x14ac:dyDescent="0.25">
      <c r="D2754" s="190"/>
    </row>
    <row r="2755" spans="4:4" x14ac:dyDescent="0.25">
      <c r="D2755" s="190"/>
    </row>
    <row r="2756" spans="4:4" x14ac:dyDescent="0.25">
      <c r="D2756" s="190"/>
    </row>
    <row r="2757" spans="4:4" x14ac:dyDescent="0.25">
      <c r="D2757" s="190"/>
    </row>
    <row r="2758" spans="4:4" x14ac:dyDescent="0.25">
      <c r="D2758" s="190"/>
    </row>
    <row r="2759" spans="4:4" x14ac:dyDescent="0.25">
      <c r="D2759" s="190"/>
    </row>
    <row r="2760" spans="4:4" x14ac:dyDescent="0.25">
      <c r="D2760" s="190"/>
    </row>
    <row r="2761" spans="4:4" x14ac:dyDescent="0.25">
      <c r="D2761" s="190"/>
    </row>
    <row r="2762" spans="4:4" x14ac:dyDescent="0.25">
      <c r="D2762" s="190"/>
    </row>
    <row r="2763" spans="4:4" x14ac:dyDescent="0.25">
      <c r="D2763" s="190"/>
    </row>
    <row r="2764" spans="4:4" x14ac:dyDescent="0.25">
      <c r="D2764" s="190"/>
    </row>
    <row r="2765" spans="4:4" x14ac:dyDescent="0.25">
      <c r="D2765" s="190"/>
    </row>
    <row r="2766" spans="4:4" x14ac:dyDescent="0.25">
      <c r="D2766" s="190"/>
    </row>
    <row r="2767" spans="4:4" x14ac:dyDescent="0.25">
      <c r="D2767" s="190"/>
    </row>
    <row r="2768" spans="4:4" x14ac:dyDescent="0.25">
      <c r="D2768" s="190"/>
    </row>
    <row r="2769" spans="4:4" x14ac:dyDescent="0.25">
      <c r="D2769" s="190"/>
    </row>
    <row r="2770" spans="4:4" x14ac:dyDescent="0.25">
      <c r="D2770" s="190"/>
    </row>
    <row r="2771" spans="4:4" x14ac:dyDescent="0.25">
      <c r="D2771" s="190"/>
    </row>
    <row r="2772" spans="4:4" x14ac:dyDescent="0.25">
      <c r="D2772" s="190"/>
    </row>
    <row r="2773" spans="4:4" x14ac:dyDescent="0.25">
      <c r="D2773" s="190"/>
    </row>
    <row r="2774" spans="4:4" x14ac:dyDescent="0.25">
      <c r="D2774" s="190"/>
    </row>
    <row r="2775" spans="4:4" x14ac:dyDescent="0.25">
      <c r="D2775" s="190"/>
    </row>
    <row r="2776" spans="4:4" x14ac:dyDescent="0.25">
      <c r="D2776" s="190"/>
    </row>
    <row r="2777" spans="4:4" x14ac:dyDescent="0.25">
      <c r="D2777" s="190"/>
    </row>
    <row r="2778" spans="4:4" x14ac:dyDescent="0.25">
      <c r="D2778" s="190"/>
    </row>
    <row r="2779" spans="4:4" x14ac:dyDescent="0.25">
      <c r="D2779" s="190"/>
    </row>
    <row r="2780" spans="4:4" x14ac:dyDescent="0.25">
      <c r="D2780" s="190"/>
    </row>
    <row r="2781" spans="4:4" x14ac:dyDescent="0.25">
      <c r="D2781" s="190"/>
    </row>
    <row r="2782" spans="4:4" x14ac:dyDescent="0.25">
      <c r="D2782" s="190"/>
    </row>
    <row r="2783" spans="4:4" x14ac:dyDescent="0.25">
      <c r="D2783" s="190"/>
    </row>
    <row r="2784" spans="4:4" x14ac:dyDescent="0.25">
      <c r="D2784" s="190"/>
    </row>
    <row r="2785" spans="4:4" x14ac:dyDescent="0.25">
      <c r="D2785" s="190"/>
    </row>
    <row r="2786" spans="4:4" x14ac:dyDescent="0.25">
      <c r="D2786" s="190"/>
    </row>
    <row r="2787" spans="4:4" x14ac:dyDescent="0.25">
      <c r="D2787" s="190"/>
    </row>
    <row r="2788" spans="4:4" x14ac:dyDescent="0.25">
      <c r="D2788" s="190"/>
    </row>
    <row r="2789" spans="4:4" x14ac:dyDescent="0.25">
      <c r="D2789" s="190"/>
    </row>
    <row r="2790" spans="4:4" x14ac:dyDescent="0.25">
      <c r="D2790" s="190"/>
    </row>
    <row r="2791" spans="4:4" x14ac:dyDescent="0.25">
      <c r="D2791" s="190"/>
    </row>
    <row r="2792" spans="4:4" x14ac:dyDescent="0.25">
      <c r="D2792" s="190"/>
    </row>
    <row r="2793" spans="4:4" x14ac:dyDescent="0.25">
      <c r="D2793" s="190"/>
    </row>
    <row r="2794" spans="4:4" x14ac:dyDescent="0.25">
      <c r="D2794" s="190"/>
    </row>
    <row r="2795" spans="4:4" x14ac:dyDescent="0.25">
      <c r="D2795" s="190"/>
    </row>
    <row r="2796" spans="4:4" x14ac:dyDescent="0.25">
      <c r="D2796" s="190"/>
    </row>
    <row r="2797" spans="4:4" x14ac:dyDescent="0.25">
      <c r="D2797" s="190"/>
    </row>
    <row r="2798" spans="4:4" x14ac:dyDescent="0.25">
      <c r="D2798" s="190"/>
    </row>
    <row r="2799" spans="4:4" x14ac:dyDescent="0.25">
      <c r="D2799" s="190"/>
    </row>
    <row r="2800" spans="4:4" x14ac:dyDescent="0.25">
      <c r="D2800" s="190"/>
    </row>
    <row r="2801" spans="4:4" x14ac:dyDescent="0.25">
      <c r="D2801" s="190"/>
    </row>
    <row r="2802" spans="4:4" x14ac:dyDescent="0.25">
      <c r="D2802" s="190"/>
    </row>
    <row r="2803" spans="4:4" x14ac:dyDescent="0.25">
      <c r="D2803" s="190"/>
    </row>
    <row r="2804" spans="4:4" x14ac:dyDescent="0.25">
      <c r="D2804" s="190"/>
    </row>
    <row r="2805" spans="4:4" x14ac:dyDescent="0.25">
      <c r="D2805" s="190"/>
    </row>
    <row r="2806" spans="4:4" x14ac:dyDescent="0.25">
      <c r="D2806" s="190"/>
    </row>
    <row r="2807" spans="4:4" x14ac:dyDescent="0.25">
      <c r="D2807" s="190"/>
    </row>
    <row r="2808" spans="4:4" x14ac:dyDescent="0.25">
      <c r="D2808" s="190"/>
    </row>
    <row r="2809" spans="4:4" x14ac:dyDescent="0.25">
      <c r="D2809" s="190"/>
    </row>
    <row r="2810" spans="4:4" x14ac:dyDescent="0.25">
      <c r="D2810" s="190"/>
    </row>
    <row r="2811" spans="4:4" x14ac:dyDescent="0.25">
      <c r="D2811" s="190"/>
    </row>
    <row r="2812" spans="4:4" x14ac:dyDescent="0.25">
      <c r="D2812" s="190"/>
    </row>
    <row r="2813" spans="4:4" x14ac:dyDescent="0.25">
      <c r="D2813" s="190"/>
    </row>
    <row r="2814" spans="4:4" x14ac:dyDescent="0.25">
      <c r="D2814" s="190"/>
    </row>
    <row r="2815" spans="4:4" x14ac:dyDescent="0.25">
      <c r="D2815" s="190"/>
    </row>
    <row r="2816" spans="4:4" x14ac:dyDescent="0.25">
      <c r="D2816" s="190"/>
    </row>
    <row r="2817" spans="4:4" x14ac:dyDescent="0.25">
      <c r="D2817" s="190"/>
    </row>
    <row r="2818" spans="4:4" x14ac:dyDescent="0.25">
      <c r="D2818" s="190"/>
    </row>
    <row r="2819" spans="4:4" x14ac:dyDescent="0.25">
      <c r="D2819" s="190"/>
    </row>
    <row r="2820" spans="4:4" x14ac:dyDescent="0.25">
      <c r="D2820" s="190"/>
    </row>
    <row r="2821" spans="4:4" x14ac:dyDescent="0.25">
      <c r="D2821" s="190"/>
    </row>
    <row r="2822" spans="4:4" x14ac:dyDescent="0.25">
      <c r="D2822" s="190"/>
    </row>
    <row r="2823" spans="4:4" x14ac:dyDescent="0.25">
      <c r="D2823" s="190"/>
    </row>
    <row r="2824" spans="4:4" x14ac:dyDescent="0.25">
      <c r="D2824" s="190"/>
    </row>
    <row r="2825" spans="4:4" x14ac:dyDescent="0.25">
      <c r="D2825" s="190"/>
    </row>
    <row r="2826" spans="4:4" x14ac:dyDescent="0.25">
      <c r="D2826" s="190"/>
    </row>
    <row r="2827" spans="4:4" x14ac:dyDescent="0.25">
      <c r="D2827" s="190"/>
    </row>
    <row r="2828" spans="4:4" x14ac:dyDescent="0.25">
      <c r="D2828" s="190"/>
    </row>
    <row r="2829" spans="4:4" x14ac:dyDescent="0.25">
      <c r="D2829" s="190"/>
    </row>
    <row r="2830" spans="4:4" x14ac:dyDescent="0.25">
      <c r="D2830" s="190"/>
    </row>
    <row r="2831" spans="4:4" x14ac:dyDescent="0.25">
      <c r="D2831" s="190"/>
    </row>
    <row r="2832" spans="4:4" x14ac:dyDescent="0.25">
      <c r="D2832" s="190"/>
    </row>
    <row r="2833" spans="4:4" x14ac:dyDescent="0.25">
      <c r="D2833" s="190"/>
    </row>
    <row r="2834" spans="4:4" x14ac:dyDescent="0.25">
      <c r="D2834" s="190"/>
    </row>
    <row r="2835" spans="4:4" x14ac:dyDescent="0.25">
      <c r="D2835" s="190"/>
    </row>
    <row r="2836" spans="4:4" x14ac:dyDescent="0.25">
      <c r="D2836" s="190"/>
    </row>
    <row r="2837" spans="4:4" x14ac:dyDescent="0.25">
      <c r="D2837" s="190"/>
    </row>
    <row r="2838" spans="4:4" x14ac:dyDescent="0.25">
      <c r="D2838" s="190"/>
    </row>
    <row r="2839" spans="4:4" x14ac:dyDescent="0.25">
      <c r="D2839" s="190"/>
    </row>
    <row r="2840" spans="4:4" x14ac:dyDescent="0.25">
      <c r="D2840" s="190"/>
    </row>
    <row r="2841" spans="4:4" x14ac:dyDescent="0.25">
      <c r="D2841" s="190"/>
    </row>
    <row r="2842" spans="4:4" x14ac:dyDescent="0.25">
      <c r="D2842" s="190"/>
    </row>
    <row r="2843" spans="4:4" x14ac:dyDescent="0.25">
      <c r="D2843" s="190"/>
    </row>
    <row r="2844" spans="4:4" x14ac:dyDescent="0.25">
      <c r="D2844" s="190"/>
    </row>
    <row r="2845" spans="4:4" x14ac:dyDescent="0.25">
      <c r="D2845" s="190"/>
    </row>
    <row r="2846" spans="4:4" x14ac:dyDescent="0.25">
      <c r="D2846" s="190"/>
    </row>
    <row r="2847" spans="4:4" x14ac:dyDescent="0.25">
      <c r="D2847" s="190"/>
    </row>
    <row r="2848" spans="4:4" x14ac:dyDescent="0.25">
      <c r="D2848" s="190"/>
    </row>
    <row r="2849" spans="4:4" x14ac:dyDescent="0.25">
      <c r="D2849" s="190"/>
    </row>
    <row r="2850" spans="4:4" x14ac:dyDescent="0.25">
      <c r="D2850" s="190"/>
    </row>
    <row r="2851" spans="4:4" x14ac:dyDescent="0.25">
      <c r="D2851" s="190"/>
    </row>
    <row r="2852" spans="4:4" x14ac:dyDescent="0.25">
      <c r="D2852" s="190"/>
    </row>
    <row r="2853" spans="4:4" x14ac:dyDescent="0.25">
      <c r="D2853" s="190"/>
    </row>
    <row r="2854" spans="4:4" x14ac:dyDescent="0.25">
      <c r="D2854" s="190"/>
    </row>
    <row r="2855" spans="4:4" x14ac:dyDescent="0.25">
      <c r="D2855" s="190"/>
    </row>
    <row r="2856" spans="4:4" x14ac:dyDescent="0.25">
      <c r="D2856" s="190"/>
    </row>
    <row r="2857" spans="4:4" x14ac:dyDescent="0.25">
      <c r="D2857" s="190"/>
    </row>
    <row r="2858" spans="4:4" x14ac:dyDescent="0.25">
      <c r="D2858" s="190"/>
    </row>
    <row r="2859" spans="4:4" x14ac:dyDescent="0.25">
      <c r="D2859" s="190"/>
    </row>
    <row r="2860" spans="4:4" x14ac:dyDescent="0.25">
      <c r="D2860" s="190"/>
    </row>
    <row r="2861" spans="4:4" x14ac:dyDescent="0.25">
      <c r="D2861" s="190"/>
    </row>
    <row r="2862" spans="4:4" x14ac:dyDescent="0.25">
      <c r="D2862" s="190"/>
    </row>
    <row r="2863" spans="4:4" x14ac:dyDescent="0.25">
      <c r="D2863" s="190"/>
    </row>
    <row r="2864" spans="4:4" x14ac:dyDescent="0.25">
      <c r="D2864" s="190"/>
    </row>
    <row r="2865" spans="4:4" x14ac:dyDescent="0.25">
      <c r="D2865" s="190"/>
    </row>
    <row r="2866" spans="4:4" x14ac:dyDescent="0.25">
      <c r="D2866" s="190"/>
    </row>
    <row r="2867" spans="4:4" x14ac:dyDescent="0.25">
      <c r="D2867" s="190"/>
    </row>
    <row r="2868" spans="4:4" x14ac:dyDescent="0.25">
      <c r="D2868" s="190"/>
    </row>
    <row r="2869" spans="4:4" x14ac:dyDescent="0.25">
      <c r="D2869" s="190"/>
    </row>
    <row r="2870" spans="4:4" x14ac:dyDescent="0.25">
      <c r="D2870" s="190"/>
    </row>
    <row r="2871" spans="4:4" x14ac:dyDescent="0.25">
      <c r="D2871" s="190"/>
    </row>
    <row r="2872" spans="4:4" x14ac:dyDescent="0.25">
      <c r="D2872" s="190"/>
    </row>
    <row r="2873" spans="4:4" x14ac:dyDescent="0.25">
      <c r="D2873" s="190"/>
    </row>
    <row r="2874" spans="4:4" x14ac:dyDescent="0.25">
      <c r="D2874" s="190"/>
    </row>
    <row r="2875" spans="4:4" x14ac:dyDescent="0.25">
      <c r="D2875" s="190"/>
    </row>
    <row r="2876" spans="4:4" x14ac:dyDescent="0.25">
      <c r="D2876" s="190"/>
    </row>
    <row r="2877" spans="4:4" x14ac:dyDescent="0.25">
      <c r="D2877" s="190"/>
    </row>
    <row r="2878" spans="4:4" x14ac:dyDescent="0.25">
      <c r="D2878" s="190"/>
    </row>
    <row r="2879" spans="4:4" x14ac:dyDescent="0.25">
      <c r="D2879" s="190"/>
    </row>
    <row r="2880" spans="4:4" x14ac:dyDescent="0.25">
      <c r="D2880" s="190"/>
    </row>
    <row r="2881" spans="4:4" x14ac:dyDescent="0.25">
      <c r="D2881" s="190"/>
    </row>
    <row r="2882" spans="4:4" x14ac:dyDescent="0.25">
      <c r="D2882" s="190"/>
    </row>
    <row r="2883" spans="4:4" x14ac:dyDescent="0.25">
      <c r="D2883" s="190"/>
    </row>
    <row r="2884" spans="4:4" x14ac:dyDescent="0.25">
      <c r="D2884" s="190"/>
    </row>
    <row r="2885" spans="4:4" x14ac:dyDescent="0.25">
      <c r="D2885" s="190"/>
    </row>
    <row r="2886" spans="4:4" x14ac:dyDescent="0.25">
      <c r="D2886" s="190"/>
    </row>
    <row r="2887" spans="4:4" x14ac:dyDescent="0.25">
      <c r="D2887" s="190"/>
    </row>
    <row r="2888" spans="4:4" x14ac:dyDescent="0.25">
      <c r="D2888" s="190"/>
    </row>
    <row r="2889" spans="4:4" x14ac:dyDescent="0.25">
      <c r="D2889" s="190"/>
    </row>
    <row r="2890" spans="4:4" x14ac:dyDescent="0.25">
      <c r="D2890" s="190"/>
    </row>
    <row r="2891" spans="4:4" x14ac:dyDescent="0.25">
      <c r="D2891" s="190"/>
    </row>
    <row r="2892" spans="4:4" x14ac:dyDescent="0.25">
      <c r="D2892" s="190"/>
    </row>
    <row r="2893" spans="4:4" x14ac:dyDescent="0.25">
      <c r="D2893" s="190"/>
    </row>
    <row r="2894" spans="4:4" x14ac:dyDescent="0.25">
      <c r="D2894" s="190"/>
    </row>
    <row r="2895" spans="4:4" x14ac:dyDescent="0.25">
      <c r="D2895" s="190"/>
    </row>
    <row r="2896" spans="4:4" x14ac:dyDescent="0.25">
      <c r="D2896" s="190"/>
    </row>
    <row r="2897" spans="4:4" x14ac:dyDescent="0.25">
      <c r="D2897" s="190"/>
    </row>
    <row r="2898" spans="4:4" x14ac:dyDescent="0.25">
      <c r="D2898" s="190"/>
    </row>
    <row r="2899" spans="4:4" x14ac:dyDescent="0.25">
      <c r="D2899" s="190"/>
    </row>
    <row r="2900" spans="4:4" x14ac:dyDescent="0.25">
      <c r="D2900" s="190"/>
    </row>
    <row r="2901" spans="4:4" x14ac:dyDescent="0.25">
      <c r="D2901" s="190"/>
    </row>
    <row r="2902" spans="4:4" x14ac:dyDescent="0.25">
      <c r="D2902" s="190"/>
    </row>
    <row r="2903" spans="4:4" x14ac:dyDescent="0.25">
      <c r="D2903" s="190"/>
    </row>
    <row r="2904" spans="4:4" x14ac:dyDescent="0.25">
      <c r="D2904" s="190"/>
    </row>
    <row r="2905" spans="4:4" x14ac:dyDescent="0.25">
      <c r="D2905" s="190"/>
    </row>
    <row r="2906" spans="4:4" x14ac:dyDescent="0.25">
      <c r="D2906" s="190"/>
    </row>
    <row r="2907" spans="4:4" x14ac:dyDescent="0.25">
      <c r="D2907" s="190"/>
    </row>
    <row r="2908" spans="4:4" x14ac:dyDescent="0.25">
      <c r="D2908" s="190"/>
    </row>
    <row r="2909" spans="4:4" x14ac:dyDescent="0.25">
      <c r="D2909" s="190"/>
    </row>
    <row r="2910" spans="4:4" x14ac:dyDescent="0.25">
      <c r="D2910" s="190"/>
    </row>
    <row r="2911" spans="4:4" x14ac:dyDescent="0.25">
      <c r="D2911" s="190"/>
    </row>
    <row r="2912" spans="4:4" x14ac:dyDescent="0.25">
      <c r="D2912" s="190"/>
    </row>
    <row r="2913" spans="4:4" x14ac:dyDescent="0.25">
      <c r="D2913" s="190"/>
    </row>
    <row r="2914" spans="4:4" x14ac:dyDescent="0.25">
      <c r="D2914" s="190"/>
    </row>
    <row r="2915" spans="4:4" x14ac:dyDescent="0.25">
      <c r="D2915" s="190"/>
    </row>
    <row r="2916" spans="4:4" x14ac:dyDescent="0.25">
      <c r="D2916" s="190"/>
    </row>
    <row r="2917" spans="4:4" x14ac:dyDescent="0.25">
      <c r="D2917" s="190"/>
    </row>
    <row r="2918" spans="4:4" x14ac:dyDescent="0.25">
      <c r="D2918" s="190"/>
    </row>
    <row r="2919" spans="4:4" x14ac:dyDescent="0.25">
      <c r="D2919" s="190"/>
    </row>
    <row r="2920" spans="4:4" x14ac:dyDescent="0.25">
      <c r="D2920" s="190"/>
    </row>
    <row r="2921" spans="4:4" x14ac:dyDescent="0.25">
      <c r="D2921" s="190"/>
    </row>
    <row r="2922" spans="4:4" x14ac:dyDescent="0.25">
      <c r="D2922" s="190"/>
    </row>
    <row r="2923" spans="4:4" x14ac:dyDescent="0.25">
      <c r="D2923" s="190"/>
    </row>
    <row r="2924" spans="4:4" x14ac:dyDescent="0.25">
      <c r="D2924" s="190"/>
    </row>
    <row r="2925" spans="4:4" x14ac:dyDescent="0.25">
      <c r="D2925" s="190"/>
    </row>
    <row r="2926" spans="4:4" x14ac:dyDescent="0.25">
      <c r="D2926" s="190"/>
    </row>
    <row r="2927" spans="4:4" x14ac:dyDescent="0.25">
      <c r="D2927" s="190"/>
    </row>
    <row r="2928" spans="4:4" x14ac:dyDescent="0.25">
      <c r="D2928" s="190"/>
    </row>
    <row r="2929" spans="4:4" x14ac:dyDescent="0.25">
      <c r="D2929" s="190"/>
    </row>
    <row r="2930" spans="4:4" x14ac:dyDescent="0.25">
      <c r="D2930" s="190"/>
    </row>
    <row r="2931" spans="4:4" x14ac:dyDescent="0.25">
      <c r="D2931" s="190"/>
    </row>
    <row r="2932" spans="4:4" x14ac:dyDescent="0.25">
      <c r="D2932" s="190"/>
    </row>
    <row r="2933" spans="4:4" x14ac:dyDescent="0.25">
      <c r="D2933" s="190"/>
    </row>
    <row r="2934" spans="4:4" x14ac:dyDescent="0.25">
      <c r="D2934" s="190"/>
    </row>
    <row r="2935" spans="4:4" x14ac:dyDescent="0.25">
      <c r="D2935" s="190"/>
    </row>
    <row r="2936" spans="4:4" x14ac:dyDescent="0.25">
      <c r="D2936" s="190"/>
    </row>
    <row r="2937" spans="4:4" x14ac:dyDescent="0.25">
      <c r="D2937" s="190"/>
    </row>
    <row r="2938" spans="4:4" x14ac:dyDescent="0.25">
      <c r="D2938" s="190"/>
    </row>
    <row r="2939" spans="4:4" x14ac:dyDescent="0.25">
      <c r="D2939" s="190"/>
    </row>
    <row r="2940" spans="4:4" x14ac:dyDescent="0.25">
      <c r="D2940" s="190"/>
    </row>
    <row r="2941" spans="4:4" x14ac:dyDescent="0.25">
      <c r="D2941" s="190"/>
    </row>
    <row r="2942" spans="4:4" x14ac:dyDescent="0.25">
      <c r="D2942" s="190"/>
    </row>
    <row r="2943" spans="4:4" x14ac:dyDescent="0.25">
      <c r="D2943" s="190"/>
    </row>
    <row r="2944" spans="4:4" x14ac:dyDescent="0.25">
      <c r="D2944" s="190"/>
    </row>
    <row r="2945" spans="4:4" x14ac:dyDescent="0.25">
      <c r="D2945" s="190"/>
    </row>
    <row r="2946" spans="4:4" x14ac:dyDescent="0.25">
      <c r="D2946" s="190"/>
    </row>
    <row r="2947" spans="4:4" x14ac:dyDescent="0.25">
      <c r="D2947" s="190"/>
    </row>
    <row r="2948" spans="4:4" x14ac:dyDescent="0.25">
      <c r="D2948" s="190"/>
    </row>
    <row r="2949" spans="4:4" x14ac:dyDescent="0.25">
      <c r="D2949" s="190"/>
    </row>
    <row r="2950" spans="4:4" x14ac:dyDescent="0.25">
      <c r="D2950" s="190"/>
    </row>
    <row r="2951" spans="4:4" x14ac:dyDescent="0.25">
      <c r="D2951" s="190"/>
    </row>
    <row r="2952" spans="4:4" x14ac:dyDescent="0.25">
      <c r="D2952" s="190"/>
    </row>
    <row r="2953" spans="4:4" x14ac:dyDescent="0.25">
      <c r="D2953" s="190"/>
    </row>
    <row r="2954" spans="4:4" x14ac:dyDescent="0.25">
      <c r="D2954" s="190"/>
    </row>
    <row r="2955" spans="4:4" x14ac:dyDescent="0.25">
      <c r="D2955" s="190"/>
    </row>
    <row r="2956" spans="4:4" x14ac:dyDescent="0.25">
      <c r="D2956" s="190"/>
    </row>
    <row r="2957" spans="4:4" x14ac:dyDescent="0.25">
      <c r="D2957" s="190"/>
    </row>
    <row r="2958" spans="4:4" x14ac:dyDescent="0.25">
      <c r="D2958" s="190"/>
    </row>
    <row r="2959" spans="4:4" x14ac:dyDescent="0.25">
      <c r="D2959" s="190"/>
    </row>
    <row r="2960" spans="4:4" x14ac:dyDescent="0.25">
      <c r="D2960" s="190"/>
    </row>
    <row r="2961" spans="4:4" x14ac:dyDescent="0.25">
      <c r="D2961" s="190"/>
    </row>
    <row r="2962" spans="4:4" x14ac:dyDescent="0.25">
      <c r="D2962" s="190"/>
    </row>
    <row r="2963" spans="4:4" x14ac:dyDescent="0.25">
      <c r="D2963" s="190"/>
    </row>
    <row r="2964" spans="4:4" x14ac:dyDescent="0.25">
      <c r="D2964" s="190"/>
    </row>
    <row r="2965" spans="4:4" x14ac:dyDescent="0.25">
      <c r="D2965" s="190"/>
    </row>
    <row r="2966" spans="4:4" x14ac:dyDescent="0.25">
      <c r="D2966" s="190"/>
    </row>
    <row r="2967" spans="4:4" x14ac:dyDescent="0.25">
      <c r="D2967" s="190"/>
    </row>
    <row r="2968" spans="4:4" x14ac:dyDescent="0.25">
      <c r="D2968" s="190"/>
    </row>
    <row r="2969" spans="4:4" x14ac:dyDescent="0.25">
      <c r="D2969" s="190"/>
    </row>
    <row r="2970" spans="4:4" x14ac:dyDescent="0.25">
      <c r="D2970" s="190"/>
    </row>
    <row r="2971" spans="4:4" x14ac:dyDescent="0.25">
      <c r="D2971" s="190"/>
    </row>
    <row r="2972" spans="4:4" x14ac:dyDescent="0.25">
      <c r="D2972" s="190"/>
    </row>
    <row r="2973" spans="4:4" x14ac:dyDescent="0.25">
      <c r="D2973" s="190"/>
    </row>
    <row r="2974" spans="4:4" x14ac:dyDescent="0.25">
      <c r="D2974" s="190"/>
    </row>
    <row r="2975" spans="4:4" x14ac:dyDescent="0.25">
      <c r="D2975" s="190"/>
    </row>
    <row r="2976" spans="4:4" x14ac:dyDescent="0.25">
      <c r="D2976" s="190"/>
    </row>
    <row r="2977" spans="4:4" x14ac:dyDescent="0.25">
      <c r="D2977" s="190"/>
    </row>
    <row r="2978" spans="4:4" x14ac:dyDescent="0.25">
      <c r="D2978" s="190"/>
    </row>
    <row r="2979" spans="4:4" x14ac:dyDescent="0.25">
      <c r="D2979" s="190"/>
    </row>
    <row r="2980" spans="4:4" x14ac:dyDescent="0.25">
      <c r="D2980" s="190"/>
    </row>
    <row r="2981" spans="4:4" x14ac:dyDescent="0.25">
      <c r="D2981" s="190"/>
    </row>
    <row r="2982" spans="4:4" x14ac:dyDescent="0.25">
      <c r="D2982" s="190"/>
    </row>
    <row r="2983" spans="4:4" x14ac:dyDescent="0.25">
      <c r="D2983" s="190"/>
    </row>
    <row r="2984" spans="4:4" x14ac:dyDescent="0.25">
      <c r="D2984" s="190"/>
    </row>
    <row r="2985" spans="4:4" x14ac:dyDescent="0.25">
      <c r="D2985" s="190"/>
    </row>
    <row r="2986" spans="4:4" x14ac:dyDescent="0.25">
      <c r="D2986" s="190"/>
    </row>
    <row r="2987" spans="4:4" x14ac:dyDescent="0.25">
      <c r="D2987" s="190"/>
    </row>
    <row r="2988" spans="4:4" x14ac:dyDescent="0.25">
      <c r="D2988" s="190"/>
    </row>
    <row r="2989" spans="4:4" x14ac:dyDescent="0.25">
      <c r="D2989" s="190"/>
    </row>
    <row r="2990" spans="4:4" x14ac:dyDescent="0.25">
      <c r="D2990" s="190"/>
    </row>
    <row r="2991" spans="4:4" x14ac:dyDescent="0.25">
      <c r="D2991" s="190"/>
    </row>
    <row r="2992" spans="4:4" x14ac:dyDescent="0.25">
      <c r="D2992" s="190"/>
    </row>
    <row r="2993" spans="4:4" x14ac:dyDescent="0.25">
      <c r="D2993" s="190"/>
    </row>
    <row r="2994" spans="4:4" x14ac:dyDescent="0.25">
      <c r="D2994" s="190"/>
    </row>
    <row r="2995" spans="4:4" x14ac:dyDescent="0.25">
      <c r="D2995" s="190"/>
    </row>
    <row r="2996" spans="4:4" x14ac:dyDescent="0.25">
      <c r="D2996" s="190"/>
    </row>
    <row r="2997" spans="4:4" x14ac:dyDescent="0.25">
      <c r="D2997" s="190"/>
    </row>
    <row r="2998" spans="4:4" x14ac:dyDescent="0.25">
      <c r="D2998" s="190"/>
    </row>
    <row r="2999" spans="4:4" x14ac:dyDescent="0.25">
      <c r="D2999" s="190"/>
    </row>
    <row r="3000" spans="4:4" x14ac:dyDescent="0.25">
      <c r="D3000" s="190"/>
    </row>
    <row r="3001" spans="4:4" x14ac:dyDescent="0.25">
      <c r="D3001" s="190"/>
    </row>
    <row r="3002" spans="4:4" x14ac:dyDescent="0.25">
      <c r="D3002" s="190"/>
    </row>
    <row r="3003" spans="4:4" x14ac:dyDescent="0.25">
      <c r="D3003" s="190"/>
    </row>
    <row r="3004" spans="4:4" x14ac:dyDescent="0.25">
      <c r="D3004" s="190"/>
    </row>
    <row r="3005" spans="4:4" x14ac:dyDescent="0.25">
      <c r="D3005" s="190"/>
    </row>
    <row r="3006" spans="4:4" x14ac:dyDescent="0.25">
      <c r="D3006" s="190"/>
    </row>
    <row r="3007" spans="4:4" x14ac:dyDescent="0.25">
      <c r="D3007" s="190"/>
    </row>
    <row r="3008" spans="4:4" x14ac:dyDescent="0.25">
      <c r="D3008" s="190"/>
    </row>
    <row r="3009" spans="4:4" x14ac:dyDescent="0.25">
      <c r="D3009" s="190"/>
    </row>
    <row r="3010" spans="4:4" x14ac:dyDescent="0.25">
      <c r="D3010" s="190"/>
    </row>
    <row r="3011" spans="4:4" x14ac:dyDescent="0.25">
      <c r="D3011" s="190"/>
    </row>
    <row r="3012" spans="4:4" x14ac:dyDescent="0.25">
      <c r="D3012" s="190"/>
    </row>
    <row r="3013" spans="4:4" x14ac:dyDescent="0.25">
      <c r="D3013" s="190"/>
    </row>
    <row r="3014" spans="4:4" x14ac:dyDescent="0.25">
      <c r="D3014" s="190"/>
    </row>
    <row r="3015" spans="4:4" x14ac:dyDescent="0.25">
      <c r="D3015" s="190"/>
    </row>
    <row r="3016" spans="4:4" x14ac:dyDescent="0.25">
      <c r="D3016" s="190"/>
    </row>
    <row r="3017" spans="4:4" x14ac:dyDescent="0.25">
      <c r="D3017" s="190"/>
    </row>
    <row r="3018" spans="4:4" x14ac:dyDescent="0.25">
      <c r="D3018" s="190"/>
    </row>
    <row r="3019" spans="4:4" x14ac:dyDescent="0.25">
      <c r="D3019" s="190"/>
    </row>
    <row r="3020" spans="4:4" x14ac:dyDescent="0.25">
      <c r="D3020" s="190"/>
    </row>
    <row r="3021" spans="4:4" x14ac:dyDescent="0.25">
      <c r="D3021" s="190"/>
    </row>
    <row r="3022" spans="4:4" x14ac:dyDescent="0.25">
      <c r="D3022" s="190"/>
    </row>
    <row r="3023" spans="4:4" x14ac:dyDescent="0.25">
      <c r="D3023" s="190"/>
    </row>
    <row r="3024" spans="4:4" x14ac:dyDescent="0.25">
      <c r="D3024" s="190"/>
    </row>
    <row r="3025" spans="4:4" x14ac:dyDescent="0.25">
      <c r="D3025" s="190"/>
    </row>
    <row r="3026" spans="4:4" x14ac:dyDescent="0.25">
      <c r="D3026" s="190"/>
    </row>
    <row r="3027" spans="4:4" x14ac:dyDescent="0.25">
      <c r="D3027" s="190"/>
    </row>
    <row r="3028" spans="4:4" x14ac:dyDescent="0.25">
      <c r="D3028" s="190"/>
    </row>
    <row r="3029" spans="4:4" x14ac:dyDescent="0.25">
      <c r="D3029" s="190"/>
    </row>
    <row r="3030" spans="4:4" x14ac:dyDescent="0.25">
      <c r="D3030" s="190"/>
    </row>
    <row r="3031" spans="4:4" x14ac:dyDescent="0.25">
      <c r="D3031" s="190"/>
    </row>
    <row r="3032" spans="4:4" x14ac:dyDescent="0.25">
      <c r="D3032" s="190"/>
    </row>
    <row r="3033" spans="4:4" x14ac:dyDescent="0.25">
      <c r="D3033" s="190"/>
    </row>
    <row r="3034" spans="4:4" x14ac:dyDescent="0.25">
      <c r="D3034" s="190"/>
    </row>
    <row r="3035" spans="4:4" x14ac:dyDescent="0.25">
      <c r="D3035" s="190"/>
    </row>
    <row r="3036" spans="4:4" x14ac:dyDescent="0.25">
      <c r="D3036" s="190"/>
    </row>
    <row r="3037" spans="4:4" x14ac:dyDescent="0.25">
      <c r="D3037" s="190"/>
    </row>
    <row r="3038" spans="4:4" x14ac:dyDescent="0.25">
      <c r="D3038" s="190"/>
    </row>
    <row r="3039" spans="4:4" x14ac:dyDescent="0.25">
      <c r="D3039" s="190"/>
    </row>
    <row r="3040" spans="4:4" x14ac:dyDescent="0.25">
      <c r="D3040" s="190"/>
    </row>
    <row r="3041" spans="4:4" x14ac:dyDescent="0.25">
      <c r="D3041" s="190"/>
    </row>
    <row r="3042" spans="4:4" x14ac:dyDescent="0.25">
      <c r="D3042" s="190"/>
    </row>
    <row r="3043" spans="4:4" x14ac:dyDescent="0.25">
      <c r="D3043" s="190"/>
    </row>
    <row r="3044" spans="4:4" x14ac:dyDescent="0.25">
      <c r="D3044" s="190"/>
    </row>
    <row r="3045" spans="4:4" x14ac:dyDescent="0.25">
      <c r="D3045" s="190"/>
    </row>
    <row r="3046" spans="4:4" x14ac:dyDescent="0.25">
      <c r="D3046" s="190"/>
    </row>
    <row r="3047" spans="4:4" x14ac:dyDescent="0.25">
      <c r="D3047" s="190"/>
    </row>
    <row r="3048" spans="4:4" x14ac:dyDescent="0.25">
      <c r="D3048" s="190"/>
    </row>
    <row r="3049" spans="4:4" x14ac:dyDescent="0.25">
      <c r="D3049" s="190"/>
    </row>
    <row r="3050" spans="4:4" x14ac:dyDescent="0.25">
      <c r="D3050" s="190"/>
    </row>
    <row r="3051" spans="4:4" x14ac:dyDescent="0.25">
      <c r="D3051" s="190"/>
    </row>
    <row r="3052" spans="4:4" x14ac:dyDescent="0.25">
      <c r="D3052" s="190"/>
    </row>
    <row r="3053" spans="4:4" x14ac:dyDescent="0.25">
      <c r="D3053" s="190"/>
    </row>
    <row r="3054" spans="4:4" x14ac:dyDescent="0.25">
      <c r="D3054" s="190"/>
    </row>
    <row r="3055" spans="4:4" x14ac:dyDescent="0.25">
      <c r="D3055" s="190"/>
    </row>
    <row r="3056" spans="4:4" x14ac:dyDescent="0.25">
      <c r="D3056" s="190"/>
    </row>
    <row r="3057" spans="4:4" x14ac:dyDescent="0.25">
      <c r="D3057" s="190"/>
    </row>
    <row r="3058" spans="4:4" x14ac:dyDescent="0.25">
      <c r="D3058" s="190"/>
    </row>
    <row r="3059" spans="4:4" x14ac:dyDescent="0.25">
      <c r="D3059" s="190"/>
    </row>
    <row r="3060" spans="4:4" x14ac:dyDescent="0.25">
      <c r="D3060" s="190"/>
    </row>
    <row r="3061" spans="4:4" x14ac:dyDescent="0.25">
      <c r="D3061" s="190"/>
    </row>
    <row r="3062" spans="4:4" x14ac:dyDescent="0.25">
      <c r="D3062" s="190"/>
    </row>
    <row r="3063" spans="4:4" x14ac:dyDescent="0.25">
      <c r="D3063" s="190"/>
    </row>
    <row r="3064" spans="4:4" x14ac:dyDescent="0.25">
      <c r="D3064" s="190"/>
    </row>
    <row r="3065" spans="4:4" x14ac:dyDescent="0.25">
      <c r="D3065" s="190"/>
    </row>
    <row r="3066" spans="4:4" x14ac:dyDescent="0.25">
      <c r="D3066" s="190"/>
    </row>
    <row r="3067" spans="4:4" x14ac:dyDescent="0.25">
      <c r="D3067" s="190"/>
    </row>
    <row r="3068" spans="4:4" x14ac:dyDescent="0.25">
      <c r="D3068" s="190"/>
    </row>
    <row r="3069" spans="4:4" x14ac:dyDescent="0.25">
      <c r="D3069" s="190"/>
    </row>
    <row r="3070" spans="4:4" x14ac:dyDescent="0.25">
      <c r="D3070" s="190"/>
    </row>
    <row r="3071" spans="4:4" x14ac:dyDescent="0.25">
      <c r="D3071" s="190"/>
    </row>
    <row r="3072" spans="4:4" x14ac:dyDescent="0.25">
      <c r="D3072" s="190"/>
    </row>
    <row r="3073" spans="4:4" x14ac:dyDescent="0.25">
      <c r="D3073" s="190"/>
    </row>
    <row r="3074" spans="4:4" x14ac:dyDescent="0.25">
      <c r="D3074" s="190"/>
    </row>
    <row r="3075" spans="4:4" x14ac:dyDescent="0.25">
      <c r="D3075" s="190"/>
    </row>
    <row r="3076" spans="4:4" x14ac:dyDescent="0.25">
      <c r="D3076" s="190"/>
    </row>
    <row r="3077" spans="4:4" x14ac:dyDescent="0.25">
      <c r="D3077" s="190"/>
    </row>
    <row r="3078" spans="4:4" x14ac:dyDescent="0.25">
      <c r="D3078" s="190"/>
    </row>
    <row r="3079" spans="4:4" x14ac:dyDescent="0.25">
      <c r="D3079" s="190"/>
    </row>
    <row r="3080" spans="4:4" x14ac:dyDescent="0.25">
      <c r="D3080" s="190"/>
    </row>
    <row r="3081" spans="4:4" x14ac:dyDescent="0.25">
      <c r="D3081" s="190"/>
    </row>
    <row r="3082" spans="4:4" x14ac:dyDescent="0.25">
      <c r="D3082" s="190"/>
    </row>
    <row r="3083" spans="4:4" x14ac:dyDescent="0.25">
      <c r="D3083" s="190"/>
    </row>
    <row r="3084" spans="4:4" x14ac:dyDescent="0.25">
      <c r="D3084" s="190"/>
    </row>
    <row r="3085" spans="4:4" x14ac:dyDescent="0.25">
      <c r="D3085" s="190"/>
    </row>
    <row r="3086" spans="4:4" x14ac:dyDescent="0.25">
      <c r="D3086" s="190"/>
    </row>
    <row r="3087" spans="4:4" x14ac:dyDescent="0.25">
      <c r="D3087" s="190"/>
    </row>
    <row r="3088" spans="4:4" x14ac:dyDescent="0.25">
      <c r="D3088" s="190"/>
    </row>
    <row r="3089" spans="4:4" x14ac:dyDescent="0.25">
      <c r="D3089" s="190"/>
    </row>
    <row r="3090" spans="4:4" x14ac:dyDescent="0.25">
      <c r="D3090" s="190"/>
    </row>
    <row r="3091" spans="4:4" x14ac:dyDescent="0.25">
      <c r="D3091" s="190"/>
    </row>
    <row r="3092" spans="4:4" x14ac:dyDescent="0.25">
      <c r="D3092" s="190"/>
    </row>
    <row r="3093" spans="4:4" x14ac:dyDescent="0.25">
      <c r="D3093" s="190"/>
    </row>
    <row r="3094" spans="4:4" x14ac:dyDescent="0.25">
      <c r="D3094" s="190"/>
    </row>
    <row r="3095" spans="4:4" x14ac:dyDescent="0.25">
      <c r="D3095" s="190"/>
    </row>
    <row r="3096" spans="4:4" x14ac:dyDescent="0.25">
      <c r="D3096" s="190"/>
    </row>
    <row r="3097" spans="4:4" x14ac:dyDescent="0.25">
      <c r="D3097" s="190"/>
    </row>
    <row r="3098" spans="4:4" x14ac:dyDescent="0.25">
      <c r="D3098" s="190"/>
    </row>
    <row r="3099" spans="4:4" x14ac:dyDescent="0.25">
      <c r="D3099" s="190"/>
    </row>
    <row r="3100" spans="4:4" x14ac:dyDescent="0.25">
      <c r="D3100" s="190"/>
    </row>
    <row r="3101" spans="4:4" x14ac:dyDescent="0.25">
      <c r="D3101" s="190"/>
    </row>
    <row r="3102" spans="4:4" x14ac:dyDescent="0.25">
      <c r="D3102" s="190"/>
    </row>
    <row r="3103" spans="4:4" x14ac:dyDescent="0.25">
      <c r="D3103" s="190"/>
    </row>
    <row r="3104" spans="4:4" x14ac:dyDescent="0.25">
      <c r="D3104" s="190"/>
    </row>
    <row r="3105" spans="4:4" x14ac:dyDescent="0.25">
      <c r="D3105" s="190"/>
    </row>
    <row r="3106" spans="4:4" x14ac:dyDescent="0.25">
      <c r="D3106" s="190"/>
    </row>
    <row r="3107" spans="4:4" x14ac:dyDescent="0.25">
      <c r="D3107" s="190"/>
    </row>
    <row r="3108" spans="4:4" x14ac:dyDescent="0.25">
      <c r="D3108" s="190"/>
    </row>
    <row r="3109" spans="4:4" x14ac:dyDescent="0.25">
      <c r="D3109" s="190"/>
    </row>
    <row r="3110" spans="4:4" x14ac:dyDescent="0.25">
      <c r="D3110" s="190"/>
    </row>
    <row r="3111" spans="4:4" x14ac:dyDescent="0.25">
      <c r="D3111" s="190"/>
    </row>
    <row r="3112" spans="4:4" x14ac:dyDescent="0.25">
      <c r="D3112" s="190"/>
    </row>
    <row r="3113" spans="4:4" x14ac:dyDescent="0.25">
      <c r="D3113" s="190"/>
    </row>
    <row r="3114" spans="4:4" x14ac:dyDescent="0.25">
      <c r="D3114" s="190"/>
    </row>
    <row r="3115" spans="4:4" x14ac:dyDescent="0.25">
      <c r="D3115" s="190"/>
    </row>
    <row r="3116" spans="4:4" x14ac:dyDescent="0.25">
      <c r="D3116" s="190"/>
    </row>
    <row r="3117" spans="4:4" x14ac:dyDescent="0.25">
      <c r="D3117" s="190"/>
    </row>
    <row r="3118" spans="4:4" x14ac:dyDescent="0.25">
      <c r="D3118" s="190"/>
    </row>
    <row r="3119" spans="4:4" x14ac:dyDescent="0.25">
      <c r="D3119" s="190"/>
    </row>
    <row r="3120" spans="4:4" x14ac:dyDescent="0.25">
      <c r="D3120" s="190"/>
    </row>
    <row r="3121" spans="4:4" x14ac:dyDescent="0.25">
      <c r="D3121" s="190"/>
    </row>
    <row r="3122" spans="4:4" x14ac:dyDescent="0.25">
      <c r="D3122" s="190"/>
    </row>
    <row r="3123" spans="4:4" x14ac:dyDescent="0.25">
      <c r="D3123" s="190"/>
    </row>
    <row r="3124" spans="4:4" x14ac:dyDescent="0.25">
      <c r="D3124" s="190"/>
    </row>
    <row r="3125" spans="4:4" x14ac:dyDescent="0.25">
      <c r="D3125" s="190"/>
    </row>
    <row r="3126" spans="4:4" x14ac:dyDescent="0.25">
      <c r="D3126" s="190"/>
    </row>
    <row r="3127" spans="4:4" x14ac:dyDescent="0.25">
      <c r="D3127" s="190"/>
    </row>
    <row r="3128" spans="4:4" x14ac:dyDescent="0.25">
      <c r="D3128" s="190"/>
    </row>
    <row r="3129" spans="4:4" x14ac:dyDescent="0.25">
      <c r="D3129" s="190"/>
    </row>
    <row r="3130" spans="4:4" x14ac:dyDescent="0.25">
      <c r="D3130" s="190"/>
    </row>
    <row r="3131" spans="4:4" x14ac:dyDescent="0.25">
      <c r="D3131" s="190"/>
    </row>
    <row r="3132" spans="4:4" x14ac:dyDescent="0.25">
      <c r="D3132" s="190"/>
    </row>
    <row r="3133" spans="4:4" x14ac:dyDescent="0.25">
      <c r="D3133" s="190"/>
    </row>
    <row r="3134" spans="4:4" x14ac:dyDescent="0.25">
      <c r="D3134" s="190"/>
    </row>
    <row r="3135" spans="4:4" x14ac:dyDescent="0.25">
      <c r="D3135" s="190"/>
    </row>
    <row r="3136" spans="4:4" x14ac:dyDescent="0.25">
      <c r="D3136" s="190"/>
    </row>
    <row r="3137" spans="4:4" x14ac:dyDescent="0.25">
      <c r="D3137" s="190"/>
    </row>
    <row r="3138" spans="4:4" x14ac:dyDescent="0.25">
      <c r="D3138" s="190"/>
    </row>
    <row r="3139" spans="4:4" x14ac:dyDescent="0.25">
      <c r="D3139" s="190"/>
    </row>
    <row r="3140" spans="4:4" x14ac:dyDescent="0.25">
      <c r="D3140" s="190"/>
    </row>
    <row r="3141" spans="4:4" x14ac:dyDescent="0.25">
      <c r="D3141" s="190"/>
    </row>
    <row r="3142" spans="4:4" x14ac:dyDescent="0.25">
      <c r="D3142" s="190"/>
    </row>
    <row r="3143" spans="4:4" x14ac:dyDescent="0.25">
      <c r="D3143" s="190"/>
    </row>
    <row r="3144" spans="4:4" x14ac:dyDescent="0.25">
      <c r="D3144" s="190"/>
    </row>
    <row r="3145" spans="4:4" x14ac:dyDescent="0.25">
      <c r="D3145" s="190"/>
    </row>
    <row r="3146" spans="4:4" x14ac:dyDescent="0.25">
      <c r="D3146" s="190"/>
    </row>
    <row r="3147" spans="4:4" x14ac:dyDescent="0.25">
      <c r="D3147" s="190"/>
    </row>
    <row r="3148" spans="4:4" x14ac:dyDescent="0.25">
      <c r="D3148" s="190"/>
    </row>
    <row r="3149" spans="4:4" x14ac:dyDescent="0.25">
      <c r="D3149" s="190"/>
    </row>
    <row r="3150" spans="4:4" x14ac:dyDescent="0.25">
      <c r="D3150" s="190"/>
    </row>
    <row r="3151" spans="4:4" x14ac:dyDescent="0.25">
      <c r="D3151" s="190"/>
    </row>
    <row r="3152" spans="4:4" x14ac:dyDescent="0.25">
      <c r="D3152" s="190"/>
    </row>
    <row r="3153" spans="4:4" x14ac:dyDescent="0.25">
      <c r="D3153" s="190"/>
    </row>
    <row r="3154" spans="4:4" x14ac:dyDescent="0.25">
      <c r="D3154" s="190"/>
    </row>
    <row r="3155" spans="4:4" x14ac:dyDescent="0.25">
      <c r="D3155" s="190"/>
    </row>
    <row r="3156" spans="4:4" x14ac:dyDescent="0.25">
      <c r="D3156" s="190"/>
    </row>
    <row r="3157" spans="4:4" x14ac:dyDescent="0.25">
      <c r="D3157" s="190"/>
    </row>
    <row r="3158" spans="4:4" x14ac:dyDescent="0.25">
      <c r="D3158" s="190"/>
    </row>
    <row r="3159" spans="4:4" x14ac:dyDescent="0.25">
      <c r="D3159" s="190"/>
    </row>
    <row r="3160" spans="4:4" x14ac:dyDescent="0.25">
      <c r="D3160" s="190"/>
    </row>
    <row r="3161" spans="4:4" x14ac:dyDescent="0.25">
      <c r="D3161" s="190"/>
    </row>
    <row r="3162" spans="4:4" x14ac:dyDescent="0.25">
      <c r="D3162" s="190"/>
    </row>
    <row r="3163" spans="4:4" x14ac:dyDescent="0.25">
      <c r="D3163" s="190"/>
    </row>
    <row r="3164" spans="4:4" x14ac:dyDescent="0.25">
      <c r="D3164" s="190"/>
    </row>
    <row r="3165" spans="4:4" x14ac:dyDescent="0.25">
      <c r="D3165" s="190"/>
    </row>
    <row r="3166" spans="4:4" x14ac:dyDescent="0.25">
      <c r="D3166" s="190"/>
    </row>
    <row r="3167" spans="4:4" x14ac:dyDescent="0.25">
      <c r="D3167" s="190"/>
    </row>
    <row r="3168" spans="4:4" x14ac:dyDescent="0.25">
      <c r="D3168" s="190"/>
    </row>
    <row r="3169" spans="4:4" x14ac:dyDescent="0.25">
      <c r="D3169" s="190"/>
    </row>
    <row r="3170" spans="4:4" x14ac:dyDescent="0.25">
      <c r="D3170" s="190"/>
    </row>
    <row r="3171" spans="4:4" x14ac:dyDescent="0.25">
      <c r="D3171" s="190"/>
    </row>
    <row r="3172" spans="4:4" x14ac:dyDescent="0.25">
      <c r="D3172" s="190"/>
    </row>
    <row r="3173" spans="4:4" x14ac:dyDescent="0.25">
      <c r="D3173" s="190"/>
    </row>
    <row r="3174" spans="4:4" x14ac:dyDescent="0.25">
      <c r="D3174" s="190"/>
    </row>
    <row r="3175" spans="4:4" x14ac:dyDescent="0.25">
      <c r="D3175" s="190"/>
    </row>
    <row r="3176" spans="4:4" x14ac:dyDescent="0.25">
      <c r="D3176" s="190"/>
    </row>
    <row r="3177" spans="4:4" x14ac:dyDescent="0.25">
      <c r="D3177" s="190"/>
    </row>
    <row r="3178" spans="4:4" x14ac:dyDescent="0.25">
      <c r="D3178" s="190"/>
    </row>
    <row r="3179" spans="4:4" x14ac:dyDescent="0.25">
      <c r="D3179" s="190"/>
    </row>
    <row r="3180" spans="4:4" x14ac:dyDescent="0.25">
      <c r="D3180" s="190"/>
    </row>
    <row r="3181" spans="4:4" x14ac:dyDescent="0.25">
      <c r="D3181" s="190"/>
    </row>
    <row r="3182" spans="4:4" x14ac:dyDescent="0.25">
      <c r="D3182" s="190"/>
    </row>
    <row r="3183" spans="4:4" x14ac:dyDescent="0.25">
      <c r="D3183" s="190"/>
    </row>
    <row r="3184" spans="4:4" x14ac:dyDescent="0.25">
      <c r="D3184" s="190"/>
    </row>
    <row r="3185" spans="4:4" x14ac:dyDescent="0.25">
      <c r="D3185" s="190"/>
    </row>
    <row r="3186" spans="4:4" x14ac:dyDescent="0.25">
      <c r="D3186" s="190"/>
    </row>
    <row r="3187" spans="4:4" x14ac:dyDescent="0.25">
      <c r="D3187" s="190"/>
    </row>
    <row r="3188" spans="4:4" x14ac:dyDescent="0.25">
      <c r="D3188" s="190"/>
    </row>
    <row r="3189" spans="4:4" x14ac:dyDescent="0.25">
      <c r="D3189" s="190"/>
    </row>
    <row r="3190" spans="4:4" x14ac:dyDescent="0.25">
      <c r="D3190" s="190"/>
    </row>
    <row r="3191" spans="4:4" x14ac:dyDescent="0.25">
      <c r="D3191" s="190"/>
    </row>
    <row r="3192" spans="4:4" x14ac:dyDescent="0.25">
      <c r="D3192" s="190"/>
    </row>
    <row r="3193" spans="4:4" x14ac:dyDescent="0.25">
      <c r="D3193" s="190"/>
    </row>
    <row r="3194" spans="4:4" x14ac:dyDescent="0.25">
      <c r="D3194" s="190"/>
    </row>
    <row r="3195" spans="4:4" x14ac:dyDescent="0.25">
      <c r="D3195" s="190"/>
    </row>
    <row r="3196" spans="4:4" x14ac:dyDescent="0.25">
      <c r="D3196" s="190"/>
    </row>
    <row r="3197" spans="4:4" x14ac:dyDescent="0.25">
      <c r="D3197" s="190"/>
    </row>
    <row r="3198" spans="4:4" x14ac:dyDescent="0.25">
      <c r="D3198" s="190"/>
    </row>
    <row r="3199" spans="4:4" x14ac:dyDescent="0.25">
      <c r="D3199" s="190"/>
    </row>
    <row r="3200" spans="4:4" x14ac:dyDescent="0.25">
      <c r="D3200" s="190"/>
    </row>
    <row r="3201" spans="4:4" x14ac:dyDescent="0.25">
      <c r="D3201" s="190"/>
    </row>
    <row r="3202" spans="4:4" x14ac:dyDescent="0.25">
      <c r="D3202" s="190"/>
    </row>
    <row r="3203" spans="4:4" x14ac:dyDescent="0.25">
      <c r="D3203" s="190"/>
    </row>
    <row r="3204" spans="4:4" x14ac:dyDescent="0.25">
      <c r="D3204" s="190"/>
    </row>
    <row r="3205" spans="4:4" x14ac:dyDescent="0.25">
      <c r="D3205" s="190"/>
    </row>
    <row r="3206" spans="4:4" x14ac:dyDescent="0.25">
      <c r="D3206" s="190"/>
    </row>
    <row r="3207" spans="4:4" x14ac:dyDescent="0.25">
      <c r="D3207" s="190"/>
    </row>
    <row r="3208" spans="4:4" x14ac:dyDescent="0.25">
      <c r="D3208" s="190"/>
    </row>
    <row r="3209" spans="4:4" x14ac:dyDescent="0.25">
      <c r="D3209" s="190"/>
    </row>
    <row r="3210" spans="4:4" x14ac:dyDescent="0.25">
      <c r="D3210" s="190"/>
    </row>
    <row r="3211" spans="4:4" x14ac:dyDescent="0.25">
      <c r="D3211" s="190"/>
    </row>
    <row r="3212" spans="4:4" x14ac:dyDescent="0.25">
      <c r="D3212" s="190"/>
    </row>
    <row r="3213" spans="4:4" x14ac:dyDescent="0.25">
      <c r="D3213" s="190"/>
    </row>
    <row r="3214" spans="4:4" x14ac:dyDescent="0.25">
      <c r="D3214" s="190"/>
    </row>
    <row r="3215" spans="4:4" x14ac:dyDescent="0.25">
      <c r="D3215" s="190"/>
    </row>
    <row r="3216" spans="4:4" x14ac:dyDescent="0.25">
      <c r="D3216" s="190"/>
    </row>
    <row r="3217" spans="4:4" x14ac:dyDescent="0.25">
      <c r="D3217" s="190"/>
    </row>
    <row r="3218" spans="4:4" x14ac:dyDescent="0.25">
      <c r="D3218" s="190"/>
    </row>
    <row r="3219" spans="4:4" x14ac:dyDescent="0.25">
      <c r="D3219" s="190"/>
    </row>
    <row r="3220" spans="4:4" x14ac:dyDescent="0.25">
      <c r="D3220" s="190"/>
    </row>
    <row r="3221" spans="4:4" x14ac:dyDescent="0.25">
      <c r="D3221" s="190"/>
    </row>
    <row r="3222" spans="4:4" x14ac:dyDescent="0.25">
      <c r="D3222" s="190"/>
    </row>
    <row r="3223" spans="4:4" x14ac:dyDescent="0.25">
      <c r="D3223" s="190"/>
    </row>
    <row r="3224" spans="4:4" x14ac:dyDescent="0.25">
      <c r="D3224" s="190"/>
    </row>
    <row r="3225" spans="4:4" x14ac:dyDescent="0.25">
      <c r="D3225" s="190"/>
    </row>
    <row r="3226" spans="4:4" x14ac:dyDescent="0.25">
      <c r="D3226" s="190"/>
    </row>
    <row r="3227" spans="4:4" x14ac:dyDescent="0.25">
      <c r="D3227" s="190"/>
    </row>
    <row r="3228" spans="4:4" x14ac:dyDescent="0.25">
      <c r="D3228" s="190"/>
    </row>
    <row r="3229" spans="4:4" x14ac:dyDescent="0.25">
      <c r="D3229" s="190"/>
    </row>
    <row r="3230" spans="4:4" x14ac:dyDescent="0.25">
      <c r="D3230" s="190"/>
    </row>
    <row r="3231" spans="4:4" x14ac:dyDescent="0.25">
      <c r="D3231" s="190"/>
    </row>
    <row r="3232" spans="4:4" x14ac:dyDescent="0.25">
      <c r="D3232" s="190"/>
    </row>
    <row r="3233" spans="4:4" x14ac:dyDescent="0.25">
      <c r="D3233" s="190"/>
    </row>
    <row r="3234" spans="4:4" x14ac:dyDescent="0.25">
      <c r="D3234" s="190"/>
    </row>
    <row r="3235" spans="4:4" x14ac:dyDescent="0.25">
      <c r="D3235" s="190"/>
    </row>
    <row r="3236" spans="4:4" x14ac:dyDescent="0.25">
      <c r="D3236" s="190"/>
    </row>
    <row r="3237" spans="4:4" x14ac:dyDescent="0.25">
      <c r="D3237" s="190"/>
    </row>
    <row r="3238" spans="4:4" x14ac:dyDescent="0.25">
      <c r="D3238" s="190"/>
    </row>
    <row r="3239" spans="4:4" x14ac:dyDescent="0.25">
      <c r="D3239" s="190"/>
    </row>
    <row r="3240" spans="4:4" x14ac:dyDescent="0.25">
      <c r="D3240" s="190"/>
    </row>
    <row r="3241" spans="4:4" x14ac:dyDescent="0.25">
      <c r="D3241" s="190"/>
    </row>
    <row r="3242" spans="4:4" x14ac:dyDescent="0.25">
      <c r="D3242" s="190"/>
    </row>
    <row r="3243" spans="4:4" x14ac:dyDescent="0.25">
      <c r="D3243" s="190"/>
    </row>
    <row r="3244" spans="4:4" x14ac:dyDescent="0.25">
      <c r="D3244" s="190"/>
    </row>
    <row r="3245" spans="4:4" x14ac:dyDescent="0.25">
      <c r="D3245" s="190"/>
    </row>
    <row r="3246" spans="4:4" x14ac:dyDescent="0.25">
      <c r="D3246" s="190"/>
    </row>
    <row r="3247" spans="4:4" x14ac:dyDescent="0.25">
      <c r="D3247" s="190"/>
    </row>
    <row r="3248" spans="4:4" x14ac:dyDescent="0.25">
      <c r="D3248" s="190"/>
    </row>
    <row r="3249" spans="4:4" x14ac:dyDescent="0.25">
      <c r="D3249" s="190"/>
    </row>
    <row r="3250" spans="4:4" x14ac:dyDescent="0.25">
      <c r="D3250" s="190"/>
    </row>
    <row r="3251" spans="4:4" x14ac:dyDescent="0.25">
      <c r="D3251" s="190"/>
    </row>
    <row r="3252" spans="4:4" x14ac:dyDescent="0.25">
      <c r="D3252" s="190"/>
    </row>
    <row r="3253" spans="4:4" x14ac:dyDescent="0.25">
      <c r="D3253" s="190"/>
    </row>
    <row r="3254" spans="4:4" x14ac:dyDescent="0.25">
      <c r="D3254" s="190"/>
    </row>
    <row r="3255" spans="4:4" x14ac:dyDescent="0.25">
      <c r="D3255" s="190"/>
    </row>
    <row r="3256" spans="4:4" x14ac:dyDescent="0.25">
      <c r="D3256" s="190"/>
    </row>
    <row r="3257" spans="4:4" x14ac:dyDescent="0.25">
      <c r="D3257" s="190"/>
    </row>
    <row r="3258" spans="4:4" x14ac:dyDescent="0.25">
      <c r="D3258" s="190"/>
    </row>
    <row r="3259" spans="4:4" x14ac:dyDescent="0.25">
      <c r="D3259" s="190"/>
    </row>
    <row r="3260" spans="4:4" x14ac:dyDescent="0.25">
      <c r="D3260" s="190"/>
    </row>
    <row r="3261" spans="4:4" x14ac:dyDescent="0.25">
      <c r="D3261" s="190"/>
    </row>
    <row r="3262" spans="4:4" x14ac:dyDescent="0.25">
      <c r="D3262" s="190"/>
    </row>
    <row r="3263" spans="4:4" x14ac:dyDescent="0.25">
      <c r="D3263" s="190"/>
    </row>
    <row r="3264" spans="4:4" x14ac:dyDescent="0.25">
      <c r="D3264" s="190"/>
    </row>
    <row r="3265" spans="4:4" x14ac:dyDescent="0.25">
      <c r="D3265" s="190"/>
    </row>
    <row r="3266" spans="4:4" x14ac:dyDescent="0.25">
      <c r="D3266" s="190"/>
    </row>
    <row r="3267" spans="4:4" x14ac:dyDescent="0.25">
      <c r="D3267" s="190"/>
    </row>
    <row r="3268" spans="4:4" x14ac:dyDescent="0.25">
      <c r="D3268" s="190"/>
    </row>
    <row r="3269" spans="4:4" x14ac:dyDescent="0.25">
      <c r="D3269" s="190"/>
    </row>
    <row r="3270" spans="4:4" x14ac:dyDescent="0.25">
      <c r="D3270" s="190"/>
    </row>
    <row r="3271" spans="4:4" x14ac:dyDescent="0.25">
      <c r="D3271" s="190"/>
    </row>
    <row r="3272" spans="4:4" x14ac:dyDescent="0.25">
      <c r="D3272" s="190"/>
    </row>
    <row r="3273" spans="4:4" x14ac:dyDescent="0.25">
      <c r="D3273" s="190"/>
    </row>
    <row r="3274" spans="4:4" x14ac:dyDescent="0.25">
      <c r="D3274" s="190"/>
    </row>
    <row r="3275" spans="4:4" x14ac:dyDescent="0.25">
      <c r="D3275" s="190"/>
    </row>
    <row r="3276" spans="4:4" x14ac:dyDescent="0.25">
      <c r="D3276" s="190"/>
    </row>
    <row r="3277" spans="4:4" x14ac:dyDescent="0.25">
      <c r="D3277" s="190"/>
    </row>
    <row r="3278" spans="4:4" x14ac:dyDescent="0.25">
      <c r="D3278" s="190"/>
    </row>
    <row r="3279" spans="4:4" x14ac:dyDescent="0.25">
      <c r="D3279" s="190"/>
    </row>
    <row r="3280" spans="4:4" x14ac:dyDescent="0.25">
      <c r="D3280" s="190"/>
    </row>
    <row r="3281" spans="4:4" x14ac:dyDescent="0.25">
      <c r="D3281" s="190"/>
    </row>
    <row r="3282" spans="4:4" x14ac:dyDescent="0.25">
      <c r="D3282" s="190"/>
    </row>
    <row r="3283" spans="4:4" x14ac:dyDescent="0.25">
      <c r="D3283" s="190"/>
    </row>
    <row r="3284" spans="4:4" x14ac:dyDescent="0.25">
      <c r="D3284" s="190"/>
    </row>
    <row r="3285" spans="4:4" x14ac:dyDescent="0.25">
      <c r="D3285" s="190"/>
    </row>
    <row r="3286" spans="4:4" x14ac:dyDescent="0.25">
      <c r="D3286" s="190"/>
    </row>
    <row r="3287" spans="4:4" x14ac:dyDescent="0.25">
      <c r="D3287" s="190"/>
    </row>
    <row r="3288" spans="4:4" x14ac:dyDescent="0.25">
      <c r="D3288" s="190"/>
    </row>
    <row r="3289" spans="4:4" x14ac:dyDescent="0.25">
      <c r="D3289" s="190"/>
    </row>
    <row r="3290" spans="4:4" x14ac:dyDescent="0.25">
      <c r="D3290" s="190"/>
    </row>
    <row r="3291" spans="4:4" x14ac:dyDescent="0.25">
      <c r="D3291" s="190"/>
    </row>
    <row r="3292" spans="4:4" x14ac:dyDescent="0.25">
      <c r="D3292" s="190"/>
    </row>
    <row r="3293" spans="4:4" x14ac:dyDescent="0.25">
      <c r="D3293" s="190"/>
    </row>
    <row r="3294" spans="4:4" x14ac:dyDescent="0.25">
      <c r="D3294" s="190"/>
    </row>
    <row r="3295" spans="4:4" x14ac:dyDescent="0.25">
      <c r="D3295" s="190"/>
    </row>
    <row r="3296" spans="4:4" x14ac:dyDescent="0.25">
      <c r="D3296" s="190"/>
    </row>
    <row r="3297" spans="4:4" x14ac:dyDescent="0.25">
      <c r="D3297" s="190"/>
    </row>
    <row r="3298" spans="4:4" x14ac:dyDescent="0.25">
      <c r="D3298" s="190"/>
    </row>
    <row r="3299" spans="4:4" x14ac:dyDescent="0.25">
      <c r="D3299" s="190"/>
    </row>
    <row r="3300" spans="4:4" x14ac:dyDescent="0.25">
      <c r="D3300" s="190"/>
    </row>
    <row r="3301" spans="4:4" x14ac:dyDescent="0.25">
      <c r="D3301" s="190"/>
    </row>
    <row r="3302" spans="4:4" x14ac:dyDescent="0.25">
      <c r="D3302" s="190"/>
    </row>
    <row r="3303" spans="4:4" x14ac:dyDescent="0.25">
      <c r="D3303" s="190"/>
    </row>
    <row r="3304" spans="4:4" x14ac:dyDescent="0.25">
      <c r="D3304" s="190"/>
    </row>
    <row r="3305" spans="4:4" x14ac:dyDescent="0.25">
      <c r="D3305" s="190"/>
    </row>
    <row r="3306" spans="4:4" x14ac:dyDescent="0.25">
      <c r="D3306" s="190"/>
    </row>
    <row r="3307" spans="4:4" x14ac:dyDescent="0.25">
      <c r="D3307" s="190"/>
    </row>
    <row r="3308" spans="4:4" x14ac:dyDescent="0.25">
      <c r="D3308" s="190"/>
    </row>
    <row r="3309" spans="4:4" x14ac:dyDescent="0.25">
      <c r="D3309" s="190"/>
    </row>
    <row r="3310" spans="4:4" x14ac:dyDescent="0.25">
      <c r="D3310" s="190"/>
    </row>
    <row r="3311" spans="4:4" x14ac:dyDescent="0.25">
      <c r="D3311" s="190"/>
    </row>
    <row r="3312" spans="4:4" x14ac:dyDescent="0.25">
      <c r="D3312" s="190"/>
    </row>
    <row r="3313" spans="4:4" x14ac:dyDescent="0.25">
      <c r="D3313" s="190"/>
    </row>
    <row r="3314" spans="4:4" x14ac:dyDescent="0.25">
      <c r="D3314" s="190"/>
    </row>
    <row r="3315" spans="4:4" x14ac:dyDescent="0.25">
      <c r="D3315" s="190"/>
    </row>
    <row r="3316" spans="4:4" x14ac:dyDescent="0.25">
      <c r="D3316" s="190"/>
    </row>
    <row r="3317" spans="4:4" x14ac:dyDescent="0.25">
      <c r="D3317" s="190"/>
    </row>
    <row r="3318" spans="4:4" x14ac:dyDescent="0.25">
      <c r="D3318" s="190"/>
    </row>
    <row r="3319" spans="4:4" x14ac:dyDescent="0.25">
      <c r="D3319" s="190"/>
    </row>
    <row r="3320" spans="4:4" x14ac:dyDescent="0.25">
      <c r="D3320" s="190"/>
    </row>
    <row r="3321" spans="4:4" x14ac:dyDescent="0.25">
      <c r="D3321" s="190"/>
    </row>
    <row r="3322" spans="4:4" x14ac:dyDescent="0.25">
      <c r="D3322" s="190"/>
    </row>
    <row r="3323" spans="4:4" x14ac:dyDescent="0.25">
      <c r="D3323" s="190"/>
    </row>
    <row r="3324" spans="4:4" x14ac:dyDescent="0.25">
      <c r="D3324" s="190"/>
    </row>
    <row r="3325" spans="4:4" x14ac:dyDescent="0.25">
      <c r="D3325" s="190"/>
    </row>
    <row r="3326" spans="4:4" x14ac:dyDescent="0.25">
      <c r="D3326" s="190"/>
    </row>
    <row r="3327" spans="4:4" x14ac:dyDescent="0.25">
      <c r="D3327" s="190"/>
    </row>
    <row r="3328" spans="4:4" x14ac:dyDescent="0.25">
      <c r="D3328" s="190"/>
    </row>
    <row r="3329" spans="4:4" x14ac:dyDescent="0.25">
      <c r="D3329" s="190"/>
    </row>
    <row r="3330" spans="4:4" x14ac:dyDescent="0.25">
      <c r="D3330" s="190"/>
    </row>
    <row r="3331" spans="4:4" x14ac:dyDescent="0.25">
      <c r="D3331" s="190"/>
    </row>
    <row r="3332" spans="4:4" x14ac:dyDescent="0.25">
      <c r="D3332" s="190"/>
    </row>
    <row r="3333" spans="4:4" x14ac:dyDescent="0.25">
      <c r="D3333" s="190"/>
    </row>
    <row r="3334" spans="4:4" x14ac:dyDescent="0.25">
      <c r="D3334" s="190"/>
    </row>
    <row r="3335" spans="4:4" x14ac:dyDescent="0.25">
      <c r="D3335" s="190"/>
    </row>
    <row r="3336" spans="4:4" x14ac:dyDescent="0.25">
      <c r="D3336" s="190"/>
    </row>
    <row r="3337" spans="4:4" x14ac:dyDescent="0.25">
      <c r="D3337" s="190"/>
    </row>
    <row r="3338" spans="4:4" x14ac:dyDescent="0.25">
      <c r="D3338" s="190"/>
    </row>
    <row r="3339" spans="4:4" x14ac:dyDescent="0.25">
      <c r="D3339" s="190"/>
    </row>
    <row r="3340" spans="4:4" x14ac:dyDescent="0.25">
      <c r="D3340" s="190"/>
    </row>
    <row r="3341" spans="4:4" x14ac:dyDescent="0.25">
      <c r="D3341" s="190"/>
    </row>
    <row r="3342" spans="4:4" x14ac:dyDescent="0.25">
      <c r="D3342" s="190"/>
    </row>
    <row r="3343" spans="4:4" x14ac:dyDescent="0.25">
      <c r="D3343" s="190"/>
    </row>
    <row r="3344" spans="4:4" x14ac:dyDescent="0.25">
      <c r="D3344" s="190"/>
    </row>
    <row r="3345" spans="4:4" x14ac:dyDescent="0.25">
      <c r="D3345" s="190"/>
    </row>
    <row r="3346" spans="4:4" x14ac:dyDescent="0.25">
      <c r="D3346" s="190"/>
    </row>
    <row r="3347" spans="4:4" x14ac:dyDescent="0.25">
      <c r="D3347" s="190"/>
    </row>
    <row r="3348" spans="4:4" x14ac:dyDescent="0.25">
      <c r="D3348" s="190"/>
    </row>
    <row r="3349" spans="4:4" x14ac:dyDescent="0.25">
      <c r="D3349" s="190"/>
    </row>
    <row r="3350" spans="4:4" x14ac:dyDescent="0.25">
      <c r="D3350" s="190"/>
    </row>
    <row r="3351" spans="4:4" x14ac:dyDescent="0.25">
      <c r="D3351" s="190"/>
    </row>
    <row r="3352" spans="4:4" x14ac:dyDescent="0.25">
      <c r="D3352" s="190"/>
    </row>
    <row r="3353" spans="4:4" x14ac:dyDescent="0.25">
      <c r="D3353" s="190"/>
    </row>
    <row r="3354" spans="4:4" x14ac:dyDescent="0.25">
      <c r="D3354" s="190"/>
    </row>
    <row r="3355" spans="4:4" x14ac:dyDescent="0.25">
      <c r="D3355" s="190"/>
    </row>
    <row r="3356" spans="4:4" x14ac:dyDescent="0.25">
      <c r="D3356" s="190"/>
    </row>
    <row r="3357" spans="4:4" x14ac:dyDescent="0.25">
      <c r="D3357" s="190"/>
    </row>
    <row r="3358" spans="4:4" x14ac:dyDescent="0.25">
      <c r="D3358" s="190"/>
    </row>
    <row r="3359" spans="4:4" x14ac:dyDescent="0.25">
      <c r="D3359" s="190"/>
    </row>
    <row r="3360" spans="4:4" x14ac:dyDescent="0.25">
      <c r="D3360" s="190"/>
    </row>
    <row r="3361" spans="4:4" x14ac:dyDescent="0.25">
      <c r="D3361" s="190"/>
    </row>
    <row r="3362" spans="4:4" x14ac:dyDescent="0.25">
      <c r="D3362" s="190"/>
    </row>
    <row r="3363" spans="4:4" x14ac:dyDescent="0.25">
      <c r="D3363" s="190"/>
    </row>
    <row r="3364" spans="4:4" x14ac:dyDescent="0.25">
      <c r="D3364" s="190"/>
    </row>
    <row r="3365" spans="4:4" x14ac:dyDescent="0.25">
      <c r="D3365" s="190"/>
    </row>
    <row r="3366" spans="4:4" x14ac:dyDescent="0.25">
      <c r="D3366" s="190"/>
    </row>
    <row r="3367" spans="4:4" x14ac:dyDescent="0.25">
      <c r="D3367" s="190"/>
    </row>
    <row r="3368" spans="4:4" x14ac:dyDescent="0.25">
      <c r="D3368" s="190"/>
    </row>
    <row r="3369" spans="4:4" x14ac:dyDescent="0.25">
      <c r="D3369" s="190"/>
    </row>
    <row r="3370" spans="4:4" x14ac:dyDescent="0.25">
      <c r="D3370" s="190"/>
    </row>
    <row r="3371" spans="4:4" x14ac:dyDescent="0.25">
      <c r="D3371" s="190"/>
    </row>
    <row r="3372" spans="4:4" x14ac:dyDescent="0.25">
      <c r="D3372" s="190"/>
    </row>
    <row r="3373" spans="4:4" x14ac:dyDescent="0.25">
      <c r="D3373" s="190"/>
    </row>
    <row r="3374" spans="4:4" x14ac:dyDescent="0.25">
      <c r="D3374" s="190"/>
    </row>
    <row r="3375" spans="4:4" x14ac:dyDescent="0.25">
      <c r="D3375" s="190"/>
    </row>
    <row r="3376" spans="4:4" x14ac:dyDescent="0.25">
      <c r="D3376" s="190"/>
    </row>
    <row r="3377" spans="4:4" x14ac:dyDescent="0.25">
      <c r="D3377" s="190"/>
    </row>
    <row r="3378" spans="4:4" x14ac:dyDescent="0.25">
      <c r="D3378" s="190"/>
    </row>
    <row r="3379" spans="4:4" x14ac:dyDescent="0.25">
      <c r="D3379" s="190"/>
    </row>
    <row r="3380" spans="4:4" x14ac:dyDescent="0.25">
      <c r="D3380" s="190"/>
    </row>
    <row r="3381" spans="4:4" x14ac:dyDescent="0.25">
      <c r="D3381" s="190"/>
    </row>
    <row r="3382" spans="4:4" x14ac:dyDescent="0.25">
      <c r="D3382" s="190"/>
    </row>
    <row r="3383" spans="4:4" x14ac:dyDescent="0.25">
      <c r="D3383" s="190"/>
    </row>
    <row r="3384" spans="4:4" x14ac:dyDescent="0.25">
      <c r="D3384" s="190"/>
    </row>
    <row r="3385" spans="4:4" x14ac:dyDescent="0.25">
      <c r="D3385" s="190"/>
    </row>
    <row r="3386" spans="4:4" x14ac:dyDescent="0.25">
      <c r="D3386" s="190"/>
    </row>
    <row r="3387" spans="4:4" x14ac:dyDescent="0.25">
      <c r="D3387" s="190"/>
    </row>
    <row r="3388" spans="4:4" x14ac:dyDescent="0.25">
      <c r="D3388" s="190"/>
    </row>
    <row r="3389" spans="4:4" x14ac:dyDescent="0.25">
      <c r="D3389" s="190"/>
    </row>
    <row r="3390" spans="4:4" x14ac:dyDescent="0.25">
      <c r="D3390" s="190"/>
    </row>
    <row r="3391" spans="4:4" x14ac:dyDescent="0.25">
      <c r="D3391" s="190"/>
    </row>
    <row r="3392" spans="4:4" x14ac:dyDescent="0.25">
      <c r="D3392" s="190"/>
    </row>
    <row r="3393" spans="4:4" x14ac:dyDescent="0.25">
      <c r="D3393" s="190"/>
    </row>
    <row r="3394" spans="4:4" x14ac:dyDescent="0.25">
      <c r="D3394" s="190"/>
    </row>
    <row r="3395" spans="4:4" x14ac:dyDescent="0.25">
      <c r="D3395" s="190"/>
    </row>
    <row r="3396" spans="4:4" x14ac:dyDescent="0.25">
      <c r="D3396" s="190"/>
    </row>
    <row r="3397" spans="4:4" x14ac:dyDescent="0.25">
      <c r="D3397" s="190"/>
    </row>
    <row r="3398" spans="4:4" x14ac:dyDescent="0.25">
      <c r="D3398" s="190"/>
    </row>
    <row r="3399" spans="4:4" x14ac:dyDescent="0.25">
      <c r="D3399" s="190"/>
    </row>
    <row r="3400" spans="4:4" x14ac:dyDescent="0.25">
      <c r="D3400" s="190"/>
    </row>
    <row r="3401" spans="4:4" x14ac:dyDescent="0.25">
      <c r="D3401" s="190"/>
    </row>
    <row r="3402" spans="4:4" x14ac:dyDescent="0.25">
      <c r="D3402" s="190"/>
    </row>
    <row r="3403" spans="4:4" x14ac:dyDescent="0.25">
      <c r="D3403" s="190"/>
    </row>
    <row r="3404" spans="4:4" x14ac:dyDescent="0.25">
      <c r="D3404" s="190"/>
    </row>
    <row r="3405" spans="4:4" x14ac:dyDescent="0.25">
      <c r="D3405" s="190"/>
    </row>
    <row r="3406" spans="4:4" x14ac:dyDescent="0.25">
      <c r="D3406" s="190"/>
    </row>
    <row r="3407" spans="4:4" x14ac:dyDescent="0.25">
      <c r="D3407" s="190"/>
    </row>
    <row r="3408" spans="4:4" x14ac:dyDescent="0.25">
      <c r="D3408" s="190"/>
    </row>
    <row r="3409" spans="4:4" x14ac:dyDescent="0.25">
      <c r="D3409" s="190"/>
    </row>
    <row r="3410" spans="4:4" x14ac:dyDescent="0.25">
      <c r="D3410" s="190"/>
    </row>
    <row r="3411" spans="4:4" x14ac:dyDescent="0.25">
      <c r="D3411" s="190"/>
    </row>
    <row r="3412" spans="4:4" x14ac:dyDescent="0.25">
      <c r="D3412" s="190"/>
    </row>
    <row r="3413" spans="4:4" x14ac:dyDescent="0.25">
      <c r="D3413" s="190"/>
    </row>
    <row r="3414" spans="4:4" x14ac:dyDescent="0.25">
      <c r="D3414" s="190"/>
    </row>
    <row r="3415" spans="4:4" x14ac:dyDescent="0.25">
      <c r="D3415" s="190"/>
    </row>
    <row r="3416" spans="4:4" x14ac:dyDescent="0.25">
      <c r="D3416" s="190"/>
    </row>
    <row r="3417" spans="4:4" x14ac:dyDescent="0.25">
      <c r="D3417" s="190"/>
    </row>
    <row r="3418" spans="4:4" x14ac:dyDescent="0.25">
      <c r="D3418" s="190"/>
    </row>
    <row r="3419" spans="4:4" x14ac:dyDescent="0.25">
      <c r="D3419" s="190"/>
    </row>
    <row r="3420" spans="4:4" x14ac:dyDescent="0.25">
      <c r="D3420" s="190"/>
    </row>
    <row r="3421" spans="4:4" x14ac:dyDescent="0.25">
      <c r="D3421" s="190"/>
    </row>
    <row r="3422" spans="4:4" x14ac:dyDescent="0.25">
      <c r="D3422" s="190"/>
    </row>
    <row r="3423" spans="4:4" x14ac:dyDescent="0.25">
      <c r="D3423" s="190"/>
    </row>
    <row r="3424" spans="4:4" x14ac:dyDescent="0.25">
      <c r="D3424" s="190"/>
    </row>
    <row r="3425" spans="4:4" x14ac:dyDescent="0.25">
      <c r="D3425" s="190"/>
    </row>
    <row r="3426" spans="4:4" x14ac:dyDescent="0.25">
      <c r="D3426" s="190"/>
    </row>
    <row r="3427" spans="4:4" x14ac:dyDescent="0.25">
      <c r="D3427" s="190"/>
    </row>
    <row r="3428" spans="4:4" x14ac:dyDescent="0.25">
      <c r="D3428" s="190"/>
    </row>
    <row r="3429" spans="4:4" x14ac:dyDescent="0.25">
      <c r="D3429" s="190"/>
    </row>
    <row r="3430" spans="4:4" x14ac:dyDescent="0.25">
      <c r="D3430" s="190"/>
    </row>
    <row r="3431" spans="4:4" x14ac:dyDescent="0.25">
      <c r="D3431" s="190"/>
    </row>
    <row r="3432" spans="4:4" x14ac:dyDescent="0.25">
      <c r="D3432" s="190"/>
    </row>
    <row r="3433" spans="4:4" x14ac:dyDescent="0.25">
      <c r="D3433" s="190"/>
    </row>
    <row r="3434" spans="4:4" x14ac:dyDescent="0.25">
      <c r="D3434" s="190"/>
    </row>
    <row r="3435" spans="4:4" x14ac:dyDescent="0.25">
      <c r="D3435" s="190"/>
    </row>
    <row r="3436" spans="4:4" x14ac:dyDescent="0.25">
      <c r="D3436" s="190"/>
    </row>
    <row r="3437" spans="4:4" x14ac:dyDescent="0.25">
      <c r="D3437" s="190"/>
    </row>
    <row r="3438" spans="4:4" x14ac:dyDescent="0.25">
      <c r="D3438" s="190"/>
    </row>
    <row r="3439" spans="4:4" x14ac:dyDescent="0.25">
      <c r="D3439" s="190"/>
    </row>
    <row r="3440" spans="4:4" x14ac:dyDescent="0.25">
      <c r="D3440" s="190"/>
    </row>
    <row r="3441" spans="4:4" x14ac:dyDescent="0.25">
      <c r="D3441" s="190"/>
    </row>
    <row r="3442" spans="4:4" x14ac:dyDescent="0.25">
      <c r="D3442" s="190"/>
    </row>
    <row r="3443" spans="4:4" x14ac:dyDescent="0.25">
      <c r="D3443" s="190"/>
    </row>
    <row r="3444" spans="4:4" x14ac:dyDescent="0.25">
      <c r="D3444" s="190"/>
    </row>
    <row r="3445" spans="4:4" x14ac:dyDescent="0.25">
      <c r="D3445" s="190"/>
    </row>
    <row r="3446" spans="4:4" x14ac:dyDescent="0.25">
      <c r="D3446" s="190"/>
    </row>
    <row r="3447" spans="4:4" x14ac:dyDescent="0.25">
      <c r="D3447" s="190"/>
    </row>
    <row r="3448" spans="4:4" x14ac:dyDescent="0.25">
      <c r="D3448" s="190"/>
    </row>
    <row r="3449" spans="4:4" x14ac:dyDescent="0.25">
      <c r="D3449" s="190"/>
    </row>
    <row r="3450" spans="4:4" x14ac:dyDescent="0.25">
      <c r="D3450" s="190"/>
    </row>
    <row r="3451" spans="4:4" x14ac:dyDescent="0.25">
      <c r="D3451" s="190"/>
    </row>
    <row r="3452" spans="4:4" x14ac:dyDescent="0.25">
      <c r="D3452" s="190"/>
    </row>
    <row r="3453" spans="4:4" x14ac:dyDescent="0.25">
      <c r="D3453" s="190"/>
    </row>
    <row r="3454" spans="4:4" x14ac:dyDescent="0.25">
      <c r="D3454" s="190"/>
    </row>
    <row r="3455" spans="4:4" x14ac:dyDescent="0.25">
      <c r="D3455" s="190"/>
    </row>
    <row r="3456" spans="4:4" x14ac:dyDescent="0.25">
      <c r="D3456" s="190"/>
    </row>
    <row r="3457" spans="4:4" x14ac:dyDescent="0.25">
      <c r="D3457" s="190"/>
    </row>
    <row r="3458" spans="4:4" x14ac:dyDescent="0.25">
      <c r="D3458" s="190"/>
    </row>
    <row r="3459" spans="4:4" x14ac:dyDescent="0.25">
      <c r="D3459" s="190"/>
    </row>
    <row r="3460" spans="4:4" x14ac:dyDescent="0.25">
      <c r="D3460" s="190"/>
    </row>
    <row r="3461" spans="4:4" x14ac:dyDescent="0.25">
      <c r="D3461" s="190"/>
    </row>
    <row r="3462" spans="4:4" x14ac:dyDescent="0.25">
      <c r="D3462" s="190"/>
    </row>
    <row r="3463" spans="4:4" x14ac:dyDescent="0.25">
      <c r="D3463" s="190"/>
    </row>
    <row r="3464" spans="4:4" x14ac:dyDescent="0.25">
      <c r="D3464" s="190"/>
    </row>
    <row r="3465" spans="4:4" x14ac:dyDescent="0.25">
      <c r="D3465" s="190"/>
    </row>
    <row r="3466" spans="4:4" x14ac:dyDescent="0.25">
      <c r="D3466" s="190"/>
    </row>
    <row r="3467" spans="4:4" x14ac:dyDescent="0.25">
      <c r="D3467" s="190"/>
    </row>
    <row r="3468" spans="4:4" x14ac:dyDescent="0.25">
      <c r="D3468" s="190"/>
    </row>
    <row r="3469" spans="4:4" x14ac:dyDescent="0.25">
      <c r="D3469" s="190"/>
    </row>
    <row r="3470" spans="4:4" x14ac:dyDescent="0.25">
      <c r="D3470" s="190"/>
    </row>
    <row r="3471" spans="4:4" x14ac:dyDescent="0.25">
      <c r="D3471" s="190"/>
    </row>
    <row r="3472" spans="4:4" x14ac:dyDescent="0.25">
      <c r="D3472" s="190"/>
    </row>
    <row r="3473" spans="4:4" x14ac:dyDescent="0.25">
      <c r="D3473" s="190"/>
    </row>
    <row r="3474" spans="4:4" x14ac:dyDescent="0.25">
      <c r="D3474" s="190"/>
    </row>
    <row r="3475" spans="4:4" x14ac:dyDescent="0.25">
      <c r="D3475" s="190"/>
    </row>
    <row r="3476" spans="4:4" x14ac:dyDescent="0.25">
      <c r="D3476" s="190"/>
    </row>
    <row r="3477" spans="4:4" x14ac:dyDescent="0.25">
      <c r="D3477" s="190"/>
    </row>
    <row r="3478" spans="4:4" x14ac:dyDescent="0.25">
      <c r="D3478" s="190"/>
    </row>
    <row r="3479" spans="4:4" x14ac:dyDescent="0.25">
      <c r="D3479" s="190"/>
    </row>
    <row r="3480" spans="4:4" x14ac:dyDescent="0.25">
      <c r="D3480" s="190"/>
    </row>
    <row r="3481" spans="4:4" x14ac:dyDescent="0.25">
      <c r="D3481" s="190"/>
    </row>
    <row r="3482" spans="4:4" x14ac:dyDescent="0.25">
      <c r="D3482" s="190"/>
    </row>
    <row r="3483" spans="4:4" x14ac:dyDescent="0.25">
      <c r="D3483" s="190"/>
    </row>
    <row r="3484" spans="4:4" x14ac:dyDescent="0.25">
      <c r="D3484" s="190"/>
    </row>
    <row r="3485" spans="4:4" x14ac:dyDescent="0.25">
      <c r="D3485" s="190"/>
    </row>
    <row r="3486" spans="4:4" x14ac:dyDescent="0.25">
      <c r="D3486" s="190"/>
    </row>
    <row r="3487" spans="4:4" x14ac:dyDescent="0.25">
      <c r="D3487" s="190"/>
    </row>
    <row r="3488" spans="4:4" x14ac:dyDescent="0.25">
      <c r="D3488" s="190"/>
    </row>
    <row r="3489" spans="4:4" x14ac:dyDescent="0.25">
      <c r="D3489" s="190"/>
    </row>
    <row r="3490" spans="4:4" x14ac:dyDescent="0.25">
      <c r="D3490" s="190"/>
    </row>
    <row r="3491" spans="4:4" x14ac:dyDescent="0.25">
      <c r="D3491" s="190"/>
    </row>
    <row r="3492" spans="4:4" x14ac:dyDescent="0.25">
      <c r="D3492" s="190"/>
    </row>
    <row r="3493" spans="4:4" x14ac:dyDescent="0.25">
      <c r="D3493" s="190"/>
    </row>
    <row r="3494" spans="4:4" x14ac:dyDescent="0.25">
      <c r="D3494" s="190"/>
    </row>
    <row r="3495" spans="4:4" x14ac:dyDescent="0.25">
      <c r="D3495" s="190"/>
    </row>
    <row r="3496" spans="4:4" x14ac:dyDescent="0.25">
      <c r="D3496" s="190"/>
    </row>
    <row r="3497" spans="4:4" x14ac:dyDescent="0.25">
      <c r="D3497" s="190"/>
    </row>
    <row r="3498" spans="4:4" x14ac:dyDescent="0.25">
      <c r="D3498" s="190"/>
    </row>
    <row r="3499" spans="4:4" x14ac:dyDescent="0.25">
      <c r="D3499" s="190"/>
    </row>
    <row r="3500" spans="4:4" x14ac:dyDescent="0.25">
      <c r="D3500" s="190"/>
    </row>
    <row r="3501" spans="4:4" x14ac:dyDescent="0.25">
      <c r="D3501" s="190"/>
    </row>
    <row r="3502" spans="4:4" x14ac:dyDescent="0.25">
      <c r="D3502" s="190"/>
    </row>
    <row r="3503" spans="4:4" x14ac:dyDescent="0.25">
      <c r="D3503" s="190"/>
    </row>
    <row r="3504" spans="4:4" x14ac:dyDescent="0.25">
      <c r="D3504" s="190"/>
    </row>
    <row r="3505" spans="4:4" x14ac:dyDescent="0.25">
      <c r="D3505" s="190"/>
    </row>
    <row r="3506" spans="4:4" x14ac:dyDescent="0.25">
      <c r="D3506" s="190"/>
    </row>
    <row r="3507" spans="4:4" x14ac:dyDescent="0.25">
      <c r="D3507" s="190"/>
    </row>
    <row r="3508" spans="4:4" x14ac:dyDescent="0.25">
      <c r="D3508" s="190"/>
    </row>
    <row r="3509" spans="4:4" x14ac:dyDescent="0.25">
      <c r="D3509" s="190"/>
    </row>
    <row r="3510" spans="4:4" x14ac:dyDescent="0.25">
      <c r="D3510" s="190"/>
    </row>
    <row r="3511" spans="4:4" x14ac:dyDescent="0.25">
      <c r="D3511" s="190"/>
    </row>
    <row r="3512" spans="4:4" x14ac:dyDescent="0.25">
      <c r="D3512" s="190"/>
    </row>
    <row r="3513" spans="4:4" x14ac:dyDescent="0.25">
      <c r="D3513" s="190"/>
    </row>
    <row r="3514" spans="4:4" x14ac:dyDescent="0.25">
      <c r="D3514" s="190"/>
    </row>
    <row r="3515" spans="4:4" x14ac:dyDescent="0.25">
      <c r="D3515" s="190"/>
    </row>
    <row r="3516" spans="4:4" x14ac:dyDescent="0.25">
      <c r="D3516" s="190"/>
    </row>
    <row r="3517" spans="4:4" x14ac:dyDescent="0.25">
      <c r="D3517" s="190"/>
    </row>
    <row r="3518" spans="4:4" x14ac:dyDescent="0.25">
      <c r="D3518" s="190"/>
    </row>
    <row r="3519" spans="4:4" x14ac:dyDescent="0.25">
      <c r="D3519" s="190"/>
    </row>
    <row r="3520" spans="4:4" x14ac:dyDescent="0.25">
      <c r="D3520" s="190"/>
    </row>
    <row r="3521" spans="4:4" x14ac:dyDescent="0.25">
      <c r="D3521" s="190"/>
    </row>
    <row r="3522" spans="4:4" x14ac:dyDescent="0.25">
      <c r="D3522" s="190"/>
    </row>
    <row r="3523" spans="4:4" x14ac:dyDescent="0.25">
      <c r="D3523" s="190"/>
    </row>
    <row r="3524" spans="4:4" x14ac:dyDescent="0.25">
      <c r="D3524" s="190"/>
    </row>
    <row r="3525" spans="4:4" x14ac:dyDescent="0.25">
      <c r="D3525" s="190"/>
    </row>
    <row r="3526" spans="4:4" x14ac:dyDescent="0.25">
      <c r="D3526" s="190"/>
    </row>
    <row r="3527" spans="4:4" x14ac:dyDescent="0.25">
      <c r="D3527" s="190"/>
    </row>
    <row r="3528" spans="4:4" x14ac:dyDescent="0.25">
      <c r="D3528" s="190"/>
    </row>
    <row r="3529" spans="4:4" x14ac:dyDescent="0.25">
      <c r="D3529" s="190"/>
    </row>
    <row r="3530" spans="4:4" x14ac:dyDescent="0.25">
      <c r="D3530" s="190"/>
    </row>
    <row r="3531" spans="4:4" x14ac:dyDescent="0.25">
      <c r="D3531" s="190"/>
    </row>
    <row r="3532" spans="4:4" x14ac:dyDescent="0.25">
      <c r="D3532" s="190"/>
    </row>
    <row r="3533" spans="4:4" x14ac:dyDescent="0.25">
      <c r="D3533" s="190"/>
    </row>
    <row r="3534" spans="4:4" x14ac:dyDescent="0.25">
      <c r="D3534" s="190"/>
    </row>
    <row r="3535" spans="4:4" x14ac:dyDescent="0.25">
      <c r="D3535" s="190"/>
    </row>
    <row r="3536" spans="4:4" x14ac:dyDescent="0.25">
      <c r="D3536" s="190"/>
    </row>
    <row r="3537" spans="4:4" x14ac:dyDescent="0.25">
      <c r="D3537" s="190"/>
    </row>
    <row r="3538" spans="4:4" x14ac:dyDescent="0.25">
      <c r="D3538" s="190"/>
    </row>
    <row r="3539" spans="4:4" x14ac:dyDescent="0.25">
      <c r="D3539" s="190"/>
    </row>
    <row r="3540" spans="4:4" x14ac:dyDescent="0.25">
      <c r="D3540" s="190"/>
    </row>
    <row r="3541" spans="4:4" x14ac:dyDescent="0.25">
      <c r="D3541" s="190"/>
    </row>
    <row r="3542" spans="4:4" x14ac:dyDescent="0.25">
      <c r="D3542" s="190"/>
    </row>
    <row r="3543" spans="4:4" x14ac:dyDescent="0.25">
      <c r="D3543" s="190"/>
    </row>
    <row r="3544" spans="4:4" x14ac:dyDescent="0.25">
      <c r="D3544" s="190"/>
    </row>
    <row r="3545" spans="4:4" x14ac:dyDescent="0.25">
      <c r="D3545" s="190"/>
    </row>
    <row r="3546" spans="4:4" x14ac:dyDescent="0.25">
      <c r="D3546" s="190"/>
    </row>
    <row r="3547" spans="4:4" x14ac:dyDescent="0.25">
      <c r="D3547" s="190"/>
    </row>
    <row r="3548" spans="4:4" x14ac:dyDescent="0.25">
      <c r="D3548" s="190"/>
    </row>
    <row r="3549" spans="4:4" x14ac:dyDescent="0.25">
      <c r="D3549" s="190"/>
    </row>
    <row r="3550" spans="4:4" x14ac:dyDescent="0.25">
      <c r="D3550" s="190"/>
    </row>
    <row r="3551" spans="4:4" x14ac:dyDescent="0.25">
      <c r="D3551" s="190"/>
    </row>
    <row r="3552" spans="4:4" x14ac:dyDescent="0.25">
      <c r="D3552" s="190"/>
    </row>
    <row r="3553" spans="4:4" x14ac:dyDescent="0.25">
      <c r="D3553" s="190"/>
    </row>
    <row r="3554" spans="4:4" x14ac:dyDescent="0.25">
      <c r="D3554" s="190"/>
    </row>
    <row r="3555" spans="4:4" x14ac:dyDescent="0.25">
      <c r="D3555" s="190"/>
    </row>
    <row r="3556" spans="4:4" x14ac:dyDescent="0.25">
      <c r="D3556" s="190"/>
    </row>
    <row r="3557" spans="4:4" x14ac:dyDescent="0.25">
      <c r="D3557" s="190"/>
    </row>
    <row r="3558" spans="4:4" x14ac:dyDescent="0.25">
      <c r="D3558" s="190"/>
    </row>
    <row r="3559" spans="4:4" x14ac:dyDescent="0.25">
      <c r="D3559" s="190"/>
    </row>
    <row r="3560" spans="4:4" x14ac:dyDescent="0.25">
      <c r="D3560" s="190"/>
    </row>
    <row r="3561" spans="4:4" x14ac:dyDescent="0.25">
      <c r="D3561" s="190"/>
    </row>
    <row r="3562" spans="4:4" x14ac:dyDescent="0.25">
      <c r="D3562" s="190"/>
    </row>
    <row r="3563" spans="4:4" x14ac:dyDescent="0.25">
      <c r="D3563" s="190"/>
    </row>
    <row r="3564" spans="4:4" x14ac:dyDescent="0.25">
      <c r="D3564" s="190"/>
    </row>
    <row r="3565" spans="4:4" x14ac:dyDescent="0.25">
      <c r="D3565" s="190"/>
    </row>
    <row r="3566" spans="4:4" x14ac:dyDescent="0.25">
      <c r="D3566" s="190"/>
    </row>
    <row r="3567" spans="4:4" x14ac:dyDescent="0.25">
      <c r="D3567" s="190"/>
    </row>
    <row r="3568" spans="4:4" x14ac:dyDescent="0.25">
      <c r="D3568" s="190"/>
    </row>
    <row r="3569" spans="4:4" x14ac:dyDescent="0.25">
      <c r="D3569" s="190"/>
    </row>
    <row r="3570" spans="4:4" x14ac:dyDescent="0.25">
      <c r="D3570" s="190"/>
    </row>
    <row r="3571" spans="4:4" x14ac:dyDescent="0.25">
      <c r="D3571" s="190"/>
    </row>
    <row r="3572" spans="4:4" x14ac:dyDescent="0.25">
      <c r="D3572" s="190"/>
    </row>
    <row r="3573" spans="4:4" x14ac:dyDescent="0.25">
      <c r="D3573" s="190"/>
    </row>
    <row r="3574" spans="4:4" x14ac:dyDescent="0.25">
      <c r="D3574" s="190"/>
    </row>
    <row r="3575" spans="4:4" x14ac:dyDescent="0.25">
      <c r="D3575" s="190"/>
    </row>
    <row r="3576" spans="4:4" x14ac:dyDescent="0.25">
      <c r="D3576" s="190"/>
    </row>
    <row r="3577" spans="4:4" x14ac:dyDescent="0.25">
      <c r="D3577" s="190"/>
    </row>
    <row r="3578" spans="4:4" x14ac:dyDescent="0.25">
      <c r="D3578" s="190"/>
    </row>
    <row r="3579" spans="4:4" x14ac:dyDescent="0.25">
      <c r="D3579" s="190"/>
    </row>
    <row r="3580" spans="4:4" x14ac:dyDescent="0.25">
      <c r="D3580" s="190"/>
    </row>
    <row r="3581" spans="4:4" x14ac:dyDescent="0.25">
      <c r="D3581" s="190"/>
    </row>
    <row r="3582" spans="4:4" x14ac:dyDescent="0.25">
      <c r="D3582" s="190"/>
    </row>
    <row r="3583" spans="4:4" x14ac:dyDescent="0.25">
      <c r="D3583" s="190"/>
    </row>
    <row r="3584" spans="4:4" x14ac:dyDescent="0.25">
      <c r="D3584" s="190"/>
    </row>
    <row r="3585" spans="4:4" x14ac:dyDescent="0.25">
      <c r="D3585" s="190"/>
    </row>
    <row r="3586" spans="4:4" x14ac:dyDescent="0.25">
      <c r="D3586" s="190"/>
    </row>
    <row r="3587" spans="4:4" x14ac:dyDescent="0.25">
      <c r="D3587" s="190"/>
    </row>
    <row r="3588" spans="4:4" x14ac:dyDescent="0.25">
      <c r="D3588" s="190"/>
    </row>
    <row r="3589" spans="4:4" x14ac:dyDescent="0.25">
      <c r="D3589" s="190"/>
    </row>
    <row r="3590" spans="4:4" x14ac:dyDescent="0.25">
      <c r="D3590" s="190"/>
    </row>
    <row r="3591" spans="4:4" x14ac:dyDescent="0.25">
      <c r="D3591" s="190"/>
    </row>
    <row r="3592" spans="4:4" x14ac:dyDescent="0.25">
      <c r="D3592" s="190"/>
    </row>
    <row r="3593" spans="4:4" x14ac:dyDescent="0.25">
      <c r="D3593" s="190"/>
    </row>
    <row r="3594" spans="4:4" x14ac:dyDescent="0.25">
      <c r="D3594" s="190"/>
    </row>
    <row r="3595" spans="4:4" x14ac:dyDescent="0.25">
      <c r="D3595" s="190"/>
    </row>
    <row r="3596" spans="4:4" x14ac:dyDescent="0.25">
      <c r="D3596" s="190"/>
    </row>
    <row r="3597" spans="4:4" x14ac:dyDescent="0.25">
      <c r="D3597" s="190"/>
    </row>
    <row r="3598" spans="4:4" x14ac:dyDescent="0.25">
      <c r="D3598" s="190"/>
    </row>
    <row r="3599" spans="4:4" x14ac:dyDescent="0.25">
      <c r="D3599" s="190"/>
    </row>
    <row r="3600" spans="4:4" x14ac:dyDescent="0.25">
      <c r="D3600" s="190"/>
    </row>
    <row r="3601" spans="4:4" x14ac:dyDescent="0.25">
      <c r="D3601" s="190"/>
    </row>
    <row r="3602" spans="4:4" x14ac:dyDescent="0.25">
      <c r="D3602" s="190"/>
    </row>
    <row r="3603" spans="4:4" x14ac:dyDescent="0.25">
      <c r="D3603" s="190"/>
    </row>
    <row r="3604" spans="4:4" x14ac:dyDescent="0.25">
      <c r="D3604" s="190"/>
    </row>
    <row r="3605" spans="4:4" x14ac:dyDescent="0.25">
      <c r="D3605" s="190"/>
    </row>
    <row r="3606" spans="4:4" x14ac:dyDescent="0.25">
      <c r="D3606" s="190"/>
    </row>
    <row r="3607" spans="4:4" x14ac:dyDescent="0.25">
      <c r="D3607" s="190"/>
    </row>
    <row r="3608" spans="4:4" x14ac:dyDescent="0.25">
      <c r="D3608" s="190"/>
    </row>
    <row r="3609" spans="4:4" x14ac:dyDescent="0.25">
      <c r="D3609" s="190"/>
    </row>
    <row r="3610" spans="4:4" x14ac:dyDescent="0.25">
      <c r="D3610" s="190"/>
    </row>
    <row r="3611" spans="4:4" x14ac:dyDescent="0.25">
      <c r="D3611" s="190"/>
    </row>
    <row r="3612" spans="4:4" x14ac:dyDescent="0.25">
      <c r="D3612" s="190"/>
    </row>
    <row r="3613" spans="4:4" x14ac:dyDescent="0.25">
      <c r="D3613" s="190"/>
    </row>
    <row r="3614" spans="4:4" x14ac:dyDescent="0.25">
      <c r="D3614" s="190"/>
    </row>
    <row r="3615" spans="4:4" x14ac:dyDescent="0.25">
      <c r="D3615" s="190"/>
    </row>
    <row r="3616" spans="4:4" x14ac:dyDescent="0.25">
      <c r="D3616" s="190"/>
    </row>
    <row r="3617" spans="4:4" x14ac:dyDescent="0.25">
      <c r="D3617" s="190"/>
    </row>
    <row r="3618" spans="4:4" x14ac:dyDescent="0.25">
      <c r="D3618" s="190"/>
    </row>
    <row r="3619" spans="4:4" x14ac:dyDescent="0.25">
      <c r="D3619" s="190"/>
    </row>
    <row r="3620" spans="4:4" x14ac:dyDescent="0.25">
      <c r="D3620" s="190"/>
    </row>
    <row r="3621" spans="4:4" x14ac:dyDescent="0.25">
      <c r="D3621" s="190"/>
    </row>
    <row r="3622" spans="4:4" x14ac:dyDescent="0.25">
      <c r="D3622" s="190"/>
    </row>
    <row r="3623" spans="4:4" x14ac:dyDescent="0.25">
      <c r="D3623" s="190"/>
    </row>
    <row r="3624" spans="4:4" x14ac:dyDescent="0.25">
      <c r="D3624" s="190"/>
    </row>
    <row r="3625" spans="4:4" x14ac:dyDescent="0.25">
      <c r="D3625" s="190"/>
    </row>
    <row r="3626" spans="4:4" x14ac:dyDescent="0.25">
      <c r="D3626" s="190"/>
    </row>
    <row r="3627" spans="4:4" x14ac:dyDescent="0.25">
      <c r="D3627" s="190"/>
    </row>
    <row r="3628" spans="4:4" x14ac:dyDescent="0.25">
      <c r="D3628" s="190"/>
    </row>
    <row r="3629" spans="4:4" x14ac:dyDescent="0.25">
      <c r="D3629" s="190"/>
    </row>
    <row r="3630" spans="4:4" x14ac:dyDescent="0.25">
      <c r="D3630" s="190"/>
    </row>
    <row r="3631" spans="4:4" x14ac:dyDescent="0.25">
      <c r="D3631" s="190"/>
    </row>
    <row r="3632" spans="4:4" x14ac:dyDescent="0.25">
      <c r="D3632" s="190"/>
    </row>
    <row r="3633" spans="4:4" x14ac:dyDescent="0.25">
      <c r="D3633" s="190"/>
    </row>
    <row r="3634" spans="4:4" x14ac:dyDescent="0.25">
      <c r="D3634" s="190"/>
    </row>
    <row r="3635" spans="4:4" x14ac:dyDescent="0.25">
      <c r="D3635" s="190"/>
    </row>
    <row r="3636" spans="4:4" x14ac:dyDescent="0.25">
      <c r="D3636" s="190"/>
    </row>
    <row r="3637" spans="4:4" x14ac:dyDescent="0.25">
      <c r="D3637" s="190"/>
    </row>
    <row r="3638" spans="4:4" x14ac:dyDescent="0.25">
      <c r="D3638" s="190"/>
    </row>
    <row r="3639" spans="4:4" x14ac:dyDescent="0.25">
      <c r="D3639" s="190"/>
    </row>
    <row r="3640" spans="4:4" x14ac:dyDescent="0.25">
      <c r="D3640" s="190"/>
    </row>
    <row r="3641" spans="4:4" x14ac:dyDescent="0.25">
      <c r="D3641" s="190"/>
    </row>
    <row r="3642" spans="4:4" x14ac:dyDescent="0.25">
      <c r="D3642" s="190"/>
    </row>
    <row r="3643" spans="4:4" x14ac:dyDescent="0.25">
      <c r="D3643" s="190"/>
    </row>
    <row r="3644" spans="4:4" x14ac:dyDescent="0.25">
      <c r="D3644" s="190"/>
    </row>
    <row r="3645" spans="4:4" x14ac:dyDescent="0.25">
      <c r="D3645" s="190"/>
    </row>
    <row r="3646" spans="4:4" x14ac:dyDescent="0.25">
      <c r="D3646" s="190"/>
    </row>
    <row r="3647" spans="4:4" x14ac:dyDescent="0.25">
      <c r="D3647" s="190"/>
    </row>
    <row r="3648" spans="4:4" x14ac:dyDescent="0.25">
      <c r="D3648" s="190"/>
    </row>
    <row r="3649" spans="4:4" x14ac:dyDescent="0.25">
      <c r="D3649" s="190"/>
    </row>
    <row r="3650" spans="4:4" x14ac:dyDescent="0.25">
      <c r="D3650" s="190"/>
    </row>
    <row r="3651" spans="4:4" x14ac:dyDescent="0.25">
      <c r="D3651" s="190"/>
    </row>
    <row r="3652" spans="4:4" x14ac:dyDescent="0.25">
      <c r="D3652" s="190"/>
    </row>
    <row r="3653" spans="4:4" x14ac:dyDescent="0.25">
      <c r="D3653" s="190"/>
    </row>
    <row r="3654" spans="4:4" x14ac:dyDescent="0.25">
      <c r="D3654" s="190"/>
    </row>
    <row r="3655" spans="4:4" x14ac:dyDescent="0.25">
      <c r="D3655" s="190"/>
    </row>
    <row r="3656" spans="4:4" x14ac:dyDescent="0.25">
      <c r="D3656" s="190"/>
    </row>
    <row r="3657" spans="4:4" x14ac:dyDescent="0.25">
      <c r="D3657" s="190"/>
    </row>
    <row r="3658" spans="4:4" x14ac:dyDescent="0.25">
      <c r="D3658" s="190"/>
    </row>
    <row r="3659" spans="4:4" x14ac:dyDescent="0.25">
      <c r="D3659" s="190"/>
    </row>
    <row r="3660" spans="4:4" x14ac:dyDescent="0.25">
      <c r="D3660" s="190"/>
    </row>
    <row r="3661" spans="4:4" x14ac:dyDescent="0.25">
      <c r="D3661" s="190"/>
    </row>
    <row r="3662" spans="4:4" x14ac:dyDescent="0.25">
      <c r="D3662" s="190"/>
    </row>
    <row r="3663" spans="4:4" x14ac:dyDescent="0.25">
      <c r="D3663" s="190"/>
    </row>
    <row r="3664" spans="4:4" x14ac:dyDescent="0.25">
      <c r="D3664" s="190"/>
    </row>
    <row r="3665" spans="4:4" x14ac:dyDescent="0.25">
      <c r="D3665" s="190"/>
    </row>
    <row r="3666" spans="4:4" x14ac:dyDescent="0.25">
      <c r="D3666" s="190"/>
    </row>
    <row r="3667" spans="4:4" x14ac:dyDescent="0.25">
      <c r="D3667" s="190"/>
    </row>
    <row r="3668" spans="4:4" x14ac:dyDescent="0.25">
      <c r="D3668" s="190"/>
    </row>
    <row r="3669" spans="4:4" x14ac:dyDescent="0.25">
      <c r="D3669" s="190"/>
    </row>
    <row r="3670" spans="4:4" x14ac:dyDescent="0.25">
      <c r="D3670" s="190"/>
    </row>
    <row r="3671" spans="4:4" x14ac:dyDescent="0.25">
      <c r="D3671" s="190"/>
    </row>
    <row r="3672" spans="4:4" x14ac:dyDescent="0.25">
      <c r="D3672" s="190"/>
    </row>
    <row r="3673" spans="4:4" x14ac:dyDescent="0.25">
      <c r="D3673" s="190"/>
    </row>
    <row r="3674" spans="4:4" x14ac:dyDescent="0.25">
      <c r="D3674" s="190"/>
    </row>
    <row r="3675" spans="4:4" x14ac:dyDescent="0.25">
      <c r="D3675" s="190"/>
    </row>
    <row r="3676" spans="4:4" x14ac:dyDescent="0.25">
      <c r="D3676" s="190"/>
    </row>
    <row r="3677" spans="4:4" x14ac:dyDescent="0.25">
      <c r="D3677" s="190"/>
    </row>
    <row r="3678" spans="4:4" x14ac:dyDescent="0.25">
      <c r="D3678" s="190"/>
    </row>
    <row r="3679" spans="4:4" x14ac:dyDescent="0.25">
      <c r="D3679" s="190"/>
    </row>
    <row r="3680" spans="4:4" x14ac:dyDescent="0.25">
      <c r="D3680" s="190"/>
    </row>
    <row r="3681" spans="4:4" x14ac:dyDescent="0.25">
      <c r="D3681" s="190"/>
    </row>
    <row r="3682" spans="4:4" x14ac:dyDescent="0.25">
      <c r="D3682" s="190"/>
    </row>
    <row r="3683" spans="4:4" x14ac:dyDescent="0.25">
      <c r="D3683" s="190"/>
    </row>
    <row r="3684" spans="4:4" x14ac:dyDescent="0.25">
      <c r="D3684" s="190"/>
    </row>
    <row r="3685" spans="4:4" x14ac:dyDescent="0.25">
      <c r="D3685" s="190"/>
    </row>
    <row r="3686" spans="4:4" x14ac:dyDescent="0.25">
      <c r="D3686" s="190"/>
    </row>
    <row r="3687" spans="4:4" x14ac:dyDescent="0.25">
      <c r="D3687" s="190"/>
    </row>
    <row r="3688" spans="4:4" x14ac:dyDescent="0.25">
      <c r="D3688" s="190"/>
    </row>
    <row r="3689" spans="4:4" x14ac:dyDescent="0.25">
      <c r="D3689" s="190"/>
    </row>
    <row r="3690" spans="4:4" x14ac:dyDescent="0.25">
      <c r="D3690" s="190"/>
    </row>
    <row r="3691" spans="4:4" x14ac:dyDescent="0.25">
      <c r="D3691" s="190"/>
    </row>
    <row r="3692" spans="4:4" x14ac:dyDescent="0.25">
      <c r="D3692" s="190"/>
    </row>
    <row r="3693" spans="4:4" x14ac:dyDescent="0.25">
      <c r="D3693" s="190"/>
    </row>
    <row r="3694" spans="4:4" x14ac:dyDescent="0.25">
      <c r="D3694" s="190"/>
    </row>
    <row r="3695" spans="4:4" x14ac:dyDescent="0.25">
      <c r="D3695" s="190"/>
    </row>
    <row r="3696" spans="4:4" x14ac:dyDescent="0.25">
      <c r="D3696" s="190"/>
    </row>
    <row r="3697" spans="4:4" x14ac:dyDescent="0.25">
      <c r="D3697" s="190"/>
    </row>
    <row r="3698" spans="4:4" x14ac:dyDescent="0.25">
      <c r="D3698" s="190"/>
    </row>
    <row r="3699" spans="4:4" x14ac:dyDescent="0.25">
      <c r="D3699" s="190"/>
    </row>
    <row r="3700" spans="4:4" x14ac:dyDescent="0.25">
      <c r="D3700" s="190"/>
    </row>
    <row r="3701" spans="4:4" x14ac:dyDescent="0.25">
      <c r="D3701" s="190"/>
    </row>
    <row r="3702" spans="4:4" x14ac:dyDescent="0.25">
      <c r="D3702" s="190"/>
    </row>
    <row r="3703" spans="4:4" x14ac:dyDescent="0.25">
      <c r="D3703" s="190"/>
    </row>
    <row r="3704" spans="4:4" x14ac:dyDescent="0.25">
      <c r="D3704" s="190"/>
    </row>
    <row r="3705" spans="4:4" x14ac:dyDescent="0.25">
      <c r="D3705" s="190"/>
    </row>
    <row r="3706" spans="4:4" x14ac:dyDescent="0.25">
      <c r="D3706" s="190"/>
    </row>
    <row r="3707" spans="4:4" x14ac:dyDescent="0.25">
      <c r="D3707" s="190"/>
    </row>
    <row r="3708" spans="4:4" x14ac:dyDescent="0.25">
      <c r="D3708" s="190"/>
    </row>
    <row r="3709" spans="4:4" x14ac:dyDescent="0.25">
      <c r="D3709" s="190"/>
    </row>
    <row r="3710" spans="4:4" x14ac:dyDescent="0.25">
      <c r="D3710" s="190"/>
    </row>
    <row r="3711" spans="4:4" x14ac:dyDescent="0.25">
      <c r="D3711" s="190"/>
    </row>
    <row r="3712" spans="4:4" x14ac:dyDescent="0.25">
      <c r="D3712" s="190"/>
    </row>
    <row r="3713" spans="4:4" x14ac:dyDescent="0.25">
      <c r="D3713" s="190"/>
    </row>
    <row r="3714" spans="4:4" x14ac:dyDescent="0.25">
      <c r="D3714" s="190"/>
    </row>
    <row r="3715" spans="4:4" x14ac:dyDescent="0.25">
      <c r="D3715" s="190"/>
    </row>
    <row r="3716" spans="4:4" x14ac:dyDescent="0.25">
      <c r="D3716" s="190"/>
    </row>
    <row r="3717" spans="4:4" x14ac:dyDescent="0.25">
      <c r="D3717" s="190"/>
    </row>
    <row r="3718" spans="4:4" x14ac:dyDescent="0.25">
      <c r="D3718" s="190"/>
    </row>
    <row r="3719" spans="4:4" x14ac:dyDescent="0.25">
      <c r="D3719" s="190"/>
    </row>
    <row r="3720" spans="4:4" x14ac:dyDescent="0.25">
      <c r="D3720" s="190"/>
    </row>
    <row r="3721" spans="4:4" x14ac:dyDescent="0.25">
      <c r="D3721" s="190"/>
    </row>
    <row r="3722" spans="4:4" x14ac:dyDescent="0.25">
      <c r="D3722" s="190"/>
    </row>
    <row r="3723" spans="4:4" x14ac:dyDescent="0.25">
      <c r="D3723" s="190"/>
    </row>
    <row r="3724" spans="4:4" x14ac:dyDescent="0.25">
      <c r="D3724" s="190"/>
    </row>
    <row r="3725" spans="4:4" x14ac:dyDescent="0.25">
      <c r="D3725" s="190"/>
    </row>
    <row r="3726" spans="4:4" x14ac:dyDescent="0.25">
      <c r="D3726" s="190"/>
    </row>
    <row r="3727" spans="4:4" x14ac:dyDescent="0.25">
      <c r="D3727" s="190"/>
    </row>
    <row r="3728" spans="4:4" x14ac:dyDescent="0.25">
      <c r="D3728" s="190"/>
    </row>
    <row r="3729" spans="4:4" x14ac:dyDescent="0.25">
      <c r="D3729" s="190"/>
    </row>
    <row r="3730" spans="4:4" x14ac:dyDescent="0.25">
      <c r="D3730" s="190"/>
    </row>
    <row r="3731" spans="4:4" x14ac:dyDescent="0.25">
      <c r="D3731" s="190"/>
    </row>
    <row r="3732" spans="4:4" x14ac:dyDescent="0.25">
      <c r="D3732" s="190"/>
    </row>
    <row r="3733" spans="4:4" x14ac:dyDescent="0.25">
      <c r="D3733" s="190"/>
    </row>
    <row r="3734" spans="4:4" x14ac:dyDescent="0.25">
      <c r="D3734" s="190"/>
    </row>
    <row r="3735" spans="4:4" x14ac:dyDescent="0.25">
      <c r="D3735" s="190"/>
    </row>
    <row r="3736" spans="4:4" x14ac:dyDescent="0.25">
      <c r="D3736" s="190"/>
    </row>
    <row r="3737" spans="4:4" x14ac:dyDescent="0.25">
      <c r="D3737" s="190"/>
    </row>
    <row r="3738" spans="4:4" x14ac:dyDescent="0.25">
      <c r="D3738" s="190"/>
    </row>
    <row r="3739" spans="4:4" x14ac:dyDescent="0.25">
      <c r="D3739" s="190"/>
    </row>
    <row r="3740" spans="4:4" x14ac:dyDescent="0.25">
      <c r="D3740" s="190"/>
    </row>
    <row r="3741" spans="4:4" x14ac:dyDescent="0.25">
      <c r="D3741" s="190"/>
    </row>
    <row r="3742" spans="4:4" x14ac:dyDescent="0.25">
      <c r="D3742" s="190"/>
    </row>
    <row r="3743" spans="4:4" x14ac:dyDescent="0.25">
      <c r="D3743" s="190"/>
    </row>
    <row r="3744" spans="4:4" x14ac:dyDescent="0.25">
      <c r="D3744" s="190"/>
    </row>
    <row r="3745" spans="4:4" x14ac:dyDescent="0.25">
      <c r="D3745" s="190"/>
    </row>
    <row r="3746" spans="4:4" x14ac:dyDescent="0.25">
      <c r="D3746" s="190"/>
    </row>
    <row r="3747" spans="4:4" x14ac:dyDescent="0.25">
      <c r="D3747" s="190"/>
    </row>
    <row r="3748" spans="4:4" x14ac:dyDescent="0.25">
      <c r="D3748" s="190"/>
    </row>
    <row r="3749" spans="4:4" x14ac:dyDescent="0.25">
      <c r="D3749" s="190"/>
    </row>
    <row r="3750" spans="4:4" x14ac:dyDescent="0.25">
      <c r="D3750" s="190"/>
    </row>
    <row r="3751" spans="4:4" x14ac:dyDescent="0.25">
      <c r="D3751" s="190"/>
    </row>
    <row r="3752" spans="4:4" x14ac:dyDescent="0.25">
      <c r="D3752" s="190"/>
    </row>
    <row r="3753" spans="4:4" x14ac:dyDescent="0.25">
      <c r="D3753" s="190"/>
    </row>
    <row r="3754" spans="4:4" x14ac:dyDescent="0.25">
      <c r="D3754" s="190"/>
    </row>
    <row r="3755" spans="4:4" x14ac:dyDescent="0.25">
      <c r="D3755" s="190"/>
    </row>
    <row r="3756" spans="4:4" x14ac:dyDescent="0.25">
      <c r="D3756" s="190"/>
    </row>
    <row r="3757" spans="4:4" x14ac:dyDescent="0.25">
      <c r="D3757" s="190"/>
    </row>
    <row r="3758" spans="4:4" x14ac:dyDescent="0.25">
      <c r="D3758" s="190"/>
    </row>
    <row r="3759" spans="4:4" x14ac:dyDescent="0.25">
      <c r="D3759" s="190"/>
    </row>
    <row r="3760" spans="4:4" x14ac:dyDescent="0.25">
      <c r="D3760" s="190"/>
    </row>
    <row r="3761" spans="4:4" x14ac:dyDescent="0.25">
      <c r="D3761" s="190"/>
    </row>
    <row r="3762" spans="4:4" x14ac:dyDescent="0.25">
      <c r="D3762" s="190"/>
    </row>
    <row r="3763" spans="4:4" x14ac:dyDescent="0.25">
      <c r="D3763" s="190"/>
    </row>
    <row r="3764" spans="4:4" x14ac:dyDescent="0.25">
      <c r="D3764" s="190"/>
    </row>
    <row r="3765" spans="4:4" x14ac:dyDescent="0.25">
      <c r="D3765" s="190"/>
    </row>
    <row r="3766" spans="4:4" x14ac:dyDescent="0.25">
      <c r="D3766" s="190"/>
    </row>
    <row r="3767" spans="4:4" x14ac:dyDescent="0.25">
      <c r="D3767" s="190"/>
    </row>
    <row r="3768" spans="4:4" x14ac:dyDescent="0.25">
      <c r="D3768" s="190"/>
    </row>
    <row r="3769" spans="4:4" x14ac:dyDescent="0.25">
      <c r="D3769" s="190"/>
    </row>
    <row r="3770" spans="4:4" x14ac:dyDescent="0.25">
      <c r="D3770" s="190"/>
    </row>
    <row r="3771" spans="4:4" x14ac:dyDescent="0.25">
      <c r="D3771" s="190"/>
    </row>
    <row r="3772" spans="4:4" x14ac:dyDescent="0.25">
      <c r="D3772" s="190"/>
    </row>
    <row r="3773" spans="4:4" x14ac:dyDescent="0.25">
      <c r="D3773" s="190"/>
    </row>
    <row r="3774" spans="4:4" x14ac:dyDescent="0.25">
      <c r="D3774" s="190"/>
    </row>
    <row r="3775" spans="4:4" x14ac:dyDescent="0.25">
      <c r="D3775" s="190"/>
    </row>
    <row r="3776" spans="4:4" x14ac:dyDescent="0.25">
      <c r="D3776" s="190"/>
    </row>
    <row r="3777" spans="4:4" x14ac:dyDescent="0.25">
      <c r="D3777" s="190"/>
    </row>
    <row r="3778" spans="4:4" x14ac:dyDescent="0.25">
      <c r="D3778" s="190"/>
    </row>
    <row r="3779" spans="4:4" x14ac:dyDescent="0.25">
      <c r="D3779" s="190"/>
    </row>
    <row r="3780" spans="4:4" x14ac:dyDescent="0.25">
      <c r="D3780" s="190"/>
    </row>
    <row r="3781" spans="4:4" x14ac:dyDescent="0.25">
      <c r="D3781" s="190"/>
    </row>
    <row r="3782" spans="4:4" x14ac:dyDescent="0.25">
      <c r="D3782" s="190"/>
    </row>
    <row r="3783" spans="4:4" x14ac:dyDescent="0.25">
      <c r="D3783" s="190"/>
    </row>
    <row r="3784" spans="4:4" x14ac:dyDescent="0.25">
      <c r="D3784" s="190"/>
    </row>
    <row r="3785" spans="4:4" x14ac:dyDescent="0.25">
      <c r="D3785" s="190"/>
    </row>
    <row r="3786" spans="4:4" x14ac:dyDescent="0.25">
      <c r="D3786" s="190"/>
    </row>
    <row r="3787" spans="4:4" x14ac:dyDescent="0.25">
      <c r="D3787" s="190"/>
    </row>
    <row r="3788" spans="4:4" x14ac:dyDescent="0.25">
      <c r="D3788" s="190"/>
    </row>
    <row r="3789" spans="4:4" x14ac:dyDescent="0.25">
      <c r="D3789" s="190"/>
    </row>
    <row r="3790" spans="4:4" x14ac:dyDescent="0.25">
      <c r="D3790" s="190"/>
    </row>
    <row r="3791" spans="4:4" x14ac:dyDescent="0.25">
      <c r="D3791" s="190"/>
    </row>
    <row r="3792" spans="4:4" x14ac:dyDescent="0.25">
      <c r="D3792" s="190"/>
    </row>
    <row r="3793" spans="4:4" x14ac:dyDescent="0.25">
      <c r="D3793" s="190"/>
    </row>
    <row r="3794" spans="4:4" x14ac:dyDescent="0.25">
      <c r="D3794" s="190"/>
    </row>
    <row r="3795" spans="4:4" x14ac:dyDescent="0.25">
      <c r="D3795" s="190"/>
    </row>
    <row r="3796" spans="4:4" x14ac:dyDescent="0.25">
      <c r="D3796" s="190"/>
    </row>
    <row r="3797" spans="4:4" x14ac:dyDescent="0.25">
      <c r="D3797" s="190"/>
    </row>
    <row r="3798" spans="4:4" x14ac:dyDescent="0.25">
      <c r="D3798" s="190"/>
    </row>
    <row r="3799" spans="4:4" x14ac:dyDescent="0.25">
      <c r="D3799" s="190"/>
    </row>
    <row r="3800" spans="4:4" x14ac:dyDescent="0.25">
      <c r="D3800" s="190"/>
    </row>
    <row r="3801" spans="4:4" x14ac:dyDescent="0.25">
      <c r="D3801" s="190"/>
    </row>
    <row r="3802" spans="4:4" x14ac:dyDescent="0.25">
      <c r="D3802" s="190"/>
    </row>
    <row r="3803" spans="4:4" x14ac:dyDescent="0.25">
      <c r="D3803" s="190"/>
    </row>
    <row r="3804" spans="4:4" x14ac:dyDescent="0.25">
      <c r="D3804" s="190"/>
    </row>
    <row r="3805" spans="4:4" x14ac:dyDescent="0.25">
      <c r="D3805" s="190"/>
    </row>
    <row r="3806" spans="4:4" x14ac:dyDescent="0.25">
      <c r="D3806" s="190"/>
    </row>
    <row r="3807" spans="4:4" x14ac:dyDescent="0.25">
      <c r="D3807" s="190"/>
    </row>
    <row r="3808" spans="4:4" x14ac:dyDescent="0.25">
      <c r="D3808" s="190"/>
    </row>
    <row r="3809" spans="4:4" x14ac:dyDescent="0.25">
      <c r="D3809" s="190"/>
    </row>
    <row r="3810" spans="4:4" x14ac:dyDescent="0.25">
      <c r="D3810" s="190"/>
    </row>
    <row r="3811" spans="4:4" x14ac:dyDescent="0.25">
      <c r="D3811" s="190"/>
    </row>
    <row r="3812" spans="4:4" x14ac:dyDescent="0.25">
      <c r="D3812" s="190"/>
    </row>
    <row r="3813" spans="4:4" x14ac:dyDescent="0.25">
      <c r="D3813" s="190"/>
    </row>
    <row r="3814" spans="4:4" x14ac:dyDescent="0.25">
      <c r="D3814" s="190"/>
    </row>
    <row r="3815" spans="4:4" x14ac:dyDescent="0.25">
      <c r="D3815" s="190"/>
    </row>
    <row r="3816" spans="4:4" x14ac:dyDescent="0.25">
      <c r="D3816" s="190"/>
    </row>
    <row r="3817" spans="4:4" x14ac:dyDescent="0.25">
      <c r="D3817" s="190"/>
    </row>
    <row r="3818" spans="4:4" x14ac:dyDescent="0.25">
      <c r="D3818" s="190"/>
    </row>
    <row r="3819" spans="4:4" x14ac:dyDescent="0.25">
      <c r="D3819" s="190"/>
    </row>
    <row r="3820" spans="4:4" x14ac:dyDescent="0.25">
      <c r="D3820" s="190"/>
    </row>
    <row r="3821" spans="4:4" x14ac:dyDescent="0.25">
      <c r="D3821" s="190"/>
    </row>
    <row r="3822" spans="4:4" x14ac:dyDescent="0.25">
      <c r="D3822" s="190"/>
    </row>
    <row r="3823" spans="4:4" x14ac:dyDescent="0.25">
      <c r="D3823" s="190"/>
    </row>
    <row r="3824" spans="4:4" x14ac:dyDescent="0.25">
      <c r="D3824" s="190"/>
    </row>
    <row r="3825" spans="4:4" x14ac:dyDescent="0.25">
      <c r="D3825" s="190"/>
    </row>
    <row r="3826" spans="4:4" x14ac:dyDescent="0.25">
      <c r="D3826" s="190"/>
    </row>
    <row r="3827" spans="4:4" x14ac:dyDescent="0.25">
      <c r="D3827" s="190"/>
    </row>
    <row r="3828" spans="4:4" x14ac:dyDescent="0.25">
      <c r="D3828" s="190"/>
    </row>
    <row r="3829" spans="4:4" x14ac:dyDescent="0.25">
      <c r="D3829" s="190"/>
    </row>
    <row r="3830" spans="4:4" x14ac:dyDescent="0.25">
      <c r="D3830" s="190"/>
    </row>
    <row r="3831" spans="4:4" x14ac:dyDescent="0.25">
      <c r="D3831" s="190"/>
    </row>
    <row r="3832" spans="4:4" x14ac:dyDescent="0.25">
      <c r="D3832" s="190"/>
    </row>
    <row r="3833" spans="4:4" x14ac:dyDescent="0.25">
      <c r="D3833" s="190"/>
    </row>
    <row r="3834" spans="4:4" x14ac:dyDescent="0.25">
      <c r="D3834" s="190"/>
    </row>
    <row r="3835" spans="4:4" x14ac:dyDescent="0.25">
      <c r="D3835" s="190"/>
    </row>
    <row r="3836" spans="4:4" x14ac:dyDescent="0.25">
      <c r="D3836" s="190"/>
    </row>
    <row r="3837" spans="4:4" x14ac:dyDescent="0.25">
      <c r="D3837" s="190"/>
    </row>
    <row r="3838" spans="4:4" x14ac:dyDescent="0.25">
      <c r="D3838" s="190"/>
    </row>
    <row r="3839" spans="4:4" x14ac:dyDescent="0.25">
      <c r="D3839" s="190"/>
    </row>
    <row r="3840" spans="4:4" x14ac:dyDescent="0.25">
      <c r="D3840" s="190"/>
    </row>
    <row r="3841" spans="4:4" x14ac:dyDescent="0.25">
      <c r="D3841" s="190"/>
    </row>
    <row r="3842" spans="4:4" x14ac:dyDescent="0.25">
      <c r="D3842" s="190"/>
    </row>
    <row r="3843" spans="4:4" x14ac:dyDescent="0.25">
      <c r="D3843" s="190"/>
    </row>
    <row r="3844" spans="4:4" x14ac:dyDescent="0.25">
      <c r="D3844" s="190"/>
    </row>
    <row r="3845" spans="4:4" x14ac:dyDescent="0.25">
      <c r="D3845" s="190"/>
    </row>
    <row r="3846" spans="4:4" x14ac:dyDescent="0.25">
      <c r="D3846" s="190"/>
    </row>
    <row r="3847" spans="4:4" x14ac:dyDescent="0.25">
      <c r="D3847" s="190"/>
    </row>
    <row r="3848" spans="4:4" x14ac:dyDescent="0.25">
      <c r="D3848" s="190"/>
    </row>
    <row r="3849" spans="4:4" x14ac:dyDescent="0.25">
      <c r="D3849" s="190"/>
    </row>
    <row r="3850" spans="4:4" x14ac:dyDescent="0.25">
      <c r="D3850" s="190"/>
    </row>
    <row r="3851" spans="4:4" x14ac:dyDescent="0.25">
      <c r="D3851" s="190"/>
    </row>
    <row r="3852" spans="4:4" x14ac:dyDescent="0.25">
      <c r="D3852" s="190"/>
    </row>
    <row r="3853" spans="4:4" x14ac:dyDescent="0.25">
      <c r="D3853" s="190"/>
    </row>
    <row r="3854" spans="4:4" x14ac:dyDescent="0.25">
      <c r="D3854" s="190"/>
    </row>
    <row r="3855" spans="4:4" x14ac:dyDescent="0.25">
      <c r="D3855" s="190"/>
    </row>
    <row r="3856" spans="4:4" x14ac:dyDescent="0.25">
      <c r="D3856" s="190"/>
    </row>
    <row r="3857" spans="4:4" x14ac:dyDescent="0.25">
      <c r="D3857" s="190"/>
    </row>
    <row r="3858" spans="4:4" x14ac:dyDescent="0.25">
      <c r="D3858" s="190"/>
    </row>
    <row r="3859" spans="4:4" x14ac:dyDescent="0.25">
      <c r="D3859" s="190"/>
    </row>
    <row r="3860" spans="4:4" x14ac:dyDescent="0.25">
      <c r="D3860" s="190"/>
    </row>
    <row r="3861" spans="4:4" x14ac:dyDescent="0.25">
      <c r="D3861" s="190"/>
    </row>
    <row r="3862" spans="4:4" x14ac:dyDescent="0.25">
      <c r="D3862" s="190"/>
    </row>
    <row r="3863" spans="4:4" x14ac:dyDescent="0.25">
      <c r="D3863" s="190"/>
    </row>
    <row r="3864" spans="4:4" x14ac:dyDescent="0.25">
      <c r="D3864" s="190"/>
    </row>
    <row r="3865" spans="4:4" x14ac:dyDescent="0.25">
      <c r="D3865" s="190"/>
    </row>
    <row r="3866" spans="4:4" x14ac:dyDescent="0.25">
      <c r="D3866" s="190"/>
    </row>
    <row r="3867" spans="4:4" x14ac:dyDescent="0.25">
      <c r="D3867" s="190"/>
    </row>
    <row r="3868" spans="4:4" x14ac:dyDescent="0.25">
      <c r="D3868" s="190"/>
    </row>
    <row r="3869" spans="4:4" x14ac:dyDescent="0.25">
      <c r="D3869" s="190"/>
    </row>
    <row r="3870" spans="4:4" x14ac:dyDescent="0.25">
      <c r="D3870" s="190"/>
    </row>
    <row r="3871" spans="4:4" x14ac:dyDescent="0.25">
      <c r="D3871" s="190"/>
    </row>
    <row r="3872" spans="4:4" x14ac:dyDescent="0.25">
      <c r="D3872" s="190"/>
    </row>
    <row r="3873" spans="4:4" x14ac:dyDescent="0.25">
      <c r="D3873" s="190"/>
    </row>
    <row r="3874" spans="4:4" x14ac:dyDescent="0.25">
      <c r="D3874" s="190"/>
    </row>
    <row r="3875" spans="4:4" x14ac:dyDescent="0.25">
      <c r="D3875" s="190"/>
    </row>
    <row r="3876" spans="4:4" x14ac:dyDescent="0.25">
      <c r="D3876" s="190"/>
    </row>
    <row r="3877" spans="4:4" x14ac:dyDescent="0.25">
      <c r="D3877" s="190"/>
    </row>
    <row r="3878" spans="4:4" x14ac:dyDescent="0.25">
      <c r="D3878" s="190"/>
    </row>
    <row r="3879" spans="4:4" x14ac:dyDescent="0.25">
      <c r="D3879" s="190"/>
    </row>
    <row r="3880" spans="4:4" x14ac:dyDescent="0.25">
      <c r="D3880" s="190"/>
    </row>
    <row r="3881" spans="4:4" x14ac:dyDescent="0.25">
      <c r="D3881" s="190"/>
    </row>
    <row r="3882" spans="4:4" x14ac:dyDescent="0.25">
      <c r="D3882" s="190"/>
    </row>
    <row r="3883" spans="4:4" x14ac:dyDescent="0.25">
      <c r="D3883" s="190"/>
    </row>
    <row r="3884" spans="4:4" x14ac:dyDescent="0.25">
      <c r="D3884" s="190"/>
    </row>
    <row r="3885" spans="4:4" x14ac:dyDescent="0.25">
      <c r="D3885" s="190"/>
    </row>
    <row r="3886" spans="4:4" x14ac:dyDescent="0.25">
      <c r="D3886" s="190"/>
    </row>
    <row r="3887" spans="4:4" x14ac:dyDescent="0.25">
      <c r="D3887" s="190"/>
    </row>
    <row r="3888" spans="4:4" x14ac:dyDescent="0.25">
      <c r="D3888" s="190"/>
    </row>
    <row r="3889" spans="4:4" x14ac:dyDescent="0.25">
      <c r="D3889" s="190"/>
    </row>
    <row r="3890" spans="4:4" x14ac:dyDescent="0.25">
      <c r="D3890" s="190"/>
    </row>
    <row r="3891" spans="4:4" x14ac:dyDescent="0.25">
      <c r="D3891" s="190"/>
    </row>
    <row r="3892" spans="4:4" x14ac:dyDescent="0.25">
      <c r="D3892" s="190"/>
    </row>
    <row r="3893" spans="4:4" x14ac:dyDescent="0.25">
      <c r="D3893" s="190"/>
    </row>
    <row r="3894" spans="4:4" x14ac:dyDescent="0.25">
      <c r="D3894" s="190"/>
    </row>
    <row r="3895" spans="4:4" x14ac:dyDescent="0.25">
      <c r="D3895" s="190"/>
    </row>
    <row r="3896" spans="4:4" x14ac:dyDescent="0.25">
      <c r="D3896" s="190"/>
    </row>
    <row r="3897" spans="4:4" x14ac:dyDescent="0.25">
      <c r="D3897" s="190"/>
    </row>
    <row r="3898" spans="4:4" x14ac:dyDescent="0.25">
      <c r="D3898" s="190"/>
    </row>
    <row r="3899" spans="4:4" x14ac:dyDescent="0.25">
      <c r="D3899" s="190"/>
    </row>
    <row r="3900" spans="4:4" x14ac:dyDescent="0.25">
      <c r="D3900" s="190"/>
    </row>
    <row r="3901" spans="4:4" x14ac:dyDescent="0.25">
      <c r="D3901" s="190"/>
    </row>
    <row r="3902" spans="4:4" x14ac:dyDescent="0.25">
      <c r="D3902" s="190"/>
    </row>
    <row r="3903" spans="4:4" x14ac:dyDescent="0.25">
      <c r="D3903" s="190"/>
    </row>
    <row r="3904" spans="4:4" x14ac:dyDescent="0.25">
      <c r="D3904" s="190"/>
    </row>
    <row r="3905" spans="4:4" x14ac:dyDescent="0.25">
      <c r="D3905" s="190"/>
    </row>
    <row r="3906" spans="4:4" x14ac:dyDescent="0.25">
      <c r="D3906" s="190"/>
    </row>
    <row r="3907" spans="4:4" x14ac:dyDescent="0.25">
      <c r="D3907" s="190"/>
    </row>
    <row r="3908" spans="4:4" x14ac:dyDescent="0.25">
      <c r="D3908" s="190"/>
    </row>
    <row r="3909" spans="4:4" x14ac:dyDescent="0.25">
      <c r="D3909" s="190"/>
    </row>
    <row r="3910" spans="4:4" x14ac:dyDescent="0.25">
      <c r="D3910" s="190"/>
    </row>
    <row r="3911" spans="4:4" x14ac:dyDescent="0.25">
      <c r="D3911" s="190"/>
    </row>
    <row r="3912" spans="4:4" x14ac:dyDescent="0.25">
      <c r="D3912" s="190"/>
    </row>
    <row r="3913" spans="4:4" x14ac:dyDescent="0.25">
      <c r="D3913" s="190"/>
    </row>
    <row r="3914" spans="4:4" x14ac:dyDescent="0.25">
      <c r="D3914" s="190"/>
    </row>
    <row r="3915" spans="4:4" x14ac:dyDescent="0.25">
      <c r="D3915" s="190"/>
    </row>
    <row r="3916" spans="4:4" x14ac:dyDescent="0.25">
      <c r="D3916" s="190"/>
    </row>
    <row r="3917" spans="4:4" x14ac:dyDescent="0.25">
      <c r="D3917" s="190"/>
    </row>
    <row r="3918" spans="4:4" x14ac:dyDescent="0.25">
      <c r="D3918" s="190"/>
    </row>
    <row r="3919" spans="4:4" x14ac:dyDescent="0.25">
      <c r="D3919" s="190"/>
    </row>
    <row r="3920" spans="4:4" x14ac:dyDescent="0.25">
      <c r="D3920" s="190"/>
    </row>
    <row r="3921" spans="4:4" x14ac:dyDescent="0.25">
      <c r="D3921" s="190"/>
    </row>
    <row r="3922" spans="4:4" x14ac:dyDescent="0.25">
      <c r="D3922" s="190"/>
    </row>
    <row r="3923" spans="4:4" x14ac:dyDescent="0.25">
      <c r="D3923" s="190"/>
    </row>
    <row r="3924" spans="4:4" x14ac:dyDescent="0.25">
      <c r="D3924" s="190"/>
    </row>
    <row r="3925" spans="4:4" x14ac:dyDescent="0.25">
      <c r="D3925" s="190"/>
    </row>
    <row r="3926" spans="4:4" x14ac:dyDescent="0.25">
      <c r="D3926" s="190"/>
    </row>
    <row r="3927" spans="4:4" x14ac:dyDescent="0.25">
      <c r="D3927" s="190"/>
    </row>
    <row r="3928" spans="4:4" x14ac:dyDescent="0.25">
      <c r="D3928" s="190"/>
    </row>
    <row r="3929" spans="4:4" x14ac:dyDescent="0.25">
      <c r="D3929" s="190"/>
    </row>
    <row r="3930" spans="4:4" x14ac:dyDescent="0.25">
      <c r="D3930" s="190"/>
    </row>
    <row r="3931" spans="4:4" x14ac:dyDescent="0.25">
      <c r="D3931" s="190"/>
    </row>
    <row r="3932" spans="4:4" x14ac:dyDescent="0.25">
      <c r="D3932" s="190"/>
    </row>
    <row r="3933" spans="4:4" x14ac:dyDescent="0.25">
      <c r="D3933" s="190"/>
    </row>
    <row r="3934" spans="4:4" x14ac:dyDescent="0.25">
      <c r="D3934" s="190"/>
    </row>
    <row r="3935" spans="4:4" x14ac:dyDescent="0.25">
      <c r="D3935" s="190"/>
    </row>
    <row r="3936" spans="4:4" x14ac:dyDescent="0.25">
      <c r="D3936" s="190"/>
    </row>
    <row r="3937" spans="4:4" x14ac:dyDescent="0.25">
      <c r="D3937" s="190"/>
    </row>
    <row r="3938" spans="4:4" x14ac:dyDescent="0.25">
      <c r="D3938" s="190"/>
    </row>
    <row r="3939" spans="4:4" x14ac:dyDescent="0.25">
      <c r="D3939" s="190"/>
    </row>
    <row r="3940" spans="4:4" x14ac:dyDescent="0.25">
      <c r="D3940" s="190"/>
    </row>
    <row r="3941" spans="4:4" x14ac:dyDescent="0.25">
      <c r="D3941" s="190"/>
    </row>
    <row r="3942" spans="4:4" x14ac:dyDescent="0.25">
      <c r="D3942" s="190"/>
    </row>
    <row r="3943" spans="4:4" x14ac:dyDescent="0.25">
      <c r="D3943" s="190"/>
    </row>
    <row r="3944" spans="4:4" x14ac:dyDescent="0.25">
      <c r="D3944" s="190"/>
    </row>
    <row r="3945" spans="4:4" x14ac:dyDescent="0.25">
      <c r="D3945" s="190"/>
    </row>
    <row r="3946" spans="4:4" x14ac:dyDescent="0.25">
      <c r="D3946" s="190"/>
    </row>
    <row r="3947" spans="4:4" x14ac:dyDescent="0.25">
      <c r="D3947" s="190"/>
    </row>
    <row r="3948" spans="4:4" x14ac:dyDescent="0.25">
      <c r="D3948" s="190"/>
    </row>
    <row r="3949" spans="4:4" x14ac:dyDescent="0.25">
      <c r="D3949" s="190"/>
    </row>
    <row r="3950" spans="4:4" x14ac:dyDescent="0.25">
      <c r="D3950" s="190"/>
    </row>
    <row r="3951" spans="4:4" x14ac:dyDescent="0.25">
      <c r="D3951" s="190"/>
    </row>
    <row r="3952" spans="4:4" x14ac:dyDescent="0.25">
      <c r="D3952" s="190"/>
    </row>
    <row r="3953" spans="4:4" x14ac:dyDescent="0.25">
      <c r="D3953" s="190"/>
    </row>
    <row r="3954" spans="4:4" x14ac:dyDescent="0.25">
      <c r="D3954" s="190"/>
    </row>
    <row r="3955" spans="4:4" x14ac:dyDescent="0.25">
      <c r="D3955" s="190"/>
    </row>
    <row r="3956" spans="4:4" x14ac:dyDescent="0.25">
      <c r="D3956" s="190"/>
    </row>
    <row r="3957" spans="4:4" x14ac:dyDescent="0.25">
      <c r="D3957" s="190"/>
    </row>
    <row r="3958" spans="4:4" x14ac:dyDescent="0.25">
      <c r="D3958" s="190"/>
    </row>
    <row r="3959" spans="4:4" x14ac:dyDescent="0.25">
      <c r="D3959" s="190"/>
    </row>
    <row r="3960" spans="4:4" x14ac:dyDescent="0.25">
      <c r="D3960" s="190"/>
    </row>
    <row r="3961" spans="4:4" x14ac:dyDescent="0.25">
      <c r="D3961" s="190"/>
    </row>
    <row r="3962" spans="4:4" x14ac:dyDescent="0.25">
      <c r="D3962" s="190"/>
    </row>
    <row r="3963" spans="4:4" x14ac:dyDescent="0.25">
      <c r="D3963" s="190"/>
    </row>
    <row r="3964" spans="4:4" x14ac:dyDescent="0.25">
      <c r="D3964" s="190"/>
    </row>
    <row r="3965" spans="4:4" x14ac:dyDescent="0.25">
      <c r="D3965" s="190"/>
    </row>
    <row r="3966" spans="4:4" x14ac:dyDescent="0.25">
      <c r="D3966" s="190"/>
    </row>
    <row r="3967" spans="4:4" x14ac:dyDescent="0.25">
      <c r="D3967" s="190"/>
    </row>
    <row r="3968" spans="4:4" x14ac:dyDescent="0.25">
      <c r="D3968" s="190"/>
    </row>
    <row r="3969" spans="4:4" x14ac:dyDescent="0.25">
      <c r="D3969" s="190"/>
    </row>
    <row r="3970" spans="4:4" x14ac:dyDescent="0.25">
      <c r="D3970" s="190"/>
    </row>
    <row r="3971" spans="4:4" x14ac:dyDescent="0.25">
      <c r="D3971" s="190"/>
    </row>
    <row r="3972" spans="4:4" x14ac:dyDescent="0.25">
      <c r="D3972" s="190"/>
    </row>
    <row r="3973" spans="4:4" x14ac:dyDescent="0.25">
      <c r="D3973" s="190"/>
    </row>
    <row r="3974" spans="4:4" x14ac:dyDescent="0.25">
      <c r="D3974" s="190"/>
    </row>
    <row r="3975" spans="4:4" x14ac:dyDescent="0.25">
      <c r="D3975" s="190"/>
    </row>
    <row r="3976" spans="4:4" x14ac:dyDescent="0.25">
      <c r="D3976" s="190"/>
    </row>
    <row r="3977" spans="4:4" x14ac:dyDescent="0.25">
      <c r="D3977" s="190"/>
    </row>
    <row r="3978" spans="4:4" x14ac:dyDescent="0.25">
      <c r="D3978" s="190"/>
    </row>
    <row r="3979" spans="4:4" x14ac:dyDescent="0.25">
      <c r="D3979" s="190"/>
    </row>
    <row r="3980" spans="4:4" x14ac:dyDescent="0.25">
      <c r="D3980" s="190"/>
    </row>
    <row r="3981" spans="4:4" x14ac:dyDescent="0.25">
      <c r="D3981" s="190"/>
    </row>
    <row r="3982" spans="4:4" x14ac:dyDescent="0.25">
      <c r="D3982" s="190"/>
    </row>
    <row r="3983" spans="4:4" x14ac:dyDescent="0.25">
      <c r="D3983" s="190"/>
    </row>
    <row r="3984" spans="4:4" x14ac:dyDescent="0.25">
      <c r="D3984" s="190"/>
    </row>
    <row r="3985" spans="4:4" x14ac:dyDescent="0.25">
      <c r="D3985" s="190"/>
    </row>
    <row r="3986" spans="4:4" x14ac:dyDescent="0.25">
      <c r="D3986" s="190"/>
    </row>
    <row r="3987" spans="4:4" x14ac:dyDescent="0.25">
      <c r="D3987" s="190"/>
    </row>
    <row r="3988" spans="4:4" x14ac:dyDescent="0.25">
      <c r="D3988" s="190"/>
    </row>
    <row r="3989" spans="4:4" x14ac:dyDescent="0.25">
      <c r="D3989" s="190"/>
    </row>
    <row r="3990" spans="4:4" x14ac:dyDescent="0.25">
      <c r="D3990" s="190"/>
    </row>
    <row r="3991" spans="4:4" x14ac:dyDescent="0.25">
      <c r="D3991" s="190"/>
    </row>
    <row r="3992" spans="4:4" x14ac:dyDescent="0.25">
      <c r="D3992" s="190"/>
    </row>
    <row r="3993" spans="4:4" x14ac:dyDescent="0.25">
      <c r="D3993" s="190"/>
    </row>
    <row r="3994" spans="4:4" x14ac:dyDescent="0.25">
      <c r="D3994" s="190"/>
    </row>
    <row r="3995" spans="4:4" x14ac:dyDescent="0.25">
      <c r="D3995" s="190"/>
    </row>
    <row r="3996" spans="4:4" x14ac:dyDescent="0.25">
      <c r="D3996" s="190"/>
    </row>
    <row r="3997" spans="4:4" x14ac:dyDescent="0.25">
      <c r="D3997" s="190"/>
    </row>
    <row r="3998" spans="4:4" x14ac:dyDescent="0.25">
      <c r="D3998" s="190"/>
    </row>
    <row r="3999" spans="4:4" x14ac:dyDescent="0.25">
      <c r="D3999" s="190"/>
    </row>
    <row r="4000" spans="4:4" x14ac:dyDescent="0.25">
      <c r="D4000" s="190"/>
    </row>
    <row r="4001" spans="4:4" x14ac:dyDescent="0.25">
      <c r="D4001" s="190"/>
    </row>
    <row r="4002" spans="4:4" x14ac:dyDescent="0.25">
      <c r="D4002" s="190"/>
    </row>
    <row r="4003" spans="4:4" x14ac:dyDescent="0.25">
      <c r="D4003" s="190"/>
    </row>
    <row r="4004" spans="4:4" x14ac:dyDescent="0.25">
      <c r="D4004" s="190"/>
    </row>
    <row r="4005" spans="4:4" x14ac:dyDescent="0.25">
      <c r="D4005" s="190"/>
    </row>
    <row r="4006" spans="4:4" x14ac:dyDescent="0.25">
      <c r="D4006" s="190"/>
    </row>
    <row r="4007" spans="4:4" x14ac:dyDescent="0.25">
      <c r="D4007" s="190"/>
    </row>
    <row r="4008" spans="4:4" x14ac:dyDescent="0.25">
      <c r="D4008" s="190"/>
    </row>
    <row r="4009" spans="4:4" x14ac:dyDescent="0.25">
      <c r="D4009" s="190"/>
    </row>
    <row r="4010" spans="4:4" x14ac:dyDescent="0.25">
      <c r="D4010" s="190"/>
    </row>
    <row r="4011" spans="4:4" x14ac:dyDescent="0.25">
      <c r="D4011" s="190"/>
    </row>
    <row r="4012" spans="4:4" x14ac:dyDescent="0.25">
      <c r="D4012" s="190"/>
    </row>
    <row r="4013" spans="4:4" x14ac:dyDescent="0.25">
      <c r="D4013" s="190"/>
    </row>
    <row r="4014" spans="4:4" x14ac:dyDescent="0.25">
      <c r="D4014" s="190"/>
    </row>
    <row r="4015" spans="4:4" x14ac:dyDescent="0.25">
      <c r="D4015" s="190"/>
    </row>
    <row r="4016" spans="4:4" x14ac:dyDescent="0.25">
      <c r="D4016" s="190"/>
    </row>
    <row r="4017" spans="4:4" x14ac:dyDescent="0.25">
      <c r="D4017" s="190"/>
    </row>
    <row r="4018" spans="4:4" x14ac:dyDescent="0.25">
      <c r="D4018" s="190"/>
    </row>
    <row r="4019" spans="4:4" x14ac:dyDescent="0.25">
      <c r="D4019" s="190"/>
    </row>
    <row r="4020" spans="4:4" x14ac:dyDescent="0.25">
      <c r="D4020" s="190"/>
    </row>
    <row r="4021" spans="4:4" x14ac:dyDescent="0.25">
      <c r="D4021" s="190"/>
    </row>
    <row r="4022" spans="4:4" x14ac:dyDescent="0.25">
      <c r="D4022" s="190"/>
    </row>
    <row r="4023" spans="4:4" x14ac:dyDescent="0.25">
      <c r="D4023" s="190"/>
    </row>
    <row r="4024" spans="4:4" x14ac:dyDescent="0.25">
      <c r="D4024" s="190"/>
    </row>
    <row r="4025" spans="4:4" x14ac:dyDescent="0.25">
      <c r="D4025" s="190"/>
    </row>
    <row r="4026" spans="4:4" x14ac:dyDescent="0.25">
      <c r="D4026" s="190"/>
    </row>
    <row r="4027" spans="4:4" x14ac:dyDescent="0.25">
      <c r="D4027" s="190"/>
    </row>
    <row r="4028" spans="4:4" x14ac:dyDescent="0.25">
      <c r="D4028" s="190"/>
    </row>
    <row r="4029" spans="4:4" x14ac:dyDescent="0.25">
      <c r="D4029" s="190"/>
    </row>
    <row r="4030" spans="4:4" x14ac:dyDescent="0.25">
      <c r="D4030" s="190"/>
    </row>
    <row r="4031" spans="4:4" x14ac:dyDescent="0.25">
      <c r="D4031" s="190"/>
    </row>
    <row r="4032" spans="4:4" x14ac:dyDescent="0.25">
      <c r="D4032" s="190"/>
    </row>
    <row r="4033" spans="4:4" x14ac:dyDescent="0.25">
      <c r="D4033" s="190"/>
    </row>
    <row r="4034" spans="4:4" x14ac:dyDescent="0.25">
      <c r="D4034" s="190"/>
    </row>
    <row r="4035" spans="4:4" x14ac:dyDescent="0.25">
      <c r="D4035" s="190"/>
    </row>
    <row r="4036" spans="4:4" x14ac:dyDescent="0.25">
      <c r="D4036" s="190"/>
    </row>
    <row r="4037" spans="4:4" x14ac:dyDescent="0.25">
      <c r="D4037" s="190"/>
    </row>
    <row r="4038" spans="4:4" x14ac:dyDescent="0.25">
      <c r="D4038" s="190"/>
    </row>
    <row r="4039" spans="4:4" x14ac:dyDescent="0.25">
      <c r="D4039" s="190"/>
    </row>
    <row r="4040" spans="4:4" x14ac:dyDescent="0.25">
      <c r="D4040" s="190"/>
    </row>
    <row r="4041" spans="4:4" x14ac:dyDescent="0.25">
      <c r="D4041" s="190"/>
    </row>
    <row r="4042" spans="4:4" x14ac:dyDescent="0.25">
      <c r="D4042" s="190"/>
    </row>
    <row r="4043" spans="4:4" x14ac:dyDescent="0.25">
      <c r="D4043" s="190"/>
    </row>
    <row r="4044" spans="4:4" x14ac:dyDescent="0.25">
      <c r="D4044" s="190"/>
    </row>
    <row r="4045" spans="4:4" x14ac:dyDescent="0.25">
      <c r="D4045" s="190"/>
    </row>
    <row r="4046" spans="4:4" x14ac:dyDescent="0.25">
      <c r="D4046" s="190"/>
    </row>
    <row r="4047" spans="4:4" x14ac:dyDescent="0.25">
      <c r="D4047" s="190"/>
    </row>
    <row r="4048" spans="4:4" x14ac:dyDescent="0.25">
      <c r="D4048" s="190"/>
    </row>
    <row r="4049" spans="4:4" x14ac:dyDescent="0.25">
      <c r="D4049" s="190"/>
    </row>
    <row r="4050" spans="4:4" x14ac:dyDescent="0.25">
      <c r="D4050" s="190"/>
    </row>
    <row r="4051" spans="4:4" x14ac:dyDescent="0.25">
      <c r="D4051" s="190"/>
    </row>
    <row r="4052" spans="4:4" x14ac:dyDescent="0.25">
      <c r="D4052" s="190"/>
    </row>
    <row r="4053" spans="4:4" x14ac:dyDescent="0.25">
      <c r="D4053" s="190"/>
    </row>
    <row r="4054" spans="4:4" x14ac:dyDescent="0.25">
      <c r="D4054" s="190"/>
    </row>
    <row r="4055" spans="4:4" x14ac:dyDescent="0.25">
      <c r="D4055" s="190"/>
    </row>
    <row r="4056" spans="4:4" x14ac:dyDescent="0.25">
      <c r="D4056" s="190"/>
    </row>
    <row r="4057" spans="4:4" x14ac:dyDescent="0.25">
      <c r="D4057" s="190"/>
    </row>
    <row r="4058" spans="4:4" x14ac:dyDescent="0.25">
      <c r="D4058" s="190"/>
    </row>
    <row r="4059" spans="4:4" x14ac:dyDescent="0.25">
      <c r="D4059" s="190"/>
    </row>
    <row r="4060" spans="4:4" x14ac:dyDescent="0.25">
      <c r="D4060" s="190"/>
    </row>
    <row r="4061" spans="4:4" x14ac:dyDescent="0.25">
      <c r="D4061" s="190"/>
    </row>
    <row r="4062" spans="4:4" x14ac:dyDescent="0.25">
      <c r="D4062" s="190"/>
    </row>
    <row r="4063" spans="4:4" x14ac:dyDescent="0.25">
      <c r="D4063" s="190"/>
    </row>
    <row r="4064" spans="4:4" x14ac:dyDescent="0.25">
      <c r="D4064" s="190"/>
    </row>
    <row r="4065" spans="4:4" x14ac:dyDescent="0.25">
      <c r="D4065" s="190"/>
    </row>
    <row r="4066" spans="4:4" x14ac:dyDescent="0.25">
      <c r="D4066" s="190"/>
    </row>
    <row r="4067" spans="4:4" x14ac:dyDescent="0.25">
      <c r="D4067" s="190"/>
    </row>
    <row r="4068" spans="4:4" x14ac:dyDescent="0.25">
      <c r="D4068" s="190"/>
    </row>
    <row r="4069" spans="4:4" x14ac:dyDescent="0.25">
      <c r="D4069" s="190"/>
    </row>
    <row r="4070" spans="4:4" x14ac:dyDescent="0.25">
      <c r="D4070" s="190"/>
    </row>
    <row r="4071" spans="4:4" x14ac:dyDescent="0.25">
      <c r="D4071" s="190"/>
    </row>
    <row r="4072" spans="4:4" x14ac:dyDescent="0.25">
      <c r="D4072" s="190"/>
    </row>
    <row r="4073" spans="4:4" x14ac:dyDescent="0.25">
      <c r="D4073" s="190"/>
    </row>
    <row r="4074" spans="4:4" x14ac:dyDescent="0.25">
      <c r="D4074" s="190"/>
    </row>
    <row r="4075" spans="4:4" x14ac:dyDescent="0.25">
      <c r="D4075" s="190"/>
    </row>
    <row r="4076" spans="4:4" x14ac:dyDescent="0.25">
      <c r="D4076" s="190"/>
    </row>
    <row r="4077" spans="4:4" x14ac:dyDescent="0.25">
      <c r="D4077" s="190"/>
    </row>
    <row r="4078" spans="4:4" x14ac:dyDescent="0.25">
      <c r="D4078" s="190"/>
    </row>
    <row r="4079" spans="4:4" x14ac:dyDescent="0.25">
      <c r="D4079" s="190"/>
    </row>
    <row r="4080" spans="4:4" x14ac:dyDescent="0.25">
      <c r="D4080" s="190"/>
    </row>
    <row r="4081" spans="4:4" x14ac:dyDescent="0.25">
      <c r="D4081" s="190"/>
    </row>
    <row r="4082" spans="4:4" x14ac:dyDescent="0.25">
      <c r="D4082" s="190"/>
    </row>
    <row r="4083" spans="4:4" x14ac:dyDescent="0.25">
      <c r="D4083" s="190"/>
    </row>
    <row r="4084" spans="4:4" x14ac:dyDescent="0.25">
      <c r="D4084" s="190"/>
    </row>
    <row r="4085" spans="4:4" x14ac:dyDescent="0.25">
      <c r="D4085" s="190"/>
    </row>
    <row r="4086" spans="4:4" x14ac:dyDescent="0.25">
      <c r="D4086" s="190"/>
    </row>
    <row r="4087" spans="4:4" x14ac:dyDescent="0.25">
      <c r="D4087" s="190"/>
    </row>
    <row r="4088" spans="4:4" x14ac:dyDescent="0.25">
      <c r="D4088" s="190"/>
    </row>
    <row r="4089" spans="4:4" x14ac:dyDescent="0.25">
      <c r="D4089" s="190"/>
    </row>
    <row r="4090" spans="4:4" x14ac:dyDescent="0.25">
      <c r="D4090" s="190"/>
    </row>
    <row r="4091" spans="4:4" x14ac:dyDescent="0.25">
      <c r="D4091" s="190"/>
    </row>
    <row r="4092" spans="4:4" x14ac:dyDescent="0.25">
      <c r="D4092" s="190"/>
    </row>
    <row r="4093" spans="4:4" x14ac:dyDescent="0.25">
      <c r="D4093" s="190"/>
    </row>
    <row r="4094" spans="4:4" x14ac:dyDescent="0.25">
      <c r="D4094" s="190"/>
    </row>
    <row r="4095" spans="4:4" x14ac:dyDescent="0.25">
      <c r="D4095" s="190"/>
    </row>
    <row r="4096" spans="4:4" x14ac:dyDescent="0.25">
      <c r="D4096" s="190"/>
    </row>
    <row r="4097" spans="4:4" x14ac:dyDescent="0.25">
      <c r="D4097" s="190"/>
    </row>
    <row r="4098" spans="4:4" x14ac:dyDescent="0.25">
      <c r="D4098" s="190"/>
    </row>
    <row r="4099" spans="4:4" x14ac:dyDescent="0.25">
      <c r="D4099" s="190"/>
    </row>
    <row r="4100" spans="4:4" x14ac:dyDescent="0.25">
      <c r="D4100" s="190"/>
    </row>
    <row r="4101" spans="4:4" x14ac:dyDescent="0.25">
      <c r="D4101" s="190"/>
    </row>
    <row r="4102" spans="4:4" x14ac:dyDescent="0.25">
      <c r="D4102" s="190"/>
    </row>
    <row r="4103" spans="4:4" x14ac:dyDescent="0.25">
      <c r="D4103" s="190"/>
    </row>
    <row r="4104" spans="4:4" x14ac:dyDescent="0.25">
      <c r="D4104" s="190"/>
    </row>
    <row r="4105" spans="4:4" x14ac:dyDescent="0.25">
      <c r="D4105" s="190"/>
    </row>
    <row r="4106" spans="4:4" x14ac:dyDescent="0.25">
      <c r="D4106" s="190"/>
    </row>
    <row r="4107" spans="4:4" x14ac:dyDescent="0.25">
      <c r="D4107" s="190"/>
    </row>
    <row r="4108" spans="4:4" x14ac:dyDescent="0.25">
      <c r="D4108" s="190"/>
    </row>
    <row r="4109" spans="4:4" x14ac:dyDescent="0.25">
      <c r="D4109" s="190"/>
    </row>
    <row r="4110" spans="4:4" x14ac:dyDescent="0.25">
      <c r="D4110" s="190"/>
    </row>
    <row r="4111" spans="4:4" x14ac:dyDescent="0.25">
      <c r="D4111" s="190"/>
    </row>
    <row r="4112" spans="4:4" x14ac:dyDescent="0.25">
      <c r="D4112" s="190"/>
    </row>
    <row r="4113" spans="4:4" x14ac:dyDescent="0.25">
      <c r="D4113" s="190"/>
    </row>
    <row r="4114" spans="4:4" x14ac:dyDescent="0.25">
      <c r="D4114" s="190"/>
    </row>
    <row r="4115" spans="4:4" x14ac:dyDescent="0.25">
      <c r="D4115" s="190"/>
    </row>
    <row r="4116" spans="4:4" x14ac:dyDescent="0.25">
      <c r="D4116" s="190"/>
    </row>
    <row r="4117" spans="4:4" x14ac:dyDescent="0.25">
      <c r="D4117" s="190"/>
    </row>
    <row r="4118" spans="4:4" x14ac:dyDescent="0.25">
      <c r="D4118" s="190"/>
    </row>
    <row r="4119" spans="4:4" x14ac:dyDescent="0.25">
      <c r="D4119" s="190"/>
    </row>
    <row r="4120" spans="4:4" x14ac:dyDescent="0.25">
      <c r="D4120" s="190"/>
    </row>
    <row r="4121" spans="4:4" x14ac:dyDescent="0.25">
      <c r="D4121" s="190"/>
    </row>
    <row r="4122" spans="4:4" x14ac:dyDescent="0.25">
      <c r="D4122" s="190"/>
    </row>
    <row r="4123" spans="4:4" x14ac:dyDescent="0.25">
      <c r="D4123" s="190"/>
    </row>
    <row r="4124" spans="4:4" x14ac:dyDescent="0.25">
      <c r="D4124" s="190"/>
    </row>
    <row r="4125" spans="4:4" x14ac:dyDescent="0.25">
      <c r="D4125" s="190"/>
    </row>
    <row r="4126" spans="4:4" x14ac:dyDescent="0.25">
      <c r="D4126" s="190"/>
    </row>
    <row r="4127" spans="4:4" x14ac:dyDescent="0.25">
      <c r="D4127" s="190"/>
    </row>
    <row r="4128" spans="4:4" x14ac:dyDescent="0.25">
      <c r="D4128" s="190"/>
    </row>
    <row r="4129" spans="4:4" x14ac:dyDescent="0.25">
      <c r="D4129" s="190"/>
    </row>
    <row r="4130" spans="4:4" x14ac:dyDescent="0.25">
      <c r="D4130" s="190"/>
    </row>
    <row r="4131" spans="4:4" x14ac:dyDescent="0.25">
      <c r="D4131" s="190"/>
    </row>
    <row r="4132" spans="4:4" x14ac:dyDescent="0.25">
      <c r="D4132" s="190"/>
    </row>
    <row r="4133" spans="4:4" x14ac:dyDescent="0.25">
      <c r="D4133" s="190"/>
    </row>
    <row r="4134" spans="4:4" x14ac:dyDescent="0.25">
      <c r="D4134" s="190"/>
    </row>
    <row r="4135" spans="4:4" x14ac:dyDescent="0.25">
      <c r="D4135" s="190"/>
    </row>
    <row r="4136" spans="4:4" x14ac:dyDescent="0.25">
      <c r="D4136" s="190"/>
    </row>
    <row r="4137" spans="4:4" x14ac:dyDescent="0.25">
      <c r="D4137" s="190"/>
    </row>
    <row r="4138" spans="4:4" x14ac:dyDescent="0.25">
      <c r="D4138" s="190"/>
    </row>
    <row r="4139" spans="4:4" x14ac:dyDescent="0.25">
      <c r="D4139" s="190"/>
    </row>
    <row r="4140" spans="4:4" x14ac:dyDescent="0.25">
      <c r="D4140" s="190"/>
    </row>
    <row r="4141" spans="4:4" x14ac:dyDescent="0.25">
      <c r="D4141" s="190"/>
    </row>
    <row r="4142" spans="4:4" x14ac:dyDescent="0.25">
      <c r="D4142" s="190"/>
    </row>
    <row r="4143" spans="4:4" x14ac:dyDescent="0.25">
      <c r="D4143" s="190"/>
    </row>
    <row r="4144" spans="4:4" x14ac:dyDescent="0.25">
      <c r="D4144" s="190"/>
    </row>
    <row r="4145" spans="4:4" x14ac:dyDescent="0.25">
      <c r="D4145" s="190"/>
    </row>
    <row r="4146" spans="4:4" x14ac:dyDescent="0.25">
      <c r="D4146" s="190"/>
    </row>
    <row r="4147" spans="4:4" x14ac:dyDescent="0.25">
      <c r="D4147" s="190"/>
    </row>
    <row r="4148" spans="4:4" x14ac:dyDescent="0.25">
      <c r="D4148" s="190"/>
    </row>
    <row r="4149" spans="4:4" x14ac:dyDescent="0.25">
      <c r="D4149" s="190"/>
    </row>
    <row r="4150" spans="4:4" x14ac:dyDescent="0.25">
      <c r="D4150" s="190"/>
    </row>
    <row r="4151" spans="4:4" x14ac:dyDescent="0.25">
      <c r="D4151" s="190"/>
    </row>
    <row r="4152" spans="4:4" x14ac:dyDescent="0.25">
      <c r="D4152" s="190"/>
    </row>
    <row r="4153" spans="4:4" x14ac:dyDescent="0.25">
      <c r="D4153" s="190"/>
    </row>
    <row r="4154" spans="4:4" x14ac:dyDescent="0.25">
      <c r="D4154" s="190"/>
    </row>
    <row r="4155" spans="4:4" x14ac:dyDescent="0.25">
      <c r="D4155" s="190"/>
    </row>
    <row r="4156" spans="4:4" x14ac:dyDescent="0.25">
      <c r="D4156" s="190"/>
    </row>
    <row r="4157" spans="4:4" x14ac:dyDescent="0.25">
      <c r="D4157" s="190"/>
    </row>
    <row r="4158" spans="4:4" x14ac:dyDescent="0.25">
      <c r="D4158" s="190"/>
    </row>
    <row r="4159" spans="4:4" x14ac:dyDescent="0.25">
      <c r="D4159" s="190"/>
    </row>
    <row r="4160" spans="4:4" x14ac:dyDescent="0.25">
      <c r="D4160" s="190"/>
    </row>
    <row r="4161" spans="4:4" x14ac:dyDescent="0.25">
      <c r="D4161" s="190"/>
    </row>
    <row r="4162" spans="4:4" x14ac:dyDescent="0.25">
      <c r="D4162" s="190"/>
    </row>
    <row r="4163" spans="4:4" x14ac:dyDescent="0.25">
      <c r="D4163" s="190"/>
    </row>
    <row r="4164" spans="4:4" x14ac:dyDescent="0.25">
      <c r="D4164" s="190"/>
    </row>
    <row r="4165" spans="4:4" x14ac:dyDescent="0.25">
      <c r="D4165" s="190"/>
    </row>
    <row r="4166" spans="4:4" x14ac:dyDescent="0.25">
      <c r="D4166" s="190"/>
    </row>
    <row r="4167" spans="4:4" x14ac:dyDescent="0.25">
      <c r="D4167" s="190"/>
    </row>
    <row r="4168" spans="4:4" x14ac:dyDescent="0.25">
      <c r="D4168" s="190"/>
    </row>
    <row r="4169" spans="4:4" x14ac:dyDescent="0.25">
      <c r="D4169" s="190"/>
    </row>
    <row r="4170" spans="4:4" x14ac:dyDescent="0.25">
      <c r="D4170" s="190"/>
    </row>
    <row r="4171" spans="4:4" x14ac:dyDescent="0.25">
      <c r="D4171" s="190"/>
    </row>
    <row r="4172" spans="4:4" x14ac:dyDescent="0.25">
      <c r="D4172" s="190"/>
    </row>
    <row r="4173" spans="4:4" x14ac:dyDescent="0.25">
      <c r="D4173" s="190"/>
    </row>
    <row r="4174" spans="4:4" x14ac:dyDescent="0.25">
      <c r="D4174" s="190"/>
    </row>
    <row r="4175" spans="4:4" x14ac:dyDescent="0.25">
      <c r="D4175" s="190"/>
    </row>
    <row r="4176" spans="4:4" x14ac:dyDescent="0.25">
      <c r="D4176" s="190"/>
    </row>
    <row r="4177" spans="4:4" x14ac:dyDescent="0.25">
      <c r="D4177" s="190"/>
    </row>
    <row r="4178" spans="4:4" x14ac:dyDescent="0.25">
      <c r="D4178" s="190"/>
    </row>
    <row r="4179" spans="4:4" x14ac:dyDescent="0.25">
      <c r="D4179" s="190"/>
    </row>
    <row r="4180" spans="4:4" x14ac:dyDescent="0.25">
      <c r="D4180" s="190"/>
    </row>
    <row r="4181" spans="4:4" x14ac:dyDescent="0.25">
      <c r="D4181" s="190"/>
    </row>
    <row r="4182" spans="4:4" x14ac:dyDescent="0.25">
      <c r="D4182" s="190"/>
    </row>
    <row r="4183" spans="4:4" x14ac:dyDescent="0.25">
      <c r="D4183" s="190"/>
    </row>
    <row r="4184" spans="4:4" x14ac:dyDescent="0.25">
      <c r="D4184" s="190"/>
    </row>
    <row r="4185" spans="4:4" x14ac:dyDescent="0.25">
      <c r="D4185" s="190"/>
    </row>
    <row r="4186" spans="4:4" x14ac:dyDescent="0.25">
      <c r="D4186" s="190"/>
    </row>
    <row r="4187" spans="4:4" x14ac:dyDescent="0.25">
      <c r="D4187" s="190"/>
    </row>
    <row r="4188" spans="4:4" x14ac:dyDescent="0.25">
      <c r="D4188" s="190"/>
    </row>
    <row r="4189" spans="4:4" x14ac:dyDescent="0.25">
      <c r="D4189" s="190"/>
    </row>
    <row r="4190" spans="4:4" x14ac:dyDescent="0.25">
      <c r="D4190" s="190"/>
    </row>
    <row r="4191" spans="4:4" x14ac:dyDescent="0.25">
      <c r="D4191" s="190"/>
    </row>
    <row r="4192" spans="4:4" x14ac:dyDescent="0.25">
      <c r="D4192" s="190"/>
    </row>
    <row r="4193" spans="4:4" x14ac:dyDescent="0.25">
      <c r="D4193" s="190"/>
    </row>
    <row r="4194" spans="4:4" x14ac:dyDescent="0.25">
      <c r="D4194" s="190"/>
    </row>
    <row r="4195" spans="4:4" x14ac:dyDescent="0.25">
      <c r="D4195" s="190"/>
    </row>
    <row r="4196" spans="4:4" x14ac:dyDescent="0.25">
      <c r="D4196" s="190"/>
    </row>
    <row r="4197" spans="4:4" x14ac:dyDescent="0.25">
      <c r="D4197" s="190"/>
    </row>
    <row r="4198" spans="4:4" x14ac:dyDescent="0.25">
      <c r="D4198" s="190"/>
    </row>
    <row r="4199" spans="4:4" x14ac:dyDescent="0.25">
      <c r="D4199" s="190"/>
    </row>
    <row r="4200" spans="4:4" x14ac:dyDescent="0.25">
      <c r="D4200" s="190"/>
    </row>
    <row r="4201" spans="4:4" x14ac:dyDescent="0.25">
      <c r="D4201" s="190"/>
    </row>
    <row r="4202" spans="4:4" x14ac:dyDescent="0.25">
      <c r="D4202" s="190"/>
    </row>
    <row r="4203" spans="4:4" x14ac:dyDescent="0.25">
      <c r="D4203" s="190"/>
    </row>
    <row r="4204" spans="4:4" x14ac:dyDescent="0.25">
      <c r="D4204" s="190"/>
    </row>
    <row r="4205" spans="4:4" x14ac:dyDescent="0.25">
      <c r="D4205" s="190"/>
    </row>
    <row r="4206" spans="4:4" x14ac:dyDescent="0.25">
      <c r="D4206" s="190"/>
    </row>
    <row r="4207" spans="4:4" x14ac:dyDescent="0.25">
      <c r="D4207" s="190"/>
    </row>
    <row r="4208" spans="4:4" x14ac:dyDescent="0.25">
      <c r="D4208" s="190"/>
    </row>
    <row r="4209" spans="4:4" x14ac:dyDescent="0.25">
      <c r="D4209" s="190"/>
    </row>
    <row r="4210" spans="4:4" x14ac:dyDescent="0.25">
      <c r="D4210" s="190"/>
    </row>
    <row r="4211" spans="4:4" x14ac:dyDescent="0.25">
      <c r="D4211" s="190"/>
    </row>
    <row r="4212" spans="4:4" x14ac:dyDescent="0.25">
      <c r="D4212" s="190"/>
    </row>
    <row r="4213" spans="4:4" x14ac:dyDescent="0.25">
      <c r="D4213" s="190"/>
    </row>
    <row r="4214" spans="4:4" x14ac:dyDescent="0.25">
      <c r="D4214" s="190"/>
    </row>
    <row r="4215" spans="4:4" x14ac:dyDescent="0.25">
      <c r="D4215" s="190"/>
    </row>
    <row r="4216" spans="4:4" x14ac:dyDescent="0.25">
      <c r="D4216" s="190"/>
    </row>
    <row r="4217" spans="4:4" x14ac:dyDescent="0.25">
      <c r="D4217" s="190"/>
    </row>
    <row r="4218" spans="4:4" x14ac:dyDescent="0.25">
      <c r="D4218" s="190"/>
    </row>
    <row r="4219" spans="4:4" x14ac:dyDescent="0.25">
      <c r="D4219" s="190"/>
    </row>
    <row r="4220" spans="4:4" x14ac:dyDescent="0.25">
      <c r="D4220" s="190"/>
    </row>
    <row r="4221" spans="4:4" x14ac:dyDescent="0.25">
      <c r="D4221" s="190"/>
    </row>
    <row r="4222" spans="4:4" x14ac:dyDescent="0.25">
      <c r="D4222" s="190"/>
    </row>
    <row r="4223" spans="4:4" x14ac:dyDescent="0.25">
      <c r="D4223" s="190"/>
    </row>
    <row r="4224" spans="4:4" x14ac:dyDescent="0.25">
      <c r="D4224" s="190"/>
    </row>
    <row r="4225" spans="4:4" x14ac:dyDescent="0.25">
      <c r="D4225" s="190"/>
    </row>
    <row r="4226" spans="4:4" x14ac:dyDescent="0.25">
      <c r="D4226" s="190"/>
    </row>
    <row r="4227" spans="4:4" x14ac:dyDescent="0.25">
      <c r="D4227" s="190"/>
    </row>
    <row r="4228" spans="4:4" x14ac:dyDescent="0.25">
      <c r="D4228" s="190"/>
    </row>
    <row r="4229" spans="4:4" x14ac:dyDescent="0.25">
      <c r="D4229" s="190"/>
    </row>
    <row r="4230" spans="4:4" x14ac:dyDescent="0.25">
      <c r="D4230" s="190"/>
    </row>
    <row r="4231" spans="4:4" x14ac:dyDescent="0.25">
      <c r="D4231" s="190"/>
    </row>
    <row r="4232" spans="4:4" x14ac:dyDescent="0.25">
      <c r="D4232" s="190"/>
    </row>
    <row r="4233" spans="4:4" x14ac:dyDescent="0.25">
      <c r="D4233" s="190"/>
    </row>
    <row r="4234" spans="4:4" x14ac:dyDescent="0.25">
      <c r="D4234" s="190"/>
    </row>
    <row r="4235" spans="4:4" x14ac:dyDescent="0.25">
      <c r="D4235" s="190"/>
    </row>
    <row r="4236" spans="4:4" x14ac:dyDescent="0.25">
      <c r="D4236" s="190"/>
    </row>
    <row r="4237" spans="4:4" x14ac:dyDescent="0.25">
      <c r="D4237" s="190"/>
    </row>
    <row r="4238" spans="4:4" x14ac:dyDescent="0.25">
      <c r="D4238" s="190"/>
    </row>
    <row r="4239" spans="4:4" x14ac:dyDescent="0.25">
      <c r="D4239" s="190"/>
    </row>
    <row r="4240" spans="4:4" x14ac:dyDescent="0.25">
      <c r="D4240" s="190"/>
    </row>
    <row r="4241" spans="4:4" x14ac:dyDescent="0.25">
      <c r="D4241" s="190"/>
    </row>
    <row r="4242" spans="4:4" x14ac:dyDescent="0.25">
      <c r="D4242" s="190"/>
    </row>
    <row r="4243" spans="4:4" x14ac:dyDescent="0.25">
      <c r="D4243" s="190"/>
    </row>
    <row r="4244" spans="4:4" x14ac:dyDescent="0.25">
      <c r="D4244" s="190"/>
    </row>
    <row r="4245" spans="4:4" x14ac:dyDescent="0.25">
      <c r="D4245" s="190"/>
    </row>
    <row r="4246" spans="4:4" x14ac:dyDescent="0.25">
      <c r="D4246" s="190"/>
    </row>
    <row r="4247" spans="4:4" x14ac:dyDescent="0.25">
      <c r="D4247" s="190"/>
    </row>
    <row r="4248" spans="4:4" x14ac:dyDescent="0.25">
      <c r="D4248" s="190"/>
    </row>
    <row r="4249" spans="4:4" x14ac:dyDescent="0.25">
      <c r="D4249" s="190"/>
    </row>
    <row r="4250" spans="4:4" x14ac:dyDescent="0.25">
      <c r="D4250" s="190"/>
    </row>
    <row r="4251" spans="4:4" x14ac:dyDescent="0.25">
      <c r="D4251" s="190"/>
    </row>
    <row r="4252" spans="4:4" x14ac:dyDescent="0.25">
      <c r="D4252" s="190"/>
    </row>
    <row r="4253" spans="4:4" x14ac:dyDescent="0.25">
      <c r="D4253" s="190"/>
    </row>
    <row r="4254" spans="4:4" x14ac:dyDescent="0.25">
      <c r="D4254" s="190"/>
    </row>
    <row r="4255" spans="4:4" x14ac:dyDescent="0.25">
      <c r="D4255" s="190"/>
    </row>
    <row r="4256" spans="4:4" x14ac:dyDescent="0.25">
      <c r="D4256" s="190"/>
    </row>
    <row r="4257" spans="4:4" x14ac:dyDescent="0.25">
      <c r="D4257" s="190"/>
    </row>
    <row r="4258" spans="4:4" x14ac:dyDescent="0.25">
      <c r="D4258" s="190"/>
    </row>
    <row r="4259" spans="4:4" x14ac:dyDescent="0.25">
      <c r="D4259" s="190"/>
    </row>
    <row r="4260" spans="4:4" x14ac:dyDescent="0.25">
      <c r="D4260" s="190"/>
    </row>
    <row r="4261" spans="4:4" x14ac:dyDescent="0.25">
      <c r="D4261" s="190"/>
    </row>
    <row r="4262" spans="4:4" x14ac:dyDescent="0.25">
      <c r="D4262" s="190"/>
    </row>
    <row r="4263" spans="4:4" x14ac:dyDescent="0.25">
      <c r="D4263" s="190"/>
    </row>
    <row r="4264" spans="4:4" x14ac:dyDescent="0.25">
      <c r="D4264" s="190"/>
    </row>
    <row r="4265" spans="4:4" x14ac:dyDescent="0.25">
      <c r="D4265" s="190"/>
    </row>
    <row r="4266" spans="4:4" x14ac:dyDescent="0.25">
      <c r="D4266" s="190"/>
    </row>
    <row r="4267" spans="4:4" x14ac:dyDescent="0.25">
      <c r="D4267" s="190"/>
    </row>
    <row r="4268" spans="4:4" x14ac:dyDescent="0.25">
      <c r="D4268" s="190"/>
    </row>
    <row r="4269" spans="4:4" x14ac:dyDescent="0.25">
      <c r="D4269" s="190"/>
    </row>
    <row r="4270" spans="4:4" x14ac:dyDescent="0.25">
      <c r="D4270" s="190"/>
    </row>
    <row r="4271" spans="4:4" x14ac:dyDescent="0.25">
      <c r="D4271" s="190"/>
    </row>
    <row r="4272" spans="4:4" x14ac:dyDescent="0.25">
      <c r="D4272" s="190"/>
    </row>
    <row r="4273" spans="4:4" x14ac:dyDescent="0.25">
      <c r="D4273" s="190"/>
    </row>
    <row r="4274" spans="4:4" x14ac:dyDescent="0.25">
      <c r="D4274" s="190"/>
    </row>
    <row r="4275" spans="4:4" x14ac:dyDescent="0.25">
      <c r="D4275" s="190"/>
    </row>
    <row r="4276" spans="4:4" x14ac:dyDescent="0.25">
      <c r="D4276" s="190"/>
    </row>
    <row r="4277" spans="4:4" x14ac:dyDescent="0.25">
      <c r="D4277" s="190"/>
    </row>
    <row r="4278" spans="4:4" x14ac:dyDescent="0.25">
      <c r="D4278" s="190"/>
    </row>
    <row r="4279" spans="4:4" x14ac:dyDescent="0.25">
      <c r="D4279" s="190"/>
    </row>
    <row r="4280" spans="4:4" x14ac:dyDescent="0.25">
      <c r="D4280" s="190"/>
    </row>
    <row r="4281" spans="4:4" x14ac:dyDescent="0.25">
      <c r="D4281" s="190"/>
    </row>
    <row r="4282" spans="4:4" x14ac:dyDescent="0.25">
      <c r="D4282" s="190"/>
    </row>
    <row r="4283" spans="4:4" x14ac:dyDescent="0.25">
      <c r="D4283" s="190"/>
    </row>
    <row r="4284" spans="4:4" x14ac:dyDescent="0.25">
      <c r="D4284" s="190"/>
    </row>
    <row r="4285" spans="4:4" x14ac:dyDescent="0.25">
      <c r="D4285" s="190"/>
    </row>
    <row r="4286" spans="4:4" x14ac:dyDescent="0.25">
      <c r="D4286" s="190"/>
    </row>
    <row r="4287" spans="4:4" x14ac:dyDescent="0.25">
      <c r="D4287" s="190"/>
    </row>
    <row r="4288" spans="4:4" x14ac:dyDescent="0.25">
      <c r="D4288" s="190"/>
    </row>
    <row r="4289" spans="4:4" x14ac:dyDescent="0.25">
      <c r="D4289" s="190"/>
    </row>
    <row r="4290" spans="4:4" x14ac:dyDescent="0.25">
      <c r="D4290" s="190"/>
    </row>
    <row r="4291" spans="4:4" x14ac:dyDescent="0.25">
      <c r="D4291" s="190"/>
    </row>
    <row r="4292" spans="4:4" x14ac:dyDescent="0.25">
      <c r="D4292" s="190"/>
    </row>
    <row r="4293" spans="4:4" x14ac:dyDescent="0.25">
      <c r="D4293" s="190"/>
    </row>
    <row r="4294" spans="4:4" x14ac:dyDescent="0.25">
      <c r="D4294" s="190"/>
    </row>
    <row r="4295" spans="4:4" x14ac:dyDescent="0.25">
      <c r="D4295" s="190"/>
    </row>
    <row r="4296" spans="4:4" x14ac:dyDescent="0.25">
      <c r="D4296" s="190"/>
    </row>
    <row r="4297" spans="4:4" x14ac:dyDescent="0.25">
      <c r="D4297" s="190"/>
    </row>
    <row r="4298" spans="4:4" x14ac:dyDescent="0.25">
      <c r="D4298" s="190"/>
    </row>
    <row r="4299" spans="4:4" x14ac:dyDescent="0.25">
      <c r="D4299" s="190"/>
    </row>
    <row r="4300" spans="4:4" x14ac:dyDescent="0.25">
      <c r="D4300" s="190"/>
    </row>
    <row r="4301" spans="4:4" x14ac:dyDescent="0.25">
      <c r="D4301" s="190"/>
    </row>
    <row r="4302" spans="4:4" x14ac:dyDescent="0.25">
      <c r="D4302" s="190"/>
    </row>
    <row r="4303" spans="4:4" x14ac:dyDescent="0.25">
      <c r="D4303" s="190"/>
    </row>
    <row r="4304" spans="4:4" x14ac:dyDescent="0.25">
      <c r="D4304" s="190"/>
    </row>
    <row r="4305" spans="4:4" x14ac:dyDescent="0.25">
      <c r="D4305" s="190"/>
    </row>
    <row r="4306" spans="4:4" x14ac:dyDescent="0.25">
      <c r="D4306" s="190"/>
    </row>
    <row r="4307" spans="4:4" x14ac:dyDescent="0.25">
      <c r="D4307" s="190"/>
    </row>
    <row r="4308" spans="4:4" x14ac:dyDescent="0.25">
      <c r="D4308" s="190"/>
    </row>
    <row r="4309" spans="4:4" x14ac:dyDescent="0.25">
      <c r="D4309" s="190"/>
    </row>
    <row r="4310" spans="4:4" x14ac:dyDescent="0.25">
      <c r="D4310" s="190"/>
    </row>
    <row r="4311" spans="4:4" x14ac:dyDescent="0.25">
      <c r="D4311" s="190"/>
    </row>
    <row r="4312" spans="4:4" x14ac:dyDescent="0.25">
      <c r="D4312" s="190"/>
    </row>
    <row r="4313" spans="4:4" x14ac:dyDescent="0.25">
      <c r="D4313" s="190"/>
    </row>
    <row r="4314" spans="4:4" x14ac:dyDescent="0.25">
      <c r="D4314" s="190"/>
    </row>
    <row r="4315" spans="4:4" x14ac:dyDescent="0.25">
      <c r="D4315" s="190"/>
    </row>
    <row r="4316" spans="4:4" x14ac:dyDescent="0.25">
      <c r="D4316" s="190"/>
    </row>
    <row r="4317" spans="4:4" x14ac:dyDescent="0.25">
      <c r="D4317" s="190"/>
    </row>
    <row r="4318" spans="4:4" x14ac:dyDescent="0.25">
      <c r="D4318" s="190"/>
    </row>
    <row r="4319" spans="4:4" x14ac:dyDescent="0.25">
      <c r="D4319" s="190"/>
    </row>
    <row r="4320" spans="4:4" x14ac:dyDescent="0.25">
      <c r="D4320" s="190"/>
    </row>
    <row r="4321" spans="4:4" x14ac:dyDescent="0.25">
      <c r="D4321" s="190"/>
    </row>
    <row r="4322" spans="4:4" x14ac:dyDescent="0.25">
      <c r="D4322" s="190"/>
    </row>
    <row r="4323" spans="4:4" x14ac:dyDescent="0.25">
      <c r="D4323" s="190"/>
    </row>
    <row r="4324" spans="4:4" x14ac:dyDescent="0.25">
      <c r="D4324" s="190"/>
    </row>
    <row r="4325" spans="4:4" x14ac:dyDescent="0.25">
      <c r="D4325" s="190"/>
    </row>
    <row r="4326" spans="4:4" x14ac:dyDescent="0.25">
      <c r="D4326" s="190"/>
    </row>
    <row r="4327" spans="4:4" x14ac:dyDescent="0.25">
      <c r="D4327" s="190"/>
    </row>
    <row r="4328" spans="4:4" x14ac:dyDescent="0.25">
      <c r="D4328" s="190"/>
    </row>
    <row r="4329" spans="4:4" x14ac:dyDescent="0.25">
      <c r="D4329" s="190"/>
    </row>
    <row r="4330" spans="4:4" x14ac:dyDescent="0.25">
      <c r="D4330" s="190"/>
    </row>
    <row r="4331" spans="4:4" x14ac:dyDescent="0.25">
      <c r="D4331" s="190"/>
    </row>
    <row r="4332" spans="4:4" x14ac:dyDescent="0.25">
      <c r="D4332" s="190"/>
    </row>
    <row r="4333" spans="4:4" x14ac:dyDescent="0.25">
      <c r="D4333" s="190"/>
    </row>
    <row r="4334" spans="4:4" x14ac:dyDescent="0.25">
      <c r="D4334" s="190"/>
    </row>
    <row r="4335" spans="4:4" x14ac:dyDescent="0.25">
      <c r="D4335" s="190"/>
    </row>
    <row r="4336" spans="4:4" x14ac:dyDescent="0.25">
      <c r="D4336" s="190"/>
    </row>
    <row r="4337" spans="4:4" x14ac:dyDescent="0.25">
      <c r="D4337" s="190"/>
    </row>
    <row r="4338" spans="4:4" x14ac:dyDescent="0.25">
      <c r="D4338" s="190"/>
    </row>
    <row r="4339" spans="4:4" x14ac:dyDescent="0.25">
      <c r="D4339" s="190"/>
    </row>
    <row r="4340" spans="4:4" x14ac:dyDescent="0.25">
      <c r="D4340" s="190"/>
    </row>
    <row r="4341" spans="4:4" x14ac:dyDescent="0.25">
      <c r="D4341" s="190"/>
    </row>
    <row r="4342" spans="4:4" x14ac:dyDescent="0.25">
      <c r="D4342" s="190"/>
    </row>
    <row r="4343" spans="4:4" x14ac:dyDescent="0.25">
      <c r="D4343" s="190"/>
    </row>
    <row r="4344" spans="4:4" x14ac:dyDescent="0.25">
      <c r="D4344" s="190"/>
    </row>
    <row r="4345" spans="4:4" x14ac:dyDescent="0.25">
      <c r="D4345" s="190"/>
    </row>
    <row r="4346" spans="4:4" x14ac:dyDescent="0.25">
      <c r="D4346" s="190"/>
    </row>
    <row r="4347" spans="4:4" x14ac:dyDescent="0.25">
      <c r="D4347" s="190"/>
    </row>
    <row r="4348" spans="4:4" x14ac:dyDescent="0.25">
      <c r="D4348" s="190"/>
    </row>
    <row r="4349" spans="4:4" x14ac:dyDescent="0.25">
      <c r="D4349" s="190"/>
    </row>
    <row r="4350" spans="4:4" x14ac:dyDescent="0.25">
      <c r="D4350" s="190"/>
    </row>
    <row r="4351" spans="4:4" x14ac:dyDescent="0.25">
      <c r="D4351" s="190"/>
    </row>
    <row r="4352" spans="4:4" x14ac:dyDescent="0.25">
      <c r="D4352" s="190"/>
    </row>
    <row r="4353" spans="4:4" x14ac:dyDescent="0.25">
      <c r="D4353" s="190"/>
    </row>
    <row r="4354" spans="4:4" x14ac:dyDescent="0.25">
      <c r="D4354" s="190"/>
    </row>
    <row r="4355" spans="4:4" x14ac:dyDescent="0.25">
      <c r="D4355" s="190"/>
    </row>
    <row r="4356" spans="4:4" x14ac:dyDescent="0.25">
      <c r="D4356" s="190"/>
    </row>
    <row r="4357" spans="4:4" x14ac:dyDescent="0.25">
      <c r="D4357" s="190"/>
    </row>
    <row r="4358" spans="4:4" x14ac:dyDescent="0.25">
      <c r="D4358" s="190"/>
    </row>
    <row r="4359" spans="4:4" x14ac:dyDescent="0.25">
      <c r="D4359" s="190"/>
    </row>
    <row r="4360" spans="4:4" x14ac:dyDescent="0.25">
      <c r="D4360" s="190"/>
    </row>
    <row r="4361" spans="4:4" x14ac:dyDescent="0.25">
      <c r="D4361" s="190"/>
    </row>
    <row r="4362" spans="4:4" x14ac:dyDescent="0.25">
      <c r="D4362" s="190"/>
    </row>
    <row r="4363" spans="4:4" x14ac:dyDescent="0.25">
      <c r="D4363" s="190"/>
    </row>
    <row r="4364" spans="4:4" x14ac:dyDescent="0.25">
      <c r="D4364" s="190"/>
    </row>
    <row r="4365" spans="4:4" x14ac:dyDescent="0.25">
      <c r="D4365" s="190"/>
    </row>
    <row r="4366" spans="4:4" x14ac:dyDescent="0.25">
      <c r="D4366" s="190"/>
    </row>
    <row r="4367" spans="4:4" x14ac:dyDescent="0.25">
      <c r="D4367" s="190"/>
    </row>
    <row r="4368" spans="4:4" x14ac:dyDescent="0.25">
      <c r="D4368" s="190"/>
    </row>
    <row r="4369" spans="4:4" x14ac:dyDescent="0.25">
      <c r="D4369" s="190"/>
    </row>
    <row r="4370" spans="4:4" x14ac:dyDescent="0.25">
      <c r="D4370" s="190"/>
    </row>
    <row r="4371" spans="4:4" x14ac:dyDescent="0.25">
      <c r="D4371" s="190"/>
    </row>
    <row r="4372" spans="4:4" x14ac:dyDescent="0.25">
      <c r="D4372" s="190"/>
    </row>
    <row r="4373" spans="4:4" x14ac:dyDescent="0.25">
      <c r="D4373" s="190"/>
    </row>
    <row r="4374" spans="4:4" x14ac:dyDescent="0.25">
      <c r="D4374" s="190"/>
    </row>
    <row r="4375" spans="4:4" x14ac:dyDescent="0.25">
      <c r="D4375" s="190"/>
    </row>
    <row r="4376" spans="4:4" x14ac:dyDescent="0.25">
      <c r="D4376" s="190"/>
    </row>
    <row r="4377" spans="4:4" x14ac:dyDescent="0.25">
      <c r="D4377" s="190"/>
    </row>
    <row r="4378" spans="4:4" x14ac:dyDescent="0.25">
      <c r="D4378" s="190"/>
    </row>
    <row r="4379" spans="4:4" x14ac:dyDescent="0.25">
      <c r="D4379" s="190"/>
    </row>
    <row r="4380" spans="4:4" x14ac:dyDescent="0.25">
      <c r="D4380" s="190"/>
    </row>
    <row r="4381" spans="4:4" x14ac:dyDescent="0.25">
      <c r="D4381" s="190"/>
    </row>
    <row r="4382" spans="4:4" x14ac:dyDescent="0.25">
      <c r="D4382" s="190"/>
    </row>
    <row r="4383" spans="4:4" x14ac:dyDescent="0.25">
      <c r="D4383" s="190"/>
    </row>
    <row r="4384" spans="4:4" x14ac:dyDescent="0.25">
      <c r="D4384" s="190"/>
    </row>
    <row r="4385" spans="4:4" x14ac:dyDescent="0.25">
      <c r="D4385" s="190"/>
    </row>
    <row r="4386" spans="4:4" x14ac:dyDescent="0.25">
      <c r="D4386" s="190"/>
    </row>
    <row r="4387" spans="4:4" x14ac:dyDescent="0.25">
      <c r="D4387" s="190"/>
    </row>
    <row r="4388" spans="4:4" x14ac:dyDescent="0.25">
      <c r="D4388" s="190"/>
    </row>
    <row r="4389" spans="4:4" x14ac:dyDescent="0.25">
      <c r="D4389" s="190"/>
    </row>
    <row r="4390" spans="4:4" x14ac:dyDescent="0.25">
      <c r="D4390" s="190"/>
    </row>
    <row r="4391" spans="4:4" x14ac:dyDescent="0.25">
      <c r="D4391" s="190"/>
    </row>
    <row r="4392" spans="4:4" x14ac:dyDescent="0.25">
      <c r="D4392" s="190"/>
    </row>
    <row r="4393" spans="4:4" x14ac:dyDescent="0.25">
      <c r="D4393" s="190"/>
    </row>
    <row r="4394" spans="4:4" x14ac:dyDescent="0.25">
      <c r="D4394" s="190"/>
    </row>
    <row r="4395" spans="4:4" x14ac:dyDescent="0.25">
      <c r="D4395" s="190"/>
    </row>
    <row r="4396" spans="4:4" x14ac:dyDescent="0.25">
      <c r="D4396" s="190"/>
    </row>
    <row r="4397" spans="4:4" x14ac:dyDescent="0.25">
      <c r="D4397" s="190"/>
    </row>
    <row r="4398" spans="4:4" x14ac:dyDescent="0.25">
      <c r="D4398" s="190"/>
    </row>
    <row r="4399" spans="4:4" x14ac:dyDescent="0.25">
      <c r="D4399" s="190"/>
    </row>
    <row r="4400" spans="4:4" x14ac:dyDescent="0.25">
      <c r="D4400" s="190"/>
    </row>
    <row r="4401" spans="4:4" x14ac:dyDescent="0.25">
      <c r="D4401" s="190"/>
    </row>
    <row r="4402" spans="4:4" x14ac:dyDescent="0.25">
      <c r="D4402" s="190"/>
    </row>
    <row r="4403" spans="4:4" x14ac:dyDescent="0.25">
      <c r="D4403" s="190"/>
    </row>
    <row r="4404" spans="4:4" x14ac:dyDescent="0.25">
      <c r="D4404" s="190"/>
    </row>
    <row r="4405" spans="4:4" x14ac:dyDescent="0.25">
      <c r="D4405" s="190"/>
    </row>
    <row r="4406" spans="4:4" x14ac:dyDescent="0.25">
      <c r="D4406" s="190"/>
    </row>
    <row r="4407" spans="4:4" x14ac:dyDescent="0.25">
      <c r="D4407" s="190"/>
    </row>
    <row r="4408" spans="4:4" x14ac:dyDescent="0.25">
      <c r="D4408" s="190"/>
    </row>
    <row r="4409" spans="4:4" x14ac:dyDescent="0.25">
      <c r="D4409" s="190"/>
    </row>
    <row r="4410" spans="4:4" x14ac:dyDescent="0.25">
      <c r="D4410" s="190"/>
    </row>
    <row r="4411" spans="4:4" x14ac:dyDescent="0.25">
      <c r="D4411" s="190"/>
    </row>
    <row r="4412" spans="4:4" x14ac:dyDescent="0.25">
      <c r="D4412" s="190"/>
    </row>
    <row r="4413" spans="4:4" x14ac:dyDescent="0.25">
      <c r="D4413" s="190"/>
    </row>
    <row r="4414" spans="4:4" x14ac:dyDescent="0.25">
      <c r="D4414" s="190"/>
    </row>
    <row r="4415" spans="4:4" x14ac:dyDescent="0.25">
      <c r="D4415" s="190"/>
    </row>
    <row r="4416" spans="4:4" x14ac:dyDescent="0.25">
      <c r="D4416" s="190"/>
    </row>
    <row r="4417" spans="4:4" x14ac:dyDescent="0.25">
      <c r="D4417" s="190"/>
    </row>
    <row r="4418" spans="4:4" x14ac:dyDescent="0.25">
      <c r="D4418" s="190"/>
    </row>
    <row r="4419" spans="4:4" x14ac:dyDescent="0.25">
      <c r="D4419" s="190"/>
    </row>
    <row r="4420" spans="4:4" x14ac:dyDescent="0.25">
      <c r="D4420" s="190"/>
    </row>
    <row r="4421" spans="4:4" x14ac:dyDescent="0.25">
      <c r="D4421" s="190"/>
    </row>
    <row r="4422" spans="4:4" x14ac:dyDescent="0.25">
      <c r="D4422" s="190"/>
    </row>
    <row r="4423" spans="4:4" x14ac:dyDescent="0.25">
      <c r="D4423" s="190"/>
    </row>
    <row r="4424" spans="4:4" x14ac:dyDescent="0.25">
      <c r="D4424" s="190"/>
    </row>
    <row r="4425" spans="4:4" x14ac:dyDescent="0.25">
      <c r="D4425" s="190"/>
    </row>
    <row r="4426" spans="4:4" x14ac:dyDescent="0.25">
      <c r="D4426" s="190"/>
    </row>
    <row r="4427" spans="4:4" x14ac:dyDescent="0.25">
      <c r="D4427" s="190"/>
    </row>
    <row r="4428" spans="4:4" x14ac:dyDescent="0.25">
      <c r="D4428" s="190"/>
    </row>
    <row r="4429" spans="4:4" x14ac:dyDescent="0.25">
      <c r="D4429" s="190"/>
    </row>
    <row r="4430" spans="4:4" x14ac:dyDescent="0.25">
      <c r="D4430" s="190"/>
    </row>
    <row r="4431" spans="4:4" x14ac:dyDescent="0.25">
      <c r="D4431" s="190"/>
    </row>
    <row r="4432" spans="4:4" x14ac:dyDescent="0.25">
      <c r="D4432" s="190"/>
    </row>
    <row r="4433" spans="4:4" x14ac:dyDescent="0.25">
      <c r="D4433" s="190"/>
    </row>
    <row r="4434" spans="4:4" x14ac:dyDescent="0.25">
      <c r="D4434" s="190"/>
    </row>
    <row r="4435" spans="4:4" x14ac:dyDescent="0.25">
      <c r="D4435" s="190"/>
    </row>
    <row r="4436" spans="4:4" x14ac:dyDescent="0.25">
      <c r="D4436" s="190"/>
    </row>
    <row r="4437" spans="4:4" x14ac:dyDescent="0.25">
      <c r="D4437" s="190"/>
    </row>
    <row r="4438" spans="4:4" x14ac:dyDescent="0.25">
      <c r="D4438" s="190"/>
    </row>
    <row r="4439" spans="4:4" x14ac:dyDescent="0.25">
      <c r="D4439" s="190"/>
    </row>
    <row r="4440" spans="4:4" x14ac:dyDescent="0.25">
      <c r="D4440" s="190"/>
    </row>
    <row r="4441" spans="4:4" x14ac:dyDescent="0.25">
      <c r="D4441" s="190"/>
    </row>
    <row r="4442" spans="4:4" x14ac:dyDescent="0.25">
      <c r="D4442" s="190"/>
    </row>
    <row r="4443" spans="4:4" x14ac:dyDescent="0.25">
      <c r="D4443" s="190"/>
    </row>
    <row r="4444" spans="4:4" x14ac:dyDescent="0.25">
      <c r="D4444" s="190"/>
    </row>
    <row r="4445" spans="4:4" x14ac:dyDescent="0.25">
      <c r="D4445" s="190"/>
    </row>
    <row r="4446" spans="4:4" x14ac:dyDescent="0.25">
      <c r="D4446" s="190"/>
    </row>
    <row r="4447" spans="4:4" x14ac:dyDescent="0.25">
      <c r="D4447" s="190"/>
    </row>
    <row r="4448" spans="4:4" x14ac:dyDescent="0.25">
      <c r="D4448" s="190"/>
    </row>
    <row r="4449" spans="4:4" x14ac:dyDescent="0.25">
      <c r="D4449" s="190"/>
    </row>
    <row r="4450" spans="4:4" x14ac:dyDescent="0.25">
      <c r="D4450" s="190"/>
    </row>
    <row r="4451" spans="4:4" x14ac:dyDescent="0.25">
      <c r="D4451" s="190"/>
    </row>
    <row r="4452" spans="4:4" x14ac:dyDescent="0.25">
      <c r="D4452" s="190"/>
    </row>
    <row r="4453" spans="4:4" x14ac:dyDescent="0.25">
      <c r="D4453" s="190"/>
    </row>
    <row r="4454" spans="4:4" x14ac:dyDescent="0.25">
      <c r="D4454" s="190"/>
    </row>
    <row r="4455" spans="4:4" x14ac:dyDescent="0.25">
      <c r="D4455" s="190"/>
    </row>
    <row r="4456" spans="4:4" x14ac:dyDescent="0.25">
      <c r="D4456" s="190"/>
    </row>
    <row r="4457" spans="4:4" x14ac:dyDescent="0.25">
      <c r="D4457" s="190"/>
    </row>
    <row r="4458" spans="4:4" x14ac:dyDescent="0.25">
      <c r="D4458" s="190"/>
    </row>
    <row r="4459" spans="4:4" x14ac:dyDescent="0.25">
      <c r="D4459" s="190"/>
    </row>
    <row r="4460" spans="4:4" x14ac:dyDescent="0.25">
      <c r="D4460" s="190"/>
    </row>
    <row r="4461" spans="4:4" x14ac:dyDescent="0.25">
      <c r="D4461" s="190"/>
    </row>
    <row r="4462" spans="4:4" x14ac:dyDescent="0.25">
      <c r="D4462" s="190"/>
    </row>
    <row r="4463" spans="4:4" x14ac:dyDescent="0.25">
      <c r="D4463" s="190"/>
    </row>
    <row r="4464" spans="4:4" x14ac:dyDescent="0.25">
      <c r="D4464" s="190"/>
    </row>
    <row r="4465" spans="4:4" x14ac:dyDescent="0.25">
      <c r="D4465" s="190"/>
    </row>
    <row r="4466" spans="4:4" x14ac:dyDescent="0.25">
      <c r="D4466" s="190"/>
    </row>
    <row r="4467" spans="4:4" x14ac:dyDescent="0.25">
      <c r="D4467" s="190"/>
    </row>
    <row r="4468" spans="4:4" x14ac:dyDescent="0.25">
      <c r="D4468" s="190"/>
    </row>
    <row r="4469" spans="4:4" x14ac:dyDescent="0.25">
      <c r="D4469" s="190"/>
    </row>
    <row r="4470" spans="4:4" x14ac:dyDescent="0.25">
      <c r="D4470" s="190"/>
    </row>
    <row r="4471" spans="4:4" x14ac:dyDescent="0.25">
      <c r="D4471" s="190"/>
    </row>
    <row r="4472" spans="4:4" x14ac:dyDescent="0.25">
      <c r="D4472" s="190"/>
    </row>
    <row r="4473" spans="4:4" x14ac:dyDescent="0.25">
      <c r="D4473" s="190"/>
    </row>
    <row r="4474" spans="4:4" x14ac:dyDescent="0.25">
      <c r="D4474" s="190"/>
    </row>
    <row r="4475" spans="4:4" x14ac:dyDescent="0.25">
      <c r="D4475" s="190"/>
    </row>
    <row r="4476" spans="4:4" x14ac:dyDescent="0.25">
      <c r="D4476" s="190"/>
    </row>
    <row r="4477" spans="4:4" x14ac:dyDescent="0.25">
      <c r="D4477" s="190"/>
    </row>
    <row r="4478" spans="4:4" x14ac:dyDescent="0.25">
      <c r="D4478" s="190"/>
    </row>
    <row r="4479" spans="4:4" x14ac:dyDescent="0.25">
      <c r="D4479" s="190"/>
    </row>
    <row r="4480" spans="4:4" x14ac:dyDescent="0.25">
      <c r="D4480" s="190"/>
    </row>
    <row r="4481" spans="4:4" x14ac:dyDescent="0.25">
      <c r="D4481" s="190"/>
    </row>
    <row r="4482" spans="4:4" x14ac:dyDescent="0.25">
      <c r="D4482" s="190"/>
    </row>
    <row r="4483" spans="4:4" x14ac:dyDescent="0.25">
      <c r="D4483" s="190"/>
    </row>
    <row r="4484" spans="4:4" x14ac:dyDescent="0.25">
      <c r="D4484" s="190"/>
    </row>
    <row r="4485" spans="4:4" x14ac:dyDescent="0.25">
      <c r="D4485" s="190"/>
    </row>
    <row r="4486" spans="4:4" x14ac:dyDescent="0.25">
      <c r="D4486" s="190"/>
    </row>
    <row r="4487" spans="4:4" x14ac:dyDescent="0.25">
      <c r="D4487" s="190"/>
    </row>
    <row r="4488" spans="4:4" x14ac:dyDescent="0.25">
      <c r="D4488" s="190"/>
    </row>
    <row r="4489" spans="4:4" x14ac:dyDescent="0.25">
      <c r="D4489" s="190"/>
    </row>
    <row r="4490" spans="4:4" x14ac:dyDescent="0.25">
      <c r="D4490" s="190"/>
    </row>
    <row r="4491" spans="4:4" x14ac:dyDescent="0.25">
      <c r="D4491" s="190"/>
    </row>
    <row r="4492" spans="4:4" x14ac:dyDescent="0.25">
      <c r="D4492" s="190"/>
    </row>
    <row r="4493" spans="4:4" x14ac:dyDescent="0.25">
      <c r="D4493" s="190"/>
    </row>
    <row r="4494" spans="4:4" x14ac:dyDescent="0.25">
      <c r="D4494" s="190"/>
    </row>
    <row r="4495" spans="4:4" x14ac:dyDescent="0.25">
      <c r="D4495" s="190"/>
    </row>
    <row r="4496" spans="4:4" x14ac:dyDescent="0.25">
      <c r="D4496" s="190"/>
    </row>
    <row r="4497" spans="4:4" x14ac:dyDescent="0.25">
      <c r="D4497" s="190"/>
    </row>
    <row r="4498" spans="4:4" x14ac:dyDescent="0.25">
      <c r="D4498" s="190"/>
    </row>
    <row r="4499" spans="4:4" x14ac:dyDescent="0.25">
      <c r="D4499" s="190"/>
    </row>
    <row r="4500" spans="4:4" x14ac:dyDescent="0.25">
      <c r="D4500" s="190"/>
    </row>
    <row r="4501" spans="4:4" x14ac:dyDescent="0.25">
      <c r="D4501" s="190"/>
    </row>
    <row r="4502" spans="4:4" x14ac:dyDescent="0.25">
      <c r="D4502" s="190"/>
    </row>
    <row r="4503" spans="4:4" x14ac:dyDescent="0.25">
      <c r="D4503" s="190"/>
    </row>
    <row r="4504" spans="4:4" x14ac:dyDescent="0.25">
      <c r="D4504" s="190"/>
    </row>
    <row r="4505" spans="4:4" x14ac:dyDescent="0.25">
      <c r="D4505" s="190"/>
    </row>
    <row r="4506" spans="4:4" x14ac:dyDescent="0.25">
      <c r="D4506" s="190"/>
    </row>
    <row r="4507" spans="4:4" x14ac:dyDescent="0.25">
      <c r="D4507" s="190"/>
    </row>
    <row r="4508" spans="4:4" x14ac:dyDescent="0.25">
      <c r="D4508" s="190"/>
    </row>
    <row r="4509" spans="4:4" x14ac:dyDescent="0.25">
      <c r="D4509" s="190"/>
    </row>
    <row r="4510" spans="4:4" x14ac:dyDescent="0.25">
      <c r="D4510" s="190"/>
    </row>
    <row r="4511" spans="4:4" x14ac:dyDescent="0.25">
      <c r="D4511" s="190"/>
    </row>
    <row r="4512" spans="4:4" x14ac:dyDescent="0.25">
      <c r="D4512" s="190"/>
    </row>
    <row r="4513" spans="4:4" x14ac:dyDescent="0.25">
      <c r="D4513" s="190"/>
    </row>
    <row r="4514" spans="4:4" x14ac:dyDescent="0.25">
      <c r="D4514" s="190"/>
    </row>
    <row r="4515" spans="4:4" x14ac:dyDescent="0.25">
      <c r="D4515" s="190"/>
    </row>
    <row r="4516" spans="4:4" x14ac:dyDescent="0.25">
      <c r="D4516" s="190"/>
    </row>
    <row r="4517" spans="4:4" x14ac:dyDescent="0.25">
      <c r="D4517" s="190"/>
    </row>
    <row r="4518" spans="4:4" x14ac:dyDescent="0.25">
      <c r="D4518" s="190"/>
    </row>
    <row r="4519" spans="4:4" x14ac:dyDescent="0.25">
      <c r="D4519" s="190"/>
    </row>
    <row r="4520" spans="4:4" x14ac:dyDescent="0.25">
      <c r="D4520" s="190"/>
    </row>
    <row r="4521" spans="4:4" x14ac:dyDescent="0.25">
      <c r="D4521" s="190"/>
    </row>
    <row r="4522" spans="4:4" x14ac:dyDescent="0.25">
      <c r="D4522" s="190"/>
    </row>
    <row r="4523" spans="4:4" x14ac:dyDescent="0.25">
      <c r="D4523" s="190"/>
    </row>
    <row r="4524" spans="4:4" x14ac:dyDescent="0.25">
      <c r="D4524" s="190"/>
    </row>
    <row r="4525" spans="4:4" x14ac:dyDescent="0.25">
      <c r="D4525" s="190"/>
    </row>
    <row r="4526" spans="4:4" x14ac:dyDescent="0.25">
      <c r="D4526" s="190"/>
    </row>
    <row r="4527" spans="4:4" x14ac:dyDescent="0.25">
      <c r="D4527" s="190"/>
    </row>
    <row r="4528" spans="4:4" x14ac:dyDescent="0.25">
      <c r="D4528" s="190"/>
    </row>
    <row r="4529" spans="4:4" x14ac:dyDescent="0.25">
      <c r="D4529" s="190"/>
    </row>
    <row r="4530" spans="4:4" x14ac:dyDescent="0.25">
      <c r="D4530" s="190"/>
    </row>
    <row r="4531" spans="4:4" x14ac:dyDescent="0.25">
      <c r="D4531" s="190"/>
    </row>
    <row r="4532" spans="4:4" x14ac:dyDescent="0.25">
      <c r="D4532" s="190"/>
    </row>
    <row r="4533" spans="4:4" x14ac:dyDescent="0.25">
      <c r="D4533" s="190"/>
    </row>
    <row r="4534" spans="4:4" x14ac:dyDescent="0.25">
      <c r="D4534" s="190"/>
    </row>
    <row r="4535" spans="4:4" x14ac:dyDescent="0.25">
      <c r="D4535" s="190"/>
    </row>
    <row r="4536" spans="4:4" x14ac:dyDescent="0.25">
      <c r="D4536" s="190"/>
    </row>
    <row r="4537" spans="4:4" x14ac:dyDescent="0.25">
      <c r="D4537" s="190"/>
    </row>
    <row r="4538" spans="4:4" x14ac:dyDescent="0.25">
      <c r="D4538" s="190"/>
    </row>
    <row r="4539" spans="4:4" x14ac:dyDescent="0.25">
      <c r="D4539" s="190"/>
    </row>
    <row r="4540" spans="4:4" x14ac:dyDescent="0.25">
      <c r="D4540" s="190"/>
    </row>
    <row r="4541" spans="4:4" x14ac:dyDescent="0.25">
      <c r="D4541" s="190"/>
    </row>
    <row r="4542" spans="4:4" x14ac:dyDescent="0.25">
      <c r="D4542" s="190"/>
    </row>
    <row r="4543" spans="4:4" x14ac:dyDescent="0.25">
      <c r="D4543" s="190"/>
    </row>
    <row r="4544" spans="4:4" x14ac:dyDescent="0.25">
      <c r="D4544" s="190"/>
    </row>
    <row r="4545" spans="4:4" x14ac:dyDescent="0.25">
      <c r="D4545" s="190"/>
    </row>
    <row r="4546" spans="4:4" x14ac:dyDescent="0.25">
      <c r="D4546" s="190"/>
    </row>
    <row r="4547" spans="4:4" x14ac:dyDescent="0.25">
      <c r="D4547" s="190"/>
    </row>
    <row r="4548" spans="4:4" x14ac:dyDescent="0.25">
      <c r="D4548" s="190"/>
    </row>
    <row r="4549" spans="4:4" x14ac:dyDescent="0.25">
      <c r="D4549" s="190"/>
    </row>
    <row r="4550" spans="4:4" x14ac:dyDescent="0.25">
      <c r="D4550" s="190"/>
    </row>
    <row r="4551" spans="4:4" x14ac:dyDescent="0.25">
      <c r="D4551" s="190"/>
    </row>
    <row r="4552" spans="4:4" x14ac:dyDescent="0.25">
      <c r="D4552" s="190"/>
    </row>
    <row r="4553" spans="4:4" x14ac:dyDescent="0.25">
      <c r="D4553" s="190"/>
    </row>
    <row r="4554" spans="4:4" x14ac:dyDescent="0.25">
      <c r="D4554" s="190"/>
    </row>
    <row r="4555" spans="4:4" x14ac:dyDescent="0.25">
      <c r="D4555" s="190"/>
    </row>
    <row r="4556" spans="4:4" x14ac:dyDescent="0.25">
      <c r="D4556" s="190"/>
    </row>
    <row r="4557" spans="4:4" x14ac:dyDescent="0.25">
      <c r="D4557" s="190"/>
    </row>
    <row r="4558" spans="4:4" x14ac:dyDescent="0.25">
      <c r="D4558" s="190"/>
    </row>
    <row r="4559" spans="4:4" x14ac:dyDescent="0.25">
      <c r="D4559" s="190"/>
    </row>
    <row r="4560" spans="4:4" x14ac:dyDescent="0.25">
      <c r="D4560" s="190"/>
    </row>
    <row r="4561" spans="4:4" x14ac:dyDescent="0.25">
      <c r="D4561" s="190"/>
    </row>
    <row r="4562" spans="4:4" x14ac:dyDescent="0.25">
      <c r="D4562" s="190"/>
    </row>
    <row r="4563" spans="4:4" x14ac:dyDescent="0.25">
      <c r="D4563" s="190"/>
    </row>
    <row r="4564" spans="4:4" x14ac:dyDescent="0.25">
      <c r="D4564" s="190"/>
    </row>
    <row r="4565" spans="4:4" x14ac:dyDescent="0.25">
      <c r="D4565" s="190"/>
    </row>
    <row r="4566" spans="4:4" x14ac:dyDescent="0.25">
      <c r="D4566" s="190"/>
    </row>
    <row r="4567" spans="4:4" x14ac:dyDescent="0.25">
      <c r="D4567" s="190"/>
    </row>
    <row r="4568" spans="4:4" x14ac:dyDescent="0.25">
      <c r="D4568" s="190"/>
    </row>
    <row r="4569" spans="4:4" x14ac:dyDescent="0.25">
      <c r="D4569" s="190"/>
    </row>
    <row r="4570" spans="4:4" x14ac:dyDescent="0.25">
      <c r="D4570" s="190"/>
    </row>
    <row r="4571" spans="4:4" x14ac:dyDescent="0.25">
      <c r="D4571" s="190"/>
    </row>
    <row r="4572" spans="4:4" x14ac:dyDescent="0.25">
      <c r="D4572" s="190"/>
    </row>
    <row r="4573" spans="4:4" x14ac:dyDescent="0.25">
      <c r="D4573" s="190"/>
    </row>
    <row r="4574" spans="4:4" x14ac:dyDescent="0.25">
      <c r="D4574" s="190"/>
    </row>
    <row r="4575" spans="4:4" x14ac:dyDescent="0.25">
      <c r="D4575" s="190"/>
    </row>
    <row r="4576" spans="4:4" x14ac:dyDescent="0.25">
      <c r="D4576" s="190"/>
    </row>
    <row r="4577" spans="4:4" x14ac:dyDescent="0.25">
      <c r="D4577" s="190"/>
    </row>
    <row r="4578" spans="4:4" x14ac:dyDescent="0.25">
      <c r="D4578" s="190"/>
    </row>
    <row r="4579" spans="4:4" x14ac:dyDescent="0.25">
      <c r="D4579" s="190"/>
    </row>
    <row r="4580" spans="4:4" x14ac:dyDescent="0.25">
      <c r="D4580" s="190"/>
    </row>
    <row r="4581" spans="4:4" x14ac:dyDescent="0.25">
      <c r="D4581" s="190"/>
    </row>
    <row r="4582" spans="4:4" x14ac:dyDescent="0.25">
      <c r="D4582" s="190"/>
    </row>
    <row r="4583" spans="4:4" x14ac:dyDescent="0.25">
      <c r="D4583" s="190"/>
    </row>
    <row r="4584" spans="4:4" x14ac:dyDescent="0.25">
      <c r="D4584" s="190"/>
    </row>
    <row r="4585" spans="4:4" x14ac:dyDescent="0.25">
      <c r="D4585" s="190"/>
    </row>
    <row r="4586" spans="4:4" x14ac:dyDescent="0.25">
      <c r="D4586" s="190"/>
    </row>
    <row r="4587" spans="4:4" x14ac:dyDescent="0.25">
      <c r="D4587" s="190"/>
    </row>
    <row r="4588" spans="4:4" x14ac:dyDescent="0.25">
      <c r="D4588" s="190"/>
    </row>
    <row r="4589" spans="4:4" x14ac:dyDescent="0.25">
      <c r="D4589" s="190"/>
    </row>
    <row r="4590" spans="4:4" x14ac:dyDescent="0.25">
      <c r="D4590" s="190"/>
    </row>
    <row r="4591" spans="4:4" x14ac:dyDescent="0.25">
      <c r="D4591" s="190"/>
    </row>
    <row r="4592" spans="4:4" x14ac:dyDescent="0.25">
      <c r="D4592" s="190"/>
    </row>
    <row r="4593" spans="4:4" x14ac:dyDescent="0.25">
      <c r="D4593" s="190"/>
    </row>
    <row r="4594" spans="4:4" x14ac:dyDescent="0.25">
      <c r="D4594" s="190"/>
    </row>
    <row r="4595" spans="4:4" x14ac:dyDescent="0.25">
      <c r="D4595" s="190"/>
    </row>
    <row r="4596" spans="4:4" x14ac:dyDescent="0.25">
      <c r="D4596" s="190"/>
    </row>
    <row r="4597" spans="4:4" x14ac:dyDescent="0.25">
      <c r="D4597" s="190"/>
    </row>
    <row r="4598" spans="4:4" x14ac:dyDescent="0.25">
      <c r="D4598" s="190"/>
    </row>
    <row r="4599" spans="4:4" x14ac:dyDescent="0.25">
      <c r="D4599" s="190"/>
    </row>
    <row r="4600" spans="4:4" x14ac:dyDescent="0.25">
      <c r="D4600" s="190"/>
    </row>
    <row r="4601" spans="4:4" x14ac:dyDescent="0.25">
      <c r="D4601" s="190"/>
    </row>
    <row r="4602" spans="4:4" x14ac:dyDescent="0.25">
      <c r="D4602" s="190"/>
    </row>
    <row r="4603" spans="4:4" x14ac:dyDescent="0.25">
      <c r="D4603" s="190"/>
    </row>
    <row r="4604" spans="4:4" x14ac:dyDescent="0.25">
      <c r="D4604" s="190"/>
    </row>
    <row r="4605" spans="4:4" x14ac:dyDescent="0.25">
      <c r="D4605" s="190"/>
    </row>
    <row r="4606" spans="4:4" x14ac:dyDescent="0.25">
      <c r="D4606" s="190"/>
    </row>
    <row r="4607" spans="4:4" x14ac:dyDescent="0.25">
      <c r="D4607" s="190"/>
    </row>
    <row r="4608" spans="4:4" x14ac:dyDescent="0.25">
      <c r="D4608" s="190"/>
    </row>
    <row r="4609" spans="4:4" x14ac:dyDescent="0.25">
      <c r="D4609" s="190"/>
    </row>
    <row r="4610" spans="4:4" x14ac:dyDescent="0.25">
      <c r="D4610" s="190"/>
    </row>
    <row r="4611" spans="4:4" x14ac:dyDescent="0.25">
      <c r="D4611" s="190"/>
    </row>
    <row r="4612" spans="4:4" x14ac:dyDescent="0.25">
      <c r="D4612" s="190"/>
    </row>
    <row r="4613" spans="4:4" x14ac:dyDescent="0.25">
      <c r="D4613" s="190"/>
    </row>
    <row r="4614" spans="4:4" x14ac:dyDescent="0.25">
      <c r="D4614" s="190"/>
    </row>
    <row r="4615" spans="4:4" x14ac:dyDescent="0.25">
      <c r="D4615" s="190"/>
    </row>
    <row r="4616" spans="4:4" x14ac:dyDescent="0.25">
      <c r="D4616" s="190"/>
    </row>
    <row r="4617" spans="4:4" x14ac:dyDescent="0.25">
      <c r="D4617" s="190"/>
    </row>
    <row r="4618" spans="4:4" x14ac:dyDescent="0.25">
      <c r="D4618" s="190"/>
    </row>
    <row r="4619" spans="4:4" x14ac:dyDescent="0.25">
      <c r="D4619" s="190"/>
    </row>
    <row r="4620" spans="4:4" x14ac:dyDescent="0.25">
      <c r="D4620" s="190"/>
    </row>
    <row r="4621" spans="4:4" x14ac:dyDescent="0.25">
      <c r="D4621" s="190"/>
    </row>
    <row r="4622" spans="4:4" x14ac:dyDescent="0.25">
      <c r="D4622" s="190"/>
    </row>
    <row r="4623" spans="4:4" x14ac:dyDescent="0.25">
      <c r="D4623" s="190"/>
    </row>
    <row r="4624" spans="4:4" x14ac:dyDescent="0.25">
      <c r="D4624" s="190"/>
    </row>
    <row r="4625" spans="4:4" x14ac:dyDescent="0.25">
      <c r="D4625" s="190"/>
    </row>
    <row r="4626" spans="4:4" x14ac:dyDescent="0.25">
      <c r="D4626" s="190"/>
    </row>
    <row r="4627" spans="4:4" x14ac:dyDescent="0.25">
      <c r="D4627" s="190"/>
    </row>
    <row r="4628" spans="4:4" x14ac:dyDescent="0.25">
      <c r="D4628" s="190"/>
    </row>
    <row r="4629" spans="4:4" x14ac:dyDescent="0.25">
      <c r="D4629" s="190"/>
    </row>
    <row r="4630" spans="4:4" x14ac:dyDescent="0.25">
      <c r="D4630" s="190"/>
    </row>
    <row r="4631" spans="4:4" x14ac:dyDescent="0.25">
      <c r="D4631" s="190"/>
    </row>
    <row r="4632" spans="4:4" x14ac:dyDescent="0.25">
      <c r="D4632" s="190"/>
    </row>
    <row r="4633" spans="4:4" x14ac:dyDescent="0.25">
      <c r="D4633" s="190"/>
    </row>
    <row r="4634" spans="4:4" x14ac:dyDescent="0.25">
      <c r="D4634" s="190"/>
    </row>
    <row r="4635" spans="4:4" x14ac:dyDescent="0.25">
      <c r="D4635" s="190"/>
    </row>
    <row r="4636" spans="4:4" x14ac:dyDescent="0.25">
      <c r="D4636" s="190"/>
    </row>
    <row r="4637" spans="4:4" x14ac:dyDescent="0.25">
      <c r="D4637" s="190"/>
    </row>
    <row r="4638" spans="4:4" x14ac:dyDescent="0.25">
      <c r="D4638" s="190"/>
    </row>
    <row r="4639" spans="4:4" x14ac:dyDescent="0.25">
      <c r="D4639" s="190"/>
    </row>
    <row r="4640" spans="4:4" x14ac:dyDescent="0.25">
      <c r="D4640" s="190"/>
    </row>
    <row r="4641" spans="4:4" x14ac:dyDescent="0.25">
      <c r="D4641" s="190"/>
    </row>
    <row r="4642" spans="4:4" x14ac:dyDescent="0.25">
      <c r="D4642" s="190"/>
    </row>
    <row r="4643" spans="4:4" x14ac:dyDescent="0.25">
      <c r="D4643" s="190"/>
    </row>
    <row r="4644" spans="4:4" x14ac:dyDescent="0.25">
      <c r="D4644" s="190"/>
    </row>
    <row r="4645" spans="4:4" x14ac:dyDescent="0.25">
      <c r="D4645" s="190"/>
    </row>
    <row r="4646" spans="4:4" x14ac:dyDescent="0.25">
      <c r="D4646" s="190"/>
    </row>
    <row r="4647" spans="4:4" x14ac:dyDescent="0.25">
      <c r="D4647" s="190"/>
    </row>
    <row r="4648" spans="4:4" x14ac:dyDescent="0.25">
      <c r="D4648" s="190"/>
    </row>
    <row r="4649" spans="4:4" x14ac:dyDescent="0.25">
      <c r="D4649" s="190"/>
    </row>
    <row r="4650" spans="4:4" x14ac:dyDescent="0.25">
      <c r="D4650" s="190"/>
    </row>
    <row r="4651" spans="4:4" x14ac:dyDescent="0.25">
      <c r="D4651" s="190"/>
    </row>
    <row r="4652" spans="4:4" x14ac:dyDescent="0.25">
      <c r="D4652" s="190"/>
    </row>
    <row r="4653" spans="4:4" x14ac:dyDescent="0.25">
      <c r="D4653" s="190"/>
    </row>
    <row r="4654" spans="4:4" x14ac:dyDescent="0.25">
      <c r="D4654" s="190"/>
    </row>
    <row r="4655" spans="4:4" x14ac:dyDescent="0.25">
      <c r="D4655" s="190"/>
    </row>
    <row r="4656" spans="4:4" x14ac:dyDescent="0.25">
      <c r="D4656" s="190"/>
    </row>
    <row r="4657" spans="4:4" x14ac:dyDescent="0.25">
      <c r="D4657" s="190"/>
    </row>
    <row r="4658" spans="4:4" x14ac:dyDescent="0.25">
      <c r="D4658" s="190"/>
    </row>
    <row r="4659" spans="4:4" x14ac:dyDescent="0.25">
      <c r="D4659" s="190"/>
    </row>
    <row r="4660" spans="4:4" x14ac:dyDescent="0.25">
      <c r="D4660" s="190"/>
    </row>
    <row r="4661" spans="4:4" x14ac:dyDescent="0.25">
      <c r="D4661" s="190"/>
    </row>
    <row r="4662" spans="4:4" x14ac:dyDescent="0.25">
      <c r="D4662" s="190"/>
    </row>
    <row r="4663" spans="4:4" x14ac:dyDescent="0.25">
      <c r="D4663" s="190"/>
    </row>
    <row r="4664" spans="4:4" x14ac:dyDescent="0.25">
      <c r="D4664" s="190"/>
    </row>
    <row r="4665" spans="4:4" x14ac:dyDescent="0.25">
      <c r="D4665" s="190"/>
    </row>
    <row r="4666" spans="4:4" x14ac:dyDescent="0.25">
      <c r="D4666" s="190"/>
    </row>
    <row r="4667" spans="4:4" x14ac:dyDescent="0.25">
      <c r="D4667" s="190"/>
    </row>
    <row r="4668" spans="4:4" x14ac:dyDescent="0.25">
      <c r="D4668" s="190"/>
    </row>
    <row r="4669" spans="4:4" x14ac:dyDescent="0.25">
      <c r="D4669" s="190"/>
    </row>
    <row r="4670" spans="4:4" x14ac:dyDescent="0.25">
      <c r="D4670" s="190"/>
    </row>
    <row r="4671" spans="4:4" x14ac:dyDescent="0.25">
      <c r="D4671" s="190"/>
    </row>
    <row r="4672" spans="4:4" x14ac:dyDescent="0.25">
      <c r="D4672" s="190"/>
    </row>
    <row r="4673" spans="4:4" x14ac:dyDescent="0.25">
      <c r="D4673" s="190"/>
    </row>
    <row r="4674" spans="4:4" x14ac:dyDescent="0.25">
      <c r="D4674" s="190"/>
    </row>
    <row r="4675" spans="4:4" x14ac:dyDescent="0.25">
      <c r="D4675" s="190"/>
    </row>
    <row r="4676" spans="4:4" x14ac:dyDescent="0.25">
      <c r="D4676" s="190"/>
    </row>
    <row r="4677" spans="4:4" x14ac:dyDescent="0.25">
      <c r="D4677" s="190"/>
    </row>
    <row r="4678" spans="4:4" x14ac:dyDescent="0.25">
      <c r="D4678" s="190"/>
    </row>
    <row r="4679" spans="4:4" x14ac:dyDescent="0.25">
      <c r="D4679" s="190"/>
    </row>
    <row r="4680" spans="4:4" x14ac:dyDescent="0.25">
      <c r="D4680" s="190"/>
    </row>
    <row r="4681" spans="4:4" x14ac:dyDescent="0.25">
      <c r="D4681" s="190"/>
    </row>
    <row r="4682" spans="4:4" x14ac:dyDescent="0.25">
      <c r="D4682" s="190"/>
    </row>
    <row r="4683" spans="4:4" x14ac:dyDescent="0.25">
      <c r="D4683" s="190"/>
    </row>
    <row r="4684" spans="4:4" x14ac:dyDescent="0.25">
      <c r="D4684" s="190"/>
    </row>
    <row r="4685" spans="4:4" x14ac:dyDescent="0.25">
      <c r="D4685" s="190"/>
    </row>
    <row r="4686" spans="4:4" x14ac:dyDescent="0.25">
      <c r="D4686" s="190"/>
    </row>
    <row r="4687" spans="4:4" x14ac:dyDescent="0.25">
      <c r="D4687" s="190"/>
    </row>
    <row r="4688" spans="4:4" x14ac:dyDescent="0.25">
      <c r="D4688" s="190"/>
    </row>
    <row r="4689" spans="4:4" x14ac:dyDescent="0.25">
      <c r="D4689" s="190"/>
    </row>
    <row r="4690" spans="4:4" x14ac:dyDescent="0.25">
      <c r="D4690" s="190"/>
    </row>
    <row r="4691" spans="4:4" x14ac:dyDescent="0.25">
      <c r="D4691" s="190"/>
    </row>
    <row r="4692" spans="4:4" x14ac:dyDescent="0.25">
      <c r="D4692" s="190"/>
    </row>
    <row r="4693" spans="4:4" x14ac:dyDescent="0.25">
      <c r="D4693" s="190"/>
    </row>
    <row r="4694" spans="4:4" x14ac:dyDescent="0.25">
      <c r="D4694" s="190"/>
    </row>
    <row r="4695" spans="4:4" x14ac:dyDescent="0.25">
      <c r="D4695" s="190"/>
    </row>
    <row r="4696" spans="4:4" x14ac:dyDescent="0.25">
      <c r="D4696" s="190"/>
    </row>
    <row r="4697" spans="4:4" x14ac:dyDescent="0.25">
      <c r="D4697" s="190"/>
    </row>
    <row r="4698" spans="4:4" x14ac:dyDescent="0.25">
      <c r="D4698" s="190"/>
    </row>
    <row r="4699" spans="4:4" x14ac:dyDescent="0.25">
      <c r="D4699" s="190"/>
    </row>
    <row r="4700" spans="4:4" x14ac:dyDescent="0.25">
      <c r="D4700" s="190"/>
    </row>
    <row r="4701" spans="4:4" x14ac:dyDescent="0.25">
      <c r="D4701" s="190"/>
    </row>
    <row r="4702" spans="4:4" x14ac:dyDescent="0.25">
      <c r="D4702" s="190"/>
    </row>
    <row r="4703" spans="4:4" x14ac:dyDescent="0.25">
      <c r="D4703" s="190"/>
    </row>
    <row r="4704" spans="4:4" x14ac:dyDescent="0.25">
      <c r="D4704" s="190"/>
    </row>
    <row r="4705" spans="4:4" x14ac:dyDescent="0.25">
      <c r="D4705" s="190"/>
    </row>
    <row r="4706" spans="4:4" x14ac:dyDescent="0.25">
      <c r="D4706" s="190"/>
    </row>
    <row r="4707" spans="4:4" x14ac:dyDescent="0.25">
      <c r="D4707" s="190"/>
    </row>
    <row r="4708" spans="4:4" x14ac:dyDescent="0.25">
      <c r="D4708" s="190"/>
    </row>
    <row r="4709" spans="4:4" x14ac:dyDescent="0.25">
      <c r="D4709" s="190"/>
    </row>
    <row r="4710" spans="4:4" x14ac:dyDescent="0.25">
      <c r="D4710" s="190"/>
    </row>
    <row r="4711" spans="4:4" x14ac:dyDescent="0.25">
      <c r="D4711" s="190"/>
    </row>
    <row r="4712" spans="4:4" x14ac:dyDescent="0.25">
      <c r="D4712" s="190"/>
    </row>
    <row r="4713" spans="4:4" x14ac:dyDescent="0.25">
      <c r="D4713" s="190"/>
    </row>
    <row r="4714" spans="4:4" x14ac:dyDescent="0.25">
      <c r="D4714" s="190"/>
    </row>
    <row r="4715" spans="4:4" x14ac:dyDescent="0.25">
      <c r="D4715" s="190"/>
    </row>
    <row r="4716" spans="4:4" x14ac:dyDescent="0.25">
      <c r="D4716" s="190"/>
    </row>
    <row r="4717" spans="4:4" x14ac:dyDescent="0.25">
      <c r="D4717" s="190"/>
    </row>
    <row r="4718" spans="4:4" x14ac:dyDescent="0.25">
      <c r="D4718" s="190"/>
    </row>
    <row r="4719" spans="4:4" x14ac:dyDescent="0.25">
      <c r="D4719" s="190"/>
    </row>
    <row r="4720" spans="4:4" x14ac:dyDescent="0.25">
      <c r="D4720" s="190"/>
    </row>
    <row r="4721" spans="4:4" x14ac:dyDescent="0.25">
      <c r="D4721" s="190"/>
    </row>
    <row r="4722" spans="4:4" x14ac:dyDescent="0.25">
      <c r="D4722" s="190"/>
    </row>
    <row r="4723" spans="4:4" x14ac:dyDescent="0.25">
      <c r="D4723" s="190"/>
    </row>
    <row r="4724" spans="4:4" x14ac:dyDescent="0.25">
      <c r="D4724" s="190"/>
    </row>
    <row r="4725" spans="4:4" x14ac:dyDescent="0.25">
      <c r="D4725" s="190"/>
    </row>
    <row r="4726" spans="4:4" x14ac:dyDescent="0.25">
      <c r="D4726" s="190"/>
    </row>
    <row r="4727" spans="4:4" x14ac:dyDescent="0.25">
      <c r="D4727" s="190"/>
    </row>
    <row r="4728" spans="4:4" x14ac:dyDescent="0.25">
      <c r="D4728" s="190"/>
    </row>
    <row r="4729" spans="4:4" x14ac:dyDescent="0.25">
      <c r="D4729" s="190"/>
    </row>
    <row r="4730" spans="4:4" x14ac:dyDescent="0.25">
      <c r="D4730" s="190"/>
    </row>
    <row r="4731" spans="4:4" x14ac:dyDescent="0.25">
      <c r="D4731" s="190"/>
    </row>
    <row r="4732" spans="4:4" x14ac:dyDescent="0.25">
      <c r="D4732" s="190"/>
    </row>
    <row r="4733" spans="4:4" x14ac:dyDescent="0.25">
      <c r="D4733" s="190"/>
    </row>
    <row r="4734" spans="4:4" x14ac:dyDescent="0.25">
      <c r="D4734" s="190"/>
    </row>
    <row r="4735" spans="4:4" x14ac:dyDescent="0.25">
      <c r="D4735" s="190"/>
    </row>
    <row r="4736" spans="4:4" x14ac:dyDescent="0.25">
      <c r="D4736" s="190"/>
    </row>
    <row r="4737" spans="4:4" x14ac:dyDescent="0.25">
      <c r="D4737" s="190"/>
    </row>
    <row r="4738" spans="4:4" x14ac:dyDescent="0.25">
      <c r="D4738" s="190"/>
    </row>
    <row r="4739" spans="4:4" x14ac:dyDescent="0.25">
      <c r="D4739" s="190"/>
    </row>
    <row r="4740" spans="4:4" x14ac:dyDescent="0.25">
      <c r="D4740" s="190"/>
    </row>
    <row r="4741" spans="4:4" x14ac:dyDescent="0.25">
      <c r="D4741" s="190"/>
    </row>
    <row r="4742" spans="4:4" x14ac:dyDescent="0.25">
      <c r="D4742" s="190"/>
    </row>
    <row r="4743" spans="4:4" x14ac:dyDescent="0.25">
      <c r="D4743" s="190"/>
    </row>
    <row r="4744" spans="4:4" x14ac:dyDescent="0.25">
      <c r="D4744" s="190"/>
    </row>
    <row r="4745" spans="4:4" x14ac:dyDescent="0.25">
      <c r="D4745" s="190"/>
    </row>
    <row r="4746" spans="4:4" x14ac:dyDescent="0.25">
      <c r="D4746" s="190"/>
    </row>
    <row r="4747" spans="4:4" x14ac:dyDescent="0.25">
      <c r="D4747" s="190"/>
    </row>
    <row r="4748" spans="4:4" x14ac:dyDescent="0.25">
      <c r="D4748" s="190"/>
    </row>
    <row r="4749" spans="4:4" x14ac:dyDescent="0.25">
      <c r="D4749" s="190"/>
    </row>
    <row r="4750" spans="4:4" x14ac:dyDescent="0.25">
      <c r="D4750" s="190"/>
    </row>
    <row r="4751" spans="4:4" x14ac:dyDescent="0.25">
      <c r="D4751" s="190"/>
    </row>
    <row r="4752" spans="4:4" x14ac:dyDescent="0.25">
      <c r="D4752" s="190"/>
    </row>
    <row r="4753" spans="4:4" x14ac:dyDescent="0.25">
      <c r="D4753" s="190"/>
    </row>
    <row r="4754" spans="4:4" x14ac:dyDescent="0.25">
      <c r="D4754" s="190"/>
    </row>
    <row r="4755" spans="4:4" x14ac:dyDescent="0.25">
      <c r="D4755" s="190"/>
    </row>
    <row r="4756" spans="4:4" x14ac:dyDescent="0.25">
      <c r="D4756" s="190"/>
    </row>
    <row r="4757" spans="4:4" x14ac:dyDescent="0.25">
      <c r="D4757" s="190"/>
    </row>
    <row r="4758" spans="4:4" x14ac:dyDescent="0.25">
      <c r="D4758" s="190"/>
    </row>
    <row r="4759" spans="4:4" x14ac:dyDescent="0.25">
      <c r="D4759" s="190"/>
    </row>
    <row r="4760" spans="4:4" x14ac:dyDescent="0.25">
      <c r="D4760" s="190"/>
    </row>
    <row r="4761" spans="4:4" x14ac:dyDescent="0.25">
      <c r="D4761" s="190"/>
    </row>
    <row r="4762" spans="4:4" x14ac:dyDescent="0.25">
      <c r="D4762" s="190"/>
    </row>
    <row r="4763" spans="4:4" x14ac:dyDescent="0.25">
      <c r="D4763" s="190"/>
    </row>
    <row r="4764" spans="4:4" x14ac:dyDescent="0.25">
      <c r="D4764" s="190"/>
    </row>
    <row r="4765" spans="4:4" x14ac:dyDescent="0.25">
      <c r="D4765" s="190"/>
    </row>
    <row r="4766" spans="4:4" x14ac:dyDescent="0.25">
      <c r="D4766" s="190"/>
    </row>
    <row r="4767" spans="4:4" x14ac:dyDescent="0.25">
      <c r="D4767" s="190"/>
    </row>
    <row r="4768" spans="4:4" x14ac:dyDescent="0.25">
      <c r="D4768" s="190"/>
    </row>
    <row r="4769" spans="4:4" x14ac:dyDescent="0.25">
      <c r="D4769" s="190"/>
    </row>
    <row r="4770" spans="4:4" x14ac:dyDescent="0.25">
      <c r="D4770" s="190"/>
    </row>
    <row r="4771" spans="4:4" x14ac:dyDescent="0.25">
      <c r="D4771" s="190"/>
    </row>
    <row r="4772" spans="4:4" x14ac:dyDescent="0.25">
      <c r="D4772" s="190"/>
    </row>
    <row r="4773" spans="4:4" x14ac:dyDescent="0.25">
      <c r="D4773" s="190"/>
    </row>
    <row r="4774" spans="4:4" x14ac:dyDescent="0.25">
      <c r="D4774" s="190"/>
    </row>
    <row r="4775" spans="4:4" x14ac:dyDescent="0.25">
      <c r="D4775" s="190"/>
    </row>
    <row r="4776" spans="4:4" x14ac:dyDescent="0.25">
      <c r="D4776" s="190"/>
    </row>
    <row r="4777" spans="4:4" x14ac:dyDescent="0.25">
      <c r="D4777" s="190"/>
    </row>
    <row r="4778" spans="4:4" x14ac:dyDescent="0.25">
      <c r="D4778" s="190"/>
    </row>
    <row r="4779" spans="4:4" x14ac:dyDescent="0.25">
      <c r="D4779" s="190"/>
    </row>
    <row r="4780" spans="4:4" x14ac:dyDescent="0.25">
      <c r="D4780" s="190"/>
    </row>
    <row r="4781" spans="4:4" x14ac:dyDescent="0.25">
      <c r="D4781" s="190"/>
    </row>
    <row r="4782" spans="4:4" x14ac:dyDescent="0.25">
      <c r="D4782" s="190"/>
    </row>
    <row r="4783" spans="4:4" x14ac:dyDescent="0.25">
      <c r="D4783" s="190"/>
    </row>
    <row r="4784" spans="4:4" x14ac:dyDescent="0.25">
      <c r="D4784" s="190"/>
    </row>
    <row r="4785" spans="4:4" x14ac:dyDescent="0.25">
      <c r="D4785" s="190"/>
    </row>
    <row r="4786" spans="4:4" x14ac:dyDescent="0.25">
      <c r="D4786" s="190"/>
    </row>
    <row r="4787" spans="4:4" x14ac:dyDescent="0.25">
      <c r="D4787" s="190"/>
    </row>
    <row r="4788" spans="4:4" x14ac:dyDescent="0.25">
      <c r="D4788" s="190"/>
    </row>
    <row r="4789" spans="4:4" x14ac:dyDescent="0.25">
      <c r="D4789" s="190"/>
    </row>
    <row r="4790" spans="4:4" x14ac:dyDescent="0.25">
      <c r="D4790" s="190"/>
    </row>
    <row r="4791" spans="4:4" x14ac:dyDescent="0.25">
      <c r="D4791" s="190"/>
    </row>
    <row r="4792" spans="4:4" x14ac:dyDescent="0.25">
      <c r="D4792" s="190"/>
    </row>
    <row r="4793" spans="4:4" x14ac:dyDescent="0.25">
      <c r="D4793" s="190"/>
    </row>
    <row r="4794" spans="4:4" x14ac:dyDescent="0.25">
      <c r="D4794" s="190"/>
    </row>
    <row r="4795" spans="4:4" x14ac:dyDescent="0.25">
      <c r="D4795" s="190"/>
    </row>
    <row r="4796" spans="4:4" x14ac:dyDescent="0.25">
      <c r="D4796" s="190"/>
    </row>
    <row r="4797" spans="4:4" x14ac:dyDescent="0.25">
      <c r="D4797" s="190"/>
    </row>
    <row r="4798" spans="4:4" x14ac:dyDescent="0.25">
      <c r="D4798" s="190"/>
    </row>
    <row r="4799" spans="4:4" x14ac:dyDescent="0.25">
      <c r="D4799" s="190"/>
    </row>
    <row r="4800" spans="4:4" x14ac:dyDescent="0.25">
      <c r="D4800" s="190"/>
    </row>
    <row r="4801" spans="4:4" x14ac:dyDescent="0.25">
      <c r="D4801" s="190"/>
    </row>
    <row r="4802" spans="4:4" x14ac:dyDescent="0.25">
      <c r="D4802" s="190"/>
    </row>
    <row r="4803" spans="4:4" x14ac:dyDescent="0.25">
      <c r="D4803" s="190"/>
    </row>
    <row r="4804" spans="4:4" x14ac:dyDescent="0.25">
      <c r="D4804" s="190"/>
    </row>
    <row r="4805" spans="4:4" x14ac:dyDescent="0.25">
      <c r="D4805" s="190"/>
    </row>
    <row r="4806" spans="4:4" x14ac:dyDescent="0.25">
      <c r="D4806" s="190"/>
    </row>
    <row r="4807" spans="4:4" x14ac:dyDescent="0.25">
      <c r="D4807" s="190"/>
    </row>
    <row r="4808" spans="4:4" x14ac:dyDescent="0.25">
      <c r="D4808" s="190"/>
    </row>
    <row r="4809" spans="4:4" x14ac:dyDescent="0.25">
      <c r="D4809" s="190"/>
    </row>
    <row r="4810" spans="4:4" x14ac:dyDescent="0.25">
      <c r="D4810" s="190"/>
    </row>
    <row r="4811" spans="4:4" x14ac:dyDescent="0.25">
      <c r="D4811" s="190"/>
    </row>
    <row r="4812" spans="4:4" x14ac:dyDescent="0.25">
      <c r="D4812" s="190"/>
    </row>
    <row r="4813" spans="4:4" x14ac:dyDescent="0.25">
      <c r="D4813" s="190"/>
    </row>
    <row r="4814" spans="4:4" x14ac:dyDescent="0.25">
      <c r="D4814" s="190"/>
    </row>
    <row r="4815" spans="4:4" x14ac:dyDescent="0.25">
      <c r="D4815" s="190"/>
    </row>
    <row r="4816" spans="4:4" x14ac:dyDescent="0.25">
      <c r="D4816" s="190"/>
    </row>
    <row r="4817" spans="4:4" x14ac:dyDescent="0.25">
      <c r="D4817" s="190"/>
    </row>
    <row r="4818" spans="4:4" x14ac:dyDescent="0.25">
      <c r="D4818" s="190"/>
    </row>
    <row r="4819" spans="4:4" x14ac:dyDescent="0.25">
      <c r="D4819" s="190"/>
    </row>
    <row r="4820" spans="4:4" x14ac:dyDescent="0.25">
      <c r="D4820" s="190"/>
    </row>
    <row r="4821" spans="4:4" x14ac:dyDescent="0.25">
      <c r="D4821" s="190"/>
    </row>
    <row r="4822" spans="4:4" x14ac:dyDescent="0.25">
      <c r="D4822" s="190"/>
    </row>
    <row r="4823" spans="4:4" x14ac:dyDescent="0.25">
      <c r="D4823" s="190"/>
    </row>
    <row r="4824" spans="4:4" x14ac:dyDescent="0.25">
      <c r="D4824" s="190"/>
    </row>
    <row r="4825" spans="4:4" x14ac:dyDescent="0.25">
      <c r="D4825" s="190"/>
    </row>
    <row r="4826" spans="4:4" x14ac:dyDescent="0.25">
      <c r="D4826" s="190"/>
    </row>
    <row r="4827" spans="4:4" x14ac:dyDescent="0.25">
      <c r="D4827" s="190"/>
    </row>
    <row r="4828" spans="4:4" x14ac:dyDescent="0.25">
      <c r="D4828" s="190"/>
    </row>
    <row r="4829" spans="4:4" x14ac:dyDescent="0.25">
      <c r="D4829" s="190"/>
    </row>
    <row r="4830" spans="4:4" x14ac:dyDescent="0.25">
      <c r="D4830" s="190"/>
    </row>
    <row r="4831" spans="4:4" x14ac:dyDescent="0.25">
      <c r="D4831" s="190"/>
    </row>
    <row r="4832" spans="4:4" x14ac:dyDescent="0.25">
      <c r="D4832" s="190"/>
    </row>
    <row r="4833" spans="4:4" x14ac:dyDescent="0.25">
      <c r="D4833" s="190"/>
    </row>
    <row r="4834" spans="4:4" x14ac:dyDescent="0.25">
      <c r="D4834" s="190"/>
    </row>
    <row r="4835" spans="4:4" x14ac:dyDescent="0.25">
      <c r="D4835" s="190"/>
    </row>
    <row r="4836" spans="4:4" x14ac:dyDescent="0.25">
      <c r="D4836" s="190"/>
    </row>
    <row r="4837" spans="4:4" x14ac:dyDescent="0.25">
      <c r="D4837" s="190"/>
    </row>
    <row r="4838" spans="4:4" x14ac:dyDescent="0.25">
      <c r="D4838" s="190"/>
    </row>
    <row r="4839" spans="4:4" x14ac:dyDescent="0.25">
      <c r="D4839" s="190"/>
    </row>
    <row r="4840" spans="4:4" x14ac:dyDescent="0.25">
      <c r="D4840" s="190"/>
    </row>
    <row r="4841" spans="4:4" x14ac:dyDescent="0.25">
      <c r="D4841" s="190"/>
    </row>
    <row r="4842" spans="4:4" x14ac:dyDescent="0.25">
      <c r="D4842" s="190"/>
    </row>
    <row r="4843" spans="4:4" x14ac:dyDescent="0.25">
      <c r="D4843" s="190"/>
    </row>
    <row r="4844" spans="4:4" x14ac:dyDescent="0.25">
      <c r="D4844" s="190"/>
    </row>
    <row r="4845" spans="4:4" x14ac:dyDescent="0.25">
      <c r="D4845" s="190"/>
    </row>
    <row r="4846" spans="4:4" x14ac:dyDescent="0.25">
      <c r="D4846" s="190"/>
    </row>
    <row r="4847" spans="4:4" x14ac:dyDescent="0.25">
      <c r="D4847" s="190"/>
    </row>
    <row r="4848" spans="4:4" x14ac:dyDescent="0.25">
      <c r="D4848" s="190"/>
    </row>
    <row r="4849" spans="4:4" x14ac:dyDescent="0.25">
      <c r="D4849" s="190"/>
    </row>
    <row r="4850" spans="4:4" x14ac:dyDescent="0.25">
      <c r="D4850" s="190"/>
    </row>
    <row r="4851" spans="4:4" x14ac:dyDescent="0.25">
      <c r="D4851" s="190"/>
    </row>
    <row r="4852" spans="4:4" x14ac:dyDescent="0.25">
      <c r="D4852" s="190"/>
    </row>
    <row r="4853" spans="4:4" x14ac:dyDescent="0.25">
      <c r="D4853" s="190"/>
    </row>
    <row r="4854" spans="4:4" x14ac:dyDescent="0.25">
      <c r="D4854" s="190"/>
    </row>
    <row r="4855" spans="4:4" x14ac:dyDescent="0.25">
      <c r="D4855" s="190"/>
    </row>
    <row r="4856" spans="4:4" x14ac:dyDescent="0.25">
      <c r="D4856" s="190"/>
    </row>
    <row r="4857" spans="4:4" x14ac:dyDescent="0.25">
      <c r="D4857" s="190"/>
    </row>
    <row r="4858" spans="4:4" x14ac:dyDescent="0.25">
      <c r="D4858" s="190"/>
    </row>
    <row r="4859" spans="4:4" x14ac:dyDescent="0.25">
      <c r="D4859" s="190"/>
    </row>
    <row r="4860" spans="4:4" x14ac:dyDescent="0.25">
      <c r="D4860" s="190"/>
    </row>
    <row r="4861" spans="4:4" x14ac:dyDescent="0.25">
      <c r="D4861" s="190"/>
    </row>
    <row r="4862" spans="4:4" x14ac:dyDescent="0.25">
      <c r="D4862" s="190"/>
    </row>
    <row r="4863" spans="4:4" x14ac:dyDescent="0.25">
      <c r="D4863" s="190"/>
    </row>
    <row r="4864" spans="4:4" x14ac:dyDescent="0.25">
      <c r="D4864" s="190"/>
    </row>
    <row r="4865" spans="4:4" x14ac:dyDescent="0.25">
      <c r="D4865" s="190"/>
    </row>
    <row r="4866" spans="4:4" x14ac:dyDescent="0.25">
      <c r="D4866" s="190"/>
    </row>
    <row r="4867" spans="4:4" x14ac:dyDescent="0.25">
      <c r="D4867" s="190"/>
    </row>
    <row r="4868" spans="4:4" x14ac:dyDescent="0.25">
      <c r="D4868" s="190"/>
    </row>
    <row r="4869" spans="4:4" x14ac:dyDescent="0.25">
      <c r="D4869" s="190"/>
    </row>
    <row r="4870" spans="4:4" x14ac:dyDescent="0.25">
      <c r="D4870" s="190"/>
    </row>
    <row r="4871" spans="4:4" x14ac:dyDescent="0.25">
      <c r="D4871" s="190"/>
    </row>
    <row r="4872" spans="4:4" x14ac:dyDescent="0.25">
      <c r="D4872" s="190"/>
    </row>
    <row r="4873" spans="4:4" x14ac:dyDescent="0.25">
      <c r="D4873" s="190"/>
    </row>
    <row r="4874" spans="4:4" x14ac:dyDescent="0.25">
      <c r="D4874" s="190"/>
    </row>
    <row r="4875" spans="4:4" x14ac:dyDescent="0.25">
      <c r="D4875" s="190"/>
    </row>
    <row r="4876" spans="4:4" x14ac:dyDescent="0.25">
      <c r="D4876" s="190"/>
    </row>
    <row r="4877" spans="4:4" x14ac:dyDescent="0.25">
      <c r="D4877" s="190"/>
    </row>
    <row r="4878" spans="4:4" x14ac:dyDescent="0.25">
      <c r="D4878" s="190"/>
    </row>
    <row r="4879" spans="4:4" x14ac:dyDescent="0.25">
      <c r="D4879" s="190"/>
    </row>
    <row r="4880" spans="4:4" x14ac:dyDescent="0.25">
      <c r="D4880" s="190"/>
    </row>
    <row r="4881" spans="4:4" x14ac:dyDescent="0.25">
      <c r="D4881" s="190"/>
    </row>
    <row r="4882" spans="4:4" x14ac:dyDescent="0.25">
      <c r="D4882" s="190"/>
    </row>
    <row r="4883" spans="4:4" x14ac:dyDescent="0.25">
      <c r="D4883" s="190"/>
    </row>
    <row r="4884" spans="4:4" x14ac:dyDescent="0.25">
      <c r="D4884" s="190"/>
    </row>
    <row r="4885" spans="4:4" x14ac:dyDescent="0.25">
      <c r="D4885" s="190"/>
    </row>
    <row r="4886" spans="4:4" x14ac:dyDescent="0.25">
      <c r="D4886" s="190"/>
    </row>
    <row r="4887" spans="4:4" x14ac:dyDescent="0.25">
      <c r="D4887" s="190"/>
    </row>
    <row r="4888" spans="4:4" x14ac:dyDescent="0.25">
      <c r="D4888" s="190"/>
    </row>
    <row r="4889" spans="4:4" x14ac:dyDescent="0.25">
      <c r="D4889" s="190"/>
    </row>
    <row r="4890" spans="4:4" x14ac:dyDescent="0.25">
      <c r="D4890" s="190"/>
    </row>
    <row r="4891" spans="4:4" x14ac:dyDescent="0.25">
      <c r="D4891" s="190"/>
    </row>
    <row r="4892" spans="4:4" x14ac:dyDescent="0.25">
      <c r="D4892" s="190"/>
    </row>
    <row r="4893" spans="4:4" x14ac:dyDescent="0.25">
      <c r="D4893" s="190"/>
    </row>
    <row r="4894" spans="4:4" x14ac:dyDescent="0.25">
      <c r="D4894" s="190"/>
    </row>
    <row r="4895" spans="4:4" x14ac:dyDescent="0.25">
      <c r="D4895" s="190"/>
    </row>
    <row r="4896" spans="4:4" x14ac:dyDescent="0.25">
      <c r="D4896" s="190"/>
    </row>
    <row r="4897" spans="4:4" x14ac:dyDescent="0.25">
      <c r="D4897" s="190"/>
    </row>
    <row r="4898" spans="4:4" x14ac:dyDescent="0.25">
      <c r="D4898" s="190"/>
    </row>
    <row r="4899" spans="4:4" x14ac:dyDescent="0.25">
      <c r="D4899" s="190"/>
    </row>
    <row r="4900" spans="4:4" x14ac:dyDescent="0.25">
      <c r="D4900" s="190"/>
    </row>
    <row r="4901" spans="4:4" x14ac:dyDescent="0.25">
      <c r="D4901" s="190"/>
    </row>
    <row r="4902" spans="4:4" x14ac:dyDescent="0.25">
      <c r="D4902" s="190"/>
    </row>
    <row r="4903" spans="4:4" x14ac:dyDescent="0.25">
      <c r="D4903" s="190"/>
    </row>
    <row r="4904" spans="4:4" x14ac:dyDescent="0.25">
      <c r="D4904" s="190"/>
    </row>
    <row r="4905" spans="4:4" x14ac:dyDescent="0.25">
      <c r="D4905" s="190"/>
    </row>
    <row r="4906" spans="4:4" x14ac:dyDescent="0.25">
      <c r="D4906" s="190"/>
    </row>
    <row r="4907" spans="4:4" x14ac:dyDescent="0.25">
      <c r="D4907" s="190"/>
    </row>
    <row r="4908" spans="4:4" x14ac:dyDescent="0.25">
      <c r="D4908" s="190"/>
    </row>
    <row r="4909" spans="4:4" x14ac:dyDescent="0.25">
      <c r="D4909" s="190"/>
    </row>
    <row r="4910" spans="4:4" x14ac:dyDescent="0.25">
      <c r="D4910" s="190"/>
    </row>
    <row r="4911" spans="4:4" x14ac:dyDescent="0.25">
      <c r="D4911" s="190"/>
    </row>
    <row r="4912" spans="4:4" x14ac:dyDescent="0.25">
      <c r="D4912" s="190"/>
    </row>
    <row r="4913" spans="4:4" x14ac:dyDescent="0.25">
      <c r="D4913" s="190"/>
    </row>
    <row r="4914" spans="4:4" x14ac:dyDescent="0.25">
      <c r="D4914" s="190"/>
    </row>
    <row r="4915" spans="4:4" x14ac:dyDescent="0.25">
      <c r="D4915" s="190"/>
    </row>
    <row r="4916" spans="4:4" x14ac:dyDescent="0.25">
      <c r="D4916" s="190"/>
    </row>
    <row r="4917" spans="4:4" x14ac:dyDescent="0.25">
      <c r="D4917" s="190"/>
    </row>
    <row r="4918" spans="4:4" x14ac:dyDescent="0.25">
      <c r="D4918" s="190"/>
    </row>
    <row r="4919" spans="4:4" x14ac:dyDescent="0.25">
      <c r="D4919" s="190"/>
    </row>
    <row r="4920" spans="4:4" x14ac:dyDescent="0.25">
      <c r="D4920" s="190"/>
    </row>
    <row r="4921" spans="4:4" x14ac:dyDescent="0.25">
      <c r="D4921" s="190"/>
    </row>
    <row r="4922" spans="4:4" x14ac:dyDescent="0.25">
      <c r="D4922" s="190"/>
    </row>
    <row r="4923" spans="4:4" x14ac:dyDescent="0.25">
      <c r="D4923" s="190"/>
    </row>
    <row r="4924" spans="4:4" x14ac:dyDescent="0.25">
      <c r="D4924" s="190"/>
    </row>
    <row r="4925" spans="4:4" x14ac:dyDescent="0.25">
      <c r="D4925" s="190"/>
    </row>
    <row r="4926" spans="4:4" x14ac:dyDescent="0.25">
      <c r="D4926" s="190"/>
    </row>
    <row r="4927" spans="4:4" x14ac:dyDescent="0.25">
      <c r="D4927" s="190"/>
    </row>
    <row r="4928" spans="4:4" x14ac:dyDescent="0.25">
      <c r="D4928" s="190"/>
    </row>
    <row r="4929" spans="4:4" x14ac:dyDescent="0.25">
      <c r="D4929" s="190"/>
    </row>
    <row r="4930" spans="4:4" x14ac:dyDescent="0.25">
      <c r="D4930" s="190"/>
    </row>
    <row r="4931" spans="4:4" x14ac:dyDescent="0.25">
      <c r="D4931" s="190"/>
    </row>
    <row r="4932" spans="4:4" x14ac:dyDescent="0.25">
      <c r="D4932" s="190"/>
    </row>
    <row r="4933" spans="4:4" x14ac:dyDescent="0.25">
      <c r="D4933" s="190"/>
    </row>
    <row r="4934" spans="4:4" x14ac:dyDescent="0.25">
      <c r="D4934" s="190"/>
    </row>
    <row r="4935" spans="4:4" x14ac:dyDescent="0.25">
      <c r="D4935" s="190"/>
    </row>
    <row r="4936" spans="4:4" x14ac:dyDescent="0.25">
      <c r="D4936" s="190"/>
    </row>
    <row r="4937" spans="4:4" x14ac:dyDescent="0.25">
      <c r="D4937" s="190"/>
    </row>
    <row r="4938" spans="4:4" x14ac:dyDescent="0.25">
      <c r="D4938" s="190"/>
    </row>
    <row r="4939" spans="4:4" x14ac:dyDescent="0.25">
      <c r="D4939" s="190"/>
    </row>
    <row r="4940" spans="4:4" x14ac:dyDescent="0.25">
      <c r="D4940" s="190"/>
    </row>
    <row r="4941" spans="4:4" x14ac:dyDescent="0.25">
      <c r="D4941" s="190"/>
    </row>
    <row r="4942" spans="4:4" x14ac:dyDescent="0.25">
      <c r="D4942" s="190"/>
    </row>
    <row r="4943" spans="4:4" x14ac:dyDescent="0.25">
      <c r="D4943" s="190"/>
    </row>
    <row r="4944" spans="4:4" x14ac:dyDescent="0.25">
      <c r="D4944" s="190"/>
    </row>
    <row r="4945" spans="4:4" x14ac:dyDescent="0.25">
      <c r="D4945" s="190"/>
    </row>
    <row r="4946" spans="4:4" x14ac:dyDescent="0.25">
      <c r="D4946" s="190"/>
    </row>
    <row r="4947" spans="4:4" x14ac:dyDescent="0.25">
      <c r="D4947" s="190"/>
    </row>
    <row r="4948" spans="4:4" x14ac:dyDescent="0.25">
      <c r="D4948" s="190"/>
    </row>
    <row r="4949" spans="4:4" x14ac:dyDescent="0.25">
      <c r="D4949" s="190"/>
    </row>
    <row r="4950" spans="4:4" x14ac:dyDescent="0.25">
      <c r="D4950" s="190"/>
    </row>
    <row r="4951" spans="4:4" x14ac:dyDescent="0.25">
      <c r="D4951" s="190"/>
    </row>
    <row r="4952" spans="4:4" x14ac:dyDescent="0.25">
      <c r="D4952" s="190"/>
    </row>
    <row r="4953" spans="4:4" x14ac:dyDescent="0.25">
      <c r="D4953" s="190"/>
    </row>
    <row r="4954" spans="4:4" x14ac:dyDescent="0.25">
      <c r="D4954" s="190"/>
    </row>
    <row r="4955" spans="4:4" x14ac:dyDescent="0.25">
      <c r="D4955" s="190"/>
    </row>
    <row r="4956" spans="4:4" x14ac:dyDescent="0.25">
      <c r="D4956" s="190"/>
    </row>
    <row r="4957" spans="4:4" x14ac:dyDescent="0.25">
      <c r="D4957" s="190"/>
    </row>
    <row r="4958" spans="4:4" x14ac:dyDescent="0.25">
      <c r="D4958" s="190"/>
    </row>
    <row r="4959" spans="4:4" x14ac:dyDescent="0.25">
      <c r="D4959" s="190"/>
    </row>
    <row r="4960" spans="4:4" x14ac:dyDescent="0.25">
      <c r="D4960" s="190"/>
    </row>
    <row r="4961" spans="4:4" x14ac:dyDescent="0.25">
      <c r="D4961" s="190"/>
    </row>
    <row r="4962" spans="4:4" x14ac:dyDescent="0.25">
      <c r="D4962" s="190"/>
    </row>
    <row r="4963" spans="4:4" x14ac:dyDescent="0.25">
      <c r="D4963" s="190"/>
    </row>
    <row r="4964" spans="4:4" x14ac:dyDescent="0.25">
      <c r="D4964" s="190"/>
    </row>
    <row r="4965" spans="4:4" x14ac:dyDescent="0.25">
      <c r="D4965" s="190"/>
    </row>
    <row r="4966" spans="4:4" x14ac:dyDescent="0.25">
      <c r="D4966" s="190"/>
    </row>
    <row r="4967" spans="4:4" x14ac:dyDescent="0.25">
      <c r="D4967" s="190"/>
    </row>
    <row r="4968" spans="4:4" x14ac:dyDescent="0.25">
      <c r="D4968" s="190"/>
    </row>
    <row r="4969" spans="4:4" x14ac:dyDescent="0.25">
      <c r="D4969" s="190"/>
    </row>
    <row r="4970" spans="4:4" x14ac:dyDescent="0.25">
      <c r="D4970" s="190"/>
    </row>
    <row r="4971" spans="4:4" x14ac:dyDescent="0.25">
      <c r="D4971" s="190"/>
    </row>
    <row r="4972" spans="4:4" x14ac:dyDescent="0.25">
      <c r="D4972" s="190"/>
    </row>
    <row r="4973" spans="4:4" x14ac:dyDescent="0.25">
      <c r="D4973" s="190"/>
    </row>
    <row r="4974" spans="4:4" x14ac:dyDescent="0.25">
      <c r="D4974" s="190"/>
    </row>
    <row r="4975" spans="4:4" x14ac:dyDescent="0.25">
      <c r="D4975" s="190"/>
    </row>
    <row r="4976" spans="4:4" x14ac:dyDescent="0.25">
      <c r="D4976" s="190"/>
    </row>
    <row r="4977" spans="4:4" x14ac:dyDescent="0.25">
      <c r="D4977" s="190"/>
    </row>
    <row r="4978" spans="4:4" x14ac:dyDescent="0.25">
      <c r="D4978" s="190"/>
    </row>
    <row r="4979" spans="4:4" x14ac:dyDescent="0.25">
      <c r="D4979" s="190"/>
    </row>
    <row r="4980" spans="4:4" x14ac:dyDescent="0.25">
      <c r="D4980" s="190"/>
    </row>
    <row r="4981" spans="4:4" x14ac:dyDescent="0.25">
      <c r="D4981" s="190"/>
    </row>
    <row r="4982" spans="4:4" x14ac:dyDescent="0.25">
      <c r="D4982" s="190"/>
    </row>
    <row r="4983" spans="4:4" x14ac:dyDescent="0.25">
      <c r="D4983" s="190"/>
    </row>
    <row r="4984" spans="4:4" x14ac:dyDescent="0.25">
      <c r="D4984" s="190"/>
    </row>
    <row r="4985" spans="4:4" x14ac:dyDescent="0.25">
      <c r="D4985" s="190"/>
    </row>
    <row r="4986" spans="4:4" x14ac:dyDescent="0.25">
      <c r="D4986" s="190"/>
    </row>
    <row r="4987" spans="4:4" x14ac:dyDescent="0.25">
      <c r="D4987" s="190"/>
    </row>
    <row r="4988" spans="4:4" x14ac:dyDescent="0.25">
      <c r="D4988" s="190"/>
    </row>
    <row r="4989" spans="4:4" x14ac:dyDescent="0.25">
      <c r="D4989" s="190"/>
    </row>
    <row r="4990" spans="4:4" x14ac:dyDescent="0.25">
      <c r="D4990" s="190"/>
    </row>
    <row r="4991" spans="4:4" x14ac:dyDescent="0.25">
      <c r="D4991" s="190"/>
    </row>
    <row r="4992" spans="4:4" x14ac:dyDescent="0.25">
      <c r="D4992" s="190"/>
    </row>
    <row r="4993" spans="4:4" x14ac:dyDescent="0.25">
      <c r="D4993" s="190"/>
    </row>
    <row r="4994" spans="4:4" x14ac:dyDescent="0.25">
      <c r="D4994" s="190"/>
    </row>
    <row r="4995" spans="4:4" x14ac:dyDescent="0.25">
      <c r="D4995" s="190"/>
    </row>
    <row r="4996" spans="4:4" x14ac:dyDescent="0.25">
      <c r="D4996" s="190"/>
    </row>
    <row r="4997" spans="4:4" x14ac:dyDescent="0.25">
      <c r="D4997" s="190"/>
    </row>
    <row r="4998" spans="4:4" x14ac:dyDescent="0.25">
      <c r="D4998" s="190"/>
    </row>
    <row r="4999" spans="4:4" x14ac:dyDescent="0.25">
      <c r="D4999" s="190"/>
    </row>
    <row r="5000" spans="4:4" x14ac:dyDescent="0.25">
      <c r="D5000" s="190"/>
    </row>
  </sheetData>
  <sheetProtection algorithmName="SHA-512" hashValue="td5lYsciyVx4e+oxtAQPfuJN8PGnFHJbxF4jMc8eNBOWNiMrLrfgCWpssnYlMmYFDO9YHo634LZytFAwtloeoA==" saltValue="HmaHCBY5GJ4RlLwA2RIKvQ==" spinCount="100000" sheet="1"/>
  <mergeCells count="6">
    <mergeCell ref="A1:G1"/>
    <mergeCell ref="C2:G2"/>
    <mergeCell ref="C3:G3"/>
    <mergeCell ref="C4:G4"/>
    <mergeCell ref="A719:C719"/>
    <mergeCell ref="A720:G724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3.2" outlineLevelRow="1" x14ac:dyDescent="0.25"/>
  <cols>
    <col min="1" max="1" width="3.44140625" customWidth="1"/>
    <col min="2" max="2" width="12.6640625" style="125" customWidth="1"/>
    <col min="3" max="3" width="38.33203125" style="125" customWidth="1"/>
    <col min="4" max="4" width="4.88671875" customWidth="1"/>
    <col min="5" max="5" width="10.6640625" customWidth="1"/>
    <col min="6" max="6" width="9.88671875" customWidth="1"/>
    <col min="7" max="7" width="12.77734375" customWidth="1"/>
    <col min="12" max="13" width="0" hidden="1" customWidth="1"/>
    <col min="18" max="23" width="0" hidden="1" customWidth="1"/>
    <col min="29" max="29" width="0" hidden="1" customWidth="1"/>
    <col min="31" max="41" width="0" hidden="1" customWidth="1"/>
  </cols>
  <sheetData>
    <row r="1" spans="1:60" ht="15.75" customHeight="1" x14ac:dyDescent="0.3">
      <c r="A1" s="191" t="s">
        <v>7</v>
      </c>
      <c r="B1" s="191"/>
      <c r="C1" s="191"/>
      <c r="D1" s="191"/>
      <c r="E1" s="191"/>
      <c r="F1" s="191"/>
      <c r="G1" s="191"/>
      <c r="AG1" t="s">
        <v>247</v>
      </c>
    </row>
    <row r="2" spans="1:60" ht="25.05" customHeight="1" x14ac:dyDescent="0.25">
      <c r="A2" s="192" t="s">
        <v>8</v>
      </c>
      <c r="B2" s="77" t="s">
        <v>43</v>
      </c>
      <c r="C2" s="195" t="s">
        <v>44</v>
      </c>
      <c r="D2" s="193"/>
      <c r="E2" s="193"/>
      <c r="F2" s="193"/>
      <c r="G2" s="194"/>
      <c r="AG2" t="s">
        <v>248</v>
      </c>
    </row>
    <row r="3" spans="1:60" ht="25.05" customHeight="1" x14ac:dyDescent="0.25">
      <c r="A3" s="192" t="s">
        <v>9</v>
      </c>
      <c r="B3" s="77" t="s">
        <v>46</v>
      </c>
      <c r="C3" s="195" t="s">
        <v>47</v>
      </c>
      <c r="D3" s="193"/>
      <c r="E3" s="193"/>
      <c r="F3" s="193"/>
      <c r="G3" s="194"/>
      <c r="AC3" s="125" t="s">
        <v>248</v>
      </c>
      <c r="AG3" t="s">
        <v>249</v>
      </c>
    </row>
    <row r="4" spans="1:60" ht="25.05" customHeight="1" x14ac:dyDescent="0.25">
      <c r="A4" s="196" t="s">
        <v>10</v>
      </c>
      <c r="B4" s="197" t="s">
        <v>50</v>
      </c>
      <c r="C4" s="198" t="s">
        <v>51</v>
      </c>
      <c r="D4" s="199"/>
      <c r="E4" s="199"/>
      <c r="F4" s="199"/>
      <c r="G4" s="200"/>
      <c r="AG4" t="s">
        <v>250</v>
      </c>
    </row>
    <row r="5" spans="1:60" x14ac:dyDescent="0.25">
      <c r="D5" s="190"/>
    </row>
    <row r="6" spans="1:60" ht="39.6" x14ac:dyDescent="0.25">
      <c r="A6" s="202" t="s">
        <v>251</v>
      </c>
      <c r="B6" s="204" t="s">
        <v>252</v>
      </c>
      <c r="C6" s="204" t="s">
        <v>253</v>
      </c>
      <c r="D6" s="203" t="s">
        <v>254</v>
      </c>
      <c r="E6" s="202" t="s">
        <v>255</v>
      </c>
      <c r="F6" s="201" t="s">
        <v>256</v>
      </c>
      <c r="G6" s="202" t="s">
        <v>31</v>
      </c>
      <c r="H6" s="205" t="s">
        <v>32</v>
      </c>
      <c r="I6" s="205" t="s">
        <v>257</v>
      </c>
      <c r="J6" s="205" t="s">
        <v>33</v>
      </c>
      <c r="K6" s="205" t="s">
        <v>258</v>
      </c>
      <c r="L6" s="205" t="s">
        <v>259</v>
      </c>
      <c r="M6" s="205" t="s">
        <v>260</v>
      </c>
      <c r="N6" s="205" t="s">
        <v>261</v>
      </c>
      <c r="O6" s="205" t="s">
        <v>262</v>
      </c>
      <c r="P6" s="205" t="s">
        <v>263</v>
      </c>
      <c r="Q6" s="205" t="s">
        <v>264</v>
      </c>
      <c r="R6" s="205" t="s">
        <v>265</v>
      </c>
      <c r="S6" s="205" t="s">
        <v>266</v>
      </c>
      <c r="T6" s="205" t="s">
        <v>267</v>
      </c>
      <c r="U6" s="205" t="s">
        <v>268</v>
      </c>
      <c r="V6" s="205" t="s">
        <v>269</v>
      </c>
      <c r="W6" s="205" t="s">
        <v>270</v>
      </c>
    </row>
    <row r="7" spans="1:60" hidden="1" x14ac:dyDescent="0.25">
      <c r="A7" s="5"/>
      <c r="B7" s="6"/>
      <c r="C7" s="6"/>
      <c r="D7" s="8"/>
      <c r="E7" s="207"/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8"/>
      <c r="R7" s="208"/>
      <c r="S7" s="208"/>
      <c r="T7" s="208"/>
      <c r="U7" s="208"/>
      <c r="V7" s="208"/>
      <c r="W7" s="208"/>
    </row>
    <row r="8" spans="1:60" x14ac:dyDescent="0.25">
      <c r="A8" s="231" t="s">
        <v>271</v>
      </c>
      <c r="B8" s="232" t="s">
        <v>104</v>
      </c>
      <c r="C8" s="252" t="s">
        <v>105</v>
      </c>
      <c r="D8" s="233"/>
      <c r="E8" s="234"/>
      <c r="F8" s="235"/>
      <c r="G8" s="235">
        <f>SUMIF(AG9:AG9,"&lt;&gt;NOR",G9:G9)</f>
        <v>0</v>
      </c>
      <c r="H8" s="235"/>
      <c r="I8" s="235">
        <f>SUM(I9:I9)</f>
        <v>0</v>
      </c>
      <c r="J8" s="235"/>
      <c r="K8" s="235">
        <f>SUM(K9:K9)</f>
        <v>0</v>
      </c>
      <c r="L8" s="235"/>
      <c r="M8" s="235">
        <f>SUM(M9:M9)</f>
        <v>0</v>
      </c>
      <c r="N8" s="235"/>
      <c r="O8" s="235">
        <f>SUM(O9:O9)</f>
        <v>0.06</v>
      </c>
      <c r="P8" s="235"/>
      <c r="Q8" s="236">
        <f>SUM(Q9:Q9)</f>
        <v>0</v>
      </c>
      <c r="R8" s="230"/>
      <c r="S8" s="230"/>
      <c r="T8" s="230"/>
      <c r="U8" s="230"/>
      <c r="V8" s="230">
        <f>SUM(V9:V9)</f>
        <v>0</v>
      </c>
      <c r="W8" s="230"/>
      <c r="AG8" t="s">
        <v>272</v>
      </c>
    </row>
    <row r="9" spans="1:60" outlineLevel="1" x14ac:dyDescent="0.25">
      <c r="A9" s="244">
        <v>1</v>
      </c>
      <c r="B9" s="245" t="s">
        <v>920</v>
      </c>
      <c r="C9" s="255" t="s">
        <v>921</v>
      </c>
      <c r="D9" s="246" t="s">
        <v>333</v>
      </c>
      <c r="E9" s="247">
        <v>5</v>
      </c>
      <c r="F9" s="248"/>
      <c r="G9" s="249">
        <f>ROUND(E9*F9,2)</f>
        <v>0</v>
      </c>
      <c r="H9" s="248"/>
      <c r="I9" s="249">
        <f>ROUND(E9*H9,2)</f>
        <v>0</v>
      </c>
      <c r="J9" s="248"/>
      <c r="K9" s="249">
        <f>ROUND(E9*J9,2)</f>
        <v>0</v>
      </c>
      <c r="L9" s="249">
        <v>21</v>
      </c>
      <c r="M9" s="249">
        <f>G9*(1+L9/100)</f>
        <v>0</v>
      </c>
      <c r="N9" s="249">
        <v>1.12E-2</v>
      </c>
      <c r="O9" s="249">
        <f>ROUND(E9*N9,2)</f>
        <v>0.06</v>
      </c>
      <c r="P9" s="249">
        <v>0</v>
      </c>
      <c r="Q9" s="250">
        <f>ROUND(E9*P9,2)</f>
        <v>0</v>
      </c>
      <c r="R9" s="225" t="s">
        <v>672</v>
      </c>
      <c r="S9" s="225" t="s">
        <v>276</v>
      </c>
      <c r="T9" s="225" t="s">
        <v>277</v>
      </c>
      <c r="U9" s="225">
        <v>0</v>
      </c>
      <c r="V9" s="225">
        <f>ROUND(E9*U9,2)</f>
        <v>0</v>
      </c>
      <c r="W9" s="225"/>
      <c r="X9" s="206"/>
      <c r="Y9" s="206"/>
      <c r="Z9" s="206"/>
      <c r="AA9" s="206"/>
      <c r="AB9" s="206"/>
      <c r="AC9" s="206"/>
      <c r="AD9" s="206"/>
      <c r="AE9" s="206"/>
      <c r="AF9" s="206"/>
      <c r="AG9" s="206" t="s">
        <v>922</v>
      </c>
      <c r="AH9" s="206"/>
      <c r="AI9" s="206"/>
      <c r="AJ9" s="206"/>
      <c r="AK9" s="206"/>
      <c r="AL9" s="206"/>
      <c r="AM9" s="206"/>
      <c r="AN9" s="206"/>
      <c r="AO9" s="206"/>
      <c r="AP9" s="206"/>
      <c r="AQ9" s="206"/>
      <c r="AR9" s="206"/>
      <c r="AS9" s="206"/>
      <c r="AT9" s="206"/>
      <c r="AU9" s="206"/>
      <c r="AV9" s="206"/>
      <c r="AW9" s="206"/>
      <c r="AX9" s="206"/>
      <c r="AY9" s="206"/>
      <c r="AZ9" s="206"/>
      <c r="BA9" s="206"/>
      <c r="BB9" s="206"/>
      <c r="BC9" s="206"/>
      <c r="BD9" s="206"/>
      <c r="BE9" s="206"/>
      <c r="BF9" s="206"/>
      <c r="BG9" s="206"/>
      <c r="BH9" s="206"/>
    </row>
    <row r="10" spans="1:60" x14ac:dyDescent="0.25">
      <c r="A10" s="231" t="s">
        <v>271</v>
      </c>
      <c r="B10" s="232" t="s">
        <v>124</v>
      </c>
      <c r="C10" s="252" t="s">
        <v>125</v>
      </c>
      <c r="D10" s="233"/>
      <c r="E10" s="234"/>
      <c r="F10" s="235"/>
      <c r="G10" s="235">
        <f>SUMIF(AG11:AG16,"&lt;&gt;NOR",G11:G16)</f>
        <v>0</v>
      </c>
      <c r="H10" s="235"/>
      <c r="I10" s="235">
        <f>SUM(I11:I16)</f>
        <v>0</v>
      </c>
      <c r="J10" s="235"/>
      <c r="K10" s="235">
        <f>SUM(K11:K16)</f>
        <v>0</v>
      </c>
      <c r="L10" s="235"/>
      <c r="M10" s="235">
        <f>SUM(M11:M16)</f>
        <v>0</v>
      </c>
      <c r="N10" s="235"/>
      <c r="O10" s="235">
        <f>SUM(O11:O16)</f>
        <v>3.63</v>
      </c>
      <c r="P10" s="235"/>
      <c r="Q10" s="236">
        <f>SUM(Q11:Q16)</f>
        <v>0</v>
      </c>
      <c r="R10" s="230"/>
      <c r="S10" s="230"/>
      <c r="T10" s="230"/>
      <c r="U10" s="230"/>
      <c r="V10" s="230">
        <f>SUM(V11:V16)</f>
        <v>9.4400000000000013</v>
      </c>
      <c r="W10" s="230"/>
      <c r="AG10" t="s">
        <v>272</v>
      </c>
    </row>
    <row r="11" spans="1:60" outlineLevel="1" x14ac:dyDescent="0.25">
      <c r="A11" s="237">
        <v>2</v>
      </c>
      <c r="B11" s="238" t="s">
        <v>327</v>
      </c>
      <c r="C11" s="253" t="s">
        <v>328</v>
      </c>
      <c r="D11" s="239" t="s">
        <v>275</v>
      </c>
      <c r="E11" s="240">
        <v>1.625</v>
      </c>
      <c r="F11" s="241"/>
      <c r="G11" s="242">
        <f>ROUND(E11*F11,2)</f>
        <v>0</v>
      </c>
      <c r="H11" s="241"/>
      <c r="I11" s="242">
        <f>ROUND(E11*H11,2)</f>
        <v>0</v>
      </c>
      <c r="J11" s="241"/>
      <c r="K11" s="242">
        <f>ROUND(E11*J11,2)</f>
        <v>0</v>
      </c>
      <c r="L11" s="242">
        <v>21</v>
      </c>
      <c r="M11" s="242">
        <f>G11*(1+L11/100)</f>
        <v>0</v>
      </c>
      <c r="N11" s="242">
        <v>1.95224</v>
      </c>
      <c r="O11" s="242">
        <f>ROUND(E11*N11,2)</f>
        <v>3.17</v>
      </c>
      <c r="P11" s="242">
        <v>0</v>
      </c>
      <c r="Q11" s="243">
        <f>ROUND(E11*P11,2)</f>
        <v>0</v>
      </c>
      <c r="R11" s="225"/>
      <c r="S11" s="225" t="s">
        <v>276</v>
      </c>
      <c r="T11" s="225" t="s">
        <v>277</v>
      </c>
      <c r="U11" s="225">
        <v>3.8420000000000001</v>
      </c>
      <c r="V11" s="225">
        <f>ROUND(E11*U11,2)</f>
        <v>6.24</v>
      </c>
      <c r="W11" s="225"/>
      <c r="X11" s="206"/>
      <c r="Y11" s="206"/>
      <c r="Z11" s="206"/>
      <c r="AA11" s="206"/>
      <c r="AB11" s="206"/>
      <c r="AC11" s="206"/>
      <c r="AD11" s="206"/>
      <c r="AE11" s="206"/>
      <c r="AF11" s="206"/>
      <c r="AG11" s="206" t="s">
        <v>278</v>
      </c>
      <c r="AH11" s="206"/>
      <c r="AI11" s="206"/>
      <c r="AJ11" s="206"/>
      <c r="AK11" s="206"/>
      <c r="AL11" s="206"/>
      <c r="AM11" s="206"/>
      <c r="AN11" s="206"/>
      <c r="AO11" s="206"/>
      <c r="AP11" s="206"/>
      <c r="AQ11" s="206"/>
      <c r="AR11" s="206"/>
      <c r="AS11" s="206"/>
      <c r="AT11" s="206"/>
      <c r="AU11" s="206"/>
      <c r="AV11" s="206"/>
      <c r="AW11" s="206"/>
      <c r="AX11" s="206"/>
      <c r="AY11" s="206"/>
      <c r="AZ11" s="206"/>
      <c r="BA11" s="206"/>
      <c r="BB11" s="206"/>
      <c r="BC11" s="206"/>
      <c r="BD11" s="206"/>
      <c r="BE11" s="206"/>
      <c r="BF11" s="206"/>
      <c r="BG11" s="206"/>
      <c r="BH11" s="206"/>
    </row>
    <row r="12" spans="1:60" ht="20.399999999999999" outlineLevel="1" x14ac:dyDescent="0.25">
      <c r="A12" s="223"/>
      <c r="B12" s="224"/>
      <c r="C12" s="254" t="s">
        <v>923</v>
      </c>
      <c r="D12" s="226"/>
      <c r="E12" s="227">
        <v>1.625</v>
      </c>
      <c r="F12" s="225"/>
      <c r="G12" s="225"/>
      <c r="H12" s="225"/>
      <c r="I12" s="225"/>
      <c r="J12" s="225"/>
      <c r="K12" s="225"/>
      <c r="L12" s="225"/>
      <c r="M12" s="225"/>
      <c r="N12" s="225"/>
      <c r="O12" s="225"/>
      <c r="P12" s="225"/>
      <c r="Q12" s="225"/>
      <c r="R12" s="225"/>
      <c r="S12" s="225"/>
      <c r="T12" s="225"/>
      <c r="U12" s="225"/>
      <c r="V12" s="225"/>
      <c r="W12" s="225"/>
      <c r="X12" s="206"/>
      <c r="Y12" s="206"/>
      <c r="Z12" s="206"/>
      <c r="AA12" s="206"/>
      <c r="AB12" s="206"/>
      <c r="AC12" s="206"/>
      <c r="AD12" s="206"/>
      <c r="AE12" s="206"/>
      <c r="AF12" s="206"/>
      <c r="AG12" s="206" t="s">
        <v>280</v>
      </c>
      <c r="AH12" s="206">
        <v>0</v>
      </c>
      <c r="AI12" s="206"/>
      <c r="AJ12" s="206"/>
      <c r="AK12" s="206"/>
      <c r="AL12" s="206"/>
      <c r="AM12" s="206"/>
      <c r="AN12" s="206"/>
      <c r="AO12" s="206"/>
      <c r="AP12" s="206"/>
      <c r="AQ12" s="206"/>
      <c r="AR12" s="206"/>
      <c r="AS12" s="206"/>
      <c r="AT12" s="206"/>
      <c r="AU12" s="206"/>
      <c r="AV12" s="206"/>
      <c r="AW12" s="206"/>
      <c r="AX12" s="206"/>
      <c r="AY12" s="206"/>
      <c r="AZ12" s="206"/>
      <c r="BA12" s="206"/>
      <c r="BB12" s="206"/>
      <c r="BC12" s="206"/>
      <c r="BD12" s="206"/>
      <c r="BE12" s="206"/>
      <c r="BF12" s="206"/>
      <c r="BG12" s="206"/>
      <c r="BH12" s="206"/>
    </row>
    <row r="13" spans="1:60" ht="20.399999999999999" outlineLevel="1" x14ac:dyDescent="0.25">
      <c r="A13" s="237">
        <v>3</v>
      </c>
      <c r="B13" s="238" t="s">
        <v>336</v>
      </c>
      <c r="C13" s="253" t="s">
        <v>337</v>
      </c>
      <c r="D13" s="239" t="s">
        <v>333</v>
      </c>
      <c r="E13" s="240">
        <v>12</v>
      </c>
      <c r="F13" s="241"/>
      <c r="G13" s="242">
        <f>ROUND(E13*F13,2)</f>
        <v>0</v>
      </c>
      <c r="H13" s="241"/>
      <c r="I13" s="242">
        <f>ROUND(E13*H13,2)</f>
        <v>0</v>
      </c>
      <c r="J13" s="241"/>
      <c r="K13" s="242">
        <f>ROUND(E13*J13,2)</f>
        <v>0</v>
      </c>
      <c r="L13" s="242">
        <v>21</v>
      </c>
      <c r="M13" s="242">
        <f>G13*(1+L13/100)</f>
        <v>0</v>
      </c>
      <c r="N13" s="242">
        <v>3.0960000000000001E-2</v>
      </c>
      <c r="O13" s="242">
        <f>ROUND(E13*N13,2)</f>
        <v>0.37</v>
      </c>
      <c r="P13" s="242">
        <v>0</v>
      </c>
      <c r="Q13" s="243">
        <f>ROUND(E13*P13,2)</f>
        <v>0</v>
      </c>
      <c r="R13" s="225"/>
      <c r="S13" s="225" t="s">
        <v>283</v>
      </c>
      <c r="T13" s="225" t="s">
        <v>277</v>
      </c>
      <c r="U13" s="225">
        <v>0.24199999999999999</v>
      </c>
      <c r="V13" s="225">
        <f>ROUND(E13*U13,2)</f>
        <v>2.9</v>
      </c>
      <c r="W13" s="225"/>
      <c r="X13" s="206"/>
      <c r="Y13" s="206"/>
      <c r="Z13" s="206"/>
      <c r="AA13" s="206"/>
      <c r="AB13" s="206"/>
      <c r="AC13" s="206"/>
      <c r="AD13" s="206"/>
      <c r="AE13" s="206"/>
      <c r="AF13" s="206"/>
      <c r="AG13" s="206" t="s">
        <v>278</v>
      </c>
      <c r="AH13" s="206"/>
      <c r="AI13" s="206"/>
      <c r="AJ13" s="206"/>
      <c r="AK13" s="206"/>
      <c r="AL13" s="206"/>
      <c r="AM13" s="206"/>
      <c r="AN13" s="206"/>
      <c r="AO13" s="206"/>
      <c r="AP13" s="206"/>
      <c r="AQ13" s="206"/>
      <c r="AR13" s="206"/>
      <c r="AS13" s="206"/>
      <c r="AT13" s="206"/>
      <c r="AU13" s="206"/>
      <c r="AV13" s="206"/>
      <c r="AW13" s="206"/>
      <c r="AX13" s="206"/>
      <c r="AY13" s="206"/>
      <c r="AZ13" s="206"/>
      <c r="BA13" s="206"/>
      <c r="BB13" s="206"/>
      <c r="BC13" s="206"/>
      <c r="BD13" s="206"/>
      <c r="BE13" s="206"/>
      <c r="BF13" s="206"/>
      <c r="BG13" s="206"/>
      <c r="BH13" s="206"/>
    </row>
    <row r="14" spans="1:60" outlineLevel="1" x14ac:dyDescent="0.25">
      <c r="A14" s="223"/>
      <c r="B14" s="224"/>
      <c r="C14" s="254" t="s">
        <v>924</v>
      </c>
      <c r="D14" s="226"/>
      <c r="E14" s="227">
        <v>12</v>
      </c>
      <c r="F14" s="225"/>
      <c r="G14" s="225"/>
      <c r="H14" s="225"/>
      <c r="I14" s="225"/>
      <c r="J14" s="225"/>
      <c r="K14" s="225"/>
      <c r="L14" s="225"/>
      <c r="M14" s="225"/>
      <c r="N14" s="225"/>
      <c r="O14" s="225"/>
      <c r="P14" s="225"/>
      <c r="Q14" s="225"/>
      <c r="R14" s="225"/>
      <c r="S14" s="225"/>
      <c r="T14" s="225"/>
      <c r="U14" s="225"/>
      <c r="V14" s="225"/>
      <c r="W14" s="225"/>
      <c r="X14" s="206"/>
      <c r="Y14" s="206"/>
      <c r="Z14" s="206"/>
      <c r="AA14" s="206"/>
      <c r="AB14" s="206"/>
      <c r="AC14" s="206"/>
      <c r="AD14" s="206"/>
      <c r="AE14" s="206"/>
      <c r="AF14" s="206"/>
      <c r="AG14" s="206" t="s">
        <v>280</v>
      </c>
      <c r="AH14" s="206">
        <v>0</v>
      </c>
      <c r="AI14" s="206"/>
      <c r="AJ14" s="206"/>
      <c r="AK14" s="206"/>
      <c r="AL14" s="206"/>
      <c r="AM14" s="206"/>
      <c r="AN14" s="206"/>
      <c r="AO14" s="206"/>
      <c r="AP14" s="206"/>
      <c r="AQ14" s="206"/>
      <c r="AR14" s="206"/>
      <c r="AS14" s="206"/>
      <c r="AT14" s="206"/>
      <c r="AU14" s="206"/>
      <c r="AV14" s="206"/>
      <c r="AW14" s="206"/>
      <c r="AX14" s="206"/>
      <c r="AY14" s="206"/>
      <c r="AZ14" s="206"/>
      <c r="BA14" s="206"/>
      <c r="BB14" s="206"/>
      <c r="BC14" s="206"/>
      <c r="BD14" s="206"/>
      <c r="BE14" s="206"/>
      <c r="BF14" s="206"/>
      <c r="BG14" s="206"/>
      <c r="BH14" s="206"/>
    </row>
    <row r="15" spans="1:60" ht="20.399999999999999" outlineLevel="1" x14ac:dyDescent="0.25">
      <c r="A15" s="237">
        <v>4</v>
      </c>
      <c r="B15" s="238" t="s">
        <v>925</v>
      </c>
      <c r="C15" s="253" t="s">
        <v>926</v>
      </c>
      <c r="D15" s="239" t="s">
        <v>333</v>
      </c>
      <c r="E15" s="240">
        <v>1</v>
      </c>
      <c r="F15" s="241"/>
      <c r="G15" s="242">
        <f>ROUND(E15*F15,2)</f>
        <v>0</v>
      </c>
      <c r="H15" s="241"/>
      <c r="I15" s="242">
        <f>ROUND(E15*H15,2)</f>
        <v>0</v>
      </c>
      <c r="J15" s="241"/>
      <c r="K15" s="242">
        <f>ROUND(E15*J15,2)</f>
        <v>0</v>
      </c>
      <c r="L15" s="242">
        <v>21</v>
      </c>
      <c r="M15" s="242">
        <f>G15*(1+L15/100)</f>
        <v>0</v>
      </c>
      <c r="N15" s="242">
        <v>8.5430000000000006E-2</v>
      </c>
      <c r="O15" s="242">
        <f>ROUND(E15*N15,2)</f>
        <v>0.09</v>
      </c>
      <c r="P15" s="242">
        <v>0</v>
      </c>
      <c r="Q15" s="243">
        <f>ROUND(E15*P15,2)</f>
        <v>0</v>
      </c>
      <c r="R15" s="225"/>
      <c r="S15" s="225" t="s">
        <v>276</v>
      </c>
      <c r="T15" s="225" t="s">
        <v>277</v>
      </c>
      <c r="U15" s="225">
        <v>0.30099999999999999</v>
      </c>
      <c r="V15" s="225">
        <f>ROUND(E15*U15,2)</f>
        <v>0.3</v>
      </c>
      <c r="W15" s="225"/>
      <c r="X15" s="206"/>
      <c r="Y15" s="206"/>
      <c r="Z15" s="206"/>
      <c r="AA15" s="206"/>
      <c r="AB15" s="206"/>
      <c r="AC15" s="206"/>
      <c r="AD15" s="206"/>
      <c r="AE15" s="206"/>
      <c r="AF15" s="206"/>
      <c r="AG15" s="206" t="s">
        <v>278</v>
      </c>
      <c r="AH15" s="206"/>
      <c r="AI15" s="206"/>
      <c r="AJ15" s="206"/>
      <c r="AK15" s="206"/>
      <c r="AL15" s="206"/>
      <c r="AM15" s="206"/>
      <c r="AN15" s="206"/>
      <c r="AO15" s="206"/>
      <c r="AP15" s="206"/>
      <c r="AQ15" s="206"/>
      <c r="AR15" s="206"/>
      <c r="AS15" s="206"/>
      <c r="AT15" s="206"/>
      <c r="AU15" s="206"/>
      <c r="AV15" s="206"/>
      <c r="AW15" s="206"/>
      <c r="AX15" s="206"/>
      <c r="AY15" s="206"/>
      <c r="AZ15" s="206"/>
      <c r="BA15" s="206"/>
      <c r="BB15" s="206"/>
      <c r="BC15" s="206"/>
      <c r="BD15" s="206"/>
      <c r="BE15" s="206"/>
      <c r="BF15" s="206"/>
      <c r="BG15" s="206"/>
      <c r="BH15" s="206"/>
    </row>
    <row r="16" spans="1:60" outlineLevel="1" x14ac:dyDescent="0.25">
      <c r="A16" s="223"/>
      <c r="B16" s="224"/>
      <c r="C16" s="254" t="s">
        <v>927</v>
      </c>
      <c r="D16" s="226"/>
      <c r="E16" s="227">
        <v>1</v>
      </c>
      <c r="F16" s="225"/>
      <c r="G16" s="225"/>
      <c r="H16" s="225"/>
      <c r="I16" s="225"/>
      <c r="J16" s="225"/>
      <c r="K16" s="225"/>
      <c r="L16" s="225"/>
      <c r="M16" s="225"/>
      <c r="N16" s="225"/>
      <c r="O16" s="225"/>
      <c r="P16" s="225"/>
      <c r="Q16" s="225"/>
      <c r="R16" s="225"/>
      <c r="S16" s="225"/>
      <c r="T16" s="225"/>
      <c r="U16" s="225"/>
      <c r="V16" s="225"/>
      <c r="W16" s="225"/>
      <c r="X16" s="206"/>
      <c r="Y16" s="206"/>
      <c r="Z16" s="206"/>
      <c r="AA16" s="206"/>
      <c r="AB16" s="206"/>
      <c r="AC16" s="206"/>
      <c r="AD16" s="206"/>
      <c r="AE16" s="206"/>
      <c r="AF16" s="206"/>
      <c r="AG16" s="206" t="s">
        <v>280</v>
      </c>
      <c r="AH16" s="206">
        <v>0</v>
      </c>
      <c r="AI16" s="206"/>
      <c r="AJ16" s="206"/>
      <c r="AK16" s="206"/>
      <c r="AL16" s="206"/>
      <c r="AM16" s="206"/>
      <c r="AN16" s="206"/>
      <c r="AO16" s="206"/>
      <c r="AP16" s="206"/>
      <c r="AQ16" s="206"/>
      <c r="AR16" s="206"/>
      <c r="AS16" s="206"/>
      <c r="AT16" s="206"/>
      <c r="AU16" s="206"/>
      <c r="AV16" s="206"/>
      <c r="AW16" s="206"/>
      <c r="AX16" s="206"/>
      <c r="AY16" s="206"/>
      <c r="AZ16" s="206"/>
      <c r="BA16" s="206"/>
      <c r="BB16" s="206"/>
      <c r="BC16" s="206"/>
      <c r="BD16" s="206"/>
      <c r="BE16" s="206"/>
      <c r="BF16" s="206"/>
      <c r="BG16" s="206"/>
      <c r="BH16" s="206"/>
    </row>
    <row r="17" spans="1:60" x14ac:dyDescent="0.25">
      <c r="A17" s="231" t="s">
        <v>271</v>
      </c>
      <c r="B17" s="232" t="s">
        <v>126</v>
      </c>
      <c r="C17" s="252" t="s">
        <v>127</v>
      </c>
      <c r="D17" s="233"/>
      <c r="E17" s="234"/>
      <c r="F17" s="235"/>
      <c r="G17" s="235">
        <f>SUMIF(AG18:AG27,"&lt;&gt;NOR",G18:G27)</f>
        <v>0</v>
      </c>
      <c r="H17" s="235"/>
      <c r="I17" s="235">
        <f>SUM(I18:I27)</f>
        <v>0</v>
      </c>
      <c r="J17" s="235"/>
      <c r="K17" s="235">
        <f>SUM(K18:K27)</f>
        <v>0</v>
      </c>
      <c r="L17" s="235"/>
      <c r="M17" s="235">
        <f>SUM(M18:M27)</f>
        <v>0</v>
      </c>
      <c r="N17" s="235"/>
      <c r="O17" s="235">
        <f>SUM(O18:O27)</f>
        <v>7.7500000000000009</v>
      </c>
      <c r="P17" s="235"/>
      <c r="Q17" s="236">
        <f>SUM(Q18:Q27)</f>
        <v>0</v>
      </c>
      <c r="R17" s="230"/>
      <c r="S17" s="230"/>
      <c r="T17" s="230"/>
      <c r="U17" s="230"/>
      <c r="V17" s="230">
        <f>SUM(V18:V27)</f>
        <v>125.04999999999998</v>
      </c>
      <c r="W17" s="230"/>
      <c r="AG17" t="s">
        <v>272</v>
      </c>
    </row>
    <row r="18" spans="1:60" ht="20.399999999999999" outlineLevel="1" x14ac:dyDescent="0.25">
      <c r="A18" s="237">
        <v>5</v>
      </c>
      <c r="B18" s="238" t="s">
        <v>338</v>
      </c>
      <c r="C18" s="253" t="s">
        <v>928</v>
      </c>
      <c r="D18" s="239" t="s">
        <v>314</v>
      </c>
      <c r="E18" s="240">
        <v>75.869299999999996</v>
      </c>
      <c r="F18" s="241"/>
      <c r="G18" s="242">
        <f>ROUND(E18*F18,2)</f>
        <v>0</v>
      </c>
      <c r="H18" s="241"/>
      <c r="I18" s="242">
        <f>ROUND(E18*H18,2)</f>
        <v>0</v>
      </c>
      <c r="J18" s="241"/>
      <c r="K18" s="242">
        <f>ROUND(E18*J18,2)</f>
        <v>0</v>
      </c>
      <c r="L18" s="242">
        <v>21</v>
      </c>
      <c r="M18" s="242">
        <f>G18*(1+L18/100)</f>
        <v>0</v>
      </c>
      <c r="N18" s="242">
        <v>7.0599999999999996E-2</v>
      </c>
      <c r="O18" s="242">
        <f>ROUND(E18*N18,2)</f>
        <v>5.36</v>
      </c>
      <c r="P18" s="242">
        <v>0</v>
      </c>
      <c r="Q18" s="243">
        <f>ROUND(E18*P18,2)</f>
        <v>0</v>
      </c>
      <c r="R18" s="225"/>
      <c r="S18" s="225" t="s">
        <v>276</v>
      </c>
      <c r="T18" s="225" t="s">
        <v>277</v>
      </c>
      <c r="U18" s="225">
        <v>0.52915000000000001</v>
      </c>
      <c r="V18" s="225">
        <f>ROUND(E18*U18,2)</f>
        <v>40.15</v>
      </c>
      <c r="W18" s="225"/>
      <c r="X18" s="206"/>
      <c r="Y18" s="206"/>
      <c r="Z18" s="206"/>
      <c r="AA18" s="206"/>
      <c r="AB18" s="206"/>
      <c r="AC18" s="206"/>
      <c r="AD18" s="206"/>
      <c r="AE18" s="206"/>
      <c r="AF18" s="206"/>
      <c r="AG18" s="206" t="s">
        <v>278</v>
      </c>
      <c r="AH18" s="206"/>
      <c r="AI18" s="206"/>
      <c r="AJ18" s="206"/>
      <c r="AK18" s="206"/>
      <c r="AL18" s="206"/>
      <c r="AM18" s="206"/>
      <c r="AN18" s="206"/>
      <c r="AO18" s="206"/>
      <c r="AP18" s="206"/>
      <c r="AQ18" s="206"/>
      <c r="AR18" s="206"/>
      <c r="AS18" s="206"/>
      <c r="AT18" s="206"/>
      <c r="AU18" s="206"/>
      <c r="AV18" s="206"/>
      <c r="AW18" s="206"/>
      <c r="AX18" s="206"/>
      <c r="AY18" s="206"/>
      <c r="AZ18" s="206"/>
      <c r="BA18" s="206"/>
      <c r="BB18" s="206"/>
      <c r="BC18" s="206"/>
      <c r="BD18" s="206"/>
      <c r="BE18" s="206"/>
      <c r="BF18" s="206"/>
      <c r="BG18" s="206"/>
      <c r="BH18" s="206"/>
    </row>
    <row r="19" spans="1:60" ht="20.399999999999999" outlineLevel="1" x14ac:dyDescent="0.25">
      <c r="A19" s="223"/>
      <c r="B19" s="224"/>
      <c r="C19" s="254" t="s">
        <v>929</v>
      </c>
      <c r="D19" s="226"/>
      <c r="E19" s="227">
        <v>20.855720000000002</v>
      </c>
      <c r="F19" s="225"/>
      <c r="G19" s="225"/>
      <c r="H19" s="225"/>
      <c r="I19" s="225"/>
      <c r="J19" s="225"/>
      <c r="K19" s="225"/>
      <c r="L19" s="225"/>
      <c r="M19" s="225"/>
      <c r="N19" s="225"/>
      <c r="O19" s="225"/>
      <c r="P19" s="225"/>
      <c r="Q19" s="225"/>
      <c r="R19" s="225"/>
      <c r="S19" s="225"/>
      <c r="T19" s="225"/>
      <c r="U19" s="225"/>
      <c r="V19" s="225"/>
      <c r="W19" s="225"/>
      <c r="X19" s="206"/>
      <c r="Y19" s="206"/>
      <c r="Z19" s="206"/>
      <c r="AA19" s="206"/>
      <c r="AB19" s="206"/>
      <c r="AC19" s="206"/>
      <c r="AD19" s="206"/>
      <c r="AE19" s="206"/>
      <c r="AF19" s="206"/>
      <c r="AG19" s="206" t="s">
        <v>280</v>
      </c>
      <c r="AH19" s="206">
        <v>0</v>
      </c>
      <c r="AI19" s="206"/>
      <c r="AJ19" s="206"/>
      <c r="AK19" s="206"/>
      <c r="AL19" s="206"/>
      <c r="AM19" s="206"/>
      <c r="AN19" s="206"/>
      <c r="AO19" s="206"/>
      <c r="AP19" s="206"/>
      <c r="AQ19" s="206"/>
      <c r="AR19" s="206"/>
      <c r="AS19" s="206"/>
      <c r="AT19" s="206"/>
      <c r="AU19" s="206"/>
      <c r="AV19" s="206"/>
      <c r="AW19" s="206"/>
      <c r="AX19" s="206"/>
      <c r="AY19" s="206"/>
      <c r="AZ19" s="206"/>
      <c r="BA19" s="206"/>
      <c r="BB19" s="206"/>
      <c r="BC19" s="206"/>
      <c r="BD19" s="206"/>
      <c r="BE19" s="206"/>
      <c r="BF19" s="206"/>
      <c r="BG19" s="206"/>
      <c r="BH19" s="206"/>
    </row>
    <row r="20" spans="1:60" ht="20.399999999999999" outlineLevel="1" x14ac:dyDescent="0.25">
      <c r="A20" s="223"/>
      <c r="B20" s="224"/>
      <c r="C20" s="254" t="s">
        <v>930</v>
      </c>
      <c r="D20" s="226"/>
      <c r="E20" s="227">
        <v>38.834000000000003</v>
      </c>
      <c r="F20" s="225"/>
      <c r="G20" s="225"/>
      <c r="H20" s="225"/>
      <c r="I20" s="225"/>
      <c r="J20" s="225"/>
      <c r="K20" s="225"/>
      <c r="L20" s="225"/>
      <c r="M20" s="225"/>
      <c r="N20" s="225"/>
      <c r="O20" s="225"/>
      <c r="P20" s="225"/>
      <c r="Q20" s="225"/>
      <c r="R20" s="225"/>
      <c r="S20" s="225"/>
      <c r="T20" s="225"/>
      <c r="U20" s="225"/>
      <c r="V20" s="225"/>
      <c r="W20" s="225"/>
      <c r="X20" s="206"/>
      <c r="Y20" s="206"/>
      <c r="Z20" s="206"/>
      <c r="AA20" s="206"/>
      <c r="AB20" s="206"/>
      <c r="AC20" s="206"/>
      <c r="AD20" s="206"/>
      <c r="AE20" s="206"/>
      <c r="AF20" s="206"/>
      <c r="AG20" s="206" t="s">
        <v>280</v>
      </c>
      <c r="AH20" s="206">
        <v>0</v>
      </c>
      <c r="AI20" s="206"/>
      <c r="AJ20" s="206"/>
      <c r="AK20" s="206"/>
      <c r="AL20" s="206"/>
      <c r="AM20" s="206"/>
      <c r="AN20" s="206"/>
      <c r="AO20" s="206"/>
      <c r="AP20" s="206"/>
      <c r="AQ20" s="206"/>
      <c r="AR20" s="206"/>
      <c r="AS20" s="206"/>
      <c r="AT20" s="206"/>
      <c r="AU20" s="206"/>
      <c r="AV20" s="206"/>
      <c r="AW20" s="206"/>
      <c r="AX20" s="206"/>
      <c r="AY20" s="206"/>
      <c r="AZ20" s="206"/>
      <c r="BA20" s="206"/>
      <c r="BB20" s="206"/>
      <c r="BC20" s="206"/>
      <c r="BD20" s="206"/>
      <c r="BE20" s="206"/>
      <c r="BF20" s="206"/>
      <c r="BG20" s="206"/>
      <c r="BH20" s="206"/>
    </row>
    <row r="21" spans="1:60" outlineLevel="1" x14ac:dyDescent="0.25">
      <c r="A21" s="223"/>
      <c r="B21" s="224"/>
      <c r="C21" s="254" t="s">
        <v>931</v>
      </c>
      <c r="D21" s="226"/>
      <c r="E21" s="227">
        <v>7.8632</v>
      </c>
      <c r="F21" s="225"/>
      <c r="G21" s="225"/>
      <c r="H21" s="225"/>
      <c r="I21" s="225"/>
      <c r="J21" s="225"/>
      <c r="K21" s="225"/>
      <c r="L21" s="225"/>
      <c r="M21" s="225"/>
      <c r="N21" s="225"/>
      <c r="O21" s="225"/>
      <c r="P21" s="225"/>
      <c r="Q21" s="225"/>
      <c r="R21" s="225"/>
      <c r="S21" s="225"/>
      <c r="T21" s="225"/>
      <c r="U21" s="225"/>
      <c r="V21" s="225"/>
      <c r="W21" s="225"/>
      <c r="X21" s="206"/>
      <c r="Y21" s="206"/>
      <c r="Z21" s="206"/>
      <c r="AA21" s="206"/>
      <c r="AB21" s="206"/>
      <c r="AC21" s="206"/>
      <c r="AD21" s="206"/>
      <c r="AE21" s="206"/>
      <c r="AF21" s="206"/>
      <c r="AG21" s="206" t="s">
        <v>280</v>
      </c>
      <c r="AH21" s="206">
        <v>0</v>
      </c>
      <c r="AI21" s="206"/>
      <c r="AJ21" s="206"/>
      <c r="AK21" s="206"/>
      <c r="AL21" s="206"/>
      <c r="AM21" s="206"/>
      <c r="AN21" s="206"/>
      <c r="AO21" s="206"/>
      <c r="AP21" s="206"/>
      <c r="AQ21" s="206"/>
      <c r="AR21" s="206"/>
      <c r="AS21" s="206"/>
      <c r="AT21" s="206"/>
      <c r="AU21" s="206"/>
      <c r="AV21" s="206"/>
      <c r="AW21" s="206"/>
      <c r="AX21" s="206"/>
      <c r="AY21" s="206"/>
      <c r="AZ21" s="206"/>
      <c r="BA21" s="206"/>
      <c r="BB21" s="206"/>
      <c r="BC21" s="206"/>
      <c r="BD21" s="206"/>
      <c r="BE21" s="206"/>
      <c r="BF21" s="206"/>
      <c r="BG21" s="206"/>
      <c r="BH21" s="206"/>
    </row>
    <row r="22" spans="1:60" outlineLevel="1" x14ac:dyDescent="0.25">
      <c r="A22" s="223"/>
      <c r="B22" s="224"/>
      <c r="C22" s="254" t="s">
        <v>932</v>
      </c>
      <c r="D22" s="226"/>
      <c r="E22" s="227">
        <v>4.6189999999999998</v>
      </c>
      <c r="F22" s="225"/>
      <c r="G22" s="225"/>
      <c r="H22" s="225"/>
      <c r="I22" s="225"/>
      <c r="J22" s="225"/>
      <c r="K22" s="225"/>
      <c r="L22" s="225"/>
      <c r="M22" s="225"/>
      <c r="N22" s="225"/>
      <c r="O22" s="225"/>
      <c r="P22" s="225"/>
      <c r="Q22" s="225"/>
      <c r="R22" s="225"/>
      <c r="S22" s="225"/>
      <c r="T22" s="225"/>
      <c r="U22" s="225"/>
      <c r="V22" s="225"/>
      <c r="W22" s="225"/>
      <c r="X22" s="206"/>
      <c r="Y22" s="206"/>
      <c r="Z22" s="206"/>
      <c r="AA22" s="206"/>
      <c r="AB22" s="206"/>
      <c r="AC22" s="206"/>
      <c r="AD22" s="206"/>
      <c r="AE22" s="206"/>
      <c r="AF22" s="206"/>
      <c r="AG22" s="206" t="s">
        <v>280</v>
      </c>
      <c r="AH22" s="206">
        <v>0</v>
      </c>
      <c r="AI22" s="206"/>
      <c r="AJ22" s="206"/>
      <c r="AK22" s="206"/>
      <c r="AL22" s="206"/>
      <c r="AM22" s="206"/>
      <c r="AN22" s="206"/>
      <c r="AO22" s="206"/>
      <c r="AP22" s="206"/>
      <c r="AQ22" s="206"/>
      <c r="AR22" s="206"/>
      <c r="AS22" s="206"/>
      <c r="AT22" s="206"/>
      <c r="AU22" s="206"/>
      <c r="AV22" s="206"/>
      <c r="AW22" s="206"/>
      <c r="AX22" s="206"/>
      <c r="AY22" s="206"/>
      <c r="AZ22" s="206"/>
      <c r="BA22" s="206"/>
      <c r="BB22" s="206"/>
      <c r="BC22" s="206"/>
      <c r="BD22" s="206"/>
      <c r="BE22" s="206"/>
      <c r="BF22" s="206"/>
      <c r="BG22" s="206"/>
      <c r="BH22" s="206"/>
    </row>
    <row r="23" spans="1:60" outlineLevel="1" x14ac:dyDescent="0.25">
      <c r="A23" s="223"/>
      <c r="B23" s="224"/>
      <c r="C23" s="254" t="s">
        <v>933</v>
      </c>
      <c r="D23" s="226"/>
      <c r="E23" s="227">
        <v>3.6974</v>
      </c>
      <c r="F23" s="225"/>
      <c r="G23" s="225"/>
      <c r="H23" s="225"/>
      <c r="I23" s="225"/>
      <c r="J23" s="225"/>
      <c r="K23" s="225"/>
      <c r="L23" s="225"/>
      <c r="M23" s="225"/>
      <c r="N23" s="225"/>
      <c r="O23" s="225"/>
      <c r="P23" s="225"/>
      <c r="Q23" s="225"/>
      <c r="R23" s="225"/>
      <c r="S23" s="225"/>
      <c r="T23" s="225"/>
      <c r="U23" s="225"/>
      <c r="V23" s="225"/>
      <c r="W23" s="225"/>
      <c r="X23" s="206"/>
      <c r="Y23" s="206"/>
      <c r="Z23" s="206"/>
      <c r="AA23" s="206"/>
      <c r="AB23" s="206"/>
      <c r="AC23" s="206"/>
      <c r="AD23" s="206"/>
      <c r="AE23" s="206"/>
      <c r="AF23" s="206"/>
      <c r="AG23" s="206" t="s">
        <v>280</v>
      </c>
      <c r="AH23" s="206">
        <v>0</v>
      </c>
      <c r="AI23" s="206"/>
      <c r="AJ23" s="206"/>
      <c r="AK23" s="206"/>
      <c r="AL23" s="206"/>
      <c r="AM23" s="206"/>
      <c r="AN23" s="206"/>
      <c r="AO23" s="206"/>
      <c r="AP23" s="206"/>
      <c r="AQ23" s="206"/>
      <c r="AR23" s="206"/>
      <c r="AS23" s="206"/>
      <c r="AT23" s="206"/>
      <c r="AU23" s="206"/>
      <c r="AV23" s="206"/>
      <c r="AW23" s="206"/>
      <c r="AX23" s="206"/>
      <c r="AY23" s="206"/>
      <c r="AZ23" s="206"/>
      <c r="BA23" s="206"/>
      <c r="BB23" s="206"/>
      <c r="BC23" s="206"/>
      <c r="BD23" s="206"/>
      <c r="BE23" s="206"/>
      <c r="BF23" s="206"/>
      <c r="BG23" s="206"/>
      <c r="BH23" s="206"/>
    </row>
    <row r="24" spans="1:60" ht="20.399999999999999" outlineLevel="1" x14ac:dyDescent="0.25">
      <c r="A24" s="237">
        <v>6</v>
      </c>
      <c r="B24" s="238" t="s">
        <v>341</v>
      </c>
      <c r="C24" s="253" t="s">
        <v>934</v>
      </c>
      <c r="D24" s="239" t="s">
        <v>314</v>
      </c>
      <c r="E24" s="240">
        <v>7.3524000000000003</v>
      </c>
      <c r="F24" s="241"/>
      <c r="G24" s="242">
        <f>ROUND(E24*F24,2)</f>
        <v>0</v>
      </c>
      <c r="H24" s="241"/>
      <c r="I24" s="242">
        <f>ROUND(E24*H24,2)</f>
        <v>0</v>
      </c>
      <c r="J24" s="241"/>
      <c r="K24" s="242">
        <f>ROUND(E24*J24,2)</f>
        <v>0</v>
      </c>
      <c r="L24" s="242">
        <v>21</v>
      </c>
      <c r="M24" s="242">
        <f>G24*(1+L24/100)</f>
        <v>0</v>
      </c>
      <c r="N24" s="242">
        <v>0.1055</v>
      </c>
      <c r="O24" s="242">
        <f>ROUND(E24*N24,2)</f>
        <v>0.78</v>
      </c>
      <c r="P24" s="242">
        <v>0</v>
      </c>
      <c r="Q24" s="243">
        <f>ROUND(E24*P24,2)</f>
        <v>0</v>
      </c>
      <c r="R24" s="225"/>
      <c r="S24" s="225" t="s">
        <v>276</v>
      </c>
      <c r="T24" s="225" t="s">
        <v>277</v>
      </c>
      <c r="U24" s="225">
        <v>0.55488999999999999</v>
      </c>
      <c r="V24" s="225">
        <f>ROUND(E24*U24,2)</f>
        <v>4.08</v>
      </c>
      <c r="W24" s="225"/>
      <c r="X24" s="206"/>
      <c r="Y24" s="206"/>
      <c r="Z24" s="206"/>
      <c r="AA24" s="206"/>
      <c r="AB24" s="206"/>
      <c r="AC24" s="206"/>
      <c r="AD24" s="206"/>
      <c r="AE24" s="206"/>
      <c r="AF24" s="206"/>
      <c r="AG24" s="206" t="s">
        <v>278</v>
      </c>
      <c r="AH24" s="206"/>
      <c r="AI24" s="206"/>
      <c r="AJ24" s="206"/>
      <c r="AK24" s="206"/>
      <c r="AL24" s="206"/>
      <c r="AM24" s="206"/>
      <c r="AN24" s="206"/>
      <c r="AO24" s="206"/>
      <c r="AP24" s="206"/>
      <c r="AQ24" s="206"/>
      <c r="AR24" s="206"/>
      <c r="AS24" s="206"/>
      <c r="AT24" s="206"/>
      <c r="AU24" s="206"/>
      <c r="AV24" s="206"/>
      <c r="AW24" s="206"/>
      <c r="AX24" s="206"/>
      <c r="AY24" s="206"/>
      <c r="AZ24" s="206"/>
      <c r="BA24" s="206"/>
      <c r="BB24" s="206"/>
      <c r="BC24" s="206"/>
      <c r="BD24" s="206"/>
      <c r="BE24" s="206"/>
      <c r="BF24" s="206"/>
      <c r="BG24" s="206"/>
      <c r="BH24" s="206"/>
    </row>
    <row r="25" spans="1:60" outlineLevel="1" x14ac:dyDescent="0.25">
      <c r="A25" s="223"/>
      <c r="B25" s="224"/>
      <c r="C25" s="254" t="s">
        <v>935</v>
      </c>
      <c r="D25" s="226"/>
      <c r="E25" s="227">
        <v>7.3524000000000003</v>
      </c>
      <c r="F25" s="225"/>
      <c r="G25" s="225"/>
      <c r="H25" s="225"/>
      <c r="I25" s="225"/>
      <c r="J25" s="225"/>
      <c r="K25" s="225"/>
      <c r="L25" s="225"/>
      <c r="M25" s="225"/>
      <c r="N25" s="225"/>
      <c r="O25" s="225"/>
      <c r="P25" s="225"/>
      <c r="Q25" s="225"/>
      <c r="R25" s="225"/>
      <c r="S25" s="225"/>
      <c r="T25" s="225"/>
      <c r="U25" s="225"/>
      <c r="V25" s="225"/>
      <c r="W25" s="225"/>
      <c r="X25" s="206"/>
      <c r="Y25" s="206"/>
      <c r="Z25" s="206"/>
      <c r="AA25" s="206"/>
      <c r="AB25" s="206"/>
      <c r="AC25" s="206"/>
      <c r="AD25" s="206"/>
      <c r="AE25" s="206"/>
      <c r="AF25" s="206"/>
      <c r="AG25" s="206" t="s">
        <v>280</v>
      </c>
      <c r="AH25" s="206">
        <v>0</v>
      </c>
      <c r="AI25" s="206"/>
      <c r="AJ25" s="206"/>
      <c r="AK25" s="206"/>
      <c r="AL25" s="206"/>
      <c r="AM25" s="206"/>
      <c r="AN25" s="206"/>
      <c r="AO25" s="206"/>
      <c r="AP25" s="206"/>
      <c r="AQ25" s="206"/>
      <c r="AR25" s="206"/>
      <c r="AS25" s="206"/>
      <c r="AT25" s="206"/>
      <c r="AU25" s="206"/>
      <c r="AV25" s="206"/>
      <c r="AW25" s="206"/>
      <c r="AX25" s="206"/>
      <c r="AY25" s="206"/>
      <c r="AZ25" s="206"/>
      <c r="BA25" s="206"/>
      <c r="BB25" s="206"/>
      <c r="BC25" s="206"/>
      <c r="BD25" s="206"/>
      <c r="BE25" s="206"/>
      <c r="BF25" s="206"/>
      <c r="BG25" s="206"/>
      <c r="BH25" s="206"/>
    </row>
    <row r="26" spans="1:60" ht="20.399999999999999" outlineLevel="1" x14ac:dyDescent="0.25">
      <c r="A26" s="237">
        <v>7</v>
      </c>
      <c r="B26" s="238" t="s">
        <v>936</v>
      </c>
      <c r="C26" s="253" t="s">
        <v>937</v>
      </c>
      <c r="D26" s="239" t="s">
        <v>314</v>
      </c>
      <c r="E26" s="240">
        <v>79.943100000000001</v>
      </c>
      <c r="F26" s="241"/>
      <c r="G26" s="242">
        <f>ROUND(E26*F26,2)</f>
        <v>0</v>
      </c>
      <c r="H26" s="241"/>
      <c r="I26" s="242">
        <f>ROUND(E26*H26,2)</f>
        <v>0</v>
      </c>
      <c r="J26" s="241"/>
      <c r="K26" s="242">
        <f>ROUND(E26*J26,2)</f>
        <v>0</v>
      </c>
      <c r="L26" s="242">
        <v>21</v>
      </c>
      <c r="M26" s="242">
        <f>G26*(1+L26/100)</f>
        <v>0</v>
      </c>
      <c r="N26" s="242">
        <v>2.017E-2</v>
      </c>
      <c r="O26" s="242">
        <f>ROUND(E26*N26,2)</f>
        <v>1.61</v>
      </c>
      <c r="P26" s="242">
        <v>0</v>
      </c>
      <c r="Q26" s="243">
        <f>ROUND(E26*P26,2)</f>
        <v>0</v>
      </c>
      <c r="R26" s="225"/>
      <c r="S26" s="225" t="s">
        <v>276</v>
      </c>
      <c r="T26" s="225" t="s">
        <v>277</v>
      </c>
      <c r="U26" s="225">
        <v>1.0109999999999999</v>
      </c>
      <c r="V26" s="225">
        <f>ROUND(E26*U26,2)</f>
        <v>80.819999999999993</v>
      </c>
      <c r="W26" s="225"/>
      <c r="X26" s="206"/>
      <c r="Y26" s="206"/>
      <c r="Z26" s="206"/>
      <c r="AA26" s="206"/>
      <c r="AB26" s="206"/>
      <c r="AC26" s="206"/>
      <c r="AD26" s="206"/>
      <c r="AE26" s="206"/>
      <c r="AF26" s="206"/>
      <c r="AG26" s="206" t="s">
        <v>278</v>
      </c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</row>
    <row r="27" spans="1:60" ht="20.399999999999999" outlineLevel="1" x14ac:dyDescent="0.25">
      <c r="A27" s="223"/>
      <c r="B27" s="224"/>
      <c r="C27" s="254" t="s">
        <v>938</v>
      </c>
      <c r="D27" s="226"/>
      <c r="E27" s="227">
        <v>79.943129999999996</v>
      </c>
      <c r="F27" s="225"/>
      <c r="G27" s="225"/>
      <c r="H27" s="225"/>
      <c r="I27" s="225"/>
      <c r="J27" s="225"/>
      <c r="K27" s="225"/>
      <c r="L27" s="225"/>
      <c r="M27" s="225"/>
      <c r="N27" s="225"/>
      <c r="O27" s="225"/>
      <c r="P27" s="225"/>
      <c r="Q27" s="225"/>
      <c r="R27" s="225"/>
      <c r="S27" s="225"/>
      <c r="T27" s="225"/>
      <c r="U27" s="225"/>
      <c r="V27" s="225"/>
      <c r="W27" s="225"/>
      <c r="X27" s="206"/>
      <c r="Y27" s="206"/>
      <c r="Z27" s="206"/>
      <c r="AA27" s="206"/>
      <c r="AB27" s="206"/>
      <c r="AC27" s="206"/>
      <c r="AD27" s="206"/>
      <c r="AE27" s="206"/>
      <c r="AF27" s="206"/>
      <c r="AG27" s="206" t="s">
        <v>280</v>
      </c>
      <c r="AH27" s="206">
        <v>0</v>
      </c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</row>
    <row r="28" spans="1:60" x14ac:dyDescent="0.25">
      <c r="A28" s="231" t="s">
        <v>271</v>
      </c>
      <c r="B28" s="232" t="s">
        <v>130</v>
      </c>
      <c r="C28" s="252" t="s">
        <v>131</v>
      </c>
      <c r="D28" s="233"/>
      <c r="E28" s="234"/>
      <c r="F28" s="235"/>
      <c r="G28" s="235">
        <f>SUMIF(AG29:AG37,"&lt;&gt;NOR",G29:G37)</f>
        <v>0</v>
      </c>
      <c r="H28" s="235"/>
      <c r="I28" s="235">
        <f>SUM(I29:I37)</f>
        <v>0</v>
      </c>
      <c r="J28" s="235"/>
      <c r="K28" s="235">
        <f>SUM(K29:K37)</f>
        <v>0</v>
      </c>
      <c r="L28" s="235"/>
      <c r="M28" s="235">
        <f>SUM(M29:M37)</f>
        <v>0</v>
      </c>
      <c r="N28" s="235"/>
      <c r="O28" s="235">
        <f>SUM(O29:O37)</f>
        <v>4.92</v>
      </c>
      <c r="P28" s="235"/>
      <c r="Q28" s="236">
        <f>SUM(Q29:Q37)</f>
        <v>0</v>
      </c>
      <c r="R28" s="230"/>
      <c r="S28" s="230"/>
      <c r="T28" s="230"/>
      <c r="U28" s="230"/>
      <c r="V28" s="230">
        <f>SUM(V29:V37)</f>
        <v>187.05</v>
      </c>
      <c r="W28" s="230"/>
      <c r="AG28" t="s">
        <v>272</v>
      </c>
    </row>
    <row r="29" spans="1:60" outlineLevel="1" x14ac:dyDescent="0.25">
      <c r="A29" s="244">
        <v>8</v>
      </c>
      <c r="B29" s="245" t="s">
        <v>939</v>
      </c>
      <c r="C29" s="255" t="s">
        <v>940</v>
      </c>
      <c r="D29" s="246" t="s">
        <v>370</v>
      </c>
      <c r="E29" s="247">
        <v>8.5</v>
      </c>
      <c r="F29" s="248"/>
      <c r="G29" s="249">
        <f>ROUND(E29*F29,2)</f>
        <v>0</v>
      </c>
      <c r="H29" s="248"/>
      <c r="I29" s="249">
        <f>ROUND(E29*H29,2)</f>
        <v>0</v>
      </c>
      <c r="J29" s="248"/>
      <c r="K29" s="249">
        <f>ROUND(E29*J29,2)</f>
        <v>0</v>
      </c>
      <c r="L29" s="249">
        <v>21</v>
      </c>
      <c r="M29" s="249">
        <f>G29*(1+L29/100)</f>
        <v>0</v>
      </c>
      <c r="N29" s="249">
        <v>3.0000000000000001E-3</v>
      </c>
      <c r="O29" s="249">
        <f>ROUND(E29*N29,2)</f>
        <v>0.03</v>
      </c>
      <c r="P29" s="249">
        <v>0</v>
      </c>
      <c r="Q29" s="250">
        <f>ROUND(E29*P29,2)</f>
        <v>0</v>
      </c>
      <c r="R29" s="225"/>
      <c r="S29" s="225" t="s">
        <v>276</v>
      </c>
      <c r="T29" s="225" t="s">
        <v>277</v>
      </c>
      <c r="U29" s="225">
        <v>2.2370000000000001</v>
      </c>
      <c r="V29" s="225">
        <f>ROUND(E29*U29,2)</f>
        <v>19.010000000000002</v>
      </c>
      <c r="W29" s="225"/>
      <c r="X29" s="206"/>
      <c r="Y29" s="206"/>
      <c r="Z29" s="206"/>
      <c r="AA29" s="206"/>
      <c r="AB29" s="206"/>
      <c r="AC29" s="206"/>
      <c r="AD29" s="206"/>
      <c r="AE29" s="206"/>
      <c r="AF29" s="206"/>
      <c r="AG29" s="206" t="s">
        <v>278</v>
      </c>
      <c r="AH29" s="206"/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6"/>
      <c r="AZ29" s="206"/>
      <c r="BA29" s="206"/>
      <c r="BB29" s="206"/>
      <c r="BC29" s="206"/>
      <c r="BD29" s="206"/>
      <c r="BE29" s="206"/>
      <c r="BF29" s="206"/>
      <c r="BG29" s="206"/>
      <c r="BH29" s="206"/>
    </row>
    <row r="30" spans="1:60" outlineLevel="1" x14ac:dyDescent="0.25">
      <c r="A30" s="237">
        <v>9</v>
      </c>
      <c r="B30" s="238" t="s">
        <v>941</v>
      </c>
      <c r="C30" s="253" t="s">
        <v>942</v>
      </c>
      <c r="D30" s="239" t="s">
        <v>314</v>
      </c>
      <c r="E30" s="240">
        <v>79.943100000000001</v>
      </c>
      <c r="F30" s="241"/>
      <c r="G30" s="242">
        <f>ROUND(E30*F30,2)</f>
        <v>0</v>
      </c>
      <c r="H30" s="241"/>
      <c r="I30" s="242">
        <f>ROUND(E30*H30,2)</f>
        <v>0</v>
      </c>
      <c r="J30" s="241"/>
      <c r="K30" s="242">
        <f>ROUND(E30*J30,2)</f>
        <v>0</v>
      </c>
      <c r="L30" s="242">
        <v>21</v>
      </c>
      <c r="M30" s="242">
        <f>G30*(1+L30/100)</f>
        <v>0</v>
      </c>
      <c r="N30" s="242">
        <v>6.3299999999999997E-3</v>
      </c>
      <c r="O30" s="242">
        <f>ROUND(E30*N30,2)</f>
        <v>0.51</v>
      </c>
      <c r="P30" s="242">
        <v>0</v>
      </c>
      <c r="Q30" s="243">
        <f>ROUND(E30*P30,2)</f>
        <v>0</v>
      </c>
      <c r="R30" s="225"/>
      <c r="S30" s="225" t="s">
        <v>276</v>
      </c>
      <c r="T30" s="225" t="s">
        <v>277</v>
      </c>
      <c r="U30" s="225">
        <v>0.94299999999999995</v>
      </c>
      <c r="V30" s="225">
        <f>ROUND(E30*U30,2)</f>
        <v>75.39</v>
      </c>
      <c r="W30" s="225"/>
      <c r="X30" s="206"/>
      <c r="Y30" s="206"/>
      <c r="Z30" s="206"/>
      <c r="AA30" s="206"/>
      <c r="AB30" s="206"/>
      <c r="AC30" s="206"/>
      <c r="AD30" s="206"/>
      <c r="AE30" s="206"/>
      <c r="AF30" s="206"/>
      <c r="AG30" s="206" t="s">
        <v>278</v>
      </c>
      <c r="AH30" s="206"/>
      <c r="AI30" s="206"/>
      <c r="AJ30" s="206"/>
      <c r="AK30" s="206"/>
      <c r="AL30" s="206"/>
      <c r="AM30" s="206"/>
      <c r="AN30" s="206"/>
      <c r="AO30" s="206"/>
      <c r="AP30" s="206"/>
      <c r="AQ30" s="206"/>
      <c r="AR30" s="206"/>
      <c r="AS30" s="206"/>
      <c r="AT30" s="206"/>
      <c r="AU30" s="206"/>
      <c r="AV30" s="206"/>
      <c r="AW30" s="206"/>
      <c r="AX30" s="206"/>
      <c r="AY30" s="206"/>
      <c r="AZ30" s="206"/>
      <c r="BA30" s="206"/>
      <c r="BB30" s="206"/>
      <c r="BC30" s="206"/>
      <c r="BD30" s="206"/>
      <c r="BE30" s="206"/>
      <c r="BF30" s="206"/>
      <c r="BG30" s="206"/>
      <c r="BH30" s="206"/>
    </row>
    <row r="31" spans="1:60" ht="20.399999999999999" outlineLevel="1" x14ac:dyDescent="0.25">
      <c r="A31" s="223"/>
      <c r="B31" s="224"/>
      <c r="C31" s="254" t="s">
        <v>943</v>
      </c>
      <c r="D31" s="226"/>
      <c r="E31" s="227">
        <v>79.943129999999996</v>
      </c>
      <c r="F31" s="225"/>
      <c r="G31" s="225"/>
      <c r="H31" s="225"/>
      <c r="I31" s="225"/>
      <c r="J31" s="225"/>
      <c r="K31" s="225"/>
      <c r="L31" s="225"/>
      <c r="M31" s="225"/>
      <c r="N31" s="225"/>
      <c r="O31" s="225"/>
      <c r="P31" s="225"/>
      <c r="Q31" s="225"/>
      <c r="R31" s="225"/>
      <c r="S31" s="225"/>
      <c r="T31" s="225"/>
      <c r="U31" s="225"/>
      <c r="V31" s="225"/>
      <c r="W31" s="225"/>
      <c r="X31" s="206"/>
      <c r="Y31" s="206"/>
      <c r="Z31" s="206"/>
      <c r="AA31" s="206"/>
      <c r="AB31" s="206"/>
      <c r="AC31" s="206"/>
      <c r="AD31" s="206"/>
      <c r="AE31" s="206"/>
      <c r="AF31" s="206"/>
      <c r="AG31" s="206" t="s">
        <v>280</v>
      </c>
      <c r="AH31" s="206">
        <v>0</v>
      </c>
      <c r="AI31" s="206"/>
      <c r="AJ31" s="206"/>
      <c r="AK31" s="206"/>
      <c r="AL31" s="206"/>
      <c r="AM31" s="206"/>
      <c r="AN31" s="206"/>
      <c r="AO31" s="206"/>
      <c r="AP31" s="206"/>
      <c r="AQ31" s="206"/>
      <c r="AR31" s="206"/>
      <c r="AS31" s="206"/>
      <c r="AT31" s="206"/>
      <c r="AU31" s="206"/>
      <c r="AV31" s="206"/>
      <c r="AW31" s="206"/>
      <c r="AX31" s="206"/>
      <c r="AY31" s="206"/>
      <c r="AZ31" s="206"/>
      <c r="BA31" s="206"/>
      <c r="BB31" s="206"/>
      <c r="BC31" s="206"/>
      <c r="BD31" s="206"/>
      <c r="BE31" s="206"/>
      <c r="BF31" s="206"/>
      <c r="BG31" s="206"/>
      <c r="BH31" s="206"/>
    </row>
    <row r="32" spans="1:60" outlineLevel="1" x14ac:dyDescent="0.25">
      <c r="A32" s="237">
        <v>10</v>
      </c>
      <c r="B32" s="238" t="s">
        <v>944</v>
      </c>
      <c r="C32" s="253" t="s">
        <v>945</v>
      </c>
      <c r="D32" s="239" t="s">
        <v>314</v>
      </c>
      <c r="E32" s="240">
        <v>79.943100000000001</v>
      </c>
      <c r="F32" s="241"/>
      <c r="G32" s="242">
        <f>ROUND(E32*F32,2)</f>
        <v>0</v>
      </c>
      <c r="H32" s="241"/>
      <c r="I32" s="242">
        <f>ROUND(E32*H32,2)</f>
        <v>0</v>
      </c>
      <c r="J32" s="241"/>
      <c r="K32" s="242">
        <f>ROUND(E32*J32,2)</f>
        <v>0</v>
      </c>
      <c r="L32" s="242">
        <v>21</v>
      </c>
      <c r="M32" s="242">
        <f>G32*(1+L32/100)</f>
        <v>0</v>
      </c>
      <c r="N32" s="242">
        <v>0</v>
      </c>
      <c r="O32" s="242">
        <f>ROUND(E32*N32,2)</f>
        <v>0</v>
      </c>
      <c r="P32" s="242">
        <v>0</v>
      </c>
      <c r="Q32" s="243">
        <f>ROUND(E32*P32,2)</f>
        <v>0</v>
      </c>
      <c r="R32" s="225"/>
      <c r="S32" s="225" t="s">
        <v>276</v>
      </c>
      <c r="T32" s="225" t="s">
        <v>277</v>
      </c>
      <c r="U32" s="225">
        <v>0.33</v>
      </c>
      <c r="V32" s="225">
        <f>ROUND(E32*U32,2)</f>
        <v>26.38</v>
      </c>
      <c r="W32" s="225"/>
      <c r="X32" s="206"/>
      <c r="Y32" s="206"/>
      <c r="Z32" s="206"/>
      <c r="AA32" s="206"/>
      <c r="AB32" s="206"/>
      <c r="AC32" s="206"/>
      <c r="AD32" s="206"/>
      <c r="AE32" s="206"/>
      <c r="AF32" s="206"/>
      <c r="AG32" s="206" t="s">
        <v>278</v>
      </c>
      <c r="AH32" s="206"/>
      <c r="AI32" s="206"/>
      <c r="AJ32" s="206"/>
      <c r="AK32" s="206"/>
      <c r="AL32" s="206"/>
      <c r="AM32" s="206"/>
      <c r="AN32" s="206"/>
      <c r="AO32" s="206"/>
      <c r="AP32" s="206"/>
      <c r="AQ32" s="206"/>
      <c r="AR32" s="206"/>
      <c r="AS32" s="206"/>
      <c r="AT32" s="206"/>
      <c r="AU32" s="206"/>
      <c r="AV32" s="206"/>
      <c r="AW32" s="206"/>
      <c r="AX32" s="206"/>
      <c r="AY32" s="206"/>
      <c r="AZ32" s="206"/>
      <c r="BA32" s="206"/>
      <c r="BB32" s="206"/>
      <c r="BC32" s="206"/>
      <c r="BD32" s="206"/>
      <c r="BE32" s="206"/>
      <c r="BF32" s="206"/>
      <c r="BG32" s="206"/>
      <c r="BH32" s="206"/>
    </row>
    <row r="33" spans="1:60" ht="20.399999999999999" outlineLevel="1" x14ac:dyDescent="0.25">
      <c r="A33" s="223"/>
      <c r="B33" s="224"/>
      <c r="C33" s="254" t="s">
        <v>943</v>
      </c>
      <c r="D33" s="226"/>
      <c r="E33" s="227">
        <v>79.943129999999996</v>
      </c>
      <c r="F33" s="225"/>
      <c r="G33" s="225"/>
      <c r="H33" s="225"/>
      <c r="I33" s="225"/>
      <c r="J33" s="225"/>
      <c r="K33" s="225"/>
      <c r="L33" s="225"/>
      <c r="M33" s="225"/>
      <c r="N33" s="225"/>
      <c r="O33" s="225"/>
      <c r="P33" s="225"/>
      <c r="Q33" s="225"/>
      <c r="R33" s="225"/>
      <c r="S33" s="225"/>
      <c r="T33" s="225"/>
      <c r="U33" s="225"/>
      <c r="V33" s="225"/>
      <c r="W33" s="225"/>
      <c r="X33" s="206"/>
      <c r="Y33" s="206"/>
      <c r="Z33" s="206"/>
      <c r="AA33" s="206"/>
      <c r="AB33" s="206"/>
      <c r="AC33" s="206"/>
      <c r="AD33" s="206"/>
      <c r="AE33" s="206"/>
      <c r="AF33" s="206"/>
      <c r="AG33" s="206" t="s">
        <v>280</v>
      </c>
      <c r="AH33" s="206">
        <v>0</v>
      </c>
      <c r="AI33" s="206"/>
      <c r="AJ33" s="206"/>
      <c r="AK33" s="206"/>
      <c r="AL33" s="206"/>
      <c r="AM33" s="206"/>
      <c r="AN33" s="206"/>
      <c r="AO33" s="206"/>
      <c r="AP33" s="206"/>
      <c r="AQ33" s="206"/>
      <c r="AR33" s="206"/>
      <c r="AS33" s="206"/>
      <c r="AT33" s="206"/>
      <c r="AU33" s="206"/>
      <c r="AV33" s="206"/>
      <c r="AW33" s="206"/>
      <c r="AX33" s="206"/>
      <c r="AY33" s="206"/>
      <c r="AZ33" s="206"/>
      <c r="BA33" s="206"/>
      <c r="BB33" s="206"/>
      <c r="BC33" s="206"/>
      <c r="BD33" s="206"/>
      <c r="BE33" s="206"/>
      <c r="BF33" s="206"/>
      <c r="BG33" s="206"/>
      <c r="BH33" s="206"/>
    </row>
    <row r="34" spans="1:60" ht="20.399999999999999" outlineLevel="1" x14ac:dyDescent="0.25">
      <c r="A34" s="237">
        <v>11</v>
      </c>
      <c r="B34" s="238" t="s">
        <v>946</v>
      </c>
      <c r="C34" s="253" t="s">
        <v>947</v>
      </c>
      <c r="D34" s="239" t="s">
        <v>320</v>
      </c>
      <c r="E34" s="240">
        <v>3.9965000000000002</v>
      </c>
      <c r="F34" s="241"/>
      <c r="G34" s="242">
        <f>ROUND(E34*F34,2)</f>
        <v>0</v>
      </c>
      <c r="H34" s="241"/>
      <c r="I34" s="242">
        <f>ROUND(E34*H34,2)</f>
        <v>0</v>
      </c>
      <c r="J34" s="241"/>
      <c r="K34" s="242">
        <f>ROUND(E34*J34,2)</f>
        <v>0</v>
      </c>
      <c r="L34" s="242">
        <v>21</v>
      </c>
      <c r="M34" s="242">
        <f>G34*(1+L34/100)</f>
        <v>0</v>
      </c>
      <c r="N34" s="242">
        <v>1.09663</v>
      </c>
      <c r="O34" s="242">
        <f>ROUND(E34*N34,2)</f>
        <v>4.38</v>
      </c>
      <c r="P34" s="242">
        <v>0</v>
      </c>
      <c r="Q34" s="243">
        <f>ROUND(E34*P34,2)</f>
        <v>0</v>
      </c>
      <c r="R34" s="225"/>
      <c r="S34" s="225" t="s">
        <v>276</v>
      </c>
      <c r="T34" s="225" t="s">
        <v>277</v>
      </c>
      <c r="U34" s="225">
        <v>16.582999999999998</v>
      </c>
      <c r="V34" s="225">
        <f>ROUND(E34*U34,2)</f>
        <v>66.27</v>
      </c>
      <c r="W34" s="225"/>
      <c r="X34" s="206"/>
      <c r="Y34" s="206"/>
      <c r="Z34" s="206"/>
      <c r="AA34" s="206"/>
      <c r="AB34" s="206"/>
      <c r="AC34" s="206"/>
      <c r="AD34" s="206"/>
      <c r="AE34" s="206"/>
      <c r="AF34" s="206"/>
      <c r="AG34" s="206" t="s">
        <v>278</v>
      </c>
      <c r="AH34" s="206"/>
      <c r="AI34" s="206"/>
      <c r="AJ34" s="206"/>
      <c r="AK34" s="206"/>
      <c r="AL34" s="206"/>
      <c r="AM34" s="206"/>
      <c r="AN34" s="206"/>
      <c r="AO34" s="206"/>
      <c r="AP34" s="206"/>
      <c r="AQ34" s="206"/>
      <c r="AR34" s="206"/>
      <c r="AS34" s="206"/>
      <c r="AT34" s="206"/>
      <c r="AU34" s="206"/>
      <c r="AV34" s="206"/>
      <c r="AW34" s="206"/>
      <c r="AX34" s="206"/>
      <c r="AY34" s="206"/>
      <c r="AZ34" s="206"/>
      <c r="BA34" s="206"/>
      <c r="BB34" s="206"/>
      <c r="BC34" s="206"/>
      <c r="BD34" s="206"/>
      <c r="BE34" s="206"/>
      <c r="BF34" s="206"/>
      <c r="BG34" s="206"/>
      <c r="BH34" s="206"/>
    </row>
    <row r="35" spans="1:60" outlineLevel="1" x14ac:dyDescent="0.25">
      <c r="A35" s="223"/>
      <c r="B35" s="224"/>
      <c r="C35" s="254" t="s">
        <v>948</v>
      </c>
      <c r="D35" s="226"/>
      <c r="E35" s="227">
        <v>3.9965099999999998</v>
      </c>
      <c r="F35" s="225"/>
      <c r="G35" s="225"/>
      <c r="H35" s="225"/>
      <c r="I35" s="225"/>
      <c r="J35" s="225"/>
      <c r="K35" s="225"/>
      <c r="L35" s="225"/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06"/>
      <c r="Y35" s="206"/>
      <c r="Z35" s="206"/>
      <c r="AA35" s="206"/>
      <c r="AB35" s="206"/>
      <c r="AC35" s="206"/>
      <c r="AD35" s="206"/>
      <c r="AE35" s="206"/>
      <c r="AF35" s="206"/>
      <c r="AG35" s="206" t="s">
        <v>280</v>
      </c>
      <c r="AH35" s="206">
        <v>0</v>
      </c>
      <c r="AI35" s="206"/>
      <c r="AJ35" s="206"/>
      <c r="AK35" s="206"/>
      <c r="AL35" s="206"/>
      <c r="AM35" s="206"/>
      <c r="AN35" s="206"/>
      <c r="AO35" s="206"/>
      <c r="AP35" s="206"/>
      <c r="AQ35" s="206"/>
      <c r="AR35" s="206"/>
      <c r="AS35" s="206"/>
      <c r="AT35" s="206"/>
      <c r="AU35" s="206"/>
      <c r="AV35" s="206"/>
      <c r="AW35" s="206"/>
      <c r="AX35" s="206"/>
      <c r="AY35" s="206"/>
      <c r="AZ35" s="206"/>
      <c r="BA35" s="206"/>
      <c r="BB35" s="206"/>
      <c r="BC35" s="206"/>
      <c r="BD35" s="206"/>
      <c r="BE35" s="206"/>
      <c r="BF35" s="206"/>
      <c r="BG35" s="206"/>
      <c r="BH35" s="206"/>
    </row>
    <row r="36" spans="1:60" ht="20.399999999999999" outlineLevel="1" x14ac:dyDescent="0.25">
      <c r="A36" s="237">
        <v>12</v>
      </c>
      <c r="B36" s="238" t="s">
        <v>949</v>
      </c>
      <c r="C36" s="253" t="s">
        <v>950</v>
      </c>
      <c r="D36" s="239" t="s">
        <v>314</v>
      </c>
      <c r="E36" s="240">
        <v>79.943100000000001</v>
      </c>
      <c r="F36" s="241"/>
      <c r="G36" s="242">
        <f>ROUND(E36*F36,2)</f>
        <v>0</v>
      </c>
      <c r="H36" s="241"/>
      <c r="I36" s="242">
        <f>ROUND(E36*H36,2)</f>
        <v>0</v>
      </c>
      <c r="J36" s="241"/>
      <c r="K36" s="242">
        <f>ROUND(E36*J36,2)</f>
        <v>0</v>
      </c>
      <c r="L36" s="242">
        <v>21</v>
      </c>
      <c r="M36" s="242">
        <f>G36*(1+L36/100)</f>
        <v>0</v>
      </c>
      <c r="N36" s="242">
        <v>0</v>
      </c>
      <c r="O36" s="242">
        <f>ROUND(E36*N36,2)</f>
        <v>0</v>
      </c>
      <c r="P36" s="242">
        <v>0</v>
      </c>
      <c r="Q36" s="243">
        <f>ROUND(E36*P36,2)</f>
        <v>0</v>
      </c>
      <c r="R36" s="225"/>
      <c r="S36" s="225" t="s">
        <v>289</v>
      </c>
      <c r="T36" s="225" t="s">
        <v>277</v>
      </c>
      <c r="U36" s="225">
        <v>0</v>
      </c>
      <c r="V36" s="225">
        <f>ROUND(E36*U36,2)</f>
        <v>0</v>
      </c>
      <c r="W36" s="225"/>
      <c r="X36" s="206"/>
      <c r="Y36" s="206"/>
      <c r="Z36" s="206"/>
      <c r="AA36" s="206"/>
      <c r="AB36" s="206"/>
      <c r="AC36" s="206"/>
      <c r="AD36" s="206"/>
      <c r="AE36" s="206"/>
      <c r="AF36" s="206"/>
      <c r="AG36" s="206" t="s">
        <v>278</v>
      </c>
      <c r="AH36" s="206"/>
      <c r="AI36" s="206"/>
      <c r="AJ36" s="206"/>
      <c r="AK36" s="206"/>
      <c r="AL36" s="206"/>
      <c r="AM36" s="206"/>
      <c r="AN36" s="206"/>
      <c r="AO36" s="206"/>
      <c r="AP36" s="206"/>
      <c r="AQ36" s="206"/>
      <c r="AR36" s="206"/>
      <c r="AS36" s="206"/>
      <c r="AT36" s="206"/>
      <c r="AU36" s="206"/>
      <c r="AV36" s="206"/>
      <c r="AW36" s="206"/>
      <c r="AX36" s="206"/>
      <c r="AY36" s="206"/>
      <c r="AZ36" s="206"/>
      <c r="BA36" s="206"/>
      <c r="BB36" s="206"/>
      <c r="BC36" s="206"/>
      <c r="BD36" s="206"/>
      <c r="BE36" s="206"/>
      <c r="BF36" s="206"/>
      <c r="BG36" s="206"/>
      <c r="BH36" s="206"/>
    </row>
    <row r="37" spans="1:60" ht="20.399999999999999" outlineLevel="1" x14ac:dyDescent="0.25">
      <c r="A37" s="223"/>
      <c r="B37" s="224"/>
      <c r="C37" s="254" t="s">
        <v>938</v>
      </c>
      <c r="D37" s="226"/>
      <c r="E37" s="227">
        <v>79.943129999999996</v>
      </c>
      <c r="F37" s="225"/>
      <c r="G37" s="225"/>
      <c r="H37" s="225"/>
      <c r="I37" s="225"/>
      <c r="J37" s="225"/>
      <c r="K37" s="225"/>
      <c r="L37" s="225"/>
      <c r="M37" s="225"/>
      <c r="N37" s="225"/>
      <c r="O37" s="225"/>
      <c r="P37" s="225"/>
      <c r="Q37" s="225"/>
      <c r="R37" s="225"/>
      <c r="S37" s="225"/>
      <c r="T37" s="225"/>
      <c r="U37" s="225"/>
      <c r="V37" s="225"/>
      <c r="W37" s="225"/>
      <c r="X37" s="206"/>
      <c r="Y37" s="206"/>
      <c r="Z37" s="206"/>
      <c r="AA37" s="206"/>
      <c r="AB37" s="206"/>
      <c r="AC37" s="206"/>
      <c r="AD37" s="206"/>
      <c r="AE37" s="206"/>
      <c r="AF37" s="206"/>
      <c r="AG37" s="206" t="s">
        <v>280</v>
      </c>
      <c r="AH37" s="206">
        <v>0</v>
      </c>
      <c r="AI37" s="206"/>
      <c r="AJ37" s="206"/>
      <c r="AK37" s="206"/>
      <c r="AL37" s="206"/>
      <c r="AM37" s="206"/>
      <c r="AN37" s="206"/>
      <c r="AO37" s="206"/>
      <c r="AP37" s="206"/>
      <c r="AQ37" s="206"/>
      <c r="AR37" s="206"/>
      <c r="AS37" s="206"/>
      <c r="AT37" s="206"/>
      <c r="AU37" s="206"/>
      <c r="AV37" s="206"/>
      <c r="AW37" s="206"/>
      <c r="AX37" s="206"/>
      <c r="AY37" s="206"/>
      <c r="AZ37" s="206"/>
      <c r="BA37" s="206"/>
      <c r="BB37" s="206"/>
      <c r="BC37" s="206"/>
      <c r="BD37" s="206"/>
      <c r="BE37" s="206"/>
      <c r="BF37" s="206"/>
      <c r="BG37" s="206"/>
      <c r="BH37" s="206"/>
    </row>
    <row r="38" spans="1:60" x14ac:dyDescent="0.25">
      <c r="A38" s="231" t="s">
        <v>271</v>
      </c>
      <c r="B38" s="232" t="s">
        <v>136</v>
      </c>
      <c r="C38" s="252" t="s">
        <v>138</v>
      </c>
      <c r="D38" s="233"/>
      <c r="E38" s="234"/>
      <c r="F38" s="235"/>
      <c r="G38" s="235">
        <f>SUMIF(AG39:AG224,"&lt;&gt;NOR",G39:G224)</f>
        <v>0</v>
      </c>
      <c r="H38" s="235"/>
      <c r="I38" s="235">
        <f>SUM(I39:I224)</f>
        <v>0</v>
      </c>
      <c r="J38" s="235"/>
      <c r="K38" s="235">
        <f>SUM(K39:K224)</f>
        <v>0</v>
      </c>
      <c r="L38" s="235"/>
      <c r="M38" s="235">
        <f>SUM(M39:M224)</f>
        <v>0</v>
      </c>
      <c r="N38" s="235"/>
      <c r="O38" s="235">
        <f>SUM(O39:O224)</f>
        <v>12.41</v>
      </c>
      <c r="P38" s="235"/>
      <c r="Q38" s="236">
        <f>SUM(Q39:Q224)</f>
        <v>0</v>
      </c>
      <c r="R38" s="230"/>
      <c r="S38" s="230"/>
      <c r="T38" s="230"/>
      <c r="U38" s="230"/>
      <c r="V38" s="230">
        <f>SUM(V39:V224)</f>
        <v>401.5</v>
      </c>
      <c r="W38" s="230"/>
      <c r="AG38" t="s">
        <v>272</v>
      </c>
    </row>
    <row r="39" spans="1:60" outlineLevel="1" x14ac:dyDescent="0.25">
      <c r="A39" s="237">
        <v>13</v>
      </c>
      <c r="B39" s="238" t="s">
        <v>376</v>
      </c>
      <c r="C39" s="253" t="s">
        <v>377</v>
      </c>
      <c r="D39" s="239" t="s">
        <v>314</v>
      </c>
      <c r="E39" s="240">
        <v>41.195999999999998</v>
      </c>
      <c r="F39" s="241"/>
      <c r="G39" s="242">
        <f>ROUND(E39*F39,2)</f>
        <v>0</v>
      </c>
      <c r="H39" s="241"/>
      <c r="I39" s="242">
        <f>ROUND(E39*H39,2)</f>
        <v>0</v>
      </c>
      <c r="J39" s="241"/>
      <c r="K39" s="242">
        <f>ROUND(E39*J39,2)</f>
        <v>0</v>
      </c>
      <c r="L39" s="242">
        <v>21</v>
      </c>
      <c r="M39" s="242">
        <f>G39*(1+L39/100)</f>
        <v>0</v>
      </c>
      <c r="N39" s="242">
        <v>4.0000000000000003E-5</v>
      </c>
      <c r="O39" s="242">
        <f>ROUND(E39*N39,2)</f>
        <v>0</v>
      </c>
      <c r="P39" s="242">
        <v>0</v>
      </c>
      <c r="Q39" s="243">
        <f>ROUND(E39*P39,2)</f>
        <v>0</v>
      </c>
      <c r="R39" s="225"/>
      <c r="S39" s="225" t="s">
        <v>276</v>
      </c>
      <c r="T39" s="225" t="s">
        <v>277</v>
      </c>
      <c r="U39" s="225">
        <v>7.8E-2</v>
      </c>
      <c r="V39" s="225">
        <f>ROUND(E39*U39,2)</f>
        <v>3.21</v>
      </c>
      <c r="W39" s="225"/>
      <c r="X39" s="206"/>
      <c r="Y39" s="206"/>
      <c r="Z39" s="206"/>
      <c r="AA39" s="206"/>
      <c r="AB39" s="206"/>
      <c r="AC39" s="206"/>
      <c r="AD39" s="206"/>
      <c r="AE39" s="206"/>
      <c r="AF39" s="206"/>
      <c r="AG39" s="206" t="s">
        <v>278</v>
      </c>
      <c r="AH39" s="206"/>
      <c r="AI39" s="206"/>
      <c r="AJ39" s="206"/>
      <c r="AK39" s="206"/>
      <c r="AL39" s="206"/>
      <c r="AM39" s="206"/>
      <c r="AN39" s="206"/>
      <c r="AO39" s="206"/>
      <c r="AP39" s="206"/>
      <c r="AQ39" s="206"/>
      <c r="AR39" s="206"/>
      <c r="AS39" s="206"/>
      <c r="AT39" s="206"/>
      <c r="AU39" s="206"/>
      <c r="AV39" s="206"/>
      <c r="AW39" s="206"/>
      <c r="AX39" s="206"/>
      <c r="AY39" s="206"/>
      <c r="AZ39" s="206"/>
      <c r="BA39" s="206"/>
      <c r="BB39" s="206"/>
      <c r="BC39" s="206"/>
      <c r="BD39" s="206"/>
      <c r="BE39" s="206"/>
      <c r="BF39" s="206"/>
      <c r="BG39" s="206"/>
      <c r="BH39" s="206"/>
    </row>
    <row r="40" spans="1:60" ht="20.399999999999999" outlineLevel="1" x14ac:dyDescent="0.25">
      <c r="A40" s="223"/>
      <c r="B40" s="224"/>
      <c r="C40" s="254" t="s">
        <v>951</v>
      </c>
      <c r="D40" s="226"/>
      <c r="E40" s="227">
        <v>16.920000000000002</v>
      </c>
      <c r="F40" s="225"/>
      <c r="G40" s="225"/>
      <c r="H40" s="225"/>
      <c r="I40" s="225"/>
      <c r="J40" s="225"/>
      <c r="K40" s="225"/>
      <c r="L40" s="225"/>
      <c r="M40" s="225"/>
      <c r="N40" s="225"/>
      <c r="O40" s="225"/>
      <c r="P40" s="225"/>
      <c r="Q40" s="225"/>
      <c r="R40" s="225"/>
      <c r="S40" s="225"/>
      <c r="T40" s="225"/>
      <c r="U40" s="225"/>
      <c r="V40" s="225"/>
      <c r="W40" s="225"/>
      <c r="X40" s="206"/>
      <c r="Y40" s="206"/>
      <c r="Z40" s="206"/>
      <c r="AA40" s="206"/>
      <c r="AB40" s="206"/>
      <c r="AC40" s="206"/>
      <c r="AD40" s="206"/>
      <c r="AE40" s="206"/>
      <c r="AF40" s="206"/>
      <c r="AG40" s="206" t="s">
        <v>280</v>
      </c>
      <c r="AH40" s="206">
        <v>0</v>
      </c>
      <c r="AI40" s="206"/>
      <c r="AJ40" s="206"/>
      <c r="AK40" s="206"/>
      <c r="AL40" s="206"/>
      <c r="AM40" s="206"/>
      <c r="AN40" s="206"/>
      <c r="AO40" s="206"/>
      <c r="AP40" s="206"/>
      <c r="AQ40" s="206"/>
      <c r="AR40" s="206"/>
      <c r="AS40" s="206"/>
      <c r="AT40" s="206"/>
      <c r="AU40" s="206"/>
      <c r="AV40" s="206"/>
      <c r="AW40" s="206"/>
      <c r="AX40" s="206"/>
      <c r="AY40" s="206"/>
      <c r="AZ40" s="206"/>
      <c r="BA40" s="206"/>
      <c r="BB40" s="206"/>
      <c r="BC40" s="206"/>
      <c r="BD40" s="206"/>
      <c r="BE40" s="206"/>
      <c r="BF40" s="206"/>
      <c r="BG40" s="206"/>
      <c r="BH40" s="206"/>
    </row>
    <row r="41" spans="1:60" outlineLevel="1" x14ac:dyDescent="0.25">
      <c r="A41" s="223"/>
      <c r="B41" s="224"/>
      <c r="C41" s="254" t="s">
        <v>952</v>
      </c>
      <c r="D41" s="226"/>
      <c r="E41" s="227">
        <v>24.276</v>
      </c>
      <c r="F41" s="225"/>
      <c r="G41" s="225"/>
      <c r="H41" s="225"/>
      <c r="I41" s="225"/>
      <c r="J41" s="225"/>
      <c r="K41" s="225"/>
      <c r="L41" s="225"/>
      <c r="M41" s="225"/>
      <c r="N41" s="225"/>
      <c r="O41" s="225"/>
      <c r="P41" s="225"/>
      <c r="Q41" s="225"/>
      <c r="R41" s="225"/>
      <c r="S41" s="225"/>
      <c r="T41" s="225"/>
      <c r="U41" s="225"/>
      <c r="V41" s="225"/>
      <c r="W41" s="225"/>
      <c r="X41" s="206"/>
      <c r="Y41" s="206"/>
      <c r="Z41" s="206"/>
      <c r="AA41" s="206"/>
      <c r="AB41" s="206"/>
      <c r="AC41" s="206"/>
      <c r="AD41" s="206"/>
      <c r="AE41" s="206"/>
      <c r="AF41" s="206"/>
      <c r="AG41" s="206" t="s">
        <v>280</v>
      </c>
      <c r="AH41" s="206">
        <v>0</v>
      </c>
      <c r="AI41" s="206"/>
      <c r="AJ41" s="206"/>
      <c r="AK41" s="206"/>
      <c r="AL41" s="206"/>
      <c r="AM41" s="206"/>
      <c r="AN41" s="206"/>
      <c r="AO41" s="206"/>
      <c r="AP41" s="206"/>
      <c r="AQ41" s="206"/>
      <c r="AR41" s="206"/>
      <c r="AS41" s="206"/>
      <c r="AT41" s="206"/>
      <c r="AU41" s="206"/>
      <c r="AV41" s="206"/>
      <c r="AW41" s="206"/>
      <c r="AX41" s="206"/>
      <c r="AY41" s="206"/>
      <c r="AZ41" s="206"/>
      <c r="BA41" s="206"/>
      <c r="BB41" s="206"/>
      <c r="BC41" s="206"/>
      <c r="BD41" s="206"/>
      <c r="BE41" s="206"/>
      <c r="BF41" s="206"/>
      <c r="BG41" s="206"/>
      <c r="BH41" s="206"/>
    </row>
    <row r="42" spans="1:60" outlineLevel="1" x14ac:dyDescent="0.25">
      <c r="A42" s="237">
        <v>14</v>
      </c>
      <c r="B42" s="238" t="s">
        <v>380</v>
      </c>
      <c r="C42" s="253" t="s">
        <v>381</v>
      </c>
      <c r="D42" s="239" t="s">
        <v>314</v>
      </c>
      <c r="E42" s="240">
        <v>80.966899999999995</v>
      </c>
      <c r="F42" s="241"/>
      <c r="G42" s="242">
        <f>ROUND(E42*F42,2)</f>
        <v>0</v>
      </c>
      <c r="H42" s="241"/>
      <c r="I42" s="242">
        <f>ROUND(E42*H42,2)</f>
        <v>0</v>
      </c>
      <c r="J42" s="241"/>
      <c r="K42" s="242">
        <f>ROUND(E42*J42,2)</f>
        <v>0</v>
      </c>
      <c r="L42" s="242">
        <v>21</v>
      </c>
      <c r="M42" s="242">
        <f>G42*(1+L42/100)</f>
        <v>0</v>
      </c>
      <c r="N42" s="242">
        <v>5.7400000000000003E-3</v>
      </c>
      <c r="O42" s="242">
        <f>ROUND(E42*N42,2)</f>
        <v>0.46</v>
      </c>
      <c r="P42" s="242">
        <v>0</v>
      </c>
      <c r="Q42" s="243">
        <f>ROUND(E42*P42,2)</f>
        <v>0</v>
      </c>
      <c r="R42" s="225"/>
      <c r="S42" s="225" t="s">
        <v>276</v>
      </c>
      <c r="T42" s="225" t="s">
        <v>277</v>
      </c>
      <c r="U42" s="225">
        <v>0.18984999999999999</v>
      </c>
      <c r="V42" s="225">
        <f>ROUND(E42*U42,2)</f>
        <v>15.37</v>
      </c>
      <c r="W42" s="225"/>
      <c r="X42" s="206"/>
      <c r="Y42" s="206"/>
      <c r="Z42" s="206"/>
      <c r="AA42" s="206"/>
      <c r="AB42" s="206"/>
      <c r="AC42" s="206"/>
      <c r="AD42" s="206"/>
      <c r="AE42" s="206"/>
      <c r="AF42" s="206"/>
      <c r="AG42" s="206" t="s">
        <v>278</v>
      </c>
      <c r="AH42" s="206"/>
      <c r="AI42" s="206"/>
      <c r="AJ42" s="206"/>
      <c r="AK42" s="206"/>
      <c r="AL42" s="206"/>
      <c r="AM42" s="206"/>
      <c r="AN42" s="206"/>
      <c r="AO42" s="206"/>
      <c r="AP42" s="206"/>
      <c r="AQ42" s="206"/>
      <c r="AR42" s="206"/>
      <c r="AS42" s="206"/>
      <c r="AT42" s="206"/>
      <c r="AU42" s="206"/>
      <c r="AV42" s="206"/>
      <c r="AW42" s="206"/>
      <c r="AX42" s="206"/>
      <c r="AY42" s="206"/>
      <c r="AZ42" s="206"/>
      <c r="BA42" s="206"/>
      <c r="BB42" s="206"/>
      <c r="BC42" s="206"/>
      <c r="BD42" s="206"/>
      <c r="BE42" s="206"/>
      <c r="BF42" s="206"/>
      <c r="BG42" s="206"/>
      <c r="BH42" s="206"/>
    </row>
    <row r="43" spans="1:60" outlineLevel="1" x14ac:dyDescent="0.25">
      <c r="A43" s="223"/>
      <c r="B43" s="224"/>
      <c r="C43" s="254" t="s">
        <v>953</v>
      </c>
      <c r="D43" s="226"/>
      <c r="E43" s="227">
        <v>160.91</v>
      </c>
      <c r="F43" s="225"/>
      <c r="G43" s="225"/>
      <c r="H43" s="225"/>
      <c r="I43" s="225"/>
      <c r="J43" s="225"/>
      <c r="K43" s="225"/>
      <c r="L43" s="225"/>
      <c r="M43" s="225"/>
      <c r="N43" s="225"/>
      <c r="O43" s="225"/>
      <c r="P43" s="225"/>
      <c r="Q43" s="225"/>
      <c r="R43" s="225"/>
      <c r="S43" s="225"/>
      <c r="T43" s="225"/>
      <c r="U43" s="225"/>
      <c r="V43" s="225"/>
      <c r="W43" s="225"/>
      <c r="X43" s="206"/>
      <c r="Y43" s="206"/>
      <c r="Z43" s="206"/>
      <c r="AA43" s="206"/>
      <c r="AB43" s="206"/>
      <c r="AC43" s="206"/>
      <c r="AD43" s="206"/>
      <c r="AE43" s="206"/>
      <c r="AF43" s="206"/>
      <c r="AG43" s="206" t="s">
        <v>280</v>
      </c>
      <c r="AH43" s="206">
        <v>0</v>
      </c>
      <c r="AI43" s="206"/>
      <c r="AJ43" s="206"/>
      <c r="AK43" s="206"/>
      <c r="AL43" s="206"/>
      <c r="AM43" s="206"/>
      <c r="AN43" s="206"/>
      <c r="AO43" s="206"/>
      <c r="AP43" s="206"/>
      <c r="AQ43" s="206"/>
      <c r="AR43" s="206"/>
      <c r="AS43" s="206"/>
      <c r="AT43" s="206"/>
      <c r="AU43" s="206"/>
      <c r="AV43" s="206"/>
      <c r="AW43" s="206"/>
      <c r="AX43" s="206"/>
      <c r="AY43" s="206"/>
      <c r="AZ43" s="206"/>
      <c r="BA43" s="206"/>
      <c r="BB43" s="206"/>
      <c r="BC43" s="206"/>
      <c r="BD43" s="206"/>
      <c r="BE43" s="206"/>
      <c r="BF43" s="206"/>
      <c r="BG43" s="206"/>
      <c r="BH43" s="206"/>
    </row>
    <row r="44" spans="1:60" outlineLevel="1" x14ac:dyDescent="0.25">
      <c r="A44" s="223"/>
      <c r="B44" s="224"/>
      <c r="C44" s="254" t="s">
        <v>954</v>
      </c>
      <c r="D44" s="226"/>
      <c r="E44" s="227">
        <v>-79.943100000000001</v>
      </c>
      <c r="F44" s="225"/>
      <c r="G44" s="225"/>
      <c r="H44" s="225"/>
      <c r="I44" s="225"/>
      <c r="J44" s="225"/>
      <c r="K44" s="225"/>
      <c r="L44" s="225"/>
      <c r="M44" s="225"/>
      <c r="N44" s="225"/>
      <c r="O44" s="225"/>
      <c r="P44" s="225"/>
      <c r="Q44" s="225"/>
      <c r="R44" s="225"/>
      <c r="S44" s="225"/>
      <c r="T44" s="225"/>
      <c r="U44" s="225"/>
      <c r="V44" s="225"/>
      <c r="W44" s="225"/>
      <c r="X44" s="206"/>
      <c r="Y44" s="206"/>
      <c r="Z44" s="206"/>
      <c r="AA44" s="206"/>
      <c r="AB44" s="206"/>
      <c r="AC44" s="206"/>
      <c r="AD44" s="206"/>
      <c r="AE44" s="206"/>
      <c r="AF44" s="206"/>
      <c r="AG44" s="206" t="s">
        <v>280</v>
      </c>
      <c r="AH44" s="206">
        <v>0</v>
      </c>
      <c r="AI44" s="206"/>
      <c r="AJ44" s="206"/>
      <c r="AK44" s="206"/>
      <c r="AL44" s="206"/>
      <c r="AM44" s="206"/>
      <c r="AN44" s="206"/>
      <c r="AO44" s="206"/>
      <c r="AP44" s="206"/>
      <c r="AQ44" s="206"/>
      <c r="AR44" s="206"/>
      <c r="AS44" s="206"/>
      <c r="AT44" s="206"/>
      <c r="AU44" s="206"/>
      <c r="AV44" s="206"/>
      <c r="AW44" s="206"/>
      <c r="AX44" s="206"/>
      <c r="AY44" s="206"/>
      <c r="AZ44" s="206"/>
      <c r="BA44" s="206"/>
      <c r="BB44" s="206"/>
      <c r="BC44" s="206"/>
      <c r="BD44" s="206"/>
      <c r="BE44" s="206"/>
      <c r="BF44" s="206"/>
      <c r="BG44" s="206"/>
      <c r="BH44" s="206"/>
    </row>
    <row r="45" spans="1:60" ht="20.399999999999999" outlineLevel="1" x14ac:dyDescent="0.25">
      <c r="A45" s="237">
        <v>15</v>
      </c>
      <c r="B45" s="238" t="s">
        <v>383</v>
      </c>
      <c r="C45" s="253" t="s">
        <v>384</v>
      </c>
      <c r="D45" s="239" t="s">
        <v>314</v>
      </c>
      <c r="E45" s="240">
        <v>80.966899999999995</v>
      </c>
      <c r="F45" s="241"/>
      <c r="G45" s="242">
        <f>ROUND(E45*F45,2)</f>
        <v>0</v>
      </c>
      <c r="H45" s="241"/>
      <c r="I45" s="242">
        <f>ROUND(E45*H45,2)</f>
        <v>0</v>
      </c>
      <c r="J45" s="241"/>
      <c r="K45" s="242">
        <f>ROUND(E45*J45,2)</f>
        <v>0</v>
      </c>
      <c r="L45" s="242">
        <v>21</v>
      </c>
      <c r="M45" s="242">
        <f>G45*(1+L45/100)</f>
        <v>0</v>
      </c>
      <c r="N45" s="242">
        <v>5.3600000000000002E-3</v>
      </c>
      <c r="O45" s="242">
        <f>ROUND(E45*N45,2)</f>
        <v>0.43</v>
      </c>
      <c r="P45" s="242">
        <v>0</v>
      </c>
      <c r="Q45" s="243">
        <f>ROUND(E45*P45,2)</f>
        <v>0</v>
      </c>
      <c r="R45" s="225"/>
      <c r="S45" s="225" t="s">
        <v>276</v>
      </c>
      <c r="T45" s="225" t="s">
        <v>277</v>
      </c>
      <c r="U45" s="225">
        <v>0.48399999999999999</v>
      </c>
      <c r="V45" s="225">
        <f>ROUND(E45*U45,2)</f>
        <v>39.19</v>
      </c>
      <c r="W45" s="225"/>
      <c r="X45" s="206"/>
      <c r="Y45" s="206"/>
      <c r="Z45" s="206"/>
      <c r="AA45" s="206"/>
      <c r="AB45" s="206"/>
      <c r="AC45" s="206"/>
      <c r="AD45" s="206"/>
      <c r="AE45" s="206"/>
      <c r="AF45" s="206"/>
      <c r="AG45" s="206" t="s">
        <v>278</v>
      </c>
      <c r="AH45" s="206"/>
      <c r="AI45" s="206"/>
      <c r="AJ45" s="206"/>
      <c r="AK45" s="206"/>
      <c r="AL45" s="206"/>
      <c r="AM45" s="206"/>
      <c r="AN45" s="206"/>
      <c r="AO45" s="206"/>
      <c r="AP45" s="206"/>
      <c r="AQ45" s="206"/>
      <c r="AR45" s="206"/>
      <c r="AS45" s="206"/>
      <c r="AT45" s="206"/>
      <c r="AU45" s="206"/>
      <c r="AV45" s="206"/>
      <c r="AW45" s="206"/>
      <c r="AX45" s="206"/>
      <c r="AY45" s="206"/>
      <c r="AZ45" s="206"/>
      <c r="BA45" s="206"/>
      <c r="BB45" s="206"/>
      <c r="BC45" s="206"/>
      <c r="BD45" s="206"/>
      <c r="BE45" s="206"/>
      <c r="BF45" s="206"/>
      <c r="BG45" s="206"/>
      <c r="BH45" s="206"/>
    </row>
    <row r="46" spans="1:60" outlineLevel="1" x14ac:dyDescent="0.25">
      <c r="A46" s="223"/>
      <c r="B46" s="224"/>
      <c r="C46" s="254" t="s">
        <v>953</v>
      </c>
      <c r="D46" s="226"/>
      <c r="E46" s="227">
        <v>160.91</v>
      </c>
      <c r="F46" s="225"/>
      <c r="G46" s="225"/>
      <c r="H46" s="225"/>
      <c r="I46" s="225"/>
      <c r="J46" s="225"/>
      <c r="K46" s="225"/>
      <c r="L46" s="225"/>
      <c r="M46" s="225"/>
      <c r="N46" s="225"/>
      <c r="O46" s="225"/>
      <c r="P46" s="225"/>
      <c r="Q46" s="225"/>
      <c r="R46" s="225"/>
      <c r="S46" s="225"/>
      <c r="T46" s="225"/>
      <c r="U46" s="225"/>
      <c r="V46" s="225"/>
      <c r="W46" s="225"/>
      <c r="X46" s="206"/>
      <c r="Y46" s="206"/>
      <c r="Z46" s="206"/>
      <c r="AA46" s="206"/>
      <c r="AB46" s="206"/>
      <c r="AC46" s="206"/>
      <c r="AD46" s="206"/>
      <c r="AE46" s="206"/>
      <c r="AF46" s="206"/>
      <c r="AG46" s="206" t="s">
        <v>280</v>
      </c>
      <c r="AH46" s="206">
        <v>0</v>
      </c>
      <c r="AI46" s="206"/>
      <c r="AJ46" s="206"/>
      <c r="AK46" s="206"/>
      <c r="AL46" s="206"/>
      <c r="AM46" s="206"/>
      <c r="AN46" s="206"/>
      <c r="AO46" s="206"/>
      <c r="AP46" s="206"/>
      <c r="AQ46" s="206"/>
      <c r="AR46" s="206"/>
      <c r="AS46" s="206"/>
      <c r="AT46" s="206"/>
      <c r="AU46" s="206"/>
      <c r="AV46" s="206"/>
      <c r="AW46" s="206"/>
      <c r="AX46" s="206"/>
      <c r="AY46" s="206"/>
      <c r="AZ46" s="206"/>
      <c r="BA46" s="206"/>
      <c r="BB46" s="206"/>
      <c r="BC46" s="206"/>
      <c r="BD46" s="206"/>
      <c r="BE46" s="206"/>
      <c r="BF46" s="206"/>
      <c r="BG46" s="206"/>
      <c r="BH46" s="206"/>
    </row>
    <row r="47" spans="1:60" outlineLevel="1" x14ac:dyDescent="0.25">
      <c r="A47" s="223"/>
      <c r="B47" s="224"/>
      <c r="C47" s="254" t="s">
        <v>954</v>
      </c>
      <c r="D47" s="226"/>
      <c r="E47" s="227">
        <v>-79.943100000000001</v>
      </c>
      <c r="F47" s="225"/>
      <c r="G47" s="225"/>
      <c r="H47" s="225"/>
      <c r="I47" s="225"/>
      <c r="J47" s="225"/>
      <c r="K47" s="225"/>
      <c r="L47" s="225"/>
      <c r="M47" s="225"/>
      <c r="N47" s="225"/>
      <c r="O47" s="225"/>
      <c r="P47" s="225"/>
      <c r="Q47" s="225"/>
      <c r="R47" s="225"/>
      <c r="S47" s="225"/>
      <c r="T47" s="225"/>
      <c r="U47" s="225"/>
      <c r="V47" s="225"/>
      <c r="W47" s="225"/>
      <c r="X47" s="206"/>
      <c r="Y47" s="206"/>
      <c r="Z47" s="206"/>
      <c r="AA47" s="206"/>
      <c r="AB47" s="206"/>
      <c r="AC47" s="206"/>
      <c r="AD47" s="206"/>
      <c r="AE47" s="206"/>
      <c r="AF47" s="206"/>
      <c r="AG47" s="206" t="s">
        <v>280</v>
      </c>
      <c r="AH47" s="206">
        <v>0</v>
      </c>
      <c r="AI47" s="206"/>
      <c r="AJ47" s="206"/>
      <c r="AK47" s="206"/>
      <c r="AL47" s="206"/>
      <c r="AM47" s="206"/>
      <c r="AN47" s="206"/>
      <c r="AO47" s="206"/>
      <c r="AP47" s="206"/>
      <c r="AQ47" s="206"/>
      <c r="AR47" s="206"/>
      <c r="AS47" s="206"/>
      <c r="AT47" s="206"/>
      <c r="AU47" s="206"/>
      <c r="AV47" s="206"/>
      <c r="AW47" s="206"/>
      <c r="AX47" s="206"/>
      <c r="AY47" s="206"/>
      <c r="AZ47" s="206"/>
      <c r="BA47" s="206"/>
      <c r="BB47" s="206"/>
      <c r="BC47" s="206"/>
      <c r="BD47" s="206"/>
      <c r="BE47" s="206"/>
      <c r="BF47" s="206"/>
      <c r="BG47" s="206"/>
      <c r="BH47" s="206"/>
    </row>
    <row r="48" spans="1:60" outlineLevel="1" x14ac:dyDescent="0.25">
      <c r="A48" s="237">
        <v>16</v>
      </c>
      <c r="B48" s="238" t="s">
        <v>386</v>
      </c>
      <c r="C48" s="253" t="s">
        <v>387</v>
      </c>
      <c r="D48" s="239" t="s">
        <v>314</v>
      </c>
      <c r="E48" s="240">
        <v>35.762</v>
      </c>
      <c r="F48" s="241"/>
      <c r="G48" s="242">
        <f>ROUND(E48*F48,2)</f>
        <v>0</v>
      </c>
      <c r="H48" s="241"/>
      <c r="I48" s="242">
        <f>ROUND(E48*H48,2)</f>
        <v>0</v>
      </c>
      <c r="J48" s="241"/>
      <c r="K48" s="242">
        <f>ROUND(E48*J48,2)</f>
        <v>0</v>
      </c>
      <c r="L48" s="242">
        <v>21</v>
      </c>
      <c r="M48" s="242">
        <f>G48*(1+L48/100)</f>
        <v>0</v>
      </c>
      <c r="N48" s="242">
        <v>3.9210000000000002E-2</v>
      </c>
      <c r="O48" s="242">
        <f>ROUND(E48*N48,2)</f>
        <v>1.4</v>
      </c>
      <c r="P48" s="242">
        <v>0</v>
      </c>
      <c r="Q48" s="243">
        <f>ROUND(E48*P48,2)</f>
        <v>0</v>
      </c>
      <c r="R48" s="225"/>
      <c r="S48" s="225" t="s">
        <v>276</v>
      </c>
      <c r="T48" s="225" t="s">
        <v>277</v>
      </c>
      <c r="U48" s="225">
        <v>0.39600000000000002</v>
      </c>
      <c r="V48" s="225">
        <f>ROUND(E48*U48,2)</f>
        <v>14.16</v>
      </c>
      <c r="W48" s="225"/>
      <c r="X48" s="206"/>
      <c r="Y48" s="206"/>
      <c r="Z48" s="206"/>
      <c r="AA48" s="206"/>
      <c r="AB48" s="206"/>
      <c r="AC48" s="206"/>
      <c r="AD48" s="206"/>
      <c r="AE48" s="206"/>
      <c r="AF48" s="206"/>
      <c r="AG48" s="206" t="s">
        <v>278</v>
      </c>
      <c r="AH48" s="206"/>
      <c r="AI48" s="206"/>
      <c r="AJ48" s="206"/>
      <c r="AK48" s="206"/>
      <c r="AL48" s="206"/>
      <c r="AM48" s="206"/>
      <c r="AN48" s="206"/>
      <c r="AO48" s="206"/>
      <c r="AP48" s="206"/>
      <c r="AQ48" s="206"/>
      <c r="AR48" s="206"/>
      <c r="AS48" s="206"/>
      <c r="AT48" s="206"/>
      <c r="AU48" s="206"/>
      <c r="AV48" s="206"/>
      <c r="AW48" s="206"/>
      <c r="AX48" s="206"/>
      <c r="AY48" s="206"/>
      <c r="AZ48" s="206"/>
      <c r="BA48" s="206"/>
      <c r="BB48" s="206"/>
      <c r="BC48" s="206"/>
      <c r="BD48" s="206"/>
      <c r="BE48" s="206"/>
      <c r="BF48" s="206"/>
      <c r="BG48" s="206"/>
      <c r="BH48" s="206"/>
    </row>
    <row r="49" spans="1:60" ht="20.399999999999999" outlineLevel="1" x14ac:dyDescent="0.25">
      <c r="A49" s="223"/>
      <c r="B49" s="224"/>
      <c r="C49" s="254" t="s">
        <v>955</v>
      </c>
      <c r="D49" s="226"/>
      <c r="E49" s="227">
        <v>6.5</v>
      </c>
      <c r="F49" s="225"/>
      <c r="G49" s="225"/>
      <c r="H49" s="225"/>
      <c r="I49" s="225"/>
      <c r="J49" s="225"/>
      <c r="K49" s="225"/>
      <c r="L49" s="225"/>
      <c r="M49" s="225"/>
      <c r="N49" s="225"/>
      <c r="O49" s="225"/>
      <c r="P49" s="225"/>
      <c r="Q49" s="225"/>
      <c r="R49" s="225"/>
      <c r="S49" s="225"/>
      <c r="T49" s="225"/>
      <c r="U49" s="225"/>
      <c r="V49" s="225"/>
      <c r="W49" s="225"/>
      <c r="X49" s="206"/>
      <c r="Y49" s="206"/>
      <c r="Z49" s="206"/>
      <c r="AA49" s="206"/>
      <c r="AB49" s="206"/>
      <c r="AC49" s="206"/>
      <c r="AD49" s="206"/>
      <c r="AE49" s="206"/>
      <c r="AF49" s="206"/>
      <c r="AG49" s="206" t="s">
        <v>280</v>
      </c>
      <c r="AH49" s="206">
        <v>0</v>
      </c>
      <c r="AI49" s="206"/>
      <c r="AJ49" s="206"/>
      <c r="AK49" s="206"/>
      <c r="AL49" s="206"/>
      <c r="AM49" s="206"/>
      <c r="AN49" s="206"/>
      <c r="AO49" s="206"/>
      <c r="AP49" s="206"/>
      <c r="AQ49" s="206"/>
      <c r="AR49" s="206"/>
      <c r="AS49" s="206"/>
      <c r="AT49" s="206"/>
      <c r="AU49" s="206"/>
      <c r="AV49" s="206"/>
      <c r="AW49" s="206"/>
      <c r="AX49" s="206"/>
      <c r="AY49" s="206"/>
      <c r="AZ49" s="206"/>
      <c r="BA49" s="206"/>
      <c r="BB49" s="206"/>
      <c r="BC49" s="206"/>
      <c r="BD49" s="206"/>
      <c r="BE49" s="206"/>
      <c r="BF49" s="206"/>
      <c r="BG49" s="206"/>
      <c r="BH49" s="206"/>
    </row>
    <row r="50" spans="1:60" outlineLevel="1" x14ac:dyDescent="0.25">
      <c r="A50" s="223"/>
      <c r="B50" s="224"/>
      <c r="C50" s="254" t="s">
        <v>956</v>
      </c>
      <c r="D50" s="226"/>
      <c r="E50" s="227"/>
      <c r="F50" s="225"/>
      <c r="G50" s="225"/>
      <c r="H50" s="225"/>
      <c r="I50" s="225"/>
      <c r="J50" s="225"/>
      <c r="K50" s="225"/>
      <c r="L50" s="225"/>
      <c r="M50" s="225"/>
      <c r="N50" s="225"/>
      <c r="O50" s="225"/>
      <c r="P50" s="225"/>
      <c r="Q50" s="225"/>
      <c r="R50" s="225"/>
      <c r="S50" s="225"/>
      <c r="T50" s="225"/>
      <c r="U50" s="225"/>
      <c r="V50" s="225"/>
      <c r="W50" s="225"/>
      <c r="X50" s="206"/>
      <c r="Y50" s="206"/>
      <c r="Z50" s="206"/>
      <c r="AA50" s="206"/>
      <c r="AB50" s="206"/>
      <c r="AC50" s="206"/>
      <c r="AD50" s="206"/>
      <c r="AE50" s="206"/>
      <c r="AF50" s="206"/>
      <c r="AG50" s="206" t="s">
        <v>280</v>
      </c>
      <c r="AH50" s="206">
        <v>0</v>
      </c>
      <c r="AI50" s="206"/>
      <c r="AJ50" s="206"/>
      <c r="AK50" s="206"/>
      <c r="AL50" s="206"/>
      <c r="AM50" s="206"/>
      <c r="AN50" s="206"/>
      <c r="AO50" s="206"/>
      <c r="AP50" s="206"/>
      <c r="AQ50" s="206"/>
      <c r="AR50" s="206"/>
      <c r="AS50" s="206"/>
      <c r="AT50" s="206"/>
      <c r="AU50" s="206"/>
      <c r="AV50" s="206"/>
      <c r="AW50" s="206"/>
      <c r="AX50" s="206"/>
      <c r="AY50" s="206"/>
      <c r="AZ50" s="206"/>
      <c r="BA50" s="206"/>
      <c r="BB50" s="206"/>
      <c r="BC50" s="206"/>
      <c r="BD50" s="206"/>
      <c r="BE50" s="206"/>
      <c r="BF50" s="206"/>
      <c r="BG50" s="206"/>
      <c r="BH50" s="206"/>
    </row>
    <row r="51" spans="1:60" ht="20.399999999999999" outlineLevel="1" x14ac:dyDescent="0.25">
      <c r="A51" s="223"/>
      <c r="B51" s="224"/>
      <c r="C51" s="254" t="s">
        <v>957</v>
      </c>
      <c r="D51" s="226"/>
      <c r="E51" s="227">
        <v>7.5060000000000002</v>
      </c>
      <c r="F51" s="225"/>
      <c r="G51" s="225"/>
      <c r="H51" s="225"/>
      <c r="I51" s="225"/>
      <c r="J51" s="225"/>
      <c r="K51" s="225"/>
      <c r="L51" s="225"/>
      <c r="M51" s="225"/>
      <c r="N51" s="225"/>
      <c r="O51" s="225"/>
      <c r="P51" s="225"/>
      <c r="Q51" s="225"/>
      <c r="R51" s="225"/>
      <c r="S51" s="225"/>
      <c r="T51" s="225"/>
      <c r="U51" s="225"/>
      <c r="V51" s="225"/>
      <c r="W51" s="225"/>
      <c r="X51" s="206"/>
      <c r="Y51" s="206"/>
      <c r="Z51" s="206"/>
      <c r="AA51" s="206"/>
      <c r="AB51" s="206"/>
      <c r="AC51" s="206"/>
      <c r="AD51" s="206"/>
      <c r="AE51" s="206"/>
      <c r="AF51" s="206"/>
      <c r="AG51" s="206" t="s">
        <v>280</v>
      </c>
      <c r="AH51" s="206">
        <v>0</v>
      </c>
      <c r="AI51" s="206"/>
      <c r="AJ51" s="206"/>
      <c r="AK51" s="206"/>
      <c r="AL51" s="206"/>
      <c r="AM51" s="206"/>
      <c r="AN51" s="206"/>
      <c r="AO51" s="206"/>
      <c r="AP51" s="206"/>
      <c r="AQ51" s="206"/>
      <c r="AR51" s="206"/>
      <c r="AS51" s="206"/>
      <c r="AT51" s="206"/>
      <c r="AU51" s="206"/>
      <c r="AV51" s="206"/>
      <c r="AW51" s="206"/>
      <c r="AX51" s="206"/>
      <c r="AY51" s="206"/>
      <c r="AZ51" s="206"/>
      <c r="BA51" s="206"/>
      <c r="BB51" s="206"/>
      <c r="BC51" s="206"/>
      <c r="BD51" s="206"/>
      <c r="BE51" s="206"/>
      <c r="BF51" s="206"/>
      <c r="BG51" s="206"/>
      <c r="BH51" s="206"/>
    </row>
    <row r="52" spans="1:60" ht="20.399999999999999" outlineLevel="1" x14ac:dyDescent="0.25">
      <c r="A52" s="223"/>
      <c r="B52" s="224"/>
      <c r="C52" s="254" t="s">
        <v>958</v>
      </c>
      <c r="D52" s="226"/>
      <c r="E52" s="227">
        <v>2.4060000000000001</v>
      </c>
      <c r="F52" s="225"/>
      <c r="G52" s="225"/>
      <c r="H52" s="225"/>
      <c r="I52" s="225"/>
      <c r="J52" s="225"/>
      <c r="K52" s="225"/>
      <c r="L52" s="225"/>
      <c r="M52" s="225"/>
      <c r="N52" s="225"/>
      <c r="O52" s="225"/>
      <c r="P52" s="225"/>
      <c r="Q52" s="225"/>
      <c r="R52" s="225"/>
      <c r="S52" s="225"/>
      <c r="T52" s="225"/>
      <c r="U52" s="225"/>
      <c r="V52" s="225"/>
      <c r="W52" s="225"/>
      <c r="X52" s="206"/>
      <c r="Y52" s="206"/>
      <c r="Z52" s="206"/>
      <c r="AA52" s="206"/>
      <c r="AB52" s="206"/>
      <c r="AC52" s="206"/>
      <c r="AD52" s="206"/>
      <c r="AE52" s="206"/>
      <c r="AF52" s="206"/>
      <c r="AG52" s="206" t="s">
        <v>280</v>
      </c>
      <c r="AH52" s="206">
        <v>0</v>
      </c>
      <c r="AI52" s="206"/>
      <c r="AJ52" s="206"/>
      <c r="AK52" s="206"/>
      <c r="AL52" s="206"/>
      <c r="AM52" s="206"/>
      <c r="AN52" s="206"/>
      <c r="AO52" s="206"/>
      <c r="AP52" s="206"/>
      <c r="AQ52" s="206"/>
      <c r="AR52" s="206"/>
      <c r="AS52" s="206"/>
      <c r="AT52" s="206"/>
      <c r="AU52" s="206"/>
      <c r="AV52" s="206"/>
      <c r="AW52" s="206"/>
      <c r="AX52" s="206"/>
      <c r="AY52" s="206"/>
      <c r="AZ52" s="206"/>
      <c r="BA52" s="206"/>
      <c r="BB52" s="206"/>
      <c r="BC52" s="206"/>
      <c r="BD52" s="206"/>
      <c r="BE52" s="206"/>
      <c r="BF52" s="206"/>
      <c r="BG52" s="206"/>
      <c r="BH52" s="206"/>
    </row>
    <row r="53" spans="1:60" ht="20.399999999999999" outlineLevel="1" x14ac:dyDescent="0.25">
      <c r="A53" s="223"/>
      <c r="B53" s="224"/>
      <c r="C53" s="254" t="s">
        <v>959</v>
      </c>
      <c r="D53" s="226"/>
      <c r="E53" s="227">
        <v>9.36</v>
      </c>
      <c r="F53" s="225"/>
      <c r="G53" s="225"/>
      <c r="H53" s="225"/>
      <c r="I53" s="225"/>
      <c r="J53" s="225"/>
      <c r="K53" s="225"/>
      <c r="L53" s="225"/>
      <c r="M53" s="225"/>
      <c r="N53" s="225"/>
      <c r="O53" s="225"/>
      <c r="P53" s="225"/>
      <c r="Q53" s="225"/>
      <c r="R53" s="225"/>
      <c r="S53" s="225"/>
      <c r="T53" s="225"/>
      <c r="U53" s="225"/>
      <c r="V53" s="225"/>
      <c r="W53" s="225"/>
      <c r="X53" s="206"/>
      <c r="Y53" s="206"/>
      <c r="Z53" s="206"/>
      <c r="AA53" s="206"/>
      <c r="AB53" s="206"/>
      <c r="AC53" s="206"/>
      <c r="AD53" s="206"/>
      <c r="AE53" s="206"/>
      <c r="AF53" s="206"/>
      <c r="AG53" s="206" t="s">
        <v>280</v>
      </c>
      <c r="AH53" s="206">
        <v>0</v>
      </c>
      <c r="AI53" s="206"/>
      <c r="AJ53" s="206"/>
      <c r="AK53" s="206"/>
      <c r="AL53" s="206"/>
      <c r="AM53" s="206"/>
      <c r="AN53" s="206"/>
      <c r="AO53" s="206"/>
      <c r="AP53" s="206"/>
      <c r="AQ53" s="206"/>
      <c r="AR53" s="206"/>
      <c r="AS53" s="206"/>
      <c r="AT53" s="206"/>
      <c r="AU53" s="206"/>
      <c r="AV53" s="206"/>
      <c r="AW53" s="206"/>
      <c r="AX53" s="206"/>
      <c r="AY53" s="206"/>
      <c r="AZ53" s="206"/>
      <c r="BA53" s="206"/>
      <c r="BB53" s="206"/>
      <c r="BC53" s="206"/>
      <c r="BD53" s="206"/>
      <c r="BE53" s="206"/>
      <c r="BF53" s="206"/>
      <c r="BG53" s="206"/>
      <c r="BH53" s="206"/>
    </row>
    <row r="54" spans="1:60" ht="20.399999999999999" outlineLevel="1" x14ac:dyDescent="0.25">
      <c r="A54" s="223"/>
      <c r="B54" s="224"/>
      <c r="C54" s="254" t="s">
        <v>960</v>
      </c>
      <c r="D54" s="226"/>
      <c r="E54" s="227">
        <v>6.12</v>
      </c>
      <c r="F54" s="225"/>
      <c r="G54" s="225"/>
      <c r="H54" s="225"/>
      <c r="I54" s="225"/>
      <c r="J54" s="225"/>
      <c r="K54" s="225"/>
      <c r="L54" s="225"/>
      <c r="M54" s="225"/>
      <c r="N54" s="225"/>
      <c r="O54" s="225"/>
      <c r="P54" s="225"/>
      <c r="Q54" s="225"/>
      <c r="R54" s="225"/>
      <c r="S54" s="225"/>
      <c r="T54" s="225"/>
      <c r="U54" s="225"/>
      <c r="V54" s="225"/>
      <c r="W54" s="225"/>
      <c r="X54" s="206"/>
      <c r="Y54" s="206"/>
      <c r="Z54" s="206"/>
      <c r="AA54" s="206"/>
      <c r="AB54" s="206"/>
      <c r="AC54" s="206"/>
      <c r="AD54" s="206"/>
      <c r="AE54" s="206"/>
      <c r="AF54" s="206"/>
      <c r="AG54" s="206" t="s">
        <v>280</v>
      </c>
      <c r="AH54" s="206">
        <v>0</v>
      </c>
      <c r="AI54" s="206"/>
      <c r="AJ54" s="206"/>
      <c r="AK54" s="206"/>
      <c r="AL54" s="206"/>
      <c r="AM54" s="206"/>
      <c r="AN54" s="206"/>
      <c r="AO54" s="206"/>
      <c r="AP54" s="206"/>
      <c r="AQ54" s="206"/>
      <c r="AR54" s="206"/>
      <c r="AS54" s="206"/>
      <c r="AT54" s="206"/>
      <c r="AU54" s="206"/>
      <c r="AV54" s="206"/>
      <c r="AW54" s="206"/>
      <c r="AX54" s="206"/>
      <c r="AY54" s="206"/>
      <c r="AZ54" s="206"/>
      <c r="BA54" s="206"/>
      <c r="BB54" s="206"/>
      <c r="BC54" s="206"/>
      <c r="BD54" s="206"/>
      <c r="BE54" s="206"/>
      <c r="BF54" s="206"/>
      <c r="BG54" s="206"/>
      <c r="BH54" s="206"/>
    </row>
    <row r="55" spans="1:60" ht="20.399999999999999" outlineLevel="1" x14ac:dyDescent="0.25">
      <c r="A55" s="223"/>
      <c r="B55" s="224"/>
      <c r="C55" s="254" t="s">
        <v>961</v>
      </c>
      <c r="D55" s="226"/>
      <c r="E55" s="227">
        <v>3.87</v>
      </c>
      <c r="F55" s="225"/>
      <c r="G55" s="225"/>
      <c r="H55" s="225"/>
      <c r="I55" s="225"/>
      <c r="J55" s="225"/>
      <c r="K55" s="225"/>
      <c r="L55" s="225"/>
      <c r="M55" s="225"/>
      <c r="N55" s="225"/>
      <c r="O55" s="225"/>
      <c r="P55" s="225"/>
      <c r="Q55" s="225"/>
      <c r="R55" s="225"/>
      <c r="S55" s="225"/>
      <c r="T55" s="225"/>
      <c r="U55" s="225"/>
      <c r="V55" s="225"/>
      <c r="W55" s="225"/>
      <c r="X55" s="206"/>
      <c r="Y55" s="206"/>
      <c r="Z55" s="206"/>
      <c r="AA55" s="206"/>
      <c r="AB55" s="206"/>
      <c r="AC55" s="206"/>
      <c r="AD55" s="206"/>
      <c r="AE55" s="206"/>
      <c r="AF55" s="206"/>
      <c r="AG55" s="206" t="s">
        <v>280</v>
      </c>
      <c r="AH55" s="206">
        <v>0</v>
      </c>
      <c r="AI55" s="206"/>
      <c r="AJ55" s="206"/>
      <c r="AK55" s="206"/>
      <c r="AL55" s="206"/>
      <c r="AM55" s="206"/>
      <c r="AN55" s="206"/>
      <c r="AO55" s="206"/>
      <c r="AP55" s="206"/>
      <c r="AQ55" s="206"/>
      <c r="AR55" s="206"/>
      <c r="AS55" s="206"/>
      <c r="AT55" s="206"/>
      <c r="AU55" s="206"/>
      <c r="AV55" s="206"/>
      <c r="AW55" s="206"/>
      <c r="AX55" s="206"/>
      <c r="AY55" s="206"/>
      <c r="AZ55" s="206"/>
      <c r="BA55" s="206"/>
      <c r="BB55" s="206"/>
      <c r="BC55" s="206"/>
      <c r="BD55" s="206"/>
      <c r="BE55" s="206"/>
      <c r="BF55" s="206"/>
      <c r="BG55" s="206"/>
      <c r="BH55" s="206"/>
    </row>
    <row r="56" spans="1:60" outlineLevel="1" x14ac:dyDescent="0.25">
      <c r="A56" s="237">
        <v>17</v>
      </c>
      <c r="B56" s="238" t="s">
        <v>389</v>
      </c>
      <c r="C56" s="253" t="s">
        <v>390</v>
      </c>
      <c r="D56" s="239" t="s">
        <v>314</v>
      </c>
      <c r="E56" s="240">
        <v>341.76920000000001</v>
      </c>
      <c r="F56" s="241"/>
      <c r="G56" s="242">
        <f>ROUND(E56*F56,2)</f>
        <v>0</v>
      </c>
      <c r="H56" s="241"/>
      <c r="I56" s="242">
        <f>ROUND(E56*H56,2)</f>
        <v>0</v>
      </c>
      <c r="J56" s="241"/>
      <c r="K56" s="242">
        <f>ROUND(E56*J56,2)</f>
        <v>0</v>
      </c>
      <c r="L56" s="242">
        <v>21</v>
      </c>
      <c r="M56" s="242">
        <f>G56*(1+L56/100)</f>
        <v>0</v>
      </c>
      <c r="N56" s="242">
        <v>1.5810000000000001E-2</v>
      </c>
      <c r="O56" s="242">
        <f>ROUND(E56*N56,2)</f>
        <v>5.4</v>
      </c>
      <c r="P56" s="242">
        <v>0</v>
      </c>
      <c r="Q56" s="243">
        <f>ROUND(E56*P56,2)</f>
        <v>0</v>
      </c>
      <c r="R56" s="225"/>
      <c r="S56" s="225" t="s">
        <v>276</v>
      </c>
      <c r="T56" s="225" t="s">
        <v>277</v>
      </c>
      <c r="U56" s="225">
        <v>0.24845</v>
      </c>
      <c r="V56" s="225">
        <f>ROUND(E56*U56,2)</f>
        <v>84.91</v>
      </c>
      <c r="W56" s="225"/>
      <c r="X56" s="206"/>
      <c r="Y56" s="206"/>
      <c r="Z56" s="206"/>
      <c r="AA56" s="206"/>
      <c r="AB56" s="206"/>
      <c r="AC56" s="206"/>
      <c r="AD56" s="206"/>
      <c r="AE56" s="206"/>
      <c r="AF56" s="206"/>
      <c r="AG56" s="206" t="s">
        <v>278</v>
      </c>
      <c r="AH56" s="206"/>
      <c r="AI56" s="206"/>
      <c r="AJ56" s="206"/>
      <c r="AK56" s="206"/>
      <c r="AL56" s="206"/>
      <c r="AM56" s="206"/>
      <c r="AN56" s="206"/>
      <c r="AO56" s="206"/>
      <c r="AP56" s="206"/>
      <c r="AQ56" s="206"/>
      <c r="AR56" s="206"/>
      <c r="AS56" s="206"/>
      <c r="AT56" s="206"/>
      <c r="AU56" s="206"/>
      <c r="AV56" s="206"/>
      <c r="AW56" s="206"/>
      <c r="AX56" s="206"/>
      <c r="AY56" s="206"/>
      <c r="AZ56" s="206"/>
      <c r="BA56" s="206"/>
      <c r="BB56" s="206"/>
      <c r="BC56" s="206"/>
      <c r="BD56" s="206"/>
      <c r="BE56" s="206"/>
      <c r="BF56" s="206"/>
      <c r="BG56" s="206"/>
      <c r="BH56" s="206"/>
    </row>
    <row r="57" spans="1:60" outlineLevel="1" x14ac:dyDescent="0.25">
      <c r="A57" s="223"/>
      <c r="B57" s="224"/>
      <c r="C57" s="266" t="s">
        <v>962</v>
      </c>
      <c r="D57" s="265"/>
      <c r="E57" s="265"/>
      <c r="F57" s="265"/>
      <c r="G57" s="265"/>
      <c r="H57" s="225"/>
      <c r="I57" s="225"/>
      <c r="J57" s="225"/>
      <c r="K57" s="225"/>
      <c r="L57" s="225"/>
      <c r="M57" s="225"/>
      <c r="N57" s="225"/>
      <c r="O57" s="225"/>
      <c r="P57" s="225"/>
      <c r="Q57" s="225"/>
      <c r="R57" s="225"/>
      <c r="S57" s="225"/>
      <c r="T57" s="225"/>
      <c r="U57" s="225"/>
      <c r="V57" s="225"/>
      <c r="W57" s="225"/>
      <c r="X57" s="206"/>
      <c r="Y57" s="206"/>
      <c r="Z57" s="206"/>
      <c r="AA57" s="206"/>
      <c r="AB57" s="206"/>
      <c r="AC57" s="206"/>
      <c r="AD57" s="206"/>
      <c r="AE57" s="206"/>
      <c r="AF57" s="206"/>
      <c r="AG57" s="206" t="s">
        <v>963</v>
      </c>
      <c r="AH57" s="206"/>
      <c r="AI57" s="206"/>
      <c r="AJ57" s="206"/>
      <c r="AK57" s="206"/>
      <c r="AL57" s="206"/>
      <c r="AM57" s="206"/>
      <c r="AN57" s="206"/>
      <c r="AO57" s="206"/>
      <c r="AP57" s="206"/>
      <c r="AQ57" s="206"/>
      <c r="AR57" s="206"/>
      <c r="AS57" s="206"/>
      <c r="AT57" s="206"/>
      <c r="AU57" s="206"/>
      <c r="AV57" s="206"/>
      <c r="AW57" s="206"/>
      <c r="AX57" s="206"/>
      <c r="AY57" s="206"/>
      <c r="AZ57" s="206"/>
      <c r="BA57" s="206"/>
      <c r="BB57" s="206"/>
      <c r="BC57" s="206"/>
      <c r="BD57" s="206"/>
      <c r="BE57" s="206"/>
      <c r="BF57" s="206"/>
      <c r="BG57" s="206"/>
      <c r="BH57" s="206"/>
    </row>
    <row r="58" spans="1:60" ht="20.399999999999999" outlineLevel="1" x14ac:dyDescent="0.25">
      <c r="A58" s="223"/>
      <c r="B58" s="224"/>
      <c r="C58" s="254" t="s">
        <v>964</v>
      </c>
      <c r="D58" s="226"/>
      <c r="E58" s="227">
        <v>90.862279999999998</v>
      </c>
      <c r="F58" s="225"/>
      <c r="G58" s="225"/>
      <c r="H58" s="225"/>
      <c r="I58" s="225"/>
      <c r="J58" s="225"/>
      <c r="K58" s="225"/>
      <c r="L58" s="225"/>
      <c r="M58" s="225"/>
      <c r="N58" s="225"/>
      <c r="O58" s="225"/>
      <c r="P58" s="225"/>
      <c r="Q58" s="225"/>
      <c r="R58" s="225"/>
      <c r="S58" s="225"/>
      <c r="T58" s="225"/>
      <c r="U58" s="225"/>
      <c r="V58" s="225"/>
      <c r="W58" s="225"/>
      <c r="X58" s="206"/>
      <c r="Y58" s="206"/>
      <c r="Z58" s="206"/>
      <c r="AA58" s="206"/>
      <c r="AB58" s="206"/>
      <c r="AC58" s="206"/>
      <c r="AD58" s="206"/>
      <c r="AE58" s="206"/>
      <c r="AF58" s="206"/>
      <c r="AG58" s="206" t="s">
        <v>280</v>
      </c>
      <c r="AH58" s="206">
        <v>0</v>
      </c>
      <c r="AI58" s="206"/>
      <c r="AJ58" s="206"/>
      <c r="AK58" s="206"/>
      <c r="AL58" s="206"/>
      <c r="AM58" s="206"/>
      <c r="AN58" s="206"/>
      <c r="AO58" s="206"/>
      <c r="AP58" s="206"/>
      <c r="AQ58" s="206"/>
      <c r="AR58" s="206"/>
      <c r="AS58" s="206"/>
      <c r="AT58" s="206"/>
      <c r="AU58" s="206"/>
      <c r="AV58" s="206"/>
      <c r="AW58" s="206"/>
      <c r="AX58" s="206"/>
      <c r="AY58" s="206"/>
      <c r="AZ58" s="206"/>
      <c r="BA58" s="206"/>
      <c r="BB58" s="206"/>
      <c r="BC58" s="206"/>
      <c r="BD58" s="206"/>
      <c r="BE58" s="206"/>
      <c r="BF58" s="206"/>
      <c r="BG58" s="206"/>
      <c r="BH58" s="206"/>
    </row>
    <row r="59" spans="1:60" outlineLevel="1" x14ac:dyDescent="0.25">
      <c r="A59" s="223"/>
      <c r="B59" s="224"/>
      <c r="C59" s="254" t="s">
        <v>965</v>
      </c>
      <c r="D59" s="226"/>
      <c r="E59" s="227">
        <v>-8.82</v>
      </c>
      <c r="F59" s="225"/>
      <c r="G59" s="225"/>
      <c r="H59" s="225"/>
      <c r="I59" s="225"/>
      <c r="J59" s="225"/>
      <c r="K59" s="225"/>
      <c r="L59" s="225"/>
      <c r="M59" s="225"/>
      <c r="N59" s="225"/>
      <c r="O59" s="225"/>
      <c r="P59" s="225"/>
      <c r="Q59" s="225"/>
      <c r="R59" s="225"/>
      <c r="S59" s="225"/>
      <c r="T59" s="225"/>
      <c r="U59" s="225"/>
      <c r="V59" s="225"/>
      <c r="W59" s="225"/>
      <c r="X59" s="206"/>
      <c r="Y59" s="206"/>
      <c r="Z59" s="206"/>
      <c r="AA59" s="206"/>
      <c r="AB59" s="206"/>
      <c r="AC59" s="206"/>
      <c r="AD59" s="206"/>
      <c r="AE59" s="206"/>
      <c r="AF59" s="206"/>
      <c r="AG59" s="206" t="s">
        <v>280</v>
      </c>
      <c r="AH59" s="206">
        <v>0</v>
      </c>
      <c r="AI59" s="206"/>
      <c r="AJ59" s="206"/>
      <c r="AK59" s="206"/>
      <c r="AL59" s="206"/>
      <c r="AM59" s="206"/>
      <c r="AN59" s="206"/>
      <c r="AO59" s="206"/>
      <c r="AP59" s="206"/>
      <c r="AQ59" s="206"/>
      <c r="AR59" s="206"/>
      <c r="AS59" s="206"/>
      <c r="AT59" s="206"/>
      <c r="AU59" s="206"/>
      <c r="AV59" s="206"/>
      <c r="AW59" s="206"/>
      <c r="AX59" s="206"/>
      <c r="AY59" s="206"/>
      <c r="AZ59" s="206"/>
      <c r="BA59" s="206"/>
      <c r="BB59" s="206"/>
      <c r="BC59" s="206"/>
      <c r="BD59" s="206"/>
      <c r="BE59" s="206"/>
      <c r="BF59" s="206"/>
      <c r="BG59" s="206"/>
      <c r="BH59" s="206"/>
    </row>
    <row r="60" spans="1:60" outlineLevel="1" x14ac:dyDescent="0.25">
      <c r="A60" s="223"/>
      <c r="B60" s="224"/>
      <c r="C60" s="254" t="s">
        <v>966</v>
      </c>
      <c r="D60" s="226"/>
      <c r="E60" s="227">
        <v>-6.96</v>
      </c>
      <c r="F60" s="225"/>
      <c r="G60" s="225"/>
      <c r="H60" s="225"/>
      <c r="I60" s="225"/>
      <c r="J60" s="225"/>
      <c r="K60" s="225"/>
      <c r="L60" s="225"/>
      <c r="M60" s="225"/>
      <c r="N60" s="225"/>
      <c r="O60" s="225"/>
      <c r="P60" s="225"/>
      <c r="Q60" s="225"/>
      <c r="R60" s="225"/>
      <c r="S60" s="225"/>
      <c r="T60" s="225"/>
      <c r="U60" s="225"/>
      <c r="V60" s="225"/>
      <c r="W60" s="225"/>
      <c r="X60" s="206"/>
      <c r="Y60" s="206"/>
      <c r="Z60" s="206"/>
      <c r="AA60" s="206"/>
      <c r="AB60" s="206"/>
      <c r="AC60" s="206"/>
      <c r="AD60" s="206"/>
      <c r="AE60" s="206"/>
      <c r="AF60" s="206"/>
      <c r="AG60" s="206" t="s">
        <v>280</v>
      </c>
      <c r="AH60" s="206">
        <v>0</v>
      </c>
      <c r="AI60" s="206"/>
      <c r="AJ60" s="206"/>
      <c r="AK60" s="206"/>
      <c r="AL60" s="206"/>
      <c r="AM60" s="206"/>
      <c r="AN60" s="206"/>
      <c r="AO60" s="206"/>
      <c r="AP60" s="206"/>
      <c r="AQ60" s="206"/>
      <c r="AR60" s="206"/>
      <c r="AS60" s="206"/>
      <c r="AT60" s="206"/>
      <c r="AU60" s="206"/>
      <c r="AV60" s="206"/>
      <c r="AW60" s="206"/>
      <c r="AX60" s="206"/>
      <c r="AY60" s="206"/>
      <c r="AZ60" s="206"/>
      <c r="BA60" s="206"/>
      <c r="BB60" s="206"/>
      <c r="BC60" s="206"/>
      <c r="BD60" s="206"/>
      <c r="BE60" s="206"/>
      <c r="BF60" s="206"/>
      <c r="BG60" s="206"/>
      <c r="BH60" s="206"/>
    </row>
    <row r="61" spans="1:60" outlineLevel="1" x14ac:dyDescent="0.25">
      <c r="A61" s="223"/>
      <c r="B61" s="224"/>
      <c r="C61" s="254" t="s">
        <v>967</v>
      </c>
      <c r="D61" s="226"/>
      <c r="E61" s="227">
        <v>6.93</v>
      </c>
      <c r="F61" s="225"/>
      <c r="G61" s="225"/>
      <c r="H61" s="225"/>
      <c r="I61" s="225"/>
      <c r="J61" s="225"/>
      <c r="K61" s="225"/>
      <c r="L61" s="225"/>
      <c r="M61" s="225"/>
      <c r="N61" s="225"/>
      <c r="O61" s="225"/>
      <c r="P61" s="225"/>
      <c r="Q61" s="225"/>
      <c r="R61" s="225"/>
      <c r="S61" s="225"/>
      <c r="T61" s="225"/>
      <c r="U61" s="225"/>
      <c r="V61" s="225"/>
      <c r="W61" s="225"/>
      <c r="X61" s="206"/>
      <c r="Y61" s="206"/>
      <c r="Z61" s="206"/>
      <c r="AA61" s="206"/>
      <c r="AB61" s="206"/>
      <c r="AC61" s="206"/>
      <c r="AD61" s="206"/>
      <c r="AE61" s="206"/>
      <c r="AF61" s="206"/>
      <c r="AG61" s="206" t="s">
        <v>280</v>
      </c>
      <c r="AH61" s="206">
        <v>0</v>
      </c>
      <c r="AI61" s="206"/>
      <c r="AJ61" s="206"/>
      <c r="AK61" s="206"/>
      <c r="AL61" s="206"/>
      <c r="AM61" s="206"/>
      <c r="AN61" s="206"/>
      <c r="AO61" s="206"/>
      <c r="AP61" s="206"/>
      <c r="AQ61" s="206"/>
      <c r="AR61" s="206"/>
      <c r="AS61" s="206"/>
      <c r="AT61" s="206"/>
      <c r="AU61" s="206"/>
      <c r="AV61" s="206"/>
      <c r="AW61" s="206"/>
      <c r="AX61" s="206"/>
      <c r="AY61" s="206"/>
      <c r="AZ61" s="206"/>
      <c r="BA61" s="206"/>
      <c r="BB61" s="206"/>
      <c r="BC61" s="206"/>
      <c r="BD61" s="206"/>
      <c r="BE61" s="206"/>
      <c r="BF61" s="206"/>
      <c r="BG61" s="206"/>
      <c r="BH61" s="206"/>
    </row>
    <row r="62" spans="1:60" outlineLevel="1" x14ac:dyDescent="0.25">
      <c r="A62" s="223"/>
      <c r="B62" s="224"/>
      <c r="C62" s="254" t="s">
        <v>968</v>
      </c>
      <c r="D62" s="226"/>
      <c r="E62" s="227">
        <v>69.608879999999999</v>
      </c>
      <c r="F62" s="225"/>
      <c r="G62" s="225"/>
      <c r="H62" s="225"/>
      <c r="I62" s="225"/>
      <c r="J62" s="225"/>
      <c r="K62" s="225"/>
      <c r="L62" s="225"/>
      <c r="M62" s="225"/>
      <c r="N62" s="225"/>
      <c r="O62" s="225"/>
      <c r="P62" s="225"/>
      <c r="Q62" s="225"/>
      <c r="R62" s="225"/>
      <c r="S62" s="225"/>
      <c r="T62" s="225"/>
      <c r="U62" s="225"/>
      <c r="V62" s="225"/>
      <c r="W62" s="225"/>
      <c r="X62" s="206"/>
      <c r="Y62" s="206"/>
      <c r="Z62" s="206"/>
      <c r="AA62" s="206"/>
      <c r="AB62" s="206"/>
      <c r="AC62" s="206"/>
      <c r="AD62" s="206"/>
      <c r="AE62" s="206"/>
      <c r="AF62" s="206"/>
      <c r="AG62" s="206" t="s">
        <v>280</v>
      </c>
      <c r="AH62" s="206">
        <v>0</v>
      </c>
      <c r="AI62" s="206"/>
      <c r="AJ62" s="206"/>
      <c r="AK62" s="206"/>
      <c r="AL62" s="206"/>
      <c r="AM62" s="206"/>
      <c r="AN62" s="206"/>
      <c r="AO62" s="206"/>
      <c r="AP62" s="206"/>
      <c r="AQ62" s="206"/>
      <c r="AR62" s="206"/>
      <c r="AS62" s="206"/>
      <c r="AT62" s="206"/>
      <c r="AU62" s="206"/>
      <c r="AV62" s="206"/>
      <c r="AW62" s="206"/>
      <c r="AX62" s="206"/>
      <c r="AY62" s="206"/>
      <c r="AZ62" s="206"/>
      <c r="BA62" s="206"/>
      <c r="BB62" s="206"/>
      <c r="BC62" s="206"/>
      <c r="BD62" s="206"/>
      <c r="BE62" s="206"/>
      <c r="BF62" s="206"/>
      <c r="BG62" s="206"/>
      <c r="BH62" s="206"/>
    </row>
    <row r="63" spans="1:60" outlineLevel="1" x14ac:dyDescent="0.25">
      <c r="A63" s="223"/>
      <c r="B63" s="224"/>
      <c r="C63" s="254" t="s">
        <v>965</v>
      </c>
      <c r="D63" s="226"/>
      <c r="E63" s="227">
        <v>-8.82</v>
      </c>
      <c r="F63" s="225"/>
      <c r="G63" s="225"/>
      <c r="H63" s="225"/>
      <c r="I63" s="225"/>
      <c r="J63" s="225"/>
      <c r="K63" s="225"/>
      <c r="L63" s="225"/>
      <c r="M63" s="225"/>
      <c r="N63" s="225"/>
      <c r="O63" s="225"/>
      <c r="P63" s="225"/>
      <c r="Q63" s="225"/>
      <c r="R63" s="225"/>
      <c r="S63" s="225"/>
      <c r="T63" s="225"/>
      <c r="U63" s="225"/>
      <c r="V63" s="225"/>
      <c r="W63" s="225"/>
      <c r="X63" s="206"/>
      <c r="Y63" s="206"/>
      <c r="Z63" s="206"/>
      <c r="AA63" s="206"/>
      <c r="AB63" s="206"/>
      <c r="AC63" s="206"/>
      <c r="AD63" s="206"/>
      <c r="AE63" s="206"/>
      <c r="AF63" s="206"/>
      <c r="AG63" s="206" t="s">
        <v>280</v>
      </c>
      <c r="AH63" s="206">
        <v>0</v>
      </c>
      <c r="AI63" s="206"/>
      <c r="AJ63" s="206"/>
      <c r="AK63" s="206"/>
      <c r="AL63" s="206"/>
      <c r="AM63" s="206"/>
      <c r="AN63" s="206"/>
      <c r="AO63" s="206"/>
      <c r="AP63" s="206"/>
      <c r="AQ63" s="206"/>
      <c r="AR63" s="206"/>
      <c r="AS63" s="206"/>
      <c r="AT63" s="206"/>
      <c r="AU63" s="206"/>
      <c r="AV63" s="206"/>
      <c r="AW63" s="206"/>
      <c r="AX63" s="206"/>
      <c r="AY63" s="206"/>
      <c r="AZ63" s="206"/>
      <c r="BA63" s="206"/>
      <c r="BB63" s="206"/>
      <c r="BC63" s="206"/>
      <c r="BD63" s="206"/>
      <c r="BE63" s="206"/>
      <c r="BF63" s="206"/>
      <c r="BG63" s="206"/>
      <c r="BH63" s="206"/>
    </row>
    <row r="64" spans="1:60" outlineLevel="1" x14ac:dyDescent="0.25">
      <c r="A64" s="223"/>
      <c r="B64" s="224"/>
      <c r="C64" s="254" t="s">
        <v>969</v>
      </c>
      <c r="D64" s="226"/>
      <c r="E64" s="227">
        <v>-4.2160000000000002</v>
      </c>
      <c r="F64" s="225"/>
      <c r="G64" s="225"/>
      <c r="H64" s="225"/>
      <c r="I64" s="225"/>
      <c r="J64" s="225"/>
      <c r="K64" s="225"/>
      <c r="L64" s="225"/>
      <c r="M64" s="225"/>
      <c r="N64" s="225"/>
      <c r="O64" s="225"/>
      <c r="P64" s="225"/>
      <c r="Q64" s="225"/>
      <c r="R64" s="225"/>
      <c r="S64" s="225"/>
      <c r="T64" s="225"/>
      <c r="U64" s="225"/>
      <c r="V64" s="225"/>
      <c r="W64" s="225"/>
      <c r="X64" s="206"/>
      <c r="Y64" s="206"/>
      <c r="Z64" s="206"/>
      <c r="AA64" s="206"/>
      <c r="AB64" s="206"/>
      <c r="AC64" s="206"/>
      <c r="AD64" s="206"/>
      <c r="AE64" s="206"/>
      <c r="AF64" s="206"/>
      <c r="AG64" s="206" t="s">
        <v>280</v>
      </c>
      <c r="AH64" s="206">
        <v>0</v>
      </c>
      <c r="AI64" s="206"/>
      <c r="AJ64" s="206"/>
      <c r="AK64" s="206"/>
      <c r="AL64" s="206"/>
      <c r="AM64" s="206"/>
      <c r="AN64" s="206"/>
      <c r="AO64" s="206"/>
      <c r="AP64" s="206"/>
      <c r="AQ64" s="206"/>
      <c r="AR64" s="206"/>
      <c r="AS64" s="206"/>
      <c r="AT64" s="206"/>
      <c r="AU64" s="206"/>
      <c r="AV64" s="206"/>
      <c r="AW64" s="206"/>
      <c r="AX64" s="206"/>
      <c r="AY64" s="206"/>
      <c r="AZ64" s="206"/>
      <c r="BA64" s="206"/>
      <c r="BB64" s="206"/>
      <c r="BC64" s="206"/>
      <c r="BD64" s="206"/>
      <c r="BE64" s="206"/>
      <c r="BF64" s="206"/>
      <c r="BG64" s="206"/>
      <c r="BH64" s="206"/>
    </row>
    <row r="65" spans="1:60" outlineLevel="1" x14ac:dyDescent="0.25">
      <c r="A65" s="223"/>
      <c r="B65" s="224"/>
      <c r="C65" s="254" t="s">
        <v>967</v>
      </c>
      <c r="D65" s="226"/>
      <c r="E65" s="227">
        <v>6.93</v>
      </c>
      <c r="F65" s="225"/>
      <c r="G65" s="225"/>
      <c r="H65" s="225"/>
      <c r="I65" s="225"/>
      <c r="J65" s="225"/>
      <c r="K65" s="225"/>
      <c r="L65" s="225"/>
      <c r="M65" s="225"/>
      <c r="N65" s="225"/>
      <c r="O65" s="225"/>
      <c r="P65" s="225"/>
      <c r="Q65" s="225"/>
      <c r="R65" s="225"/>
      <c r="S65" s="225"/>
      <c r="T65" s="225"/>
      <c r="U65" s="225"/>
      <c r="V65" s="225"/>
      <c r="W65" s="225"/>
      <c r="X65" s="206"/>
      <c r="Y65" s="206"/>
      <c r="Z65" s="206"/>
      <c r="AA65" s="206"/>
      <c r="AB65" s="206"/>
      <c r="AC65" s="206"/>
      <c r="AD65" s="206"/>
      <c r="AE65" s="206"/>
      <c r="AF65" s="206"/>
      <c r="AG65" s="206" t="s">
        <v>280</v>
      </c>
      <c r="AH65" s="206">
        <v>0</v>
      </c>
      <c r="AI65" s="206"/>
      <c r="AJ65" s="206"/>
      <c r="AK65" s="206"/>
      <c r="AL65" s="206"/>
      <c r="AM65" s="206"/>
      <c r="AN65" s="206"/>
      <c r="AO65" s="206"/>
      <c r="AP65" s="206"/>
      <c r="AQ65" s="206"/>
      <c r="AR65" s="206"/>
      <c r="AS65" s="206"/>
      <c r="AT65" s="206"/>
      <c r="AU65" s="206"/>
      <c r="AV65" s="206"/>
      <c r="AW65" s="206"/>
      <c r="AX65" s="206"/>
      <c r="AY65" s="206"/>
      <c r="AZ65" s="206"/>
      <c r="BA65" s="206"/>
      <c r="BB65" s="206"/>
      <c r="BC65" s="206"/>
      <c r="BD65" s="206"/>
      <c r="BE65" s="206"/>
      <c r="BF65" s="206"/>
      <c r="BG65" s="206"/>
      <c r="BH65" s="206"/>
    </row>
    <row r="66" spans="1:60" outlineLevel="1" x14ac:dyDescent="0.25">
      <c r="A66" s="223"/>
      <c r="B66" s="224"/>
      <c r="C66" s="254" t="s">
        <v>970</v>
      </c>
      <c r="D66" s="226"/>
      <c r="E66" s="227">
        <v>21.157520000000002</v>
      </c>
      <c r="F66" s="225"/>
      <c r="G66" s="225"/>
      <c r="H66" s="225"/>
      <c r="I66" s="225"/>
      <c r="J66" s="225"/>
      <c r="K66" s="225"/>
      <c r="L66" s="225"/>
      <c r="M66" s="225"/>
      <c r="N66" s="225"/>
      <c r="O66" s="225"/>
      <c r="P66" s="225"/>
      <c r="Q66" s="225"/>
      <c r="R66" s="225"/>
      <c r="S66" s="225"/>
      <c r="T66" s="225"/>
      <c r="U66" s="225"/>
      <c r="V66" s="225"/>
      <c r="W66" s="225"/>
      <c r="X66" s="206"/>
      <c r="Y66" s="206"/>
      <c r="Z66" s="206"/>
      <c r="AA66" s="206"/>
      <c r="AB66" s="206"/>
      <c r="AC66" s="206"/>
      <c r="AD66" s="206"/>
      <c r="AE66" s="206"/>
      <c r="AF66" s="206"/>
      <c r="AG66" s="206" t="s">
        <v>280</v>
      </c>
      <c r="AH66" s="206">
        <v>0</v>
      </c>
      <c r="AI66" s="206"/>
      <c r="AJ66" s="206"/>
      <c r="AK66" s="206"/>
      <c r="AL66" s="206"/>
      <c r="AM66" s="206"/>
      <c r="AN66" s="206"/>
      <c r="AO66" s="206"/>
      <c r="AP66" s="206"/>
      <c r="AQ66" s="206"/>
      <c r="AR66" s="206"/>
      <c r="AS66" s="206"/>
      <c r="AT66" s="206"/>
      <c r="AU66" s="206"/>
      <c r="AV66" s="206"/>
      <c r="AW66" s="206"/>
      <c r="AX66" s="206"/>
      <c r="AY66" s="206"/>
      <c r="AZ66" s="206"/>
      <c r="BA66" s="206"/>
      <c r="BB66" s="206"/>
      <c r="BC66" s="206"/>
      <c r="BD66" s="206"/>
      <c r="BE66" s="206"/>
      <c r="BF66" s="206"/>
      <c r="BG66" s="206"/>
      <c r="BH66" s="206"/>
    </row>
    <row r="67" spans="1:60" outlineLevel="1" x14ac:dyDescent="0.25">
      <c r="A67" s="223"/>
      <c r="B67" s="224"/>
      <c r="C67" s="254" t="s">
        <v>971</v>
      </c>
      <c r="D67" s="226"/>
      <c r="E67" s="227">
        <v>-4.41</v>
      </c>
      <c r="F67" s="225"/>
      <c r="G67" s="225"/>
      <c r="H67" s="225"/>
      <c r="I67" s="225"/>
      <c r="J67" s="225"/>
      <c r="K67" s="225"/>
      <c r="L67" s="225"/>
      <c r="M67" s="225"/>
      <c r="N67" s="225"/>
      <c r="O67" s="225"/>
      <c r="P67" s="225"/>
      <c r="Q67" s="225"/>
      <c r="R67" s="225"/>
      <c r="S67" s="225"/>
      <c r="T67" s="225"/>
      <c r="U67" s="225"/>
      <c r="V67" s="225"/>
      <c r="W67" s="225"/>
      <c r="X67" s="206"/>
      <c r="Y67" s="206"/>
      <c r="Z67" s="206"/>
      <c r="AA67" s="206"/>
      <c r="AB67" s="206"/>
      <c r="AC67" s="206"/>
      <c r="AD67" s="206"/>
      <c r="AE67" s="206"/>
      <c r="AF67" s="206"/>
      <c r="AG67" s="206" t="s">
        <v>280</v>
      </c>
      <c r="AH67" s="206">
        <v>0</v>
      </c>
      <c r="AI67" s="206"/>
      <c r="AJ67" s="206"/>
      <c r="AK67" s="206"/>
      <c r="AL67" s="206"/>
      <c r="AM67" s="206"/>
      <c r="AN67" s="206"/>
      <c r="AO67" s="206"/>
      <c r="AP67" s="206"/>
      <c r="AQ67" s="206"/>
      <c r="AR67" s="206"/>
      <c r="AS67" s="206"/>
      <c r="AT67" s="206"/>
      <c r="AU67" s="206"/>
      <c r="AV67" s="206"/>
      <c r="AW67" s="206"/>
      <c r="AX67" s="206"/>
      <c r="AY67" s="206"/>
      <c r="AZ67" s="206"/>
      <c r="BA67" s="206"/>
      <c r="BB67" s="206"/>
      <c r="BC67" s="206"/>
      <c r="BD67" s="206"/>
      <c r="BE67" s="206"/>
      <c r="BF67" s="206"/>
      <c r="BG67" s="206"/>
      <c r="BH67" s="206"/>
    </row>
    <row r="68" spans="1:60" outlineLevel="1" x14ac:dyDescent="0.25">
      <c r="A68" s="223"/>
      <c r="B68" s="224"/>
      <c r="C68" s="254" t="s">
        <v>972</v>
      </c>
      <c r="D68" s="226"/>
      <c r="E68" s="227">
        <v>3.4649999999999999</v>
      </c>
      <c r="F68" s="225"/>
      <c r="G68" s="225"/>
      <c r="H68" s="225"/>
      <c r="I68" s="225"/>
      <c r="J68" s="225"/>
      <c r="K68" s="225"/>
      <c r="L68" s="225"/>
      <c r="M68" s="225"/>
      <c r="N68" s="225"/>
      <c r="O68" s="225"/>
      <c r="P68" s="225"/>
      <c r="Q68" s="225"/>
      <c r="R68" s="225"/>
      <c r="S68" s="225"/>
      <c r="T68" s="225"/>
      <c r="U68" s="225"/>
      <c r="V68" s="225"/>
      <c r="W68" s="225"/>
      <c r="X68" s="206"/>
      <c r="Y68" s="206"/>
      <c r="Z68" s="206"/>
      <c r="AA68" s="206"/>
      <c r="AB68" s="206"/>
      <c r="AC68" s="206"/>
      <c r="AD68" s="206"/>
      <c r="AE68" s="206"/>
      <c r="AF68" s="206"/>
      <c r="AG68" s="206" t="s">
        <v>280</v>
      </c>
      <c r="AH68" s="206">
        <v>0</v>
      </c>
      <c r="AI68" s="206"/>
      <c r="AJ68" s="206"/>
      <c r="AK68" s="206"/>
      <c r="AL68" s="206"/>
      <c r="AM68" s="206"/>
      <c r="AN68" s="206"/>
      <c r="AO68" s="206"/>
      <c r="AP68" s="206"/>
      <c r="AQ68" s="206"/>
      <c r="AR68" s="206"/>
      <c r="AS68" s="206"/>
      <c r="AT68" s="206"/>
      <c r="AU68" s="206"/>
      <c r="AV68" s="206"/>
      <c r="AW68" s="206"/>
      <c r="AX68" s="206"/>
      <c r="AY68" s="206"/>
      <c r="AZ68" s="206"/>
      <c r="BA68" s="206"/>
      <c r="BB68" s="206"/>
      <c r="BC68" s="206"/>
      <c r="BD68" s="206"/>
      <c r="BE68" s="206"/>
      <c r="BF68" s="206"/>
      <c r="BG68" s="206"/>
      <c r="BH68" s="206"/>
    </row>
    <row r="69" spans="1:60" outlineLevel="1" x14ac:dyDescent="0.25">
      <c r="A69" s="223"/>
      <c r="B69" s="224"/>
      <c r="C69" s="254" t="s">
        <v>973</v>
      </c>
      <c r="D69" s="226"/>
      <c r="E69" s="227">
        <v>6.3920000000000003</v>
      </c>
      <c r="F69" s="225"/>
      <c r="G69" s="225"/>
      <c r="H69" s="225"/>
      <c r="I69" s="225"/>
      <c r="J69" s="225"/>
      <c r="K69" s="225"/>
      <c r="L69" s="225"/>
      <c r="M69" s="225"/>
      <c r="N69" s="225"/>
      <c r="O69" s="225"/>
      <c r="P69" s="225"/>
      <c r="Q69" s="225"/>
      <c r="R69" s="225"/>
      <c r="S69" s="225"/>
      <c r="T69" s="225"/>
      <c r="U69" s="225"/>
      <c r="V69" s="225"/>
      <c r="W69" s="225"/>
      <c r="X69" s="206"/>
      <c r="Y69" s="206"/>
      <c r="Z69" s="206"/>
      <c r="AA69" s="206"/>
      <c r="AB69" s="206"/>
      <c r="AC69" s="206"/>
      <c r="AD69" s="206"/>
      <c r="AE69" s="206"/>
      <c r="AF69" s="206"/>
      <c r="AG69" s="206" t="s">
        <v>280</v>
      </c>
      <c r="AH69" s="206">
        <v>0</v>
      </c>
      <c r="AI69" s="206"/>
      <c r="AJ69" s="206"/>
      <c r="AK69" s="206"/>
      <c r="AL69" s="206"/>
      <c r="AM69" s="206"/>
      <c r="AN69" s="206"/>
      <c r="AO69" s="206"/>
      <c r="AP69" s="206"/>
      <c r="AQ69" s="206"/>
      <c r="AR69" s="206"/>
      <c r="AS69" s="206"/>
      <c r="AT69" s="206"/>
      <c r="AU69" s="206"/>
      <c r="AV69" s="206"/>
      <c r="AW69" s="206"/>
      <c r="AX69" s="206"/>
      <c r="AY69" s="206"/>
      <c r="AZ69" s="206"/>
      <c r="BA69" s="206"/>
      <c r="BB69" s="206"/>
      <c r="BC69" s="206"/>
      <c r="BD69" s="206"/>
      <c r="BE69" s="206"/>
      <c r="BF69" s="206"/>
      <c r="BG69" s="206"/>
      <c r="BH69" s="206"/>
    </row>
    <row r="70" spans="1:60" outlineLevel="1" x14ac:dyDescent="0.25">
      <c r="A70" s="223"/>
      <c r="B70" s="224"/>
      <c r="C70" s="254" t="s">
        <v>974</v>
      </c>
      <c r="D70" s="226"/>
      <c r="E70" s="227">
        <v>-1.194</v>
      </c>
      <c r="F70" s="225"/>
      <c r="G70" s="225"/>
      <c r="H70" s="225"/>
      <c r="I70" s="225"/>
      <c r="J70" s="225"/>
      <c r="K70" s="225"/>
      <c r="L70" s="225"/>
      <c r="M70" s="225"/>
      <c r="N70" s="225"/>
      <c r="O70" s="225"/>
      <c r="P70" s="225"/>
      <c r="Q70" s="225"/>
      <c r="R70" s="225"/>
      <c r="S70" s="225"/>
      <c r="T70" s="225"/>
      <c r="U70" s="225"/>
      <c r="V70" s="225"/>
      <c r="W70" s="225"/>
      <c r="X70" s="206"/>
      <c r="Y70" s="206"/>
      <c r="Z70" s="206"/>
      <c r="AA70" s="206"/>
      <c r="AB70" s="206"/>
      <c r="AC70" s="206"/>
      <c r="AD70" s="206"/>
      <c r="AE70" s="206"/>
      <c r="AF70" s="206"/>
      <c r="AG70" s="206" t="s">
        <v>280</v>
      </c>
      <c r="AH70" s="206">
        <v>0</v>
      </c>
      <c r="AI70" s="206"/>
      <c r="AJ70" s="206"/>
      <c r="AK70" s="206"/>
      <c r="AL70" s="206"/>
      <c r="AM70" s="206"/>
      <c r="AN70" s="206"/>
      <c r="AO70" s="206"/>
      <c r="AP70" s="206"/>
      <c r="AQ70" s="206"/>
      <c r="AR70" s="206"/>
      <c r="AS70" s="206"/>
      <c r="AT70" s="206"/>
      <c r="AU70" s="206"/>
      <c r="AV70" s="206"/>
      <c r="AW70" s="206"/>
      <c r="AX70" s="206"/>
      <c r="AY70" s="206"/>
      <c r="AZ70" s="206"/>
      <c r="BA70" s="206"/>
      <c r="BB70" s="206"/>
      <c r="BC70" s="206"/>
      <c r="BD70" s="206"/>
      <c r="BE70" s="206"/>
      <c r="BF70" s="206"/>
      <c r="BG70" s="206"/>
      <c r="BH70" s="206"/>
    </row>
    <row r="71" spans="1:60" outlineLevel="1" x14ac:dyDescent="0.25">
      <c r="A71" s="223"/>
      <c r="B71" s="224"/>
      <c r="C71" s="254" t="s">
        <v>975</v>
      </c>
      <c r="D71" s="226"/>
      <c r="E71" s="227">
        <v>1.8452500000000001</v>
      </c>
      <c r="F71" s="225"/>
      <c r="G71" s="225"/>
      <c r="H71" s="225"/>
      <c r="I71" s="225"/>
      <c r="J71" s="225"/>
      <c r="K71" s="225"/>
      <c r="L71" s="225"/>
      <c r="M71" s="225"/>
      <c r="N71" s="225"/>
      <c r="O71" s="225"/>
      <c r="P71" s="225"/>
      <c r="Q71" s="225"/>
      <c r="R71" s="225"/>
      <c r="S71" s="225"/>
      <c r="T71" s="225"/>
      <c r="U71" s="225"/>
      <c r="V71" s="225"/>
      <c r="W71" s="225"/>
      <c r="X71" s="206"/>
      <c r="Y71" s="206"/>
      <c r="Z71" s="206"/>
      <c r="AA71" s="206"/>
      <c r="AB71" s="206"/>
      <c r="AC71" s="206"/>
      <c r="AD71" s="206"/>
      <c r="AE71" s="206"/>
      <c r="AF71" s="206"/>
      <c r="AG71" s="206" t="s">
        <v>280</v>
      </c>
      <c r="AH71" s="206">
        <v>0</v>
      </c>
      <c r="AI71" s="206"/>
      <c r="AJ71" s="206"/>
      <c r="AK71" s="206"/>
      <c r="AL71" s="206"/>
      <c r="AM71" s="206"/>
      <c r="AN71" s="206"/>
      <c r="AO71" s="206"/>
      <c r="AP71" s="206"/>
      <c r="AQ71" s="206"/>
      <c r="AR71" s="206"/>
      <c r="AS71" s="206"/>
      <c r="AT71" s="206"/>
      <c r="AU71" s="206"/>
      <c r="AV71" s="206"/>
      <c r="AW71" s="206"/>
      <c r="AX71" s="206"/>
      <c r="AY71" s="206"/>
      <c r="AZ71" s="206"/>
      <c r="BA71" s="206"/>
      <c r="BB71" s="206"/>
      <c r="BC71" s="206"/>
      <c r="BD71" s="206"/>
      <c r="BE71" s="206"/>
      <c r="BF71" s="206"/>
      <c r="BG71" s="206"/>
      <c r="BH71" s="206"/>
    </row>
    <row r="72" spans="1:60" ht="20.399999999999999" outlineLevel="1" x14ac:dyDescent="0.25">
      <c r="A72" s="223"/>
      <c r="B72" s="224"/>
      <c r="C72" s="254" t="s">
        <v>976</v>
      </c>
      <c r="D72" s="226"/>
      <c r="E72" s="227">
        <v>16.619199999999999</v>
      </c>
      <c r="F72" s="225"/>
      <c r="G72" s="225"/>
      <c r="H72" s="225"/>
      <c r="I72" s="225"/>
      <c r="J72" s="225"/>
      <c r="K72" s="225"/>
      <c r="L72" s="225"/>
      <c r="M72" s="225"/>
      <c r="N72" s="225"/>
      <c r="O72" s="225"/>
      <c r="P72" s="225"/>
      <c r="Q72" s="225"/>
      <c r="R72" s="225"/>
      <c r="S72" s="225"/>
      <c r="T72" s="225"/>
      <c r="U72" s="225"/>
      <c r="V72" s="225"/>
      <c r="W72" s="225"/>
      <c r="X72" s="206"/>
      <c r="Y72" s="206"/>
      <c r="Z72" s="206"/>
      <c r="AA72" s="206"/>
      <c r="AB72" s="206"/>
      <c r="AC72" s="206"/>
      <c r="AD72" s="206"/>
      <c r="AE72" s="206"/>
      <c r="AF72" s="206"/>
      <c r="AG72" s="206" t="s">
        <v>280</v>
      </c>
      <c r="AH72" s="206">
        <v>0</v>
      </c>
      <c r="AI72" s="206"/>
      <c r="AJ72" s="206"/>
      <c r="AK72" s="206"/>
      <c r="AL72" s="206"/>
      <c r="AM72" s="206"/>
      <c r="AN72" s="206"/>
      <c r="AO72" s="206"/>
      <c r="AP72" s="206"/>
      <c r="AQ72" s="206"/>
      <c r="AR72" s="206"/>
      <c r="AS72" s="206"/>
      <c r="AT72" s="206"/>
      <c r="AU72" s="206"/>
      <c r="AV72" s="206"/>
      <c r="AW72" s="206"/>
      <c r="AX72" s="206"/>
      <c r="AY72" s="206"/>
      <c r="AZ72" s="206"/>
      <c r="BA72" s="206"/>
      <c r="BB72" s="206"/>
      <c r="BC72" s="206"/>
      <c r="BD72" s="206"/>
      <c r="BE72" s="206"/>
      <c r="BF72" s="206"/>
      <c r="BG72" s="206"/>
      <c r="BH72" s="206"/>
    </row>
    <row r="73" spans="1:60" outlineLevel="1" x14ac:dyDescent="0.25">
      <c r="A73" s="223"/>
      <c r="B73" s="224"/>
      <c r="C73" s="254" t="s">
        <v>437</v>
      </c>
      <c r="D73" s="226"/>
      <c r="E73" s="227">
        <v>-1.08</v>
      </c>
      <c r="F73" s="225"/>
      <c r="G73" s="225"/>
      <c r="H73" s="225"/>
      <c r="I73" s="225"/>
      <c r="J73" s="225"/>
      <c r="K73" s="225"/>
      <c r="L73" s="225"/>
      <c r="M73" s="225"/>
      <c r="N73" s="225"/>
      <c r="O73" s="225"/>
      <c r="P73" s="225"/>
      <c r="Q73" s="225"/>
      <c r="R73" s="225"/>
      <c r="S73" s="225"/>
      <c r="T73" s="225"/>
      <c r="U73" s="225"/>
      <c r="V73" s="225"/>
      <c r="W73" s="225"/>
      <c r="X73" s="206"/>
      <c r="Y73" s="206"/>
      <c r="Z73" s="206"/>
      <c r="AA73" s="206"/>
      <c r="AB73" s="206"/>
      <c r="AC73" s="206"/>
      <c r="AD73" s="206"/>
      <c r="AE73" s="206"/>
      <c r="AF73" s="206"/>
      <c r="AG73" s="206" t="s">
        <v>280</v>
      </c>
      <c r="AH73" s="206">
        <v>0</v>
      </c>
      <c r="AI73" s="206"/>
      <c r="AJ73" s="206"/>
      <c r="AK73" s="206"/>
      <c r="AL73" s="206"/>
      <c r="AM73" s="206"/>
      <c r="AN73" s="206"/>
      <c r="AO73" s="206"/>
      <c r="AP73" s="206"/>
      <c r="AQ73" s="206"/>
      <c r="AR73" s="206"/>
      <c r="AS73" s="206"/>
      <c r="AT73" s="206"/>
      <c r="AU73" s="206"/>
      <c r="AV73" s="206"/>
      <c r="AW73" s="206"/>
      <c r="AX73" s="206"/>
      <c r="AY73" s="206"/>
      <c r="AZ73" s="206"/>
      <c r="BA73" s="206"/>
      <c r="BB73" s="206"/>
      <c r="BC73" s="206"/>
      <c r="BD73" s="206"/>
      <c r="BE73" s="206"/>
      <c r="BF73" s="206"/>
      <c r="BG73" s="206"/>
      <c r="BH73" s="206"/>
    </row>
    <row r="74" spans="1:60" outlineLevel="1" x14ac:dyDescent="0.25">
      <c r="A74" s="223"/>
      <c r="B74" s="224"/>
      <c r="C74" s="254" t="s">
        <v>977</v>
      </c>
      <c r="D74" s="226"/>
      <c r="E74" s="227">
        <v>0.96</v>
      </c>
      <c r="F74" s="225"/>
      <c r="G74" s="225"/>
      <c r="H74" s="225"/>
      <c r="I74" s="225"/>
      <c r="J74" s="225"/>
      <c r="K74" s="225"/>
      <c r="L74" s="225"/>
      <c r="M74" s="225"/>
      <c r="N74" s="225"/>
      <c r="O74" s="225"/>
      <c r="P74" s="225"/>
      <c r="Q74" s="225"/>
      <c r="R74" s="225"/>
      <c r="S74" s="225"/>
      <c r="T74" s="225"/>
      <c r="U74" s="225"/>
      <c r="V74" s="225"/>
      <c r="W74" s="225"/>
      <c r="X74" s="206"/>
      <c r="Y74" s="206"/>
      <c r="Z74" s="206"/>
      <c r="AA74" s="206"/>
      <c r="AB74" s="206"/>
      <c r="AC74" s="206"/>
      <c r="AD74" s="206"/>
      <c r="AE74" s="206"/>
      <c r="AF74" s="206"/>
      <c r="AG74" s="206" t="s">
        <v>280</v>
      </c>
      <c r="AH74" s="206">
        <v>0</v>
      </c>
      <c r="AI74" s="206"/>
      <c r="AJ74" s="206"/>
      <c r="AK74" s="206"/>
      <c r="AL74" s="206"/>
      <c r="AM74" s="206"/>
      <c r="AN74" s="206"/>
      <c r="AO74" s="206"/>
      <c r="AP74" s="206"/>
      <c r="AQ74" s="206"/>
      <c r="AR74" s="206"/>
      <c r="AS74" s="206"/>
      <c r="AT74" s="206"/>
      <c r="AU74" s="206"/>
      <c r="AV74" s="206"/>
      <c r="AW74" s="206"/>
      <c r="AX74" s="206"/>
      <c r="AY74" s="206"/>
      <c r="AZ74" s="206"/>
      <c r="BA74" s="206"/>
      <c r="BB74" s="206"/>
      <c r="BC74" s="206"/>
      <c r="BD74" s="206"/>
      <c r="BE74" s="206"/>
      <c r="BF74" s="206"/>
      <c r="BG74" s="206"/>
      <c r="BH74" s="206"/>
    </row>
    <row r="75" spans="1:60" outlineLevel="1" x14ac:dyDescent="0.25">
      <c r="A75" s="223"/>
      <c r="B75" s="224"/>
      <c r="C75" s="254" t="s">
        <v>978</v>
      </c>
      <c r="D75" s="226"/>
      <c r="E75" s="227">
        <v>21.58578</v>
      </c>
      <c r="F75" s="225"/>
      <c r="G75" s="225"/>
      <c r="H75" s="225"/>
      <c r="I75" s="225"/>
      <c r="J75" s="225"/>
      <c r="K75" s="225"/>
      <c r="L75" s="225"/>
      <c r="M75" s="225"/>
      <c r="N75" s="225"/>
      <c r="O75" s="225"/>
      <c r="P75" s="225"/>
      <c r="Q75" s="225"/>
      <c r="R75" s="225"/>
      <c r="S75" s="225"/>
      <c r="T75" s="225"/>
      <c r="U75" s="225"/>
      <c r="V75" s="225"/>
      <c r="W75" s="225"/>
      <c r="X75" s="206"/>
      <c r="Y75" s="206"/>
      <c r="Z75" s="206"/>
      <c r="AA75" s="206"/>
      <c r="AB75" s="206"/>
      <c r="AC75" s="206"/>
      <c r="AD75" s="206"/>
      <c r="AE75" s="206"/>
      <c r="AF75" s="206"/>
      <c r="AG75" s="206" t="s">
        <v>280</v>
      </c>
      <c r="AH75" s="206">
        <v>0</v>
      </c>
      <c r="AI75" s="206"/>
      <c r="AJ75" s="206"/>
      <c r="AK75" s="206"/>
      <c r="AL75" s="206"/>
      <c r="AM75" s="206"/>
      <c r="AN75" s="206"/>
      <c r="AO75" s="206"/>
      <c r="AP75" s="206"/>
      <c r="AQ75" s="206"/>
      <c r="AR75" s="206"/>
      <c r="AS75" s="206"/>
      <c r="AT75" s="206"/>
      <c r="AU75" s="206"/>
      <c r="AV75" s="206"/>
      <c r="AW75" s="206"/>
      <c r="AX75" s="206"/>
      <c r="AY75" s="206"/>
      <c r="AZ75" s="206"/>
      <c r="BA75" s="206"/>
      <c r="BB75" s="206"/>
      <c r="BC75" s="206"/>
      <c r="BD75" s="206"/>
      <c r="BE75" s="206"/>
      <c r="BF75" s="206"/>
      <c r="BG75" s="206"/>
      <c r="BH75" s="206"/>
    </row>
    <row r="76" spans="1:60" outlineLevel="1" x14ac:dyDescent="0.25">
      <c r="A76" s="223"/>
      <c r="B76" s="224"/>
      <c r="C76" s="254" t="s">
        <v>979</v>
      </c>
      <c r="D76" s="226"/>
      <c r="E76" s="227">
        <v>-4.32</v>
      </c>
      <c r="F76" s="225"/>
      <c r="G76" s="225"/>
      <c r="H76" s="225"/>
      <c r="I76" s="225"/>
      <c r="J76" s="225"/>
      <c r="K76" s="225"/>
      <c r="L76" s="225"/>
      <c r="M76" s="225"/>
      <c r="N76" s="225"/>
      <c r="O76" s="225"/>
      <c r="P76" s="225"/>
      <c r="Q76" s="225"/>
      <c r="R76" s="225"/>
      <c r="S76" s="225"/>
      <c r="T76" s="225"/>
      <c r="U76" s="225"/>
      <c r="V76" s="225"/>
      <c r="W76" s="225"/>
      <c r="X76" s="206"/>
      <c r="Y76" s="206"/>
      <c r="Z76" s="206"/>
      <c r="AA76" s="206"/>
      <c r="AB76" s="206"/>
      <c r="AC76" s="206"/>
      <c r="AD76" s="206"/>
      <c r="AE76" s="206"/>
      <c r="AF76" s="206"/>
      <c r="AG76" s="206" t="s">
        <v>280</v>
      </c>
      <c r="AH76" s="206">
        <v>0</v>
      </c>
      <c r="AI76" s="206"/>
      <c r="AJ76" s="206"/>
      <c r="AK76" s="206"/>
      <c r="AL76" s="206"/>
      <c r="AM76" s="206"/>
      <c r="AN76" s="206"/>
      <c r="AO76" s="206"/>
      <c r="AP76" s="206"/>
      <c r="AQ76" s="206"/>
      <c r="AR76" s="206"/>
      <c r="AS76" s="206"/>
      <c r="AT76" s="206"/>
      <c r="AU76" s="206"/>
      <c r="AV76" s="206"/>
      <c r="AW76" s="206"/>
      <c r="AX76" s="206"/>
      <c r="AY76" s="206"/>
      <c r="AZ76" s="206"/>
      <c r="BA76" s="206"/>
      <c r="BB76" s="206"/>
      <c r="BC76" s="206"/>
      <c r="BD76" s="206"/>
      <c r="BE76" s="206"/>
      <c r="BF76" s="206"/>
      <c r="BG76" s="206"/>
      <c r="BH76" s="206"/>
    </row>
    <row r="77" spans="1:60" outlineLevel="1" x14ac:dyDescent="0.25">
      <c r="A77" s="223"/>
      <c r="B77" s="224"/>
      <c r="C77" s="254" t="s">
        <v>980</v>
      </c>
      <c r="D77" s="226"/>
      <c r="E77" s="227">
        <v>14.5418</v>
      </c>
      <c r="F77" s="225"/>
      <c r="G77" s="225"/>
      <c r="H77" s="225"/>
      <c r="I77" s="225"/>
      <c r="J77" s="225"/>
      <c r="K77" s="225"/>
      <c r="L77" s="225"/>
      <c r="M77" s="225"/>
      <c r="N77" s="225"/>
      <c r="O77" s="225"/>
      <c r="P77" s="225"/>
      <c r="Q77" s="225"/>
      <c r="R77" s="225"/>
      <c r="S77" s="225"/>
      <c r="T77" s="225"/>
      <c r="U77" s="225"/>
      <c r="V77" s="225"/>
      <c r="W77" s="225"/>
      <c r="X77" s="206"/>
      <c r="Y77" s="206"/>
      <c r="Z77" s="206"/>
      <c r="AA77" s="206"/>
      <c r="AB77" s="206"/>
      <c r="AC77" s="206"/>
      <c r="AD77" s="206"/>
      <c r="AE77" s="206"/>
      <c r="AF77" s="206"/>
      <c r="AG77" s="206" t="s">
        <v>280</v>
      </c>
      <c r="AH77" s="206">
        <v>0</v>
      </c>
      <c r="AI77" s="206"/>
      <c r="AJ77" s="206"/>
      <c r="AK77" s="206"/>
      <c r="AL77" s="206"/>
      <c r="AM77" s="206"/>
      <c r="AN77" s="206"/>
      <c r="AO77" s="206"/>
      <c r="AP77" s="206"/>
      <c r="AQ77" s="206"/>
      <c r="AR77" s="206"/>
      <c r="AS77" s="206"/>
      <c r="AT77" s="206"/>
      <c r="AU77" s="206"/>
      <c r="AV77" s="206"/>
      <c r="AW77" s="206"/>
      <c r="AX77" s="206"/>
      <c r="AY77" s="206"/>
      <c r="AZ77" s="206"/>
      <c r="BA77" s="206"/>
      <c r="BB77" s="206"/>
      <c r="BC77" s="206"/>
      <c r="BD77" s="206"/>
      <c r="BE77" s="206"/>
      <c r="BF77" s="206"/>
      <c r="BG77" s="206"/>
      <c r="BH77" s="206"/>
    </row>
    <row r="78" spans="1:60" outlineLevel="1" x14ac:dyDescent="0.25">
      <c r="A78" s="223"/>
      <c r="B78" s="224"/>
      <c r="C78" s="254" t="s">
        <v>413</v>
      </c>
      <c r="D78" s="226"/>
      <c r="E78" s="227">
        <v>-1.5760000000000001</v>
      </c>
      <c r="F78" s="225"/>
      <c r="G78" s="225"/>
      <c r="H78" s="225"/>
      <c r="I78" s="225"/>
      <c r="J78" s="225"/>
      <c r="K78" s="225"/>
      <c r="L78" s="225"/>
      <c r="M78" s="225"/>
      <c r="N78" s="225"/>
      <c r="O78" s="225"/>
      <c r="P78" s="225"/>
      <c r="Q78" s="225"/>
      <c r="R78" s="225"/>
      <c r="S78" s="225"/>
      <c r="T78" s="225"/>
      <c r="U78" s="225"/>
      <c r="V78" s="225"/>
      <c r="W78" s="225"/>
      <c r="X78" s="206"/>
      <c r="Y78" s="206"/>
      <c r="Z78" s="206"/>
      <c r="AA78" s="206"/>
      <c r="AB78" s="206"/>
      <c r="AC78" s="206"/>
      <c r="AD78" s="206"/>
      <c r="AE78" s="206"/>
      <c r="AF78" s="206"/>
      <c r="AG78" s="206" t="s">
        <v>280</v>
      </c>
      <c r="AH78" s="206">
        <v>0</v>
      </c>
      <c r="AI78" s="206"/>
      <c r="AJ78" s="206"/>
      <c r="AK78" s="206"/>
      <c r="AL78" s="206"/>
      <c r="AM78" s="206"/>
      <c r="AN78" s="206"/>
      <c r="AO78" s="206"/>
      <c r="AP78" s="206"/>
      <c r="AQ78" s="206"/>
      <c r="AR78" s="206"/>
      <c r="AS78" s="206"/>
      <c r="AT78" s="206"/>
      <c r="AU78" s="206"/>
      <c r="AV78" s="206"/>
      <c r="AW78" s="206"/>
      <c r="AX78" s="206"/>
      <c r="AY78" s="206"/>
      <c r="AZ78" s="206"/>
      <c r="BA78" s="206"/>
      <c r="BB78" s="206"/>
      <c r="BC78" s="206"/>
      <c r="BD78" s="206"/>
      <c r="BE78" s="206"/>
      <c r="BF78" s="206"/>
      <c r="BG78" s="206"/>
      <c r="BH78" s="206"/>
    </row>
    <row r="79" spans="1:60" outlineLevel="1" x14ac:dyDescent="0.25">
      <c r="A79" s="223"/>
      <c r="B79" s="224"/>
      <c r="C79" s="254" t="s">
        <v>981</v>
      </c>
      <c r="D79" s="226"/>
      <c r="E79" s="227">
        <v>1.659</v>
      </c>
      <c r="F79" s="225"/>
      <c r="G79" s="225"/>
      <c r="H79" s="225"/>
      <c r="I79" s="225"/>
      <c r="J79" s="225"/>
      <c r="K79" s="225"/>
      <c r="L79" s="225"/>
      <c r="M79" s="225"/>
      <c r="N79" s="225"/>
      <c r="O79" s="225"/>
      <c r="P79" s="225"/>
      <c r="Q79" s="225"/>
      <c r="R79" s="225"/>
      <c r="S79" s="225"/>
      <c r="T79" s="225"/>
      <c r="U79" s="225"/>
      <c r="V79" s="225"/>
      <c r="W79" s="225"/>
      <c r="X79" s="206"/>
      <c r="Y79" s="206"/>
      <c r="Z79" s="206"/>
      <c r="AA79" s="206"/>
      <c r="AB79" s="206"/>
      <c r="AC79" s="206"/>
      <c r="AD79" s="206"/>
      <c r="AE79" s="206"/>
      <c r="AF79" s="206"/>
      <c r="AG79" s="206" t="s">
        <v>280</v>
      </c>
      <c r="AH79" s="206">
        <v>0</v>
      </c>
      <c r="AI79" s="206"/>
      <c r="AJ79" s="206"/>
      <c r="AK79" s="206"/>
      <c r="AL79" s="206"/>
      <c r="AM79" s="206"/>
      <c r="AN79" s="206"/>
      <c r="AO79" s="206"/>
      <c r="AP79" s="206"/>
      <c r="AQ79" s="206"/>
      <c r="AR79" s="206"/>
      <c r="AS79" s="206"/>
      <c r="AT79" s="206"/>
      <c r="AU79" s="206"/>
      <c r="AV79" s="206"/>
      <c r="AW79" s="206"/>
      <c r="AX79" s="206"/>
      <c r="AY79" s="206"/>
      <c r="AZ79" s="206"/>
      <c r="BA79" s="206"/>
      <c r="BB79" s="206"/>
      <c r="BC79" s="206"/>
      <c r="BD79" s="206"/>
      <c r="BE79" s="206"/>
      <c r="BF79" s="206"/>
      <c r="BG79" s="206"/>
      <c r="BH79" s="206"/>
    </row>
    <row r="80" spans="1:60" ht="20.399999999999999" outlineLevel="1" x14ac:dyDescent="0.25">
      <c r="A80" s="223"/>
      <c r="B80" s="224"/>
      <c r="C80" s="254" t="s">
        <v>982</v>
      </c>
      <c r="D80" s="226"/>
      <c r="E80" s="227">
        <v>81.712130000000002</v>
      </c>
      <c r="F80" s="225"/>
      <c r="G80" s="225"/>
      <c r="H80" s="225"/>
      <c r="I80" s="225"/>
      <c r="J80" s="225"/>
      <c r="K80" s="225"/>
      <c r="L80" s="225"/>
      <c r="M80" s="225"/>
      <c r="N80" s="225"/>
      <c r="O80" s="225"/>
      <c r="P80" s="225"/>
      <c r="Q80" s="225"/>
      <c r="R80" s="225"/>
      <c r="S80" s="225"/>
      <c r="T80" s="225"/>
      <c r="U80" s="225"/>
      <c r="V80" s="225"/>
      <c r="W80" s="225"/>
      <c r="X80" s="206"/>
      <c r="Y80" s="206"/>
      <c r="Z80" s="206"/>
      <c r="AA80" s="206"/>
      <c r="AB80" s="206"/>
      <c r="AC80" s="206"/>
      <c r="AD80" s="206"/>
      <c r="AE80" s="206"/>
      <c r="AF80" s="206"/>
      <c r="AG80" s="206" t="s">
        <v>280</v>
      </c>
      <c r="AH80" s="206">
        <v>0</v>
      </c>
      <c r="AI80" s="206"/>
      <c r="AJ80" s="206"/>
      <c r="AK80" s="206"/>
      <c r="AL80" s="206"/>
      <c r="AM80" s="206"/>
      <c r="AN80" s="206"/>
      <c r="AO80" s="206"/>
      <c r="AP80" s="206"/>
      <c r="AQ80" s="206"/>
      <c r="AR80" s="206"/>
      <c r="AS80" s="206"/>
      <c r="AT80" s="206"/>
      <c r="AU80" s="206"/>
      <c r="AV80" s="206"/>
      <c r="AW80" s="206"/>
      <c r="AX80" s="206"/>
      <c r="AY80" s="206"/>
      <c r="AZ80" s="206"/>
      <c r="BA80" s="206"/>
      <c r="BB80" s="206"/>
      <c r="BC80" s="206"/>
      <c r="BD80" s="206"/>
      <c r="BE80" s="206"/>
      <c r="BF80" s="206"/>
      <c r="BG80" s="206"/>
      <c r="BH80" s="206"/>
    </row>
    <row r="81" spans="1:60" outlineLevel="1" x14ac:dyDescent="0.25">
      <c r="A81" s="223"/>
      <c r="B81" s="224"/>
      <c r="C81" s="254" t="s">
        <v>983</v>
      </c>
      <c r="D81" s="226"/>
      <c r="E81" s="227">
        <v>-2.88</v>
      </c>
      <c r="F81" s="225"/>
      <c r="G81" s="225"/>
      <c r="H81" s="225"/>
      <c r="I81" s="225"/>
      <c r="J81" s="225"/>
      <c r="K81" s="225"/>
      <c r="L81" s="225"/>
      <c r="M81" s="225"/>
      <c r="N81" s="225"/>
      <c r="O81" s="225"/>
      <c r="P81" s="225"/>
      <c r="Q81" s="225"/>
      <c r="R81" s="225"/>
      <c r="S81" s="225"/>
      <c r="T81" s="225"/>
      <c r="U81" s="225"/>
      <c r="V81" s="225"/>
      <c r="W81" s="225"/>
      <c r="X81" s="206"/>
      <c r="Y81" s="206"/>
      <c r="Z81" s="206"/>
      <c r="AA81" s="206"/>
      <c r="AB81" s="206"/>
      <c r="AC81" s="206"/>
      <c r="AD81" s="206"/>
      <c r="AE81" s="206"/>
      <c r="AF81" s="206"/>
      <c r="AG81" s="206" t="s">
        <v>280</v>
      </c>
      <c r="AH81" s="206">
        <v>0</v>
      </c>
      <c r="AI81" s="206"/>
      <c r="AJ81" s="206"/>
      <c r="AK81" s="206"/>
      <c r="AL81" s="206"/>
      <c r="AM81" s="206"/>
      <c r="AN81" s="206"/>
      <c r="AO81" s="206"/>
      <c r="AP81" s="206"/>
      <c r="AQ81" s="206"/>
      <c r="AR81" s="206"/>
      <c r="AS81" s="206"/>
      <c r="AT81" s="206"/>
      <c r="AU81" s="206"/>
      <c r="AV81" s="206"/>
      <c r="AW81" s="206"/>
      <c r="AX81" s="206"/>
      <c r="AY81" s="206"/>
      <c r="AZ81" s="206"/>
      <c r="BA81" s="206"/>
      <c r="BB81" s="206"/>
      <c r="BC81" s="206"/>
      <c r="BD81" s="206"/>
      <c r="BE81" s="206"/>
      <c r="BF81" s="206"/>
      <c r="BG81" s="206"/>
      <c r="BH81" s="206"/>
    </row>
    <row r="82" spans="1:60" outlineLevel="1" x14ac:dyDescent="0.25">
      <c r="A82" s="223"/>
      <c r="B82" s="224"/>
      <c r="C82" s="254" t="s">
        <v>984</v>
      </c>
      <c r="D82" s="226"/>
      <c r="E82" s="227">
        <v>-3.94</v>
      </c>
      <c r="F82" s="225"/>
      <c r="G82" s="225"/>
      <c r="H82" s="225"/>
      <c r="I82" s="225"/>
      <c r="J82" s="225"/>
      <c r="K82" s="225"/>
      <c r="L82" s="225"/>
      <c r="M82" s="225"/>
      <c r="N82" s="225"/>
      <c r="O82" s="225"/>
      <c r="P82" s="225"/>
      <c r="Q82" s="225"/>
      <c r="R82" s="225"/>
      <c r="S82" s="225"/>
      <c r="T82" s="225"/>
      <c r="U82" s="225"/>
      <c r="V82" s="225"/>
      <c r="W82" s="225"/>
      <c r="X82" s="206"/>
      <c r="Y82" s="206"/>
      <c r="Z82" s="206"/>
      <c r="AA82" s="206"/>
      <c r="AB82" s="206"/>
      <c r="AC82" s="206"/>
      <c r="AD82" s="206"/>
      <c r="AE82" s="206"/>
      <c r="AF82" s="206"/>
      <c r="AG82" s="206" t="s">
        <v>280</v>
      </c>
      <c r="AH82" s="206">
        <v>0</v>
      </c>
      <c r="AI82" s="206"/>
      <c r="AJ82" s="206"/>
      <c r="AK82" s="206"/>
      <c r="AL82" s="206"/>
      <c r="AM82" s="206"/>
      <c r="AN82" s="206"/>
      <c r="AO82" s="206"/>
      <c r="AP82" s="206"/>
      <c r="AQ82" s="206"/>
      <c r="AR82" s="206"/>
      <c r="AS82" s="206"/>
      <c r="AT82" s="206"/>
      <c r="AU82" s="206"/>
      <c r="AV82" s="206"/>
      <c r="AW82" s="206"/>
      <c r="AX82" s="206"/>
      <c r="AY82" s="206"/>
      <c r="AZ82" s="206"/>
      <c r="BA82" s="206"/>
      <c r="BB82" s="206"/>
      <c r="BC82" s="206"/>
      <c r="BD82" s="206"/>
      <c r="BE82" s="206"/>
      <c r="BF82" s="206"/>
      <c r="BG82" s="206"/>
      <c r="BH82" s="206"/>
    </row>
    <row r="83" spans="1:60" ht="30.6" outlineLevel="1" x14ac:dyDescent="0.25">
      <c r="A83" s="223"/>
      <c r="B83" s="224"/>
      <c r="C83" s="254" t="s">
        <v>985</v>
      </c>
      <c r="D83" s="226"/>
      <c r="E83" s="227">
        <v>3.1589999999999998</v>
      </c>
      <c r="F83" s="225"/>
      <c r="G83" s="225"/>
      <c r="H83" s="225"/>
      <c r="I83" s="225"/>
      <c r="J83" s="225"/>
      <c r="K83" s="225"/>
      <c r="L83" s="225"/>
      <c r="M83" s="225"/>
      <c r="N83" s="225"/>
      <c r="O83" s="225"/>
      <c r="P83" s="225"/>
      <c r="Q83" s="225"/>
      <c r="R83" s="225"/>
      <c r="S83" s="225"/>
      <c r="T83" s="225"/>
      <c r="U83" s="225"/>
      <c r="V83" s="225"/>
      <c r="W83" s="225"/>
      <c r="X83" s="206"/>
      <c r="Y83" s="206"/>
      <c r="Z83" s="206"/>
      <c r="AA83" s="206"/>
      <c r="AB83" s="206"/>
      <c r="AC83" s="206"/>
      <c r="AD83" s="206"/>
      <c r="AE83" s="206"/>
      <c r="AF83" s="206"/>
      <c r="AG83" s="206" t="s">
        <v>280</v>
      </c>
      <c r="AH83" s="206">
        <v>0</v>
      </c>
      <c r="AI83" s="206"/>
      <c r="AJ83" s="206"/>
      <c r="AK83" s="206"/>
      <c r="AL83" s="206"/>
      <c r="AM83" s="206"/>
      <c r="AN83" s="206"/>
      <c r="AO83" s="206"/>
      <c r="AP83" s="206"/>
      <c r="AQ83" s="206"/>
      <c r="AR83" s="206"/>
      <c r="AS83" s="206"/>
      <c r="AT83" s="206"/>
      <c r="AU83" s="206"/>
      <c r="AV83" s="206"/>
      <c r="AW83" s="206"/>
      <c r="AX83" s="206"/>
      <c r="AY83" s="206"/>
      <c r="AZ83" s="206"/>
      <c r="BA83" s="206"/>
      <c r="BB83" s="206"/>
      <c r="BC83" s="206"/>
      <c r="BD83" s="206"/>
      <c r="BE83" s="206"/>
      <c r="BF83" s="206"/>
      <c r="BG83" s="206"/>
      <c r="BH83" s="206"/>
    </row>
    <row r="84" spans="1:60" ht="20.399999999999999" outlineLevel="1" x14ac:dyDescent="0.25">
      <c r="A84" s="223"/>
      <c r="B84" s="224"/>
      <c r="C84" s="254" t="s">
        <v>986</v>
      </c>
      <c r="D84" s="226"/>
      <c r="E84" s="227">
        <v>43.801180000000002</v>
      </c>
      <c r="F84" s="225"/>
      <c r="G84" s="225"/>
      <c r="H84" s="225"/>
      <c r="I84" s="225"/>
      <c r="J84" s="225"/>
      <c r="K84" s="225"/>
      <c r="L84" s="225"/>
      <c r="M84" s="225"/>
      <c r="N84" s="225"/>
      <c r="O84" s="225"/>
      <c r="P84" s="225"/>
      <c r="Q84" s="225"/>
      <c r="R84" s="225"/>
      <c r="S84" s="225"/>
      <c r="T84" s="225"/>
      <c r="U84" s="225"/>
      <c r="V84" s="225"/>
      <c r="W84" s="225"/>
      <c r="X84" s="206"/>
      <c r="Y84" s="206"/>
      <c r="Z84" s="206"/>
      <c r="AA84" s="206"/>
      <c r="AB84" s="206"/>
      <c r="AC84" s="206"/>
      <c r="AD84" s="206"/>
      <c r="AE84" s="206"/>
      <c r="AF84" s="206"/>
      <c r="AG84" s="206" t="s">
        <v>280</v>
      </c>
      <c r="AH84" s="206">
        <v>0</v>
      </c>
      <c r="AI84" s="206"/>
      <c r="AJ84" s="206"/>
      <c r="AK84" s="206"/>
      <c r="AL84" s="206"/>
      <c r="AM84" s="206"/>
      <c r="AN84" s="206"/>
      <c r="AO84" s="206"/>
      <c r="AP84" s="206"/>
      <c r="AQ84" s="206"/>
      <c r="AR84" s="206"/>
      <c r="AS84" s="206"/>
      <c r="AT84" s="206"/>
      <c r="AU84" s="206"/>
      <c r="AV84" s="206"/>
      <c r="AW84" s="206"/>
      <c r="AX84" s="206"/>
      <c r="AY84" s="206"/>
      <c r="AZ84" s="206"/>
      <c r="BA84" s="206"/>
      <c r="BB84" s="206"/>
      <c r="BC84" s="206"/>
      <c r="BD84" s="206"/>
      <c r="BE84" s="206"/>
      <c r="BF84" s="206"/>
      <c r="BG84" s="206"/>
      <c r="BH84" s="206"/>
    </row>
    <row r="85" spans="1:60" outlineLevel="1" x14ac:dyDescent="0.25">
      <c r="A85" s="223"/>
      <c r="B85" s="224"/>
      <c r="C85" s="254" t="s">
        <v>987</v>
      </c>
      <c r="D85" s="226"/>
      <c r="E85" s="227">
        <v>-1.804</v>
      </c>
      <c r="F85" s="225"/>
      <c r="G85" s="225"/>
      <c r="H85" s="225"/>
      <c r="I85" s="225"/>
      <c r="J85" s="225"/>
      <c r="K85" s="225"/>
      <c r="L85" s="225"/>
      <c r="M85" s="225"/>
      <c r="N85" s="225"/>
      <c r="O85" s="225"/>
      <c r="P85" s="225"/>
      <c r="Q85" s="225"/>
      <c r="R85" s="225"/>
      <c r="S85" s="225"/>
      <c r="T85" s="225"/>
      <c r="U85" s="225"/>
      <c r="V85" s="225"/>
      <c r="W85" s="225"/>
      <c r="X85" s="206"/>
      <c r="Y85" s="206"/>
      <c r="Z85" s="206"/>
      <c r="AA85" s="206"/>
      <c r="AB85" s="206"/>
      <c r="AC85" s="206"/>
      <c r="AD85" s="206"/>
      <c r="AE85" s="206"/>
      <c r="AF85" s="206"/>
      <c r="AG85" s="206" t="s">
        <v>280</v>
      </c>
      <c r="AH85" s="206">
        <v>0</v>
      </c>
      <c r="AI85" s="206"/>
      <c r="AJ85" s="206"/>
      <c r="AK85" s="206"/>
      <c r="AL85" s="206"/>
      <c r="AM85" s="206"/>
      <c r="AN85" s="206"/>
      <c r="AO85" s="206"/>
      <c r="AP85" s="206"/>
      <c r="AQ85" s="206"/>
      <c r="AR85" s="206"/>
      <c r="AS85" s="206"/>
      <c r="AT85" s="206"/>
      <c r="AU85" s="206"/>
      <c r="AV85" s="206"/>
      <c r="AW85" s="206"/>
      <c r="AX85" s="206"/>
      <c r="AY85" s="206"/>
      <c r="AZ85" s="206"/>
      <c r="BA85" s="206"/>
      <c r="BB85" s="206"/>
      <c r="BC85" s="206"/>
      <c r="BD85" s="206"/>
      <c r="BE85" s="206"/>
      <c r="BF85" s="206"/>
      <c r="BG85" s="206"/>
      <c r="BH85" s="206"/>
    </row>
    <row r="86" spans="1:60" outlineLevel="1" x14ac:dyDescent="0.25">
      <c r="A86" s="223"/>
      <c r="B86" s="224"/>
      <c r="C86" s="254" t="s">
        <v>988</v>
      </c>
      <c r="D86" s="226"/>
      <c r="E86" s="227">
        <v>3.7349999999999999</v>
      </c>
      <c r="F86" s="225"/>
      <c r="G86" s="225"/>
      <c r="H86" s="225"/>
      <c r="I86" s="225"/>
      <c r="J86" s="225"/>
      <c r="K86" s="225"/>
      <c r="L86" s="225"/>
      <c r="M86" s="225"/>
      <c r="N86" s="225"/>
      <c r="O86" s="225"/>
      <c r="P86" s="225"/>
      <c r="Q86" s="225"/>
      <c r="R86" s="225"/>
      <c r="S86" s="225"/>
      <c r="T86" s="225"/>
      <c r="U86" s="225"/>
      <c r="V86" s="225"/>
      <c r="W86" s="225"/>
      <c r="X86" s="206"/>
      <c r="Y86" s="206"/>
      <c r="Z86" s="206"/>
      <c r="AA86" s="206"/>
      <c r="AB86" s="206"/>
      <c r="AC86" s="206"/>
      <c r="AD86" s="206"/>
      <c r="AE86" s="206"/>
      <c r="AF86" s="206"/>
      <c r="AG86" s="206" t="s">
        <v>280</v>
      </c>
      <c r="AH86" s="206">
        <v>0</v>
      </c>
      <c r="AI86" s="206"/>
      <c r="AJ86" s="206"/>
      <c r="AK86" s="206"/>
      <c r="AL86" s="206"/>
      <c r="AM86" s="206"/>
      <c r="AN86" s="206"/>
      <c r="AO86" s="206"/>
      <c r="AP86" s="206"/>
      <c r="AQ86" s="206"/>
      <c r="AR86" s="206"/>
      <c r="AS86" s="206"/>
      <c r="AT86" s="206"/>
      <c r="AU86" s="206"/>
      <c r="AV86" s="206"/>
      <c r="AW86" s="206"/>
      <c r="AX86" s="206"/>
      <c r="AY86" s="206"/>
      <c r="AZ86" s="206"/>
      <c r="BA86" s="206"/>
      <c r="BB86" s="206"/>
      <c r="BC86" s="206"/>
      <c r="BD86" s="206"/>
      <c r="BE86" s="206"/>
      <c r="BF86" s="206"/>
      <c r="BG86" s="206"/>
      <c r="BH86" s="206"/>
    </row>
    <row r="87" spans="1:60" outlineLevel="1" x14ac:dyDescent="0.25">
      <c r="A87" s="223"/>
      <c r="B87" s="224"/>
      <c r="C87" s="254" t="s">
        <v>989</v>
      </c>
      <c r="D87" s="226"/>
      <c r="E87" s="227">
        <v>9.5879999999999992</v>
      </c>
      <c r="F87" s="225"/>
      <c r="G87" s="225"/>
      <c r="H87" s="225"/>
      <c r="I87" s="225"/>
      <c r="J87" s="225"/>
      <c r="K87" s="225"/>
      <c r="L87" s="225"/>
      <c r="M87" s="225"/>
      <c r="N87" s="225"/>
      <c r="O87" s="225"/>
      <c r="P87" s="225"/>
      <c r="Q87" s="225"/>
      <c r="R87" s="225"/>
      <c r="S87" s="225"/>
      <c r="T87" s="225"/>
      <c r="U87" s="225"/>
      <c r="V87" s="225"/>
      <c r="W87" s="225"/>
      <c r="X87" s="206"/>
      <c r="Y87" s="206"/>
      <c r="Z87" s="206"/>
      <c r="AA87" s="206"/>
      <c r="AB87" s="206"/>
      <c r="AC87" s="206"/>
      <c r="AD87" s="206"/>
      <c r="AE87" s="206"/>
      <c r="AF87" s="206"/>
      <c r="AG87" s="206" t="s">
        <v>280</v>
      </c>
      <c r="AH87" s="206">
        <v>0</v>
      </c>
      <c r="AI87" s="206"/>
      <c r="AJ87" s="206"/>
      <c r="AK87" s="206"/>
      <c r="AL87" s="206"/>
      <c r="AM87" s="206"/>
      <c r="AN87" s="206"/>
      <c r="AO87" s="206"/>
      <c r="AP87" s="206"/>
      <c r="AQ87" s="206"/>
      <c r="AR87" s="206"/>
      <c r="AS87" s="206"/>
      <c r="AT87" s="206"/>
      <c r="AU87" s="206"/>
      <c r="AV87" s="206"/>
      <c r="AW87" s="206"/>
      <c r="AX87" s="206"/>
      <c r="AY87" s="206"/>
      <c r="AZ87" s="206"/>
      <c r="BA87" s="206"/>
      <c r="BB87" s="206"/>
      <c r="BC87" s="206"/>
      <c r="BD87" s="206"/>
      <c r="BE87" s="206"/>
      <c r="BF87" s="206"/>
      <c r="BG87" s="206"/>
      <c r="BH87" s="206"/>
    </row>
    <row r="88" spans="1:60" ht="20.399999999999999" outlineLevel="1" x14ac:dyDescent="0.25">
      <c r="A88" s="223"/>
      <c r="B88" s="224"/>
      <c r="C88" s="254" t="s">
        <v>990</v>
      </c>
      <c r="D88" s="226"/>
      <c r="E88" s="227">
        <v>16.619199999999999</v>
      </c>
      <c r="F88" s="225"/>
      <c r="G88" s="225"/>
      <c r="H88" s="225"/>
      <c r="I88" s="225"/>
      <c r="J88" s="225"/>
      <c r="K88" s="225"/>
      <c r="L88" s="225"/>
      <c r="M88" s="225"/>
      <c r="N88" s="225"/>
      <c r="O88" s="225"/>
      <c r="P88" s="225"/>
      <c r="Q88" s="225"/>
      <c r="R88" s="225"/>
      <c r="S88" s="225"/>
      <c r="T88" s="225"/>
      <c r="U88" s="225"/>
      <c r="V88" s="225"/>
      <c r="W88" s="225"/>
      <c r="X88" s="206"/>
      <c r="Y88" s="206"/>
      <c r="Z88" s="206"/>
      <c r="AA88" s="206"/>
      <c r="AB88" s="206"/>
      <c r="AC88" s="206"/>
      <c r="AD88" s="206"/>
      <c r="AE88" s="206"/>
      <c r="AF88" s="206"/>
      <c r="AG88" s="206" t="s">
        <v>280</v>
      </c>
      <c r="AH88" s="206">
        <v>0</v>
      </c>
      <c r="AI88" s="206"/>
      <c r="AJ88" s="206"/>
      <c r="AK88" s="206"/>
      <c r="AL88" s="206"/>
      <c r="AM88" s="206"/>
      <c r="AN88" s="206"/>
      <c r="AO88" s="206"/>
      <c r="AP88" s="206"/>
      <c r="AQ88" s="206"/>
      <c r="AR88" s="206"/>
      <c r="AS88" s="206"/>
      <c r="AT88" s="206"/>
      <c r="AU88" s="206"/>
      <c r="AV88" s="206"/>
      <c r="AW88" s="206"/>
      <c r="AX88" s="206"/>
      <c r="AY88" s="206"/>
      <c r="AZ88" s="206"/>
      <c r="BA88" s="206"/>
      <c r="BB88" s="206"/>
      <c r="BC88" s="206"/>
      <c r="BD88" s="206"/>
      <c r="BE88" s="206"/>
      <c r="BF88" s="206"/>
      <c r="BG88" s="206"/>
      <c r="BH88" s="206"/>
    </row>
    <row r="89" spans="1:60" outlineLevel="1" x14ac:dyDescent="0.25">
      <c r="A89" s="223"/>
      <c r="B89" s="224"/>
      <c r="C89" s="254" t="s">
        <v>437</v>
      </c>
      <c r="D89" s="226"/>
      <c r="E89" s="227">
        <v>-1.08</v>
      </c>
      <c r="F89" s="225"/>
      <c r="G89" s="225"/>
      <c r="H89" s="225"/>
      <c r="I89" s="225"/>
      <c r="J89" s="225"/>
      <c r="K89" s="225"/>
      <c r="L89" s="225"/>
      <c r="M89" s="225"/>
      <c r="N89" s="225"/>
      <c r="O89" s="225"/>
      <c r="P89" s="225"/>
      <c r="Q89" s="225"/>
      <c r="R89" s="225"/>
      <c r="S89" s="225"/>
      <c r="T89" s="225"/>
      <c r="U89" s="225"/>
      <c r="V89" s="225"/>
      <c r="W89" s="225"/>
      <c r="X89" s="206"/>
      <c r="Y89" s="206"/>
      <c r="Z89" s="206"/>
      <c r="AA89" s="206"/>
      <c r="AB89" s="206"/>
      <c r="AC89" s="206"/>
      <c r="AD89" s="206"/>
      <c r="AE89" s="206"/>
      <c r="AF89" s="206"/>
      <c r="AG89" s="206" t="s">
        <v>280</v>
      </c>
      <c r="AH89" s="206">
        <v>0</v>
      </c>
      <c r="AI89" s="206"/>
      <c r="AJ89" s="206"/>
      <c r="AK89" s="206"/>
      <c r="AL89" s="206"/>
      <c r="AM89" s="206"/>
      <c r="AN89" s="206"/>
      <c r="AO89" s="206"/>
      <c r="AP89" s="206"/>
      <c r="AQ89" s="206"/>
      <c r="AR89" s="206"/>
      <c r="AS89" s="206"/>
      <c r="AT89" s="206"/>
      <c r="AU89" s="206"/>
      <c r="AV89" s="206"/>
      <c r="AW89" s="206"/>
      <c r="AX89" s="206"/>
      <c r="AY89" s="206"/>
      <c r="AZ89" s="206"/>
      <c r="BA89" s="206"/>
      <c r="BB89" s="206"/>
      <c r="BC89" s="206"/>
      <c r="BD89" s="206"/>
      <c r="BE89" s="206"/>
      <c r="BF89" s="206"/>
      <c r="BG89" s="206"/>
      <c r="BH89" s="206"/>
    </row>
    <row r="90" spans="1:60" outlineLevel="1" x14ac:dyDescent="0.25">
      <c r="A90" s="223"/>
      <c r="B90" s="224"/>
      <c r="C90" s="254" t="s">
        <v>991</v>
      </c>
      <c r="D90" s="226"/>
      <c r="E90" s="227">
        <v>0.96</v>
      </c>
      <c r="F90" s="225"/>
      <c r="G90" s="225"/>
      <c r="H90" s="225"/>
      <c r="I90" s="225"/>
      <c r="J90" s="225"/>
      <c r="K90" s="225"/>
      <c r="L90" s="225"/>
      <c r="M90" s="225"/>
      <c r="N90" s="225"/>
      <c r="O90" s="225"/>
      <c r="P90" s="225"/>
      <c r="Q90" s="225"/>
      <c r="R90" s="225"/>
      <c r="S90" s="225"/>
      <c r="T90" s="225"/>
      <c r="U90" s="225"/>
      <c r="V90" s="225"/>
      <c r="W90" s="225"/>
      <c r="X90" s="206"/>
      <c r="Y90" s="206"/>
      <c r="Z90" s="206"/>
      <c r="AA90" s="206"/>
      <c r="AB90" s="206"/>
      <c r="AC90" s="206"/>
      <c r="AD90" s="206"/>
      <c r="AE90" s="206"/>
      <c r="AF90" s="206"/>
      <c r="AG90" s="206" t="s">
        <v>280</v>
      </c>
      <c r="AH90" s="206">
        <v>0</v>
      </c>
      <c r="AI90" s="206"/>
      <c r="AJ90" s="206"/>
      <c r="AK90" s="206"/>
      <c r="AL90" s="206"/>
      <c r="AM90" s="206"/>
      <c r="AN90" s="206"/>
      <c r="AO90" s="206"/>
      <c r="AP90" s="206"/>
      <c r="AQ90" s="206"/>
      <c r="AR90" s="206"/>
      <c r="AS90" s="206"/>
      <c r="AT90" s="206"/>
      <c r="AU90" s="206"/>
      <c r="AV90" s="206"/>
      <c r="AW90" s="206"/>
      <c r="AX90" s="206"/>
      <c r="AY90" s="206"/>
      <c r="AZ90" s="206"/>
      <c r="BA90" s="206"/>
      <c r="BB90" s="206"/>
      <c r="BC90" s="206"/>
      <c r="BD90" s="206"/>
      <c r="BE90" s="206"/>
      <c r="BF90" s="206"/>
      <c r="BG90" s="206"/>
      <c r="BH90" s="206"/>
    </row>
    <row r="91" spans="1:60" outlineLevel="1" x14ac:dyDescent="0.25">
      <c r="A91" s="223"/>
      <c r="B91" s="224"/>
      <c r="C91" s="254" t="s">
        <v>992</v>
      </c>
      <c r="D91" s="226"/>
      <c r="E91" s="227">
        <v>-29.262</v>
      </c>
      <c r="F91" s="225"/>
      <c r="G91" s="225"/>
      <c r="H91" s="225"/>
      <c r="I91" s="225"/>
      <c r="J91" s="225"/>
      <c r="K91" s="225"/>
      <c r="L91" s="225"/>
      <c r="M91" s="225"/>
      <c r="N91" s="225"/>
      <c r="O91" s="225"/>
      <c r="P91" s="225"/>
      <c r="Q91" s="225"/>
      <c r="R91" s="225"/>
      <c r="S91" s="225"/>
      <c r="T91" s="225"/>
      <c r="U91" s="225"/>
      <c r="V91" s="225"/>
      <c r="W91" s="225"/>
      <c r="X91" s="206"/>
      <c r="Y91" s="206"/>
      <c r="Z91" s="206"/>
      <c r="AA91" s="206"/>
      <c r="AB91" s="206"/>
      <c r="AC91" s="206"/>
      <c r="AD91" s="206"/>
      <c r="AE91" s="206"/>
      <c r="AF91" s="206"/>
      <c r="AG91" s="206" t="s">
        <v>280</v>
      </c>
      <c r="AH91" s="206">
        <v>0</v>
      </c>
      <c r="AI91" s="206"/>
      <c r="AJ91" s="206"/>
      <c r="AK91" s="206"/>
      <c r="AL91" s="206"/>
      <c r="AM91" s="206"/>
      <c r="AN91" s="206"/>
      <c r="AO91" s="206"/>
      <c r="AP91" s="206"/>
      <c r="AQ91" s="206"/>
      <c r="AR91" s="206"/>
      <c r="AS91" s="206"/>
      <c r="AT91" s="206"/>
      <c r="AU91" s="206"/>
      <c r="AV91" s="206"/>
      <c r="AW91" s="206"/>
      <c r="AX91" s="206"/>
      <c r="AY91" s="206"/>
      <c r="AZ91" s="206"/>
      <c r="BA91" s="206"/>
      <c r="BB91" s="206"/>
      <c r="BC91" s="206"/>
      <c r="BD91" s="206"/>
      <c r="BE91" s="206"/>
      <c r="BF91" s="206"/>
      <c r="BG91" s="206"/>
      <c r="BH91" s="206"/>
    </row>
    <row r="92" spans="1:60" ht="20.399999999999999" outlineLevel="1" x14ac:dyDescent="0.25">
      <c r="A92" s="237">
        <v>18</v>
      </c>
      <c r="B92" s="238" t="s">
        <v>392</v>
      </c>
      <c r="C92" s="253" t="s">
        <v>393</v>
      </c>
      <c r="D92" s="239" t="s">
        <v>314</v>
      </c>
      <c r="E92" s="240">
        <v>29.6433</v>
      </c>
      <c r="F92" s="241"/>
      <c r="G92" s="242">
        <f>ROUND(E92*F92,2)</f>
        <v>0</v>
      </c>
      <c r="H92" s="241"/>
      <c r="I92" s="242">
        <f>ROUND(E92*H92,2)</f>
        <v>0</v>
      </c>
      <c r="J92" s="241"/>
      <c r="K92" s="242">
        <f>ROUND(E92*J92,2)</f>
        <v>0</v>
      </c>
      <c r="L92" s="242">
        <v>21</v>
      </c>
      <c r="M92" s="242">
        <f>G92*(1+L92/100)</f>
        <v>0</v>
      </c>
      <c r="N92" s="242">
        <v>3.4909999999999997E-2</v>
      </c>
      <c r="O92" s="242">
        <f>ROUND(E92*N92,2)</f>
        <v>1.03</v>
      </c>
      <c r="P92" s="242">
        <v>0</v>
      </c>
      <c r="Q92" s="243">
        <f>ROUND(E92*P92,2)</f>
        <v>0</v>
      </c>
      <c r="R92" s="225"/>
      <c r="S92" s="225" t="s">
        <v>276</v>
      </c>
      <c r="T92" s="225" t="s">
        <v>277</v>
      </c>
      <c r="U92" s="225">
        <v>1.1841699999999999</v>
      </c>
      <c r="V92" s="225">
        <f>ROUND(E92*U92,2)</f>
        <v>35.1</v>
      </c>
      <c r="W92" s="225"/>
      <c r="X92" s="206"/>
      <c r="Y92" s="206"/>
      <c r="Z92" s="206"/>
      <c r="AA92" s="206"/>
      <c r="AB92" s="206"/>
      <c r="AC92" s="206"/>
      <c r="AD92" s="206"/>
      <c r="AE92" s="206"/>
      <c r="AF92" s="206"/>
      <c r="AG92" s="206" t="s">
        <v>278</v>
      </c>
      <c r="AH92" s="206"/>
      <c r="AI92" s="206"/>
      <c r="AJ92" s="206"/>
      <c r="AK92" s="206"/>
      <c r="AL92" s="206"/>
      <c r="AM92" s="206"/>
      <c r="AN92" s="206"/>
      <c r="AO92" s="206"/>
      <c r="AP92" s="206"/>
      <c r="AQ92" s="206"/>
      <c r="AR92" s="206"/>
      <c r="AS92" s="206"/>
      <c r="AT92" s="206"/>
      <c r="AU92" s="206"/>
      <c r="AV92" s="206"/>
      <c r="AW92" s="206"/>
      <c r="AX92" s="206"/>
      <c r="AY92" s="206"/>
      <c r="AZ92" s="206"/>
      <c r="BA92" s="206"/>
      <c r="BB92" s="206"/>
      <c r="BC92" s="206"/>
      <c r="BD92" s="206"/>
      <c r="BE92" s="206"/>
      <c r="BF92" s="206"/>
      <c r="BG92" s="206"/>
      <c r="BH92" s="206"/>
    </row>
    <row r="93" spans="1:60" outlineLevel="1" x14ac:dyDescent="0.25">
      <c r="A93" s="223"/>
      <c r="B93" s="224"/>
      <c r="C93" s="254" t="s">
        <v>967</v>
      </c>
      <c r="D93" s="226"/>
      <c r="E93" s="227">
        <v>6.93</v>
      </c>
      <c r="F93" s="225"/>
      <c r="G93" s="225"/>
      <c r="H93" s="225"/>
      <c r="I93" s="225"/>
      <c r="J93" s="225"/>
      <c r="K93" s="225"/>
      <c r="L93" s="225"/>
      <c r="M93" s="225"/>
      <c r="N93" s="225"/>
      <c r="O93" s="225"/>
      <c r="P93" s="225"/>
      <c r="Q93" s="225"/>
      <c r="R93" s="225"/>
      <c r="S93" s="225"/>
      <c r="T93" s="225"/>
      <c r="U93" s="225"/>
      <c r="V93" s="225"/>
      <c r="W93" s="225"/>
      <c r="X93" s="206"/>
      <c r="Y93" s="206"/>
      <c r="Z93" s="206"/>
      <c r="AA93" s="206"/>
      <c r="AB93" s="206"/>
      <c r="AC93" s="206"/>
      <c r="AD93" s="206"/>
      <c r="AE93" s="206"/>
      <c r="AF93" s="206"/>
      <c r="AG93" s="206" t="s">
        <v>280</v>
      </c>
      <c r="AH93" s="206">
        <v>0</v>
      </c>
      <c r="AI93" s="206"/>
      <c r="AJ93" s="206"/>
      <c r="AK93" s="206"/>
      <c r="AL93" s="206"/>
      <c r="AM93" s="206"/>
      <c r="AN93" s="206"/>
      <c r="AO93" s="206"/>
      <c r="AP93" s="206"/>
      <c r="AQ93" s="206"/>
      <c r="AR93" s="206"/>
      <c r="AS93" s="206"/>
      <c r="AT93" s="206"/>
      <c r="AU93" s="206"/>
      <c r="AV93" s="206"/>
      <c r="AW93" s="206"/>
      <c r="AX93" s="206"/>
      <c r="AY93" s="206"/>
      <c r="AZ93" s="206"/>
      <c r="BA93" s="206"/>
      <c r="BB93" s="206"/>
      <c r="BC93" s="206"/>
      <c r="BD93" s="206"/>
      <c r="BE93" s="206"/>
      <c r="BF93" s="206"/>
      <c r="BG93" s="206"/>
      <c r="BH93" s="206"/>
    </row>
    <row r="94" spans="1:60" outlineLevel="1" x14ac:dyDescent="0.25">
      <c r="A94" s="223"/>
      <c r="B94" s="224"/>
      <c r="C94" s="254" t="s">
        <v>967</v>
      </c>
      <c r="D94" s="226"/>
      <c r="E94" s="227">
        <v>6.93</v>
      </c>
      <c r="F94" s="225"/>
      <c r="G94" s="225"/>
      <c r="H94" s="225"/>
      <c r="I94" s="225"/>
      <c r="J94" s="225"/>
      <c r="K94" s="225"/>
      <c r="L94" s="225"/>
      <c r="M94" s="225"/>
      <c r="N94" s="225"/>
      <c r="O94" s="225"/>
      <c r="P94" s="225"/>
      <c r="Q94" s="225"/>
      <c r="R94" s="225"/>
      <c r="S94" s="225"/>
      <c r="T94" s="225"/>
      <c r="U94" s="225"/>
      <c r="V94" s="225"/>
      <c r="W94" s="225"/>
      <c r="X94" s="206"/>
      <c r="Y94" s="206"/>
      <c r="Z94" s="206"/>
      <c r="AA94" s="206"/>
      <c r="AB94" s="206"/>
      <c r="AC94" s="206"/>
      <c r="AD94" s="206"/>
      <c r="AE94" s="206"/>
      <c r="AF94" s="206"/>
      <c r="AG94" s="206" t="s">
        <v>280</v>
      </c>
      <c r="AH94" s="206">
        <v>0</v>
      </c>
      <c r="AI94" s="206"/>
      <c r="AJ94" s="206"/>
      <c r="AK94" s="206"/>
      <c r="AL94" s="206"/>
      <c r="AM94" s="206"/>
      <c r="AN94" s="206"/>
      <c r="AO94" s="206"/>
      <c r="AP94" s="206"/>
      <c r="AQ94" s="206"/>
      <c r="AR94" s="206"/>
      <c r="AS94" s="206"/>
      <c r="AT94" s="206"/>
      <c r="AU94" s="206"/>
      <c r="AV94" s="206"/>
      <c r="AW94" s="206"/>
      <c r="AX94" s="206"/>
      <c r="AY94" s="206"/>
      <c r="AZ94" s="206"/>
      <c r="BA94" s="206"/>
      <c r="BB94" s="206"/>
      <c r="BC94" s="206"/>
      <c r="BD94" s="206"/>
      <c r="BE94" s="206"/>
      <c r="BF94" s="206"/>
      <c r="BG94" s="206"/>
      <c r="BH94" s="206"/>
    </row>
    <row r="95" spans="1:60" outlineLevel="1" x14ac:dyDescent="0.25">
      <c r="A95" s="223"/>
      <c r="B95" s="224"/>
      <c r="C95" s="254" t="s">
        <v>972</v>
      </c>
      <c r="D95" s="226"/>
      <c r="E95" s="227">
        <v>3.4649999999999999</v>
      </c>
      <c r="F95" s="225"/>
      <c r="G95" s="225"/>
      <c r="H95" s="225"/>
      <c r="I95" s="225"/>
      <c r="J95" s="225"/>
      <c r="K95" s="225"/>
      <c r="L95" s="225"/>
      <c r="M95" s="225"/>
      <c r="N95" s="225"/>
      <c r="O95" s="225"/>
      <c r="P95" s="225"/>
      <c r="Q95" s="225"/>
      <c r="R95" s="225"/>
      <c r="S95" s="225"/>
      <c r="T95" s="225"/>
      <c r="U95" s="225"/>
      <c r="V95" s="225"/>
      <c r="W95" s="225"/>
      <c r="X95" s="206"/>
      <c r="Y95" s="206"/>
      <c r="Z95" s="206"/>
      <c r="AA95" s="206"/>
      <c r="AB95" s="206"/>
      <c r="AC95" s="206"/>
      <c r="AD95" s="206"/>
      <c r="AE95" s="206"/>
      <c r="AF95" s="206"/>
      <c r="AG95" s="206" t="s">
        <v>280</v>
      </c>
      <c r="AH95" s="206">
        <v>0</v>
      </c>
      <c r="AI95" s="206"/>
      <c r="AJ95" s="206"/>
      <c r="AK95" s="206"/>
      <c r="AL95" s="206"/>
      <c r="AM95" s="206"/>
      <c r="AN95" s="206"/>
      <c r="AO95" s="206"/>
      <c r="AP95" s="206"/>
      <c r="AQ95" s="206"/>
      <c r="AR95" s="206"/>
      <c r="AS95" s="206"/>
      <c r="AT95" s="206"/>
      <c r="AU95" s="206"/>
      <c r="AV95" s="206"/>
      <c r="AW95" s="206"/>
      <c r="AX95" s="206"/>
      <c r="AY95" s="206"/>
      <c r="AZ95" s="206"/>
      <c r="BA95" s="206"/>
      <c r="BB95" s="206"/>
      <c r="BC95" s="206"/>
      <c r="BD95" s="206"/>
      <c r="BE95" s="206"/>
      <c r="BF95" s="206"/>
      <c r="BG95" s="206"/>
      <c r="BH95" s="206"/>
    </row>
    <row r="96" spans="1:60" outlineLevel="1" x14ac:dyDescent="0.25">
      <c r="A96" s="223"/>
      <c r="B96" s="224"/>
      <c r="C96" s="254" t="s">
        <v>975</v>
      </c>
      <c r="D96" s="226"/>
      <c r="E96" s="227">
        <v>1.8452500000000001</v>
      </c>
      <c r="F96" s="225"/>
      <c r="G96" s="225"/>
      <c r="H96" s="225"/>
      <c r="I96" s="225"/>
      <c r="J96" s="225"/>
      <c r="K96" s="225"/>
      <c r="L96" s="225"/>
      <c r="M96" s="225"/>
      <c r="N96" s="225"/>
      <c r="O96" s="225"/>
      <c r="P96" s="225"/>
      <c r="Q96" s="225"/>
      <c r="R96" s="225"/>
      <c r="S96" s="225"/>
      <c r="T96" s="225"/>
      <c r="U96" s="225"/>
      <c r="V96" s="225"/>
      <c r="W96" s="225"/>
      <c r="X96" s="206"/>
      <c r="Y96" s="206"/>
      <c r="Z96" s="206"/>
      <c r="AA96" s="206"/>
      <c r="AB96" s="206"/>
      <c r="AC96" s="206"/>
      <c r="AD96" s="206"/>
      <c r="AE96" s="206"/>
      <c r="AF96" s="206"/>
      <c r="AG96" s="206" t="s">
        <v>280</v>
      </c>
      <c r="AH96" s="206">
        <v>0</v>
      </c>
      <c r="AI96" s="206"/>
      <c r="AJ96" s="206"/>
      <c r="AK96" s="206"/>
      <c r="AL96" s="206"/>
      <c r="AM96" s="206"/>
      <c r="AN96" s="206"/>
      <c r="AO96" s="206"/>
      <c r="AP96" s="206"/>
      <c r="AQ96" s="206"/>
      <c r="AR96" s="206"/>
      <c r="AS96" s="206"/>
      <c r="AT96" s="206"/>
      <c r="AU96" s="206"/>
      <c r="AV96" s="206"/>
      <c r="AW96" s="206"/>
      <c r="AX96" s="206"/>
      <c r="AY96" s="206"/>
      <c r="AZ96" s="206"/>
      <c r="BA96" s="206"/>
      <c r="BB96" s="206"/>
      <c r="BC96" s="206"/>
      <c r="BD96" s="206"/>
      <c r="BE96" s="206"/>
      <c r="BF96" s="206"/>
      <c r="BG96" s="206"/>
      <c r="BH96" s="206"/>
    </row>
    <row r="97" spans="1:60" outlineLevel="1" x14ac:dyDescent="0.25">
      <c r="A97" s="223"/>
      <c r="B97" s="224"/>
      <c r="C97" s="254" t="s">
        <v>977</v>
      </c>
      <c r="D97" s="226"/>
      <c r="E97" s="227">
        <v>0.96</v>
      </c>
      <c r="F97" s="225"/>
      <c r="G97" s="225"/>
      <c r="H97" s="225"/>
      <c r="I97" s="225"/>
      <c r="J97" s="225"/>
      <c r="K97" s="225"/>
      <c r="L97" s="225"/>
      <c r="M97" s="225"/>
      <c r="N97" s="225"/>
      <c r="O97" s="225"/>
      <c r="P97" s="225"/>
      <c r="Q97" s="225"/>
      <c r="R97" s="225"/>
      <c r="S97" s="225"/>
      <c r="T97" s="225"/>
      <c r="U97" s="225"/>
      <c r="V97" s="225"/>
      <c r="W97" s="225"/>
      <c r="X97" s="206"/>
      <c r="Y97" s="206"/>
      <c r="Z97" s="206"/>
      <c r="AA97" s="206"/>
      <c r="AB97" s="206"/>
      <c r="AC97" s="206"/>
      <c r="AD97" s="206"/>
      <c r="AE97" s="206"/>
      <c r="AF97" s="206"/>
      <c r="AG97" s="206" t="s">
        <v>280</v>
      </c>
      <c r="AH97" s="206">
        <v>0</v>
      </c>
      <c r="AI97" s="206"/>
      <c r="AJ97" s="206"/>
      <c r="AK97" s="206"/>
      <c r="AL97" s="206"/>
      <c r="AM97" s="206"/>
      <c r="AN97" s="206"/>
      <c r="AO97" s="206"/>
      <c r="AP97" s="206"/>
      <c r="AQ97" s="206"/>
      <c r="AR97" s="206"/>
      <c r="AS97" s="206"/>
      <c r="AT97" s="206"/>
      <c r="AU97" s="206"/>
      <c r="AV97" s="206"/>
      <c r="AW97" s="206"/>
      <c r="AX97" s="206"/>
      <c r="AY97" s="206"/>
      <c r="AZ97" s="206"/>
      <c r="BA97" s="206"/>
      <c r="BB97" s="206"/>
      <c r="BC97" s="206"/>
      <c r="BD97" s="206"/>
      <c r="BE97" s="206"/>
      <c r="BF97" s="206"/>
      <c r="BG97" s="206"/>
      <c r="BH97" s="206"/>
    </row>
    <row r="98" spans="1:60" outlineLevel="1" x14ac:dyDescent="0.25">
      <c r="A98" s="223"/>
      <c r="B98" s="224"/>
      <c r="C98" s="254" t="s">
        <v>981</v>
      </c>
      <c r="D98" s="226"/>
      <c r="E98" s="227">
        <v>1.659</v>
      </c>
      <c r="F98" s="225"/>
      <c r="G98" s="225"/>
      <c r="H98" s="225"/>
      <c r="I98" s="225"/>
      <c r="J98" s="225"/>
      <c r="K98" s="225"/>
      <c r="L98" s="225"/>
      <c r="M98" s="225"/>
      <c r="N98" s="225"/>
      <c r="O98" s="225"/>
      <c r="P98" s="225"/>
      <c r="Q98" s="225"/>
      <c r="R98" s="225"/>
      <c r="S98" s="225"/>
      <c r="T98" s="225"/>
      <c r="U98" s="225"/>
      <c r="V98" s="225"/>
      <c r="W98" s="225"/>
      <c r="X98" s="206"/>
      <c r="Y98" s="206"/>
      <c r="Z98" s="206"/>
      <c r="AA98" s="206"/>
      <c r="AB98" s="206"/>
      <c r="AC98" s="206"/>
      <c r="AD98" s="206"/>
      <c r="AE98" s="206"/>
      <c r="AF98" s="206"/>
      <c r="AG98" s="206" t="s">
        <v>280</v>
      </c>
      <c r="AH98" s="206">
        <v>0</v>
      </c>
      <c r="AI98" s="206"/>
      <c r="AJ98" s="206"/>
      <c r="AK98" s="206"/>
      <c r="AL98" s="206"/>
      <c r="AM98" s="206"/>
      <c r="AN98" s="206"/>
      <c r="AO98" s="206"/>
      <c r="AP98" s="206"/>
      <c r="AQ98" s="206"/>
      <c r="AR98" s="206"/>
      <c r="AS98" s="206"/>
      <c r="AT98" s="206"/>
      <c r="AU98" s="206"/>
      <c r="AV98" s="206"/>
      <c r="AW98" s="206"/>
      <c r="AX98" s="206"/>
      <c r="AY98" s="206"/>
      <c r="AZ98" s="206"/>
      <c r="BA98" s="206"/>
      <c r="BB98" s="206"/>
      <c r="BC98" s="206"/>
      <c r="BD98" s="206"/>
      <c r="BE98" s="206"/>
      <c r="BF98" s="206"/>
      <c r="BG98" s="206"/>
      <c r="BH98" s="206"/>
    </row>
    <row r="99" spans="1:60" ht="30.6" outlineLevel="1" x14ac:dyDescent="0.25">
      <c r="A99" s="223"/>
      <c r="B99" s="224"/>
      <c r="C99" s="254" t="s">
        <v>985</v>
      </c>
      <c r="D99" s="226"/>
      <c r="E99" s="227">
        <v>3.1589999999999998</v>
      </c>
      <c r="F99" s="225"/>
      <c r="G99" s="225"/>
      <c r="H99" s="225"/>
      <c r="I99" s="225"/>
      <c r="J99" s="225"/>
      <c r="K99" s="225"/>
      <c r="L99" s="225"/>
      <c r="M99" s="225"/>
      <c r="N99" s="225"/>
      <c r="O99" s="225"/>
      <c r="P99" s="225"/>
      <c r="Q99" s="225"/>
      <c r="R99" s="225"/>
      <c r="S99" s="225"/>
      <c r="T99" s="225"/>
      <c r="U99" s="225"/>
      <c r="V99" s="225"/>
      <c r="W99" s="225"/>
      <c r="X99" s="206"/>
      <c r="Y99" s="206"/>
      <c r="Z99" s="206"/>
      <c r="AA99" s="206"/>
      <c r="AB99" s="206"/>
      <c r="AC99" s="206"/>
      <c r="AD99" s="206"/>
      <c r="AE99" s="206"/>
      <c r="AF99" s="206"/>
      <c r="AG99" s="206" t="s">
        <v>280</v>
      </c>
      <c r="AH99" s="206">
        <v>0</v>
      </c>
      <c r="AI99" s="206"/>
      <c r="AJ99" s="206"/>
      <c r="AK99" s="206"/>
      <c r="AL99" s="206"/>
      <c r="AM99" s="206"/>
      <c r="AN99" s="206"/>
      <c r="AO99" s="206"/>
      <c r="AP99" s="206"/>
      <c r="AQ99" s="206"/>
      <c r="AR99" s="206"/>
      <c r="AS99" s="206"/>
      <c r="AT99" s="206"/>
      <c r="AU99" s="206"/>
      <c r="AV99" s="206"/>
      <c r="AW99" s="206"/>
      <c r="AX99" s="206"/>
      <c r="AY99" s="206"/>
      <c r="AZ99" s="206"/>
      <c r="BA99" s="206"/>
      <c r="BB99" s="206"/>
      <c r="BC99" s="206"/>
      <c r="BD99" s="206"/>
      <c r="BE99" s="206"/>
      <c r="BF99" s="206"/>
      <c r="BG99" s="206"/>
      <c r="BH99" s="206"/>
    </row>
    <row r="100" spans="1:60" outlineLevel="1" x14ac:dyDescent="0.25">
      <c r="A100" s="223"/>
      <c r="B100" s="224"/>
      <c r="C100" s="254" t="s">
        <v>988</v>
      </c>
      <c r="D100" s="226"/>
      <c r="E100" s="227">
        <v>3.7349999999999999</v>
      </c>
      <c r="F100" s="225"/>
      <c r="G100" s="225"/>
      <c r="H100" s="225"/>
      <c r="I100" s="225"/>
      <c r="J100" s="225"/>
      <c r="K100" s="225"/>
      <c r="L100" s="225"/>
      <c r="M100" s="225"/>
      <c r="N100" s="225"/>
      <c r="O100" s="225"/>
      <c r="P100" s="225"/>
      <c r="Q100" s="225"/>
      <c r="R100" s="225"/>
      <c r="S100" s="225"/>
      <c r="T100" s="225"/>
      <c r="U100" s="225"/>
      <c r="V100" s="225"/>
      <c r="W100" s="225"/>
      <c r="X100" s="206"/>
      <c r="Y100" s="206"/>
      <c r="Z100" s="206"/>
      <c r="AA100" s="206"/>
      <c r="AB100" s="206"/>
      <c r="AC100" s="206"/>
      <c r="AD100" s="206"/>
      <c r="AE100" s="206"/>
      <c r="AF100" s="206"/>
      <c r="AG100" s="206" t="s">
        <v>280</v>
      </c>
      <c r="AH100" s="206">
        <v>0</v>
      </c>
      <c r="AI100" s="206"/>
      <c r="AJ100" s="206"/>
      <c r="AK100" s="206"/>
      <c r="AL100" s="206"/>
      <c r="AM100" s="206"/>
      <c r="AN100" s="206"/>
      <c r="AO100" s="206"/>
      <c r="AP100" s="206"/>
      <c r="AQ100" s="206"/>
      <c r="AR100" s="206"/>
      <c r="AS100" s="206"/>
      <c r="AT100" s="206"/>
      <c r="AU100" s="206"/>
      <c r="AV100" s="206"/>
      <c r="AW100" s="206"/>
      <c r="AX100" s="206"/>
      <c r="AY100" s="206"/>
      <c r="AZ100" s="206"/>
      <c r="BA100" s="206"/>
      <c r="BB100" s="206"/>
      <c r="BC100" s="206"/>
      <c r="BD100" s="206"/>
      <c r="BE100" s="206"/>
      <c r="BF100" s="206"/>
      <c r="BG100" s="206"/>
      <c r="BH100" s="206"/>
    </row>
    <row r="101" spans="1:60" outlineLevel="1" x14ac:dyDescent="0.25">
      <c r="A101" s="223"/>
      <c r="B101" s="224"/>
      <c r="C101" s="254" t="s">
        <v>991</v>
      </c>
      <c r="D101" s="226"/>
      <c r="E101" s="227">
        <v>0.96</v>
      </c>
      <c r="F101" s="225"/>
      <c r="G101" s="225"/>
      <c r="H101" s="225"/>
      <c r="I101" s="225"/>
      <c r="J101" s="225"/>
      <c r="K101" s="225"/>
      <c r="L101" s="225"/>
      <c r="M101" s="225"/>
      <c r="N101" s="225"/>
      <c r="O101" s="225"/>
      <c r="P101" s="225"/>
      <c r="Q101" s="225"/>
      <c r="R101" s="225"/>
      <c r="S101" s="225"/>
      <c r="T101" s="225"/>
      <c r="U101" s="225"/>
      <c r="V101" s="225"/>
      <c r="W101" s="225"/>
      <c r="X101" s="206"/>
      <c r="Y101" s="206"/>
      <c r="Z101" s="206"/>
      <c r="AA101" s="206"/>
      <c r="AB101" s="206"/>
      <c r="AC101" s="206"/>
      <c r="AD101" s="206"/>
      <c r="AE101" s="206"/>
      <c r="AF101" s="206"/>
      <c r="AG101" s="206" t="s">
        <v>280</v>
      </c>
      <c r="AH101" s="206">
        <v>0</v>
      </c>
      <c r="AI101" s="206"/>
      <c r="AJ101" s="206"/>
      <c r="AK101" s="206"/>
      <c r="AL101" s="206"/>
      <c r="AM101" s="206"/>
      <c r="AN101" s="206"/>
      <c r="AO101" s="206"/>
      <c r="AP101" s="206"/>
      <c r="AQ101" s="206"/>
      <c r="AR101" s="206"/>
      <c r="AS101" s="206"/>
      <c r="AT101" s="206"/>
      <c r="AU101" s="206"/>
      <c r="AV101" s="206"/>
      <c r="AW101" s="206"/>
      <c r="AX101" s="206"/>
      <c r="AY101" s="206"/>
      <c r="AZ101" s="206"/>
      <c r="BA101" s="206"/>
      <c r="BB101" s="206"/>
      <c r="BC101" s="206"/>
      <c r="BD101" s="206"/>
      <c r="BE101" s="206"/>
      <c r="BF101" s="206"/>
      <c r="BG101" s="206"/>
      <c r="BH101" s="206"/>
    </row>
    <row r="102" spans="1:60" ht="20.399999999999999" outlineLevel="1" x14ac:dyDescent="0.25">
      <c r="A102" s="237">
        <v>19</v>
      </c>
      <c r="B102" s="238" t="s">
        <v>395</v>
      </c>
      <c r="C102" s="253" t="s">
        <v>396</v>
      </c>
      <c r="D102" s="239" t="s">
        <v>314</v>
      </c>
      <c r="E102" s="240">
        <v>341.76920000000001</v>
      </c>
      <c r="F102" s="241"/>
      <c r="G102" s="242">
        <f>ROUND(E102*F102,2)</f>
        <v>0</v>
      </c>
      <c r="H102" s="241"/>
      <c r="I102" s="242">
        <f>ROUND(E102*H102,2)</f>
        <v>0</v>
      </c>
      <c r="J102" s="241"/>
      <c r="K102" s="242">
        <f>ROUND(E102*J102,2)</f>
        <v>0</v>
      </c>
      <c r="L102" s="242">
        <v>21</v>
      </c>
      <c r="M102" s="242">
        <f>G102*(1+L102/100)</f>
        <v>0</v>
      </c>
      <c r="N102" s="242">
        <v>3.0000000000000001E-3</v>
      </c>
      <c r="O102" s="242">
        <f>ROUND(E102*N102,2)</f>
        <v>1.03</v>
      </c>
      <c r="P102" s="242">
        <v>0</v>
      </c>
      <c r="Q102" s="243">
        <f>ROUND(E102*P102,2)</f>
        <v>0</v>
      </c>
      <c r="R102" s="225"/>
      <c r="S102" s="225" t="s">
        <v>276</v>
      </c>
      <c r="T102" s="225" t="s">
        <v>277</v>
      </c>
      <c r="U102" s="225">
        <v>0.25115999999999999</v>
      </c>
      <c r="V102" s="225">
        <f>ROUND(E102*U102,2)</f>
        <v>85.84</v>
      </c>
      <c r="W102" s="225"/>
      <c r="X102" s="206"/>
      <c r="Y102" s="206"/>
      <c r="Z102" s="206"/>
      <c r="AA102" s="206"/>
      <c r="AB102" s="206"/>
      <c r="AC102" s="206"/>
      <c r="AD102" s="206"/>
      <c r="AE102" s="206"/>
      <c r="AF102" s="206"/>
      <c r="AG102" s="206" t="s">
        <v>278</v>
      </c>
      <c r="AH102" s="206"/>
      <c r="AI102" s="206"/>
      <c r="AJ102" s="206"/>
      <c r="AK102" s="206"/>
      <c r="AL102" s="206"/>
      <c r="AM102" s="206"/>
      <c r="AN102" s="206"/>
      <c r="AO102" s="206"/>
      <c r="AP102" s="206"/>
      <c r="AQ102" s="206"/>
      <c r="AR102" s="206"/>
      <c r="AS102" s="206"/>
      <c r="AT102" s="206"/>
      <c r="AU102" s="206"/>
      <c r="AV102" s="206"/>
      <c r="AW102" s="206"/>
      <c r="AX102" s="206"/>
      <c r="AY102" s="206"/>
      <c r="AZ102" s="206"/>
      <c r="BA102" s="206"/>
      <c r="BB102" s="206"/>
      <c r="BC102" s="206"/>
      <c r="BD102" s="206"/>
      <c r="BE102" s="206"/>
      <c r="BF102" s="206"/>
      <c r="BG102" s="206"/>
      <c r="BH102" s="206"/>
    </row>
    <row r="103" spans="1:60" ht="20.399999999999999" outlineLevel="1" x14ac:dyDescent="0.25">
      <c r="A103" s="223"/>
      <c r="B103" s="224"/>
      <c r="C103" s="254" t="s">
        <v>964</v>
      </c>
      <c r="D103" s="226"/>
      <c r="E103" s="227">
        <v>90.862279999999998</v>
      </c>
      <c r="F103" s="225"/>
      <c r="G103" s="225"/>
      <c r="H103" s="225"/>
      <c r="I103" s="225"/>
      <c r="J103" s="225"/>
      <c r="K103" s="225"/>
      <c r="L103" s="225"/>
      <c r="M103" s="225"/>
      <c r="N103" s="225"/>
      <c r="O103" s="225"/>
      <c r="P103" s="225"/>
      <c r="Q103" s="225"/>
      <c r="R103" s="225"/>
      <c r="S103" s="225"/>
      <c r="T103" s="225"/>
      <c r="U103" s="225"/>
      <c r="V103" s="225"/>
      <c r="W103" s="225"/>
      <c r="X103" s="206"/>
      <c r="Y103" s="206"/>
      <c r="Z103" s="206"/>
      <c r="AA103" s="206"/>
      <c r="AB103" s="206"/>
      <c r="AC103" s="206"/>
      <c r="AD103" s="206"/>
      <c r="AE103" s="206"/>
      <c r="AF103" s="206"/>
      <c r="AG103" s="206" t="s">
        <v>280</v>
      </c>
      <c r="AH103" s="206">
        <v>0</v>
      </c>
      <c r="AI103" s="206"/>
      <c r="AJ103" s="206"/>
      <c r="AK103" s="206"/>
      <c r="AL103" s="206"/>
      <c r="AM103" s="206"/>
      <c r="AN103" s="206"/>
      <c r="AO103" s="206"/>
      <c r="AP103" s="206"/>
      <c r="AQ103" s="206"/>
      <c r="AR103" s="206"/>
      <c r="AS103" s="206"/>
      <c r="AT103" s="206"/>
      <c r="AU103" s="206"/>
      <c r="AV103" s="206"/>
      <c r="AW103" s="206"/>
      <c r="AX103" s="206"/>
      <c r="AY103" s="206"/>
      <c r="AZ103" s="206"/>
      <c r="BA103" s="206"/>
      <c r="BB103" s="206"/>
      <c r="BC103" s="206"/>
      <c r="BD103" s="206"/>
      <c r="BE103" s="206"/>
      <c r="BF103" s="206"/>
      <c r="BG103" s="206"/>
      <c r="BH103" s="206"/>
    </row>
    <row r="104" spans="1:60" outlineLevel="1" x14ac:dyDescent="0.25">
      <c r="A104" s="223"/>
      <c r="B104" s="224"/>
      <c r="C104" s="254" t="s">
        <v>965</v>
      </c>
      <c r="D104" s="226"/>
      <c r="E104" s="227">
        <v>-8.82</v>
      </c>
      <c r="F104" s="225"/>
      <c r="G104" s="225"/>
      <c r="H104" s="225"/>
      <c r="I104" s="225"/>
      <c r="J104" s="225"/>
      <c r="K104" s="225"/>
      <c r="L104" s="225"/>
      <c r="M104" s="225"/>
      <c r="N104" s="225"/>
      <c r="O104" s="225"/>
      <c r="P104" s="225"/>
      <c r="Q104" s="225"/>
      <c r="R104" s="225"/>
      <c r="S104" s="225"/>
      <c r="T104" s="225"/>
      <c r="U104" s="225"/>
      <c r="V104" s="225"/>
      <c r="W104" s="225"/>
      <c r="X104" s="206"/>
      <c r="Y104" s="206"/>
      <c r="Z104" s="206"/>
      <c r="AA104" s="206"/>
      <c r="AB104" s="206"/>
      <c r="AC104" s="206"/>
      <c r="AD104" s="206"/>
      <c r="AE104" s="206"/>
      <c r="AF104" s="206"/>
      <c r="AG104" s="206" t="s">
        <v>280</v>
      </c>
      <c r="AH104" s="206">
        <v>0</v>
      </c>
      <c r="AI104" s="206"/>
      <c r="AJ104" s="206"/>
      <c r="AK104" s="206"/>
      <c r="AL104" s="206"/>
      <c r="AM104" s="206"/>
      <c r="AN104" s="206"/>
      <c r="AO104" s="206"/>
      <c r="AP104" s="206"/>
      <c r="AQ104" s="206"/>
      <c r="AR104" s="206"/>
      <c r="AS104" s="206"/>
      <c r="AT104" s="206"/>
      <c r="AU104" s="206"/>
      <c r="AV104" s="206"/>
      <c r="AW104" s="206"/>
      <c r="AX104" s="206"/>
      <c r="AY104" s="206"/>
      <c r="AZ104" s="206"/>
      <c r="BA104" s="206"/>
      <c r="BB104" s="206"/>
      <c r="BC104" s="206"/>
      <c r="BD104" s="206"/>
      <c r="BE104" s="206"/>
      <c r="BF104" s="206"/>
      <c r="BG104" s="206"/>
      <c r="BH104" s="206"/>
    </row>
    <row r="105" spans="1:60" outlineLevel="1" x14ac:dyDescent="0.25">
      <c r="A105" s="223"/>
      <c r="B105" s="224"/>
      <c r="C105" s="254" t="s">
        <v>966</v>
      </c>
      <c r="D105" s="226"/>
      <c r="E105" s="227">
        <v>-6.96</v>
      </c>
      <c r="F105" s="225"/>
      <c r="G105" s="225"/>
      <c r="H105" s="225"/>
      <c r="I105" s="225"/>
      <c r="J105" s="225"/>
      <c r="K105" s="225"/>
      <c r="L105" s="225"/>
      <c r="M105" s="225"/>
      <c r="N105" s="225"/>
      <c r="O105" s="225"/>
      <c r="P105" s="225"/>
      <c r="Q105" s="225"/>
      <c r="R105" s="225"/>
      <c r="S105" s="225"/>
      <c r="T105" s="225"/>
      <c r="U105" s="225"/>
      <c r="V105" s="225"/>
      <c r="W105" s="225"/>
      <c r="X105" s="206"/>
      <c r="Y105" s="206"/>
      <c r="Z105" s="206"/>
      <c r="AA105" s="206"/>
      <c r="AB105" s="206"/>
      <c r="AC105" s="206"/>
      <c r="AD105" s="206"/>
      <c r="AE105" s="206"/>
      <c r="AF105" s="206"/>
      <c r="AG105" s="206" t="s">
        <v>280</v>
      </c>
      <c r="AH105" s="206">
        <v>0</v>
      </c>
      <c r="AI105" s="206"/>
      <c r="AJ105" s="206"/>
      <c r="AK105" s="206"/>
      <c r="AL105" s="206"/>
      <c r="AM105" s="206"/>
      <c r="AN105" s="206"/>
      <c r="AO105" s="206"/>
      <c r="AP105" s="206"/>
      <c r="AQ105" s="206"/>
      <c r="AR105" s="206"/>
      <c r="AS105" s="206"/>
      <c r="AT105" s="206"/>
      <c r="AU105" s="206"/>
      <c r="AV105" s="206"/>
      <c r="AW105" s="206"/>
      <c r="AX105" s="206"/>
      <c r="AY105" s="206"/>
      <c r="AZ105" s="206"/>
      <c r="BA105" s="206"/>
      <c r="BB105" s="206"/>
      <c r="BC105" s="206"/>
      <c r="BD105" s="206"/>
      <c r="BE105" s="206"/>
      <c r="BF105" s="206"/>
      <c r="BG105" s="206"/>
      <c r="BH105" s="206"/>
    </row>
    <row r="106" spans="1:60" outlineLevel="1" x14ac:dyDescent="0.25">
      <c r="A106" s="223"/>
      <c r="B106" s="224"/>
      <c r="C106" s="254" t="s">
        <v>967</v>
      </c>
      <c r="D106" s="226"/>
      <c r="E106" s="227">
        <v>6.93</v>
      </c>
      <c r="F106" s="225"/>
      <c r="G106" s="225"/>
      <c r="H106" s="225"/>
      <c r="I106" s="225"/>
      <c r="J106" s="225"/>
      <c r="K106" s="225"/>
      <c r="L106" s="225"/>
      <c r="M106" s="225"/>
      <c r="N106" s="225"/>
      <c r="O106" s="225"/>
      <c r="P106" s="225"/>
      <c r="Q106" s="225"/>
      <c r="R106" s="225"/>
      <c r="S106" s="225"/>
      <c r="T106" s="225"/>
      <c r="U106" s="225"/>
      <c r="V106" s="225"/>
      <c r="W106" s="225"/>
      <c r="X106" s="206"/>
      <c r="Y106" s="206"/>
      <c r="Z106" s="206"/>
      <c r="AA106" s="206"/>
      <c r="AB106" s="206"/>
      <c r="AC106" s="206"/>
      <c r="AD106" s="206"/>
      <c r="AE106" s="206"/>
      <c r="AF106" s="206"/>
      <c r="AG106" s="206" t="s">
        <v>280</v>
      </c>
      <c r="AH106" s="206">
        <v>0</v>
      </c>
      <c r="AI106" s="206"/>
      <c r="AJ106" s="206"/>
      <c r="AK106" s="206"/>
      <c r="AL106" s="206"/>
      <c r="AM106" s="206"/>
      <c r="AN106" s="206"/>
      <c r="AO106" s="206"/>
      <c r="AP106" s="206"/>
      <c r="AQ106" s="206"/>
      <c r="AR106" s="206"/>
      <c r="AS106" s="206"/>
      <c r="AT106" s="206"/>
      <c r="AU106" s="206"/>
      <c r="AV106" s="206"/>
      <c r="AW106" s="206"/>
      <c r="AX106" s="206"/>
      <c r="AY106" s="206"/>
      <c r="AZ106" s="206"/>
      <c r="BA106" s="206"/>
      <c r="BB106" s="206"/>
      <c r="BC106" s="206"/>
      <c r="BD106" s="206"/>
      <c r="BE106" s="206"/>
      <c r="BF106" s="206"/>
      <c r="BG106" s="206"/>
      <c r="BH106" s="206"/>
    </row>
    <row r="107" spans="1:60" outlineLevel="1" x14ac:dyDescent="0.25">
      <c r="A107" s="223"/>
      <c r="B107" s="224"/>
      <c r="C107" s="254" t="s">
        <v>968</v>
      </c>
      <c r="D107" s="226"/>
      <c r="E107" s="227">
        <v>69.608879999999999</v>
      </c>
      <c r="F107" s="225"/>
      <c r="G107" s="225"/>
      <c r="H107" s="225"/>
      <c r="I107" s="225"/>
      <c r="J107" s="225"/>
      <c r="K107" s="225"/>
      <c r="L107" s="225"/>
      <c r="M107" s="225"/>
      <c r="N107" s="225"/>
      <c r="O107" s="225"/>
      <c r="P107" s="225"/>
      <c r="Q107" s="225"/>
      <c r="R107" s="225"/>
      <c r="S107" s="225"/>
      <c r="T107" s="225"/>
      <c r="U107" s="225"/>
      <c r="V107" s="225"/>
      <c r="W107" s="225"/>
      <c r="X107" s="206"/>
      <c r="Y107" s="206"/>
      <c r="Z107" s="206"/>
      <c r="AA107" s="206"/>
      <c r="AB107" s="206"/>
      <c r="AC107" s="206"/>
      <c r="AD107" s="206"/>
      <c r="AE107" s="206"/>
      <c r="AF107" s="206"/>
      <c r="AG107" s="206" t="s">
        <v>280</v>
      </c>
      <c r="AH107" s="206">
        <v>0</v>
      </c>
      <c r="AI107" s="206"/>
      <c r="AJ107" s="206"/>
      <c r="AK107" s="206"/>
      <c r="AL107" s="206"/>
      <c r="AM107" s="206"/>
      <c r="AN107" s="206"/>
      <c r="AO107" s="206"/>
      <c r="AP107" s="206"/>
      <c r="AQ107" s="206"/>
      <c r="AR107" s="206"/>
      <c r="AS107" s="206"/>
      <c r="AT107" s="206"/>
      <c r="AU107" s="206"/>
      <c r="AV107" s="206"/>
      <c r="AW107" s="206"/>
      <c r="AX107" s="206"/>
      <c r="AY107" s="206"/>
      <c r="AZ107" s="206"/>
      <c r="BA107" s="206"/>
      <c r="BB107" s="206"/>
      <c r="BC107" s="206"/>
      <c r="BD107" s="206"/>
      <c r="BE107" s="206"/>
      <c r="BF107" s="206"/>
      <c r="BG107" s="206"/>
      <c r="BH107" s="206"/>
    </row>
    <row r="108" spans="1:60" outlineLevel="1" x14ac:dyDescent="0.25">
      <c r="A108" s="223"/>
      <c r="B108" s="224"/>
      <c r="C108" s="254" t="s">
        <v>965</v>
      </c>
      <c r="D108" s="226"/>
      <c r="E108" s="227">
        <v>-8.82</v>
      </c>
      <c r="F108" s="225"/>
      <c r="G108" s="225"/>
      <c r="H108" s="225"/>
      <c r="I108" s="225"/>
      <c r="J108" s="225"/>
      <c r="K108" s="225"/>
      <c r="L108" s="225"/>
      <c r="M108" s="225"/>
      <c r="N108" s="225"/>
      <c r="O108" s="225"/>
      <c r="P108" s="225"/>
      <c r="Q108" s="225"/>
      <c r="R108" s="225"/>
      <c r="S108" s="225"/>
      <c r="T108" s="225"/>
      <c r="U108" s="225"/>
      <c r="V108" s="225"/>
      <c r="W108" s="225"/>
      <c r="X108" s="206"/>
      <c r="Y108" s="206"/>
      <c r="Z108" s="206"/>
      <c r="AA108" s="206"/>
      <c r="AB108" s="206"/>
      <c r="AC108" s="206"/>
      <c r="AD108" s="206"/>
      <c r="AE108" s="206"/>
      <c r="AF108" s="206"/>
      <c r="AG108" s="206" t="s">
        <v>280</v>
      </c>
      <c r="AH108" s="206">
        <v>0</v>
      </c>
      <c r="AI108" s="206"/>
      <c r="AJ108" s="206"/>
      <c r="AK108" s="206"/>
      <c r="AL108" s="206"/>
      <c r="AM108" s="206"/>
      <c r="AN108" s="206"/>
      <c r="AO108" s="206"/>
      <c r="AP108" s="206"/>
      <c r="AQ108" s="206"/>
      <c r="AR108" s="206"/>
      <c r="AS108" s="206"/>
      <c r="AT108" s="206"/>
      <c r="AU108" s="206"/>
      <c r="AV108" s="206"/>
      <c r="AW108" s="206"/>
      <c r="AX108" s="206"/>
      <c r="AY108" s="206"/>
      <c r="AZ108" s="206"/>
      <c r="BA108" s="206"/>
      <c r="BB108" s="206"/>
      <c r="BC108" s="206"/>
      <c r="BD108" s="206"/>
      <c r="BE108" s="206"/>
      <c r="BF108" s="206"/>
      <c r="BG108" s="206"/>
      <c r="BH108" s="206"/>
    </row>
    <row r="109" spans="1:60" outlineLevel="1" x14ac:dyDescent="0.25">
      <c r="A109" s="223"/>
      <c r="B109" s="224"/>
      <c r="C109" s="254" t="s">
        <v>969</v>
      </c>
      <c r="D109" s="226"/>
      <c r="E109" s="227">
        <v>-4.2160000000000002</v>
      </c>
      <c r="F109" s="225"/>
      <c r="G109" s="225"/>
      <c r="H109" s="225"/>
      <c r="I109" s="225"/>
      <c r="J109" s="225"/>
      <c r="K109" s="225"/>
      <c r="L109" s="225"/>
      <c r="M109" s="225"/>
      <c r="N109" s="225"/>
      <c r="O109" s="225"/>
      <c r="P109" s="225"/>
      <c r="Q109" s="225"/>
      <c r="R109" s="225"/>
      <c r="S109" s="225"/>
      <c r="T109" s="225"/>
      <c r="U109" s="225"/>
      <c r="V109" s="225"/>
      <c r="W109" s="225"/>
      <c r="X109" s="206"/>
      <c r="Y109" s="206"/>
      <c r="Z109" s="206"/>
      <c r="AA109" s="206"/>
      <c r="AB109" s="206"/>
      <c r="AC109" s="206"/>
      <c r="AD109" s="206"/>
      <c r="AE109" s="206"/>
      <c r="AF109" s="206"/>
      <c r="AG109" s="206" t="s">
        <v>280</v>
      </c>
      <c r="AH109" s="206">
        <v>0</v>
      </c>
      <c r="AI109" s="206"/>
      <c r="AJ109" s="206"/>
      <c r="AK109" s="206"/>
      <c r="AL109" s="206"/>
      <c r="AM109" s="206"/>
      <c r="AN109" s="206"/>
      <c r="AO109" s="206"/>
      <c r="AP109" s="206"/>
      <c r="AQ109" s="206"/>
      <c r="AR109" s="206"/>
      <c r="AS109" s="206"/>
      <c r="AT109" s="206"/>
      <c r="AU109" s="206"/>
      <c r="AV109" s="206"/>
      <c r="AW109" s="206"/>
      <c r="AX109" s="206"/>
      <c r="AY109" s="206"/>
      <c r="AZ109" s="206"/>
      <c r="BA109" s="206"/>
      <c r="BB109" s="206"/>
      <c r="BC109" s="206"/>
      <c r="BD109" s="206"/>
      <c r="BE109" s="206"/>
      <c r="BF109" s="206"/>
      <c r="BG109" s="206"/>
      <c r="BH109" s="206"/>
    </row>
    <row r="110" spans="1:60" outlineLevel="1" x14ac:dyDescent="0.25">
      <c r="A110" s="223"/>
      <c r="B110" s="224"/>
      <c r="C110" s="254" t="s">
        <v>967</v>
      </c>
      <c r="D110" s="226"/>
      <c r="E110" s="227">
        <v>6.93</v>
      </c>
      <c r="F110" s="225"/>
      <c r="G110" s="225"/>
      <c r="H110" s="225"/>
      <c r="I110" s="225"/>
      <c r="J110" s="225"/>
      <c r="K110" s="225"/>
      <c r="L110" s="225"/>
      <c r="M110" s="225"/>
      <c r="N110" s="225"/>
      <c r="O110" s="225"/>
      <c r="P110" s="225"/>
      <c r="Q110" s="225"/>
      <c r="R110" s="225"/>
      <c r="S110" s="225"/>
      <c r="T110" s="225"/>
      <c r="U110" s="225"/>
      <c r="V110" s="225"/>
      <c r="W110" s="225"/>
      <c r="X110" s="206"/>
      <c r="Y110" s="206"/>
      <c r="Z110" s="206"/>
      <c r="AA110" s="206"/>
      <c r="AB110" s="206"/>
      <c r="AC110" s="206"/>
      <c r="AD110" s="206"/>
      <c r="AE110" s="206"/>
      <c r="AF110" s="206"/>
      <c r="AG110" s="206" t="s">
        <v>280</v>
      </c>
      <c r="AH110" s="206">
        <v>0</v>
      </c>
      <c r="AI110" s="206"/>
      <c r="AJ110" s="206"/>
      <c r="AK110" s="206"/>
      <c r="AL110" s="206"/>
      <c r="AM110" s="206"/>
      <c r="AN110" s="206"/>
      <c r="AO110" s="206"/>
      <c r="AP110" s="206"/>
      <c r="AQ110" s="206"/>
      <c r="AR110" s="206"/>
      <c r="AS110" s="206"/>
      <c r="AT110" s="206"/>
      <c r="AU110" s="206"/>
      <c r="AV110" s="206"/>
      <c r="AW110" s="206"/>
      <c r="AX110" s="206"/>
      <c r="AY110" s="206"/>
      <c r="AZ110" s="206"/>
      <c r="BA110" s="206"/>
      <c r="BB110" s="206"/>
      <c r="BC110" s="206"/>
      <c r="BD110" s="206"/>
      <c r="BE110" s="206"/>
      <c r="BF110" s="206"/>
      <c r="BG110" s="206"/>
      <c r="BH110" s="206"/>
    </row>
    <row r="111" spans="1:60" outlineLevel="1" x14ac:dyDescent="0.25">
      <c r="A111" s="223"/>
      <c r="B111" s="224"/>
      <c r="C111" s="254" t="s">
        <v>970</v>
      </c>
      <c r="D111" s="226"/>
      <c r="E111" s="227">
        <v>21.157520000000002</v>
      </c>
      <c r="F111" s="225"/>
      <c r="G111" s="225"/>
      <c r="H111" s="225"/>
      <c r="I111" s="225"/>
      <c r="J111" s="225"/>
      <c r="K111" s="225"/>
      <c r="L111" s="225"/>
      <c r="M111" s="225"/>
      <c r="N111" s="225"/>
      <c r="O111" s="225"/>
      <c r="P111" s="225"/>
      <c r="Q111" s="225"/>
      <c r="R111" s="225"/>
      <c r="S111" s="225"/>
      <c r="T111" s="225"/>
      <c r="U111" s="225"/>
      <c r="V111" s="225"/>
      <c r="W111" s="225"/>
      <c r="X111" s="206"/>
      <c r="Y111" s="206"/>
      <c r="Z111" s="206"/>
      <c r="AA111" s="206"/>
      <c r="AB111" s="206"/>
      <c r="AC111" s="206"/>
      <c r="AD111" s="206"/>
      <c r="AE111" s="206"/>
      <c r="AF111" s="206"/>
      <c r="AG111" s="206" t="s">
        <v>280</v>
      </c>
      <c r="AH111" s="206">
        <v>0</v>
      </c>
      <c r="AI111" s="206"/>
      <c r="AJ111" s="206"/>
      <c r="AK111" s="206"/>
      <c r="AL111" s="206"/>
      <c r="AM111" s="206"/>
      <c r="AN111" s="206"/>
      <c r="AO111" s="206"/>
      <c r="AP111" s="206"/>
      <c r="AQ111" s="206"/>
      <c r="AR111" s="206"/>
      <c r="AS111" s="206"/>
      <c r="AT111" s="206"/>
      <c r="AU111" s="206"/>
      <c r="AV111" s="206"/>
      <c r="AW111" s="206"/>
      <c r="AX111" s="206"/>
      <c r="AY111" s="206"/>
      <c r="AZ111" s="206"/>
      <c r="BA111" s="206"/>
      <c r="BB111" s="206"/>
      <c r="BC111" s="206"/>
      <c r="BD111" s="206"/>
      <c r="BE111" s="206"/>
      <c r="BF111" s="206"/>
      <c r="BG111" s="206"/>
      <c r="BH111" s="206"/>
    </row>
    <row r="112" spans="1:60" outlineLevel="1" x14ac:dyDescent="0.25">
      <c r="A112" s="223"/>
      <c r="B112" s="224"/>
      <c r="C112" s="254" t="s">
        <v>971</v>
      </c>
      <c r="D112" s="226"/>
      <c r="E112" s="227">
        <v>-4.41</v>
      </c>
      <c r="F112" s="225"/>
      <c r="G112" s="225"/>
      <c r="H112" s="225"/>
      <c r="I112" s="225"/>
      <c r="J112" s="225"/>
      <c r="K112" s="225"/>
      <c r="L112" s="225"/>
      <c r="M112" s="225"/>
      <c r="N112" s="225"/>
      <c r="O112" s="225"/>
      <c r="P112" s="225"/>
      <c r="Q112" s="225"/>
      <c r="R112" s="225"/>
      <c r="S112" s="225"/>
      <c r="T112" s="225"/>
      <c r="U112" s="225"/>
      <c r="V112" s="225"/>
      <c r="W112" s="225"/>
      <c r="X112" s="206"/>
      <c r="Y112" s="206"/>
      <c r="Z112" s="206"/>
      <c r="AA112" s="206"/>
      <c r="AB112" s="206"/>
      <c r="AC112" s="206"/>
      <c r="AD112" s="206"/>
      <c r="AE112" s="206"/>
      <c r="AF112" s="206"/>
      <c r="AG112" s="206" t="s">
        <v>280</v>
      </c>
      <c r="AH112" s="206">
        <v>0</v>
      </c>
      <c r="AI112" s="206"/>
      <c r="AJ112" s="206"/>
      <c r="AK112" s="206"/>
      <c r="AL112" s="206"/>
      <c r="AM112" s="206"/>
      <c r="AN112" s="206"/>
      <c r="AO112" s="206"/>
      <c r="AP112" s="206"/>
      <c r="AQ112" s="206"/>
      <c r="AR112" s="206"/>
      <c r="AS112" s="206"/>
      <c r="AT112" s="206"/>
      <c r="AU112" s="206"/>
      <c r="AV112" s="206"/>
      <c r="AW112" s="206"/>
      <c r="AX112" s="206"/>
      <c r="AY112" s="206"/>
      <c r="AZ112" s="206"/>
      <c r="BA112" s="206"/>
      <c r="BB112" s="206"/>
      <c r="BC112" s="206"/>
      <c r="BD112" s="206"/>
      <c r="BE112" s="206"/>
      <c r="BF112" s="206"/>
      <c r="BG112" s="206"/>
      <c r="BH112" s="206"/>
    </row>
    <row r="113" spans="1:60" outlineLevel="1" x14ac:dyDescent="0.25">
      <c r="A113" s="223"/>
      <c r="B113" s="224"/>
      <c r="C113" s="254" t="s">
        <v>972</v>
      </c>
      <c r="D113" s="226"/>
      <c r="E113" s="227">
        <v>3.4649999999999999</v>
      </c>
      <c r="F113" s="225"/>
      <c r="G113" s="225"/>
      <c r="H113" s="225"/>
      <c r="I113" s="225"/>
      <c r="J113" s="225"/>
      <c r="K113" s="225"/>
      <c r="L113" s="225"/>
      <c r="M113" s="225"/>
      <c r="N113" s="225"/>
      <c r="O113" s="225"/>
      <c r="P113" s="225"/>
      <c r="Q113" s="225"/>
      <c r="R113" s="225"/>
      <c r="S113" s="225"/>
      <c r="T113" s="225"/>
      <c r="U113" s="225"/>
      <c r="V113" s="225"/>
      <c r="W113" s="225"/>
      <c r="X113" s="206"/>
      <c r="Y113" s="206"/>
      <c r="Z113" s="206"/>
      <c r="AA113" s="206"/>
      <c r="AB113" s="206"/>
      <c r="AC113" s="206"/>
      <c r="AD113" s="206"/>
      <c r="AE113" s="206"/>
      <c r="AF113" s="206"/>
      <c r="AG113" s="206" t="s">
        <v>280</v>
      </c>
      <c r="AH113" s="206">
        <v>0</v>
      </c>
      <c r="AI113" s="206"/>
      <c r="AJ113" s="206"/>
      <c r="AK113" s="206"/>
      <c r="AL113" s="206"/>
      <c r="AM113" s="206"/>
      <c r="AN113" s="206"/>
      <c r="AO113" s="206"/>
      <c r="AP113" s="206"/>
      <c r="AQ113" s="206"/>
      <c r="AR113" s="206"/>
      <c r="AS113" s="206"/>
      <c r="AT113" s="206"/>
      <c r="AU113" s="206"/>
      <c r="AV113" s="206"/>
      <c r="AW113" s="206"/>
      <c r="AX113" s="206"/>
      <c r="AY113" s="206"/>
      <c r="AZ113" s="206"/>
      <c r="BA113" s="206"/>
      <c r="BB113" s="206"/>
      <c r="BC113" s="206"/>
      <c r="BD113" s="206"/>
      <c r="BE113" s="206"/>
      <c r="BF113" s="206"/>
      <c r="BG113" s="206"/>
      <c r="BH113" s="206"/>
    </row>
    <row r="114" spans="1:60" outlineLevel="1" x14ac:dyDescent="0.25">
      <c r="A114" s="223"/>
      <c r="B114" s="224"/>
      <c r="C114" s="254" t="s">
        <v>973</v>
      </c>
      <c r="D114" s="226"/>
      <c r="E114" s="227">
        <v>6.3920000000000003</v>
      </c>
      <c r="F114" s="225"/>
      <c r="G114" s="225"/>
      <c r="H114" s="225"/>
      <c r="I114" s="225"/>
      <c r="J114" s="225"/>
      <c r="K114" s="225"/>
      <c r="L114" s="225"/>
      <c r="M114" s="225"/>
      <c r="N114" s="225"/>
      <c r="O114" s="225"/>
      <c r="P114" s="225"/>
      <c r="Q114" s="225"/>
      <c r="R114" s="225"/>
      <c r="S114" s="225"/>
      <c r="T114" s="225"/>
      <c r="U114" s="225"/>
      <c r="V114" s="225"/>
      <c r="W114" s="225"/>
      <c r="X114" s="206"/>
      <c r="Y114" s="206"/>
      <c r="Z114" s="206"/>
      <c r="AA114" s="206"/>
      <c r="AB114" s="206"/>
      <c r="AC114" s="206"/>
      <c r="AD114" s="206"/>
      <c r="AE114" s="206"/>
      <c r="AF114" s="206"/>
      <c r="AG114" s="206" t="s">
        <v>280</v>
      </c>
      <c r="AH114" s="206">
        <v>0</v>
      </c>
      <c r="AI114" s="206"/>
      <c r="AJ114" s="206"/>
      <c r="AK114" s="206"/>
      <c r="AL114" s="206"/>
      <c r="AM114" s="206"/>
      <c r="AN114" s="206"/>
      <c r="AO114" s="206"/>
      <c r="AP114" s="206"/>
      <c r="AQ114" s="206"/>
      <c r="AR114" s="206"/>
      <c r="AS114" s="206"/>
      <c r="AT114" s="206"/>
      <c r="AU114" s="206"/>
      <c r="AV114" s="206"/>
      <c r="AW114" s="206"/>
      <c r="AX114" s="206"/>
      <c r="AY114" s="206"/>
      <c r="AZ114" s="206"/>
      <c r="BA114" s="206"/>
      <c r="BB114" s="206"/>
      <c r="BC114" s="206"/>
      <c r="BD114" s="206"/>
      <c r="BE114" s="206"/>
      <c r="BF114" s="206"/>
      <c r="BG114" s="206"/>
      <c r="BH114" s="206"/>
    </row>
    <row r="115" spans="1:60" outlineLevel="1" x14ac:dyDescent="0.25">
      <c r="A115" s="223"/>
      <c r="B115" s="224"/>
      <c r="C115" s="254" t="s">
        <v>974</v>
      </c>
      <c r="D115" s="226"/>
      <c r="E115" s="227">
        <v>-1.194</v>
      </c>
      <c r="F115" s="225"/>
      <c r="G115" s="225"/>
      <c r="H115" s="225"/>
      <c r="I115" s="225"/>
      <c r="J115" s="225"/>
      <c r="K115" s="225"/>
      <c r="L115" s="225"/>
      <c r="M115" s="225"/>
      <c r="N115" s="225"/>
      <c r="O115" s="225"/>
      <c r="P115" s="225"/>
      <c r="Q115" s="225"/>
      <c r="R115" s="225"/>
      <c r="S115" s="225"/>
      <c r="T115" s="225"/>
      <c r="U115" s="225"/>
      <c r="V115" s="225"/>
      <c r="W115" s="225"/>
      <c r="X115" s="206"/>
      <c r="Y115" s="206"/>
      <c r="Z115" s="206"/>
      <c r="AA115" s="206"/>
      <c r="AB115" s="206"/>
      <c r="AC115" s="206"/>
      <c r="AD115" s="206"/>
      <c r="AE115" s="206"/>
      <c r="AF115" s="206"/>
      <c r="AG115" s="206" t="s">
        <v>280</v>
      </c>
      <c r="AH115" s="206">
        <v>0</v>
      </c>
      <c r="AI115" s="206"/>
      <c r="AJ115" s="206"/>
      <c r="AK115" s="206"/>
      <c r="AL115" s="206"/>
      <c r="AM115" s="206"/>
      <c r="AN115" s="206"/>
      <c r="AO115" s="206"/>
      <c r="AP115" s="206"/>
      <c r="AQ115" s="206"/>
      <c r="AR115" s="206"/>
      <c r="AS115" s="206"/>
      <c r="AT115" s="206"/>
      <c r="AU115" s="206"/>
      <c r="AV115" s="206"/>
      <c r="AW115" s="206"/>
      <c r="AX115" s="206"/>
      <c r="AY115" s="206"/>
      <c r="AZ115" s="206"/>
      <c r="BA115" s="206"/>
      <c r="BB115" s="206"/>
      <c r="BC115" s="206"/>
      <c r="BD115" s="206"/>
      <c r="BE115" s="206"/>
      <c r="BF115" s="206"/>
      <c r="BG115" s="206"/>
      <c r="BH115" s="206"/>
    </row>
    <row r="116" spans="1:60" outlineLevel="1" x14ac:dyDescent="0.25">
      <c r="A116" s="223"/>
      <c r="B116" s="224"/>
      <c r="C116" s="254" t="s">
        <v>975</v>
      </c>
      <c r="D116" s="226"/>
      <c r="E116" s="227">
        <v>1.8452500000000001</v>
      </c>
      <c r="F116" s="225"/>
      <c r="G116" s="225"/>
      <c r="H116" s="225"/>
      <c r="I116" s="225"/>
      <c r="J116" s="225"/>
      <c r="K116" s="225"/>
      <c r="L116" s="225"/>
      <c r="M116" s="225"/>
      <c r="N116" s="225"/>
      <c r="O116" s="225"/>
      <c r="P116" s="225"/>
      <c r="Q116" s="225"/>
      <c r="R116" s="225"/>
      <c r="S116" s="225"/>
      <c r="T116" s="225"/>
      <c r="U116" s="225"/>
      <c r="V116" s="225"/>
      <c r="W116" s="225"/>
      <c r="X116" s="206"/>
      <c r="Y116" s="206"/>
      <c r="Z116" s="206"/>
      <c r="AA116" s="206"/>
      <c r="AB116" s="206"/>
      <c r="AC116" s="206"/>
      <c r="AD116" s="206"/>
      <c r="AE116" s="206"/>
      <c r="AF116" s="206"/>
      <c r="AG116" s="206" t="s">
        <v>280</v>
      </c>
      <c r="AH116" s="206">
        <v>0</v>
      </c>
      <c r="AI116" s="206"/>
      <c r="AJ116" s="206"/>
      <c r="AK116" s="206"/>
      <c r="AL116" s="206"/>
      <c r="AM116" s="206"/>
      <c r="AN116" s="206"/>
      <c r="AO116" s="206"/>
      <c r="AP116" s="206"/>
      <c r="AQ116" s="206"/>
      <c r="AR116" s="206"/>
      <c r="AS116" s="206"/>
      <c r="AT116" s="206"/>
      <c r="AU116" s="206"/>
      <c r="AV116" s="206"/>
      <c r="AW116" s="206"/>
      <c r="AX116" s="206"/>
      <c r="AY116" s="206"/>
      <c r="AZ116" s="206"/>
      <c r="BA116" s="206"/>
      <c r="BB116" s="206"/>
      <c r="BC116" s="206"/>
      <c r="BD116" s="206"/>
      <c r="BE116" s="206"/>
      <c r="BF116" s="206"/>
      <c r="BG116" s="206"/>
      <c r="BH116" s="206"/>
    </row>
    <row r="117" spans="1:60" ht="20.399999999999999" outlineLevel="1" x14ac:dyDescent="0.25">
      <c r="A117" s="223"/>
      <c r="B117" s="224"/>
      <c r="C117" s="254" t="s">
        <v>976</v>
      </c>
      <c r="D117" s="226"/>
      <c r="E117" s="227">
        <v>16.619199999999999</v>
      </c>
      <c r="F117" s="225"/>
      <c r="G117" s="225"/>
      <c r="H117" s="225"/>
      <c r="I117" s="225"/>
      <c r="J117" s="225"/>
      <c r="K117" s="225"/>
      <c r="L117" s="225"/>
      <c r="M117" s="225"/>
      <c r="N117" s="225"/>
      <c r="O117" s="225"/>
      <c r="P117" s="225"/>
      <c r="Q117" s="225"/>
      <c r="R117" s="225"/>
      <c r="S117" s="225"/>
      <c r="T117" s="225"/>
      <c r="U117" s="225"/>
      <c r="V117" s="225"/>
      <c r="W117" s="225"/>
      <c r="X117" s="206"/>
      <c r="Y117" s="206"/>
      <c r="Z117" s="206"/>
      <c r="AA117" s="206"/>
      <c r="AB117" s="206"/>
      <c r="AC117" s="206"/>
      <c r="AD117" s="206"/>
      <c r="AE117" s="206"/>
      <c r="AF117" s="206"/>
      <c r="AG117" s="206" t="s">
        <v>280</v>
      </c>
      <c r="AH117" s="206">
        <v>0</v>
      </c>
      <c r="AI117" s="206"/>
      <c r="AJ117" s="206"/>
      <c r="AK117" s="206"/>
      <c r="AL117" s="206"/>
      <c r="AM117" s="206"/>
      <c r="AN117" s="206"/>
      <c r="AO117" s="206"/>
      <c r="AP117" s="206"/>
      <c r="AQ117" s="206"/>
      <c r="AR117" s="206"/>
      <c r="AS117" s="206"/>
      <c r="AT117" s="206"/>
      <c r="AU117" s="206"/>
      <c r="AV117" s="206"/>
      <c r="AW117" s="206"/>
      <c r="AX117" s="206"/>
      <c r="AY117" s="206"/>
      <c r="AZ117" s="206"/>
      <c r="BA117" s="206"/>
      <c r="BB117" s="206"/>
      <c r="BC117" s="206"/>
      <c r="BD117" s="206"/>
      <c r="BE117" s="206"/>
      <c r="BF117" s="206"/>
      <c r="BG117" s="206"/>
      <c r="BH117" s="206"/>
    </row>
    <row r="118" spans="1:60" outlineLevel="1" x14ac:dyDescent="0.25">
      <c r="A118" s="223"/>
      <c r="B118" s="224"/>
      <c r="C118" s="254" t="s">
        <v>437</v>
      </c>
      <c r="D118" s="226"/>
      <c r="E118" s="227">
        <v>-1.08</v>
      </c>
      <c r="F118" s="225"/>
      <c r="G118" s="225"/>
      <c r="H118" s="225"/>
      <c r="I118" s="225"/>
      <c r="J118" s="225"/>
      <c r="K118" s="225"/>
      <c r="L118" s="225"/>
      <c r="M118" s="225"/>
      <c r="N118" s="225"/>
      <c r="O118" s="225"/>
      <c r="P118" s="225"/>
      <c r="Q118" s="225"/>
      <c r="R118" s="225"/>
      <c r="S118" s="225"/>
      <c r="T118" s="225"/>
      <c r="U118" s="225"/>
      <c r="V118" s="225"/>
      <c r="W118" s="225"/>
      <c r="X118" s="206"/>
      <c r="Y118" s="206"/>
      <c r="Z118" s="206"/>
      <c r="AA118" s="206"/>
      <c r="AB118" s="206"/>
      <c r="AC118" s="206"/>
      <c r="AD118" s="206"/>
      <c r="AE118" s="206"/>
      <c r="AF118" s="206"/>
      <c r="AG118" s="206" t="s">
        <v>280</v>
      </c>
      <c r="AH118" s="206">
        <v>0</v>
      </c>
      <c r="AI118" s="206"/>
      <c r="AJ118" s="206"/>
      <c r="AK118" s="206"/>
      <c r="AL118" s="206"/>
      <c r="AM118" s="206"/>
      <c r="AN118" s="206"/>
      <c r="AO118" s="206"/>
      <c r="AP118" s="206"/>
      <c r="AQ118" s="206"/>
      <c r="AR118" s="206"/>
      <c r="AS118" s="206"/>
      <c r="AT118" s="206"/>
      <c r="AU118" s="206"/>
      <c r="AV118" s="206"/>
      <c r="AW118" s="206"/>
      <c r="AX118" s="206"/>
      <c r="AY118" s="206"/>
      <c r="AZ118" s="206"/>
      <c r="BA118" s="206"/>
      <c r="BB118" s="206"/>
      <c r="BC118" s="206"/>
      <c r="BD118" s="206"/>
      <c r="BE118" s="206"/>
      <c r="BF118" s="206"/>
      <c r="BG118" s="206"/>
      <c r="BH118" s="206"/>
    </row>
    <row r="119" spans="1:60" outlineLevel="1" x14ac:dyDescent="0.25">
      <c r="A119" s="223"/>
      <c r="B119" s="224"/>
      <c r="C119" s="254" t="s">
        <v>977</v>
      </c>
      <c r="D119" s="226"/>
      <c r="E119" s="227">
        <v>0.96</v>
      </c>
      <c r="F119" s="225"/>
      <c r="G119" s="225"/>
      <c r="H119" s="225"/>
      <c r="I119" s="225"/>
      <c r="J119" s="225"/>
      <c r="K119" s="225"/>
      <c r="L119" s="225"/>
      <c r="M119" s="225"/>
      <c r="N119" s="225"/>
      <c r="O119" s="225"/>
      <c r="P119" s="225"/>
      <c r="Q119" s="225"/>
      <c r="R119" s="225"/>
      <c r="S119" s="225"/>
      <c r="T119" s="225"/>
      <c r="U119" s="225"/>
      <c r="V119" s="225"/>
      <c r="W119" s="225"/>
      <c r="X119" s="206"/>
      <c r="Y119" s="206"/>
      <c r="Z119" s="206"/>
      <c r="AA119" s="206"/>
      <c r="AB119" s="206"/>
      <c r="AC119" s="206"/>
      <c r="AD119" s="206"/>
      <c r="AE119" s="206"/>
      <c r="AF119" s="206"/>
      <c r="AG119" s="206" t="s">
        <v>280</v>
      </c>
      <c r="AH119" s="206">
        <v>0</v>
      </c>
      <c r="AI119" s="206"/>
      <c r="AJ119" s="206"/>
      <c r="AK119" s="206"/>
      <c r="AL119" s="206"/>
      <c r="AM119" s="206"/>
      <c r="AN119" s="206"/>
      <c r="AO119" s="206"/>
      <c r="AP119" s="206"/>
      <c r="AQ119" s="206"/>
      <c r="AR119" s="206"/>
      <c r="AS119" s="206"/>
      <c r="AT119" s="206"/>
      <c r="AU119" s="206"/>
      <c r="AV119" s="206"/>
      <c r="AW119" s="206"/>
      <c r="AX119" s="206"/>
      <c r="AY119" s="206"/>
      <c r="AZ119" s="206"/>
      <c r="BA119" s="206"/>
      <c r="BB119" s="206"/>
      <c r="BC119" s="206"/>
      <c r="BD119" s="206"/>
      <c r="BE119" s="206"/>
      <c r="BF119" s="206"/>
      <c r="BG119" s="206"/>
      <c r="BH119" s="206"/>
    </row>
    <row r="120" spans="1:60" outlineLevel="1" x14ac:dyDescent="0.25">
      <c r="A120" s="223"/>
      <c r="B120" s="224"/>
      <c r="C120" s="254" t="s">
        <v>978</v>
      </c>
      <c r="D120" s="226"/>
      <c r="E120" s="227">
        <v>21.58578</v>
      </c>
      <c r="F120" s="225"/>
      <c r="G120" s="225"/>
      <c r="H120" s="225"/>
      <c r="I120" s="225"/>
      <c r="J120" s="225"/>
      <c r="K120" s="225"/>
      <c r="L120" s="225"/>
      <c r="M120" s="225"/>
      <c r="N120" s="225"/>
      <c r="O120" s="225"/>
      <c r="P120" s="225"/>
      <c r="Q120" s="225"/>
      <c r="R120" s="225"/>
      <c r="S120" s="225"/>
      <c r="T120" s="225"/>
      <c r="U120" s="225"/>
      <c r="V120" s="225"/>
      <c r="W120" s="225"/>
      <c r="X120" s="206"/>
      <c r="Y120" s="206"/>
      <c r="Z120" s="206"/>
      <c r="AA120" s="206"/>
      <c r="AB120" s="206"/>
      <c r="AC120" s="206"/>
      <c r="AD120" s="206"/>
      <c r="AE120" s="206"/>
      <c r="AF120" s="206"/>
      <c r="AG120" s="206" t="s">
        <v>280</v>
      </c>
      <c r="AH120" s="206">
        <v>0</v>
      </c>
      <c r="AI120" s="206"/>
      <c r="AJ120" s="206"/>
      <c r="AK120" s="206"/>
      <c r="AL120" s="206"/>
      <c r="AM120" s="206"/>
      <c r="AN120" s="206"/>
      <c r="AO120" s="206"/>
      <c r="AP120" s="206"/>
      <c r="AQ120" s="206"/>
      <c r="AR120" s="206"/>
      <c r="AS120" s="206"/>
      <c r="AT120" s="206"/>
      <c r="AU120" s="206"/>
      <c r="AV120" s="206"/>
      <c r="AW120" s="206"/>
      <c r="AX120" s="206"/>
      <c r="AY120" s="206"/>
      <c r="AZ120" s="206"/>
      <c r="BA120" s="206"/>
      <c r="BB120" s="206"/>
      <c r="BC120" s="206"/>
      <c r="BD120" s="206"/>
      <c r="BE120" s="206"/>
      <c r="BF120" s="206"/>
      <c r="BG120" s="206"/>
      <c r="BH120" s="206"/>
    </row>
    <row r="121" spans="1:60" outlineLevel="1" x14ac:dyDescent="0.25">
      <c r="A121" s="223"/>
      <c r="B121" s="224"/>
      <c r="C121" s="254" t="s">
        <v>979</v>
      </c>
      <c r="D121" s="226"/>
      <c r="E121" s="227">
        <v>-4.32</v>
      </c>
      <c r="F121" s="225"/>
      <c r="G121" s="225"/>
      <c r="H121" s="225"/>
      <c r="I121" s="225"/>
      <c r="J121" s="225"/>
      <c r="K121" s="225"/>
      <c r="L121" s="225"/>
      <c r="M121" s="225"/>
      <c r="N121" s="225"/>
      <c r="O121" s="225"/>
      <c r="P121" s="225"/>
      <c r="Q121" s="225"/>
      <c r="R121" s="225"/>
      <c r="S121" s="225"/>
      <c r="T121" s="225"/>
      <c r="U121" s="225"/>
      <c r="V121" s="225"/>
      <c r="W121" s="225"/>
      <c r="X121" s="206"/>
      <c r="Y121" s="206"/>
      <c r="Z121" s="206"/>
      <c r="AA121" s="206"/>
      <c r="AB121" s="206"/>
      <c r="AC121" s="206"/>
      <c r="AD121" s="206"/>
      <c r="AE121" s="206"/>
      <c r="AF121" s="206"/>
      <c r="AG121" s="206" t="s">
        <v>280</v>
      </c>
      <c r="AH121" s="206">
        <v>0</v>
      </c>
      <c r="AI121" s="206"/>
      <c r="AJ121" s="206"/>
      <c r="AK121" s="206"/>
      <c r="AL121" s="206"/>
      <c r="AM121" s="206"/>
      <c r="AN121" s="206"/>
      <c r="AO121" s="206"/>
      <c r="AP121" s="206"/>
      <c r="AQ121" s="206"/>
      <c r="AR121" s="206"/>
      <c r="AS121" s="206"/>
      <c r="AT121" s="206"/>
      <c r="AU121" s="206"/>
      <c r="AV121" s="206"/>
      <c r="AW121" s="206"/>
      <c r="AX121" s="206"/>
      <c r="AY121" s="206"/>
      <c r="AZ121" s="206"/>
      <c r="BA121" s="206"/>
      <c r="BB121" s="206"/>
      <c r="BC121" s="206"/>
      <c r="BD121" s="206"/>
      <c r="BE121" s="206"/>
      <c r="BF121" s="206"/>
      <c r="BG121" s="206"/>
      <c r="BH121" s="206"/>
    </row>
    <row r="122" spans="1:60" outlineLevel="1" x14ac:dyDescent="0.25">
      <c r="A122" s="223"/>
      <c r="B122" s="224"/>
      <c r="C122" s="254" t="s">
        <v>980</v>
      </c>
      <c r="D122" s="226"/>
      <c r="E122" s="227">
        <v>14.5418</v>
      </c>
      <c r="F122" s="225"/>
      <c r="G122" s="225"/>
      <c r="H122" s="225"/>
      <c r="I122" s="225"/>
      <c r="J122" s="225"/>
      <c r="K122" s="225"/>
      <c r="L122" s="225"/>
      <c r="M122" s="225"/>
      <c r="N122" s="225"/>
      <c r="O122" s="225"/>
      <c r="P122" s="225"/>
      <c r="Q122" s="225"/>
      <c r="R122" s="225"/>
      <c r="S122" s="225"/>
      <c r="T122" s="225"/>
      <c r="U122" s="225"/>
      <c r="V122" s="225"/>
      <c r="W122" s="225"/>
      <c r="X122" s="206"/>
      <c r="Y122" s="206"/>
      <c r="Z122" s="206"/>
      <c r="AA122" s="206"/>
      <c r="AB122" s="206"/>
      <c r="AC122" s="206"/>
      <c r="AD122" s="206"/>
      <c r="AE122" s="206"/>
      <c r="AF122" s="206"/>
      <c r="AG122" s="206" t="s">
        <v>280</v>
      </c>
      <c r="AH122" s="206">
        <v>0</v>
      </c>
      <c r="AI122" s="206"/>
      <c r="AJ122" s="206"/>
      <c r="AK122" s="206"/>
      <c r="AL122" s="206"/>
      <c r="AM122" s="206"/>
      <c r="AN122" s="206"/>
      <c r="AO122" s="206"/>
      <c r="AP122" s="206"/>
      <c r="AQ122" s="206"/>
      <c r="AR122" s="206"/>
      <c r="AS122" s="206"/>
      <c r="AT122" s="206"/>
      <c r="AU122" s="206"/>
      <c r="AV122" s="206"/>
      <c r="AW122" s="206"/>
      <c r="AX122" s="206"/>
      <c r="AY122" s="206"/>
      <c r="AZ122" s="206"/>
      <c r="BA122" s="206"/>
      <c r="BB122" s="206"/>
      <c r="BC122" s="206"/>
      <c r="BD122" s="206"/>
      <c r="BE122" s="206"/>
      <c r="BF122" s="206"/>
      <c r="BG122" s="206"/>
      <c r="BH122" s="206"/>
    </row>
    <row r="123" spans="1:60" outlineLevel="1" x14ac:dyDescent="0.25">
      <c r="A123" s="223"/>
      <c r="B123" s="224"/>
      <c r="C123" s="254" t="s">
        <v>413</v>
      </c>
      <c r="D123" s="226"/>
      <c r="E123" s="227">
        <v>-1.5760000000000001</v>
      </c>
      <c r="F123" s="225"/>
      <c r="G123" s="225"/>
      <c r="H123" s="225"/>
      <c r="I123" s="225"/>
      <c r="J123" s="225"/>
      <c r="K123" s="225"/>
      <c r="L123" s="225"/>
      <c r="M123" s="225"/>
      <c r="N123" s="225"/>
      <c r="O123" s="225"/>
      <c r="P123" s="225"/>
      <c r="Q123" s="225"/>
      <c r="R123" s="225"/>
      <c r="S123" s="225"/>
      <c r="T123" s="225"/>
      <c r="U123" s="225"/>
      <c r="V123" s="225"/>
      <c r="W123" s="225"/>
      <c r="X123" s="206"/>
      <c r="Y123" s="206"/>
      <c r="Z123" s="206"/>
      <c r="AA123" s="206"/>
      <c r="AB123" s="206"/>
      <c r="AC123" s="206"/>
      <c r="AD123" s="206"/>
      <c r="AE123" s="206"/>
      <c r="AF123" s="206"/>
      <c r="AG123" s="206" t="s">
        <v>280</v>
      </c>
      <c r="AH123" s="206">
        <v>0</v>
      </c>
      <c r="AI123" s="206"/>
      <c r="AJ123" s="206"/>
      <c r="AK123" s="206"/>
      <c r="AL123" s="206"/>
      <c r="AM123" s="206"/>
      <c r="AN123" s="206"/>
      <c r="AO123" s="206"/>
      <c r="AP123" s="206"/>
      <c r="AQ123" s="206"/>
      <c r="AR123" s="206"/>
      <c r="AS123" s="206"/>
      <c r="AT123" s="206"/>
      <c r="AU123" s="206"/>
      <c r="AV123" s="206"/>
      <c r="AW123" s="206"/>
      <c r="AX123" s="206"/>
      <c r="AY123" s="206"/>
      <c r="AZ123" s="206"/>
      <c r="BA123" s="206"/>
      <c r="BB123" s="206"/>
      <c r="BC123" s="206"/>
      <c r="BD123" s="206"/>
      <c r="BE123" s="206"/>
      <c r="BF123" s="206"/>
      <c r="BG123" s="206"/>
      <c r="BH123" s="206"/>
    </row>
    <row r="124" spans="1:60" outlineLevel="1" x14ac:dyDescent="0.25">
      <c r="A124" s="223"/>
      <c r="B124" s="224"/>
      <c r="C124" s="254" t="s">
        <v>981</v>
      </c>
      <c r="D124" s="226"/>
      <c r="E124" s="227">
        <v>1.659</v>
      </c>
      <c r="F124" s="225"/>
      <c r="G124" s="225"/>
      <c r="H124" s="225"/>
      <c r="I124" s="225"/>
      <c r="J124" s="225"/>
      <c r="K124" s="225"/>
      <c r="L124" s="225"/>
      <c r="M124" s="225"/>
      <c r="N124" s="225"/>
      <c r="O124" s="225"/>
      <c r="P124" s="225"/>
      <c r="Q124" s="225"/>
      <c r="R124" s="225"/>
      <c r="S124" s="225"/>
      <c r="T124" s="225"/>
      <c r="U124" s="225"/>
      <c r="V124" s="225"/>
      <c r="W124" s="225"/>
      <c r="X124" s="206"/>
      <c r="Y124" s="206"/>
      <c r="Z124" s="206"/>
      <c r="AA124" s="206"/>
      <c r="AB124" s="206"/>
      <c r="AC124" s="206"/>
      <c r="AD124" s="206"/>
      <c r="AE124" s="206"/>
      <c r="AF124" s="206"/>
      <c r="AG124" s="206" t="s">
        <v>280</v>
      </c>
      <c r="AH124" s="206">
        <v>0</v>
      </c>
      <c r="AI124" s="206"/>
      <c r="AJ124" s="206"/>
      <c r="AK124" s="206"/>
      <c r="AL124" s="206"/>
      <c r="AM124" s="206"/>
      <c r="AN124" s="206"/>
      <c r="AO124" s="206"/>
      <c r="AP124" s="206"/>
      <c r="AQ124" s="206"/>
      <c r="AR124" s="206"/>
      <c r="AS124" s="206"/>
      <c r="AT124" s="206"/>
      <c r="AU124" s="206"/>
      <c r="AV124" s="206"/>
      <c r="AW124" s="206"/>
      <c r="AX124" s="206"/>
      <c r="AY124" s="206"/>
      <c r="AZ124" s="206"/>
      <c r="BA124" s="206"/>
      <c r="BB124" s="206"/>
      <c r="BC124" s="206"/>
      <c r="BD124" s="206"/>
      <c r="BE124" s="206"/>
      <c r="BF124" s="206"/>
      <c r="BG124" s="206"/>
      <c r="BH124" s="206"/>
    </row>
    <row r="125" spans="1:60" ht="20.399999999999999" outlineLevel="1" x14ac:dyDescent="0.25">
      <c r="A125" s="223"/>
      <c r="B125" s="224"/>
      <c r="C125" s="254" t="s">
        <v>982</v>
      </c>
      <c r="D125" s="226"/>
      <c r="E125" s="227">
        <v>81.712130000000002</v>
      </c>
      <c r="F125" s="225"/>
      <c r="G125" s="225"/>
      <c r="H125" s="225"/>
      <c r="I125" s="225"/>
      <c r="J125" s="225"/>
      <c r="K125" s="225"/>
      <c r="L125" s="225"/>
      <c r="M125" s="225"/>
      <c r="N125" s="225"/>
      <c r="O125" s="225"/>
      <c r="P125" s="225"/>
      <c r="Q125" s="225"/>
      <c r="R125" s="225"/>
      <c r="S125" s="225"/>
      <c r="T125" s="225"/>
      <c r="U125" s="225"/>
      <c r="V125" s="225"/>
      <c r="W125" s="225"/>
      <c r="X125" s="206"/>
      <c r="Y125" s="206"/>
      <c r="Z125" s="206"/>
      <c r="AA125" s="206"/>
      <c r="AB125" s="206"/>
      <c r="AC125" s="206"/>
      <c r="AD125" s="206"/>
      <c r="AE125" s="206"/>
      <c r="AF125" s="206"/>
      <c r="AG125" s="206" t="s">
        <v>280</v>
      </c>
      <c r="AH125" s="206">
        <v>0</v>
      </c>
      <c r="AI125" s="206"/>
      <c r="AJ125" s="206"/>
      <c r="AK125" s="206"/>
      <c r="AL125" s="206"/>
      <c r="AM125" s="206"/>
      <c r="AN125" s="206"/>
      <c r="AO125" s="206"/>
      <c r="AP125" s="206"/>
      <c r="AQ125" s="206"/>
      <c r="AR125" s="206"/>
      <c r="AS125" s="206"/>
      <c r="AT125" s="206"/>
      <c r="AU125" s="206"/>
      <c r="AV125" s="206"/>
      <c r="AW125" s="206"/>
      <c r="AX125" s="206"/>
      <c r="AY125" s="206"/>
      <c r="AZ125" s="206"/>
      <c r="BA125" s="206"/>
      <c r="BB125" s="206"/>
      <c r="BC125" s="206"/>
      <c r="BD125" s="206"/>
      <c r="BE125" s="206"/>
      <c r="BF125" s="206"/>
      <c r="BG125" s="206"/>
      <c r="BH125" s="206"/>
    </row>
    <row r="126" spans="1:60" outlineLevel="1" x14ac:dyDescent="0.25">
      <c r="A126" s="223"/>
      <c r="B126" s="224"/>
      <c r="C126" s="254" t="s">
        <v>983</v>
      </c>
      <c r="D126" s="226"/>
      <c r="E126" s="227">
        <v>-2.88</v>
      </c>
      <c r="F126" s="225"/>
      <c r="G126" s="225"/>
      <c r="H126" s="225"/>
      <c r="I126" s="225"/>
      <c r="J126" s="225"/>
      <c r="K126" s="225"/>
      <c r="L126" s="225"/>
      <c r="M126" s="225"/>
      <c r="N126" s="225"/>
      <c r="O126" s="225"/>
      <c r="P126" s="225"/>
      <c r="Q126" s="225"/>
      <c r="R126" s="225"/>
      <c r="S126" s="225"/>
      <c r="T126" s="225"/>
      <c r="U126" s="225"/>
      <c r="V126" s="225"/>
      <c r="W126" s="225"/>
      <c r="X126" s="206"/>
      <c r="Y126" s="206"/>
      <c r="Z126" s="206"/>
      <c r="AA126" s="206"/>
      <c r="AB126" s="206"/>
      <c r="AC126" s="206"/>
      <c r="AD126" s="206"/>
      <c r="AE126" s="206"/>
      <c r="AF126" s="206"/>
      <c r="AG126" s="206" t="s">
        <v>280</v>
      </c>
      <c r="AH126" s="206">
        <v>0</v>
      </c>
      <c r="AI126" s="206"/>
      <c r="AJ126" s="206"/>
      <c r="AK126" s="206"/>
      <c r="AL126" s="206"/>
      <c r="AM126" s="206"/>
      <c r="AN126" s="206"/>
      <c r="AO126" s="206"/>
      <c r="AP126" s="206"/>
      <c r="AQ126" s="206"/>
      <c r="AR126" s="206"/>
      <c r="AS126" s="206"/>
      <c r="AT126" s="206"/>
      <c r="AU126" s="206"/>
      <c r="AV126" s="206"/>
      <c r="AW126" s="206"/>
      <c r="AX126" s="206"/>
      <c r="AY126" s="206"/>
      <c r="AZ126" s="206"/>
      <c r="BA126" s="206"/>
      <c r="BB126" s="206"/>
      <c r="BC126" s="206"/>
      <c r="BD126" s="206"/>
      <c r="BE126" s="206"/>
      <c r="BF126" s="206"/>
      <c r="BG126" s="206"/>
      <c r="BH126" s="206"/>
    </row>
    <row r="127" spans="1:60" outlineLevel="1" x14ac:dyDescent="0.25">
      <c r="A127" s="223"/>
      <c r="B127" s="224"/>
      <c r="C127" s="254" t="s">
        <v>984</v>
      </c>
      <c r="D127" s="226"/>
      <c r="E127" s="227">
        <v>-3.94</v>
      </c>
      <c r="F127" s="225"/>
      <c r="G127" s="225"/>
      <c r="H127" s="225"/>
      <c r="I127" s="225"/>
      <c r="J127" s="225"/>
      <c r="K127" s="225"/>
      <c r="L127" s="225"/>
      <c r="M127" s="225"/>
      <c r="N127" s="225"/>
      <c r="O127" s="225"/>
      <c r="P127" s="225"/>
      <c r="Q127" s="225"/>
      <c r="R127" s="225"/>
      <c r="S127" s="225"/>
      <c r="T127" s="225"/>
      <c r="U127" s="225"/>
      <c r="V127" s="225"/>
      <c r="W127" s="225"/>
      <c r="X127" s="206"/>
      <c r="Y127" s="206"/>
      <c r="Z127" s="206"/>
      <c r="AA127" s="206"/>
      <c r="AB127" s="206"/>
      <c r="AC127" s="206"/>
      <c r="AD127" s="206"/>
      <c r="AE127" s="206"/>
      <c r="AF127" s="206"/>
      <c r="AG127" s="206" t="s">
        <v>280</v>
      </c>
      <c r="AH127" s="206">
        <v>0</v>
      </c>
      <c r="AI127" s="206"/>
      <c r="AJ127" s="206"/>
      <c r="AK127" s="206"/>
      <c r="AL127" s="206"/>
      <c r="AM127" s="206"/>
      <c r="AN127" s="206"/>
      <c r="AO127" s="206"/>
      <c r="AP127" s="206"/>
      <c r="AQ127" s="206"/>
      <c r="AR127" s="206"/>
      <c r="AS127" s="206"/>
      <c r="AT127" s="206"/>
      <c r="AU127" s="206"/>
      <c r="AV127" s="206"/>
      <c r="AW127" s="206"/>
      <c r="AX127" s="206"/>
      <c r="AY127" s="206"/>
      <c r="AZ127" s="206"/>
      <c r="BA127" s="206"/>
      <c r="BB127" s="206"/>
      <c r="BC127" s="206"/>
      <c r="BD127" s="206"/>
      <c r="BE127" s="206"/>
      <c r="BF127" s="206"/>
      <c r="BG127" s="206"/>
      <c r="BH127" s="206"/>
    </row>
    <row r="128" spans="1:60" ht="30.6" outlineLevel="1" x14ac:dyDescent="0.25">
      <c r="A128" s="223"/>
      <c r="B128" s="224"/>
      <c r="C128" s="254" t="s">
        <v>985</v>
      </c>
      <c r="D128" s="226"/>
      <c r="E128" s="227">
        <v>3.1589999999999998</v>
      </c>
      <c r="F128" s="225"/>
      <c r="G128" s="225"/>
      <c r="H128" s="225"/>
      <c r="I128" s="225"/>
      <c r="J128" s="225"/>
      <c r="K128" s="225"/>
      <c r="L128" s="225"/>
      <c r="M128" s="225"/>
      <c r="N128" s="225"/>
      <c r="O128" s="225"/>
      <c r="P128" s="225"/>
      <c r="Q128" s="225"/>
      <c r="R128" s="225"/>
      <c r="S128" s="225"/>
      <c r="T128" s="225"/>
      <c r="U128" s="225"/>
      <c r="V128" s="225"/>
      <c r="W128" s="225"/>
      <c r="X128" s="206"/>
      <c r="Y128" s="206"/>
      <c r="Z128" s="206"/>
      <c r="AA128" s="206"/>
      <c r="AB128" s="206"/>
      <c r="AC128" s="206"/>
      <c r="AD128" s="206"/>
      <c r="AE128" s="206"/>
      <c r="AF128" s="206"/>
      <c r="AG128" s="206" t="s">
        <v>280</v>
      </c>
      <c r="AH128" s="206">
        <v>0</v>
      </c>
      <c r="AI128" s="206"/>
      <c r="AJ128" s="206"/>
      <c r="AK128" s="206"/>
      <c r="AL128" s="206"/>
      <c r="AM128" s="206"/>
      <c r="AN128" s="206"/>
      <c r="AO128" s="206"/>
      <c r="AP128" s="206"/>
      <c r="AQ128" s="206"/>
      <c r="AR128" s="206"/>
      <c r="AS128" s="206"/>
      <c r="AT128" s="206"/>
      <c r="AU128" s="206"/>
      <c r="AV128" s="206"/>
      <c r="AW128" s="206"/>
      <c r="AX128" s="206"/>
      <c r="AY128" s="206"/>
      <c r="AZ128" s="206"/>
      <c r="BA128" s="206"/>
      <c r="BB128" s="206"/>
      <c r="BC128" s="206"/>
      <c r="BD128" s="206"/>
      <c r="BE128" s="206"/>
      <c r="BF128" s="206"/>
      <c r="BG128" s="206"/>
      <c r="BH128" s="206"/>
    </row>
    <row r="129" spans="1:60" ht="20.399999999999999" outlineLevel="1" x14ac:dyDescent="0.25">
      <c r="A129" s="223"/>
      <c r="B129" s="224"/>
      <c r="C129" s="254" t="s">
        <v>986</v>
      </c>
      <c r="D129" s="226"/>
      <c r="E129" s="227">
        <v>43.801180000000002</v>
      </c>
      <c r="F129" s="225"/>
      <c r="G129" s="225"/>
      <c r="H129" s="225"/>
      <c r="I129" s="225"/>
      <c r="J129" s="225"/>
      <c r="K129" s="225"/>
      <c r="L129" s="225"/>
      <c r="M129" s="225"/>
      <c r="N129" s="225"/>
      <c r="O129" s="225"/>
      <c r="P129" s="225"/>
      <c r="Q129" s="225"/>
      <c r="R129" s="225"/>
      <c r="S129" s="225"/>
      <c r="T129" s="225"/>
      <c r="U129" s="225"/>
      <c r="V129" s="225"/>
      <c r="W129" s="225"/>
      <c r="X129" s="206"/>
      <c r="Y129" s="206"/>
      <c r="Z129" s="206"/>
      <c r="AA129" s="206"/>
      <c r="AB129" s="206"/>
      <c r="AC129" s="206"/>
      <c r="AD129" s="206"/>
      <c r="AE129" s="206"/>
      <c r="AF129" s="206"/>
      <c r="AG129" s="206" t="s">
        <v>280</v>
      </c>
      <c r="AH129" s="206">
        <v>0</v>
      </c>
      <c r="AI129" s="206"/>
      <c r="AJ129" s="206"/>
      <c r="AK129" s="206"/>
      <c r="AL129" s="206"/>
      <c r="AM129" s="206"/>
      <c r="AN129" s="206"/>
      <c r="AO129" s="206"/>
      <c r="AP129" s="206"/>
      <c r="AQ129" s="206"/>
      <c r="AR129" s="206"/>
      <c r="AS129" s="206"/>
      <c r="AT129" s="206"/>
      <c r="AU129" s="206"/>
      <c r="AV129" s="206"/>
      <c r="AW129" s="206"/>
      <c r="AX129" s="206"/>
      <c r="AY129" s="206"/>
      <c r="AZ129" s="206"/>
      <c r="BA129" s="206"/>
      <c r="BB129" s="206"/>
      <c r="BC129" s="206"/>
      <c r="BD129" s="206"/>
      <c r="BE129" s="206"/>
      <c r="BF129" s="206"/>
      <c r="BG129" s="206"/>
      <c r="BH129" s="206"/>
    </row>
    <row r="130" spans="1:60" outlineLevel="1" x14ac:dyDescent="0.25">
      <c r="A130" s="223"/>
      <c r="B130" s="224"/>
      <c r="C130" s="254" t="s">
        <v>987</v>
      </c>
      <c r="D130" s="226"/>
      <c r="E130" s="227">
        <v>-1.804</v>
      </c>
      <c r="F130" s="225"/>
      <c r="G130" s="225"/>
      <c r="H130" s="225"/>
      <c r="I130" s="225"/>
      <c r="J130" s="225"/>
      <c r="K130" s="225"/>
      <c r="L130" s="225"/>
      <c r="M130" s="225"/>
      <c r="N130" s="225"/>
      <c r="O130" s="225"/>
      <c r="P130" s="225"/>
      <c r="Q130" s="225"/>
      <c r="R130" s="225"/>
      <c r="S130" s="225"/>
      <c r="T130" s="225"/>
      <c r="U130" s="225"/>
      <c r="V130" s="225"/>
      <c r="W130" s="225"/>
      <c r="X130" s="206"/>
      <c r="Y130" s="206"/>
      <c r="Z130" s="206"/>
      <c r="AA130" s="206"/>
      <c r="AB130" s="206"/>
      <c r="AC130" s="206"/>
      <c r="AD130" s="206"/>
      <c r="AE130" s="206"/>
      <c r="AF130" s="206"/>
      <c r="AG130" s="206" t="s">
        <v>280</v>
      </c>
      <c r="AH130" s="206">
        <v>0</v>
      </c>
      <c r="AI130" s="206"/>
      <c r="AJ130" s="206"/>
      <c r="AK130" s="206"/>
      <c r="AL130" s="206"/>
      <c r="AM130" s="206"/>
      <c r="AN130" s="206"/>
      <c r="AO130" s="206"/>
      <c r="AP130" s="206"/>
      <c r="AQ130" s="206"/>
      <c r="AR130" s="206"/>
      <c r="AS130" s="206"/>
      <c r="AT130" s="206"/>
      <c r="AU130" s="206"/>
      <c r="AV130" s="206"/>
      <c r="AW130" s="206"/>
      <c r="AX130" s="206"/>
      <c r="AY130" s="206"/>
      <c r="AZ130" s="206"/>
      <c r="BA130" s="206"/>
      <c r="BB130" s="206"/>
      <c r="BC130" s="206"/>
      <c r="BD130" s="206"/>
      <c r="BE130" s="206"/>
      <c r="BF130" s="206"/>
      <c r="BG130" s="206"/>
      <c r="BH130" s="206"/>
    </row>
    <row r="131" spans="1:60" outlineLevel="1" x14ac:dyDescent="0.25">
      <c r="A131" s="223"/>
      <c r="B131" s="224"/>
      <c r="C131" s="254" t="s">
        <v>988</v>
      </c>
      <c r="D131" s="226"/>
      <c r="E131" s="227">
        <v>3.7349999999999999</v>
      </c>
      <c r="F131" s="225"/>
      <c r="G131" s="225"/>
      <c r="H131" s="225"/>
      <c r="I131" s="225"/>
      <c r="J131" s="225"/>
      <c r="K131" s="225"/>
      <c r="L131" s="225"/>
      <c r="M131" s="225"/>
      <c r="N131" s="225"/>
      <c r="O131" s="225"/>
      <c r="P131" s="225"/>
      <c r="Q131" s="225"/>
      <c r="R131" s="225"/>
      <c r="S131" s="225"/>
      <c r="T131" s="225"/>
      <c r="U131" s="225"/>
      <c r="V131" s="225"/>
      <c r="W131" s="225"/>
      <c r="X131" s="206"/>
      <c r="Y131" s="206"/>
      <c r="Z131" s="206"/>
      <c r="AA131" s="206"/>
      <c r="AB131" s="206"/>
      <c r="AC131" s="206"/>
      <c r="AD131" s="206"/>
      <c r="AE131" s="206"/>
      <c r="AF131" s="206"/>
      <c r="AG131" s="206" t="s">
        <v>280</v>
      </c>
      <c r="AH131" s="206">
        <v>0</v>
      </c>
      <c r="AI131" s="206"/>
      <c r="AJ131" s="206"/>
      <c r="AK131" s="206"/>
      <c r="AL131" s="206"/>
      <c r="AM131" s="206"/>
      <c r="AN131" s="206"/>
      <c r="AO131" s="206"/>
      <c r="AP131" s="206"/>
      <c r="AQ131" s="206"/>
      <c r="AR131" s="206"/>
      <c r="AS131" s="206"/>
      <c r="AT131" s="206"/>
      <c r="AU131" s="206"/>
      <c r="AV131" s="206"/>
      <c r="AW131" s="206"/>
      <c r="AX131" s="206"/>
      <c r="AY131" s="206"/>
      <c r="AZ131" s="206"/>
      <c r="BA131" s="206"/>
      <c r="BB131" s="206"/>
      <c r="BC131" s="206"/>
      <c r="BD131" s="206"/>
      <c r="BE131" s="206"/>
      <c r="BF131" s="206"/>
      <c r="BG131" s="206"/>
      <c r="BH131" s="206"/>
    </row>
    <row r="132" spans="1:60" outlineLevel="1" x14ac:dyDescent="0.25">
      <c r="A132" s="223"/>
      <c r="B132" s="224"/>
      <c r="C132" s="254" t="s">
        <v>989</v>
      </c>
      <c r="D132" s="226"/>
      <c r="E132" s="227">
        <v>9.5879999999999992</v>
      </c>
      <c r="F132" s="225"/>
      <c r="G132" s="225"/>
      <c r="H132" s="225"/>
      <c r="I132" s="225"/>
      <c r="J132" s="225"/>
      <c r="K132" s="225"/>
      <c r="L132" s="225"/>
      <c r="M132" s="225"/>
      <c r="N132" s="225"/>
      <c r="O132" s="225"/>
      <c r="P132" s="225"/>
      <c r="Q132" s="225"/>
      <c r="R132" s="225"/>
      <c r="S132" s="225"/>
      <c r="T132" s="225"/>
      <c r="U132" s="225"/>
      <c r="V132" s="225"/>
      <c r="W132" s="225"/>
      <c r="X132" s="206"/>
      <c r="Y132" s="206"/>
      <c r="Z132" s="206"/>
      <c r="AA132" s="206"/>
      <c r="AB132" s="206"/>
      <c r="AC132" s="206"/>
      <c r="AD132" s="206"/>
      <c r="AE132" s="206"/>
      <c r="AF132" s="206"/>
      <c r="AG132" s="206" t="s">
        <v>280</v>
      </c>
      <c r="AH132" s="206">
        <v>0</v>
      </c>
      <c r="AI132" s="206"/>
      <c r="AJ132" s="206"/>
      <c r="AK132" s="206"/>
      <c r="AL132" s="206"/>
      <c r="AM132" s="206"/>
      <c r="AN132" s="206"/>
      <c r="AO132" s="206"/>
      <c r="AP132" s="206"/>
      <c r="AQ132" s="206"/>
      <c r="AR132" s="206"/>
      <c r="AS132" s="206"/>
      <c r="AT132" s="206"/>
      <c r="AU132" s="206"/>
      <c r="AV132" s="206"/>
      <c r="AW132" s="206"/>
      <c r="AX132" s="206"/>
      <c r="AY132" s="206"/>
      <c r="AZ132" s="206"/>
      <c r="BA132" s="206"/>
      <c r="BB132" s="206"/>
      <c r="BC132" s="206"/>
      <c r="BD132" s="206"/>
      <c r="BE132" s="206"/>
      <c r="BF132" s="206"/>
      <c r="BG132" s="206"/>
      <c r="BH132" s="206"/>
    </row>
    <row r="133" spans="1:60" ht="20.399999999999999" outlineLevel="1" x14ac:dyDescent="0.25">
      <c r="A133" s="223"/>
      <c r="B133" s="224"/>
      <c r="C133" s="254" t="s">
        <v>990</v>
      </c>
      <c r="D133" s="226"/>
      <c r="E133" s="227">
        <v>16.619199999999999</v>
      </c>
      <c r="F133" s="225"/>
      <c r="G133" s="225"/>
      <c r="H133" s="225"/>
      <c r="I133" s="225"/>
      <c r="J133" s="225"/>
      <c r="K133" s="225"/>
      <c r="L133" s="225"/>
      <c r="M133" s="225"/>
      <c r="N133" s="225"/>
      <c r="O133" s="225"/>
      <c r="P133" s="225"/>
      <c r="Q133" s="225"/>
      <c r="R133" s="225"/>
      <c r="S133" s="225"/>
      <c r="T133" s="225"/>
      <c r="U133" s="225"/>
      <c r="V133" s="225"/>
      <c r="W133" s="225"/>
      <c r="X133" s="206"/>
      <c r="Y133" s="206"/>
      <c r="Z133" s="206"/>
      <c r="AA133" s="206"/>
      <c r="AB133" s="206"/>
      <c r="AC133" s="206"/>
      <c r="AD133" s="206"/>
      <c r="AE133" s="206"/>
      <c r="AF133" s="206"/>
      <c r="AG133" s="206" t="s">
        <v>280</v>
      </c>
      <c r="AH133" s="206">
        <v>0</v>
      </c>
      <c r="AI133" s="206"/>
      <c r="AJ133" s="206"/>
      <c r="AK133" s="206"/>
      <c r="AL133" s="206"/>
      <c r="AM133" s="206"/>
      <c r="AN133" s="206"/>
      <c r="AO133" s="206"/>
      <c r="AP133" s="206"/>
      <c r="AQ133" s="206"/>
      <c r="AR133" s="206"/>
      <c r="AS133" s="206"/>
      <c r="AT133" s="206"/>
      <c r="AU133" s="206"/>
      <c r="AV133" s="206"/>
      <c r="AW133" s="206"/>
      <c r="AX133" s="206"/>
      <c r="AY133" s="206"/>
      <c r="AZ133" s="206"/>
      <c r="BA133" s="206"/>
      <c r="BB133" s="206"/>
      <c r="BC133" s="206"/>
      <c r="BD133" s="206"/>
      <c r="BE133" s="206"/>
      <c r="BF133" s="206"/>
      <c r="BG133" s="206"/>
      <c r="BH133" s="206"/>
    </row>
    <row r="134" spans="1:60" outlineLevel="1" x14ac:dyDescent="0.25">
      <c r="A134" s="223"/>
      <c r="B134" s="224"/>
      <c r="C134" s="254" t="s">
        <v>437</v>
      </c>
      <c r="D134" s="226"/>
      <c r="E134" s="227">
        <v>-1.08</v>
      </c>
      <c r="F134" s="225"/>
      <c r="G134" s="225"/>
      <c r="H134" s="225"/>
      <c r="I134" s="225"/>
      <c r="J134" s="225"/>
      <c r="K134" s="225"/>
      <c r="L134" s="225"/>
      <c r="M134" s="225"/>
      <c r="N134" s="225"/>
      <c r="O134" s="225"/>
      <c r="P134" s="225"/>
      <c r="Q134" s="225"/>
      <c r="R134" s="225"/>
      <c r="S134" s="225"/>
      <c r="T134" s="225"/>
      <c r="U134" s="225"/>
      <c r="V134" s="225"/>
      <c r="W134" s="225"/>
      <c r="X134" s="206"/>
      <c r="Y134" s="206"/>
      <c r="Z134" s="206"/>
      <c r="AA134" s="206"/>
      <c r="AB134" s="206"/>
      <c r="AC134" s="206"/>
      <c r="AD134" s="206"/>
      <c r="AE134" s="206"/>
      <c r="AF134" s="206"/>
      <c r="AG134" s="206" t="s">
        <v>280</v>
      </c>
      <c r="AH134" s="206">
        <v>0</v>
      </c>
      <c r="AI134" s="206"/>
      <c r="AJ134" s="206"/>
      <c r="AK134" s="206"/>
      <c r="AL134" s="206"/>
      <c r="AM134" s="206"/>
      <c r="AN134" s="206"/>
      <c r="AO134" s="206"/>
      <c r="AP134" s="206"/>
      <c r="AQ134" s="206"/>
      <c r="AR134" s="206"/>
      <c r="AS134" s="206"/>
      <c r="AT134" s="206"/>
      <c r="AU134" s="206"/>
      <c r="AV134" s="206"/>
      <c r="AW134" s="206"/>
      <c r="AX134" s="206"/>
      <c r="AY134" s="206"/>
      <c r="AZ134" s="206"/>
      <c r="BA134" s="206"/>
      <c r="BB134" s="206"/>
      <c r="BC134" s="206"/>
      <c r="BD134" s="206"/>
      <c r="BE134" s="206"/>
      <c r="BF134" s="206"/>
      <c r="BG134" s="206"/>
      <c r="BH134" s="206"/>
    </row>
    <row r="135" spans="1:60" outlineLevel="1" x14ac:dyDescent="0.25">
      <c r="A135" s="223"/>
      <c r="B135" s="224"/>
      <c r="C135" s="254" t="s">
        <v>991</v>
      </c>
      <c r="D135" s="226"/>
      <c r="E135" s="227">
        <v>0.96</v>
      </c>
      <c r="F135" s="225"/>
      <c r="G135" s="225"/>
      <c r="H135" s="225"/>
      <c r="I135" s="225"/>
      <c r="J135" s="225"/>
      <c r="K135" s="225"/>
      <c r="L135" s="225"/>
      <c r="M135" s="225"/>
      <c r="N135" s="225"/>
      <c r="O135" s="225"/>
      <c r="P135" s="225"/>
      <c r="Q135" s="225"/>
      <c r="R135" s="225"/>
      <c r="S135" s="225"/>
      <c r="T135" s="225"/>
      <c r="U135" s="225"/>
      <c r="V135" s="225"/>
      <c r="W135" s="225"/>
      <c r="X135" s="206"/>
      <c r="Y135" s="206"/>
      <c r="Z135" s="206"/>
      <c r="AA135" s="206"/>
      <c r="AB135" s="206"/>
      <c r="AC135" s="206"/>
      <c r="AD135" s="206"/>
      <c r="AE135" s="206"/>
      <c r="AF135" s="206"/>
      <c r="AG135" s="206" t="s">
        <v>280</v>
      </c>
      <c r="AH135" s="206">
        <v>0</v>
      </c>
      <c r="AI135" s="206"/>
      <c r="AJ135" s="206"/>
      <c r="AK135" s="206"/>
      <c r="AL135" s="206"/>
      <c r="AM135" s="206"/>
      <c r="AN135" s="206"/>
      <c r="AO135" s="206"/>
      <c r="AP135" s="206"/>
      <c r="AQ135" s="206"/>
      <c r="AR135" s="206"/>
      <c r="AS135" s="206"/>
      <c r="AT135" s="206"/>
      <c r="AU135" s="206"/>
      <c r="AV135" s="206"/>
      <c r="AW135" s="206"/>
      <c r="AX135" s="206"/>
      <c r="AY135" s="206"/>
      <c r="AZ135" s="206"/>
      <c r="BA135" s="206"/>
      <c r="BB135" s="206"/>
      <c r="BC135" s="206"/>
      <c r="BD135" s="206"/>
      <c r="BE135" s="206"/>
      <c r="BF135" s="206"/>
      <c r="BG135" s="206"/>
      <c r="BH135" s="206"/>
    </row>
    <row r="136" spans="1:60" outlineLevel="1" x14ac:dyDescent="0.25">
      <c r="A136" s="223"/>
      <c r="B136" s="224"/>
      <c r="C136" s="254" t="s">
        <v>993</v>
      </c>
      <c r="D136" s="226"/>
      <c r="E136" s="227">
        <v>-29.262</v>
      </c>
      <c r="F136" s="225"/>
      <c r="G136" s="225"/>
      <c r="H136" s="225"/>
      <c r="I136" s="225"/>
      <c r="J136" s="225"/>
      <c r="K136" s="225"/>
      <c r="L136" s="225"/>
      <c r="M136" s="225"/>
      <c r="N136" s="225"/>
      <c r="O136" s="225"/>
      <c r="P136" s="225"/>
      <c r="Q136" s="225"/>
      <c r="R136" s="225"/>
      <c r="S136" s="225"/>
      <c r="T136" s="225"/>
      <c r="U136" s="225"/>
      <c r="V136" s="225"/>
      <c r="W136" s="225"/>
      <c r="X136" s="206"/>
      <c r="Y136" s="206"/>
      <c r="Z136" s="206"/>
      <c r="AA136" s="206"/>
      <c r="AB136" s="206"/>
      <c r="AC136" s="206"/>
      <c r="AD136" s="206"/>
      <c r="AE136" s="206"/>
      <c r="AF136" s="206"/>
      <c r="AG136" s="206" t="s">
        <v>280</v>
      </c>
      <c r="AH136" s="206">
        <v>0</v>
      </c>
      <c r="AI136" s="206"/>
      <c r="AJ136" s="206"/>
      <c r="AK136" s="206"/>
      <c r="AL136" s="206"/>
      <c r="AM136" s="206"/>
      <c r="AN136" s="206"/>
      <c r="AO136" s="206"/>
      <c r="AP136" s="206"/>
      <c r="AQ136" s="206"/>
      <c r="AR136" s="206"/>
      <c r="AS136" s="206"/>
      <c r="AT136" s="206"/>
      <c r="AU136" s="206"/>
      <c r="AV136" s="206"/>
      <c r="AW136" s="206"/>
      <c r="AX136" s="206"/>
      <c r="AY136" s="206"/>
      <c r="AZ136" s="206"/>
      <c r="BA136" s="206"/>
      <c r="BB136" s="206"/>
      <c r="BC136" s="206"/>
      <c r="BD136" s="206"/>
      <c r="BE136" s="206"/>
      <c r="BF136" s="206"/>
      <c r="BG136" s="206"/>
      <c r="BH136" s="206"/>
    </row>
    <row r="137" spans="1:60" ht="20.399999999999999" outlineLevel="1" x14ac:dyDescent="0.25">
      <c r="A137" s="237">
        <v>20</v>
      </c>
      <c r="B137" s="238" t="s">
        <v>397</v>
      </c>
      <c r="C137" s="253" t="s">
        <v>398</v>
      </c>
      <c r="D137" s="239" t="s">
        <v>314</v>
      </c>
      <c r="E137" s="240">
        <v>341.76920000000001</v>
      </c>
      <c r="F137" s="241"/>
      <c r="G137" s="242">
        <f>ROUND(E137*F137,2)</f>
        <v>0</v>
      </c>
      <c r="H137" s="241"/>
      <c r="I137" s="242">
        <f>ROUND(E137*H137,2)</f>
        <v>0</v>
      </c>
      <c r="J137" s="241"/>
      <c r="K137" s="242">
        <f>ROUND(E137*J137,2)</f>
        <v>0</v>
      </c>
      <c r="L137" s="242">
        <v>21</v>
      </c>
      <c r="M137" s="242">
        <f>G137*(1+L137/100)</f>
        <v>0</v>
      </c>
      <c r="N137" s="242">
        <v>3.6099999999999999E-3</v>
      </c>
      <c r="O137" s="242">
        <f>ROUND(E137*N137,2)</f>
        <v>1.23</v>
      </c>
      <c r="P137" s="242">
        <v>0</v>
      </c>
      <c r="Q137" s="243">
        <f>ROUND(E137*P137,2)</f>
        <v>0</v>
      </c>
      <c r="R137" s="225"/>
      <c r="S137" s="225" t="s">
        <v>276</v>
      </c>
      <c r="T137" s="225" t="s">
        <v>277</v>
      </c>
      <c r="U137" s="225">
        <v>0.36199999999999999</v>
      </c>
      <c r="V137" s="225">
        <f>ROUND(E137*U137,2)</f>
        <v>123.72</v>
      </c>
      <c r="W137" s="225"/>
      <c r="X137" s="206"/>
      <c r="Y137" s="206"/>
      <c r="Z137" s="206"/>
      <c r="AA137" s="206"/>
      <c r="AB137" s="206"/>
      <c r="AC137" s="206"/>
      <c r="AD137" s="206"/>
      <c r="AE137" s="206"/>
      <c r="AF137" s="206"/>
      <c r="AG137" s="206" t="s">
        <v>278</v>
      </c>
      <c r="AH137" s="206"/>
      <c r="AI137" s="206"/>
      <c r="AJ137" s="206"/>
      <c r="AK137" s="206"/>
      <c r="AL137" s="206"/>
      <c r="AM137" s="206"/>
      <c r="AN137" s="206"/>
      <c r="AO137" s="206"/>
      <c r="AP137" s="206"/>
      <c r="AQ137" s="206"/>
      <c r="AR137" s="206"/>
      <c r="AS137" s="206"/>
      <c r="AT137" s="206"/>
      <c r="AU137" s="206"/>
      <c r="AV137" s="206"/>
      <c r="AW137" s="206"/>
      <c r="AX137" s="206"/>
      <c r="AY137" s="206"/>
      <c r="AZ137" s="206"/>
      <c r="BA137" s="206"/>
      <c r="BB137" s="206"/>
      <c r="BC137" s="206"/>
      <c r="BD137" s="206"/>
      <c r="BE137" s="206"/>
      <c r="BF137" s="206"/>
      <c r="BG137" s="206"/>
      <c r="BH137" s="206"/>
    </row>
    <row r="138" spans="1:60" ht="20.399999999999999" outlineLevel="1" x14ac:dyDescent="0.25">
      <c r="A138" s="223"/>
      <c r="B138" s="224"/>
      <c r="C138" s="254" t="s">
        <v>964</v>
      </c>
      <c r="D138" s="226"/>
      <c r="E138" s="227">
        <v>90.862279999999998</v>
      </c>
      <c r="F138" s="225"/>
      <c r="G138" s="225"/>
      <c r="H138" s="225"/>
      <c r="I138" s="225"/>
      <c r="J138" s="225"/>
      <c r="K138" s="225"/>
      <c r="L138" s="225"/>
      <c r="M138" s="225"/>
      <c r="N138" s="225"/>
      <c r="O138" s="225"/>
      <c r="P138" s="225"/>
      <c r="Q138" s="225"/>
      <c r="R138" s="225"/>
      <c r="S138" s="225"/>
      <c r="T138" s="225"/>
      <c r="U138" s="225"/>
      <c r="V138" s="225"/>
      <c r="W138" s="225"/>
      <c r="X138" s="206"/>
      <c r="Y138" s="206"/>
      <c r="Z138" s="206"/>
      <c r="AA138" s="206"/>
      <c r="AB138" s="206"/>
      <c r="AC138" s="206"/>
      <c r="AD138" s="206"/>
      <c r="AE138" s="206"/>
      <c r="AF138" s="206"/>
      <c r="AG138" s="206" t="s">
        <v>280</v>
      </c>
      <c r="AH138" s="206">
        <v>0</v>
      </c>
      <c r="AI138" s="206"/>
      <c r="AJ138" s="206"/>
      <c r="AK138" s="206"/>
      <c r="AL138" s="206"/>
      <c r="AM138" s="206"/>
      <c r="AN138" s="206"/>
      <c r="AO138" s="206"/>
      <c r="AP138" s="206"/>
      <c r="AQ138" s="206"/>
      <c r="AR138" s="206"/>
      <c r="AS138" s="206"/>
      <c r="AT138" s="206"/>
      <c r="AU138" s="206"/>
      <c r="AV138" s="206"/>
      <c r="AW138" s="206"/>
      <c r="AX138" s="206"/>
      <c r="AY138" s="206"/>
      <c r="AZ138" s="206"/>
      <c r="BA138" s="206"/>
      <c r="BB138" s="206"/>
      <c r="BC138" s="206"/>
      <c r="BD138" s="206"/>
      <c r="BE138" s="206"/>
      <c r="BF138" s="206"/>
      <c r="BG138" s="206"/>
      <c r="BH138" s="206"/>
    </row>
    <row r="139" spans="1:60" outlineLevel="1" x14ac:dyDescent="0.25">
      <c r="A139" s="223"/>
      <c r="B139" s="224"/>
      <c r="C139" s="254" t="s">
        <v>965</v>
      </c>
      <c r="D139" s="226"/>
      <c r="E139" s="227">
        <v>-8.82</v>
      </c>
      <c r="F139" s="225"/>
      <c r="G139" s="225"/>
      <c r="H139" s="225"/>
      <c r="I139" s="225"/>
      <c r="J139" s="225"/>
      <c r="K139" s="225"/>
      <c r="L139" s="225"/>
      <c r="M139" s="225"/>
      <c r="N139" s="225"/>
      <c r="O139" s="225"/>
      <c r="P139" s="225"/>
      <c r="Q139" s="225"/>
      <c r="R139" s="225"/>
      <c r="S139" s="225"/>
      <c r="T139" s="225"/>
      <c r="U139" s="225"/>
      <c r="V139" s="225"/>
      <c r="W139" s="225"/>
      <c r="X139" s="206"/>
      <c r="Y139" s="206"/>
      <c r="Z139" s="206"/>
      <c r="AA139" s="206"/>
      <c r="AB139" s="206"/>
      <c r="AC139" s="206"/>
      <c r="AD139" s="206"/>
      <c r="AE139" s="206"/>
      <c r="AF139" s="206"/>
      <c r="AG139" s="206" t="s">
        <v>280</v>
      </c>
      <c r="AH139" s="206">
        <v>0</v>
      </c>
      <c r="AI139" s="206"/>
      <c r="AJ139" s="206"/>
      <c r="AK139" s="206"/>
      <c r="AL139" s="206"/>
      <c r="AM139" s="206"/>
      <c r="AN139" s="206"/>
      <c r="AO139" s="206"/>
      <c r="AP139" s="206"/>
      <c r="AQ139" s="206"/>
      <c r="AR139" s="206"/>
      <c r="AS139" s="206"/>
      <c r="AT139" s="206"/>
      <c r="AU139" s="206"/>
      <c r="AV139" s="206"/>
      <c r="AW139" s="206"/>
      <c r="AX139" s="206"/>
      <c r="AY139" s="206"/>
      <c r="AZ139" s="206"/>
      <c r="BA139" s="206"/>
      <c r="BB139" s="206"/>
      <c r="BC139" s="206"/>
      <c r="BD139" s="206"/>
      <c r="BE139" s="206"/>
      <c r="BF139" s="206"/>
      <c r="BG139" s="206"/>
      <c r="BH139" s="206"/>
    </row>
    <row r="140" spans="1:60" outlineLevel="1" x14ac:dyDescent="0.25">
      <c r="A140" s="223"/>
      <c r="B140" s="224"/>
      <c r="C140" s="254" t="s">
        <v>966</v>
      </c>
      <c r="D140" s="226"/>
      <c r="E140" s="227">
        <v>-6.96</v>
      </c>
      <c r="F140" s="225"/>
      <c r="G140" s="225"/>
      <c r="H140" s="225"/>
      <c r="I140" s="225"/>
      <c r="J140" s="225"/>
      <c r="K140" s="225"/>
      <c r="L140" s="225"/>
      <c r="M140" s="225"/>
      <c r="N140" s="225"/>
      <c r="O140" s="225"/>
      <c r="P140" s="225"/>
      <c r="Q140" s="225"/>
      <c r="R140" s="225"/>
      <c r="S140" s="225"/>
      <c r="T140" s="225"/>
      <c r="U140" s="225"/>
      <c r="V140" s="225"/>
      <c r="W140" s="225"/>
      <c r="X140" s="206"/>
      <c r="Y140" s="206"/>
      <c r="Z140" s="206"/>
      <c r="AA140" s="206"/>
      <c r="AB140" s="206"/>
      <c r="AC140" s="206"/>
      <c r="AD140" s="206"/>
      <c r="AE140" s="206"/>
      <c r="AF140" s="206"/>
      <c r="AG140" s="206" t="s">
        <v>280</v>
      </c>
      <c r="AH140" s="206">
        <v>0</v>
      </c>
      <c r="AI140" s="206"/>
      <c r="AJ140" s="206"/>
      <c r="AK140" s="206"/>
      <c r="AL140" s="206"/>
      <c r="AM140" s="206"/>
      <c r="AN140" s="206"/>
      <c r="AO140" s="206"/>
      <c r="AP140" s="206"/>
      <c r="AQ140" s="206"/>
      <c r="AR140" s="206"/>
      <c r="AS140" s="206"/>
      <c r="AT140" s="206"/>
      <c r="AU140" s="206"/>
      <c r="AV140" s="206"/>
      <c r="AW140" s="206"/>
      <c r="AX140" s="206"/>
      <c r="AY140" s="206"/>
      <c r="AZ140" s="206"/>
      <c r="BA140" s="206"/>
      <c r="BB140" s="206"/>
      <c r="BC140" s="206"/>
      <c r="BD140" s="206"/>
      <c r="BE140" s="206"/>
      <c r="BF140" s="206"/>
      <c r="BG140" s="206"/>
      <c r="BH140" s="206"/>
    </row>
    <row r="141" spans="1:60" outlineLevel="1" x14ac:dyDescent="0.25">
      <c r="A141" s="223"/>
      <c r="B141" s="224"/>
      <c r="C141" s="254" t="s">
        <v>967</v>
      </c>
      <c r="D141" s="226"/>
      <c r="E141" s="227">
        <v>6.93</v>
      </c>
      <c r="F141" s="225"/>
      <c r="G141" s="225"/>
      <c r="H141" s="225"/>
      <c r="I141" s="225"/>
      <c r="J141" s="225"/>
      <c r="K141" s="225"/>
      <c r="L141" s="225"/>
      <c r="M141" s="225"/>
      <c r="N141" s="225"/>
      <c r="O141" s="225"/>
      <c r="P141" s="225"/>
      <c r="Q141" s="225"/>
      <c r="R141" s="225"/>
      <c r="S141" s="225"/>
      <c r="T141" s="225"/>
      <c r="U141" s="225"/>
      <c r="V141" s="225"/>
      <c r="W141" s="225"/>
      <c r="X141" s="206"/>
      <c r="Y141" s="206"/>
      <c r="Z141" s="206"/>
      <c r="AA141" s="206"/>
      <c r="AB141" s="206"/>
      <c r="AC141" s="206"/>
      <c r="AD141" s="206"/>
      <c r="AE141" s="206"/>
      <c r="AF141" s="206"/>
      <c r="AG141" s="206" t="s">
        <v>280</v>
      </c>
      <c r="AH141" s="206">
        <v>0</v>
      </c>
      <c r="AI141" s="206"/>
      <c r="AJ141" s="206"/>
      <c r="AK141" s="206"/>
      <c r="AL141" s="206"/>
      <c r="AM141" s="206"/>
      <c r="AN141" s="206"/>
      <c r="AO141" s="206"/>
      <c r="AP141" s="206"/>
      <c r="AQ141" s="206"/>
      <c r="AR141" s="206"/>
      <c r="AS141" s="206"/>
      <c r="AT141" s="206"/>
      <c r="AU141" s="206"/>
      <c r="AV141" s="206"/>
      <c r="AW141" s="206"/>
      <c r="AX141" s="206"/>
      <c r="AY141" s="206"/>
      <c r="AZ141" s="206"/>
      <c r="BA141" s="206"/>
      <c r="BB141" s="206"/>
      <c r="BC141" s="206"/>
      <c r="BD141" s="206"/>
      <c r="BE141" s="206"/>
      <c r="BF141" s="206"/>
      <c r="BG141" s="206"/>
      <c r="BH141" s="206"/>
    </row>
    <row r="142" spans="1:60" outlineLevel="1" x14ac:dyDescent="0.25">
      <c r="A142" s="223"/>
      <c r="B142" s="224"/>
      <c r="C142" s="254" t="s">
        <v>968</v>
      </c>
      <c r="D142" s="226"/>
      <c r="E142" s="227">
        <v>69.608879999999999</v>
      </c>
      <c r="F142" s="225"/>
      <c r="G142" s="225"/>
      <c r="H142" s="225"/>
      <c r="I142" s="225"/>
      <c r="J142" s="225"/>
      <c r="K142" s="225"/>
      <c r="L142" s="225"/>
      <c r="M142" s="225"/>
      <c r="N142" s="225"/>
      <c r="O142" s="225"/>
      <c r="P142" s="225"/>
      <c r="Q142" s="225"/>
      <c r="R142" s="225"/>
      <c r="S142" s="225"/>
      <c r="T142" s="225"/>
      <c r="U142" s="225"/>
      <c r="V142" s="225"/>
      <c r="W142" s="225"/>
      <c r="X142" s="206"/>
      <c r="Y142" s="206"/>
      <c r="Z142" s="206"/>
      <c r="AA142" s="206"/>
      <c r="AB142" s="206"/>
      <c r="AC142" s="206"/>
      <c r="AD142" s="206"/>
      <c r="AE142" s="206"/>
      <c r="AF142" s="206"/>
      <c r="AG142" s="206" t="s">
        <v>280</v>
      </c>
      <c r="AH142" s="206">
        <v>0</v>
      </c>
      <c r="AI142" s="206"/>
      <c r="AJ142" s="206"/>
      <c r="AK142" s="206"/>
      <c r="AL142" s="206"/>
      <c r="AM142" s="206"/>
      <c r="AN142" s="206"/>
      <c r="AO142" s="206"/>
      <c r="AP142" s="206"/>
      <c r="AQ142" s="206"/>
      <c r="AR142" s="206"/>
      <c r="AS142" s="206"/>
      <c r="AT142" s="206"/>
      <c r="AU142" s="206"/>
      <c r="AV142" s="206"/>
      <c r="AW142" s="206"/>
      <c r="AX142" s="206"/>
      <c r="AY142" s="206"/>
      <c r="AZ142" s="206"/>
      <c r="BA142" s="206"/>
      <c r="BB142" s="206"/>
      <c r="BC142" s="206"/>
      <c r="BD142" s="206"/>
      <c r="BE142" s="206"/>
      <c r="BF142" s="206"/>
      <c r="BG142" s="206"/>
      <c r="BH142" s="206"/>
    </row>
    <row r="143" spans="1:60" outlineLevel="1" x14ac:dyDescent="0.25">
      <c r="A143" s="223"/>
      <c r="B143" s="224"/>
      <c r="C143" s="254" t="s">
        <v>965</v>
      </c>
      <c r="D143" s="226"/>
      <c r="E143" s="227">
        <v>-8.82</v>
      </c>
      <c r="F143" s="225"/>
      <c r="G143" s="225"/>
      <c r="H143" s="225"/>
      <c r="I143" s="225"/>
      <c r="J143" s="225"/>
      <c r="K143" s="225"/>
      <c r="L143" s="225"/>
      <c r="M143" s="225"/>
      <c r="N143" s="225"/>
      <c r="O143" s="225"/>
      <c r="P143" s="225"/>
      <c r="Q143" s="225"/>
      <c r="R143" s="225"/>
      <c r="S143" s="225"/>
      <c r="T143" s="225"/>
      <c r="U143" s="225"/>
      <c r="V143" s="225"/>
      <c r="W143" s="225"/>
      <c r="X143" s="206"/>
      <c r="Y143" s="206"/>
      <c r="Z143" s="206"/>
      <c r="AA143" s="206"/>
      <c r="AB143" s="206"/>
      <c r="AC143" s="206"/>
      <c r="AD143" s="206"/>
      <c r="AE143" s="206"/>
      <c r="AF143" s="206"/>
      <c r="AG143" s="206" t="s">
        <v>280</v>
      </c>
      <c r="AH143" s="206">
        <v>0</v>
      </c>
      <c r="AI143" s="206"/>
      <c r="AJ143" s="206"/>
      <c r="AK143" s="206"/>
      <c r="AL143" s="206"/>
      <c r="AM143" s="206"/>
      <c r="AN143" s="206"/>
      <c r="AO143" s="206"/>
      <c r="AP143" s="206"/>
      <c r="AQ143" s="206"/>
      <c r="AR143" s="206"/>
      <c r="AS143" s="206"/>
      <c r="AT143" s="206"/>
      <c r="AU143" s="206"/>
      <c r="AV143" s="206"/>
      <c r="AW143" s="206"/>
      <c r="AX143" s="206"/>
      <c r="AY143" s="206"/>
      <c r="AZ143" s="206"/>
      <c r="BA143" s="206"/>
      <c r="BB143" s="206"/>
      <c r="BC143" s="206"/>
      <c r="BD143" s="206"/>
      <c r="BE143" s="206"/>
      <c r="BF143" s="206"/>
      <c r="BG143" s="206"/>
      <c r="BH143" s="206"/>
    </row>
    <row r="144" spans="1:60" outlineLevel="1" x14ac:dyDescent="0.25">
      <c r="A144" s="223"/>
      <c r="B144" s="224"/>
      <c r="C144" s="254" t="s">
        <v>969</v>
      </c>
      <c r="D144" s="226"/>
      <c r="E144" s="227">
        <v>-4.2160000000000002</v>
      </c>
      <c r="F144" s="225"/>
      <c r="G144" s="225"/>
      <c r="H144" s="225"/>
      <c r="I144" s="225"/>
      <c r="J144" s="225"/>
      <c r="K144" s="225"/>
      <c r="L144" s="225"/>
      <c r="M144" s="225"/>
      <c r="N144" s="225"/>
      <c r="O144" s="225"/>
      <c r="P144" s="225"/>
      <c r="Q144" s="225"/>
      <c r="R144" s="225"/>
      <c r="S144" s="225"/>
      <c r="T144" s="225"/>
      <c r="U144" s="225"/>
      <c r="V144" s="225"/>
      <c r="W144" s="225"/>
      <c r="X144" s="206"/>
      <c r="Y144" s="206"/>
      <c r="Z144" s="206"/>
      <c r="AA144" s="206"/>
      <c r="AB144" s="206"/>
      <c r="AC144" s="206"/>
      <c r="AD144" s="206"/>
      <c r="AE144" s="206"/>
      <c r="AF144" s="206"/>
      <c r="AG144" s="206" t="s">
        <v>280</v>
      </c>
      <c r="AH144" s="206">
        <v>0</v>
      </c>
      <c r="AI144" s="206"/>
      <c r="AJ144" s="206"/>
      <c r="AK144" s="206"/>
      <c r="AL144" s="206"/>
      <c r="AM144" s="206"/>
      <c r="AN144" s="206"/>
      <c r="AO144" s="206"/>
      <c r="AP144" s="206"/>
      <c r="AQ144" s="206"/>
      <c r="AR144" s="206"/>
      <c r="AS144" s="206"/>
      <c r="AT144" s="206"/>
      <c r="AU144" s="206"/>
      <c r="AV144" s="206"/>
      <c r="AW144" s="206"/>
      <c r="AX144" s="206"/>
      <c r="AY144" s="206"/>
      <c r="AZ144" s="206"/>
      <c r="BA144" s="206"/>
      <c r="BB144" s="206"/>
      <c r="BC144" s="206"/>
      <c r="BD144" s="206"/>
      <c r="BE144" s="206"/>
      <c r="BF144" s="206"/>
      <c r="BG144" s="206"/>
      <c r="BH144" s="206"/>
    </row>
    <row r="145" spans="1:60" outlineLevel="1" x14ac:dyDescent="0.25">
      <c r="A145" s="223"/>
      <c r="B145" s="224"/>
      <c r="C145" s="254" t="s">
        <v>967</v>
      </c>
      <c r="D145" s="226"/>
      <c r="E145" s="227">
        <v>6.93</v>
      </c>
      <c r="F145" s="225"/>
      <c r="G145" s="225"/>
      <c r="H145" s="225"/>
      <c r="I145" s="225"/>
      <c r="J145" s="225"/>
      <c r="K145" s="225"/>
      <c r="L145" s="225"/>
      <c r="M145" s="225"/>
      <c r="N145" s="225"/>
      <c r="O145" s="225"/>
      <c r="P145" s="225"/>
      <c r="Q145" s="225"/>
      <c r="R145" s="225"/>
      <c r="S145" s="225"/>
      <c r="T145" s="225"/>
      <c r="U145" s="225"/>
      <c r="V145" s="225"/>
      <c r="W145" s="225"/>
      <c r="X145" s="206"/>
      <c r="Y145" s="206"/>
      <c r="Z145" s="206"/>
      <c r="AA145" s="206"/>
      <c r="AB145" s="206"/>
      <c r="AC145" s="206"/>
      <c r="AD145" s="206"/>
      <c r="AE145" s="206"/>
      <c r="AF145" s="206"/>
      <c r="AG145" s="206" t="s">
        <v>280</v>
      </c>
      <c r="AH145" s="206">
        <v>0</v>
      </c>
      <c r="AI145" s="206"/>
      <c r="AJ145" s="206"/>
      <c r="AK145" s="206"/>
      <c r="AL145" s="206"/>
      <c r="AM145" s="206"/>
      <c r="AN145" s="206"/>
      <c r="AO145" s="206"/>
      <c r="AP145" s="206"/>
      <c r="AQ145" s="206"/>
      <c r="AR145" s="206"/>
      <c r="AS145" s="206"/>
      <c r="AT145" s="206"/>
      <c r="AU145" s="206"/>
      <c r="AV145" s="206"/>
      <c r="AW145" s="206"/>
      <c r="AX145" s="206"/>
      <c r="AY145" s="206"/>
      <c r="AZ145" s="206"/>
      <c r="BA145" s="206"/>
      <c r="BB145" s="206"/>
      <c r="BC145" s="206"/>
      <c r="BD145" s="206"/>
      <c r="BE145" s="206"/>
      <c r="BF145" s="206"/>
      <c r="BG145" s="206"/>
      <c r="BH145" s="206"/>
    </row>
    <row r="146" spans="1:60" outlineLevel="1" x14ac:dyDescent="0.25">
      <c r="A146" s="223"/>
      <c r="B146" s="224"/>
      <c r="C146" s="254" t="s">
        <v>970</v>
      </c>
      <c r="D146" s="226"/>
      <c r="E146" s="227">
        <v>21.157520000000002</v>
      </c>
      <c r="F146" s="225"/>
      <c r="G146" s="225"/>
      <c r="H146" s="225"/>
      <c r="I146" s="225"/>
      <c r="J146" s="225"/>
      <c r="K146" s="225"/>
      <c r="L146" s="225"/>
      <c r="M146" s="225"/>
      <c r="N146" s="225"/>
      <c r="O146" s="225"/>
      <c r="P146" s="225"/>
      <c r="Q146" s="225"/>
      <c r="R146" s="225"/>
      <c r="S146" s="225"/>
      <c r="T146" s="225"/>
      <c r="U146" s="225"/>
      <c r="V146" s="225"/>
      <c r="W146" s="225"/>
      <c r="X146" s="206"/>
      <c r="Y146" s="206"/>
      <c r="Z146" s="206"/>
      <c r="AA146" s="206"/>
      <c r="AB146" s="206"/>
      <c r="AC146" s="206"/>
      <c r="AD146" s="206"/>
      <c r="AE146" s="206"/>
      <c r="AF146" s="206"/>
      <c r="AG146" s="206" t="s">
        <v>280</v>
      </c>
      <c r="AH146" s="206">
        <v>0</v>
      </c>
      <c r="AI146" s="206"/>
      <c r="AJ146" s="206"/>
      <c r="AK146" s="206"/>
      <c r="AL146" s="206"/>
      <c r="AM146" s="206"/>
      <c r="AN146" s="206"/>
      <c r="AO146" s="206"/>
      <c r="AP146" s="206"/>
      <c r="AQ146" s="206"/>
      <c r="AR146" s="206"/>
      <c r="AS146" s="206"/>
      <c r="AT146" s="206"/>
      <c r="AU146" s="206"/>
      <c r="AV146" s="206"/>
      <c r="AW146" s="206"/>
      <c r="AX146" s="206"/>
      <c r="AY146" s="206"/>
      <c r="AZ146" s="206"/>
      <c r="BA146" s="206"/>
      <c r="BB146" s="206"/>
      <c r="BC146" s="206"/>
      <c r="BD146" s="206"/>
      <c r="BE146" s="206"/>
      <c r="BF146" s="206"/>
      <c r="BG146" s="206"/>
      <c r="BH146" s="206"/>
    </row>
    <row r="147" spans="1:60" outlineLevel="1" x14ac:dyDescent="0.25">
      <c r="A147" s="223"/>
      <c r="B147" s="224"/>
      <c r="C147" s="254" t="s">
        <v>971</v>
      </c>
      <c r="D147" s="226"/>
      <c r="E147" s="227">
        <v>-4.41</v>
      </c>
      <c r="F147" s="225"/>
      <c r="G147" s="225"/>
      <c r="H147" s="225"/>
      <c r="I147" s="225"/>
      <c r="J147" s="225"/>
      <c r="K147" s="225"/>
      <c r="L147" s="225"/>
      <c r="M147" s="225"/>
      <c r="N147" s="225"/>
      <c r="O147" s="225"/>
      <c r="P147" s="225"/>
      <c r="Q147" s="225"/>
      <c r="R147" s="225"/>
      <c r="S147" s="225"/>
      <c r="T147" s="225"/>
      <c r="U147" s="225"/>
      <c r="V147" s="225"/>
      <c r="W147" s="225"/>
      <c r="X147" s="206"/>
      <c r="Y147" s="206"/>
      <c r="Z147" s="206"/>
      <c r="AA147" s="206"/>
      <c r="AB147" s="206"/>
      <c r="AC147" s="206"/>
      <c r="AD147" s="206"/>
      <c r="AE147" s="206"/>
      <c r="AF147" s="206"/>
      <c r="AG147" s="206" t="s">
        <v>280</v>
      </c>
      <c r="AH147" s="206">
        <v>0</v>
      </c>
      <c r="AI147" s="206"/>
      <c r="AJ147" s="206"/>
      <c r="AK147" s="206"/>
      <c r="AL147" s="206"/>
      <c r="AM147" s="206"/>
      <c r="AN147" s="206"/>
      <c r="AO147" s="206"/>
      <c r="AP147" s="206"/>
      <c r="AQ147" s="206"/>
      <c r="AR147" s="206"/>
      <c r="AS147" s="206"/>
      <c r="AT147" s="206"/>
      <c r="AU147" s="206"/>
      <c r="AV147" s="206"/>
      <c r="AW147" s="206"/>
      <c r="AX147" s="206"/>
      <c r="AY147" s="206"/>
      <c r="AZ147" s="206"/>
      <c r="BA147" s="206"/>
      <c r="BB147" s="206"/>
      <c r="BC147" s="206"/>
      <c r="BD147" s="206"/>
      <c r="BE147" s="206"/>
      <c r="BF147" s="206"/>
      <c r="BG147" s="206"/>
      <c r="BH147" s="206"/>
    </row>
    <row r="148" spans="1:60" outlineLevel="1" x14ac:dyDescent="0.25">
      <c r="A148" s="223"/>
      <c r="B148" s="224"/>
      <c r="C148" s="254" t="s">
        <v>972</v>
      </c>
      <c r="D148" s="226"/>
      <c r="E148" s="227">
        <v>3.4649999999999999</v>
      </c>
      <c r="F148" s="225"/>
      <c r="G148" s="225"/>
      <c r="H148" s="225"/>
      <c r="I148" s="225"/>
      <c r="J148" s="225"/>
      <c r="K148" s="225"/>
      <c r="L148" s="225"/>
      <c r="M148" s="225"/>
      <c r="N148" s="225"/>
      <c r="O148" s="225"/>
      <c r="P148" s="225"/>
      <c r="Q148" s="225"/>
      <c r="R148" s="225"/>
      <c r="S148" s="225"/>
      <c r="T148" s="225"/>
      <c r="U148" s="225"/>
      <c r="V148" s="225"/>
      <c r="W148" s="225"/>
      <c r="X148" s="206"/>
      <c r="Y148" s="206"/>
      <c r="Z148" s="206"/>
      <c r="AA148" s="206"/>
      <c r="AB148" s="206"/>
      <c r="AC148" s="206"/>
      <c r="AD148" s="206"/>
      <c r="AE148" s="206"/>
      <c r="AF148" s="206"/>
      <c r="AG148" s="206" t="s">
        <v>280</v>
      </c>
      <c r="AH148" s="206">
        <v>0</v>
      </c>
      <c r="AI148" s="206"/>
      <c r="AJ148" s="206"/>
      <c r="AK148" s="206"/>
      <c r="AL148" s="206"/>
      <c r="AM148" s="206"/>
      <c r="AN148" s="206"/>
      <c r="AO148" s="206"/>
      <c r="AP148" s="206"/>
      <c r="AQ148" s="206"/>
      <c r="AR148" s="206"/>
      <c r="AS148" s="206"/>
      <c r="AT148" s="206"/>
      <c r="AU148" s="206"/>
      <c r="AV148" s="206"/>
      <c r="AW148" s="206"/>
      <c r="AX148" s="206"/>
      <c r="AY148" s="206"/>
      <c r="AZ148" s="206"/>
      <c r="BA148" s="206"/>
      <c r="BB148" s="206"/>
      <c r="BC148" s="206"/>
      <c r="BD148" s="206"/>
      <c r="BE148" s="206"/>
      <c r="BF148" s="206"/>
      <c r="BG148" s="206"/>
      <c r="BH148" s="206"/>
    </row>
    <row r="149" spans="1:60" outlineLevel="1" x14ac:dyDescent="0.25">
      <c r="A149" s="223"/>
      <c r="B149" s="224"/>
      <c r="C149" s="254" t="s">
        <v>973</v>
      </c>
      <c r="D149" s="226"/>
      <c r="E149" s="227">
        <v>6.3920000000000003</v>
      </c>
      <c r="F149" s="225"/>
      <c r="G149" s="225"/>
      <c r="H149" s="225"/>
      <c r="I149" s="225"/>
      <c r="J149" s="225"/>
      <c r="K149" s="225"/>
      <c r="L149" s="225"/>
      <c r="M149" s="225"/>
      <c r="N149" s="225"/>
      <c r="O149" s="225"/>
      <c r="P149" s="225"/>
      <c r="Q149" s="225"/>
      <c r="R149" s="225"/>
      <c r="S149" s="225"/>
      <c r="T149" s="225"/>
      <c r="U149" s="225"/>
      <c r="V149" s="225"/>
      <c r="W149" s="225"/>
      <c r="X149" s="206"/>
      <c r="Y149" s="206"/>
      <c r="Z149" s="206"/>
      <c r="AA149" s="206"/>
      <c r="AB149" s="206"/>
      <c r="AC149" s="206"/>
      <c r="AD149" s="206"/>
      <c r="AE149" s="206"/>
      <c r="AF149" s="206"/>
      <c r="AG149" s="206" t="s">
        <v>280</v>
      </c>
      <c r="AH149" s="206">
        <v>0</v>
      </c>
      <c r="AI149" s="206"/>
      <c r="AJ149" s="206"/>
      <c r="AK149" s="206"/>
      <c r="AL149" s="206"/>
      <c r="AM149" s="206"/>
      <c r="AN149" s="206"/>
      <c r="AO149" s="206"/>
      <c r="AP149" s="206"/>
      <c r="AQ149" s="206"/>
      <c r="AR149" s="206"/>
      <c r="AS149" s="206"/>
      <c r="AT149" s="206"/>
      <c r="AU149" s="206"/>
      <c r="AV149" s="206"/>
      <c r="AW149" s="206"/>
      <c r="AX149" s="206"/>
      <c r="AY149" s="206"/>
      <c r="AZ149" s="206"/>
      <c r="BA149" s="206"/>
      <c r="BB149" s="206"/>
      <c r="BC149" s="206"/>
      <c r="BD149" s="206"/>
      <c r="BE149" s="206"/>
      <c r="BF149" s="206"/>
      <c r="BG149" s="206"/>
      <c r="BH149" s="206"/>
    </row>
    <row r="150" spans="1:60" outlineLevel="1" x14ac:dyDescent="0.25">
      <c r="A150" s="223"/>
      <c r="B150" s="224"/>
      <c r="C150" s="254" t="s">
        <v>974</v>
      </c>
      <c r="D150" s="226"/>
      <c r="E150" s="227">
        <v>-1.194</v>
      </c>
      <c r="F150" s="225"/>
      <c r="G150" s="225"/>
      <c r="H150" s="225"/>
      <c r="I150" s="225"/>
      <c r="J150" s="225"/>
      <c r="K150" s="225"/>
      <c r="L150" s="225"/>
      <c r="M150" s="225"/>
      <c r="N150" s="225"/>
      <c r="O150" s="225"/>
      <c r="P150" s="225"/>
      <c r="Q150" s="225"/>
      <c r="R150" s="225"/>
      <c r="S150" s="225"/>
      <c r="T150" s="225"/>
      <c r="U150" s="225"/>
      <c r="V150" s="225"/>
      <c r="W150" s="225"/>
      <c r="X150" s="206"/>
      <c r="Y150" s="206"/>
      <c r="Z150" s="206"/>
      <c r="AA150" s="206"/>
      <c r="AB150" s="206"/>
      <c r="AC150" s="206"/>
      <c r="AD150" s="206"/>
      <c r="AE150" s="206"/>
      <c r="AF150" s="206"/>
      <c r="AG150" s="206" t="s">
        <v>280</v>
      </c>
      <c r="AH150" s="206">
        <v>0</v>
      </c>
      <c r="AI150" s="206"/>
      <c r="AJ150" s="206"/>
      <c r="AK150" s="206"/>
      <c r="AL150" s="206"/>
      <c r="AM150" s="206"/>
      <c r="AN150" s="206"/>
      <c r="AO150" s="206"/>
      <c r="AP150" s="206"/>
      <c r="AQ150" s="206"/>
      <c r="AR150" s="206"/>
      <c r="AS150" s="206"/>
      <c r="AT150" s="206"/>
      <c r="AU150" s="206"/>
      <c r="AV150" s="206"/>
      <c r="AW150" s="206"/>
      <c r="AX150" s="206"/>
      <c r="AY150" s="206"/>
      <c r="AZ150" s="206"/>
      <c r="BA150" s="206"/>
      <c r="BB150" s="206"/>
      <c r="BC150" s="206"/>
      <c r="BD150" s="206"/>
      <c r="BE150" s="206"/>
      <c r="BF150" s="206"/>
      <c r="BG150" s="206"/>
      <c r="BH150" s="206"/>
    </row>
    <row r="151" spans="1:60" outlineLevel="1" x14ac:dyDescent="0.25">
      <c r="A151" s="223"/>
      <c r="B151" s="224"/>
      <c r="C151" s="254" t="s">
        <v>975</v>
      </c>
      <c r="D151" s="226"/>
      <c r="E151" s="227">
        <v>1.8452500000000001</v>
      </c>
      <c r="F151" s="225"/>
      <c r="G151" s="225"/>
      <c r="H151" s="225"/>
      <c r="I151" s="225"/>
      <c r="J151" s="225"/>
      <c r="K151" s="225"/>
      <c r="L151" s="225"/>
      <c r="M151" s="225"/>
      <c r="N151" s="225"/>
      <c r="O151" s="225"/>
      <c r="P151" s="225"/>
      <c r="Q151" s="225"/>
      <c r="R151" s="225"/>
      <c r="S151" s="225"/>
      <c r="T151" s="225"/>
      <c r="U151" s="225"/>
      <c r="V151" s="225"/>
      <c r="W151" s="225"/>
      <c r="X151" s="206"/>
      <c r="Y151" s="206"/>
      <c r="Z151" s="206"/>
      <c r="AA151" s="206"/>
      <c r="AB151" s="206"/>
      <c r="AC151" s="206"/>
      <c r="AD151" s="206"/>
      <c r="AE151" s="206"/>
      <c r="AF151" s="206"/>
      <c r="AG151" s="206" t="s">
        <v>280</v>
      </c>
      <c r="AH151" s="206">
        <v>0</v>
      </c>
      <c r="AI151" s="206"/>
      <c r="AJ151" s="206"/>
      <c r="AK151" s="206"/>
      <c r="AL151" s="206"/>
      <c r="AM151" s="206"/>
      <c r="AN151" s="206"/>
      <c r="AO151" s="206"/>
      <c r="AP151" s="206"/>
      <c r="AQ151" s="206"/>
      <c r="AR151" s="206"/>
      <c r="AS151" s="206"/>
      <c r="AT151" s="206"/>
      <c r="AU151" s="206"/>
      <c r="AV151" s="206"/>
      <c r="AW151" s="206"/>
      <c r="AX151" s="206"/>
      <c r="AY151" s="206"/>
      <c r="AZ151" s="206"/>
      <c r="BA151" s="206"/>
      <c r="BB151" s="206"/>
      <c r="BC151" s="206"/>
      <c r="BD151" s="206"/>
      <c r="BE151" s="206"/>
      <c r="BF151" s="206"/>
      <c r="BG151" s="206"/>
      <c r="BH151" s="206"/>
    </row>
    <row r="152" spans="1:60" ht="20.399999999999999" outlineLevel="1" x14ac:dyDescent="0.25">
      <c r="A152" s="223"/>
      <c r="B152" s="224"/>
      <c r="C152" s="254" t="s">
        <v>976</v>
      </c>
      <c r="D152" s="226"/>
      <c r="E152" s="227">
        <v>16.619199999999999</v>
      </c>
      <c r="F152" s="225"/>
      <c r="G152" s="225"/>
      <c r="H152" s="225"/>
      <c r="I152" s="225"/>
      <c r="J152" s="225"/>
      <c r="K152" s="225"/>
      <c r="L152" s="225"/>
      <c r="M152" s="225"/>
      <c r="N152" s="225"/>
      <c r="O152" s="225"/>
      <c r="P152" s="225"/>
      <c r="Q152" s="225"/>
      <c r="R152" s="225"/>
      <c r="S152" s="225"/>
      <c r="T152" s="225"/>
      <c r="U152" s="225"/>
      <c r="V152" s="225"/>
      <c r="W152" s="225"/>
      <c r="X152" s="206"/>
      <c r="Y152" s="206"/>
      <c r="Z152" s="206"/>
      <c r="AA152" s="206"/>
      <c r="AB152" s="206"/>
      <c r="AC152" s="206"/>
      <c r="AD152" s="206"/>
      <c r="AE152" s="206"/>
      <c r="AF152" s="206"/>
      <c r="AG152" s="206" t="s">
        <v>280</v>
      </c>
      <c r="AH152" s="206">
        <v>0</v>
      </c>
      <c r="AI152" s="206"/>
      <c r="AJ152" s="206"/>
      <c r="AK152" s="206"/>
      <c r="AL152" s="206"/>
      <c r="AM152" s="206"/>
      <c r="AN152" s="206"/>
      <c r="AO152" s="206"/>
      <c r="AP152" s="206"/>
      <c r="AQ152" s="206"/>
      <c r="AR152" s="206"/>
      <c r="AS152" s="206"/>
      <c r="AT152" s="206"/>
      <c r="AU152" s="206"/>
      <c r="AV152" s="206"/>
      <c r="AW152" s="206"/>
      <c r="AX152" s="206"/>
      <c r="AY152" s="206"/>
      <c r="AZ152" s="206"/>
      <c r="BA152" s="206"/>
      <c r="BB152" s="206"/>
      <c r="BC152" s="206"/>
      <c r="BD152" s="206"/>
      <c r="BE152" s="206"/>
      <c r="BF152" s="206"/>
      <c r="BG152" s="206"/>
      <c r="BH152" s="206"/>
    </row>
    <row r="153" spans="1:60" outlineLevel="1" x14ac:dyDescent="0.25">
      <c r="A153" s="223"/>
      <c r="B153" s="224"/>
      <c r="C153" s="254" t="s">
        <v>437</v>
      </c>
      <c r="D153" s="226"/>
      <c r="E153" s="227">
        <v>-1.08</v>
      </c>
      <c r="F153" s="225"/>
      <c r="G153" s="225"/>
      <c r="H153" s="225"/>
      <c r="I153" s="225"/>
      <c r="J153" s="225"/>
      <c r="K153" s="225"/>
      <c r="L153" s="225"/>
      <c r="M153" s="225"/>
      <c r="N153" s="225"/>
      <c r="O153" s="225"/>
      <c r="P153" s="225"/>
      <c r="Q153" s="225"/>
      <c r="R153" s="225"/>
      <c r="S153" s="225"/>
      <c r="T153" s="225"/>
      <c r="U153" s="225"/>
      <c r="V153" s="225"/>
      <c r="W153" s="225"/>
      <c r="X153" s="206"/>
      <c r="Y153" s="206"/>
      <c r="Z153" s="206"/>
      <c r="AA153" s="206"/>
      <c r="AB153" s="206"/>
      <c r="AC153" s="206"/>
      <c r="AD153" s="206"/>
      <c r="AE153" s="206"/>
      <c r="AF153" s="206"/>
      <c r="AG153" s="206" t="s">
        <v>280</v>
      </c>
      <c r="AH153" s="206">
        <v>0</v>
      </c>
      <c r="AI153" s="206"/>
      <c r="AJ153" s="206"/>
      <c r="AK153" s="206"/>
      <c r="AL153" s="206"/>
      <c r="AM153" s="206"/>
      <c r="AN153" s="206"/>
      <c r="AO153" s="206"/>
      <c r="AP153" s="206"/>
      <c r="AQ153" s="206"/>
      <c r="AR153" s="206"/>
      <c r="AS153" s="206"/>
      <c r="AT153" s="206"/>
      <c r="AU153" s="206"/>
      <c r="AV153" s="206"/>
      <c r="AW153" s="206"/>
      <c r="AX153" s="206"/>
      <c r="AY153" s="206"/>
      <c r="AZ153" s="206"/>
      <c r="BA153" s="206"/>
      <c r="BB153" s="206"/>
      <c r="BC153" s="206"/>
      <c r="BD153" s="206"/>
      <c r="BE153" s="206"/>
      <c r="BF153" s="206"/>
      <c r="BG153" s="206"/>
      <c r="BH153" s="206"/>
    </row>
    <row r="154" spans="1:60" outlineLevel="1" x14ac:dyDescent="0.25">
      <c r="A154" s="223"/>
      <c r="B154" s="224"/>
      <c r="C154" s="254" t="s">
        <v>977</v>
      </c>
      <c r="D154" s="226"/>
      <c r="E154" s="227">
        <v>0.96</v>
      </c>
      <c r="F154" s="225"/>
      <c r="G154" s="225"/>
      <c r="H154" s="225"/>
      <c r="I154" s="225"/>
      <c r="J154" s="225"/>
      <c r="K154" s="225"/>
      <c r="L154" s="225"/>
      <c r="M154" s="225"/>
      <c r="N154" s="225"/>
      <c r="O154" s="225"/>
      <c r="P154" s="225"/>
      <c r="Q154" s="225"/>
      <c r="R154" s="225"/>
      <c r="S154" s="225"/>
      <c r="T154" s="225"/>
      <c r="U154" s="225"/>
      <c r="V154" s="225"/>
      <c r="W154" s="225"/>
      <c r="X154" s="206"/>
      <c r="Y154" s="206"/>
      <c r="Z154" s="206"/>
      <c r="AA154" s="206"/>
      <c r="AB154" s="206"/>
      <c r="AC154" s="206"/>
      <c r="AD154" s="206"/>
      <c r="AE154" s="206"/>
      <c r="AF154" s="206"/>
      <c r="AG154" s="206" t="s">
        <v>280</v>
      </c>
      <c r="AH154" s="206">
        <v>0</v>
      </c>
      <c r="AI154" s="206"/>
      <c r="AJ154" s="206"/>
      <c r="AK154" s="206"/>
      <c r="AL154" s="206"/>
      <c r="AM154" s="206"/>
      <c r="AN154" s="206"/>
      <c r="AO154" s="206"/>
      <c r="AP154" s="206"/>
      <c r="AQ154" s="206"/>
      <c r="AR154" s="206"/>
      <c r="AS154" s="206"/>
      <c r="AT154" s="206"/>
      <c r="AU154" s="206"/>
      <c r="AV154" s="206"/>
      <c r="AW154" s="206"/>
      <c r="AX154" s="206"/>
      <c r="AY154" s="206"/>
      <c r="AZ154" s="206"/>
      <c r="BA154" s="206"/>
      <c r="BB154" s="206"/>
      <c r="BC154" s="206"/>
      <c r="BD154" s="206"/>
      <c r="BE154" s="206"/>
      <c r="BF154" s="206"/>
      <c r="BG154" s="206"/>
      <c r="BH154" s="206"/>
    </row>
    <row r="155" spans="1:60" outlineLevel="1" x14ac:dyDescent="0.25">
      <c r="A155" s="223"/>
      <c r="B155" s="224"/>
      <c r="C155" s="254" t="s">
        <v>978</v>
      </c>
      <c r="D155" s="226"/>
      <c r="E155" s="227">
        <v>21.58578</v>
      </c>
      <c r="F155" s="225"/>
      <c r="G155" s="225"/>
      <c r="H155" s="225"/>
      <c r="I155" s="225"/>
      <c r="J155" s="225"/>
      <c r="K155" s="225"/>
      <c r="L155" s="225"/>
      <c r="M155" s="225"/>
      <c r="N155" s="225"/>
      <c r="O155" s="225"/>
      <c r="P155" s="225"/>
      <c r="Q155" s="225"/>
      <c r="R155" s="225"/>
      <c r="S155" s="225"/>
      <c r="T155" s="225"/>
      <c r="U155" s="225"/>
      <c r="V155" s="225"/>
      <c r="W155" s="225"/>
      <c r="X155" s="206"/>
      <c r="Y155" s="206"/>
      <c r="Z155" s="206"/>
      <c r="AA155" s="206"/>
      <c r="AB155" s="206"/>
      <c r="AC155" s="206"/>
      <c r="AD155" s="206"/>
      <c r="AE155" s="206"/>
      <c r="AF155" s="206"/>
      <c r="AG155" s="206" t="s">
        <v>280</v>
      </c>
      <c r="AH155" s="206">
        <v>0</v>
      </c>
      <c r="AI155" s="206"/>
      <c r="AJ155" s="206"/>
      <c r="AK155" s="206"/>
      <c r="AL155" s="206"/>
      <c r="AM155" s="206"/>
      <c r="AN155" s="206"/>
      <c r="AO155" s="206"/>
      <c r="AP155" s="206"/>
      <c r="AQ155" s="206"/>
      <c r="AR155" s="206"/>
      <c r="AS155" s="206"/>
      <c r="AT155" s="206"/>
      <c r="AU155" s="206"/>
      <c r="AV155" s="206"/>
      <c r="AW155" s="206"/>
      <c r="AX155" s="206"/>
      <c r="AY155" s="206"/>
      <c r="AZ155" s="206"/>
      <c r="BA155" s="206"/>
      <c r="BB155" s="206"/>
      <c r="BC155" s="206"/>
      <c r="BD155" s="206"/>
      <c r="BE155" s="206"/>
      <c r="BF155" s="206"/>
      <c r="BG155" s="206"/>
      <c r="BH155" s="206"/>
    </row>
    <row r="156" spans="1:60" outlineLevel="1" x14ac:dyDescent="0.25">
      <c r="A156" s="223"/>
      <c r="B156" s="224"/>
      <c r="C156" s="254" t="s">
        <v>979</v>
      </c>
      <c r="D156" s="226"/>
      <c r="E156" s="227">
        <v>-4.32</v>
      </c>
      <c r="F156" s="225"/>
      <c r="G156" s="225"/>
      <c r="H156" s="225"/>
      <c r="I156" s="225"/>
      <c r="J156" s="225"/>
      <c r="K156" s="225"/>
      <c r="L156" s="225"/>
      <c r="M156" s="225"/>
      <c r="N156" s="225"/>
      <c r="O156" s="225"/>
      <c r="P156" s="225"/>
      <c r="Q156" s="225"/>
      <c r="R156" s="225"/>
      <c r="S156" s="225"/>
      <c r="T156" s="225"/>
      <c r="U156" s="225"/>
      <c r="V156" s="225"/>
      <c r="W156" s="225"/>
      <c r="X156" s="206"/>
      <c r="Y156" s="206"/>
      <c r="Z156" s="206"/>
      <c r="AA156" s="206"/>
      <c r="AB156" s="206"/>
      <c r="AC156" s="206"/>
      <c r="AD156" s="206"/>
      <c r="AE156" s="206"/>
      <c r="AF156" s="206"/>
      <c r="AG156" s="206" t="s">
        <v>280</v>
      </c>
      <c r="AH156" s="206">
        <v>0</v>
      </c>
      <c r="AI156" s="206"/>
      <c r="AJ156" s="206"/>
      <c r="AK156" s="206"/>
      <c r="AL156" s="206"/>
      <c r="AM156" s="206"/>
      <c r="AN156" s="206"/>
      <c r="AO156" s="206"/>
      <c r="AP156" s="206"/>
      <c r="AQ156" s="206"/>
      <c r="AR156" s="206"/>
      <c r="AS156" s="206"/>
      <c r="AT156" s="206"/>
      <c r="AU156" s="206"/>
      <c r="AV156" s="206"/>
      <c r="AW156" s="206"/>
      <c r="AX156" s="206"/>
      <c r="AY156" s="206"/>
      <c r="AZ156" s="206"/>
      <c r="BA156" s="206"/>
      <c r="BB156" s="206"/>
      <c r="BC156" s="206"/>
      <c r="BD156" s="206"/>
      <c r="BE156" s="206"/>
      <c r="BF156" s="206"/>
      <c r="BG156" s="206"/>
      <c r="BH156" s="206"/>
    </row>
    <row r="157" spans="1:60" outlineLevel="1" x14ac:dyDescent="0.25">
      <c r="A157" s="223"/>
      <c r="B157" s="224"/>
      <c r="C157" s="254" t="s">
        <v>980</v>
      </c>
      <c r="D157" s="226"/>
      <c r="E157" s="227">
        <v>14.5418</v>
      </c>
      <c r="F157" s="225"/>
      <c r="G157" s="225"/>
      <c r="H157" s="225"/>
      <c r="I157" s="225"/>
      <c r="J157" s="225"/>
      <c r="K157" s="225"/>
      <c r="L157" s="225"/>
      <c r="M157" s="225"/>
      <c r="N157" s="225"/>
      <c r="O157" s="225"/>
      <c r="P157" s="225"/>
      <c r="Q157" s="225"/>
      <c r="R157" s="225"/>
      <c r="S157" s="225"/>
      <c r="T157" s="225"/>
      <c r="U157" s="225"/>
      <c r="V157" s="225"/>
      <c r="W157" s="225"/>
      <c r="X157" s="206"/>
      <c r="Y157" s="206"/>
      <c r="Z157" s="206"/>
      <c r="AA157" s="206"/>
      <c r="AB157" s="206"/>
      <c r="AC157" s="206"/>
      <c r="AD157" s="206"/>
      <c r="AE157" s="206"/>
      <c r="AF157" s="206"/>
      <c r="AG157" s="206" t="s">
        <v>280</v>
      </c>
      <c r="AH157" s="206">
        <v>0</v>
      </c>
      <c r="AI157" s="206"/>
      <c r="AJ157" s="206"/>
      <c r="AK157" s="206"/>
      <c r="AL157" s="206"/>
      <c r="AM157" s="206"/>
      <c r="AN157" s="206"/>
      <c r="AO157" s="206"/>
      <c r="AP157" s="206"/>
      <c r="AQ157" s="206"/>
      <c r="AR157" s="206"/>
      <c r="AS157" s="206"/>
      <c r="AT157" s="206"/>
      <c r="AU157" s="206"/>
      <c r="AV157" s="206"/>
      <c r="AW157" s="206"/>
      <c r="AX157" s="206"/>
      <c r="AY157" s="206"/>
      <c r="AZ157" s="206"/>
      <c r="BA157" s="206"/>
      <c r="BB157" s="206"/>
      <c r="BC157" s="206"/>
      <c r="BD157" s="206"/>
      <c r="BE157" s="206"/>
      <c r="BF157" s="206"/>
      <c r="BG157" s="206"/>
      <c r="BH157" s="206"/>
    </row>
    <row r="158" spans="1:60" outlineLevel="1" x14ac:dyDescent="0.25">
      <c r="A158" s="223"/>
      <c r="B158" s="224"/>
      <c r="C158" s="254" t="s">
        <v>413</v>
      </c>
      <c r="D158" s="226"/>
      <c r="E158" s="227">
        <v>-1.5760000000000001</v>
      </c>
      <c r="F158" s="225"/>
      <c r="G158" s="225"/>
      <c r="H158" s="225"/>
      <c r="I158" s="225"/>
      <c r="J158" s="225"/>
      <c r="K158" s="225"/>
      <c r="L158" s="225"/>
      <c r="M158" s="225"/>
      <c r="N158" s="225"/>
      <c r="O158" s="225"/>
      <c r="P158" s="225"/>
      <c r="Q158" s="225"/>
      <c r="R158" s="225"/>
      <c r="S158" s="225"/>
      <c r="T158" s="225"/>
      <c r="U158" s="225"/>
      <c r="V158" s="225"/>
      <c r="W158" s="225"/>
      <c r="X158" s="206"/>
      <c r="Y158" s="206"/>
      <c r="Z158" s="206"/>
      <c r="AA158" s="206"/>
      <c r="AB158" s="206"/>
      <c r="AC158" s="206"/>
      <c r="AD158" s="206"/>
      <c r="AE158" s="206"/>
      <c r="AF158" s="206"/>
      <c r="AG158" s="206" t="s">
        <v>280</v>
      </c>
      <c r="AH158" s="206">
        <v>0</v>
      </c>
      <c r="AI158" s="206"/>
      <c r="AJ158" s="206"/>
      <c r="AK158" s="206"/>
      <c r="AL158" s="206"/>
      <c r="AM158" s="206"/>
      <c r="AN158" s="206"/>
      <c r="AO158" s="206"/>
      <c r="AP158" s="206"/>
      <c r="AQ158" s="206"/>
      <c r="AR158" s="206"/>
      <c r="AS158" s="206"/>
      <c r="AT158" s="206"/>
      <c r="AU158" s="206"/>
      <c r="AV158" s="206"/>
      <c r="AW158" s="206"/>
      <c r="AX158" s="206"/>
      <c r="AY158" s="206"/>
      <c r="AZ158" s="206"/>
      <c r="BA158" s="206"/>
      <c r="BB158" s="206"/>
      <c r="BC158" s="206"/>
      <c r="BD158" s="206"/>
      <c r="BE158" s="206"/>
      <c r="BF158" s="206"/>
      <c r="BG158" s="206"/>
      <c r="BH158" s="206"/>
    </row>
    <row r="159" spans="1:60" outlineLevel="1" x14ac:dyDescent="0.25">
      <c r="A159" s="223"/>
      <c r="B159" s="224"/>
      <c r="C159" s="254" t="s">
        <v>981</v>
      </c>
      <c r="D159" s="226"/>
      <c r="E159" s="227">
        <v>1.659</v>
      </c>
      <c r="F159" s="225"/>
      <c r="G159" s="225"/>
      <c r="H159" s="225"/>
      <c r="I159" s="225"/>
      <c r="J159" s="225"/>
      <c r="K159" s="225"/>
      <c r="L159" s="225"/>
      <c r="M159" s="225"/>
      <c r="N159" s="225"/>
      <c r="O159" s="225"/>
      <c r="P159" s="225"/>
      <c r="Q159" s="225"/>
      <c r="R159" s="225"/>
      <c r="S159" s="225"/>
      <c r="T159" s="225"/>
      <c r="U159" s="225"/>
      <c r="V159" s="225"/>
      <c r="W159" s="225"/>
      <c r="X159" s="206"/>
      <c r="Y159" s="206"/>
      <c r="Z159" s="206"/>
      <c r="AA159" s="206"/>
      <c r="AB159" s="206"/>
      <c r="AC159" s="206"/>
      <c r="AD159" s="206"/>
      <c r="AE159" s="206"/>
      <c r="AF159" s="206"/>
      <c r="AG159" s="206" t="s">
        <v>280</v>
      </c>
      <c r="AH159" s="206">
        <v>0</v>
      </c>
      <c r="AI159" s="206"/>
      <c r="AJ159" s="206"/>
      <c r="AK159" s="206"/>
      <c r="AL159" s="206"/>
      <c r="AM159" s="206"/>
      <c r="AN159" s="206"/>
      <c r="AO159" s="206"/>
      <c r="AP159" s="206"/>
      <c r="AQ159" s="206"/>
      <c r="AR159" s="206"/>
      <c r="AS159" s="206"/>
      <c r="AT159" s="206"/>
      <c r="AU159" s="206"/>
      <c r="AV159" s="206"/>
      <c r="AW159" s="206"/>
      <c r="AX159" s="206"/>
      <c r="AY159" s="206"/>
      <c r="AZ159" s="206"/>
      <c r="BA159" s="206"/>
      <c r="BB159" s="206"/>
      <c r="BC159" s="206"/>
      <c r="BD159" s="206"/>
      <c r="BE159" s="206"/>
      <c r="BF159" s="206"/>
      <c r="BG159" s="206"/>
      <c r="BH159" s="206"/>
    </row>
    <row r="160" spans="1:60" ht="20.399999999999999" outlineLevel="1" x14ac:dyDescent="0.25">
      <c r="A160" s="223"/>
      <c r="B160" s="224"/>
      <c r="C160" s="254" t="s">
        <v>982</v>
      </c>
      <c r="D160" s="226"/>
      <c r="E160" s="227">
        <v>81.712130000000002</v>
      </c>
      <c r="F160" s="225"/>
      <c r="G160" s="225"/>
      <c r="H160" s="225"/>
      <c r="I160" s="225"/>
      <c r="J160" s="225"/>
      <c r="K160" s="225"/>
      <c r="L160" s="225"/>
      <c r="M160" s="225"/>
      <c r="N160" s="225"/>
      <c r="O160" s="225"/>
      <c r="P160" s="225"/>
      <c r="Q160" s="225"/>
      <c r="R160" s="225"/>
      <c r="S160" s="225"/>
      <c r="T160" s="225"/>
      <c r="U160" s="225"/>
      <c r="V160" s="225"/>
      <c r="W160" s="225"/>
      <c r="X160" s="206"/>
      <c r="Y160" s="206"/>
      <c r="Z160" s="206"/>
      <c r="AA160" s="206"/>
      <c r="AB160" s="206"/>
      <c r="AC160" s="206"/>
      <c r="AD160" s="206"/>
      <c r="AE160" s="206"/>
      <c r="AF160" s="206"/>
      <c r="AG160" s="206" t="s">
        <v>280</v>
      </c>
      <c r="AH160" s="206">
        <v>0</v>
      </c>
      <c r="AI160" s="206"/>
      <c r="AJ160" s="206"/>
      <c r="AK160" s="206"/>
      <c r="AL160" s="206"/>
      <c r="AM160" s="206"/>
      <c r="AN160" s="206"/>
      <c r="AO160" s="206"/>
      <c r="AP160" s="206"/>
      <c r="AQ160" s="206"/>
      <c r="AR160" s="206"/>
      <c r="AS160" s="206"/>
      <c r="AT160" s="206"/>
      <c r="AU160" s="206"/>
      <c r="AV160" s="206"/>
      <c r="AW160" s="206"/>
      <c r="AX160" s="206"/>
      <c r="AY160" s="206"/>
      <c r="AZ160" s="206"/>
      <c r="BA160" s="206"/>
      <c r="BB160" s="206"/>
      <c r="BC160" s="206"/>
      <c r="BD160" s="206"/>
      <c r="BE160" s="206"/>
      <c r="BF160" s="206"/>
      <c r="BG160" s="206"/>
      <c r="BH160" s="206"/>
    </row>
    <row r="161" spans="1:60" outlineLevel="1" x14ac:dyDescent="0.25">
      <c r="A161" s="223"/>
      <c r="B161" s="224"/>
      <c r="C161" s="254" t="s">
        <v>983</v>
      </c>
      <c r="D161" s="226"/>
      <c r="E161" s="227">
        <v>-2.88</v>
      </c>
      <c r="F161" s="225"/>
      <c r="G161" s="225"/>
      <c r="H161" s="225"/>
      <c r="I161" s="225"/>
      <c r="J161" s="225"/>
      <c r="K161" s="225"/>
      <c r="L161" s="225"/>
      <c r="M161" s="225"/>
      <c r="N161" s="225"/>
      <c r="O161" s="225"/>
      <c r="P161" s="225"/>
      <c r="Q161" s="225"/>
      <c r="R161" s="225"/>
      <c r="S161" s="225"/>
      <c r="T161" s="225"/>
      <c r="U161" s="225"/>
      <c r="V161" s="225"/>
      <c r="W161" s="225"/>
      <c r="X161" s="206"/>
      <c r="Y161" s="206"/>
      <c r="Z161" s="206"/>
      <c r="AA161" s="206"/>
      <c r="AB161" s="206"/>
      <c r="AC161" s="206"/>
      <c r="AD161" s="206"/>
      <c r="AE161" s="206"/>
      <c r="AF161" s="206"/>
      <c r="AG161" s="206" t="s">
        <v>280</v>
      </c>
      <c r="AH161" s="206">
        <v>0</v>
      </c>
      <c r="AI161" s="206"/>
      <c r="AJ161" s="206"/>
      <c r="AK161" s="206"/>
      <c r="AL161" s="206"/>
      <c r="AM161" s="206"/>
      <c r="AN161" s="206"/>
      <c r="AO161" s="206"/>
      <c r="AP161" s="206"/>
      <c r="AQ161" s="206"/>
      <c r="AR161" s="206"/>
      <c r="AS161" s="206"/>
      <c r="AT161" s="206"/>
      <c r="AU161" s="206"/>
      <c r="AV161" s="206"/>
      <c r="AW161" s="206"/>
      <c r="AX161" s="206"/>
      <c r="AY161" s="206"/>
      <c r="AZ161" s="206"/>
      <c r="BA161" s="206"/>
      <c r="BB161" s="206"/>
      <c r="BC161" s="206"/>
      <c r="BD161" s="206"/>
      <c r="BE161" s="206"/>
      <c r="BF161" s="206"/>
      <c r="BG161" s="206"/>
      <c r="BH161" s="206"/>
    </row>
    <row r="162" spans="1:60" outlineLevel="1" x14ac:dyDescent="0.25">
      <c r="A162" s="223"/>
      <c r="B162" s="224"/>
      <c r="C162" s="254" t="s">
        <v>984</v>
      </c>
      <c r="D162" s="226"/>
      <c r="E162" s="227">
        <v>-3.94</v>
      </c>
      <c r="F162" s="225"/>
      <c r="G162" s="225"/>
      <c r="H162" s="225"/>
      <c r="I162" s="225"/>
      <c r="J162" s="225"/>
      <c r="K162" s="225"/>
      <c r="L162" s="225"/>
      <c r="M162" s="225"/>
      <c r="N162" s="225"/>
      <c r="O162" s="225"/>
      <c r="P162" s="225"/>
      <c r="Q162" s="225"/>
      <c r="R162" s="225"/>
      <c r="S162" s="225"/>
      <c r="T162" s="225"/>
      <c r="U162" s="225"/>
      <c r="V162" s="225"/>
      <c r="W162" s="225"/>
      <c r="X162" s="206"/>
      <c r="Y162" s="206"/>
      <c r="Z162" s="206"/>
      <c r="AA162" s="206"/>
      <c r="AB162" s="206"/>
      <c r="AC162" s="206"/>
      <c r="AD162" s="206"/>
      <c r="AE162" s="206"/>
      <c r="AF162" s="206"/>
      <c r="AG162" s="206" t="s">
        <v>280</v>
      </c>
      <c r="AH162" s="206">
        <v>0</v>
      </c>
      <c r="AI162" s="206"/>
      <c r="AJ162" s="206"/>
      <c r="AK162" s="206"/>
      <c r="AL162" s="206"/>
      <c r="AM162" s="206"/>
      <c r="AN162" s="206"/>
      <c r="AO162" s="206"/>
      <c r="AP162" s="206"/>
      <c r="AQ162" s="206"/>
      <c r="AR162" s="206"/>
      <c r="AS162" s="206"/>
      <c r="AT162" s="206"/>
      <c r="AU162" s="206"/>
      <c r="AV162" s="206"/>
      <c r="AW162" s="206"/>
      <c r="AX162" s="206"/>
      <c r="AY162" s="206"/>
      <c r="AZ162" s="206"/>
      <c r="BA162" s="206"/>
      <c r="BB162" s="206"/>
      <c r="BC162" s="206"/>
      <c r="BD162" s="206"/>
      <c r="BE162" s="206"/>
      <c r="BF162" s="206"/>
      <c r="BG162" s="206"/>
      <c r="BH162" s="206"/>
    </row>
    <row r="163" spans="1:60" ht="30.6" outlineLevel="1" x14ac:dyDescent="0.25">
      <c r="A163" s="223"/>
      <c r="B163" s="224"/>
      <c r="C163" s="254" t="s">
        <v>985</v>
      </c>
      <c r="D163" s="226"/>
      <c r="E163" s="227">
        <v>3.1589999999999998</v>
      </c>
      <c r="F163" s="225"/>
      <c r="G163" s="225"/>
      <c r="H163" s="225"/>
      <c r="I163" s="225"/>
      <c r="J163" s="225"/>
      <c r="K163" s="225"/>
      <c r="L163" s="225"/>
      <c r="M163" s="225"/>
      <c r="N163" s="225"/>
      <c r="O163" s="225"/>
      <c r="P163" s="225"/>
      <c r="Q163" s="225"/>
      <c r="R163" s="225"/>
      <c r="S163" s="225"/>
      <c r="T163" s="225"/>
      <c r="U163" s="225"/>
      <c r="V163" s="225"/>
      <c r="W163" s="225"/>
      <c r="X163" s="206"/>
      <c r="Y163" s="206"/>
      <c r="Z163" s="206"/>
      <c r="AA163" s="206"/>
      <c r="AB163" s="206"/>
      <c r="AC163" s="206"/>
      <c r="AD163" s="206"/>
      <c r="AE163" s="206"/>
      <c r="AF163" s="206"/>
      <c r="AG163" s="206" t="s">
        <v>280</v>
      </c>
      <c r="AH163" s="206">
        <v>0</v>
      </c>
      <c r="AI163" s="206"/>
      <c r="AJ163" s="206"/>
      <c r="AK163" s="206"/>
      <c r="AL163" s="206"/>
      <c r="AM163" s="206"/>
      <c r="AN163" s="206"/>
      <c r="AO163" s="206"/>
      <c r="AP163" s="206"/>
      <c r="AQ163" s="206"/>
      <c r="AR163" s="206"/>
      <c r="AS163" s="206"/>
      <c r="AT163" s="206"/>
      <c r="AU163" s="206"/>
      <c r="AV163" s="206"/>
      <c r="AW163" s="206"/>
      <c r="AX163" s="206"/>
      <c r="AY163" s="206"/>
      <c r="AZ163" s="206"/>
      <c r="BA163" s="206"/>
      <c r="BB163" s="206"/>
      <c r="BC163" s="206"/>
      <c r="BD163" s="206"/>
      <c r="BE163" s="206"/>
      <c r="BF163" s="206"/>
      <c r="BG163" s="206"/>
      <c r="BH163" s="206"/>
    </row>
    <row r="164" spans="1:60" ht="20.399999999999999" outlineLevel="1" x14ac:dyDescent="0.25">
      <c r="A164" s="223"/>
      <c r="B164" s="224"/>
      <c r="C164" s="254" t="s">
        <v>986</v>
      </c>
      <c r="D164" s="226"/>
      <c r="E164" s="227">
        <v>43.801180000000002</v>
      </c>
      <c r="F164" s="225"/>
      <c r="G164" s="225"/>
      <c r="H164" s="225"/>
      <c r="I164" s="225"/>
      <c r="J164" s="225"/>
      <c r="K164" s="225"/>
      <c r="L164" s="225"/>
      <c r="M164" s="225"/>
      <c r="N164" s="225"/>
      <c r="O164" s="225"/>
      <c r="P164" s="225"/>
      <c r="Q164" s="225"/>
      <c r="R164" s="225"/>
      <c r="S164" s="225"/>
      <c r="T164" s="225"/>
      <c r="U164" s="225"/>
      <c r="V164" s="225"/>
      <c r="W164" s="225"/>
      <c r="X164" s="206"/>
      <c r="Y164" s="206"/>
      <c r="Z164" s="206"/>
      <c r="AA164" s="206"/>
      <c r="AB164" s="206"/>
      <c r="AC164" s="206"/>
      <c r="AD164" s="206"/>
      <c r="AE164" s="206"/>
      <c r="AF164" s="206"/>
      <c r="AG164" s="206" t="s">
        <v>280</v>
      </c>
      <c r="AH164" s="206">
        <v>0</v>
      </c>
      <c r="AI164" s="206"/>
      <c r="AJ164" s="206"/>
      <c r="AK164" s="206"/>
      <c r="AL164" s="206"/>
      <c r="AM164" s="206"/>
      <c r="AN164" s="206"/>
      <c r="AO164" s="206"/>
      <c r="AP164" s="206"/>
      <c r="AQ164" s="206"/>
      <c r="AR164" s="206"/>
      <c r="AS164" s="206"/>
      <c r="AT164" s="206"/>
      <c r="AU164" s="206"/>
      <c r="AV164" s="206"/>
      <c r="AW164" s="206"/>
      <c r="AX164" s="206"/>
      <c r="AY164" s="206"/>
      <c r="AZ164" s="206"/>
      <c r="BA164" s="206"/>
      <c r="BB164" s="206"/>
      <c r="BC164" s="206"/>
      <c r="BD164" s="206"/>
      <c r="BE164" s="206"/>
      <c r="BF164" s="206"/>
      <c r="BG164" s="206"/>
      <c r="BH164" s="206"/>
    </row>
    <row r="165" spans="1:60" outlineLevel="1" x14ac:dyDescent="0.25">
      <c r="A165" s="223"/>
      <c r="B165" s="224"/>
      <c r="C165" s="254" t="s">
        <v>987</v>
      </c>
      <c r="D165" s="226"/>
      <c r="E165" s="227">
        <v>-1.804</v>
      </c>
      <c r="F165" s="225"/>
      <c r="G165" s="225"/>
      <c r="H165" s="225"/>
      <c r="I165" s="225"/>
      <c r="J165" s="225"/>
      <c r="K165" s="225"/>
      <c r="L165" s="225"/>
      <c r="M165" s="225"/>
      <c r="N165" s="225"/>
      <c r="O165" s="225"/>
      <c r="P165" s="225"/>
      <c r="Q165" s="225"/>
      <c r="R165" s="225"/>
      <c r="S165" s="225"/>
      <c r="T165" s="225"/>
      <c r="U165" s="225"/>
      <c r="V165" s="225"/>
      <c r="W165" s="225"/>
      <c r="X165" s="206"/>
      <c r="Y165" s="206"/>
      <c r="Z165" s="206"/>
      <c r="AA165" s="206"/>
      <c r="AB165" s="206"/>
      <c r="AC165" s="206"/>
      <c r="AD165" s="206"/>
      <c r="AE165" s="206"/>
      <c r="AF165" s="206"/>
      <c r="AG165" s="206" t="s">
        <v>280</v>
      </c>
      <c r="AH165" s="206">
        <v>0</v>
      </c>
      <c r="AI165" s="206"/>
      <c r="AJ165" s="206"/>
      <c r="AK165" s="206"/>
      <c r="AL165" s="206"/>
      <c r="AM165" s="206"/>
      <c r="AN165" s="206"/>
      <c r="AO165" s="206"/>
      <c r="AP165" s="206"/>
      <c r="AQ165" s="206"/>
      <c r="AR165" s="206"/>
      <c r="AS165" s="206"/>
      <c r="AT165" s="206"/>
      <c r="AU165" s="206"/>
      <c r="AV165" s="206"/>
      <c r="AW165" s="206"/>
      <c r="AX165" s="206"/>
      <c r="AY165" s="206"/>
      <c r="AZ165" s="206"/>
      <c r="BA165" s="206"/>
      <c r="BB165" s="206"/>
      <c r="BC165" s="206"/>
      <c r="BD165" s="206"/>
      <c r="BE165" s="206"/>
      <c r="BF165" s="206"/>
      <c r="BG165" s="206"/>
      <c r="BH165" s="206"/>
    </row>
    <row r="166" spans="1:60" outlineLevel="1" x14ac:dyDescent="0.25">
      <c r="A166" s="223"/>
      <c r="B166" s="224"/>
      <c r="C166" s="254" t="s">
        <v>988</v>
      </c>
      <c r="D166" s="226"/>
      <c r="E166" s="227">
        <v>3.7349999999999999</v>
      </c>
      <c r="F166" s="225"/>
      <c r="G166" s="225"/>
      <c r="H166" s="225"/>
      <c r="I166" s="225"/>
      <c r="J166" s="225"/>
      <c r="K166" s="225"/>
      <c r="L166" s="225"/>
      <c r="M166" s="225"/>
      <c r="N166" s="225"/>
      <c r="O166" s="225"/>
      <c r="P166" s="225"/>
      <c r="Q166" s="225"/>
      <c r="R166" s="225"/>
      <c r="S166" s="225"/>
      <c r="T166" s="225"/>
      <c r="U166" s="225"/>
      <c r="V166" s="225"/>
      <c r="W166" s="225"/>
      <c r="X166" s="206"/>
      <c r="Y166" s="206"/>
      <c r="Z166" s="206"/>
      <c r="AA166" s="206"/>
      <c r="AB166" s="206"/>
      <c r="AC166" s="206"/>
      <c r="AD166" s="206"/>
      <c r="AE166" s="206"/>
      <c r="AF166" s="206"/>
      <c r="AG166" s="206" t="s">
        <v>280</v>
      </c>
      <c r="AH166" s="206">
        <v>0</v>
      </c>
      <c r="AI166" s="206"/>
      <c r="AJ166" s="206"/>
      <c r="AK166" s="206"/>
      <c r="AL166" s="206"/>
      <c r="AM166" s="206"/>
      <c r="AN166" s="206"/>
      <c r="AO166" s="206"/>
      <c r="AP166" s="206"/>
      <c r="AQ166" s="206"/>
      <c r="AR166" s="206"/>
      <c r="AS166" s="206"/>
      <c r="AT166" s="206"/>
      <c r="AU166" s="206"/>
      <c r="AV166" s="206"/>
      <c r="AW166" s="206"/>
      <c r="AX166" s="206"/>
      <c r="AY166" s="206"/>
      <c r="AZ166" s="206"/>
      <c r="BA166" s="206"/>
      <c r="BB166" s="206"/>
      <c r="BC166" s="206"/>
      <c r="BD166" s="206"/>
      <c r="BE166" s="206"/>
      <c r="BF166" s="206"/>
      <c r="BG166" s="206"/>
      <c r="BH166" s="206"/>
    </row>
    <row r="167" spans="1:60" outlineLevel="1" x14ac:dyDescent="0.25">
      <c r="A167" s="223"/>
      <c r="B167" s="224"/>
      <c r="C167" s="254" t="s">
        <v>989</v>
      </c>
      <c r="D167" s="226"/>
      <c r="E167" s="227">
        <v>9.5879999999999992</v>
      </c>
      <c r="F167" s="225"/>
      <c r="G167" s="225"/>
      <c r="H167" s="225"/>
      <c r="I167" s="225"/>
      <c r="J167" s="225"/>
      <c r="K167" s="225"/>
      <c r="L167" s="225"/>
      <c r="M167" s="225"/>
      <c r="N167" s="225"/>
      <c r="O167" s="225"/>
      <c r="P167" s="225"/>
      <c r="Q167" s="225"/>
      <c r="R167" s="225"/>
      <c r="S167" s="225"/>
      <c r="T167" s="225"/>
      <c r="U167" s="225"/>
      <c r="V167" s="225"/>
      <c r="W167" s="225"/>
      <c r="X167" s="206"/>
      <c r="Y167" s="206"/>
      <c r="Z167" s="206"/>
      <c r="AA167" s="206"/>
      <c r="AB167" s="206"/>
      <c r="AC167" s="206"/>
      <c r="AD167" s="206"/>
      <c r="AE167" s="206"/>
      <c r="AF167" s="206"/>
      <c r="AG167" s="206" t="s">
        <v>280</v>
      </c>
      <c r="AH167" s="206">
        <v>0</v>
      </c>
      <c r="AI167" s="206"/>
      <c r="AJ167" s="206"/>
      <c r="AK167" s="206"/>
      <c r="AL167" s="206"/>
      <c r="AM167" s="206"/>
      <c r="AN167" s="206"/>
      <c r="AO167" s="206"/>
      <c r="AP167" s="206"/>
      <c r="AQ167" s="206"/>
      <c r="AR167" s="206"/>
      <c r="AS167" s="206"/>
      <c r="AT167" s="206"/>
      <c r="AU167" s="206"/>
      <c r="AV167" s="206"/>
      <c r="AW167" s="206"/>
      <c r="AX167" s="206"/>
      <c r="AY167" s="206"/>
      <c r="AZ167" s="206"/>
      <c r="BA167" s="206"/>
      <c r="BB167" s="206"/>
      <c r="BC167" s="206"/>
      <c r="BD167" s="206"/>
      <c r="BE167" s="206"/>
      <c r="BF167" s="206"/>
      <c r="BG167" s="206"/>
      <c r="BH167" s="206"/>
    </row>
    <row r="168" spans="1:60" ht="20.399999999999999" outlineLevel="1" x14ac:dyDescent="0.25">
      <c r="A168" s="223"/>
      <c r="B168" s="224"/>
      <c r="C168" s="254" t="s">
        <v>990</v>
      </c>
      <c r="D168" s="226"/>
      <c r="E168" s="227">
        <v>16.619199999999999</v>
      </c>
      <c r="F168" s="225"/>
      <c r="G168" s="225"/>
      <c r="H168" s="225"/>
      <c r="I168" s="225"/>
      <c r="J168" s="225"/>
      <c r="K168" s="225"/>
      <c r="L168" s="225"/>
      <c r="M168" s="225"/>
      <c r="N168" s="225"/>
      <c r="O168" s="225"/>
      <c r="P168" s="225"/>
      <c r="Q168" s="225"/>
      <c r="R168" s="225"/>
      <c r="S168" s="225"/>
      <c r="T168" s="225"/>
      <c r="U168" s="225"/>
      <c r="V168" s="225"/>
      <c r="W168" s="225"/>
      <c r="X168" s="206"/>
      <c r="Y168" s="206"/>
      <c r="Z168" s="206"/>
      <c r="AA168" s="206"/>
      <c r="AB168" s="206"/>
      <c r="AC168" s="206"/>
      <c r="AD168" s="206"/>
      <c r="AE168" s="206"/>
      <c r="AF168" s="206"/>
      <c r="AG168" s="206" t="s">
        <v>280</v>
      </c>
      <c r="AH168" s="206">
        <v>0</v>
      </c>
      <c r="AI168" s="206"/>
      <c r="AJ168" s="206"/>
      <c r="AK168" s="206"/>
      <c r="AL168" s="206"/>
      <c r="AM168" s="206"/>
      <c r="AN168" s="206"/>
      <c r="AO168" s="206"/>
      <c r="AP168" s="206"/>
      <c r="AQ168" s="206"/>
      <c r="AR168" s="206"/>
      <c r="AS168" s="206"/>
      <c r="AT168" s="206"/>
      <c r="AU168" s="206"/>
      <c r="AV168" s="206"/>
      <c r="AW168" s="206"/>
      <c r="AX168" s="206"/>
      <c r="AY168" s="206"/>
      <c r="AZ168" s="206"/>
      <c r="BA168" s="206"/>
      <c r="BB168" s="206"/>
      <c r="BC168" s="206"/>
      <c r="BD168" s="206"/>
      <c r="BE168" s="206"/>
      <c r="BF168" s="206"/>
      <c r="BG168" s="206"/>
      <c r="BH168" s="206"/>
    </row>
    <row r="169" spans="1:60" outlineLevel="1" x14ac:dyDescent="0.25">
      <c r="A169" s="223"/>
      <c r="B169" s="224"/>
      <c r="C169" s="254" t="s">
        <v>437</v>
      </c>
      <c r="D169" s="226"/>
      <c r="E169" s="227">
        <v>-1.08</v>
      </c>
      <c r="F169" s="225"/>
      <c r="G169" s="225"/>
      <c r="H169" s="225"/>
      <c r="I169" s="225"/>
      <c r="J169" s="225"/>
      <c r="K169" s="225"/>
      <c r="L169" s="225"/>
      <c r="M169" s="225"/>
      <c r="N169" s="225"/>
      <c r="O169" s="225"/>
      <c r="P169" s="225"/>
      <c r="Q169" s="225"/>
      <c r="R169" s="225"/>
      <c r="S169" s="225"/>
      <c r="T169" s="225"/>
      <c r="U169" s="225"/>
      <c r="V169" s="225"/>
      <c r="W169" s="225"/>
      <c r="X169" s="206"/>
      <c r="Y169" s="206"/>
      <c r="Z169" s="206"/>
      <c r="AA169" s="206"/>
      <c r="AB169" s="206"/>
      <c r="AC169" s="206"/>
      <c r="AD169" s="206"/>
      <c r="AE169" s="206"/>
      <c r="AF169" s="206"/>
      <c r="AG169" s="206" t="s">
        <v>280</v>
      </c>
      <c r="AH169" s="206">
        <v>0</v>
      </c>
      <c r="AI169" s="206"/>
      <c r="AJ169" s="206"/>
      <c r="AK169" s="206"/>
      <c r="AL169" s="206"/>
      <c r="AM169" s="206"/>
      <c r="AN169" s="206"/>
      <c r="AO169" s="206"/>
      <c r="AP169" s="206"/>
      <c r="AQ169" s="206"/>
      <c r="AR169" s="206"/>
      <c r="AS169" s="206"/>
      <c r="AT169" s="206"/>
      <c r="AU169" s="206"/>
      <c r="AV169" s="206"/>
      <c r="AW169" s="206"/>
      <c r="AX169" s="206"/>
      <c r="AY169" s="206"/>
      <c r="AZ169" s="206"/>
      <c r="BA169" s="206"/>
      <c r="BB169" s="206"/>
      <c r="BC169" s="206"/>
      <c r="BD169" s="206"/>
      <c r="BE169" s="206"/>
      <c r="BF169" s="206"/>
      <c r="BG169" s="206"/>
      <c r="BH169" s="206"/>
    </row>
    <row r="170" spans="1:60" outlineLevel="1" x14ac:dyDescent="0.25">
      <c r="A170" s="223"/>
      <c r="B170" s="224"/>
      <c r="C170" s="254" t="s">
        <v>991</v>
      </c>
      <c r="D170" s="226"/>
      <c r="E170" s="227">
        <v>0.96</v>
      </c>
      <c r="F170" s="225"/>
      <c r="G170" s="225"/>
      <c r="H170" s="225"/>
      <c r="I170" s="225"/>
      <c r="J170" s="225"/>
      <c r="K170" s="225"/>
      <c r="L170" s="225"/>
      <c r="M170" s="225"/>
      <c r="N170" s="225"/>
      <c r="O170" s="225"/>
      <c r="P170" s="225"/>
      <c r="Q170" s="225"/>
      <c r="R170" s="225"/>
      <c r="S170" s="225"/>
      <c r="T170" s="225"/>
      <c r="U170" s="225"/>
      <c r="V170" s="225"/>
      <c r="W170" s="225"/>
      <c r="X170" s="206"/>
      <c r="Y170" s="206"/>
      <c r="Z170" s="206"/>
      <c r="AA170" s="206"/>
      <c r="AB170" s="206"/>
      <c r="AC170" s="206"/>
      <c r="AD170" s="206"/>
      <c r="AE170" s="206"/>
      <c r="AF170" s="206"/>
      <c r="AG170" s="206" t="s">
        <v>280</v>
      </c>
      <c r="AH170" s="206">
        <v>0</v>
      </c>
      <c r="AI170" s="206"/>
      <c r="AJ170" s="206"/>
      <c r="AK170" s="206"/>
      <c r="AL170" s="206"/>
      <c r="AM170" s="206"/>
      <c r="AN170" s="206"/>
      <c r="AO170" s="206"/>
      <c r="AP170" s="206"/>
      <c r="AQ170" s="206"/>
      <c r="AR170" s="206"/>
      <c r="AS170" s="206"/>
      <c r="AT170" s="206"/>
      <c r="AU170" s="206"/>
      <c r="AV170" s="206"/>
      <c r="AW170" s="206"/>
      <c r="AX170" s="206"/>
      <c r="AY170" s="206"/>
      <c r="AZ170" s="206"/>
      <c r="BA170" s="206"/>
      <c r="BB170" s="206"/>
      <c r="BC170" s="206"/>
      <c r="BD170" s="206"/>
      <c r="BE170" s="206"/>
      <c r="BF170" s="206"/>
      <c r="BG170" s="206"/>
      <c r="BH170" s="206"/>
    </row>
    <row r="171" spans="1:60" outlineLevel="1" x14ac:dyDescent="0.25">
      <c r="A171" s="223"/>
      <c r="B171" s="224"/>
      <c r="C171" s="254" t="s">
        <v>993</v>
      </c>
      <c r="D171" s="226"/>
      <c r="E171" s="227">
        <v>-29.262</v>
      </c>
      <c r="F171" s="225"/>
      <c r="G171" s="225"/>
      <c r="H171" s="225"/>
      <c r="I171" s="225"/>
      <c r="J171" s="225"/>
      <c r="K171" s="225"/>
      <c r="L171" s="225"/>
      <c r="M171" s="225"/>
      <c r="N171" s="225"/>
      <c r="O171" s="225"/>
      <c r="P171" s="225"/>
      <c r="Q171" s="225"/>
      <c r="R171" s="225"/>
      <c r="S171" s="225"/>
      <c r="T171" s="225"/>
      <c r="U171" s="225"/>
      <c r="V171" s="225"/>
      <c r="W171" s="225"/>
      <c r="X171" s="206"/>
      <c r="Y171" s="206"/>
      <c r="Z171" s="206"/>
      <c r="AA171" s="206"/>
      <c r="AB171" s="206"/>
      <c r="AC171" s="206"/>
      <c r="AD171" s="206"/>
      <c r="AE171" s="206"/>
      <c r="AF171" s="206"/>
      <c r="AG171" s="206" t="s">
        <v>280</v>
      </c>
      <c r="AH171" s="206">
        <v>0</v>
      </c>
      <c r="AI171" s="206"/>
      <c r="AJ171" s="206"/>
      <c r="AK171" s="206"/>
      <c r="AL171" s="206"/>
      <c r="AM171" s="206"/>
      <c r="AN171" s="206"/>
      <c r="AO171" s="206"/>
      <c r="AP171" s="206"/>
      <c r="AQ171" s="206"/>
      <c r="AR171" s="206"/>
      <c r="AS171" s="206"/>
      <c r="AT171" s="206"/>
      <c r="AU171" s="206"/>
      <c r="AV171" s="206"/>
      <c r="AW171" s="206"/>
      <c r="AX171" s="206"/>
      <c r="AY171" s="206"/>
      <c r="AZ171" s="206"/>
      <c r="BA171" s="206"/>
      <c r="BB171" s="206"/>
      <c r="BC171" s="206"/>
      <c r="BD171" s="206"/>
      <c r="BE171" s="206"/>
      <c r="BF171" s="206"/>
      <c r="BG171" s="206"/>
      <c r="BH171" s="206"/>
    </row>
    <row r="172" spans="1:60" outlineLevel="1" x14ac:dyDescent="0.25">
      <c r="A172" s="237">
        <v>21</v>
      </c>
      <c r="B172" s="238" t="s">
        <v>399</v>
      </c>
      <c r="C172" s="253" t="s">
        <v>400</v>
      </c>
      <c r="D172" s="239" t="s">
        <v>314</v>
      </c>
      <c r="E172" s="240">
        <v>80.966899999999995</v>
      </c>
      <c r="F172" s="241"/>
      <c r="G172" s="242">
        <f>ROUND(E172*F172,2)</f>
        <v>0</v>
      </c>
      <c r="H172" s="241"/>
      <c r="I172" s="242">
        <f>ROUND(E172*H172,2)</f>
        <v>0</v>
      </c>
      <c r="J172" s="241"/>
      <c r="K172" s="242">
        <f>ROUND(E172*J172,2)</f>
        <v>0</v>
      </c>
      <c r="L172" s="242">
        <v>21</v>
      </c>
      <c r="M172" s="242">
        <f>G172*(1+L172/100)</f>
        <v>0</v>
      </c>
      <c r="N172" s="242">
        <v>4.6999999999999999E-4</v>
      </c>
      <c r="O172" s="242">
        <f>ROUND(E172*N172,2)</f>
        <v>0.04</v>
      </c>
      <c r="P172" s="242">
        <v>0</v>
      </c>
      <c r="Q172" s="243">
        <f>ROUND(E172*P172,2)</f>
        <v>0</v>
      </c>
      <c r="R172" s="225"/>
      <c r="S172" s="225" t="s">
        <v>289</v>
      </c>
      <c r="T172" s="225" t="s">
        <v>277</v>
      </c>
      <c r="U172" s="225">
        <v>0</v>
      </c>
      <c r="V172" s="225">
        <f>ROUND(E172*U172,2)</f>
        <v>0</v>
      </c>
      <c r="W172" s="225"/>
      <c r="X172" s="206"/>
      <c r="Y172" s="206"/>
      <c r="Z172" s="206"/>
      <c r="AA172" s="206"/>
      <c r="AB172" s="206"/>
      <c r="AC172" s="206"/>
      <c r="AD172" s="206"/>
      <c r="AE172" s="206"/>
      <c r="AF172" s="206"/>
      <c r="AG172" s="206" t="s">
        <v>278</v>
      </c>
      <c r="AH172" s="206"/>
      <c r="AI172" s="206"/>
      <c r="AJ172" s="206"/>
      <c r="AK172" s="206"/>
      <c r="AL172" s="206"/>
      <c r="AM172" s="206"/>
      <c r="AN172" s="206"/>
      <c r="AO172" s="206"/>
      <c r="AP172" s="206"/>
      <c r="AQ172" s="206"/>
      <c r="AR172" s="206"/>
      <c r="AS172" s="206"/>
      <c r="AT172" s="206"/>
      <c r="AU172" s="206"/>
      <c r="AV172" s="206"/>
      <c r="AW172" s="206"/>
      <c r="AX172" s="206"/>
      <c r="AY172" s="206"/>
      <c r="AZ172" s="206"/>
      <c r="BA172" s="206"/>
      <c r="BB172" s="206"/>
      <c r="BC172" s="206"/>
      <c r="BD172" s="206"/>
      <c r="BE172" s="206"/>
      <c r="BF172" s="206"/>
      <c r="BG172" s="206"/>
      <c r="BH172" s="206"/>
    </row>
    <row r="173" spans="1:60" outlineLevel="1" x14ac:dyDescent="0.25">
      <c r="A173" s="223"/>
      <c r="B173" s="224"/>
      <c r="C173" s="254" t="s">
        <v>953</v>
      </c>
      <c r="D173" s="226"/>
      <c r="E173" s="227">
        <v>160.91</v>
      </c>
      <c r="F173" s="225"/>
      <c r="G173" s="225"/>
      <c r="H173" s="225"/>
      <c r="I173" s="225"/>
      <c r="J173" s="225"/>
      <c r="K173" s="225"/>
      <c r="L173" s="225"/>
      <c r="M173" s="225"/>
      <c r="N173" s="225"/>
      <c r="O173" s="225"/>
      <c r="P173" s="225"/>
      <c r="Q173" s="225"/>
      <c r="R173" s="225"/>
      <c r="S173" s="225"/>
      <c r="T173" s="225"/>
      <c r="U173" s="225"/>
      <c r="V173" s="225"/>
      <c r="W173" s="225"/>
      <c r="X173" s="206"/>
      <c r="Y173" s="206"/>
      <c r="Z173" s="206"/>
      <c r="AA173" s="206"/>
      <c r="AB173" s="206"/>
      <c r="AC173" s="206"/>
      <c r="AD173" s="206"/>
      <c r="AE173" s="206"/>
      <c r="AF173" s="206"/>
      <c r="AG173" s="206" t="s">
        <v>280</v>
      </c>
      <c r="AH173" s="206">
        <v>0</v>
      </c>
      <c r="AI173" s="206"/>
      <c r="AJ173" s="206"/>
      <c r="AK173" s="206"/>
      <c r="AL173" s="206"/>
      <c r="AM173" s="206"/>
      <c r="AN173" s="206"/>
      <c r="AO173" s="206"/>
      <c r="AP173" s="206"/>
      <c r="AQ173" s="206"/>
      <c r="AR173" s="206"/>
      <c r="AS173" s="206"/>
      <c r="AT173" s="206"/>
      <c r="AU173" s="206"/>
      <c r="AV173" s="206"/>
      <c r="AW173" s="206"/>
      <c r="AX173" s="206"/>
      <c r="AY173" s="206"/>
      <c r="AZ173" s="206"/>
      <c r="BA173" s="206"/>
      <c r="BB173" s="206"/>
      <c r="BC173" s="206"/>
      <c r="BD173" s="206"/>
      <c r="BE173" s="206"/>
      <c r="BF173" s="206"/>
      <c r="BG173" s="206"/>
      <c r="BH173" s="206"/>
    </row>
    <row r="174" spans="1:60" outlineLevel="1" x14ac:dyDescent="0.25">
      <c r="A174" s="223"/>
      <c r="B174" s="224"/>
      <c r="C174" s="254" t="s">
        <v>954</v>
      </c>
      <c r="D174" s="226"/>
      <c r="E174" s="227">
        <v>-79.943100000000001</v>
      </c>
      <c r="F174" s="225"/>
      <c r="G174" s="225"/>
      <c r="H174" s="225"/>
      <c r="I174" s="225"/>
      <c r="J174" s="225"/>
      <c r="K174" s="225"/>
      <c r="L174" s="225"/>
      <c r="M174" s="225"/>
      <c r="N174" s="225"/>
      <c r="O174" s="225"/>
      <c r="P174" s="225"/>
      <c r="Q174" s="225"/>
      <c r="R174" s="225"/>
      <c r="S174" s="225"/>
      <c r="T174" s="225"/>
      <c r="U174" s="225"/>
      <c r="V174" s="225"/>
      <c r="W174" s="225"/>
      <c r="X174" s="206"/>
      <c r="Y174" s="206"/>
      <c r="Z174" s="206"/>
      <c r="AA174" s="206"/>
      <c r="AB174" s="206"/>
      <c r="AC174" s="206"/>
      <c r="AD174" s="206"/>
      <c r="AE174" s="206"/>
      <c r="AF174" s="206"/>
      <c r="AG174" s="206" t="s">
        <v>280</v>
      </c>
      <c r="AH174" s="206">
        <v>0</v>
      </c>
      <c r="AI174" s="206"/>
      <c r="AJ174" s="206"/>
      <c r="AK174" s="206"/>
      <c r="AL174" s="206"/>
      <c r="AM174" s="206"/>
      <c r="AN174" s="206"/>
      <c r="AO174" s="206"/>
      <c r="AP174" s="206"/>
      <c r="AQ174" s="206"/>
      <c r="AR174" s="206"/>
      <c r="AS174" s="206"/>
      <c r="AT174" s="206"/>
      <c r="AU174" s="206"/>
      <c r="AV174" s="206"/>
      <c r="AW174" s="206"/>
      <c r="AX174" s="206"/>
      <c r="AY174" s="206"/>
      <c r="AZ174" s="206"/>
      <c r="BA174" s="206"/>
      <c r="BB174" s="206"/>
      <c r="BC174" s="206"/>
      <c r="BD174" s="206"/>
      <c r="BE174" s="206"/>
      <c r="BF174" s="206"/>
      <c r="BG174" s="206"/>
      <c r="BH174" s="206"/>
    </row>
    <row r="175" spans="1:60" outlineLevel="1" x14ac:dyDescent="0.25">
      <c r="A175" s="237">
        <v>22</v>
      </c>
      <c r="B175" s="238" t="s">
        <v>401</v>
      </c>
      <c r="C175" s="253" t="s">
        <v>402</v>
      </c>
      <c r="D175" s="239" t="s">
        <v>314</v>
      </c>
      <c r="E175" s="240">
        <v>341.76920000000001</v>
      </c>
      <c r="F175" s="241"/>
      <c r="G175" s="242">
        <f>ROUND(E175*F175,2)</f>
        <v>0</v>
      </c>
      <c r="H175" s="241"/>
      <c r="I175" s="242">
        <f>ROUND(E175*H175,2)</f>
        <v>0</v>
      </c>
      <c r="J175" s="241"/>
      <c r="K175" s="242">
        <f>ROUND(E175*J175,2)</f>
        <v>0</v>
      </c>
      <c r="L175" s="242">
        <v>21</v>
      </c>
      <c r="M175" s="242">
        <f>G175*(1+L175/100)</f>
        <v>0</v>
      </c>
      <c r="N175" s="242">
        <v>4.6999999999999999E-4</v>
      </c>
      <c r="O175" s="242">
        <f>ROUND(E175*N175,2)</f>
        <v>0.16</v>
      </c>
      <c r="P175" s="242">
        <v>0</v>
      </c>
      <c r="Q175" s="243">
        <f>ROUND(E175*P175,2)</f>
        <v>0</v>
      </c>
      <c r="R175" s="225"/>
      <c r="S175" s="225" t="s">
        <v>289</v>
      </c>
      <c r="T175" s="225" t="s">
        <v>277</v>
      </c>
      <c r="U175" s="225">
        <v>0</v>
      </c>
      <c r="V175" s="225">
        <f>ROUND(E175*U175,2)</f>
        <v>0</v>
      </c>
      <c r="W175" s="225"/>
      <c r="X175" s="206"/>
      <c r="Y175" s="206"/>
      <c r="Z175" s="206"/>
      <c r="AA175" s="206"/>
      <c r="AB175" s="206"/>
      <c r="AC175" s="206"/>
      <c r="AD175" s="206"/>
      <c r="AE175" s="206"/>
      <c r="AF175" s="206"/>
      <c r="AG175" s="206" t="s">
        <v>278</v>
      </c>
      <c r="AH175" s="206"/>
      <c r="AI175" s="206"/>
      <c r="AJ175" s="206"/>
      <c r="AK175" s="206"/>
      <c r="AL175" s="206"/>
      <c r="AM175" s="206"/>
      <c r="AN175" s="206"/>
      <c r="AO175" s="206"/>
      <c r="AP175" s="206"/>
      <c r="AQ175" s="206"/>
      <c r="AR175" s="206"/>
      <c r="AS175" s="206"/>
      <c r="AT175" s="206"/>
      <c r="AU175" s="206"/>
      <c r="AV175" s="206"/>
      <c r="AW175" s="206"/>
      <c r="AX175" s="206"/>
      <c r="AY175" s="206"/>
      <c r="AZ175" s="206"/>
      <c r="BA175" s="206"/>
      <c r="BB175" s="206"/>
      <c r="BC175" s="206"/>
      <c r="BD175" s="206"/>
      <c r="BE175" s="206"/>
      <c r="BF175" s="206"/>
      <c r="BG175" s="206"/>
      <c r="BH175" s="206"/>
    </row>
    <row r="176" spans="1:60" ht="20.399999999999999" outlineLevel="1" x14ac:dyDescent="0.25">
      <c r="A176" s="223"/>
      <c r="B176" s="224"/>
      <c r="C176" s="254" t="s">
        <v>964</v>
      </c>
      <c r="D176" s="226"/>
      <c r="E176" s="227">
        <v>90.862279999999998</v>
      </c>
      <c r="F176" s="225"/>
      <c r="G176" s="225"/>
      <c r="H176" s="225"/>
      <c r="I176" s="225"/>
      <c r="J176" s="225"/>
      <c r="K176" s="225"/>
      <c r="L176" s="225"/>
      <c r="M176" s="225"/>
      <c r="N176" s="225"/>
      <c r="O176" s="225"/>
      <c r="P176" s="225"/>
      <c r="Q176" s="225"/>
      <c r="R176" s="225"/>
      <c r="S176" s="225"/>
      <c r="T176" s="225"/>
      <c r="U176" s="225"/>
      <c r="V176" s="225"/>
      <c r="W176" s="225"/>
      <c r="X176" s="206"/>
      <c r="Y176" s="206"/>
      <c r="Z176" s="206"/>
      <c r="AA176" s="206"/>
      <c r="AB176" s="206"/>
      <c r="AC176" s="206"/>
      <c r="AD176" s="206"/>
      <c r="AE176" s="206"/>
      <c r="AF176" s="206"/>
      <c r="AG176" s="206" t="s">
        <v>280</v>
      </c>
      <c r="AH176" s="206">
        <v>0</v>
      </c>
      <c r="AI176" s="206"/>
      <c r="AJ176" s="206"/>
      <c r="AK176" s="206"/>
      <c r="AL176" s="206"/>
      <c r="AM176" s="206"/>
      <c r="AN176" s="206"/>
      <c r="AO176" s="206"/>
      <c r="AP176" s="206"/>
      <c r="AQ176" s="206"/>
      <c r="AR176" s="206"/>
      <c r="AS176" s="206"/>
      <c r="AT176" s="206"/>
      <c r="AU176" s="206"/>
      <c r="AV176" s="206"/>
      <c r="AW176" s="206"/>
      <c r="AX176" s="206"/>
      <c r="AY176" s="206"/>
      <c r="AZ176" s="206"/>
      <c r="BA176" s="206"/>
      <c r="BB176" s="206"/>
      <c r="BC176" s="206"/>
      <c r="BD176" s="206"/>
      <c r="BE176" s="206"/>
      <c r="BF176" s="206"/>
      <c r="BG176" s="206"/>
      <c r="BH176" s="206"/>
    </row>
    <row r="177" spans="1:60" outlineLevel="1" x14ac:dyDescent="0.25">
      <c r="A177" s="223"/>
      <c r="B177" s="224"/>
      <c r="C177" s="254" t="s">
        <v>965</v>
      </c>
      <c r="D177" s="226"/>
      <c r="E177" s="227">
        <v>-8.82</v>
      </c>
      <c r="F177" s="225"/>
      <c r="G177" s="225"/>
      <c r="H177" s="225"/>
      <c r="I177" s="225"/>
      <c r="J177" s="225"/>
      <c r="K177" s="225"/>
      <c r="L177" s="225"/>
      <c r="M177" s="225"/>
      <c r="N177" s="225"/>
      <c r="O177" s="225"/>
      <c r="P177" s="225"/>
      <c r="Q177" s="225"/>
      <c r="R177" s="225"/>
      <c r="S177" s="225"/>
      <c r="T177" s="225"/>
      <c r="U177" s="225"/>
      <c r="V177" s="225"/>
      <c r="W177" s="225"/>
      <c r="X177" s="206"/>
      <c r="Y177" s="206"/>
      <c r="Z177" s="206"/>
      <c r="AA177" s="206"/>
      <c r="AB177" s="206"/>
      <c r="AC177" s="206"/>
      <c r="AD177" s="206"/>
      <c r="AE177" s="206"/>
      <c r="AF177" s="206"/>
      <c r="AG177" s="206" t="s">
        <v>280</v>
      </c>
      <c r="AH177" s="206">
        <v>0</v>
      </c>
      <c r="AI177" s="206"/>
      <c r="AJ177" s="206"/>
      <c r="AK177" s="206"/>
      <c r="AL177" s="206"/>
      <c r="AM177" s="206"/>
      <c r="AN177" s="206"/>
      <c r="AO177" s="206"/>
      <c r="AP177" s="206"/>
      <c r="AQ177" s="206"/>
      <c r="AR177" s="206"/>
      <c r="AS177" s="206"/>
      <c r="AT177" s="206"/>
      <c r="AU177" s="206"/>
      <c r="AV177" s="206"/>
      <c r="AW177" s="206"/>
      <c r="AX177" s="206"/>
      <c r="AY177" s="206"/>
      <c r="AZ177" s="206"/>
      <c r="BA177" s="206"/>
      <c r="BB177" s="206"/>
      <c r="BC177" s="206"/>
      <c r="BD177" s="206"/>
      <c r="BE177" s="206"/>
      <c r="BF177" s="206"/>
      <c r="BG177" s="206"/>
      <c r="BH177" s="206"/>
    </row>
    <row r="178" spans="1:60" outlineLevel="1" x14ac:dyDescent="0.25">
      <c r="A178" s="223"/>
      <c r="B178" s="224"/>
      <c r="C178" s="254" t="s">
        <v>966</v>
      </c>
      <c r="D178" s="226"/>
      <c r="E178" s="227">
        <v>-6.96</v>
      </c>
      <c r="F178" s="225"/>
      <c r="G178" s="225"/>
      <c r="H178" s="225"/>
      <c r="I178" s="225"/>
      <c r="J178" s="225"/>
      <c r="K178" s="225"/>
      <c r="L178" s="225"/>
      <c r="M178" s="225"/>
      <c r="N178" s="225"/>
      <c r="O178" s="225"/>
      <c r="P178" s="225"/>
      <c r="Q178" s="225"/>
      <c r="R178" s="225"/>
      <c r="S178" s="225"/>
      <c r="T178" s="225"/>
      <c r="U178" s="225"/>
      <c r="V178" s="225"/>
      <c r="W178" s="225"/>
      <c r="X178" s="206"/>
      <c r="Y178" s="206"/>
      <c r="Z178" s="206"/>
      <c r="AA178" s="206"/>
      <c r="AB178" s="206"/>
      <c r="AC178" s="206"/>
      <c r="AD178" s="206"/>
      <c r="AE178" s="206"/>
      <c r="AF178" s="206"/>
      <c r="AG178" s="206" t="s">
        <v>280</v>
      </c>
      <c r="AH178" s="206">
        <v>0</v>
      </c>
      <c r="AI178" s="206"/>
      <c r="AJ178" s="206"/>
      <c r="AK178" s="206"/>
      <c r="AL178" s="206"/>
      <c r="AM178" s="206"/>
      <c r="AN178" s="206"/>
      <c r="AO178" s="206"/>
      <c r="AP178" s="206"/>
      <c r="AQ178" s="206"/>
      <c r="AR178" s="206"/>
      <c r="AS178" s="206"/>
      <c r="AT178" s="206"/>
      <c r="AU178" s="206"/>
      <c r="AV178" s="206"/>
      <c r="AW178" s="206"/>
      <c r="AX178" s="206"/>
      <c r="AY178" s="206"/>
      <c r="AZ178" s="206"/>
      <c r="BA178" s="206"/>
      <c r="BB178" s="206"/>
      <c r="BC178" s="206"/>
      <c r="BD178" s="206"/>
      <c r="BE178" s="206"/>
      <c r="BF178" s="206"/>
      <c r="BG178" s="206"/>
      <c r="BH178" s="206"/>
    </row>
    <row r="179" spans="1:60" outlineLevel="1" x14ac:dyDescent="0.25">
      <c r="A179" s="223"/>
      <c r="B179" s="224"/>
      <c r="C179" s="254" t="s">
        <v>967</v>
      </c>
      <c r="D179" s="226"/>
      <c r="E179" s="227">
        <v>6.93</v>
      </c>
      <c r="F179" s="225"/>
      <c r="G179" s="225"/>
      <c r="H179" s="225"/>
      <c r="I179" s="225"/>
      <c r="J179" s="225"/>
      <c r="K179" s="225"/>
      <c r="L179" s="225"/>
      <c r="M179" s="225"/>
      <c r="N179" s="225"/>
      <c r="O179" s="225"/>
      <c r="P179" s="225"/>
      <c r="Q179" s="225"/>
      <c r="R179" s="225"/>
      <c r="S179" s="225"/>
      <c r="T179" s="225"/>
      <c r="U179" s="225"/>
      <c r="V179" s="225"/>
      <c r="W179" s="225"/>
      <c r="X179" s="206"/>
      <c r="Y179" s="206"/>
      <c r="Z179" s="206"/>
      <c r="AA179" s="206"/>
      <c r="AB179" s="206"/>
      <c r="AC179" s="206"/>
      <c r="AD179" s="206"/>
      <c r="AE179" s="206"/>
      <c r="AF179" s="206"/>
      <c r="AG179" s="206" t="s">
        <v>280</v>
      </c>
      <c r="AH179" s="206">
        <v>0</v>
      </c>
      <c r="AI179" s="206"/>
      <c r="AJ179" s="206"/>
      <c r="AK179" s="206"/>
      <c r="AL179" s="206"/>
      <c r="AM179" s="206"/>
      <c r="AN179" s="206"/>
      <c r="AO179" s="206"/>
      <c r="AP179" s="206"/>
      <c r="AQ179" s="206"/>
      <c r="AR179" s="206"/>
      <c r="AS179" s="206"/>
      <c r="AT179" s="206"/>
      <c r="AU179" s="206"/>
      <c r="AV179" s="206"/>
      <c r="AW179" s="206"/>
      <c r="AX179" s="206"/>
      <c r="AY179" s="206"/>
      <c r="AZ179" s="206"/>
      <c r="BA179" s="206"/>
      <c r="BB179" s="206"/>
      <c r="BC179" s="206"/>
      <c r="BD179" s="206"/>
      <c r="BE179" s="206"/>
      <c r="BF179" s="206"/>
      <c r="BG179" s="206"/>
      <c r="BH179" s="206"/>
    </row>
    <row r="180" spans="1:60" outlineLevel="1" x14ac:dyDescent="0.25">
      <c r="A180" s="223"/>
      <c r="B180" s="224"/>
      <c r="C180" s="254" t="s">
        <v>968</v>
      </c>
      <c r="D180" s="226"/>
      <c r="E180" s="227">
        <v>69.608879999999999</v>
      </c>
      <c r="F180" s="225"/>
      <c r="G180" s="225"/>
      <c r="H180" s="225"/>
      <c r="I180" s="225"/>
      <c r="J180" s="225"/>
      <c r="K180" s="225"/>
      <c r="L180" s="225"/>
      <c r="M180" s="225"/>
      <c r="N180" s="225"/>
      <c r="O180" s="225"/>
      <c r="P180" s="225"/>
      <c r="Q180" s="225"/>
      <c r="R180" s="225"/>
      <c r="S180" s="225"/>
      <c r="T180" s="225"/>
      <c r="U180" s="225"/>
      <c r="V180" s="225"/>
      <c r="W180" s="225"/>
      <c r="X180" s="206"/>
      <c r="Y180" s="206"/>
      <c r="Z180" s="206"/>
      <c r="AA180" s="206"/>
      <c r="AB180" s="206"/>
      <c r="AC180" s="206"/>
      <c r="AD180" s="206"/>
      <c r="AE180" s="206"/>
      <c r="AF180" s="206"/>
      <c r="AG180" s="206" t="s">
        <v>280</v>
      </c>
      <c r="AH180" s="206">
        <v>0</v>
      </c>
      <c r="AI180" s="206"/>
      <c r="AJ180" s="206"/>
      <c r="AK180" s="206"/>
      <c r="AL180" s="206"/>
      <c r="AM180" s="206"/>
      <c r="AN180" s="206"/>
      <c r="AO180" s="206"/>
      <c r="AP180" s="206"/>
      <c r="AQ180" s="206"/>
      <c r="AR180" s="206"/>
      <c r="AS180" s="206"/>
      <c r="AT180" s="206"/>
      <c r="AU180" s="206"/>
      <c r="AV180" s="206"/>
      <c r="AW180" s="206"/>
      <c r="AX180" s="206"/>
      <c r="AY180" s="206"/>
      <c r="AZ180" s="206"/>
      <c r="BA180" s="206"/>
      <c r="BB180" s="206"/>
      <c r="BC180" s="206"/>
      <c r="BD180" s="206"/>
      <c r="BE180" s="206"/>
      <c r="BF180" s="206"/>
      <c r="BG180" s="206"/>
      <c r="BH180" s="206"/>
    </row>
    <row r="181" spans="1:60" outlineLevel="1" x14ac:dyDescent="0.25">
      <c r="A181" s="223"/>
      <c r="B181" s="224"/>
      <c r="C181" s="254" t="s">
        <v>965</v>
      </c>
      <c r="D181" s="226"/>
      <c r="E181" s="227">
        <v>-8.82</v>
      </c>
      <c r="F181" s="225"/>
      <c r="G181" s="225"/>
      <c r="H181" s="225"/>
      <c r="I181" s="225"/>
      <c r="J181" s="225"/>
      <c r="K181" s="225"/>
      <c r="L181" s="225"/>
      <c r="M181" s="225"/>
      <c r="N181" s="225"/>
      <c r="O181" s="225"/>
      <c r="P181" s="225"/>
      <c r="Q181" s="225"/>
      <c r="R181" s="225"/>
      <c r="S181" s="225"/>
      <c r="T181" s="225"/>
      <c r="U181" s="225"/>
      <c r="V181" s="225"/>
      <c r="W181" s="225"/>
      <c r="X181" s="206"/>
      <c r="Y181" s="206"/>
      <c r="Z181" s="206"/>
      <c r="AA181" s="206"/>
      <c r="AB181" s="206"/>
      <c r="AC181" s="206"/>
      <c r="AD181" s="206"/>
      <c r="AE181" s="206"/>
      <c r="AF181" s="206"/>
      <c r="AG181" s="206" t="s">
        <v>280</v>
      </c>
      <c r="AH181" s="206">
        <v>0</v>
      </c>
      <c r="AI181" s="206"/>
      <c r="AJ181" s="206"/>
      <c r="AK181" s="206"/>
      <c r="AL181" s="206"/>
      <c r="AM181" s="206"/>
      <c r="AN181" s="206"/>
      <c r="AO181" s="206"/>
      <c r="AP181" s="206"/>
      <c r="AQ181" s="206"/>
      <c r="AR181" s="206"/>
      <c r="AS181" s="206"/>
      <c r="AT181" s="206"/>
      <c r="AU181" s="206"/>
      <c r="AV181" s="206"/>
      <c r="AW181" s="206"/>
      <c r="AX181" s="206"/>
      <c r="AY181" s="206"/>
      <c r="AZ181" s="206"/>
      <c r="BA181" s="206"/>
      <c r="BB181" s="206"/>
      <c r="BC181" s="206"/>
      <c r="BD181" s="206"/>
      <c r="BE181" s="206"/>
      <c r="BF181" s="206"/>
      <c r="BG181" s="206"/>
      <c r="BH181" s="206"/>
    </row>
    <row r="182" spans="1:60" outlineLevel="1" x14ac:dyDescent="0.25">
      <c r="A182" s="223"/>
      <c r="B182" s="224"/>
      <c r="C182" s="254" t="s">
        <v>969</v>
      </c>
      <c r="D182" s="226"/>
      <c r="E182" s="227">
        <v>-4.2160000000000002</v>
      </c>
      <c r="F182" s="225"/>
      <c r="G182" s="225"/>
      <c r="H182" s="225"/>
      <c r="I182" s="225"/>
      <c r="J182" s="225"/>
      <c r="K182" s="225"/>
      <c r="L182" s="225"/>
      <c r="M182" s="225"/>
      <c r="N182" s="225"/>
      <c r="O182" s="225"/>
      <c r="P182" s="225"/>
      <c r="Q182" s="225"/>
      <c r="R182" s="225"/>
      <c r="S182" s="225"/>
      <c r="T182" s="225"/>
      <c r="U182" s="225"/>
      <c r="V182" s="225"/>
      <c r="W182" s="225"/>
      <c r="X182" s="206"/>
      <c r="Y182" s="206"/>
      <c r="Z182" s="206"/>
      <c r="AA182" s="206"/>
      <c r="AB182" s="206"/>
      <c r="AC182" s="206"/>
      <c r="AD182" s="206"/>
      <c r="AE182" s="206"/>
      <c r="AF182" s="206"/>
      <c r="AG182" s="206" t="s">
        <v>280</v>
      </c>
      <c r="AH182" s="206">
        <v>0</v>
      </c>
      <c r="AI182" s="206"/>
      <c r="AJ182" s="206"/>
      <c r="AK182" s="206"/>
      <c r="AL182" s="206"/>
      <c r="AM182" s="206"/>
      <c r="AN182" s="206"/>
      <c r="AO182" s="206"/>
      <c r="AP182" s="206"/>
      <c r="AQ182" s="206"/>
      <c r="AR182" s="206"/>
      <c r="AS182" s="206"/>
      <c r="AT182" s="206"/>
      <c r="AU182" s="206"/>
      <c r="AV182" s="206"/>
      <c r="AW182" s="206"/>
      <c r="AX182" s="206"/>
      <c r="AY182" s="206"/>
      <c r="AZ182" s="206"/>
      <c r="BA182" s="206"/>
      <c r="BB182" s="206"/>
      <c r="BC182" s="206"/>
      <c r="BD182" s="206"/>
      <c r="BE182" s="206"/>
      <c r="BF182" s="206"/>
      <c r="BG182" s="206"/>
      <c r="BH182" s="206"/>
    </row>
    <row r="183" spans="1:60" outlineLevel="1" x14ac:dyDescent="0.25">
      <c r="A183" s="223"/>
      <c r="B183" s="224"/>
      <c r="C183" s="254" t="s">
        <v>967</v>
      </c>
      <c r="D183" s="226"/>
      <c r="E183" s="227">
        <v>6.93</v>
      </c>
      <c r="F183" s="225"/>
      <c r="G183" s="225"/>
      <c r="H183" s="225"/>
      <c r="I183" s="225"/>
      <c r="J183" s="225"/>
      <c r="K183" s="225"/>
      <c r="L183" s="225"/>
      <c r="M183" s="225"/>
      <c r="N183" s="225"/>
      <c r="O183" s="225"/>
      <c r="P183" s="225"/>
      <c r="Q183" s="225"/>
      <c r="R183" s="225"/>
      <c r="S183" s="225"/>
      <c r="T183" s="225"/>
      <c r="U183" s="225"/>
      <c r="V183" s="225"/>
      <c r="W183" s="225"/>
      <c r="X183" s="206"/>
      <c r="Y183" s="206"/>
      <c r="Z183" s="206"/>
      <c r="AA183" s="206"/>
      <c r="AB183" s="206"/>
      <c r="AC183" s="206"/>
      <c r="AD183" s="206"/>
      <c r="AE183" s="206"/>
      <c r="AF183" s="206"/>
      <c r="AG183" s="206" t="s">
        <v>280</v>
      </c>
      <c r="AH183" s="206">
        <v>0</v>
      </c>
      <c r="AI183" s="206"/>
      <c r="AJ183" s="206"/>
      <c r="AK183" s="206"/>
      <c r="AL183" s="206"/>
      <c r="AM183" s="206"/>
      <c r="AN183" s="206"/>
      <c r="AO183" s="206"/>
      <c r="AP183" s="206"/>
      <c r="AQ183" s="206"/>
      <c r="AR183" s="206"/>
      <c r="AS183" s="206"/>
      <c r="AT183" s="206"/>
      <c r="AU183" s="206"/>
      <c r="AV183" s="206"/>
      <c r="AW183" s="206"/>
      <c r="AX183" s="206"/>
      <c r="AY183" s="206"/>
      <c r="AZ183" s="206"/>
      <c r="BA183" s="206"/>
      <c r="BB183" s="206"/>
      <c r="BC183" s="206"/>
      <c r="BD183" s="206"/>
      <c r="BE183" s="206"/>
      <c r="BF183" s="206"/>
      <c r="BG183" s="206"/>
      <c r="BH183" s="206"/>
    </row>
    <row r="184" spans="1:60" outlineLevel="1" x14ac:dyDescent="0.25">
      <c r="A184" s="223"/>
      <c r="B184" s="224"/>
      <c r="C184" s="254" t="s">
        <v>994</v>
      </c>
      <c r="D184" s="226"/>
      <c r="E184" s="227">
        <v>21.157520000000002</v>
      </c>
      <c r="F184" s="225"/>
      <c r="G184" s="225"/>
      <c r="H184" s="225"/>
      <c r="I184" s="225"/>
      <c r="J184" s="225"/>
      <c r="K184" s="225"/>
      <c r="L184" s="225"/>
      <c r="M184" s="225"/>
      <c r="N184" s="225"/>
      <c r="O184" s="225"/>
      <c r="P184" s="225"/>
      <c r="Q184" s="225"/>
      <c r="R184" s="225"/>
      <c r="S184" s="225"/>
      <c r="T184" s="225"/>
      <c r="U184" s="225"/>
      <c r="V184" s="225"/>
      <c r="W184" s="225"/>
      <c r="X184" s="206"/>
      <c r="Y184" s="206"/>
      <c r="Z184" s="206"/>
      <c r="AA184" s="206"/>
      <c r="AB184" s="206"/>
      <c r="AC184" s="206"/>
      <c r="AD184" s="206"/>
      <c r="AE184" s="206"/>
      <c r="AF184" s="206"/>
      <c r="AG184" s="206" t="s">
        <v>280</v>
      </c>
      <c r="AH184" s="206">
        <v>0</v>
      </c>
      <c r="AI184" s="206"/>
      <c r="AJ184" s="206"/>
      <c r="AK184" s="206"/>
      <c r="AL184" s="206"/>
      <c r="AM184" s="206"/>
      <c r="AN184" s="206"/>
      <c r="AO184" s="206"/>
      <c r="AP184" s="206"/>
      <c r="AQ184" s="206"/>
      <c r="AR184" s="206"/>
      <c r="AS184" s="206"/>
      <c r="AT184" s="206"/>
      <c r="AU184" s="206"/>
      <c r="AV184" s="206"/>
      <c r="AW184" s="206"/>
      <c r="AX184" s="206"/>
      <c r="AY184" s="206"/>
      <c r="AZ184" s="206"/>
      <c r="BA184" s="206"/>
      <c r="BB184" s="206"/>
      <c r="BC184" s="206"/>
      <c r="BD184" s="206"/>
      <c r="BE184" s="206"/>
      <c r="BF184" s="206"/>
      <c r="BG184" s="206"/>
      <c r="BH184" s="206"/>
    </row>
    <row r="185" spans="1:60" outlineLevel="1" x14ac:dyDescent="0.25">
      <c r="A185" s="223"/>
      <c r="B185" s="224"/>
      <c r="C185" s="254" t="s">
        <v>971</v>
      </c>
      <c r="D185" s="226"/>
      <c r="E185" s="227">
        <v>-4.41</v>
      </c>
      <c r="F185" s="225"/>
      <c r="G185" s="225"/>
      <c r="H185" s="225"/>
      <c r="I185" s="225"/>
      <c r="J185" s="225"/>
      <c r="K185" s="225"/>
      <c r="L185" s="225"/>
      <c r="M185" s="225"/>
      <c r="N185" s="225"/>
      <c r="O185" s="225"/>
      <c r="P185" s="225"/>
      <c r="Q185" s="225"/>
      <c r="R185" s="225"/>
      <c r="S185" s="225"/>
      <c r="T185" s="225"/>
      <c r="U185" s="225"/>
      <c r="V185" s="225"/>
      <c r="W185" s="225"/>
      <c r="X185" s="206"/>
      <c r="Y185" s="206"/>
      <c r="Z185" s="206"/>
      <c r="AA185" s="206"/>
      <c r="AB185" s="206"/>
      <c r="AC185" s="206"/>
      <c r="AD185" s="206"/>
      <c r="AE185" s="206"/>
      <c r="AF185" s="206"/>
      <c r="AG185" s="206" t="s">
        <v>280</v>
      </c>
      <c r="AH185" s="206">
        <v>0</v>
      </c>
      <c r="AI185" s="206"/>
      <c r="AJ185" s="206"/>
      <c r="AK185" s="206"/>
      <c r="AL185" s="206"/>
      <c r="AM185" s="206"/>
      <c r="AN185" s="206"/>
      <c r="AO185" s="206"/>
      <c r="AP185" s="206"/>
      <c r="AQ185" s="206"/>
      <c r="AR185" s="206"/>
      <c r="AS185" s="206"/>
      <c r="AT185" s="206"/>
      <c r="AU185" s="206"/>
      <c r="AV185" s="206"/>
      <c r="AW185" s="206"/>
      <c r="AX185" s="206"/>
      <c r="AY185" s="206"/>
      <c r="AZ185" s="206"/>
      <c r="BA185" s="206"/>
      <c r="BB185" s="206"/>
      <c r="BC185" s="206"/>
      <c r="BD185" s="206"/>
      <c r="BE185" s="206"/>
      <c r="BF185" s="206"/>
      <c r="BG185" s="206"/>
      <c r="BH185" s="206"/>
    </row>
    <row r="186" spans="1:60" outlineLevel="1" x14ac:dyDescent="0.25">
      <c r="A186" s="223"/>
      <c r="B186" s="224"/>
      <c r="C186" s="254" t="s">
        <v>972</v>
      </c>
      <c r="D186" s="226"/>
      <c r="E186" s="227">
        <v>3.4649999999999999</v>
      </c>
      <c r="F186" s="225"/>
      <c r="G186" s="225"/>
      <c r="H186" s="225"/>
      <c r="I186" s="225"/>
      <c r="J186" s="225"/>
      <c r="K186" s="225"/>
      <c r="L186" s="225"/>
      <c r="M186" s="225"/>
      <c r="N186" s="225"/>
      <c r="O186" s="225"/>
      <c r="P186" s="225"/>
      <c r="Q186" s="225"/>
      <c r="R186" s="225"/>
      <c r="S186" s="225"/>
      <c r="T186" s="225"/>
      <c r="U186" s="225"/>
      <c r="V186" s="225"/>
      <c r="W186" s="225"/>
      <c r="X186" s="206"/>
      <c r="Y186" s="206"/>
      <c r="Z186" s="206"/>
      <c r="AA186" s="206"/>
      <c r="AB186" s="206"/>
      <c r="AC186" s="206"/>
      <c r="AD186" s="206"/>
      <c r="AE186" s="206"/>
      <c r="AF186" s="206"/>
      <c r="AG186" s="206" t="s">
        <v>280</v>
      </c>
      <c r="AH186" s="206">
        <v>0</v>
      </c>
      <c r="AI186" s="206"/>
      <c r="AJ186" s="206"/>
      <c r="AK186" s="206"/>
      <c r="AL186" s="206"/>
      <c r="AM186" s="206"/>
      <c r="AN186" s="206"/>
      <c r="AO186" s="206"/>
      <c r="AP186" s="206"/>
      <c r="AQ186" s="206"/>
      <c r="AR186" s="206"/>
      <c r="AS186" s="206"/>
      <c r="AT186" s="206"/>
      <c r="AU186" s="206"/>
      <c r="AV186" s="206"/>
      <c r="AW186" s="206"/>
      <c r="AX186" s="206"/>
      <c r="AY186" s="206"/>
      <c r="AZ186" s="206"/>
      <c r="BA186" s="206"/>
      <c r="BB186" s="206"/>
      <c r="BC186" s="206"/>
      <c r="BD186" s="206"/>
      <c r="BE186" s="206"/>
      <c r="BF186" s="206"/>
      <c r="BG186" s="206"/>
      <c r="BH186" s="206"/>
    </row>
    <row r="187" spans="1:60" outlineLevel="1" x14ac:dyDescent="0.25">
      <c r="A187" s="223"/>
      <c r="B187" s="224"/>
      <c r="C187" s="254" t="s">
        <v>973</v>
      </c>
      <c r="D187" s="226"/>
      <c r="E187" s="227">
        <v>6.3920000000000003</v>
      </c>
      <c r="F187" s="225"/>
      <c r="G187" s="225"/>
      <c r="H187" s="225"/>
      <c r="I187" s="225"/>
      <c r="J187" s="225"/>
      <c r="K187" s="225"/>
      <c r="L187" s="225"/>
      <c r="M187" s="225"/>
      <c r="N187" s="225"/>
      <c r="O187" s="225"/>
      <c r="P187" s="225"/>
      <c r="Q187" s="225"/>
      <c r="R187" s="225"/>
      <c r="S187" s="225"/>
      <c r="T187" s="225"/>
      <c r="U187" s="225"/>
      <c r="V187" s="225"/>
      <c r="W187" s="225"/>
      <c r="X187" s="206"/>
      <c r="Y187" s="206"/>
      <c r="Z187" s="206"/>
      <c r="AA187" s="206"/>
      <c r="AB187" s="206"/>
      <c r="AC187" s="206"/>
      <c r="AD187" s="206"/>
      <c r="AE187" s="206"/>
      <c r="AF187" s="206"/>
      <c r="AG187" s="206" t="s">
        <v>280</v>
      </c>
      <c r="AH187" s="206">
        <v>0</v>
      </c>
      <c r="AI187" s="206"/>
      <c r="AJ187" s="206"/>
      <c r="AK187" s="206"/>
      <c r="AL187" s="206"/>
      <c r="AM187" s="206"/>
      <c r="AN187" s="206"/>
      <c r="AO187" s="206"/>
      <c r="AP187" s="206"/>
      <c r="AQ187" s="206"/>
      <c r="AR187" s="206"/>
      <c r="AS187" s="206"/>
      <c r="AT187" s="206"/>
      <c r="AU187" s="206"/>
      <c r="AV187" s="206"/>
      <c r="AW187" s="206"/>
      <c r="AX187" s="206"/>
      <c r="AY187" s="206"/>
      <c r="AZ187" s="206"/>
      <c r="BA187" s="206"/>
      <c r="BB187" s="206"/>
      <c r="BC187" s="206"/>
      <c r="BD187" s="206"/>
      <c r="BE187" s="206"/>
      <c r="BF187" s="206"/>
      <c r="BG187" s="206"/>
      <c r="BH187" s="206"/>
    </row>
    <row r="188" spans="1:60" outlineLevel="1" x14ac:dyDescent="0.25">
      <c r="A188" s="223"/>
      <c r="B188" s="224"/>
      <c r="C188" s="254" t="s">
        <v>974</v>
      </c>
      <c r="D188" s="226"/>
      <c r="E188" s="227">
        <v>-1.194</v>
      </c>
      <c r="F188" s="225"/>
      <c r="G188" s="225"/>
      <c r="H188" s="225"/>
      <c r="I188" s="225"/>
      <c r="J188" s="225"/>
      <c r="K188" s="225"/>
      <c r="L188" s="225"/>
      <c r="M188" s="225"/>
      <c r="N188" s="225"/>
      <c r="O188" s="225"/>
      <c r="P188" s="225"/>
      <c r="Q188" s="225"/>
      <c r="R188" s="225"/>
      <c r="S188" s="225"/>
      <c r="T188" s="225"/>
      <c r="U188" s="225"/>
      <c r="V188" s="225"/>
      <c r="W188" s="225"/>
      <c r="X188" s="206"/>
      <c r="Y188" s="206"/>
      <c r="Z188" s="206"/>
      <c r="AA188" s="206"/>
      <c r="AB188" s="206"/>
      <c r="AC188" s="206"/>
      <c r="AD188" s="206"/>
      <c r="AE188" s="206"/>
      <c r="AF188" s="206"/>
      <c r="AG188" s="206" t="s">
        <v>280</v>
      </c>
      <c r="AH188" s="206">
        <v>0</v>
      </c>
      <c r="AI188" s="206"/>
      <c r="AJ188" s="206"/>
      <c r="AK188" s="206"/>
      <c r="AL188" s="206"/>
      <c r="AM188" s="206"/>
      <c r="AN188" s="206"/>
      <c r="AO188" s="206"/>
      <c r="AP188" s="206"/>
      <c r="AQ188" s="206"/>
      <c r="AR188" s="206"/>
      <c r="AS188" s="206"/>
      <c r="AT188" s="206"/>
      <c r="AU188" s="206"/>
      <c r="AV188" s="206"/>
      <c r="AW188" s="206"/>
      <c r="AX188" s="206"/>
      <c r="AY188" s="206"/>
      <c r="AZ188" s="206"/>
      <c r="BA188" s="206"/>
      <c r="BB188" s="206"/>
      <c r="BC188" s="206"/>
      <c r="BD188" s="206"/>
      <c r="BE188" s="206"/>
      <c r="BF188" s="206"/>
      <c r="BG188" s="206"/>
      <c r="BH188" s="206"/>
    </row>
    <row r="189" spans="1:60" outlineLevel="1" x14ac:dyDescent="0.25">
      <c r="A189" s="223"/>
      <c r="B189" s="224"/>
      <c r="C189" s="254" t="s">
        <v>975</v>
      </c>
      <c r="D189" s="226"/>
      <c r="E189" s="227">
        <v>1.8452500000000001</v>
      </c>
      <c r="F189" s="225"/>
      <c r="G189" s="225"/>
      <c r="H189" s="225"/>
      <c r="I189" s="225"/>
      <c r="J189" s="225"/>
      <c r="K189" s="225"/>
      <c r="L189" s="225"/>
      <c r="M189" s="225"/>
      <c r="N189" s="225"/>
      <c r="O189" s="225"/>
      <c r="P189" s="225"/>
      <c r="Q189" s="225"/>
      <c r="R189" s="225"/>
      <c r="S189" s="225"/>
      <c r="T189" s="225"/>
      <c r="U189" s="225"/>
      <c r="V189" s="225"/>
      <c r="W189" s="225"/>
      <c r="X189" s="206"/>
      <c r="Y189" s="206"/>
      <c r="Z189" s="206"/>
      <c r="AA189" s="206"/>
      <c r="AB189" s="206"/>
      <c r="AC189" s="206"/>
      <c r="AD189" s="206"/>
      <c r="AE189" s="206"/>
      <c r="AF189" s="206"/>
      <c r="AG189" s="206" t="s">
        <v>280</v>
      </c>
      <c r="AH189" s="206">
        <v>0</v>
      </c>
      <c r="AI189" s="206"/>
      <c r="AJ189" s="206"/>
      <c r="AK189" s="206"/>
      <c r="AL189" s="206"/>
      <c r="AM189" s="206"/>
      <c r="AN189" s="206"/>
      <c r="AO189" s="206"/>
      <c r="AP189" s="206"/>
      <c r="AQ189" s="206"/>
      <c r="AR189" s="206"/>
      <c r="AS189" s="206"/>
      <c r="AT189" s="206"/>
      <c r="AU189" s="206"/>
      <c r="AV189" s="206"/>
      <c r="AW189" s="206"/>
      <c r="AX189" s="206"/>
      <c r="AY189" s="206"/>
      <c r="AZ189" s="206"/>
      <c r="BA189" s="206"/>
      <c r="BB189" s="206"/>
      <c r="BC189" s="206"/>
      <c r="BD189" s="206"/>
      <c r="BE189" s="206"/>
      <c r="BF189" s="206"/>
      <c r="BG189" s="206"/>
      <c r="BH189" s="206"/>
    </row>
    <row r="190" spans="1:60" ht="20.399999999999999" outlineLevel="1" x14ac:dyDescent="0.25">
      <c r="A190" s="223"/>
      <c r="B190" s="224"/>
      <c r="C190" s="254" t="s">
        <v>976</v>
      </c>
      <c r="D190" s="226"/>
      <c r="E190" s="227">
        <v>16.619199999999999</v>
      </c>
      <c r="F190" s="225"/>
      <c r="G190" s="225"/>
      <c r="H190" s="225"/>
      <c r="I190" s="225"/>
      <c r="J190" s="225"/>
      <c r="K190" s="225"/>
      <c r="L190" s="225"/>
      <c r="M190" s="225"/>
      <c r="N190" s="225"/>
      <c r="O190" s="225"/>
      <c r="P190" s="225"/>
      <c r="Q190" s="225"/>
      <c r="R190" s="225"/>
      <c r="S190" s="225"/>
      <c r="T190" s="225"/>
      <c r="U190" s="225"/>
      <c r="V190" s="225"/>
      <c r="W190" s="225"/>
      <c r="X190" s="206"/>
      <c r="Y190" s="206"/>
      <c r="Z190" s="206"/>
      <c r="AA190" s="206"/>
      <c r="AB190" s="206"/>
      <c r="AC190" s="206"/>
      <c r="AD190" s="206"/>
      <c r="AE190" s="206"/>
      <c r="AF190" s="206"/>
      <c r="AG190" s="206" t="s">
        <v>280</v>
      </c>
      <c r="AH190" s="206">
        <v>0</v>
      </c>
      <c r="AI190" s="206"/>
      <c r="AJ190" s="206"/>
      <c r="AK190" s="206"/>
      <c r="AL190" s="206"/>
      <c r="AM190" s="206"/>
      <c r="AN190" s="206"/>
      <c r="AO190" s="206"/>
      <c r="AP190" s="206"/>
      <c r="AQ190" s="206"/>
      <c r="AR190" s="206"/>
      <c r="AS190" s="206"/>
      <c r="AT190" s="206"/>
      <c r="AU190" s="206"/>
      <c r="AV190" s="206"/>
      <c r="AW190" s="206"/>
      <c r="AX190" s="206"/>
      <c r="AY190" s="206"/>
      <c r="AZ190" s="206"/>
      <c r="BA190" s="206"/>
      <c r="BB190" s="206"/>
      <c r="BC190" s="206"/>
      <c r="BD190" s="206"/>
      <c r="BE190" s="206"/>
      <c r="BF190" s="206"/>
      <c r="BG190" s="206"/>
      <c r="BH190" s="206"/>
    </row>
    <row r="191" spans="1:60" outlineLevel="1" x14ac:dyDescent="0.25">
      <c r="A191" s="223"/>
      <c r="B191" s="224"/>
      <c r="C191" s="254" t="s">
        <v>437</v>
      </c>
      <c r="D191" s="226"/>
      <c r="E191" s="227">
        <v>-1.08</v>
      </c>
      <c r="F191" s="225"/>
      <c r="G191" s="225"/>
      <c r="H191" s="225"/>
      <c r="I191" s="225"/>
      <c r="J191" s="225"/>
      <c r="K191" s="225"/>
      <c r="L191" s="225"/>
      <c r="M191" s="225"/>
      <c r="N191" s="225"/>
      <c r="O191" s="225"/>
      <c r="P191" s="225"/>
      <c r="Q191" s="225"/>
      <c r="R191" s="225"/>
      <c r="S191" s="225"/>
      <c r="T191" s="225"/>
      <c r="U191" s="225"/>
      <c r="V191" s="225"/>
      <c r="W191" s="225"/>
      <c r="X191" s="206"/>
      <c r="Y191" s="206"/>
      <c r="Z191" s="206"/>
      <c r="AA191" s="206"/>
      <c r="AB191" s="206"/>
      <c r="AC191" s="206"/>
      <c r="AD191" s="206"/>
      <c r="AE191" s="206"/>
      <c r="AF191" s="206"/>
      <c r="AG191" s="206" t="s">
        <v>280</v>
      </c>
      <c r="AH191" s="206">
        <v>0</v>
      </c>
      <c r="AI191" s="206"/>
      <c r="AJ191" s="206"/>
      <c r="AK191" s="206"/>
      <c r="AL191" s="206"/>
      <c r="AM191" s="206"/>
      <c r="AN191" s="206"/>
      <c r="AO191" s="206"/>
      <c r="AP191" s="206"/>
      <c r="AQ191" s="206"/>
      <c r="AR191" s="206"/>
      <c r="AS191" s="206"/>
      <c r="AT191" s="206"/>
      <c r="AU191" s="206"/>
      <c r="AV191" s="206"/>
      <c r="AW191" s="206"/>
      <c r="AX191" s="206"/>
      <c r="AY191" s="206"/>
      <c r="AZ191" s="206"/>
      <c r="BA191" s="206"/>
      <c r="BB191" s="206"/>
      <c r="BC191" s="206"/>
      <c r="BD191" s="206"/>
      <c r="BE191" s="206"/>
      <c r="BF191" s="206"/>
      <c r="BG191" s="206"/>
      <c r="BH191" s="206"/>
    </row>
    <row r="192" spans="1:60" outlineLevel="1" x14ac:dyDescent="0.25">
      <c r="A192" s="223"/>
      <c r="B192" s="224"/>
      <c r="C192" s="254" t="s">
        <v>977</v>
      </c>
      <c r="D192" s="226"/>
      <c r="E192" s="227">
        <v>0.96</v>
      </c>
      <c r="F192" s="225"/>
      <c r="G192" s="225"/>
      <c r="H192" s="225"/>
      <c r="I192" s="225"/>
      <c r="J192" s="225"/>
      <c r="K192" s="225"/>
      <c r="L192" s="225"/>
      <c r="M192" s="225"/>
      <c r="N192" s="225"/>
      <c r="O192" s="225"/>
      <c r="P192" s="225"/>
      <c r="Q192" s="225"/>
      <c r="R192" s="225"/>
      <c r="S192" s="225"/>
      <c r="T192" s="225"/>
      <c r="U192" s="225"/>
      <c r="V192" s="225"/>
      <c r="W192" s="225"/>
      <c r="X192" s="206"/>
      <c r="Y192" s="206"/>
      <c r="Z192" s="206"/>
      <c r="AA192" s="206"/>
      <c r="AB192" s="206"/>
      <c r="AC192" s="206"/>
      <c r="AD192" s="206"/>
      <c r="AE192" s="206"/>
      <c r="AF192" s="206"/>
      <c r="AG192" s="206" t="s">
        <v>280</v>
      </c>
      <c r="AH192" s="206">
        <v>0</v>
      </c>
      <c r="AI192" s="206"/>
      <c r="AJ192" s="206"/>
      <c r="AK192" s="206"/>
      <c r="AL192" s="206"/>
      <c r="AM192" s="206"/>
      <c r="AN192" s="206"/>
      <c r="AO192" s="206"/>
      <c r="AP192" s="206"/>
      <c r="AQ192" s="206"/>
      <c r="AR192" s="206"/>
      <c r="AS192" s="206"/>
      <c r="AT192" s="206"/>
      <c r="AU192" s="206"/>
      <c r="AV192" s="206"/>
      <c r="AW192" s="206"/>
      <c r="AX192" s="206"/>
      <c r="AY192" s="206"/>
      <c r="AZ192" s="206"/>
      <c r="BA192" s="206"/>
      <c r="BB192" s="206"/>
      <c r="BC192" s="206"/>
      <c r="BD192" s="206"/>
      <c r="BE192" s="206"/>
      <c r="BF192" s="206"/>
      <c r="BG192" s="206"/>
      <c r="BH192" s="206"/>
    </row>
    <row r="193" spans="1:60" outlineLevel="1" x14ac:dyDescent="0.25">
      <c r="A193" s="223"/>
      <c r="B193" s="224"/>
      <c r="C193" s="254" t="s">
        <v>978</v>
      </c>
      <c r="D193" s="226"/>
      <c r="E193" s="227">
        <v>21.58578</v>
      </c>
      <c r="F193" s="225"/>
      <c r="G193" s="225"/>
      <c r="H193" s="225"/>
      <c r="I193" s="225"/>
      <c r="J193" s="225"/>
      <c r="K193" s="225"/>
      <c r="L193" s="225"/>
      <c r="M193" s="225"/>
      <c r="N193" s="225"/>
      <c r="O193" s="225"/>
      <c r="P193" s="225"/>
      <c r="Q193" s="225"/>
      <c r="R193" s="225"/>
      <c r="S193" s="225"/>
      <c r="T193" s="225"/>
      <c r="U193" s="225"/>
      <c r="V193" s="225"/>
      <c r="W193" s="225"/>
      <c r="X193" s="206"/>
      <c r="Y193" s="206"/>
      <c r="Z193" s="206"/>
      <c r="AA193" s="206"/>
      <c r="AB193" s="206"/>
      <c r="AC193" s="206"/>
      <c r="AD193" s="206"/>
      <c r="AE193" s="206"/>
      <c r="AF193" s="206"/>
      <c r="AG193" s="206" t="s">
        <v>280</v>
      </c>
      <c r="AH193" s="206">
        <v>0</v>
      </c>
      <c r="AI193" s="206"/>
      <c r="AJ193" s="206"/>
      <c r="AK193" s="206"/>
      <c r="AL193" s="206"/>
      <c r="AM193" s="206"/>
      <c r="AN193" s="206"/>
      <c r="AO193" s="206"/>
      <c r="AP193" s="206"/>
      <c r="AQ193" s="206"/>
      <c r="AR193" s="206"/>
      <c r="AS193" s="206"/>
      <c r="AT193" s="206"/>
      <c r="AU193" s="206"/>
      <c r="AV193" s="206"/>
      <c r="AW193" s="206"/>
      <c r="AX193" s="206"/>
      <c r="AY193" s="206"/>
      <c r="AZ193" s="206"/>
      <c r="BA193" s="206"/>
      <c r="BB193" s="206"/>
      <c r="BC193" s="206"/>
      <c r="BD193" s="206"/>
      <c r="BE193" s="206"/>
      <c r="BF193" s="206"/>
      <c r="BG193" s="206"/>
      <c r="BH193" s="206"/>
    </row>
    <row r="194" spans="1:60" outlineLevel="1" x14ac:dyDescent="0.25">
      <c r="A194" s="223"/>
      <c r="B194" s="224"/>
      <c r="C194" s="254" t="s">
        <v>979</v>
      </c>
      <c r="D194" s="226"/>
      <c r="E194" s="227">
        <v>-4.32</v>
      </c>
      <c r="F194" s="225"/>
      <c r="G194" s="225"/>
      <c r="H194" s="225"/>
      <c r="I194" s="225"/>
      <c r="J194" s="225"/>
      <c r="K194" s="225"/>
      <c r="L194" s="225"/>
      <c r="M194" s="225"/>
      <c r="N194" s="225"/>
      <c r="O194" s="225"/>
      <c r="P194" s="225"/>
      <c r="Q194" s="225"/>
      <c r="R194" s="225"/>
      <c r="S194" s="225"/>
      <c r="T194" s="225"/>
      <c r="U194" s="225"/>
      <c r="V194" s="225"/>
      <c r="W194" s="225"/>
      <c r="X194" s="206"/>
      <c r="Y194" s="206"/>
      <c r="Z194" s="206"/>
      <c r="AA194" s="206"/>
      <c r="AB194" s="206"/>
      <c r="AC194" s="206"/>
      <c r="AD194" s="206"/>
      <c r="AE194" s="206"/>
      <c r="AF194" s="206"/>
      <c r="AG194" s="206" t="s">
        <v>280</v>
      </c>
      <c r="AH194" s="206">
        <v>0</v>
      </c>
      <c r="AI194" s="206"/>
      <c r="AJ194" s="206"/>
      <c r="AK194" s="206"/>
      <c r="AL194" s="206"/>
      <c r="AM194" s="206"/>
      <c r="AN194" s="206"/>
      <c r="AO194" s="206"/>
      <c r="AP194" s="206"/>
      <c r="AQ194" s="206"/>
      <c r="AR194" s="206"/>
      <c r="AS194" s="206"/>
      <c r="AT194" s="206"/>
      <c r="AU194" s="206"/>
      <c r="AV194" s="206"/>
      <c r="AW194" s="206"/>
      <c r="AX194" s="206"/>
      <c r="AY194" s="206"/>
      <c r="AZ194" s="206"/>
      <c r="BA194" s="206"/>
      <c r="BB194" s="206"/>
      <c r="BC194" s="206"/>
      <c r="BD194" s="206"/>
      <c r="BE194" s="206"/>
      <c r="BF194" s="206"/>
      <c r="BG194" s="206"/>
      <c r="BH194" s="206"/>
    </row>
    <row r="195" spans="1:60" outlineLevel="1" x14ac:dyDescent="0.25">
      <c r="A195" s="223"/>
      <c r="B195" s="224"/>
      <c r="C195" s="254" t="s">
        <v>980</v>
      </c>
      <c r="D195" s="226"/>
      <c r="E195" s="227">
        <v>14.5418</v>
      </c>
      <c r="F195" s="225"/>
      <c r="G195" s="225"/>
      <c r="H195" s="225"/>
      <c r="I195" s="225"/>
      <c r="J195" s="225"/>
      <c r="K195" s="225"/>
      <c r="L195" s="225"/>
      <c r="M195" s="225"/>
      <c r="N195" s="225"/>
      <c r="O195" s="225"/>
      <c r="P195" s="225"/>
      <c r="Q195" s="225"/>
      <c r="R195" s="225"/>
      <c r="S195" s="225"/>
      <c r="T195" s="225"/>
      <c r="U195" s="225"/>
      <c r="V195" s="225"/>
      <c r="W195" s="225"/>
      <c r="X195" s="206"/>
      <c r="Y195" s="206"/>
      <c r="Z195" s="206"/>
      <c r="AA195" s="206"/>
      <c r="AB195" s="206"/>
      <c r="AC195" s="206"/>
      <c r="AD195" s="206"/>
      <c r="AE195" s="206"/>
      <c r="AF195" s="206"/>
      <c r="AG195" s="206" t="s">
        <v>280</v>
      </c>
      <c r="AH195" s="206">
        <v>0</v>
      </c>
      <c r="AI195" s="206"/>
      <c r="AJ195" s="206"/>
      <c r="AK195" s="206"/>
      <c r="AL195" s="206"/>
      <c r="AM195" s="206"/>
      <c r="AN195" s="206"/>
      <c r="AO195" s="206"/>
      <c r="AP195" s="206"/>
      <c r="AQ195" s="206"/>
      <c r="AR195" s="206"/>
      <c r="AS195" s="206"/>
      <c r="AT195" s="206"/>
      <c r="AU195" s="206"/>
      <c r="AV195" s="206"/>
      <c r="AW195" s="206"/>
      <c r="AX195" s="206"/>
      <c r="AY195" s="206"/>
      <c r="AZ195" s="206"/>
      <c r="BA195" s="206"/>
      <c r="BB195" s="206"/>
      <c r="BC195" s="206"/>
      <c r="BD195" s="206"/>
      <c r="BE195" s="206"/>
      <c r="BF195" s="206"/>
      <c r="BG195" s="206"/>
      <c r="BH195" s="206"/>
    </row>
    <row r="196" spans="1:60" outlineLevel="1" x14ac:dyDescent="0.25">
      <c r="A196" s="223"/>
      <c r="B196" s="224"/>
      <c r="C196" s="254" t="s">
        <v>413</v>
      </c>
      <c r="D196" s="226"/>
      <c r="E196" s="227">
        <v>-1.5760000000000001</v>
      </c>
      <c r="F196" s="225"/>
      <c r="G196" s="225"/>
      <c r="H196" s="225"/>
      <c r="I196" s="225"/>
      <c r="J196" s="225"/>
      <c r="K196" s="225"/>
      <c r="L196" s="225"/>
      <c r="M196" s="225"/>
      <c r="N196" s="225"/>
      <c r="O196" s="225"/>
      <c r="P196" s="225"/>
      <c r="Q196" s="225"/>
      <c r="R196" s="225"/>
      <c r="S196" s="225"/>
      <c r="T196" s="225"/>
      <c r="U196" s="225"/>
      <c r="V196" s="225"/>
      <c r="W196" s="225"/>
      <c r="X196" s="206"/>
      <c r="Y196" s="206"/>
      <c r="Z196" s="206"/>
      <c r="AA196" s="206"/>
      <c r="AB196" s="206"/>
      <c r="AC196" s="206"/>
      <c r="AD196" s="206"/>
      <c r="AE196" s="206"/>
      <c r="AF196" s="206"/>
      <c r="AG196" s="206" t="s">
        <v>280</v>
      </c>
      <c r="AH196" s="206">
        <v>0</v>
      </c>
      <c r="AI196" s="206"/>
      <c r="AJ196" s="206"/>
      <c r="AK196" s="206"/>
      <c r="AL196" s="206"/>
      <c r="AM196" s="206"/>
      <c r="AN196" s="206"/>
      <c r="AO196" s="206"/>
      <c r="AP196" s="206"/>
      <c r="AQ196" s="206"/>
      <c r="AR196" s="206"/>
      <c r="AS196" s="206"/>
      <c r="AT196" s="206"/>
      <c r="AU196" s="206"/>
      <c r="AV196" s="206"/>
      <c r="AW196" s="206"/>
      <c r="AX196" s="206"/>
      <c r="AY196" s="206"/>
      <c r="AZ196" s="206"/>
      <c r="BA196" s="206"/>
      <c r="BB196" s="206"/>
      <c r="BC196" s="206"/>
      <c r="BD196" s="206"/>
      <c r="BE196" s="206"/>
      <c r="BF196" s="206"/>
      <c r="BG196" s="206"/>
      <c r="BH196" s="206"/>
    </row>
    <row r="197" spans="1:60" outlineLevel="1" x14ac:dyDescent="0.25">
      <c r="A197" s="223"/>
      <c r="B197" s="224"/>
      <c r="C197" s="254" t="s">
        <v>981</v>
      </c>
      <c r="D197" s="226"/>
      <c r="E197" s="227">
        <v>1.659</v>
      </c>
      <c r="F197" s="225"/>
      <c r="G197" s="225"/>
      <c r="H197" s="225"/>
      <c r="I197" s="225"/>
      <c r="J197" s="225"/>
      <c r="K197" s="225"/>
      <c r="L197" s="225"/>
      <c r="M197" s="225"/>
      <c r="N197" s="225"/>
      <c r="O197" s="225"/>
      <c r="P197" s="225"/>
      <c r="Q197" s="225"/>
      <c r="R197" s="225"/>
      <c r="S197" s="225"/>
      <c r="T197" s="225"/>
      <c r="U197" s="225"/>
      <c r="V197" s="225"/>
      <c r="W197" s="225"/>
      <c r="X197" s="206"/>
      <c r="Y197" s="206"/>
      <c r="Z197" s="206"/>
      <c r="AA197" s="206"/>
      <c r="AB197" s="206"/>
      <c r="AC197" s="206"/>
      <c r="AD197" s="206"/>
      <c r="AE197" s="206"/>
      <c r="AF197" s="206"/>
      <c r="AG197" s="206" t="s">
        <v>280</v>
      </c>
      <c r="AH197" s="206">
        <v>0</v>
      </c>
      <c r="AI197" s="206"/>
      <c r="AJ197" s="206"/>
      <c r="AK197" s="206"/>
      <c r="AL197" s="206"/>
      <c r="AM197" s="206"/>
      <c r="AN197" s="206"/>
      <c r="AO197" s="206"/>
      <c r="AP197" s="206"/>
      <c r="AQ197" s="206"/>
      <c r="AR197" s="206"/>
      <c r="AS197" s="206"/>
      <c r="AT197" s="206"/>
      <c r="AU197" s="206"/>
      <c r="AV197" s="206"/>
      <c r="AW197" s="206"/>
      <c r="AX197" s="206"/>
      <c r="AY197" s="206"/>
      <c r="AZ197" s="206"/>
      <c r="BA197" s="206"/>
      <c r="BB197" s="206"/>
      <c r="BC197" s="206"/>
      <c r="BD197" s="206"/>
      <c r="BE197" s="206"/>
      <c r="BF197" s="206"/>
      <c r="BG197" s="206"/>
      <c r="BH197" s="206"/>
    </row>
    <row r="198" spans="1:60" ht="20.399999999999999" outlineLevel="1" x14ac:dyDescent="0.25">
      <c r="A198" s="223"/>
      <c r="B198" s="224"/>
      <c r="C198" s="254" t="s">
        <v>982</v>
      </c>
      <c r="D198" s="226"/>
      <c r="E198" s="227">
        <v>81.712130000000002</v>
      </c>
      <c r="F198" s="225"/>
      <c r="G198" s="225"/>
      <c r="H198" s="225"/>
      <c r="I198" s="225"/>
      <c r="J198" s="225"/>
      <c r="K198" s="225"/>
      <c r="L198" s="225"/>
      <c r="M198" s="225"/>
      <c r="N198" s="225"/>
      <c r="O198" s="225"/>
      <c r="P198" s="225"/>
      <c r="Q198" s="225"/>
      <c r="R198" s="225"/>
      <c r="S198" s="225"/>
      <c r="T198" s="225"/>
      <c r="U198" s="225"/>
      <c r="V198" s="225"/>
      <c r="W198" s="225"/>
      <c r="X198" s="206"/>
      <c r="Y198" s="206"/>
      <c r="Z198" s="206"/>
      <c r="AA198" s="206"/>
      <c r="AB198" s="206"/>
      <c r="AC198" s="206"/>
      <c r="AD198" s="206"/>
      <c r="AE198" s="206"/>
      <c r="AF198" s="206"/>
      <c r="AG198" s="206" t="s">
        <v>280</v>
      </c>
      <c r="AH198" s="206">
        <v>0</v>
      </c>
      <c r="AI198" s="206"/>
      <c r="AJ198" s="206"/>
      <c r="AK198" s="206"/>
      <c r="AL198" s="206"/>
      <c r="AM198" s="206"/>
      <c r="AN198" s="206"/>
      <c r="AO198" s="206"/>
      <c r="AP198" s="206"/>
      <c r="AQ198" s="206"/>
      <c r="AR198" s="206"/>
      <c r="AS198" s="206"/>
      <c r="AT198" s="206"/>
      <c r="AU198" s="206"/>
      <c r="AV198" s="206"/>
      <c r="AW198" s="206"/>
      <c r="AX198" s="206"/>
      <c r="AY198" s="206"/>
      <c r="AZ198" s="206"/>
      <c r="BA198" s="206"/>
      <c r="BB198" s="206"/>
      <c r="BC198" s="206"/>
      <c r="BD198" s="206"/>
      <c r="BE198" s="206"/>
      <c r="BF198" s="206"/>
      <c r="BG198" s="206"/>
      <c r="BH198" s="206"/>
    </row>
    <row r="199" spans="1:60" outlineLevel="1" x14ac:dyDescent="0.25">
      <c r="A199" s="223"/>
      <c r="B199" s="224"/>
      <c r="C199" s="254" t="s">
        <v>983</v>
      </c>
      <c r="D199" s="226"/>
      <c r="E199" s="227">
        <v>-2.88</v>
      </c>
      <c r="F199" s="225"/>
      <c r="G199" s="225"/>
      <c r="H199" s="225"/>
      <c r="I199" s="225"/>
      <c r="J199" s="225"/>
      <c r="K199" s="225"/>
      <c r="L199" s="225"/>
      <c r="M199" s="225"/>
      <c r="N199" s="225"/>
      <c r="O199" s="225"/>
      <c r="P199" s="225"/>
      <c r="Q199" s="225"/>
      <c r="R199" s="225"/>
      <c r="S199" s="225"/>
      <c r="T199" s="225"/>
      <c r="U199" s="225"/>
      <c r="V199" s="225"/>
      <c r="W199" s="225"/>
      <c r="X199" s="206"/>
      <c r="Y199" s="206"/>
      <c r="Z199" s="206"/>
      <c r="AA199" s="206"/>
      <c r="AB199" s="206"/>
      <c r="AC199" s="206"/>
      <c r="AD199" s="206"/>
      <c r="AE199" s="206"/>
      <c r="AF199" s="206"/>
      <c r="AG199" s="206" t="s">
        <v>280</v>
      </c>
      <c r="AH199" s="206">
        <v>0</v>
      </c>
      <c r="AI199" s="206"/>
      <c r="AJ199" s="206"/>
      <c r="AK199" s="206"/>
      <c r="AL199" s="206"/>
      <c r="AM199" s="206"/>
      <c r="AN199" s="206"/>
      <c r="AO199" s="206"/>
      <c r="AP199" s="206"/>
      <c r="AQ199" s="206"/>
      <c r="AR199" s="206"/>
      <c r="AS199" s="206"/>
      <c r="AT199" s="206"/>
      <c r="AU199" s="206"/>
      <c r="AV199" s="206"/>
      <c r="AW199" s="206"/>
      <c r="AX199" s="206"/>
      <c r="AY199" s="206"/>
      <c r="AZ199" s="206"/>
      <c r="BA199" s="206"/>
      <c r="BB199" s="206"/>
      <c r="BC199" s="206"/>
      <c r="BD199" s="206"/>
      <c r="BE199" s="206"/>
      <c r="BF199" s="206"/>
      <c r="BG199" s="206"/>
      <c r="BH199" s="206"/>
    </row>
    <row r="200" spans="1:60" outlineLevel="1" x14ac:dyDescent="0.25">
      <c r="A200" s="223"/>
      <c r="B200" s="224"/>
      <c r="C200" s="254" t="s">
        <v>984</v>
      </c>
      <c r="D200" s="226"/>
      <c r="E200" s="227">
        <v>-3.94</v>
      </c>
      <c r="F200" s="225"/>
      <c r="G200" s="225"/>
      <c r="H200" s="225"/>
      <c r="I200" s="225"/>
      <c r="J200" s="225"/>
      <c r="K200" s="225"/>
      <c r="L200" s="225"/>
      <c r="M200" s="225"/>
      <c r="N200" s="225"/>
      <c r="O200" s="225"/>
      <c r="P200" s="225"/>
      <c r="Q200" s="225"/>
      <c r="R200" s="225"/>
      <c r="S200" s="225"/>
      <c r="T200" s="225"/>
      <c r="U200" s="225"/>
      <c r="V200" s="225"/>
      <c r="W200" s="225"/>
      <c r="X200" s="206"/>
      <c r="Y200" s="206"/>
      <c r="Z200" s="206"/>
      <c r="AA200" s="206"/>
      <c r="AB200" s="206"/>
      <c r="AC200" s="206"/>
      <c r="AD200" s="206"/>
      <c r="AE200" s="206"/>
      <c r="AF200" s="206"/>
      <c r="AG200" s="206" t="s">
        <v>280</v>
      </c>
      <c r="AH200" s="206">
        <v>0</v>
      </c>
      <c r="AI200" s="206"/>
      <c r="AJ200" s="206"/>
      <c r="AK200" s="206"/>
      <c r="AL200" s="206"/>
      <c r="AM200" s="206"/>
      <c r="AN200" s="206"/>
      <c r="AO200" s="206"/>
      <c r="AP200" s="206"/>
      <c r="AQ200" s="206"/>
      <c r="AR200" s="206"/>
      <c r="AS200" s="206"/>
      <c r="AT200" s="206"/>
      <c r="AU200" s="206"/>
      <c r="AV200" s="206"/>
      <c r="AW200" s="206"/>
      <c r="AX200" s="206"/>
      <c r="AY200" s="206"/>
      <c r="AZ200" s="206"/>
      <c r="BA200" s="206"/>
      <c r="BB200" s="206"/>
      <c r="BC200" s="206"/>
      <c r="BD200" s="206"/>
      <c r="BE200" s="206"/>
      <c r="BF200" s="206"/>
      <c r="BG200" s="206"/>
      <c r="BH200" s="206"/>
    </row>
    <row r="201" spans="1:60" ht="30.6" outlineLevel="1" x14ac:dyDescent="0.25">
      <c r="A201" s="223"/>
      <c r="B201" s="224"/>
      <c r="C201" s="254" t="s">
        <v>985</v>
      </c>
      <c r="D201" s="226"/>
      <c r="E201" s="227">
        <v>3.1589999999999998</v>
      </c>
      <c r="F201" s="225"/>
      <c r="G201" s="225"/>
      <c r="H201" s="225"/>
      <c r="I201" s="225"/>
      <c r="J201" s="225"/>
      <c r="K201" s="225"/>
      <c r="L201" s="225"/>
      <c r="M201" s="225"/>
      <c r="N201" s="225"/>
      <c r="O201" s="225"/>
      <c r="P201" s="225"/>
      <c r="Q201" s="225"/>
      <c r="R201" s="225"/>
      <c r="S201" s="225"/>
      <c r="T201" s="225"/>
      <c r="U201" s="225"/>
      <c r="V201" s="225"/>
      <c r="W201" s="225"/>
      <c r="X201" s="206"/>
      <c r="Y201" s="206"/>
      <c r="Z201" s="206"/>
      <c r="AA201" s="206"/>
      <c r="AB201" s="206"/>
      <c r="AC201" s="206"/>
      <c r="AD201" s="206"/>
      <c r="AE201" s="206"/>
      <c r="AF201" s="206"/>
      <c r="AG201" s="206" t="s">
        <v>280</v>
      </c>
      <c r="AH201" s="206">
        <v>0</v>
      </c>
      <c r="AI201" s="206"/>
      <c r="AJ201" s="206"/>
      <c r="AK201" s="206"/>
      <c r="AL201" s="206"/>
      <c r="AM201" s="206"/>
      <c r="AN201" s="206"/>
      <c r="AO201" s="206"/>
      <c r="AP201" s="206"/>
      <c r="AQ201" s="206"/>
      <c r="AR201" s="206"/>
      <c r="AS201" s="206"/>
      <c r="AT201" s="206"/>
      <c r="AU201" s="206"/>
      <c r="AV201" s="206"/>
      <c r="AW201" s="206"/>
      <c r="AX201" s="206"/>
      <c r="AY201" s="206"/>
      <c r="AZ201" s="206"/>
      <c r="BA201" s="206"/>
      <c r="BB201" s="206"/>
      <c r="BC201" s="206"/>
      <c r="BD201" s="206"/>
      <c r="BE201" s="206"/>
      <c r="BF201" s="206"/>
      <c r="BG201" s="206"/>
      <c r="BH201" s="206"/>
    </row>
    <row r="202" spans="1:60" ht="20.399999999999999" outlineLevel="1" x14ac:dyDescent="0.25">
      <c r="A202" s="223"/>
      <c r="B202" s="224"/>
      <c r="C202" s="254" t="s">
        <v>986</v>
      </c>
      <c r="D202" s="226"/>
      <c r="E202" s="227">
        <v>43.801180000000002</v>
      </c>
      <c r="F202" s="225"/>
      <c r="G202" s="225"/>
      <c r="H202" s="225"/>
      <c r="I202" s="225"/>
      <c r="J202" s="225"/>
      <c r="K202" s="225"/>
      <c r="L202" s="225"/>
      <c r="M202" s="225"/>
      <c r="N202" s="225"/>
      <c r="O202" s="225"/>
      <c r="P202" s="225"/>
      <c r="Q202" s="225"/>
      <c r="R202" s="225"/>
      <c r="S202" s="225"/>
      <c r="T202" s="225"/>
      <c r="U202" s="225"/>
      <c r="V202" s="225"/>
      <c r="W202" s="225"/>
      <c r="X202" s="206"/>
      <c r="Y202" s="206"/>
      <c r="Z202" s="206"/>
      <c r="AA202" s="206"/>
      <c r="AB202" s="206"/>
      <c r="AC202" s="206"/>
      <c r="AD202" s="206"/>
      <c r="AE202" s="206"/>
      <c r="AF202" s="206"/>
      <c r="AG202" s="206" t="s">
        <v>280</v>
      </c>
      <c r="AH202" s="206">
        <v>0</v>
      </c>
      <c r="AI202" s="206"/>
      <c r="AJ202" s="206"/>
      <c r="AK202" s="206"/>
      <c r="AL202" s="206"/>
      <c r="AM202" s="206"/>
      <c r="AN202" s="206"/>
      <c r="AO202" s="206"/>
      <c r="AP202" s="206"/>
      <c r="AQ202" s="206"/>
      <c r="AR202" s="206"/>
      <c r="AS202" s="206"/>
      <c r="AT202" s="206"/>
      <c r="AU202" s="206"/>
      <c r="AV202" s="206"/>
      <c r="AW202" s="206"/>
      <c r="AX202" s="206"/>
      <c r="AY202" s="206"/>
      <c r="AZ202" s="206"/>
      <c r="BA202" s="206"/>
      <c r="BB202" s="206"/>
      <c r="BC202" s="206"/>
      <c r="BD202" s="206"/>
      <c r="BE202" s="206"/>
      <c r="BF202" s="206"/>
      <c r="BG202" s="206"/>
      <c r="BH202" s="206"/>
    </row>
    <row r="203" spans="1:60" outlineLevel="1" x14ac:dyDescent="0.25">
      <c r="A203" s="223"/>
      <c r="B203" s="224"/>
      <c r="C203" s="254" t="s">
        <v>987</v>
      </c>
      <c r="D203" s="226"/>
      <c r="E203" s="227">
        <v>-1.804</v>
      </c>
      <c r="F203" s="225"/>
      <c r="G203" s="225"/>
      <c r="H203" s="225"/>
      <c r="I203" s="225"/>
      <c r="J203" s="225"/>
      <c r="K203" s="225"/>
      <c r="L203" s="225"/>
      <c r="M203" s="225"/>
      <c r="N203" s="225"/>
      <c r="O203" s="225"/>
      <c r="P203" s="225"/>
      <c r="Q203" s="225"/>
      <c r="R203" s="225"/>
      <c r="S203" s="225"/>
      <c r="T203" s="225"/>
      <c r="U203" s="225"/>
      <c r="V203" s="225"/>
      <c r="W203" s="225"/>
      <c r="X203" s="206"/>
      <c r="Y203" s="206"/>
      <c r="Z203" s="206"/>
      <c r="AA203" s="206"/>
      <c r="AB203" s="206"/>
      <c r="AC203" s="206"/>
      <c r="AD203" s="206"/>
      <c r="AE203" s="206"/>
      <c r="AF203" s="206"/>
      <c r="AG203" s="206" t="s">
        <v>280</v>
      </c>
      <c r="AH203" s="206">
        <v>0</v>
      </c>
      <c r="AI203" s="206"/>
      <c r="AJ203" s="206"/>
      <c r="AK203" s="206"/>
      <c r="AL203" s="206"/>
      <c r="AM203" s="206"/>
      <c r="AN203" s="206"/>
      <c r="AO203" s="206"/>
      <c r="AP203" s="206"/>
      <c r="AQ203" s="206"/>
      <c r="AR203" s="206"/>
      <c r="AS203" s="206"/>
      <c r="AT203" s="206"/>
      <c r="AU203" s="206"/>
      <c r="AV203" s="206"/>
      <c r="AW203" s="206"/>
      <c r="AX203" s="206"/>
      <c r="AY203" s="206"/>
      <c r="AZ203" s="206"/>
      <c r="BA203" s="206"/>
      <c r="BB203" s="206"/>
      <c r="BC203" s="206"/>
      <c r="BD203" s="206"/>
      <c r="BE203" s="206"/>
      <c r="BF203" s="206"/>
      <c r="BG203" s="206"/>
      <c r="BH203" s="206"/>
    </row>
    <row r="204" spans="1:60" outlineLevel="1" x14ac:dyDescent="0.25">
      <c r="A204" s="223"/>
      <c r="B204" s="224"/>
      <c r="C204" s="254" t="s">
        <v>988</v>
      </c>
      <c r="D204" s="226"/>
      <c r="E204" s="227">
        <v>3.7349999999999999</v>
      </c>
      <c r="F204" s="225"/>
      <c r="G204" s="225"/>
      <c r="H204" s="225"/>
      <c r="I204" s="225"/>
      <c r="J204" s="225"/>
      <c r="K204" s="225"/>
      <c r="L204" s="225"/>
      <c r="M204" s="225"/>
      <c r="N204" s="225"/>
      <c r="O204" s="225"/>
      <c r="P204" s="225"/>
      <c r="Q204" s="225"/>
      <c r="R204" s="225"/>
      <c r="S204" s="225"/>
      <c r="T204" s="225"/>
      <c r="U204" s="225"/>
      <c r="V204" s="225"/>
      <c r="W204" s="225"/>
      <c r="X204" s="206"/>
      <c r="Y204" s="206"/>
      <c r="Z204" s="206"/>
      <c r="AA204" s="206"/>
      <c r="AB204" s="206"/>
      <c r="AC204" s="206"/>
      <c r="AD204" s="206"/>
      <c r="AE204" s="206"/>
      <c r="AF204" s="206"/>
      <c r="AG204" s="206" t="s">
        <v>280</v>
      </c>
      <c r="AH204" s="206">
        <v>0</v>
      </c>
      <c r="AI204" s="206"/>
      <c r="AJ204" s="206"/>
      <c r="AK204" s="206"/>
      <c r="AL204" s="206"/>
      <c r="AM204" s="206"/>
      <c r="AN204" s="206"/>
      <c r="AO204" s="206"/>
      <c r="AP204" s="206"/>
      <c r="AQ204" s="206"/>
      <c r="AR204" s="206"/>
      <c r="AS204" s="206"/>
      <c r="AT204" s="206"/>
      <c r="AU204" s="206"/>
      <c r="AV204" s="206"/>
      <c r="AW204" s="206"/>
      <c r="AX204" s="206"/>
      <c r="AY204" s="206"/>
      <c r="AZ204" s="206"/>
      <c r="BA204" s="206"/>
      <c r="BB204" s="206"/>
      <c r="BC204" s="206"/>
      <c r="BD204" s="206"/>
      <c r="BE204" s="206"/>
      <c r="BF204" s="206"/>
      <c r="BG204" s="206"/>
      <c r="BH204" s="206"/>
    </row>
    <row r="205" spans="1:60" outlineLevel="1" x14ac:dyDescent="0.25">
      <c r="A205" s="223"/>
      <c r="B205" s="224"/>
      <c r="C205" s="254" t="s">
        <v>989</v>
      </c>
      <c r="D205" s="226"/>
      <c r="E205" s="227">
        <v>9.5879999999999992</v>
      </c>
      <c r="F205" s="225"/>
      <c r="G205" s="225"/>
      <c r="H205" s="225"/>
      <c r="I205" s="225"/>
      <c r="J205" s="225"/>
      <c r="K205" s="225"/>
      <c r="L205" s="225"/>
      <c r="M205" s="225"/>
      <c r="N205" s="225"/>
      <c r="O205" s="225"/>
      <c r="P205" s="225"/>
      <c r="Q205" s="225"/>
      <c r="R205" s="225"/>
      <c r="S205" s="225"/>
      <c r="T205" s="225"/>
      <c r="U205" s="225"/>
      <c r="V205" s="225"/>
      <c r="W205" s="225"/>
      <c r="X205" s="206"/>
      <c r="Y205" s="206"/>
      <c r="Z205" s="206"/>
      <c r="AA205" s="206"/>
      <c r="AB205" s="206"/>
      <c r="AC205" s="206"/>
      <c r="AD205" s="206"/>
      <c r="AE205" s="206"/>
      <c r="AF205" s="206"/>
      <c r="AG205" s="206" t="s">
        <v>280</v>
      </c>
      <c r="AH205" s="206">
        <v>0</v>
      </c>
      <c r="AI205" s="206"/>
      <c r="AJ205" s="206"/>
      <c r="AK205" s="206"/>
      <c r="AL205" s="206"/>
      <c r="AM205" s="206"/>
      <c r="AN205" s="206"/>
      <c r="AO205" s="206"/>
      <c r="AP205" s="206"/>
      <c r="AQ205" s="206"/>
      <c r="AR205" s="206"/>
      <c r="AS205" s="206"/>
      <c r="AT205" s="206"/>
      <c r="AU205" s="206"/>
      <c r="AV205" s="206"/>
      <c r="AW205" s="206"/>
      <c r="AX205" s="206"/>
      <c r="AY205" s="206"/>
      <c r="AZ205" s="206"/>
      <c r="BA205" s="206"/>
      <c r="BB205" s="206"/>
      <c r="BC205" s="206"/>
      <c r="BD205" s="206"/>
      <c r="BE205" s="206"/>
      <c r="BF205" s="206"/>
      <c r="BG205" s="206"/>
      <c r="BH205" s="206"/>
    </row>
    <row r="206" spans="1:60" ht="20.399999999999999" outlineLevel="1" x14ac:dyDescent="0.25">
      <c r="A206" s="223"/>
      <c r="B206" s="224"/>
      <c r="C206" s="254" t="s">
        <v>990</v>
      </c>
      <c r="D206" s="226"/>
      <c r="E206" s="227">
        <v>16.619199999999999</v>
      </c>
      <c r="F206" s="225"/>
      <c r="G206" s="225"/>
      <c r="H206" s="225"/>
      <c r="I206" s="225"/>
      <c r="J206" s="225"/>
      <c r="K206" s="225"/>
      <c r="L206" s="225"/>
      <c r="M206" s="225"/>
      <c r="N206" s="225"/>
      <c r="O206" s="225"/>
      <c r="P206" s="225"/>
      <c r="Q206" s="225"/>
      <c r="R206" s="225"/>
      <c r="S206" s="225"/>
      <c r="T206" s="225"/>
      <c r="U206" s="225"/>
      <c r="V206" s="225"/>
      <c r="W206" s="225"/>
      <c r="X206" s="206"/>
      <c r="Y206" s="206"/>
      <c r="Z206" s="206"/>
      <c r="AA206" s="206"/>
      <c r="AB206" s="206"/>
      <c r="AC206" s="206"/>
      <c r="AD206" s="206"/>
      <c r="AE206" s="206"/>
      <c r="AF206" s="206"/>
      <c r="AG206" s="206" t="s">
        <v>280</v>
      </c>
      <c r="AH206" s="206">
        <v>0</v>
      </c>
      <c r="AI206" s="206"/>
      <c r="AJ206" s="206"/>
      <c r="AK206" s="206"/>
      <c r="AL206" s="206"/>
      <c r="AM206" s="206"/>
      <c r="AN206" s="206"/>
      <c r="AO206" s="206"/>
      <c r="AP206" s="206"/>
      <c r="AQ206" s="206"/>
      <c r="AR206" s="206"/>
      <c r="AS206" s="206"/>
      <c r="AT206" s="206"/>
      <c r="AU206" s="206"/>
      <c r="AV206" s="206"/>
      <c r="AW206" s="206"/>
      <c r="AX206" s="206"/>
      <c r="AY206" s="206"/>
      <c r="AZ206" s="206"/>
      <c r="BA206" s="206"/>
      <c r="BB206" s="206"/>
      <c r="BC206" s="206"/>
      <c r="BD206" s="206"/>
      <c r="BE206" s="206"/>
      <c r="BF206" s="206"/>
      <c r="BG206" s="206"/>
      <c r="BH206" s="206"/>
    </row>
    <row r="207" spans="1:60" outlineLevel="1" x14ac:dyDescent="0.25">
      <c r="A207" s="223"/>
      <c r="B207" s="224"/>
      <c r="C207" s="254" t="s">
        <v>437</v>
      </c>
      <c r="D207" s="226"/>
      <c r="E207" s="227">
        <v>-1.08</v>
      </c>
      <c r="F207" s="225"/>
      <c r="G207" s="225"/>
      <c r="H207" s="225"/>
      <c r="I207" s="225"/>
      <c r="J207" s="225"/>
      <c r="K207" s="225"/>
      <c r="L207" s="225"/>
      <c r="M207" s="225"/>
      <c r="N207" s="225"/>
      <c r="O207" s="225"/>
      <c r="P207" s="225"/>
      <c r="Q207" s="225"/>
      <c r="R207" s="225"/>
      <c r="S207" s="225"/>
      <c r="T207" s="225"/>
      <c r="U207" s="225"/>
      <c r="V207" s="225"/>
      <c r="W207" s="225"/>
      <c r="X207" s="206"/>
      <c r="Y207" s="206"/>
      <c r="Z207" s="206"/>
      <c r="AA207" s="206"/>
      <c r="AB207" s="206"/>
      <c r="AC207" s="206"/>
      <c r="AD207" s="206"/>
      <c r="AE207" s="206"/>
      <c r="AF207" s="206"/>
      <c r="AG207" s="206" t="s">
        <v>280</v>
      </c>
      <c r="AH207" s="206">
        <v>0</v>
      </c>
      <c r="AI207" s="206"/>
      <c r="AJ207" s="206"/>
      <c r="AK207" s="206"/>
      <c r="AL207" s="206"/>
      <c r="AM207" s="206"/>
      <c r="AN207" s="206"/>
      <c r="AO207" s="206"/>
      <c r="AP207" s="206"/>
      <c r="AQ207" s="206"/>
      <c r="AR207" s="206"/>
      <c r="AS207" s="206"/>
      <c r="AT207" s="206"/>
      <c r="AU207" s="206"/>
      <c r="AV207" s="206"/>
      <c r="AW207" s="206"/>
      <c r="AX207" s="206"/>
      <c r="AY207" s="206"/>
      <c r="AZ207" s="206"/>
      <c r="BA207" s="206"/>
      <c r="BB207" s="206"/>
      <c r="BC207" s="206"/>
      <c r="BD207" s="206"/>
      <c r="BE207" s="206"/>
      <c r="BF207" s="206"/>
      <c r="BG207" s="206"/>
      <c r="BH207" s="206"/>
    </row>
    <row r="208" spans="1:60" outlineLevel="1" x14ac:dyDescent="0.25">
      <c r="A208" s="223"/>
      <c r="B208" s="224"/>
      <c r="C208" s="254" t="s">
        <v>991</v>
      </c>
      <c r="D208" s="226"/>
      <c r="E208" s="227">
        <v>0.96</v>
      </c>
      <c r="F208" s="225"/>
      <c r="G208" s="225"/>
      <c r="H208" s="225"/>
      <c r="I208" s="225"/>
      <c r="J208" s="225"/>
      <c r="K208" s="225"/>
      <c r="L208" s="225"/>
      <c r="M208" s="225"/>
      <c r="N208" s="225"/>
      <c r="O208" s="225"/>
      <c r="P208" s="225"/>
      <c r="Q208" s="225"/>
      <c r="R208" s="225"/>
      <c r="S208" s="225"/>
      <c r="T208" s="225"/>
      <c r="U208" s="225"/>
      <c r="V208" s="225"/>
      <c r="W208" s="225"/>
      <c r="X208" s="206"/>
      <c r="Y208" s="206"/>
      <c r="Z208" s="206"/>
      <c r="AA208" s="206"/>
      <c r="AB208" s="206"/>
      <c r="AC208" s="206"/>
      <c r="AD208" s="206"/>
      <c r="AE208" s="206"/>
      <c r="AF208" s="206"/>
      <c r="AG208" s="206" t="s">
        <v>280</v>
      </c>
      <c r="AH208" s="206">
        <v>0</v>
      </c>
      <c r="AI208" s="206"/>
      <c r="AJ208" s="206"/>
      <c r="AK208" s="206"/>
      <c r="AL208" s="206"/>
      <c r="AM208" s="206"/>
      <c r="AN208" s="206"/>
      <c r="AO208" s="206"/>
      <c r="AP208" s="206"/>
      <c r="AQ208" s="206"/>
      <c r="AR208" s="206"/>
      <c r="AS208" s="206"/>
      <c r="AT208" s="206"/>
      <c r="AU208" s="206"/>
      <c r="AV208" s="206"/>
      <c r="AW208" s="206"/>
      <c r="AX208" s="206"/>
      <c r="AY208" s="206"/>
      <c r="AZ208" s="206"/>
      <c r="BA208" s="206"/>
      <c r="BB208" s="206"/>
      <c r="BC208" s="206"/>
      <c r="BD208" s="206"/>
      <c r="BE208" s="206"/>
      <c r="BF208" s="206"/>
      <c r="BG208" s="206"/>
      <c r="BH208" s="206"/>
    </row>
    <row r="209" spans="1:60" outlineLevel="1" x14ac:dyDescent="0.25">
      <c r="A209" s="223"/>
      <c r="B209" s="224"/>
      <c r="C209" s="254" t="s">
        <v>992</v>
      </c>
      <c r="D209" s="226"/>
      <c r="E209" s="227">
        <v>-29.262</v>
      </c>
      <c r="F209" s="225"/>
      <c r="G209" s="225"/>
      <c r="H209" s="225"/>
      <c r="I209" s="225"/>
      <c r="J209" s="225"/>
      <c r="K209" s="225"/>
      <c r="L209" s="225"/>
      <c r="M209" s="225"/>
      <c r="N209" s="225"/>
      <c r="O209" s="225"/>
      <c r="P209" s="225"/>
      <c r="Q209" s="225"/>
      <c r="R209" s="225"/>
      <c r="S209" s="225"/>
      <c r="T209" s="225"/>
      <c r="U209" s="225"/>
      <c r="V209" s="225"/>
      <c r="W209" s="225"/>
      <c r="X209" s="206"/>
      <c r="Y209" s="206"/>
      <c r="Z209" s="206"/>
      <c r="AA209" s="206"/>
      <c r="AB209" s="206"/>
      <c r="AC209" s="206"/>
      <c r="AD209" s="206"/>
      <c r="AE209" s="206"/>
      <c r="AF209" s="206"/>
      <c r="AG209" s="206" t="s">
        <v>280</v>
      </c>
      <c r="AH209" s="206">
        <v>0</v>
      </c>
      <c r="AI209" s="206"/>
      <c r="AJ209" s="206"/>
      <c r="AK209" s="206"/>
      <c r="AL209" s="206"/>
      <c r="AM209" s="206"/>
      <c r="AN209" s="206"/>
      <c r="AO209" s="206"/>
      <c r="AP209" s="206"/>
      <c r="AQ209" s="206"/>
      <c r="AR209" s="206"/>
      <c r="AS209" s="206"/>
      <c r="AT209" s="206"/>
      <c r="AU209" s="206"/>
      <c r="AV209" s="206"/>
      <c r="AW209" s="206"/>
      <c r="AX209" s="206"/>
      <c r="AY209" s="206"/>
      <c r="AZ209" s="206"/>
      <c r="BA209" s="206"/>
      <c r="BB209" s="206"/>
      <c r="BC209" s="206"/>
      <c r="BD209" s="206"/>
      <c r="BE209" s="206"/>
      <c r="BF209" s="206"/>
      <c r="BG209" s="206"/>
      <c r="BH209" s="206"/>
    </row>
    <row r="210" spans="1:60" ht="20.399999999999999" outlineLevel="1" x14ac:dyDescent="0.25">
      <c r="A210" s="237">
        <v>23</v>
      </c>
      <c r="B210" s="238" t="s">
        <v>444</v>
      </c>
      <c r="C210" s="253" t="s">
        <v>995</v>
      </c>
      <c r="D210" s="239" t="s">
        <v>314</v>
      </c>
      <c r="E210" s="240">
        <v>100.7548</v>
      </c>
      <c r="F210" s="241"/>
      <c r="G210" s="242">
        <f>ROUND(E210*F210,2)</f>
        <v>0</v>
      </c>
      <c r="H210" s="241"/>
      <c r="I210" s="242">
        <f>ROUND(E210*H210,2)</f>
        <v>0</v>
      </c>
      <c r="J210" s="241"/>
      <c r="K210" s="242">
        <f>ROUND(E210*J210,2)</f>
        <v>0</v>
      </c>
      <c r="L210" s="242">
        <v>21</v>
      </c>
      <c r="M210" s="242">
        <f>G210*(1+L210/100)</f>
        <v>0</v>
      </c>
      <c r="N210" s="242">
        <v>1.2E-2</v>
      </c>
      <c r="O210" s="242">
        <f>ROUND(E210*N210,2)</f>
        <v>1.21</v>
      </c>
      <c r="P210" s="242">
        <v>0</v>
      </c>
      <c r="Q210" s="243">
        <f>ROUND(E210*P210,2)</f>
        <v>0</v>
      </c>
      <c r="R210" s="225"/>
      <c r="S210" s="225" t="s">
        <v>289</v>
      </c>
      <c r="T210" s="225" t="s">
        <v>277</v>
      </c>
      <c r="U210" s="225">
        <v>0</v>
      </c>
      <c r="V210" s="225">
        <f>ROUND(E210*U210,2)</f>
        <v>0</v>
      </c>
      <c r="W210" s="225"/>
      <c r="X210" s="206"/>
      <c r="Y210" s="206"/>
      <c r="Z210" s="206"/>
      <c r="AA210" s="206"/>
      <c r="AB210" s="206"/>
      <c r="AC210" s="206"/>
      <c r="AD210" s="206"/>
      <c r="AE210" s="206"/>
      <c r="AF210" s="206"/>
      <c r="AG210" s="206" t="s">
        <v>278</v>
      </c>
      <c r="AH210" s="206"/>
      <c r="AI210" s="206"/>
      <c r="AJ210" s="206"/>
      <c r="AK210" s="206"/>
      <c r="AL210" s="206"/>
      <c r="AM210" s="206"/>
      <c r="AN210" s="206"/>
      <c r="AO210" s="206"/>
      <c r="AP210" s="206"/>
      <c r="AQ210" s="206"/>
      <c r="AR210" s="206"/>
      <c r="AS210" s="206"/>
      <c r="AT210" s="206"/>
      <c r="AU210" s="206"/>
      <c r="AV210" s="206"/>
      <c r="AW210" s="206"/>
      <c r="AX210" s="206"/>
      <c r="AY210" s="206"/>
      <c r="AZ210" s="206"/>
      <c r="BA210" s="206"/>
      <c r="BB210" s="206"/>
      <c r="BC210" s="206"/>
      <c r="BD210" s="206"/>
      <c r="BE210" s="206"/>
      <c r="BF210" s="206"/>
      <c r="BG210" s="206"/>
      <c r="BH210" s="206"/>
    </row>
    <row r="211" spans="1:60" ht="20.399999999999999" outlineLevel="1" x14ac:dyDescent="0.25">
      <c r="A211" s="223"/>
      <c r="B211" s="224"/>
      <c r="C211" s="254" t="s">
        <v>996</v>
      </c>
      <c r="D211" s="226"/>
      <c r="E211" s="227">
        <v>40.96855</v>
      </c>
      <c r="F211" s="225"/>
      <c r="G211" s="225"/>
      <c r="H211" s="225"/>
      <c r="I211" s="225"/>
      <c r="J211" s="225"/>
      <c r="K211" s="225"/>
      <c r="L211" s="225"/>
      <c r="M211" s="225"/>
      <c r="N211" s="225"/>
      <c r="O211" s="225"/>
      <c r="P211" s="225"/>
      <c r="Q211" s="225"/>
      <c r="R211" s="225"/>
      <c r="S211" s="225"/>
      <c r="T211" s="225"/>
      <c r="U211" s="225"/>
      <c r="V211" s="225"/>
      <c r="W211" s="225"/>
      <c r="X211" s="206"/>
      <c r="Y211" s="206"/>
      <c r="Z211" s="206"/>
      <c r="AA211" s="206"/>
      <c r="AB211" s="206"/>
      <c r="AC211" s="206"/>
      <c r="AD211" s="206"/>
      <c r="AE211" s="206"/>
      <c r="AF211" s="206"/>
      <c r="AG211" s="206" t="s">
        <v>280</v>
      </c>
      <c r="AH211" s="206">
        <v>0</v>
      </c>
      <c r="AI211" s="206"/>
      <c r="AJ211" s="206"/>
      <c r="AK211" s="206"/>
      <c r="AL211" s="206"/>
      <c r="AM211" s="206"/>
      <c r="AN211" s="206"/>
      <c r="AO211" s="206"/>
      <c r="AP211" s="206"/>
      <c r="AQ211" s="206"/>
      <c r="AR211" s="206"/>
      <c r="AS211" s="206"/>
      <c r="AT211" s="206"/>
      <c r="AU211" s="206"/>
      <c r="AV211" s="206"/>
      <c r="AW211" s="206"/>
      <c r="AX211" s="206"/>
      <c r="AY211" s="206"/>
      <c r="AZ211" s="206"/>
      <c r="BA211" s="206"/>
      <c r="BB211" s="206"/>
      <c r="BC211" s="206"/>
      <c r="BD211" s="206"/>
      <c r="BE211" s="206"/>
      <c r="BF211" s="206"/>
      <c r="BG211" s="206"/>
      <c r="BH211" s="206"/>
    </row>
    <row r="212" spans="1:60" ht="20.399999999999999" outlineLevel="1" x14ac:dyDescent="0.25">
      <c r="A212" s="223"/>
      <c r="B212" s="224"/>
      <c r="C212" s="254" t="s">
        <v>997</v>
      </c>
      <c r="D212" s="226"/>
      <c r="E212" s="227">
        <v>27.543600000000001</v>
      </c>
      <c r="F212" s="225"/>
      <c r="G212" s="225"/>
      <c r="H212" s="225"/>
      <c r="I212" s="225"/>
      <c r="J212" s="225"/>
      <c r="K212" s="225"/>
      <c r="L212" s="225"/>
      <c r="M212" s="225"/>
      <c r="N212" s="225"/>
      <c r="O212" s="225"/>
      <c r="P212" s="225"/>
      <c r="Q212" s="225"/>
      <c r="R212" s="225"/>
      <c r="S212" s="225"/>
      <c r="T212" s="225"/>
      <c r="U212" s="225"/>
      <c r="V212" s="225"/>
      <c r="W212" s="225"/>
      <c r="X212" s="206"/>
      <c r="Y212" s="206"/>
      <c r="Z212" s="206"/>
      <c r="AA212" s="206"/>
      <c r="AB212" s="206"/>
      <c r="AC212" s="206"/>
      <c r="AD212" s="206"/>
      <c r="AE212" s="206"/>
      <c r="AF212" s="206"/>
      <c r="AG212" s="206" t="s">
        <v>280</v>
      </c>
      <c r="AH212" s="206">
        <v>0</v>
      </c>
      <c r="AI212" s="206"/>
      <c r="AJ212" s="206"/>
      <c r="AK212" s="206"/>
      <c r="AL212" s="206"/>
      <c r="AM212" s="206"/>
      <c r="AN212" s="206"/>
      <c r="AO212" s="206"/>
      <c r="AP212" s="206"/>
      <c r="AQ212" s="206"/>
      <c r="AR212" s="206"/>
      <c r="AS212" s="206"/>
      <c r="AT212" s="206"/>
      <c r="AU212" s="206"/>
      <c r="AV212" s="206"/>
      <c r="AW212" s="206"/>
      <c r="AX212" s="206"/>
      <c r="AY212" s="206"/>
      <c r="AZ212" s="206"/>
      <c r="BA212" s="206"/>
      <c r="BB212" s="206"/>
      <c r="BC212" s="206"/>
      <c r="BD212" s="206"/>
      <c r="BE212" s="206"/>
      <c r="BF212" s="206"/>
      <c r="BG212" s="206"/>
      <c r="BH212" s="206"/>
    </row>
    <row r="213" spans="1:60" outlineLevel="1" x14ac:dyDescent="0.25">
      <c r="A213" s="223"/>
      <c r="B213" s="224"/>
      <c r="C213" s="254" t="s">
        <v>998</v>
      </c>
      <c r="D213" s="226"/>
      <c r="E213" s="227">
        <v>19.963200000000001</v>
      </c>
      <c r="F213" s="225"/>
      <c r="G213" s="225"/>
      <c r="H213" s="225"/>
      <c r="I213" s="225"/>
      <c r="J213" s="225"/>
      <c r="K213" s="225"/>
      <c r="L213" s="225"/>
      <c r="M213" s="225"/>
      <c r="N213" s="225"/>
      <c r="O213" s="225"/>
      <c r="P213" s="225"/>
      <c r="Q213" s="225"/>
      <c r="R213" s="225"/>
      <c r="S213" s="225"/>
      <c r="T213" s="225"/>
      <c r="U213" s="225"/>
      <c r="V213" s="225"/>
      <c r="W213" s="225"/>
      <c r="X213" s="206"/>
      <c r="Y213" s="206"/>
      <c r="Z213" s="206"/>
      <c r="AA213" s="206"/>
      <c r="AB213" s="206"/>
      <c r="AC213" s="206"/>
      <c r="AD213" s="206"/>
      <c r="AE213" s="206"/>
      <c r="AF213" s="206"/>
      <c r="AG213" s="206" t="s">
        <v>280</v>
      </c>
      <c r="AH213" s="206">
        <v>0</v>
      </c>
      <c r="AI213" s="206"/>
      <c r="AJ213" s="206"/>
      <c r="AK213" s="206"/>
      <c r="AL213" s="206"/>
      <c r="AM213" s="206"/>
      <c r="AN213" s="206"/>
      <c r="AO213" s="206"/>
      <c r="AP213" s="206"/>
      <c r="AQ213" s="206"/>
      <c r="AR213" s="206"/>
      <c r="AS213" s="206"/>
      <c r="AT213" s="206"/>
      <c r="AU213" s="206"/>
      <c r="AV213" s="206"/>
      <c r="AW213" s="206"/>
      <c r="AX213" s="206"/>
      <c r="AY213" s="206"/>
      <c r="AZ213" s="206"/>
      <c r="BA213" s="206"/>
      <c r="BB213" s="206"/>
      <c r="BC213" s="206"/>
      <c r="BD213" s="206"/>
      <c r="BE213" s="206"/>
      <c r="BF213" s="206"/>
      <c r="BG213" s="206"/>
      <c r="BH213" s="206"/>
    </row>
    <row r="214" spans="1:60" ht="20.399999999999999" outlineLevel="1" x14ac:dyDescent="0.25">
      <c r="A214" s="223"/>
      <c r="B214" s="224"/>
      <c r="C214" s="254" t="s">
        <v>999</v>
      </c>
      <c r="D214" s="226"/>
      <c r="E214" s="227">
        <v>27.147600000000001</v>
      </c>
      <c r="F214" s="225"/>
      <c r="G214" s="225"/>
      <c r="H214" s="225"/>
      <c r="I214" s="225"/>
      <c r="J214" s="225"/>
      <c r="K214" s="225"/>
      <c r="L214" s="225"/>
      <c r="M214" s="225"/>
      <c r="N214" s="225"/>
      <c r="O214" s="225"/>
      <c r="P214" s="225"/>
      <c r="Q214" s="225"/>
      <c r="R214" s="225"/>
      <c r="S214" s="225"/>
      <c r="T214" s="225"/>
      <c r="U214" s="225"/>
      <c r="V214" s="225"/>
      <c r="W214" s="225"/>
      <c r="X214" s="206"/>
      <c r="Y214" s="206"/>
      <c r="Z214" s="206"/>
      <c r="AA214" s="206"/>
      <c r="AB214" s="206"/>
      <c r="AC214" s="206"/>
      <c r="AD214" s="206"/>
      <c r="AE214" s="206"/>
      <c r="AF214" s="206"/>
      <c r="AG214" s="206" t="s">
        <v>280</v>
      </c>
      <c r="AH214" s="206">
        <v>0</v>
      </c>
      <c r="AI214" s="206"/>
      <c r="AJ214" s="206"/>
      <c r="AK214" s="206"/>
      <c r="AL214" s="206"/>
      <c r="AM214" s="206"/>
      <c r="AN214" s="206"/>
      <c r="AO214" s="206"/>
      <c r="AP214" s="206"/>
      <c r="AQ214" s="206"/>
      <c r="AR214" s="206"/>
      <c r="AS214" s="206"/>
      <c r="AT214" s="206"/>
      <c r="AU214" s="206"/>
      <c r="AV214" s="206"/>
      <c r="AW214" s="206"/>
      <c r="AX214" s="206"/>
      <c r="AY214" s="206"/>
      <c r="AZ214" s="206"/>
      <c r="BA214" s="206"/>
      <c r="BB214" s="206"/>
      <c r="BC214" s="206"/>
      <c r="BD214" s="206"/>
      <c r="BE214" s="206"/>
      <c r="BF214" s="206"/>
      <c r="BG214" s="206"/>
      <c r="BH214" s="206"/>
    </row>
    <row r="215" spans="1:60" outlineLevel="1" x14ac:dyDescent="0.25">
      <c r="A215" s="223"/>
      <c r="B215" s="224"/>
      <c r="C215" s="254" t="s">
        <v>1000</v>
      </c>
      <c r="D215" s="226"/>
      <c r="E215" s="227">
        <v>10.0992</v>
      </c>
      <c r="F215" s="225"/>
      <c r="G215" s="225"/>
      <c r="H215" s="225"/>
      <c r="I215" s="225"/>
      <c r="J215" s="225"/>
      <c r="K215" s="225"/>
      <c r="L215" s="225"/>
      <c r="M215" s="225"/>
      <c r="N215" s="225"/>
      <c r="O215" s="225"/>
      <c r="P215" s="225"/>
      <c r="Q215" s="225"/>
      <c r="R215" s="225"/>
      <c r="S215" s="225"/>
      <c r="T215" s="225"/>
      <c r="U215" s="225"/>
      <c r="V215" s="225"/>
      <c r="W215" s="225"/>
      <c r="X215" s="206"/>
      <c r="Y215" s="206"/>
      <c r="Z215" s="206"/>
      <c r="AA215" s="206"/>
      <c r="AB215" s="206"/>
      <c r="AC215" s="206"/>
      <c r="AD215" s="206"/>
      <c r="AE215" s="206"/>
      <c r="AF215" s="206"/>
      <c r="AG215" s="206" t="s">
        <v>280</v>
      </c>
      <c r="AH215" s="206">
        <v>0</v>
      </c>
      <c r="AI215" s="206"/>
      <c r="AJ215" s="206"/>
      <c r="AK215" s="206"/>
      <c r="AL215" s="206"/>
      <c r="AM215" s="206"/>
      <c r="AN215" s="206"/>
      <c r="AO215" s="206"/>
      <c r="AP215" s="206"/>
      <c r="AQ215" s="206"/>
      <c r="AR215" s="206"/>
      <c r="AS215" s="206"/>
      <c r="AT215" s="206"/>
      <c r="AU215" s="206"/>
      <c r="AV215" s="206"/>
      <c r="AW215" s="206"/>
      <c r="AX215" s="206"/>
      <c r="AY215" s="206"/>
      <c r="AZ215" s="206"/>
      <c r="BA215" s="206"/>
      <c r="BB215" s="206"/>
      <c r="BC215" s="206"/>
      <c r="BD215" s="206"/>
      <c r="BE215" s="206"/>
      <c r="BF215" s="206"/>
      <c r="BG215" s="206"/>
      <c r="BH215" s="206"/>
    </row>
    <row r="216" spans="1:60" ht="30.6" outlineLevel="1" x14ac:dyDescent="0.25">
      <c r="A216" s="223"/>
      <c r="B216" s="224"/>
      <c r="C216" s="254" t="s">
        <v>1001</v>
      </c>
      <c r="D216" s="226"/>
      <c r="E216" s="227">
        <v>31.834599999999998</v>
      </c>
      <c r="F216" s="225"/>
      <c r="G216" s="225"/>
      <c r="H216" s="225"/>
      <c r="I216" s="225"/>
      <c r="J216" s="225"/>
      <c r="K216" s="225"/>
      <c r="L216" s="225"/>
      <c r="M216" s="225"/>
      <c r="N216" s="225"/>
      <c r="O216" s="225"/>
      <c r="P216" s="225"/>
      <c r="Q216" s="225"/>
      <c r="R216" s="225"/>
      <c r="S216" s="225"/>
      <c r="T216" s="225"/>
      <c r="U216" s="225"/>
      <c r="V216" s="225"/>
      <c r="W216" s="225"/>
      <c r="X216" s="206"/>
      <c r="Y216" s="206"/>
      <c r="Z216" s="206"/>
      <c r="AA216" s="206"/>
      <c r="AB216" s="206"/>
      <c r="AC216" s="206"/>
      <c r="AD216" s="206"/>
      <c r="AE216" s="206"/>
      <c r="AF216" s="206"/>
      <c r="AG216" s="206" t="s">
        <v>280</v>
      </c>
      <c r="AH216" s="206">
        <v>0</v>
      </c>
      <c r="AI216" s="206"/>
      <c r="AJ216" s="206"/>
      <c r="AK216" s="206"/>
      <c r="AL216" s="206"/>
      <c r="AM216" s="206"/>
      <c r="AN216" s="206"/>
      <c r="AO216" s="206"/>
      <c r="AP216" s="206"/>
      <c r="AQ216" s="206"/>
      <c r="AR216" s="206"/>
      <c r="AS216" s="206"/>
      <c r="AT216" s="206"/>
      <c r="AU216" s="206"/>
      <c r="AV216" s="206"/>
      <c r="AW216" s="206"/>
      <c r="AX216" s="206"/>
      <c r="AY216" s="206"/>
      <c r="AZ216" s="206"/>
      <c r="BA216" s="206"/>
      <c r="BB216" s="206"/>
      <c r="BC216" s="206"/>
      <c r="BD216" s="206"/>
      <c r="BE216" s="206"/>
      <c r="BF216" s="206"/>
      <c r="BG216" s="206"/>
      <c r="BH216" s="206"/>
    </row>
    <row r="217" spans="1:60" outlineLevel="1" x14ac:dyDescent="0.25">
      <c r="A217" s="223"/>
      <c r="B217" s="224"/>
      <c r="C217" s="254" t="s">
        <v>1002</v>
      </c>
      <c r="D217" s="226"/>
      <c r="E217" s="227"/>
      <c r="F217" s="225"/>
      <c r="G217" s="225"/>
      <c r="H217" s="225"/>
      <c r="I217" s="225"/>
      <c r="J217" s="225"/>
      <c r="K217" s="225"/>
      <c r="L217" s="225"/>
      <c r="M217" s="225"/>
      <c r="N217" s="225"/>
      <c r="O217" s="225"/>
      <c r="P217" s="225"/>
      <c r="Q217" s="225"/>
      <c r="R217" s="225"/>
      <c r="S217" s="225"/>
      <c r="T217" s="225"/>
      <c r="U217" s="225"/>
      <c r="V217" s="225"/>
      <c r="W217" s="225"/>
      <c r="X217" s="206"/>
      <c r="Y217" s="206"/>
      <c r="Z217" s="206"/>
      <c r="AA217" s="206"/>
      <c r="AB217" s="206"/>
      <c r="AC217" s="206"/>
      <c r="AD217" s="206"/>
      <c r="AE217" s="206"/>
      <c r="AF217" s="206"/>
      <c r="AG217" s="206" t="s">
        <v>280</v>
      </c>
      <c r="AH217" s="206">
        <v>0</v>
      </c>
      <c r="AI217" s="206"/>
      <c r="AJ217" s="206"/>
      <c r="AK217" s="206"/>
      <c r="AL217" s="206"/>
      <c r="AM217" s="206"/>
      <c r="AN217" s="206"/>
      <c r="AO217" s="206"/>
      <c r="AP217" s="206"/>
      <c r="AQ217" s="206"/>
      <c r="AR217" s="206"/>
      <c r="AS217" s="206"/>
      <c r="AT217" s="206"/>
      <c r="AU217" s="206"/>
      <c r="AV217" s="206"/>
      <c r="AW217" s="206"/>
      <c r="AX217" s="206"/>
      <c r="AY217" s="206"/>
      <c r="AZ217" s="206"/>
      <c r="BA217" s="206"/>
      <c r="BB217" s="206"/>
      <c r="BC217" s="206"/>
      <c r="BD217" s="206"/>
      <c r="BE217" s="206"/>
      <c r="BF217" s="206"/>
      <c r="BG217" s="206"/>
      <c r="BH217" s="206"/>
    </row>
    <row r="218" spans="1:60" outlineLevel="1" x14ac:dyDescent="0.25">
      <c r="A218" s="223"/>
      <c r="B218" s="224"/>
      <c r="C218" s="254" t="s">
        <v>1003</v>
      </c>
      <c r="D218" s="226"/>
      <c r="E218" s="227">
        <v>-6.6959999999999997</v>
      </c>
      <c r="F218" s="225"/>
      <c r="G218" s="225"/>
      <c r="H218" s="225"/>
      <c r="I218" s="225"/>
      <c r="J218" s="225"/>
      <c r="K218" s="225"/>
      <c r="L218" s="225"/>
      <c r="M218" s="225"/>
      <c r="N218" s="225"/>
      <c r="O218" s="225"/>
      <c r="P218" s="225"/>
      <c r="Q218" s="225"/>
      <c r="R218" s="225"/>
      <c r="S218" s="225"/>
      <c r="T218" s="225"/>
      <c r="U218" s="225"/>
      <c r="V218" s="225"/>
      <c r="W218" s="225"/>
      <c r="X218" s="206"/>
      <c r="Y218" s="206"/>
      <c r="Z218" s="206"/>
      <c r="AA218" s="206"/>
      <c r="AB218" s="206"/>
      <c r="AC218" s="206"/>
      <c r="AD218" s="206"/>
      <c r="AE218" s="206"/>
      <c r="AF218" s="206"/>
      <c r="AG218" s="206" t="s">
        <v>280</v>
      </c>
      <c r="AH218" s="206">
        <v>0</v>
      </c>
      <c r="AI218" s="206"/>
      <c r="AJ218" s="206"/>
      <c r="AK218" s="206"/>
      <c r="AL218" s="206"/>
      <c r="AM218" s="206"/>
      <c r="AN218" s="206"/>
      <c r="AO218" s="206"/>
      <c r="AP218" s="206"/>
      <c r="AQ218" s="206"/>
      <c r="AR218" s="206"/>
      <c r="AS218" s="206"/>
      <c r="AT218" s="206"/>
      <c r="AU218" s="206"/>
      <c r="AV218" s="206"/>
      <c r="AW218" s="206"/>
      <c r="AX218" s="206"/>
      <c r="AY218" s="206"/>
      <c r="AZ218" s="206"/>
      <c r="BA218" s="206"/>
      <c r="BB218" s="206"/>
      <c r="BC218" s="206"/>
      <c r="BD218" s="206"/>
      <c r="BE218" s="206"/>
      <c r="BF218" s="206"/>
      <c r="BG218" s="206"/>
      <c r="BH218" s="206"/>
    </row>
    <row r="219" spans="1:60" ht="40.799999999999997" outlineLevel="1" x14ac:dyDescent="0.25">
      <c r="A219" s="223"/>
      <c r="B219" s="224"/>
      <c r="C219" s="254" t="s">
        <v>1004</v>
      </c>
      <c r="D219" s="226"/>
      <c r="E219" s="227">
        <v>-26.166</v>
      </c>
      <c r="F219" s="225"/>
      <c r="G219" s="225"/>
      <c r="H219" s="225"/>
      <c r="I219" s="225"/>
      <c r="J219" s="225"/>
      <c r="K219" s="225"/>
      <c r="L219" s="225"/>
      <c r="M219" s="225"/>
      <c r="N219" s="225"/>
      <c r="O219" s="225"/>
      <c r="P219" s="225"/>
      <c r="Q219" s="225"/>
      <c r="R219" s="225"/>
      <c r="S219" s="225"/>
      <c r="T219" s="225"/>
      <c r="U219" s="225"/>
      <c r="V219" s="225"/>
      <c r="W219" s="225"/>
      <c r="X219" s="206"/>
      <c r="Y219" s="206"/>
      <c r="Z219" s="206"/>
      <c r="AA219" s="206"/>
      <c r="AB219" s="206"/>
      <c r="AC219" s="206"/>
      <c r="AD219" s="206"/>
      <c r="AE219" s="206"/>
      <c r="AF219" s="206"/>
      <c r="AG219" s="206" t="s">
        <v>280</v>
      </c>
      <c r="AH219" s="206">
        <v>0</v>
      </c>
      <c r="AI219" s="206"/>
      <c r="AJ219" s="206"/>
      <c r="AK219" s="206"/>
      <c r="AL219" s="206"/>
      <c r="AM219" s="206"/>
      <c r="AN219" s="206"/>
      <c r="AO219" s="206"/>
      <c r="AP219" s="206"/>
      <c r="AQ219" s="206"/>
      <c r="AR219" s="206"/>
      <c r="AS219" s="206"/>
      <c r="AT219" s="206"/>
      <c r="AU219" s="206"/>
      <c r="AV219" s="206"/>
      <c r="AW219" s="206"/>
      <c r="AX219" s="206"/>
      <c r="AY219" s="206"/>
      <c r="AZ219" s="206"/>
      <c r="BA219" s="206"/>
      <c r="BB219" s="206"/>
      <c r="BC219" s="206"/>
      <c r="BD219" s="206"/>
      <c r="BE219" s="206"/>
      <c r="BF219" s="206"/>
      <c r="BG219" s="206"/>
      <c r="BH219" s="206"/>
    </row>
    <row r="220" spans="1:60" ht="30.6" outlineLevel="1" x14ac:dyDescent="0.25">
      <c r="A220" s="223"/>
      <c r="B220" s="224"/>
      <c r="C220" s="254" t="s">
        <v>1005</v>
      </c>
      <c r="D220" s="226"/>
      <c r="E220" s="227">
        <v>-18.18</v>
      </c>
      <c r="F220" s="225"/>
      <c r="G220" s="225"/>
      <c r="H220" s="225"/>
      <c r="I220" s="225"/>
      <c r="J220" s="225"/>
      <c r="K220" s="225"/>
      <c r="L220" s="225"/>
      <c r="M220" s="225"/>
      <c r="N220" s="225"/>
      <c r="O220" s="225"/>
      <c r="P220" s="225"/>
      <c r="Q220" s="225"/>
      <c r="R220" s="225"/>
      <c r="S220" s="225"/>
      <c r="T220" s="225"/>
      <c r="U220" s="225"/>
      <c r="V220" s="225"/>
      <c r="W220" s="225"/>
      <c r="X220" s="206"/>
      <c r="Y220" s="206"/>
      <c r="Z220" s="206"/>
      <c r="AA220" s="206"/>
      <c r="AB220" s="206"/>
      <c r="AC220" s="206"/>
      <c r="AD220" s="206"/>
      <c r="AE220" s="206"/>
      <c r="AF220" s="206"/>
      <c r="AG220" s="206" t="s">
        <v>280</v>
      </c>
      <c r="AH220" s="206">
        <v>0</v>
      </c>
      <c r="AI220" s="206"/>
      <c r="AJ220" s="206"/>
      <c r="AK220" s="206"/>
      <c r="AL220" s="206"/>
      <c r="AM220" s="206"/>
      <c r="AN220" s="206"/>
      <c r="AO220" s="206"/>
      <c r="AP220" s="206"/>
      <c r="AQ220" s="206"/>
      <c r="AR220" s="206"/>
      <c r="AS220" s="206"/>
      <c r="AT220" s="206"/>
      <c r="AU220" s="206"/>
      <c r="AV220" s="206"/>
      <c r="AW220" s="206"/>
      <c r="AX220" s="206"/>
      <c r="AY220" s="206"/>
      <c r="AZ220" s="206"/>
      <c r="BA220" s="206"/>
      <c r="BB220" s="206"/>
      <c r="BC220" s="206"/>
      <c r="BD220" s="206"/>
      <c r="BE220" s="206"/>
      <c r="BF220" s="206"/>
      <c r="BG220" s="206"/>
      <c r="BH220" s="206"/>
    </row>
    <row r="221" spans="1:60" outlineLevel="1" x14ac:dyDescent="0.25">
      <c r="A221" s="223"/>
      <c r="B221" s="224"/>
      <c r="C221" s="254" t="s">
        <v>1006</v>
      </c>
      <c r="D221" s="226"/>
      <c r="E221" s="227">
        <v>-2.88</v>
      </c>
      <c r="F221" s="225"/>
      <c r="G221" s="225"/>
      <c r="H221" s="225"/>
      <c r="I221" s="225"/>
      <c r="J221" s="225"/>
      <c r="K221" s="225"/>
      <c r="L221" s="225"/>
      <c r="M221" s="225"/>
      <c r="N221" s="225"/>
      <c r="O221" s="225"/>
      <c r="P221" s="225"/>
      <c r="Q221" s="225"/>
      <c r="R221" s="225"/>
      <c r="S221" s="225"/>
      <c r="T221" s="225"/>
      <c r="U221" s="225"/>
      <c r="V221" s="225"/>
      <c r="W221" s="225"/>
      <c r="X221" s="206"/>
      <c r="Y221" s="206"/>
      <c r="Z221" s="206"/>
      <c r="AA221" s="206"/>
      <c r="AB221" s="206"/>
      <c r="AC221" s="206"/>
      <c r="AD221" s="206"/>
      <c r="AE221" s="206"/>
      <c r="AF221" s="206"/>
      <c r="AG221" s="206" t="s">
        <v>280</v>
      </c>
      <c r="AH221" s="206">
        <v>0</v>
      </c>
      <c r="AI221" s="206"/>
      <c r="AJ221" s="206"/>
      <c r="AK221" s="206"/>
      <c r="AL221" s="206"/>
      <c r="AM221" s="206"/>
      <c r="AN221" s="206"/>
      <c r="AO221" s="206"/>
      <c r="AP221" s="206"/>
      <c r="AQ221" s="206"/>
      <c r="AR221" s="206"/>
      <c r="AS221" s="206"/>
      <c r="AT221" s="206"/>
      <c r="AU221" s="206"/>
      <c r="AV221" s="206"/>
      <c r="AW221" s="206"/>
      <c r="AX221" s="206"/>
      <c r="AY221" s="206"/>
      <c r="AZ221" s="206"/>
      <c r="BA221" s="206"/>
      <c r="BB221" s="206"/>
      <c r="BC221" s="206"/>
      <c r="BD221" s="206"/>
      <c r="BE221" s="206"/>
      <c r="BF221" s="206"/>
      <c r="BG221" s="206"/>
      <c r="BH221" s="206"/>
    </row>
    <row r="222" spans="1:60" outlineLevel="1" x14ac:dyDescent="0.25">
      <c r="A222" s="223"/>
      <c r="B222" s="224"/>
      <c r="C222" s="254" t="s">
        <v>1006</v>
      </c>
      <c r="D222" s="226"/>
      <c r="E222" s="227">
        <v>-2.88</v>
      </c>
      <c r="F222" s="225"/>
      <c r="G222" s="225"/>
      <c r="H222" s="225"/>
      <c r="I222" s="225"/>
      <c r="J222" s="225"/>
      <c r="K222" s="225"/>
      <c r="L222" s="225"/>
      <c r="M222" s="225"/>
      <c r="N222" s="225"/>
      <c r="O222" s="225"/>
      <c r="P222" s="225"/>
      <c r="Q222" s="225"/>
      <c r="R222" s="225"/>
      <c r="S222" s="225"/>
      <c r="T222" s="225"/>
      <c r="U222" s="225"/>
      <c r="V222" s="225"/>
      <c r="W222" s="225"/>
      <c r="X222" s="206"/>
      <c r="Y222" s="206"/>
      <c r="Z222" s="206"/>
      <c r="AA222" s="206"/>
      <c r="AB222" s="206"/>
      <c r="AC222" s="206"/>
      <c r="AD222" s="206"/>
      <c r="AE222" s="206"/>
      <c r="AF222" s="206"/>
      <c r="AG222" s="206" t="s">
        <v>280</v>
      </c>
      <c r="AH222" s="206">
        <v>0</v>
      </c>
      <c r="AI222" s="206"/>
      <c r="AJ222" s="206"/>
      <c r="AK222" s="206"/>
      <c r="AL222" s="206"/>
      <c r="AM222" s="206"/>
      <c r="AN222" s="206"/>
      <c r="AO222" s="206"/>
      <c r="AP222" s="206"/>
      <c r="AQ222" s="206"/>
      <c r="AR222" s="206"/>
      <c r="AS222" s="206"/>
      <c r="AT222" s="206"/>
      <c r="AU222" s="206"/>
      <c r="AV222" s="206"/>
      <c r="AW222" s="206"/>
      <c r="AX222" s="206"/>
      <c r="AY222" s="206"/>
      <c r="AZ222" s="206"/>
      <c r="BA222" s="206"/>
      <c r="BB222" s="206"/>
      <c r="BC222" s="206"/>
      <c r="BD222" s="206"/>
      <c r="BE222" s="206"/>
      <c r="BF222" s="206"/>
      <c r="BG222" s="206"/>
      <c r="BH222" s="206"/>
    </row>
    <row r="223" spans="1:60" outlineLevel="1" x14ac:dyDescent="0.25">
      <c r="A223" s="237">
        <v>24</v>
      </c>
      <c r="B223" s="238" t="s">
        <v>450</v>
      </c>
      <c r="C223" s="253" t="s">
        <v>451</v>
      </c>
      <c r="D223" s="239" t="s">
        <v>314</v>
      </c>
      <c r="E223" s="240">
        <v>160.91</v>
      </c>
      <c r="F223" s="241"/>
      <c r="G223" s="242">
        <f>ROUND(E223*F223,2)</f>
        <v>0</v>
      </c>
      <c r="H223" s="241"/>
      <c r="I223" s="242">
        <f>ROUND(E223*H223,2)</f>
        <v>0</v>
      </c>
      <c r="J223" s="241"/>
      <c r="K223" s="242">
        <f>ROUND(E223*J223,2)</f>
        <v>0</v>
      </c>
      <c r="L223" s="242">
        <v>21</v>
      </c>
      <c r="M223" s="242">
        <f>G223*(1+L223/100)</f>
        <v>0</v>
      </c>
      <c r="N223" s="242">
        <v>1.2E-4</v>
      </c>
      <c r="O223" s="242">
        <f>ROUND(E223*N223,2)</f>
        <v>0.02</v>
      </c>
      <c r="P223" s="242">
        <v>0</v>
      </c>
      <c r="Q223" s="243">
        <f>ROUND(E223*P223,2)</f>
        <v>0</v>
      </c>
      <c r="R223" s="225"/>
      <c r="S223" s="225" t="s">
        <v>289</v>
      </c>
      <c r="T223" s="225" t="s">
        <v>277</v>
      </c>
      <c r="U223" s="225">
        <v>0</v>
      </c>
      <c r="V223" s="225">
        <f>ROUND(E223*U223,2)</f>
        <v>0</v>
      </c>
      <c r="W223" s="225"/>
      <c r="X223" s="206"/>
      <c r="Y223" s="206"/>
      <c r="Z223" s="206"/>
      <c r="AA223" s="206"/>
      <c r="AB223" s="206"/>
      <c r="AC223" s="206"/>
      <c r="AD223" s="206"/>
      <c r="AE223" s="206"/>
      <c r="AF223" s="206"/>
      <c r="AG223" s="206" t="s">
        <v>278</v>
      </c>
      <c r="AH223" s="206"/>
      <c r="AI223" s="206"/>
      <c r="AJ223" s="206"/>
      <c r="AK223" s="206"/>
      <c r="AL223" s="206"/>
      <c r="AM223" s="206"/>
      <c r="AN223" s="206"/>
      <c r="AO223" s="206"/>
      <c r="AP223" s="206"/>
      <c r="AQ223" s="206"/>
      <c r="AR223" s="206"/>
      <c r="AS223" s="206"/>
      <c r="AT223" s="206"/>
      <c r="AU223" s="206"/>
      <c r="AV223" s="206"/>
      <c r="AW223" s="206"/>
      <c r="AX223" s="206"/>
      <c r="AY223" s="206"/>
      <c r="AZ223" s="206"/>
      <c r="BA223" s="206"/>
      <c r="BB223" s="206"/>
      <c r="BC223" s="206"/>
      <c r="BD223" s="206"/>
      <c r="BE223" s="206"/>
      <c r="BF223" s="206"/>
      <c r="BG223" s="206"/>
      <c r="BH223" s="206"/>
    </row>
    <row r="224" spans="1:60" outlineLevel="1" x14ac:dyDescent="0.25">
      <c r="A224" s="223"/>
      <c r="B224" s="224"/>
      <c r="C224" s="254" t="s">
        <v>1007</v>
      </c>
      <c r="D224" s="226"/>
      <c r="E224" s="227">
        <v>160.91</v>
      </c>
      <c r="F224" s="225"/>
      <c r="G224" s="225"/>
      <c r="H224" s="225"/>
      <c r="I224" s="225"/>
      <c r="J224" s="225"/>
      <c r="K224" s="225"/>
      <c r="L224" s="225"/>
      <c r="M224" s="225"/>
      <c r="N224" s="225"/>
      <c r="O224" s="225"/>
      <c r="P224" s="225"/>
      <c r="Q224" s="225"/>
      <c r="R224" s="225"/>
      <c r="S224" s="225"/>
      <c r="T224" s="225"/>
      <c r="U224" s="225"/>
      <c r="V224" s="225"/>
      <c r="W224" s="225"/>
      <c r="X224" s="206"/>
      <c r="Y224" s="206"/>
      <c r="Z224" s="206"/>
      <c r="AA224" s="206"/>
      <c r="AB224" s="206"/>
      <c r="AC224" s="206"/>
      <c r="AD224" s="206"/>
      <c r="AE224" s="206"/>
      <c r="AF224" s="206"/>
      <c r="AG224" s="206" t="s">
        <v>280</v>
      </c>
      <c r="AH224" s="206">
        <v>0</v>
      </c>
      <c r="AI224" s="206"/>
      <c r="AJ224" s="206"/>
      <c r="AK224" s="206"/>
      <c r="AL224" s="206"/>
      <c r="AM224" s="206"/>
      <c r="AN224" s="206"/>
      <c r="AO224" s="206"/>
      <c r="AP224" s="206"/>
      <c r="AQ224" s="206"/>
      <c r="AR224" s="206"/>
      <c r="AS224" s="206"/>
      <c r="AT224" s="206"/>
      <c r="AU224" s="206"/>
      <c r="AV224" s="206"/>
      <c r="AW224" s="206"/>
      <c r="AX224" s="206"/>
      <c r="AY224" s="206"/>
      <c r="AZ224" s="206"/>
      <c r="BA224" s="206"/>
      <c r="BB224" s="206"/>
      <c r="BC224" s="206"/>
      <c r="BD224" s="206"/>
      <c r="BE224" s="206"/>
      <c r="BF224" s="206"/>
      <c r="BG224" s="206"/>
      <c r="BH224" s="206"/>
    </row>
    <row r="225" spans="1:60" x14ac:dyDescent="0.25">
      <c r="A225" s="231" t="s">
        <v>271</v>
      </c>
      <c r="B225" s="232" t="s">
        <v>142</v>
      </c>
      <c r="C225" s="252" t="s">
        <v>143</v>
      </c>
      <c r="D225" s="233"/>
      <c r="E225" s="234"/>
      <c r="F225" s="235"/>
      <c r="G225" s="235">
        <f>SUMIF(AG226:AG235,"&lt;&gt;NOR",G226:G235)</f>
        <v>0</v>
      </c>
      <c r="H225" s="235"/>
      <c r="I225" s="235">
        <f>SUM(I226:I235)</f>
        <v>0</v>
      </c>
      <c r="J225" s="235"/>
      <c r="K225" s="235">
        <f>SUM(K226:K235)</f>
        <v>0</v>
      </c>
      <c r="L225" s="235"/>
      <c r="M225" s="235">
        <f>SUM(M226:M235)</f>
        <v>0</v>
      </c>
      <c r="N225" s="235"/>
      <c r="O225" s="235">
        <f>SUM(O226:O235)</f>
        <v>13.63</v>
      </c>
      <c r="P225" s="235"/>
      <c r="Q225" s="236">
        <f>SUM(Q226:Q235)</f>
        <v>0</v>
      </c>
      <c r="R225" s="230"/>
      <c r="S225" s="230"/>
      <c r="T225" s="230"/>
      <c r="U225" s="230"/>
      <c r="V225" s="230">
        <f>SUM(V226:V235)</f>
        <v>36.01</v>
      </c>
      <c r="W225" s="230"/>
      <c r="AG225" t="s">
        <v>272</v>
      </c>
    </row>
    <row r="226" spans="1:60" ht="20.399999999999999" outlineLevel="1" x14ac:dyDescent="0.25">
      <c r="A226" s="237">
        <v>25</v>
      </c>
      <c r="B226" s="238" t="s">
        <v>1008</v>
      </c>
      <c r="C226" s="253" t="s">
        <v>1009</v>
      </c>
      <c r="D226" s="239" t="s">
        <v>275</v>
      </c>
      <c r="E226" s="240">
        <v>5.1962999999999999</v>
      </c>
      <c r="F226" s="241"/>
      <c r="G226" s="242">
        <f>ROUND(E226*F226,2)</f>
        <v>0</v>
      </c>
      <c r="H226" s="241"/>
      <c r="I226" s="242">
        <f>ROUND(E226*H226,2)</f>
        <v>0</v>
      </c>
      <c r="J226" s="241"/>
      <c r="K226" s="242">
        <f>ROUND(E226*J226,2)</f>
        <v>0</v>
      </c>
      <c r="L226" s="242">
        <v>21</v>
      </c>
      <c r="M226" s="242">
        <f>G226*(1+L226/100)</f>
        <v>0</v>
      </c>
      <c r="N226" s="242">
        <v>2.5249999999999999</v>
      </c>
      <c r="O226" s="242">
        <f>ROUND(E226*N226,2)</f>
        <v>13.12</v>
      </c>
      <c r="P226" s="242">
        <v>0</v>
      </c>
      <c r="Q226" s="243">
        <f>ROUND(E226*P226,2)</f>
        <v>0</v>
      </c>
      <c r="R226" s="225"/>
      <c r="S226" s="225" t="s">
        <v>276</v>
      </c>
      <c r="T226" s="225" t="s">
        <v>277</v>
      </c>
      <c r="U226" s="225">
        <v>2.58</v>
      </c>
      <c r="V226" s="225">
        <f>ROUND(E226*U226,2)</f>
        <v>13.41</v>
      </c>
      <c r="W226" s="225"/>
      <c r="X226" s="206"/>
      <c r="Y226" s="206"/>
      <c r="Z226" s="206"/>
      <c r="AA226" s="206"/>
      <c r="AB226" s="206"/>
      <c r="AC226" s="206"/>
      <c r="AD226" s="206"/>
      <c r="AE226" s="206"/>
      <c r="AF226" s="206"/>
      <c r="AG226" s="206" t="s">
        <v>278</v>
      </c>
      <c r="AH226" s="206"/>
      <c r="AI226" s="206"/>
      <c r="AJ226" s="206"/>
      <c r="AK226" s="206"/>
      <c r="AL226" s="206"/>
      <c r="AM226" s="206"/>
      <c r="AN226" s="206"/>
      <c r="AO226" s="206"/>
      <c r="AP226" s="206"/>
      <c r="AQ226" s="206"/>
      <c r="AR226" s="206"/>
      <c r="AS226" s="206"/>
      <c r="AT226" s="206"/>
      <c r="AU226" s="206"/>
      <c r="AV226" s="206"/>
      <c r="AW226" s="206"/>
      <c r="AX226" s="206"/>
      <c r="AY226" s="206"/>
      <c r="AZ226" s="206"/>
      <c r="BA226" s="206"/>
      <c r="BB226" s="206"/>
      <c r="BC226" s="206"/>
      <c r="BD226" s="206"/>
      <c r="BE226" s="206"/>
      <c r="BF226" s="206"/>
      <c r="BG226" s="206"/>
      <c r="BH226" s="206"/>
    </row>
    <row r="227" spans="1:60" ht="20.399999999999999" outlineLevel="1" x14ac:dyDescent="0.25">
      <c r="A227" s="223"/>
      <c r="B227" s="224"/>
      <c r="C227" s="254" t="s">
        <v>1010</v>
      </c>
      <c r="D227" s="226"/>
      <c r="E227" s="227">
        <v>5.1962999999999999</v>
      </c>
      <c r="F227" s="225"/>
      <c r="G227" s="225"/>
      <c r="H227" s="225"/>
      <c r="I227" s="225"/>
      <c r="J227" s="225"/>
      <c r="K227" s="225"/>
      <c r="L227" s="225"/>
      <c r="M227" s="225"/>
      <c r="N227" s="225"/>
      <c r="O227" s="225"/>
      <c r="P227" s="225"/>
      <c r="Q227" s="225"/>
      <c r="R227" s="225"/>
      <c r="S227" s="225"/>
      <c r="T227" s="225"/>
      <c r="U227" s="225"/>
      <c r="V227" s="225"/>
      <c r="W227" s="225"/>
      <c r="X227" s="206"/>
      <c r="Y227" s="206"/>
      <c r="Z227" s="206"/>
      <c r="AA227" s="206"/>
      <c r="AB227" s="206"/>
      <c r="AC227" s="206"/>
      <c r="AD227" s="206"/>
      <c r="AE227" s="206"/>
      <c r="AF227" s="206"/>
      <c r="AG227" s="206" t="s">
        <v>280</v>
      </c>
      <c r="AH227" s="206">
        <v>0</v>
      </c>
      <c r="AI227" s="206"/>
      <c r="AJ227" s="206"/>
      <c r="AK227" s="206"/>
      <c r="AL227" s="206"/>
      <c r="AM227" s="206"/>
      <c r="AN227" s="206"/>
      <c r="AO227" s="206"/>
      <c r="AP227" s="206"/>
      <c r="AQ227" s="206"/>
      <c r="AR227" s="206"/>
      <c r="AS227" s="206"/>
      <c r="AT227" s="206"/>
      <c r="AU227" s="206"/>
      <c r="AV227" s="206"/>
      <c r="AW227" s="206"/>
      <c r="AX227" s="206"/>
      <c r="AY227" s="206"/>
      <c r="AZ227" s="206"/>
      <c r="BA227" s="206"/>
      <c r="BB227" s="206"/>
      <c r="BC227" s="206"/>
      <c r="BD227" s="206"/>
      <c r="BE227" s="206"/>
      <c r="BF227" s="206"/>
      <c r="BG227" s="206"/>
      <c r="BH227" s="206"/>
    </row>
    <row r="228" spans="1:60" outlineLevel="1" x14ac:dyDescent="0.25">
      <c r="A228" s="237">
        <v>26</v>
      </c>
      <c r="B228" s="238" t="s">
        <v>1011</v>
      </c>
      <c r="C228" s="253" t="s">
        <v>1012</v>
      </c>
      <c r="D228" s="239" t="s">
        <v>275</v>
      </c>
      <c r="E228" s="240">
        <v>5.1962999999999999</v>
      </c>
      <c r="F228" s="241"/>
      <c r="G228" s="242">
        <f>ROUND(E228*F228,2)</f>
        <v>0</v>
      </c>
      <c r="H228" s="241"/>
      <c r="I228" s="242">
        <f>ROUND(E228*H228,2)</f>
        <v>0</v>
      </c>
      <c r="J228" s="241"/>
      <c r="K228" s="242">
        <f>ROUND(E228*J228,2)</f>
        <v>0</v>
      </c>
      <c r="L228" s="242">
        <v>21</v>
      </c>
      <c r="M228" s="242">
        <f>G228*(1+L228/100)</f>
        <v>0</v>
      </c>
      <c r="N228" s="242">
        <v>0.04</v>
      </c>
      <c r="O228" s="242">
        <f>ROUND(E228*N228,2)</f>
        <v>0.21</v>
      </c>
      <c r="P228" s="242">
        <v>0</v>
      </c>
      <c r="Q228" s="243">
        <f>ROUND(E228*P228,2)</f>
        <v>0</v>
      </c>
      <c r="R228" s="225"/>
      <c r="S228" s="225" t="s">
        <v>276</v>
      </c>
      <c r="T228" s="225" t="s">
        <v>277</v>
      </c>
      <c r="U228" s="225">
        <v>2.7</v>
      </c>
      <c r="V228" s="225">
        <f>ROUND(E228*U228,2)</f>
        <v>14.03</v>
      </c>
      <c r="W228" s="225"/>
      <c r="X228" s="206"/>
      <c r="Y228" s="206"/>
      <c r="Z228" s="206"/>
      <c r="AA228" s="206"/>
      <c r="AB228" s="206"/>
      <c r="AC228" s="206"/>
      <c r="AD228" s="206"/>
      <c r="AE228" s="206"/>
      <c r="AF228" s="206"/>
      <c r="AG228" s="206" t="s">
        <v>278</v>
      </c>
      <c r="AH228" s="206"/>
      <c r="AI228" s="206"/>
      <c r="AJ228" s="206"/>
      <c r="AK228" s="206"/>
      <c r="AL228" s="206"/>
      <c r="AM228" s="206"/>
      <c r="AN228" s="206"/>
      <c r="AO228" s="206"/>
      <c r="AP228" s="206"/>
      <c r="AQ228" s="206"/>
      <c r="AR228" s="206"/>
      <c r="AS228" s="206"/>
      <c r="AT228" s="206"/>
      <c r="AU228" s="206"/>
      <c r="AV228" s="206"/>
      <c r="AW228" s="206"/>
      <c r="AX228" s="206"/>
      <c r="AY228" s="206"/>
      <c r="AZ228" s="206"/>
      <c r="BA228" s="206"/>
      <c r="BB228" s="206"/>
      <c r="BC228" s="206"/>
      <c r="BD228" s="206"/>
      <c r="BE228" s="206"/>
      <c r="BF228" s="206"/>
      <c r="BG228" s="206"/>
      <c r="BH228" s="206"/>
    </row>
    <row r="229" spans="1:60" ht="20.399999999999999" outlineLevel="1" x14ac:dyDescent="0.25">
      <c r="A229" s="223"/>
      <c r="B229" s="224"/>
      <c r="C229" s="254" t="s">
        <v>1010</v>
      </c>
      <c r="D229" s="226"/>
      <c r="E229" s="227">
        <v>5.1962999999999999</v>
      </c>
      <c r="F229" s="225"/>
      <c r="G229" s="225"/>
      <c r="H229" s="225"/>
      <c r="I229" s="225"/>
      <c r="J229" s="225"/>
      <c r="K229" s="225"/>
      <c r="L229" s="225"/>
      <c r="M229" s="225"/>
      <c r="N229" s="225"/>
      <c r="O229" s="225"/>
      <c r="P229" s="225"/>
      <c r="Q229" s="225"/>
      <c r="R229" s="225"/>
      <c r="S229" s="225"/>
      <c r="T229" s="225"/>
      <c r="U229" s="225"/>
      <c r="V229" s="225"/>
      <c r="W229" s="225"/>
      <c r="X229" s="206"/>
      <c r="Y229" s="206"/>
      <c r="Z229" s="206"/>
      <c r="AA229" s="206"/>
      <c r="AB229" s="206"/>
      <c r="AC229" s="206"/>
      <c r="AD229" s="206"/>
      <c r="AE229" s="206"/>
      <c r="AF229" s="206"/>
      <c r="AG229" s="206" t="s">
        <v>280</v>
      </c>
      <c r="AH229" s="206">
        <v>0</v>
      </c>
      <c r="AI229" s="206"/>
      <c r="AJ229" s="206"/>
      <c r="AK229" s="206"/>
      <c r="AL229" s="206"/>
      <c r="AM229" s="206"/>
      <c r="AN229" s="206"/>
      <c r="AO229" s="206"/>
      <c r="AP229" s="206"/>
      <c r="AQ229" s="206"/>
      <c r="AR229" s="206"/>
      <c r="AS229" s="206"/>
      <c r="AT229" s="206"/>
      <c r="AU229" s="206"/>
      <c r="AV229" s="206"/>
      <c r="AW229" s="206"/>
      <c r="AX229" s="206"/>
      <c r="AY229" s="206"/>
      <c r="AZ229" s="206"/>
      <c r="BA229" s="206"/>
      <c r="BB229" s="206"/>
      <c r="BC229" s="206"/>
      <c r="BD229" s="206"/>
      <c r="BE229" s="206"/>
      <c r="BF229" s="206"/>
      <c r="BG229" s="206"/>
      <c r="BH229" s="206"/>
    </row>
    <row r="230" spans="1:60" outlineLevel="1" x14ac:dyDescent="0.25">
      <c r="A230" s="237">
        <v>27</v>
      </c>
      <c r="B230" s="238" t="s">
        <v>1013</v>
      </c>
      <c r="C230" s="253" t="s">
        <v>1014</v>
      </c>
      <c r="D230" s="239" t="s">
        <v>275</v>
      </c>
      <c r="E230" s="240">
        <v>5.1962999999999999</v>
      </c>
      <c r="F230" s="241"/>
      <c r="G230" s="242">
        <f>ROUND(E230*F230,2)</f>
        <v>0</v>
      </c>
      <c r="H230" s="241"/>
      <c r="I230" s="242">
        <f>ROUND(E230*H230,2)</f>
        <v>0</v>
      </c>
      <c r="J230" s="241"/>
      <c r="K230" s="242">
        <f>ROUND(E230*J230,2)</f>
        <v>0</v>
      </c>
      <c r="L230" s="242">
        <v>21</v>
      </c>
      <c r="M230" s="242">
        <f>G230*(1+L230/100)</f>
        <v>0</v>
      </c>
      <c r="N230" s="242">
        <v>0</v>
      </c>
      <c r="O230" s="242">
        <f>ROUND(E230*N230,2)</f>
        <v>0</v>
      </c>
      <c r="P230" s="242">
        <v>0</v>
      </c>
      <c r="Q230" s="243">
        <f>ROUND(E230*P230,2)</f>
        <v>0</v>
      </c>
      <c r="R230" s="225"/>
      <c r="S230" s="225" t="s">
        <v>276</v>
      </c>
      <c r="T230" s="225" t="s">
        <v>277</v>
      </c>
      <c r="U230" s="225">
        <v>0.82</v>
      </c>
      <c r="V230" s="225">
        <f>ROUND(E230*U230,2)</f>
        <v>4.26</v>
      </c>
      <c r="W230" s="225"/>
      <c r="X230" s="206"/>
      <c r="Y230" s="206"/>
      <c r="Z230" s="206"/>
      <c r="AA230" s="206"/>
      <c r="AB230" s="206"/>
      <c r="AC230" s="206"/>
      <c r="AD230" s="206"/>
      <c r="AE230" s="206"/>
      <c r="AF230" s="206"/>
      <c r="AG230" s="206" t="s">
        <v>278</v>
      </c>
      <c r="AH230" s="206"/>
      <c r="AI230" s="206"/>
      <c r="AJ230" s="206"/>
      <c r="AK230" s="206"/>
      <c r="AL230" s="206"/>
      <c r="AM230" s="206"/>
      <c r="AN230" s="206"/>
      <c r="AO230" s="206"/>
      <c r="AP230" s="206"/>
      <c r="AQ230" s="206"/>
      <c r="AR230" s="206"/>
      <c r="AS230" s="206"/>
      <c r="AT230" s="206"/>
      <c r="AU230" s="206"/>
      <c r="AV230" s="206"/>
      <c r="AW230" s="206"/>
      <c r="AX230" s="206"/>
      <c r="AY230" s="206"/>
      <c r="AZ230" s="206"/>
      <c r="BA230" s="206"/>
      <c r="BB230" s="206"/>
      <c r="BC230" s="206"/>
      <c r="BD230" s="206"/>
      <c r="BE230" s="206"/>
      <c r="BF230" s="206"/>
      <c r="BG230" s="206"/>
      <c r="BH230" s="206"/>
    </row>
    <row r="231" spans="1:60" ht="20.399999999999999" outlineLevel="1" x14ac:dyDescent="0.25">
      <c r="A231" s="223"/>
      <c r="B231" s="224"/>
      <c r="C231" s="254" t="s">
        <v>1010</v>
      </c>
      <c r="D231" s="226"/>
      <c r="E231" s="227">
        <v>5.1962999999999999</v>
      </c>
      <c r="F231" s="225"/>
      <c r="G231" s="225"/>
      <c r="H231" s="225"/>
      <c r="I231" s="225"/>
      <c r="J231" s="225"/>
      <c r="K231" s="225"/>
      <c r="L231" s="225"/>
      <c r="M231" s="225"/>
      <c r="N231" s="225"/>
      <c r="O231" s="225"/>
      <c r="P231" s="225"/>
      <c r="Q231" s="225"/>
      <c r="R231" s="225"/>
      <c r="S231" s="225"/>
      <c r="T231" s="225"/>
      <c r="U231" s="225"/>
      <c r="V231" s="225"/>
      <c r="W231" s="225"/>
      <c r="X231" s="206"/>
      <c r="Y231" s="206"/>
      <c r="Z231" s="206"/>
      <c r="AA231" s="206"/>
      <c r="AB231" s="206"/>
      <c r="AC231" s="206"/>
      <c r="AD231" s="206"/>
      <c r="AE231" s="206"/>
      <c r="AF231" s="206"/>
      <c r="AG231" s="206" t="s">
        <v>280</v>
      </c>
      <c r="AH231" s="206">
        <v>0</v>
      </c>
      <c r="AI231" s="206"/>
      <c r="AJ231" s="206"/>
      <c r="AK231" s="206"/>
      <c r="AL231" s="206"/>
      <c r="AM231" s="206"/>
      <c r="AN231" s="206"/>
      <c r="AO231" s="206"/>
      <c r="AP231" s="206"/>
      <c r="AQ231" s="206"/>
      <c r="AR231" s="206"/>
      <c r="AS231" s="206"/>
      <c r="AT231" s="206"/>
      <c r="AU231" s="206"/>
      <c r="AV231" s="206"/>
      <c r="AW231" s="206"/>
      <c r="AX231" s="206"/>
      <c r="AY231" s="206"/>
      <c r="AZ231" s="206"/>
      <c r="BA231" s="206"/>
      <c r="BB231" s="206"/>
      <c r="BC231" s="206"/>
      <c r="BD231" s="206"/>
      <c r="BE231" s="206"/>
      <c r="BF231" s="206"/>
      <c r="BG231" s="206"/>
      <c r="BH231" s="206"/>
    </row>
    <row r="232" spans="1:60" ht="20.399999999999999" outlineLevel="1" x14ac:dyDescent="0.25">
      <c r="A232" s="237">
        <v>28</v>
      </c>
      <c r="B232" s="238" t="s">
        <v>1015</v>
      </c>
      <c r="C232" s="253" t="s">
        <v>1016</v>
      </c>
      <c r="D232" s="239" t="s">
        <v>320</v>
      </c>
      <c r="E232" s="240">
        <v>0.28320000000000001</v>
      </c>
      <c r="F232" s="241"/>
      <c r="G232" s="242">
        <f>ROUND(E232*F232,2)</f>
        <v>0</v>
      </c>
      <c r="H232" s="241"/>
      <c r="I232" s="242">
        <f>ROUND(E232*H232,2)</f>
        <v>0</v>
      </c>
      <c r="J232" s="241"/>
      <c r="K232" s="242">
        <f>ROUND(E232*J232,2)</f>
        <v>0</v>
      </c>
      <c r="L232" s="242">
        <v>21</v>
      </c>
      <c r="M232" s="242">
        <f>G232*(1+L232/100)</f>
        <v>0</v>
      </c>
      <c r="N232" s="242">
        <v>1.0662499999999999</v>
      </c>
      <c r="O232" s="242">
        <f>ROUND(E232*N232,2)</f>
        <v>0.3</v>
      </c>
      <c r="P232" s="242">
        <v>0</v>
      </c>
      <c r="Q232" s="243">
        <f>ROUND(E232*P232,2)</f>
        <v>0</v>
      </c>
      <c r="R232" s="225"/>
      <c r="S232" s="225" t="s">
        <v>276</v>
      </c>
      <c r="T232" s="225" t="s">
        <v>277</v>
      </c>
      <c r="U232" s="225">
        <v>15.231</v>
      </c>
      <c r="V232" s="225">
        <f>ROUND(E232*U232,2)</f>
        <v>4.3099999999999996</v>
      </c>
      <c r="W232" s="225"/>
      <c r="X232" s="206"/>
      <c r="Y232" s="206"/>
      <c r="Z232" s="206"/>
      <c r="AA232" s="206"/>
      <c r="AB232" s="206"/>
      <c r="AC232" s="206"/>
      <c r="AD232" s="206"/>
      <c r="AE232" s="206"/>
      <c r="AF232" s="206"/>
      <c r="AG232" s="206" t="s">
        <v>278</v>
      </c>
      <c r="AH232" s="206"/>
      <c r="AI232" s="206"/>
      <c r="AJ232" s="206"/>
      <c r="AK232" s="206"/>
      <c r="AL232" s="206"/>
      <c r="AM232" s="206"/>
      <c r="AN232" s="206"/>
      <c r="AO232" s="206"/>
      <c r="AP232" s="206"/>
      <c r="AQ232" s="206"/>
      <c r="AR232" s="206"/>
      <c r="AS232" s="206"/>
      <c r="AT232" s="206"/>
      <c r="AU232" s="206"/>
      <c r="AV232" s="206"/>
      <c r="AW232" s="206"/>
      <c r="AX232" s="206"/>
      <c r="AY232" s="206"/>
      <c r="AZ232" s="206"/>
      <c r="BA232" s="206"/>
      <c r="BB232" s="206"/>
      <c r="BC232" s="206"/>
      <c r="BD232" s="206"/>
      <c r="BE232" s="206"/>
      <c r="BF232" s="206"/>
      <c r="BG232" s="206"/>
      <c r="BH232" s="206"/>
    </row>
    <row r="233" spans="1:60" ht="30.6" outlineLevel="1" x14ac:dyDescent="0.25">
      <c r="A233" s="223"/>
      <c r="B233" s="224"/>
      <c r="C233" s="254" t="s">
        <v>1017</v>
      </c>
      <c r="D233" s="226"/>
      <c r="E233" s="227">
        <v>0.28316000000000002</v>
      </c>
      <c r="F233" s="225"/>
      <c r="G233" s="225"/>
      <c r="H233" s="225"/>
      <c r="I233" s="225"/>
      <c r="J233" s="225"/>
      <c r="K233" s="225"/>
      <c r="L233" s="225"/>
      <c r="M233" s="225"/>
      <c r="N233" s="225"/>
      <c r="O233" s="225"/>
      <c r="P233" s="225"/>
      <c r="Q233" s="225"/>
      <c r="R233" s="225"/>
      <c r="S233" s="225"/>
      <c r="T233" s="225"/>
      <c r="U233" s="225"/>
      <c r="V233" s="225"/>
      <c r="W233" s="225"/>
      <c r="X233" s="206"/>
      <c r="Y233" s="206"/>
      <c r="Z233" s="206"/>
      <c r="AA233" s="206"/>
      <c r="AB233" s="206"/>
      <c r="AC233" s="206"/>
      <c r="AD233" s="206"/>
      <c r="AE233" s="206"/>
      <c r="AF233" s="206"/>
      <c r="AG233" s="206" t="s">
        <v>280</v>
      </c>
      <c r="AH233" s="206">
        <v>0</v>
      </c>
      <c r="AI233" s="206"/>
      <c r="AJ233" s="206"/>
      <c r="AK233" s="206"/>
      <c r="AL233" s="206"/>
      <c r="AM233" s="206"/>
      <c r="AN233" s="206"/>
      <c r="AO233" s="206"/>
      <c r="AP233" s="206"/>
      <c r="AQ233" s="206"/>
      <c r="AR233" s="206"/>
      <c r="AS233" s="206"/>
      <c r="AT233" s="206"/>
      <c r="AU233" s="206"/>
      <c r="AV233" s="206"/>
      <c r="AW233" s="206"/>
      <c r="AX233" s="206"/>
      <c r="AY233" s="206"/>
      <c r="AZ233" s="206"/>
      <c r="BA233" s="206"/>
      <c r="BB233" s="206"/>
      <c r="BC233" s="206"/>
      <c r="BD233" s="206"/>
      <c r="BE233" s="206"/>
      <c r="BF233" s="206"/>
      <c r="BG233" s="206"/>
      <c r="BH233" s="206"/>
    </row>
    <row r="234" spans="1:60" outlineLevel="1" x14ac:dyDescent="0.25">
      <c r="A234" s="237">
        <v>29</v>
      </c>
      <c r="B234" s="238" t="s">
        <v>1018</v>
      </c>
      <c r="C234" s="253" t="s">
        <v>1019</v>
      </c>
      <c r="D234" s="239" t="s">
        <v>275</v>
      </c>
      <c r="E234" s="240">
        <v>5.1962999999999999</v>
      </c>
      <c r="F234" s="241"/>
      <c r="G234" s="242">
        <f>ROUND(E234*F234,2)</f>
        <v>0</v>
      </c>
      <c r="H234" s="241"/>
      <c r="I234" s="242">
        <f>ROUND(E234*H234,2)</f>
        <v>0</v>
      </c>
      <c r="J234" s="241"/>
      <c r="K234" s="242">
        <f>ROUND(E234*J234,2)</f>
        <v>0</v>
      </c>
      <c r="L234" s="242">
        <v>21</v>
      </c>
      <c r="M234" s="242">
        <f>G234*(1+L234/100)</f>
        <v>0</v>
      </c>
      <c r="N234" s="242">
        <v>0</v>
      </c>
      <c r="O234" s="242">
        <f>ROUND(E234*N234,2)</f>
        <v>0</v>
      </c>
      <c r="P234" s="242">
        <v>0</v>
      </c>
      <c r="Q234" s="243">
        <f>ROUND(E234*P234,2)</f>
        <v>0</v>
      </c>
      <c r="R234" s="225"/>
      <c r="S234" s="225" t="s">
        <v>289</v>
      </c>
      <c r="T234" s="225" t="s">
        <v>277</v>
      </c>
      <c r="U234" s="225">
        <v>0</v>
      </c>
      <c r="V234" s="225">
        <f>ROUND(E234*U234,2)</f>
        <v>0</v>
      </c>
      <c r="W234" s="225"/>
      <c r="X234" s="206"/>
      <c r="Y234" s="206"/>
      <c r="Z234" s="206"/>
      <c r="AA234" s="206"/>
      <c r="AB234" s="206"/>
      <c r="AC234" s="206"/>
      <c r="AD234" s="206"/>
      <c r="AE234" s="206"/>
      <c r="AF234" s="206"/>
      <c r="AG234" s="206" t="s">
        <v>278</v>
      </c>
      <c r="AH234" s="206"/>
      <c r="AI234" s="206"/>
      <c r="AJ234" s="206"/>
      <c r="AK234" s="206"/>
      <c r="AL234" s="206"/>
      <c r="AM234" s="206"/>
      <c r="AN234" s="206"/>
      <c r="AO234" s="206"/>
      <c r="AP234" s="206"/>
      <c r="AQ234" s="206"/>
      <c r="AR234" s="206"/>
      <c r="AS234" s="206"/>
      <c r="AT234" s="206"/>
      <c r="AU234" s="206"/>
      <c r="AV234" s="206"/>
      <c r="AW234" s="206"/>
      <c r="AX234" s="206"/>
      <c r="AY234" s="206"/>
      <c r="AZ234" s="206"/>
      <c r="BA234" s="206"/>
      <c r="BB234" s="206"/>
      <c r="BC234" s="206"/>
      <c r="BD234" s="206"/>
      <c r="BE234" s="206"/>
      <c r="BF234" s="206"/>
      <c r="BG234" s="206"/>
      <c r="BH234" s="206"/>
    </row>
    <row r="235" spans="1:60" ht="20.399999999999999" outlineLevel="1" x14ac:dyDescent="0.25">
      <c r="A235" s="223"/>
      <c r="B235" s="224"/>
      <c r="C235" s="254" t="s">
        <v>1010</v>
      </c>
      <c r="D235" s="226"/>
      <c r="E235" s="227">
        <v>5.1962999999999999</v>
      </c>
      <c r="F235" s="225"/>
      <c r="G235" s="225"/>
      <c r="H235" s="225"/>
      <c r="I235" s="225"/>
      <c r="J235" s="225"/>
      <c r="K235" s="225"/>
      <c r="L235" s="225"/>
      <c r="M235" s="225"/>
      <c r="N235" s="225"/>
      <c r="O235" s="225"/>
      <c r="P235" s="225"/>
      <c r="Q235" s="225"/>
      <c r="R235" s="225"/>
      <c r="S235" s="225"/>
      <c r="T235" s="225"/>
      <c r="U235" s="225"/>
      <c r="V235" s="225"/>
      <c r="W235" s="225"/>
      <c r="X235" s="206"/>
      <c r="Y235" s="206"/>
      <c r="Z235" s="206"/>
      <c r="AA235" s="206"/>
      <c r="AB235" s="206"/>
      <c r="AC235" s="206"/>
      <c r="AD235" s="206"/>
      <c r="AE235" s="206"/>
      <c r="AF235" s="206"/>
      <c r="AG235" s="206" t="s">
        <v>280</v>
      </c>
      <c r="AH235" s="206">
        <v>0</v>
      </c>
      <c r="AI235" s="206"/>
      <c r="AJ235" s="206"/>
      <c r="AK235" s="206"/>
      <c r="AL235" s="206"/>
      <c r="AM235" s="206"/>
      <c r="AN235" s="206"/>
      <c r="AO235" s="206"/>
      <c r="AP235" s="206"/>
      <c r="AQ235" s="206"/>
      <c r="AR235" s="206"/>
      <c r="AS235" s="206"/>
      <c r="AT235" s="206"/>
      <c r="AU235" s="206"/>
      <c r="AV235" s="206"/>
      <c r="AW235" s="206"/>
      <c r="AX235" s="206"/>
      <c r="AY235" s="206"/>
      <c r="AZ235" s="206"/>
      <c r="BA235" s="206"/>
      <c r="BB235" s="206"/>
      <c r="BC235" s="206"/>
      <c r="BD235" s="206"/>
      <c r="BE235" s="206"/>
      <c r="BF235" s="206"/>
      <c r="BG235" s="206"/>
      <c r="BH235" s="206"/>
    </row>
    <row r="236" spans="1:60" x14ac:dyDescent="0.25">
      <c r="A236" s="231" t="s">
        <v>271</v>
      </c>
      <c r="B236" s="232" t="s">
        <v>144</v>
      </c>
      <c r="C236" s="252" t="s">
        <v>145</v>
      </c>
      <c r="D236" s="233"/>
      <c r="E236" s="234"/>
      <c r="F236" s="235"/>
      <c r="G236" s="235">
        <f>SUMIF(AG237:AG249,"&lt;&gt;NOR",G237:G249)</f>
        <v>0</v>
      </c>
      <c r="H236" s="235"/>
      <c r="I236" s="235">
        <f>SUM(I237:I249)</f>
        <v>0</v>
      </c>
      <c r="J236" s="235"/>
      <c r="K236" s="235">
        <f>SUM(K237:K249)</f>
        <v>0</v>
      </c>
      <c r="L236" s="235"/>
      <c r="M236" s="235">
        <f>SUM(M237:M249)</f>
        <v>0</v>
      </c>
      <c r="N236" s="235"/>
      <c r="O236" s="235">
        <f>SUM(O237:O249)</f>
        <v>0.42000000000000004</v>
      </c>
      <c r="P236" s="235"/>
      <c r="Q236" s="236">
        <f>SUM(Q237:Q249)</f>
        <v>0</v>
      </c>
      <c r="R236" s="230"/>
      <c r="S236" s="230"/>
      <c r="T236" s="230"/>
      <c r="U236" s="230"/>
      <c r="V236" s="230">
        <f>SUM(V237:V249)</f>
        <v>26.039999999999996</v>
      </c>
      <c r="W236" s="230"/>
      <c r="AG236" t="s">
        <v>272</v>
      </c>
    </row>
    <row r="237" spans="1:60" ht="20.399999999999999" outlineLevel="1" x14ac:dyDescent="0.25">
      <c r="A237" s="237">
        <v>30</v>
      </c>
      <c r="B237" s="238" t="s">
        <v>1020</v>
      </c>
      <c r="C237" s="253" t="s">
        <v>1021</v>
      </c>
      <c r="D237" s="239" t="s">
        <v>333</v>
      </c>
      <c r="E237" s="240">
        <v>9</v>
      </c>
      <c r="F237" s="241"/>
      <c r="G237" s="242">
        <f>ROUND(E237*F237,2)</f>
        <v>0</v>
      </c>
      <c r="H237" s="241"/>
      <c r="I237" s="242">
        <f>ROUND(E237*H237,2)</f>
        <v>0</v>
      </c>
      <c r="J237" s="241"/>
      <c r="K237" s="242">
        <f>ROUND(E237*J237,2)</f>
        <v>0</v>
      </c>
      <c r="L237" s="242">
        <v>21</v>
      </c>
      <c r="M237" s="242">
        <f>G237*(1+L237/100)</f>
        <v>0</v>
      </c>
      <c r="N237" s="242">
        <v>3.0269999999999998E-2</v>
      </c>
      <c r="O237" s="242">
        <f>ROUND(E237*N237,2)</f>
        <v>0.27</v>
      </c>
      <c r="P237" s="242">
        <v>0</v>
      </c>
      <c r="Q237" s="243">
        <f>ROUND(E237*P237,2)</f>
        <v>0</v>
      </c>
      <c r="R237" s="225"/>
      <c r="S237" s="225" t="s">
        <v>276</v>
      </c>
      <c r="T237" s="225" t="s">
        <v>277</v>
      </c>
      <c r="U237" s="225">
        <v>1.86</v>
      </c>
      <c r="V237" s="225">
        <f>ROUND(E237*U237,2)</f>
        <v>16.739999999999998</v>
      </c>
      <c r="W237" s="225"/>
      <c r="X237" s="206"/>
      <c r="Y237" s="206"/>
      <c r="Z237" s="206"/>
      <c r="AA237" s="206"/>
      <c r="AB237" s="206"/>
      <c r="AC237" s="206"/>
      <c r="AD237" s="206"/>
      <c r="AE237" s="206"/>
      <c r="AF237" s="206"/>
      <c r="AG237" s="206" t="s">
        <v>278</v>
      </c>
      <c r="AH237" s="206"/>
      <c r="AI237" s="206"/>
      <c r="AJ237" s="206"/>
      <c r="AK237" s="206"/>
      <c r="AL237" s="206"/>
      <c r="AM237" s="206"/>
      <c r="AN237" s="206"/>
      <c r="AO237" s="206"/>
      <c r="AP237" s="206"/>
      <c r="AQ237" s="206"/>
      <c r="AR237" s="206"/>
      <c r="AS237" s="206"/>
      <c r="AT237" s="206"/>
      <c r="AU237" s="206"/>
      <c r="AV237" s="206"/>
      <c r="AW237" s="206"/>
      <c r="AX237" s="206"/>
      <c r="AY237" s="206"/>
      <c r="AZ237" s="206"/>
      <c r="BA237" s="206"/>
      <c r="BB237" s="206"/>
      <c r="BC237" s="206"/>
      <c r="BD237" s="206"/>
      <c r="BE237" s="206"/>
      <c r="BF237" s="206"/>
      <c r="BG237" s="206"/>
      <c r="BH237" s="206"/>
    </row>
    <row r="238" spans="1:60" outlineLevel="1" x14ac:dyDescent="0.25">
      <c r="A238" s="223"/>
      <c r="B238" s="224"/>
      <c r="C238" s="254" t="s">
        <v>1022</v>
      </c>
      <c r="D238" s="226"/>
      <c r="E238" s="227">
        <v>4</v>
      </c>
      <c r="F238" s="225"/>
      <c r="G238" s="225"/>
      <c r="H238" s="225"/>
      <c r="I238" s="225"/>
      <c r="J238" s="225"/>
      <c r="K238" s="225"/>
      <c r="L238" s="225"/>
      <c r="M238" s="225"/>
      <c r="N238" s="225"/>
      <c r="O238" s="225"/>
      <c r="P238" s="225"/>
      <c r="Q238" s="225"/>
      <c r="R238" s="225"/>
      <c r="S238" s="225"/>
      <c r="T238" s="225"/>
      <c r="U238" s="225"/>
      <c r="V238" s="225"/>
      <c r="W238" s="225"/>
      <c r="X238" s="206"/>
      <c r="Y238" s="206"/>
      <c r="Z238" s="206"/>
      <c r="AA238" s="206"/>
      <c r="AB238" s="206"/>
      <c r="AC238" s="206"/>
      <c r="AD238" s="206"/>
      <c r="AE238" s="206"/>
      <c r="AF238" s="206"/>
      <c r="AG238" s="206" t="s">
        <v>280</v>
      </c>
      <c r="AH238" s="206">
        <v>0</v>
      </c>
      <c r="AI238" s="206"/>
      <c r="AJ238" s="206"/>
      <c r="AK238" s="206"/>
      <c r="AL238" s="206"/>
      <c r="AM238" s="206"/>
      <c r="AN238" s="206"/>
      <c r="AO238" s="206"/>
      <c r="AP238" s="206"/>
      <c r="AQ238" s="206"/>
      <c r="AR238" s="206"/>
      <c r="AS238" s="206"/>
      <c r="AT238" s="206"/>
      <c r="AU238" s="206"/>
      <c r="AV238" s="206"/>
      <c r="AW238" s="206"/>
      <c r="AX238" s="206"/>
      <c r="AY238" s="206"/>
      <c r="AZ238" s="206"/>
      <c r="BA238" s="206"/>
      <c r="BB238" s="206"/>
      <c r="BC238" s="206"/>
      <c r="BD238" s="206"/>
      <c r="BE238" s="206"/>
      <c r="BF238" s="206"/>
      <c r="BG238" s="206"/>
      <c r="BH238" s="206"/>
    </row>
    <row r="239" spans="1:60" outlineLevel="1" x14ac:dyDescent="0.25">
      <c r="A239" s="223"/>
      <c r="B239" s="224"/>
      <c r="C239" s="254" t="s">
        <v>1023</v>
      </c>
      <c r="D239" s="226"/>
      <c r="E239" s="227">
        <v>3</v>
      </c>
      <c r="F239" s="225"/>
      <c r="G239" s="225"/>
      <c r="H239" s="225"/>
      <c r="I239" s="225"/>
      <c r="J239" s="225"/>
      <c r="K239" s="225"/>
      <c r="L239" s="225"/>
      <c r="M239" s="225"/>
      <c r="N239" s="225"/>
      <c r="O239" s="225"/>
      <c r="P239" s="225"/>
      <c r="Q239" s="225"/>
      <c r="R239" s="225"/>
      <c r="S239" s="225"/>
      <c r="T239" s="225"/>
      <c r="U239" s="225"/>
      <c r="V239" s="225"/>
      <c r="W239" s="225"/>
      <c r="X239" s="206"/>
      <c r="Y239" s="206"/>
      <c r="Z239" s="206"/>
      <c r="AA239" s="206"/>
      <c r="AB239" s="206"/>
      <c r="AC239" s="206"/>
      <c r="AD239" s="206"/>
      <c r="AE239" s="206"/>
      <c r="AF239" s="206"/>
      <c r="AG239" s="206" t="s">
        <v>280</v>
      </c>
      <c r="AH239" s="206">
        <v>0</v>
      </c>
      <c r="AI239" s="206"/>
      <c r="AJ239" s="206"/>
      <c r="AK239" s="206"/>
      <c r="AL239" s="206"/>
      <c r="AM239" s="206"/>
      <c r="AN239" s="206"/>
      <c r="AO239" s="206"/>
      <c r="AP239" s="206"/>
      <c r="AQ239" s="206"/>
      <c r="AR239" s="206"/>
      <c r="AS239" s="206"/>
      <c r="AT239" s="206"/>
      <c r="AU239" s="206"/>
      <c r="AV239" s="206"/>
      <c r="AW239" s="206"/>
      <c r="AX239" s="206"/>
      <c r="AY239" s="206"/>
      <c r="AZ239" s="206"/>
      <c r="BA239" s="206"/>
      <c r="BB239" s="206"/>
      <c r="BC239" s="206"/>
      <c r="BD239" s="206"/>
      <c r="BE239" s="206"/>
      <c r="BF239" s="206"/>
      <c r="BG239" s="206"/>
      <c r="BH239" s="206"/>
    </row>
    <row r="240" spans="1:60" outlineLevel="1" x14ac:dyDescent="0.25">
      <c r="A240" s="223"/>
      <c r="B240" s="224"/>
      <c r="C240" s="254" t="s">
        <v>1024</v>
      </c>
      <c r="D240" s="226"/>
      <c r="E240" s="227">
        <v>1</v>
      </c>
      <c r="F240" s="225"/>
      <c r="G240" s="225"/>
      <c r="H240" s="225"/>
      <c r="I240" s="225"/>
      <c r="J240" s="225"/>
      <c r="K240" s="225"/>
      <c r="L240" s="225"/>
      <c r="M240" s="225"/>
      <c r="N240" s="225"/>
      <c r="O240" s="225"/>
      <c r="P240" s="225"/>
      <c r="Q240" s="225"/>
      <c r="R240" s="225"/>
      <c r="S240" s="225"/>
      <c r="T240" s="225"/>
      <c r="U240" s="225"/>
      <c r="V240" s="225"/>
      <c r="W240" s="225"/>
      <c r="X240" s="206"/>
      <c r="Y240" s="206"/>
      <c r="Z240" s="206"/>
      <c r="AA240" s="206"/>
      <c r="AB240" s="206"/>
      <c r="AC240" s="206"/>
      <c r="AD240" s="206"/>
      <c r="AE240" s="206"/>
      <c r="AF240" s="206"/>
      <c r="AG240" s="206" t="s">
        <v>280</v>
      </c>
      <c r="AH240" s="206">
        <v>0</v>
      </c>
      <c r="AI240" s="206"/>
      <c r="AJ240" s="206"/>
      <c r="AK240" s="206"/>
      <c r="AL240" s="206"/>
      <c r="AM240" s="206"/>
      <c r="AN240" s="206"/>
      <c r="AO240" s="206"/>
      <c r="AP240" s="206"/>
      <c r="AQ240" s="206"/>
      <c r="AR240" s="206"/>
      <c r="AS240" s="206"/>
      <c r="AT240" s="206"/>
      <c r="AU240" s="206"/>
      <c r="AV240" s="206"/>
      <c r="AW240" s="206"/>
      <c r="AX240" s="206"/>
      <c r="AY240" s="206"/>
      <c r="AZ240" s="206"/>
      <c r="BA240" s="206"/>
      <c r="BB240" s="206"/>
      <c r="BC240" s="206"/>
      <c r="BD240" s="206"/>
      <c r="BE240" s="206"/>
      <c r="BF240" s="206"/>
      <c r="BG240" s="206"/>
      <c r="BH240" s="206"/>
    </row>
    <row r="241" spans="1:60" outlineLevel="1" x14ac:dyDescent="0.25">
      <c r="A241" s="223"/>
      <c r="B241" s="224"/>
      <c r="C241" s="254" t="s">
        <v>1025</v>
      </c>
      <c r="D241" s="226"/>
      <c r="E241" s="227">
        <v>1</v>
      </c>
      <c r="F241" s="225"/>
      <c r="G241" s="225"/>
      <c r="H241" s="225"/>
      <c r="I241" s="225"/>
      <c r="J241" s="225"/>
      <c r="K241" s="225"/>
      <c r="L241" s="225"/>
      <c r="M241" s="225"/>
      <c r="N241" s="225"/>
      <c r="O241" s="225"/>
      <c r="P241" s="225"/>
      <c r="Q241" s="225"/>
      <c r="R241" s="225"/>
      <c r="S241" s="225"/>
      <c r="T241" s="225"/>
      <c r="U241" s="225"/>
      <c r="V241" s="225"/>
      <c r="W241" s="225"/>
      <c r="X241" s="206"/>
      <c r="Y241" s="206"/>
      <c r="Z241" s="206"/>
      <c r="AA241" s="206"/>
      <c r="AB241" s="206"/>
      <c r="AC241" s="206"/>
      <c r="AD241" s="206"/>
      <c r="AE241" s="206"/>
      <c r="AF241" s="206"/>
      <c r="AG241" s="206" t="s">
        <v>280</v>
      </c>
      <c r="AH241" s="206">
        <v>0</v>
      </c>
      <c r="AI241" s="206"/>
      <c r="AJ241" s="206"/>
      <c r="AK241" s="206"/>
      <c r="AL241" s="206"/>
      <c r="AM241" s="206"/>
      <c r="AN241" s="206"/>
      <c r="AO241" s="206"/>
      <c r="AP241" s="206"/>
      <c r="AQ241" s="206"/>
      <c r="AR241" s="206"/>
      <c r="AS241" s="206"/>
      <c r="AT241" s="206"/>
      <c r="AU241" s="206"/>
      <c r="AV241" s="206"/>
      <c r="AW241" s="206"/>
      <c r="AX241" s="206"/>
      <c r="AY241" s="206"/>
      <c r="AZ241" s="206"/>
      <c r="BA241" s="206"/>
      <c r="BB241" s="206"/>
      <c r="BC241" s="206"/>
      <c r="BD241" s="206"/>
      <c r="BE241" s="206"/>
      <c r="BF241" s="206"/>
      <c r="BG241" s="206"/>
      <c r="BH241" s="206"/>
    </row>
    <row r="242" spans="1:60" ht="20.399999999999999" outlineLevel="1" x14ac:dyDescent="0.25">
      <c r="A242" s="237">
        <v>31</v>
      </c>
      <c r="B242" s="238" t="s">
        <v>1026</v>
      </c>
      <c r="C242" s="253" t="s">
        <v>1027</v>
      </c>
      <c r="D242" s="239" t="s">
        <v>333</v>
      </c>
      <c r="E242" s="240">
        <v>1</v>
      </c>
      <c r="F242" s="241"/>
      <c r="G242" s="242">
        <f>ROUND(E242*F242,2)</f>
        <v>0</v>
      </c>
      <c r="H242" s="241"/>
      <c r="I242" s="242">
        <f>ROUND(E242*H242,2)</f>
        <v>0</v>
      </c>
      <c r="J242" s="241"/>
      <c r="K242" s="242">
        <f>ROUND(E242*J242,2)</f>
        <v>0</v>
      </c>
      <c r="L242" s="242">
        <v>21</v>
      </c>
      <c r="M242" s="242">
        <f>G242*(1+L242/100)</f>
        <v>0</v>
      </c>
      <c r="N242" s="242">
        <v>3.083E-2</v>
      </c>
      <c r="O242" s="242">
        <f>ROUND(E242*N242,2)</f>
        <v>0.03</v>
      </c>
      <c r="P242" s="242">
        <v>0</v>
      </c>
      <c r="Q242" s="243">
        <f>ROUND(E242*P242,2)</f>
        <v>0</v>
      </c>
      <c r="R242" s="225"/>
      <c r="S242" s="225" t="s">
        <v>276</v>
      </c>
      <c r="T242" s="225" t="s">
        <v>277</v>
      </c>
      <c r="U242" s="225">
        <v>1.86</v>
      </c>
      <c r="V242" s="225">
        <f>ROUND(E242*U242,2)</f>
        <v>1.86</v>
      </c>
      <c r="W242" s="225"/>
      <c r="X242" s="206"/>
      <c r="Y242" s="206"/>
      <c r="Z242" s="206"/>
      <c r="AA242" s="206"/>
      <c r="AB242" s="206"/>
      <c r="AC242" s="206"/>
      <c r="AD242" s="206"/>
      <c r="AE242" s="206"/>
      <c r="AF242" s="206"/>
      <c r="AG242" s="206" t="s">
        <v>278</v>
      </c>
      <c r="AH242" s="206"/>
      <c r="AI242" s="206"/>
      <c r="AJ242" s="206"/>
      <c r="AK242" s="206"/>
      <c r="AL242" s="206"/>
      <c r="AM242" s="206"/>
      <c r="AN242" s="206"/>
      <c r="AO242" s="206"/>
      <c r="AP242" s="206"/>
      <c r="AQ242" s="206"/>
      <c r="AR242" s="206"/>
      <c r="AS242" s="206"/>
      <c r="AT242" s="206"/>
      <c r="AU242" s="206"/>
      <c r="AV242" s="206"/>
      <c r="AW242" s="206"/>
      <c r="AX242" s="206"/>
      <c r="AY242" s="206"/>
      <c r="AZ242" s="206"/>
      <c r="BA242" s="206"/>
      <c r="BB242" s="206"/>
      <c r="BC242" s="206"/>
      <c r="BD242" s="206"/>
      <c r="BE242" s="206"/>
      <c r="BF242" s="206"/>
      <c r="BG242" s="206"/>
      <c r="BH242" s="206"/>
    </row>
    <row r="243" spans="1:60" outlineLevel="1" x14ac:dyDescent="0.25">
      <c r="A243" s="223"/>
      <c r="B243" s="224"/>
      <c r="C243" s="254" t="s">
        <v>1028</v>
      </c>
      <c r="D243" s="226"/>
      <c r="E243" s="227">
        <v>1</v>
      </c>
      <c r="F243" s="225"/>
      <c r="G243" s="225"/>
      <c r="H243" s="225"/>
      <c r="I243" s="225"/>
      <c r="J243" s="225"/>
      <c r="K243" s="225"/>
      <c r="L243" s="225"/>
      <c r="M243" s="225"/>
      <c r="N243" s="225"/>
      <c r="O243" s="225"/>
      <c r="P243" s="225"/>
      <c r="Q243" s="225"/>
      <c r="R243" s="225"/>
      <c r="S243" s="225"/>
      <c r="T243" s="225"/>
      <c r="U243" s="225"/>
      <c r="V243" s="225"/>
      <c r="W243" s="225"/>
      <c r="X243" s="206"/>
      <c r="Y243" s="206"/>
      <c r="Z243" s="206"/>
      <c r="AA243" s="206"/>
      <c r="AB243" s="206"/>
      <c r="AC243" s="206"/>
      <c r="AD243" s="206"/>
      <c r="AE243" s="206"/>
      <c r="AF243" s="206"/>
      <c r="AG243" s="206" t="s">
        <v>280</v>
      </c>
      <c r="AH243" s="206">
        <v>0</v>
      </c>
      <c r="AI243" s="206"/>
      <c r="AJ243" s="206"/>
      <c r="AK243" s="206"/>
      <c r="AL243" s="206"/>
      <c r="AM243" s="206"/>
      <c r="AN243" s="206"/>
      <c r="AO243" s="206"/>
      <c r="AP243" s="206"/>
      <c r="AQ243" s="206"/>
      <c r="AR243" s="206"/>
      <c r="AS243" s="206"/>
      <c r="AT243" s="206"/>
      <c r="AU243" s="206"/>
      <c r="AV243" s="206"/>
      <c r="AW243" s="206"/>
      <c r="AX243" s="206"/>
      <c r="AY243" s="206"/>
      <c r="AZ243" s="206"/>
      <c r="BA243" s="206"/>
      <c r="BB243" s="206"/>
      <c r="BC243" s="206"/>
      <c r="BD243" s="206"/>
      <c r="BE243" s="206"/>
      <c r="BF243" s="206"/>
      <c r="BG243" s="206"/>
      <c r="BH243" s="206"/>
    </row>
    <row r="244" spans="1:60" ht="20.399999999999999" outlineLevel="1" x14ac:dyDescent="0.25">
      <c r="A244" s="237">
        <v>32</v>
      </c>
      <c r="B244" s="238" t="s">
        <v>486</v>
      </c>
      <c r="C244" s="253" t="s">
        <v>487</v>
      </c>
      <c r="D244" s="239" t="s">
        <v>333</v>
      </c>
      <c r="E244" s="240">
        <v>2</v>
      </c>
      <c r="F244" s="241"/>
      <c r="G244" s="242">
        <f>ROUND(E244*F244,2)</f>
        <v>0</v>
      </c>
      <c r="H244" s="241"/>
      <c r="I244" s="242">
        <f>ROUND(E244*H244,2)</f>
        <v>0</v>
      </c>
      <c r="J244" s="241"/>
      <c r="K244" s="242">
        <f>ROUND(E244*J244,2)</f>
        <v>0</v>
      </c>
      <c r="L244" s="242">
        <v>21</v>
      </c>
      <c r="M244" s="242">
        <f>G244*(1+L244/100)</f>
        <v>0</v>
      </c>
      <c r="N244" s="242">
        <v>3.1109999999999999E-2</v>
      </c>
      <c r="O244" s="242">
        <f>ROUND(E244*N244,2)</f>
        <v>0.06</v>
      </c>
      <c r="P244" s="242">
        <v>0</v>
      </c>
      <c r="Q244" s="243">
        <f>ROUND(E244*P244,2)</f>
        <v>0</v>
      </c>
      <c r="R244" s="225"/>
      <c r="S244" s="225" t="s">
        <v>276</v>
      </c>
      <c r="T244" s="225" t="s">
        <v>277</v>
      </c>
      <c r="U244" s="225">
        <v>1.86</v>
      </c>
      <c r="V244" s="225">
        <f>ROUND(E244*U244,2)</f>
        <v>3.72</v>
      </c>
      <c r="W244" s="225"/>
      <c r="X244" s="206"/>
      <c r="Y244" s="206"/>
      <c r="Z244" s="206"/>
      <c r="AA244" s="206"/>
      <c r="AB244" s="206"/>
      <c r="AC244" s="206"/>
      <c r="AD244" s="206"/>
      <c r="AE244" s="206"/>
      <c r="AF244" s="206"/>
      <c r="AG244" s="206" t="s">
        <v>278</v>
      </c>
      <c r="AH244" s="206"/>
      <c r="AI244" s="206"/>
      <c r="AJ244" s="206"/>
      <c r="AK244" s="206"/>
      <c r="AL244" s="206"/>
      <c r="AM244" s="206"/>
      <c r="AN244" s="206"/>
      <c r="AO244" s="206"/>
      <c r="AP244" s="206"/>
      <c r="AQ244" s="206"/>
      <c r="AR244" s="206"/>
      <c r="AS244" s="206"/>
      <c r="AT244" s="206"/>
      <c r="AU244" s="206"/>
      <c r="AV244" s="206"/>
      <c r="AW244" s="206"/>
      <c r="AX244" s="206"/>
      <c r="AY244" s="206"/>
      <c r="AZ244" s="206"/>
      <c r="BA244" s="206"/>
      <c r="BB244" s="206"/>
      <c r="BC244" s="206"/>
      <c r="BD244" s="206"/>
      <c r="BE244" s="206"/>
      <c r="BF244" s="206"/>
      <c r="BG244" s="206"/>
      <c r="BH244" s="206"/>
    </row>
    <row r="245" spans="1:60" outlineLevel="1" x14ac:dyDescent="0.25">
      <c r="A245" s="223"/>
      <c r="B245" s="224"/>
      <c r="C245" s="254" t="s">
        <v>1029</v>
      </c>
      <c r="D245" s="226"/>
      <c r="E245" s="227">
        <v>1</v>
      </c>
      <c r="F245" s="225"/>
      <c r="G245" s="225"/>
      <c r="H245" s="225"/>
      <c r="I245" s="225"/>
      <c r="J245" s="225"/>
      <c r="K245" s="225"/>
      <c r="L245" s="225"/>
      <c r="M245" s="225"/>
      <c r="N245" s="225"/>
      <c r="O245" s="225"/>
      <c r="P245" s="225"/>
      <c r="Q245" s="225"/>
      <c r="R245" s="225"/>
      <c r="S245" s="225"/>
      <c r="T245" s="225"/>
      <c r="U245" s="225"/>
      <c r="V245" s="225"/>
      <c r="W245" s="225"/>
      <c r="X245" s="206"/>
      <c r="Y245" s="206"/>
      <c r="Z245" s="206"/>
      <c r="AA245" s="206"/>
      <c r="AB245" s="206"/>
      <c r="AC245" s="206"/>
      <c r="AD245" s="206"/>
      <c r="AE245" s="206"/>
      <c r="AF245" s="206"/>
      <c r="AG245" s="206" t="s">
        <v>280</v>
      </c>
      <c r="AH245" s="206">
        <v>0</v>
      </c>
      <c r="AI245" s="206"/>
      <c r="AJ245" s="206"/>
      <c r="AK245" s="206"/>
      <c r="AL245" s="206"/>
      <c r="AM245" s="206"/>
      <c r="AN245" s="206"/>
      <c r="AO245" s="206"/>
      <c r="AP245" s="206"/>
      <c r="AQ245" s="206"/>
      <c r="AR245" s="206"/>
      <c r="AS245" s="206"/>
      <c r="AT245" s="206"/>
      <c r="AU245" s="206"/>
      <c r="AV245" s="206"/>
      <c r="AW245" s="206"/>
      <c r="AX245" s="206"/>
      <c r="AY245" s="206"/>
      <c r="AZ245" s="206"/>
      <c r="BA245" s="206"/>
      <c r="BB245" s="206"/>
      <c r="BC245" s="206"/>
      <c r="BD245" s="206"/>
      <c r="BE245" s="206"/>
      <c r="BF245" s="206"/>
      <c r="BG245" s="206"/>
      <c r="BH245" s="206"/>
    </row>
    <row r="246" spans="1:60" outlineLevel="1" x14ac:dyDescent="0.25">
      <c r="A246" s="223"/>
      <c r="B246" s="224"/>
      <c r="C246" s="254" t="s">
        <v>1028</v>
      </c>
      <c r="D246" s="226"/>
      <c r="E246" s="227">
        <v>1</v>
      </c>
      <c r="F246" s="225"/>
      <c r="G246" s="225"/>
      <c r="H246" s="225"/>
      <c r="I246" s="225"/>
      <c r="J246" s="225"/>
      <c r="K246" s="225"/>
      <c r="L246" s="225"/>
      <c r="M246" s="225"/>
      <c r="N246" s="225"/>
      <c r="O246" s="225"/>
      <c r="P246" s="225"/>
      <c r="Q246" s="225"/>
      <c r="R246" s="225"/>
      <c r="S246" s="225"/>
      <c r="T246" s="225"/>
      <c r="U246" s="225"/>
      <c r="V246" s="225"/>
      <c r="W246" s="225"/>
      <c r="X246" s="206"/>
      <c r="Y246" s="206"/>
      <c r="Z246" s="206"/>
      <c r="AA246" s="206"/>
      <c r="AB246" s="206"/>
      <c r="AC246" s="206"/>
      <c r="AD246" s="206"/>
      <c r="AE246" s="206"/>
      <c r="AF246" s="206"/>
      <c r="AG246" s="206" t="s">
        <v>280</v>
      </c>
      <c r="AH246" s="206">
        <v>0</v>
      </c>
      <c r="AI246" s="206"/>
      <c r="AJ246" s="206"/>
      <c r="AK246" s="206"/>
      <c r="AL246" s="206"/>
      <c r="AM246" s="206"/>
      <c r="AN246" s="206"/>
      <c r="AO246" s="206"/>
      <c r="AP246" s="206"/>
      <c r="AQ246" s="206"/>
      <c r="AR246" s="206"/>
      <c r="AS246" s="206"/>
      <c r="AT246" s="206"/>
      <c r="AU246" s="206"/>
      <c r="AV246" s="206"/>
      <c r="AW246" s="206"/>
      <c r="AX246" s="206"/>
      <c r="AY246" s="206"/>
      <c r="AZ246" s="206"/>
      <c r="BA246" s="206"/>
      <c r="BB246" s="206"/>
      <c r="BC246" s="206"/>
      <c r="BD246" s="206"/>
      <c r="BE246" s="206"/>
      <c r="BF246" s="206"/>
      <c r="BG246" s="206"/>
      <c r="BH246" s="206"/>
    </row>
    <row r="247" spans="1:60" ht="20.399999999999999" outlineLevel="1" x14ac:dyDescent="0.25">
      <c r="A247" s="237">
        <v>33</v>
      </c>
      <c r="B247" s="238" t="s">
        <v>492</v>
      </c>
      <c r="C247" s="253" t="s">
        <v>493</v>
      </c>
      <c r="D247" s="239" t="s">
        <v>333</v>
      </c>
      <c r="E247" s="240">
        <v>2</v>
      </c>
      <c r="F247" s="241"/>
      <c r="G247" s="242">
        <f>ROUND(E247*F247,2)</f>
        <v>0</v>
      </c>
      <c r="H247" s="241"/>
      <c r="I247" s="242">
        <f>ROUND(E247*H247,2)</f>
        <v>0</v>
      </c>
      <c r="J247" s="241"/>
      <c r="K247" s="242">
        <f>ROUND(E247*J247,2)</f>
        <v>0</v>
      </c>
      <c r="L247" s="242">
        <v>21</v>
      </c>
      <c r="M247" s="242">
        <f>G247*(1+L247/100)</f>
        <v>0</v>
      </c>
      <c r="N247" s="242">
        <v>2.8969999999999999E-2</v>
      </c>
      <c r="O247" s="242">
        <f>ROUND(E247*N247,2)</f>
        <v>0.06</v>
      </c>
      <c r="P247" s="242">
        <v>0</v>
      </c>
      <c r="Q247" s="243">
        <f>ROUND(E247*P247,2)</f>
        <v>0</v>
      </c>
      <c r="R247" s="225"/>
      <c r="S247" s="225" t="s">
        <v>276</v>
      </c>
      <c r="T247" s="225" t="s">
        <v>277</v>
      </c>
      <c r="U247" s="225">
        <v>1.86</v>
      </c>
      <c r="V247" s="225">
        <f>ROUND(E247*U247,2)</f>
        <v>3.72</v>
      </c>
      <c r="W247" s="225"/>
      <c r="X247" s="206"/>
      <c r="Y247" s="206"/>
      <c r="Z247" s="206"/>
      <c r="AA247" s="206"/>
      <c r="AB247" s="206"/>
      <c r="AC247" s="206"/>
      <c r="AD247" s="206"/>
      <c r="AE247" s="206"/>
      <c r="AF247" s="206"/>
      <c r="AG247" s="206" t="s">
        <v>278</v>
      </c>
      <c r="AH247" s="206"/>
      <c r="AI247" s="206"/>
      <c r="AJ247" s="206"/>
      <c r="AK247" s="206"/>
      <c r="AL247" s="206"/>
      <c r="AM247" s="206"/>
      <c r="AN247" s="206"/>
      <c r="AO247" s="206"/>
      <c r="AP247" s="206"/>
      <c r="AQ247" s="206"/>
      <c r="AR247" s="206"/>
      <c r="AS247" s="206"/>
      <c r="AT247" s="206"/>
      <c r="AU247" s="206"/>
      <c r="AV247" s="206"/>
      <c r="AW247" s="206"/>
      <c r="AX247" s="206"/>
      <c r="AY247" s="206"/>
      <c r="AZ247" s="206"/>
      <c r="BA247" s="206"/>
      <c r="BB247" s="206"/>
      <c r="BC247" s="206"/>
      <c r="BD247" s="206"/>
      <c r="BE247" s="206"/>
      <c r="BF247" s="206"/>
      <c r="BG247" s="206"/>
      <c r="BH247" s="206"/>
    </row>
    <row r="248" spans="1:60" outlineLevel="1" x14ac:dyDescent="0.25">
      <c r="A248" s="223"/>
      <c r="B248" s="224"/>
      <c r="C248" s="254" t="s">
        <v>1030</v>
      </c>
      <c r="D248" s="226"/>
      <c r="E248" s="227">
        <v>1</v>
      </c>
      <c r="F248" s="225"/>
      <c r="G248" s="225"/>
      <c r="H248" s="225"/>
      <c r="I248" s="225"/>
      <c r="J248" s="225"/>
      <c r="K248" s="225"/>
      <c r="L248" s="225"/>
      <c r="M248" s="225"/>
      <c r="N248" s="225"/>
      <c r="O248" s="225"/>
      <c r="P248" s="225"/>
      <c r="Q248" s="225"/>
      <c r="R248" s="225"/>
      <c r="S248" s="225"/>
      <c r="T248" s="225"/>
      <c r="U248" s="225"/>
      <c r="V248" s="225"/>
      <c r="W248" s="225"/>
      <c r="X248" s="206"/>
      <c r="Y248" s="206"/>
      <c r="Z248" s="206"/>
      <c r="AA248" s="206"/>
      <c r="AB248" s="206"/>
      <c r="AC248" s="206"/>
      <c r="AD248" s="206"/>
      <c r="AE248" s="206"/>
      <c r="AF248" s="206"/>
      <c r="AG248" s="206" t="s">
        <v>280</v>
      </c>
      <c r="AH248" s="206">
        <v>0</v>
      </c>
      <c r="AI248" s="206"/>
      <c r="AJ248" s="206"/>
      <c r="AK248" s="206"/>
      <c r="AL248" s="206"/>
      <c r="AM248" s="206"/>
      <c r="AN248" s="206"/>
      <c r="AO248" s="206"/>
      <c r="AP248" s="206"/>
      <c r="AQ248" s="206"/>
      <c r="AR248" s="206"/>
      <c r="AS248" s="206"/>
      <c r="AT248" s="206"/>
      <c r="AU248" s="206"/>
      <c r="AV248" s="206"/>
      <c r="AW248" s="206"/>
      <c r="AX248" s="206"/>
      <c r="AY248" s="206"/>
      <c r="AZ248" s="206"/>
      <c r="BA248" s="206"/>
      <c r="BB248" s="206"/>
      <c r="BC248" s="206"/>
      <c r="BD248" s="206"/>
      <c r="BE248" s="206"/>
      <c r="BF248" s="206"/>
      <c r="BG248" s="206"/>
      <c r="BH248" s="206"/>
    </row>
    <row r="249" spans="1:60" outlineLevel="1" x14ac:dyDescent="0.25">
      <c r="A249" s="223"/>
      <c r="B249" s="224"/>
      <c r="C249" s="254" t="s">
        <v>1031</v>
      </c>
      <c r="D249" s="226"/>
      <c r="E249" s="227">
        <v>1</v>
      </c>
      <c r="F249" s="225"/>
      <c r="G249" s="225"/>
      <c r="H249" s="225"/>
      <c r="I249" s="225"/>
      <c r="J249" s="225"/>
      <c r="K249" s="225"/>
      <c r="L249" s="225"/>
      <c r="M249" s="225"/>
      <c r="N249" s="225"/>
      <c r="O249" s="225"/>
      <c r="P249" s="225"/>
      <c r="Q249" s="225"/>
      <c r="R249" s="225"/>
      <c r="S249" s="225"/>
      <c r="T249" s="225"/>
      <c r="U249" s="225"/>
      <c r="V249" s="225"/>
      <c r="W249" s="225"/>
      <c r="X249" s="206"/>
      <c r="Y249" s="206"/>
      <c r="Z249" s="206"/>
      <c r="AA249" s="206"/>
      <c r="AB249" s="206"/>
      <c r="AC249" s="206"/>
      <c r="AD249" s="206"/>
      <c r="AE249" s="206"/>
      <c r="AF249" s="206"/>
      <c r="AG249" s="206" t="s">
        <v>280</v>
      </c>
      <c r="AH249" s="206">
        <v>0</v>
      </c>
      <c r="AI249" s="206"/>
      <c r="AJ249" s="206"/>
      <c r="AK249" s="206"/>
      <c r="AL249" s="206"/>
      <c r="AM249" s="206"/>
      <c r="AN249" s="206"/>
      <c r="AO249" s="206"/>
      <c r="AP249" s="206"/>
      <c r="AQ249" s="206"/>
      <c r="AR249" s="206"/>
      <c r="AS249" s="206"/>
      <c r="AT249" s="206"/>
      <c r="AU249" s="206"/>
      <c r="AV249" s="206"/>
      <c r="AW249" s="206"/>
      <c r="AX249" s="206"/>
      <c r="AY249" s="206"/>
      <c r="AZ249" s="206"/>
      <c r="BA249" s="206"/>
      <c r="BB249" s="206"/>
      <c r="BC249" s="206"/>
      <c r="BD249" s="206"/>
      <c r="BE249" s="206"/>
      <c r="BF249" s="206"/>
      <c r="BG249" s="206"/>
      <c r="BH249" s="206"/>
    </row>
    <row r="250" spans="1:60" x14ac:dyDescent="0.25">
      <c r="A250" s="231" t="s">
        <v>271</v>
      </c>
      <c r="B250" s="232" t="s">
        <v>152</v>
      </c>
      <c r="C250" s="252" t="s">
        <v>153</v>
      </c>
      <c r="D250" s="233"/>
      <c r="E250" s="234"/>
      <c r="F250" s="235"/>
      <c r="G250" s="235">
        <f>SUMIF(AG251:AG252,"&lt;&gt;NOR",G251:G252)</f>
        <v>0</v>
      </c>
      <c r="H250" s="235"/>
      <c r="I250" s="235">
        <f>SUM(I251:I252)</f>
        <v>0</v>
      </c>
      <c r="J250" s="235"/>
      <c r="K250" s="235">
        <f>SUM(K251:K252)</f>
        <v>0</v>
      </c>
      <c r="L250" s="235"/>
      <c r="M250" s="235">
        <f>SUM(M251:M252)</f>
        <v>0</v>
      </c>
      <c r="N250" s="235"/>
      <c r="O250" s="235">
        <f>SUM(O251:O252)</f>
        <v>0.25</v>
      </c>
      <c r="P250" s="235"/>
      <c r="Q250" s="236">
        <f>SUM(Q251:Q252)</f>
        <v>0</v>
      </c>
      <c r="R250" s="230"/>
      <c r="S250" s="230"/>
      <c r="T250" s="230"/>
      <c r="U250" s="230"/>
      <c r="V250" s="230">
        <f>SUM(V251:V252)</f>
        <v>34.43</v>
      </c>
      <c r="W250" s="230"/>
      <c r="AG250" t="s">
        <v>272</v>
      </c>
    </row>
    <row r="251" spans="1:60" outlineLevel="1" x14ac:dyDescent="0.25">
      <c r="A251" s="237">
        <v>34</v>
      </c>
      <c r="B251" s="238" t="s">
        <v>1032</v>
      </c>
      <c r="C251" s="253" t="s">
        <v>1033</v>
      </c>
      <c r="D251" s="239" t="s">
        <v>314</v>
      </c>
      <c r="E251" s="240">
        <v>160.91</v>
      </c>
      <c r="F251" s="241"/>
      <c r="G251" s="242">
        <f>ROUND(E251*F251,2)</f>
        <v>0</v>
      </c>
      <c r="H251" s="241"/>
      <c r="I251" s="242">
        <f>ROUND(E251*H251,2)</f>
        <v>0</v>
      </c>
      <c r="J251" s="241"/>
      <c r="K251" s="242">
        <f>ROUND(E251*J251,2)</f>
        <v>0</v>
      </c>
      <c r="L251" s="242">
        <v>21</v>
      </c>
      <c r="M251" s="242">
        <f>G251*(1+L251/100)</f>
        <v>0</v>
      </c>
      <c r="N251" s="242">
        <v>1.58E-3</v>
      </c>
      <c r="O251" s="242">
        <f>ROUND(E251*N251,2)</f>
        <v>0.25</v>
      </c>
      <c r="P251" s="242">
        <v>0</v>
      </c>
      <c r="Q251" s="243">
        <f>ROUND(E251*P251,2)</f>
        <v>0</v>
      </c>
      <c r="R251" s="225"/>
      <c r="S251" s="225" t="s">
        <v>276</v>
      </c>
      <c r="T251" s="225" t="s">
        <v>277</v>
      </c>
      <c r="U251" s="225">
        <v>0.214</v>
      </c>
      <c r="V251" s="225">
        <f>ROUND(E251*U251,2)</f>
        <v>34.43</v>
      </c>
      <c r="W251" s="225"/>
      <c r="X251" s="206"/>
      <c r="Y251" s="206"/>
      <c r="Z251" s="206"/>
      <c r="AA251" s="206"/>
      <c r="AB251" s="206"/>
      <c r="AC251" s="206"/>
      <c r="AD251" s="206"/>
      <c r="AE251" s="206"/>
      <c r="AF251" s="206"/>
      <c r="AG251" s="206" t="s">
        <v>278</v>
      </c>
      <c r="AH251" s="206"/>
      <c r="AI251" s="206"/>
      <c r="AJ251" s="206"/>
      <c r="AK251" s="206"/>
      <c r="AL251" s="206"/>
      <c r="AM251" s="206"/>
      <c r="AN251" s="206"/>
      <c r="AO251" s="206"/>
      <c r="AP251" s="206"/>
      <c r="AQ251" s="206"/>
      <c r="AR251" s="206"/>
      <c r="AS251" s="206"/>
      <c r="AT251" s="206"/>
      <c r="AU251" s="206"/>
      <c r="AV251" s="206"/>
      <c r="AW251" s="206"/>
      <c r="AX251" s="206"/>
      <c r="AY251" s="206"/>
      <c r="AZ251" s="206"/>
      <c r="BA251" s="206"/>
      <c r="BB251" s="206"/>
      <c r="BC251" s="206"/>
      <c r="BD251" s="206"/>
      <c r="BE251" s="206"/>
      <c r="BF251" s="206"/>
      <c r="BG251" s="206"/>
      <c r="BH251" s="206"/>
    </row>
    <row r="252" spans="1:60" outlineLevel="1" x14ac:dyDescent="0.25">
      <c r="A252" s="223"/>
      <c r="B252" s="224"/>
      <c r="C252" s="254" t="s">
        <v>1007</v>
      </c>
      <c r="D252" s="226"/>
      <c r="E252" s="227">
        <v>160.91</v>
      </c>
      <c r="F252" s="225"/>
      <c r="G252" s="225"/>
      <c r="H252" s="225"/>
      <c r="I252" s="225"/>
      <c r="J252" s="225"/>
      <c r="K252" s="225"/>
      <c r="L252" s="225"/>
      <c r="M252" s="225"/>
      <c r="N252" s="225"/>
      <c r="O252" s="225"/>
      <c r="P252" s="225"/>
      <c r="Q252" s="225"/>
      <c r="R252" s="225"/>
      <c r="S252" s="225"/>
      <c r="T252" s="225"/>
      <c r="U252" s="225"/>
      <c r="V252" s="225"/>
      <c r="W252" s="225"/>
      <c r="X252" s="206"/>
      <c r="Y252" s="206"/>
      <c r="Z252" s="206"/>
      <c r="AA252" s="206"/>
      <c r="AB252" s="206"/>
      <c r="AC252" s="206"/>
      <c r="AD252" s="206"/>
      <c r="AE252" s="206"/>
      <c r="AF252" s="206"/>
      <c r="AG252" s="206" t="s">
        <v>280</v>
      </c>
      <c r="AH252" s="206">
        <v>0</v>
      </c>
      <c r="AI252" s="206"/>
      <c r="AJ252" s="206"/>
      <c r="AK252" s="206"/>
      <c r="AL252" s="206"/>
      <c r="AM252" s="206"/>
      <c r="AN252" s="206"/>
      <c r="AO252" s="206"/>
      <c r="AP252" s="206"/>
      <c r="AQ252" s="206"/>
      <c r="AR252" s="206"/>
      <c r="AS252" s="206"/>
      <c r="AT252" s="206"/>
      <c r="AU252" s="206"/>
      <c r="AV252" s="206"/>
      <c r="AW252" s="206"/>
      <c r="AX252" s="206"/>
      <c r="AY252" s="206"/>
      <c r="AZ252" s="206"/>
      <c r="BA252" s="206"/>
      <c r="BB252" s="206"/>
      <c r="BC252" s="206"/>
      <c r="BD252" s="206"/>
      <c r="BE252" s="206"/>
      <c r="BF252" s="206"/>
      <c r="BG252" s="206"/>
      <c r="BH252" s="206"/>
    </row>
    <row r="253" spans="1:60" ht="26.4" x14ac:dyDescent="0.25">
      <c r="A253" s="231" t="s">
        <v>271</v>
      </c>
      <c r="B253" s="232" t="s">
        <v>154</v>
      </c>
      <c r="C253" s="252" t="s">
        <v>155</v>
      </c>
      <c r="D253" s="233"/>
      <c r="E253" s="234"/>
      <c r="F253" s="235"/>
      <c r="G253" s="235">
        <f>SUMIF(AG254:AG255,"&lt;&gt;NOR",G254:G255)</f>
        <v>0</v>
      </c>
      <c r="H253" s="235"/>
      <c r="I253" s="235">
        <f>SUM(I254:I255)</f>
        <v>0</v>
      </c>
      <c r="J253" s="235"/>
      <c r="K253" s="235">
        <f>SUM(K254:K255)</f>
        <v>0</v>
      </c>
      <c r="L253" s="235"/>
      <c r="M253" s="235">
        <f>SUM(M254:M255)</f>
        <v>0</v>
      </c>
      <c r="N253" s="235"/>
      <c r="O253" s="235">
        <f>SUM(O254:O255)</f>
        <v>0.01</v>
      </c>
      <c r="P253" s="235"/>
      <c r="Q253" s="236">
        <f>SUM(Q254:Q255)</f>
        <v>0</v>
      </c>
      <c r="R253" s="230"/>
      <c r="S253" s="230"/>
      <c r="T253" s="230"/>
      <c r="U253" s="230"/>
      <c r="V253" s="230">
        <f>SUM(V254:V255)</f>
        <v>49.56</v>
      </c>
      <c r="W253" s="230"/>
      <c r="AG253" t="s">
        <v>272</v>
      </c>
    </row>
    <row r="254" spans="1:60" outlineLevel="1" x14ac:dyDescent="0.25">
      <c r="A254" s="237">
        <v>35</v>
      </c>
      <c r="B254" s="238" t="s">
        <v>508</v>
      </c>
      <c r="C254" s="253" t="s">
        <v>509</v>
      </c>
      <c r="D254" s="239" t="s">
        <v>314</v>
      </c>
      <c r="E254" s="240">
        <v>160.91</v>
      </c>
      <c r="F254" s="241"/>
      <c r="G254" s="242">
        <f>ROUND(E254*F254,2)</f>
        <v>0</v>
      </c>
      <c r="H254" s="241"/>
      <c r="I254" s="242">
        <f>ROUND(E254*H254,2)</f>
        <v>0</v>
      </c>
      <c r="J254" s="241"/>
      <c r="K254" s="242">
        <f>ROUND(E254*J254,2)</f>
        <v>0</v>
      </c>
      <c r="L254" s="242">
        <v>21</v>
      </c>
      <c r="M254" s="242">
        <f>G254*(1+L254/100)</f>
        <v>0</v>
      </c>
      <c r="N254" s="242">
        <v>4.0000000000000003E-5</v>
      </c>
      <c r="O254" s="242">
        <f>ROUND(E254*N254,2)</f>
        <v>0.01</v>
      </c>
      <c r="P254" s="242">
        <v>0</v>
      </c>
      <c r="Q254" s="243">
        <f>ROUND(E254*P254,2)</f>
        <v>0</v>
      </c>
      <c r="R254" s="225"/>
      <c r="S254" s="225" t="s">
        <v>276</v>
      </c>
      <c r="T254" s="225" t="s">
        <v>277</v>
      </c>
      <c r="U254" s="225">
        <v>0.308</v>
      </c>
      <c r="V254" s="225">
        <f>ROUND(E254*U254,2)</f>
        <v>49.56</v>
      </c>
      <c r="W254" s="225"/>
      <c r="X254" s="206"/>
      <c r="Y254" s="206"/>
      <c r="Z254" s="206"/>
      <c r="AA254" s="206"/>
      <c r="AB254" s="206"/>
      <c r="AC254" s="206"/>
      <c r="AD254" s="206"/>
      <c r="AE254" s="206"/>
      <c r="AF254" s="206"/>
      <c r="AG254" s="206" t="s">
        <v>278</v>
      </c>
      <c r="AH254" s="206"/>
      <c r="AI254" s="206"/>
      <c r="AJ254" s="206"/>
      <c r="AK254" s="206"/>
      <c r="AL254" s="206"/>
      <c r="AM254" s="206"/>
      <c r="AN254" s="206"/>
      <c r="AO254" s="206"/>
      <c r="AP254" s="206"/>
      <c r="AQ254" s="206"/>
      <c r="AR254" s="206"/>
      <c r="AS254" s="206"/>
      <c r="AT254" s="206"/>
      <c r="AU254" s="206"/>
      <c r="AV254" s="206"/>
      <c r="AW254" s="206"/>
      <c r="AX254" s="206"/>
      <c r="AY254" s="206"/>
      <c r="AZ254" s="206"/>
      <c r="BA254" s="206"/>
      <c r="BB254" s="206"/>
      <c r="BC254" s="206"/>
      <c r="BD254" s="206"/>
      <c r="BE254" s="206"/>
      <c r="BF254" s="206"/>
      <c r="BG254" s="206"/>
      <c r="BH254" s="206"/>
    </row>
    <row r="255" spans="1:60" outlineLevel="1" x14ac:dyDescent="0.25">
      <c r="A255" s="223"/>
      <c r="B255" s="224"/>
      <c r="C255" s="254" t="s">
        <v>1007</v>
      </c>
      <c r="D255" s="226"/>
      <c r="E255" s="227">
        <v>160.91</v>
      </c>
      <c r="F255" s="225"/>
      <c r="G255" s="225"/>
      <c r="H255" s="225"/>
      <c r="I255" s="225"/>
      <c r="J255" s="225"/>
      <c r="K255" s="225"/>
      <c r="L255" s="225"/>
      <c r="M255" s="225"/>
      <c r="N255" s="225"/>
      <c r="O255" s="225"/>
      <c r="P255" s="225"/>
      <c r="Q255" s="225"/>
      <c r="R255" s="225"/>
      <c r="S255" s="225"/>
      <c r="T255" s="225"/>
      <c r="U255" s="225"/>
      <c r="V255" s="225"/>
      <c r="W255" s="225"/>
      <c r="X255" s="206"/>
      <c r="Y255" s="206"/>
      <c r="Z255" s="206"/>
      <c r="AA255" s="206"/>
      <c r="AB255" s="206"/>
      <c r="AC255" s="206"/>
      <c r="AD255" s="206"/>
      <c r="AE255" s="206"/>
      <c r="AF255" s="206"/>
      <c r="AG255" s="206" t="s">
        <v>280</v>
      </c>
      <c r="AH255" s="206">
        <v>0</v>
      </c>
      <c r="AI255" s="206"/>
      <c r="AJ255" s="206"/>
      <c r="AK255" s="206"/>
      <c r="AL255" s="206"/>
      <c r="AM255" s="206"/>
      <c r="AN255" s="206"/>
      <c r="AO255" s="206"/>
      <c r="AP255" s="206"/>
      <c r="AQ255" s="206"/>
      <c r="AR255" s="206"/>
      <c r="AS255" s="206"/>
      <c r="AT255" s="206"/>
      <c r="AU255" s="206"/>
      <c r="AV255" s="206"/>
      <c r="AW255" s="206"/>
      <c r="AX255" s="206"/>
      <c r="AY255" s="206"/>
      <c r="AZ255" s="206"/>
      <c r="BA255" s="206"/>
      <c r="BB255" s="206"/>
      <c r="BC255" s="206"/>
      <c r="BD255" s="206"/>
      <c r="BE255" s="206"/>
      <c r="BF255" s="206"/>
      <c r="BG255" s="206"/>
      <c r="BH255" s="206"/>
    </row>
    <row r="256" spans="1:60" x14ac:dyDescent="0.25">
      <c r="A256" s="231" t="s">
        <v>271</v>
      </c>
      <c r="B256" s="232" t="s">
        <v>156</v>
      </c>
      <c r="C256" s="252" t="s">
        <v>157</v>
      </c>
      <c r="D256" s="233"/>
      <c r="E256" s="234"/>
      <c r="F256" s="235"/>
      <c r="G256" s="235">
        <f>SUMIF(AG257:AG268,"&lt;&gt;NOR",G257:G268)</f>
        <v>0</v>
      </c>
      <c r="H256" s="235"/>
      <c r="I256" s="235">
        <f>SUM(I257:I268)</f>
        <v>0</v>
      </c>
      <c r="J256" s="235"/>
      <c r="K256" s="235">
        <f>SUM(K257:K268)</f>
        <v>0</v>
      </c>
      <c r="L256" s="235"/>
      <c r="M256" s="235">
        <f>SUM(M257:M268)</f>
        <v>0</v>
      </c>
      <c r="N256" s="235"/>
      <c r="O256" s="235">
        <f>SUM(O257:O268)</f>
        <v>0.11</v>
      </c>
      <c r="P256" s="235"/>
      <c r="Q256" s="236">
        <f>SUM(Q257:Q268)</f>
        <v>34.82</v>
      </c>
      <c r="R256" s="230"/>
      <c r="S256" s="230"/>
      <c r="T256" s="230"/>
      <c r="U256" s="230"/>
      <c r="V256" s="230">
        <f>SUM(V257:V268)</f>
        <v>79.709999999999994</v>
      </c>
      <c r="W256" s="230"/>
      <c r="AG256" t="s">
        <v>272</v>
      </c>
    </row>
    <row r="257" spans="1:60" outlineLevel="1" x14ac:dyDescent="0.25">
      <c r="A257" s="237">
        <v>36</v>
      </c>
      <c r="B257" s="238" t="s">
        <v>510</v>
      </c>
      <c r="C257" s="253" t="s">
        <v>511</v>
      </c>
      <c r="D257" s="239" t="s">
        <v>314</v>
      </c>
      <c r="E257" s="240">
        <v>78.430400000000006</v>
      </c>
      <c r="F257" s="241"/>
      <c r="G257" s="242">
        <f>ROUND(E257*F257,2)</f>
        <v>0</v>
      </c>
      <c r="H257" s="241"/>
      <c r="I257" s="242">
        <f>ROUND(E257*H257,2)</f>
        <v>0</v>
      </c>
      <c r="J257" s="241"/>
      <c r="K257" s="242">
        <f>ROUND(E257*J257,2)</f>
        <v>0</v>
      </c>
      <c r="L257" s="242">
        <v>21</v>
      </c>
      <c r="M257" s="242">
        <f>G257*(1+L257/100)</f>
        <v>0</v>
      </c>
      <c r="N257" s="242">
        <v>6.7000000000000002E-4</v>
      </c>
      <c r="O257" s="242">
        <f>ROUND(E257*N257,2)</f>
        <v>0.05</v>
      </c>
      <c r="P257" s="242">
        <v>0.13100000000000001</v>
      </c>
      <c r="Q257" s="243">
        <f>ROUND(E257*P257,2)</f>
        <v>10.27</v>
      </c>
      <c r="R257" s="225"/>
      <c r="S257" s="225" t="s">
        <v>276</v>
      </c>
      <c r="T257" s="225" t="s">
        <v>277</v>
      </c>
      <c r="U257" s="225">
        <v>0.20699999999999999</v>
      </c>
      <c r="V257" s="225">
        <f>ROUND(E257*U257,2)</f>
        <v>16.239999999999998</v>
      </c>
      <c r="W257" s="225"/>
      <c r="X257" s="206"/>
      <c r="Y257" s="206"/>
      <c r="Z257" s="206"/>
      <c r="AA257" s="206"/>
      <c r="AB257" s="206"/>
      <c r="AC257" s="206"/>
      <c r="AD257" s="206"/>
      <c r="AE257" s="206"/>
      <c r="AF257" s="206"/>
      <c r="AG257" s="206" t="s">
        <v>278</v>
      </c>
      <c r="AH257" s="206"/>
      <c r="AI257" s="206"/>
      <c r="AJ257" s="206"/>
      <c r="AK257" s="206"/>
      <c r="AL257" s="206"/>
      <c r="AM257" s="206"/>
      <c r="AN257" s="206"/>
      <c r="AO257" s="206"/>
      <c r="AP257" s="206"/>
      <c r="AQ257" s="206"/>
      <c r="AR257" s="206"/>
      <c r="AS257" s="206"/>
      <c r="AT257" s="206"/>
      <c r="AU257" s="206"/>
      <c r="AV257" s="206"/>
      <c r="AW257" s="206"/>
      <c r="AX257" s="206"/>
      <c r="AY257" s="206"/>
      <c r="AZ257" s="206"/>
      <c r="BA257" s="206"/>
      <c r="BB257" s="206"/>
      <c r="BC257" s="206"/>
      <c r="BD257" s="206"/>
      <c r="BE257" s="206"/>
      <c r="BF257" s="206"/>
      <c r="BG257" s="206"/>
      <c r="BH257" s="206"/>
    </row>
    <row r="258" spans="1:60" outlineLevel="1" x14ac:dyDescent="0.25">
      <c r="A258" s="223"/>
      <c r="B258" s="224"/>
      <c r="C258" s="254" t="s">
        <v>1034</v>
      </c>
      <c r="D258" s="226"/>
      <c r="E258" s="227">
        <v>24.620799999999999</v>
      </c>
      <c r="F258" s="225"/>
      <c r="G258" s="225"/>
      <c r="H258" s="225"/>
      <c r="I258" s="225"/>
      <c r="J258" s="225"/>
      <c r="K258" s="225"/>
      <c r="L258" s="225"/>
      <c r="M258" s="225"/>
      <c r="N258" s="225"/>
      <c r="O258" s="225"/>
      <c r="P258" s="225"/>
      <c r="Q258" s="225"/>
      <c r="R258" s="225"/>
      <c r="S258" s="225"/>
      <c r="T258" s="225"/>
      <c r="U258" s="225"/>
      <c r="V258" s="225"/>
      <c r="W258" s="225"/>
      <c r="X258" s="206"/>
      <c r="Y258" s="206"/>
      <c r="Z258" s="206"/>
      <c r="AA258" s="206"/>
      <c r="AB258" s="206"/>
      <c r="AC258" s="206"/>
      <c r="AD258" s="206"/>
      <c r="AE258" s="206"/>
      <c r="AF258" s="206"/>
      <c r="AG258" s="206" t="s">
        <v>280</v>
      </c>
      <c r="AH258" s="206">
        <v>0</v>
      </c>
      <c r="AI258" s="206"/>
      <c r="AJ258" s="206"/>
      <c r="AK258" s="206"/>
      <c r="AL258" s="206"/>
      <c r="AM258" s="206"/>
      <c r="AN258" s="206"/>
      <c r="AO258" s="206"/>
      <c r="AP258" s="206"/>
      <c r="AQ258" s="206"/>
      <c r="AR258" s="206"/>
      <c r="AS258" s="206"/>
      <c r="AT258" s="206"/>
      <c r="AU258" s="206"/>
      <c r="AV258" s="206"/>
      <c r="AW258" s="206"/>
      <c r="AX258" s="206"/>
      <c r="AY258" s="206"/>
      <c r="AZ258" s="206"/>
      <c r="BA258" s="206"/>
      <c r="BB258" s="206"/>
      <c r="BC258" s="206"/>
      <c r="BD258" s="206"/>
      <c r="BE258" s="206"/>
      <c r="BF258" s="206"/>
      <c r="BG258" s="206"/>
      <c r="BH258" s="206"/>
    </row>
    <row r="259" spans="1:60" outlineLevel="1" x14ac:dyDescent="0.25">
      <c r="A259" s="223"/>
      <c r="B259" s="224"/>
      <c r="C259" s="254" t="s">
        <v>1035</v>
      </c>
      <c r="D259" s="226"/>
      <c r="E259" s="227">
        <v>14.8352</v>
      </c>
      <c r="F259" s="225"/>
      <c r="G259" s="225"/>
      <c r="H259" s="225"/>
      <c r="I259" s="225"/>
      <c r="J259" s="225"/>
      <c r="K259" s="225"/>
      <c r="L259" s="225"/>
      <c r="M259" s="225"/>
      <c r="N259" s="225"/>
      <c r="O259" s="225"/>
      <c r="P259" s="225"/>
      <c r="Q259" s="225"/>
      <c r="R259" s="225"/>
      <c r="S259" s="225"/>
      <c r="T259" s="225"/>
      <c r="U259" s="225"/>
      <c r="V259" s="225"/>
      <c r="W259" s="225"/>
      <c r="X259" s="206"/>
      <c r="Y259" s="206"/>
      <c r="Z259" s="206"/>
      <c r="AA259" s="206"/>
      <c r="AB259" s="206"/>
      <c r="AC259" s="206"/>
      <c r="AD259" s="206"/>
      <c r="AE259" s="206"/>
      <c r="AF259" s="206"/>
      <c r="AG259" s="206" t="s">
        <v>280</v>
      </c>
      <c r="AH259" s="206">
        <v>0</v>
      </c>
      <c r="AI259" s="206"/>
      <c r="AJ259" s="206"/>
      <c r="AK259" s="206"/>
      <c r="AL259" s="206"/>
      <c r="AM259" s="206"/>
      <c r="AN259" s="206"/>
      <c r="AO259" s="206"/>
      <c r="AP259" s="206"/>
      <c r="AQ259" s="206"/>
      <c r="AR259" s="206"/>
      <c r="AS259" s="206"/>
      <c r="AT259" s="206"/>
      <c r="AU259" s="206"/>
      <c r="AV259" s="206"/>
      <c r="AW259" s="206"/>
      <c r="AX259" s="206"/>
      <c r="AY259" s="206"/>
      <c r="AZ259" s="206"/>
      <c r="BA259" s="206"/>
      <c r="BB259" s="206"/>
      <c r="BC259" s="206"/>
      <c r="BD259" s="206"/>
      <c r="BE259" s="206"/>
      <c r="BF259" s="206"/>
      <c r="BG259" s="206"/>
      <c r="BH259" s="206"/>
    </row>
    <row r="260" spans="1:60" ht="20.399999999999999" outlineLevel="1" x14ac:dyDescent="0.25">
      <c r="A260" s="223"/>
      <c r="B260" s="224"/>
      <c r="C260" s="254" t="s">
        <v>1036</v>
      </c>
      <c r="D260" s="226"/>
      <c r="E260" s="227">
        <v>36.4176</v>
      </c>
      <c r="F260" s="225"/>
      <c r="G260" s="225"/>
      <c r="H260" s="225"/>
      <c r="I260" s="225"/>
      <c r="J260" s="225"/>
      <c r="K260" s="225"/>
      <c r="L260" s="225"/>
      <c r="M260" s="225"/>
      <c r="N260" s="225"/>
      <c r="O260" s="225"/>
      <c r="P260" s="225"/>
      <c r="Q260" s="225"/>
      <c r="R260" s="225"/>
      <c r="S260" s="225"/>
      <c r="T260" s="225"/>
      <c r="U260" s="225"/>
      <c r="V260" s="225"/>
      <c r="W260" s="225"/>
      <c r="X260" s="206"/>
      <c r="Y260" s="206"/>
      <c r="Z260" s="206"/>
      <c r="AA260" s="206"/>
      <c r="AB260" s="206"/>
      <c r="AC260" s="206"/>
      <c r="AD260" s="206"/>
      <c r="AE260" s="206"/>
      <c r="AF260" s="206"/>
      <c r="AG260" s="206" t="s">
        <v>280</v>
      </c>
      <c r="AH260" s="206">
        <v>0</v>
      </c>
      <c r="AI260" s="206"/>
      <c r="AJ260" s="206"/>
      <c r="AK260" s="206"/>
      <c r="AL260" s="206"/>
      <c r="AM260" s="206"/>
      <c r="AN260" s="206"/>
      <c r="AO260" s="206"/>
      <c r="AP260" s="206"/>
      <c r="AQ260" s="206"/>
      <c r="AR260" s="206"/>
      <c r="AS260" s="206"/>
      <c r="AT260" s="206"/>
      <c r="AU260" s="206"/>
      <c r="AV260" s="206"/>
      <c r="AW260" s="206"/>
      <c r="AX260" s="206"/>
      <c r="AY260" s="206"/>
      <c r="AZ260" s="206"/>
      <c r="BA260" s="206"/>
      <c r="BB260" s="206"/>
      <c r="BC260" s="206"/>
      <c r="BD260" s="206"/>
      <c r="BE260" s="206"/>
      <c r="BF260" s="206"/>
      <c r="BG260" s="206"/>
      <c r="BH260" s="206"/>
    </row>
    <row r="261" spans="1:60" outlineLevel="1" x14ac:dyDescent="0.25">
      <c r="A261" s="223"/>
      <c r="B261" s="224"/>
      <c r="C261" s="254" t="s">
        <v>1037</v>
      </c>
      <c r="D261" s="226"/>
      <c r="E261" s="227">
        <v>2.5568</v>
      </c>
      <c r="F261" s="225"/>
      <c r="G261" s="225"/>
      <c r="H261" s="225"/>
      <c r="I261" s="225"/>
      <c r="J261" s="225"/>
      <c r="K261" s="225"/>
      <c r="L261" s="225"/>
      <c r="M261" s="225"/>
      <c r="N261" s="225"/>
      <c r="O261" s="225"/>
      <c r="P261" s="225"/>
      <c r="Q261" s="225"/>
      <c r="R261" s="225"/>
      <c r="S261" s="225"/>
      <c r="T261" s="225"/>
      <c r="U261" s="225"/>
      <c r="V261" s="225"/>
      <c r="W261" s="225"/>
      <c r="X261" s="206"/>
      <c r="Y261" s="206"/>
      <c r="Z261" s="206"/>
      <c r="AA261" s="206"/>
      <c r="AB261" s="206"/>
      <c r="AC261" s="206"/>
      <c r="AD261" s="206"/>
      <c r="AE261" s="206"/>
      <c r="AF261" s="206"/>
      <c r="AG261" s="206" t="s">
        <v>280</v>
      </c>
      <c r="AH261" s="206">
        <v>0</v>
      </c>
      <c r="AI261" s="206"/>
      <c r="AJ261" s="206"/>
      <c r="AK261" s="206"/>
      <c r="AL261" s="206"/>
      <c r="AM261" s="206"/>
      <c r="AN261" s="206"/>
      <c r="AO261" s="206"/>
      <c r="AP261" s="206"/>
      <c r="AQ261" s="206"/>
      <c r="AR261" s="206"/>
      <c r="AS261" s="206"/>
      <c r="AT261" s="206"/>
      <c r="AU261" s="206"/>
      <c r="AV261" s="206"/>
      <c r="AW261" s="206"/>
      <c r="AX261" s="206"/>
      <c r="AY261" s="206"/>
      <c r="AZ261" s="206"/>
      <c r="BA261" s="206"/>
      <c r="BB261" s="206"/>
      <c r="BC261" s="206"/>
      <c r="BD261" s="206"/>
      <c r="BE261" s="206"/>
      <c r="BF261" s="206"/>
      <c r="BG261" s="206"/>
      <c r="BH261" s="206"/>
    </row>
    <row r="262" spans="1:60" outlineLevel="1" x14ac:dyDescent="0.25">
      <c r="A262" s="244">
        <v>37</v>
      </c>
      <c r="B262" s="245" t="s">
        <v>1038</v>
      </c>
      <c r="C262" s="255" t="s">
        <v>1039</v>
      </c>
      <c r="D262" s="246" t="s">
        <v>333</v>
      </c>
      <c r="E262" s="247">
        <v>40</v>
      </c>
      <c r="F262" s="248"/>
      <c r="G262" s="249">
        <f>ROUND(E262*F262,2)</f>
        <v>0</v>
      </c>
      <c r="H262" s="248"/>
      <c r="I262" s="249">
        <f>ROUND(E262*H262,2)</f>
        <v>0</v>
      </c>
      <c r="J262" s="248"/>
      <c r="K262" s="249">
        <f>ROUND(E262*J262,2)</f>
        <v>0</v>
      </c>
      <c r="L262" s="249">
        <v>21</v>
      </c>
      <c r="M262" s="249">
        <f>G262*(1+L262/100)</f>
        <v>0</v>
      </c>
      <c r="N262" s="249">
        <v>1.6199999999999999E-3</v>
      </c>
      <c r="O262" s="249">
        <f>ROUND(E262*N262,2)</f>
        <v>0.06</v>
      </c>
      <c r="P262" s="249">
        <v>4.8000000000000001E-2</v>
      </c>
      <c r="Q262" s="250">
        <f>ROUND(E262*P262,2)</f>
        <v>1.92</v>
      </c>
      <c r="R262" s="225"/>
      <c r="S262" s="225" t="s">
        <v>276</v>
      </c>
      <c r="T262" s="225" t="s">
        <v>277</v>
      </c>
      <c r="U262" s="225">
        <v>1.083</v>
      </c>
      <c r="V262" s="225">
        <f>ROUND(E262*U262,2)</f>
        <v>43.32</v>
      </c>
      <c r="W262" s="225"/>
      <c r="X262" s="206"/>
      <c r="Y262" s="206"/>
      <c r="Z262" s="206"/>
      <c r="AA262" s="206"/>
      <c r="AB262" s="206"/>
      <c r="AC262" s="206"/>
      <c r="AD262" s="206"/>
      <c r="AE262" s="206"/>
      <c r="AF262" s="206"/>
      <c r="AG262" s="206" t="s">
        <v>278</v>
      </c>
      <c r="AH262" s="206"/>
      <c r="AI262" s="206"/>
      <c r="AJ262" s="206"/>
      <c r="AK262" s="206"/>
      <c r="AL262" s="206"/>
      <c r="AM262" s="206"/>
      <c r="AN262" s="206"/>
      <c r="AO262" s="206"/>
      <c r="AP262" s="206"/>
      <c r="AQ262" s="206"/>
      <c r="AR262" s="206"/>
      <c r="AS262" s="206"/>
      <c r="AT262" s="206"/>
      <c r="AU262" s="206"/>
      <c r="AV262" s="206"/>
      <c r="AW262" s="206"/>
      <c r="AX262" s="206"/>
      <c r="AY262" s="206"/>
      <c r="AZ262" s="206"/>
      <c r="BA262" s="206"/>
      <c r="BB262" s="206"/>
      <c r="BC262" s="206"/>
      <c r="BD262" s="206"/>
      <c r="BE262" s="206"/>
      <c r="BF262" s="206"/>
      <c r="BG262" s="206"/>
      <c r="BH262" s="206"/>
    </row>
    <row r="263" spans="1:60" ht="20.399999999999999" outlineLevel="1" x14ac:dyDescent="0.25">
      <c r="A263" s="237">
        <v>38</v>
      </c>
      <c r="B263" s="238" t="s">
        <v>1040</v>
      </c>
      <c r="C263" s="253" t="s">
        <v>1041</v>
      </c>
      <c r="D263" s="239" t="s">
        <v>275</v>
      </c>
      <c r="E263" s="240">
        <v>15.9886</v>
      </c>
      <c r="F263" s="241"/>
      <c r="G263" s="242">
        <f>ROUND(E263*F263,2)</f>
        <v>0</v>
      </c>
      <c r="H263" s="241"/>
      <c r="I263" s="242">
        <f>ROUND(E263*H263,2)</f>
        <v>0</v>
      </c>
      <c r="J263" s="241"/>
      <c r="K263" s="242">
        <f>ROUND(E263*J263,2)</f>
        <v>0</v>
      </c>
      <c r="L263" s="242">
        <v>21</v>
      </c>
      <c r="M263" s="242">
        <f>G263*(1+L263/100)</f>
        <v>0</v>
      </c>
      <c r="N263" s="242">
        <v>0</v>
      </c>
      <c r="O263" s="242">
        <f>ROUND(E263*N263,2)</f>
        <v>0</v>
      </c>
      <c r="P263" s="242">
        <v>1.4</v>
      </c>
      <c r="Q263" s="243">
        <f>ROUND(E263*P263,2)</f>
        <v>22.38</v>
      </c>
      <c r="R263" s="225"/>
      <c r="S263" s="225" t="s">
        <v>276</v>
      </c>
      <c r="T263" s="225" t="s">
        <v>277</v>
      </c>
      <c r="U263" s="225">
        <v>1.0509999999999999</v>
      </c>
      <c r="V263" s="225">
        <f>ROUND(E263*U263,2)</f>
        <v>16.8</v>
      </c>
      <c r="W263" s="225"/>
      <c r="X263" s="206"/>
      <c r="Y263" s="206"/>
      <c r="Z263" s="206"/>
      <c r="AA263" s="206"/>
      <c r="AB263" s="206"/>
      <c r="AC263" s="206"/>
      <c r="AD263" s="206"/>
      <c r="AE263" s="206"/>
      <c r="AF263" s="206"/>
      <c r="AG263" s="206" t="s">
        <v>278</v>
      </c>
      <c r="AH263" s="206"/>
      <c r="AI263" s="206"/>
      <c r="AJ263" s="206"/>
      <c r="AK263" s="206"/>
      <c r="AL263" s="206"/>
      <c r="AM263" s="206"/>
      <c r="AN263" s="206"/>
      <c r="AO263" s="206"/>
      <c r="AP263" s="206"/>
      <c r="AQ263" s="206"/>
      <c r="AR263" s="206"/>
      <c r="AS263" s="206"/>
      <c r="AT263" s="206"/>
      <c r="AU263" s="206"/>
      <c r="AV263" s="206"/>
      <c r="AW263" s="206"/>
      <c r="AX263" s="206"/>
      <c r="AY263" s="206"/>
      <c r="AZ263" s="206"/>
      <c r="BA263" s="206"/>
      <c r="BB263" s="206"/>
      <c r="BC263" s="206"/>
      <c r="BD263" s="206"/>
      <c r="BE263" s="206"/>
      <c r="BF263" s="206"/>
      <c r="BG263" s="206"/>
      <c r="BH263" s="206"/>
    </row>
    <row r="264" spans="1:60" ht="20.399999999999999" outlineLevel="1" x14ac:dyDescent="0.25">
      <c r="A264" s="223"/>
      <c r="B264" s="224"/>
      <c r="C264" s="254" t="s">
        <v>1042</v>
      </c>
      <c r="D264" s="226"/>
      <c r="E264" s="227">
        <v>15.988630000000001</v>
      </c>
      <c r="F264" s="225"/>
      <c r="G264" s="225"/>
      <c r="H264" s="225"/>
      <c r="I264" s="225"/>
      <c r="J264" s="225"/>
      <c r="K264" s="225"/>
      <c r="L264" s="225"/>
      <c r="M264" s="225"/>
      <c r="N264" s="225"/>
      <c r="O264" s="225"/>
      <c r="P264" s="225"/>
      <c r="Q264" s="225"/>
      <c r="R264" s="225"/>
      <c r="S264" s="225"/>
      <c r="T264" s="225"/>
      <c r="U264" s="225"/>
      <c r="V264" s="225"/>
      <c r="W264" s="225"/>
      <c r="X264" s="206"/>
      <c r="Y264" s="206"/>
      <c r="Z264" s="206"/>
      <c r="AA264" s="206"/>
      <c r="AB264" s="206"/>
      <c r="AC264" s="206"/>
      <c r="AD264" s="206"/>
      <c r="AE264" s="206"/>
      <c r="AF264" s="206"/>
      <c r="AG264" s="206" t="s">
        <v>280</v>
      </c>
      <c r="AH264" s="206">
        <v>0</v>
      </c>
      <c r="AI264" s="206"/>
      <c r="AJ264" s="206"/>
      <c r="AK264" s="206"/>
      <c r="AL264" s="206"/>
      <c r="AM264" s="206"/>
      <c r="AN264" s="206"/>
      <c r="AO264" s="206"/>
      <c r="AP264" s="206"/>
      <c r="AQ264" s="206"/>
      <c r="AR264" s="206"/>
      <c r="AS264" s="206"/>
      <c r="AT264" s="206"/>
      <c r="AU264" s="206"/>
      <c r="AV264" s="206"/>
      <c r="AW264" s="206"/>
      <c r="AX264" s="206"/>
      <c r="AY264" s="206"/>
      <c r="AZ264" s="206"/>
      <c r="BA264" s="206"/>
      <c r="BB264" s="206"/>
      <c r="BC264" s="206"/>
      <c r="BD264" s="206"/>
      <c r="BE264" s="206"/>
      <c r="BF264" s="206"/>
      <c r="BG264" s="206"/>
      <c r="BH264" s="206"/>
    </row>
    <row r="265" spans="1:60" outlineLevel="1" x14ac:dyDescent="0.25">
      <c r="A265" s="237">
        <v>39</v>
      </c>
      <c r="B265" s="238" t="s">
        <v>530</v>
      </c>
      <c r="C265" s="253" t="s">
        <v>531</v>
      </c>
      <c r="D265" s="239" t="s">
        <v>333</v>
      </c>
      <c r="E265" s="240">
        <v>6</v>
      </c>
      <c r="F265" s="241"/>
      <c r="G265" s="242">
        <f>ROUND(E265*F265,2)</f>
        <v>0</v>
      </c>
      <c r="H265" s="241"/>
      <c r="I265" s="242">
        <f>ROUND(E265*H265,2)</f>
        <v>0</v>
      </c>
      <c r="J265" s="241"/>
      <c r="K265" s="242">
        <f>ROUND(E265*J265,2)</f>
        <v>0</v>
      </c>
      <c r="L265" s="242">
        <v>21</v>
      </c>
      <c r="M265" s="242">
        <f>G265*(1+L265/100)</f>
        <v>0</v>
      </c>
      <c r="N265" s="242">
        <v>0</v>
      </c>
      <c r="O265" s="242">
        <f>ROUND(E265*N265,2)</f>
        <v>0</v>
      </c>
      <c r="P265" s="242">
        <v>0</v>
      </c>
      <c r="Q265" s="243">
        <f>ROUND(E265*P265,2)</f>
        <v>0</v>
      </c>
      <c r="R265" s="225"/>
      <c r="S265" s="225" t="s">
        <v>276</v>
      </c>
      <c r="T265" s="225" t="s">
        <v>277</v>
      </c>
      <c r="U265" s="225">
        <v>0.05</v>
      </c>
      <c r="V265" s="225">
        <f>ROUND(E265*U265,2)</f>
        <v>0.3</v>
      </c>
      <c r="W265" s="225"/>
      <c r="X265" s="206"/>
      <c r="Y265" s="206"/>
      <c r="Z265" s="206"/>
      <c r="AA265" s="206"/>
      <c r="AB265" s="206"/>
      <c r="AC265" s="206"/>
      <c r="AD265" s="206"/>
      <c r="AE265" s="206"/>
      <c r="AF265" s="206"/>
      <c r="AG265" s="206" t="s">
        <v>278</v>
      </c>
      <c r="AH265" s="206"/>
      <c r="AI265" s="206"/>
      <c r="AJ265" s="206"/>
      <c r="AK265" s="206"/>
      <c r="AL265" s="206"/>
      <c r="AM265" s="206"/>
      <c r="AN265" s="206"/>
      <c r="AO265" s="206"/>
      <c r="AP265" s="206"/>
      <c r="AQ265" s="206"/>
      <c r="AR265" s="206"/>
      <c r="AS265" s="206"/>
      <c r="AT265" s="206"/>
      <c r="AU265" s="206"/>
      <c r="AV265" s="206"/>
      <c r="AW265" s="206"/>
      <c r="AX265" s="206"/>
      <c r="AY265" s="206"/>
      <c r="AZ265" s="206"/>
      <c r="BA265" s="206"/>
      <c r="BB265" s="206"/>
      <c r="BC265" s="206"/>
      <c r="BD265" s="206"/>
      <c r="BE265" s="206"/>
      <c r="BF265" s="206"/>
      <c r="BG265" s="206"/>
      <c r="BH265" s="206"/>
    </row>
    <row r="266" spans="1:60" outlineLevel="1" x14ac:dyDescent="0.25">
      <c r="A266" s="223"/>
      <c r="B266" s="224"/>
      <c r="C266" s="254" t="s">
        <v>1043</v>
      </c>
      <c r="D266" s="226"/>
      <c r="E266" s="227">
        <v>6</v>
      </c>
      <c r="F266" s="225"/>
      <c r="G266" s="225"/>
      <c r="H266" s="225"/>
      <c r="I266" s="225"/>
      <c r="J266" s="225"/>
      <c r="K266" s="225"/>
      <c r="L266" s="225"/>
      <c r="M266" s="225"/>
      <c r="N266" s="225"/>
      <c r="O266" s="225"/>
      <c r="P266" s="225"/>
      <c r="Q266" s="225"/>
      <c r="R266" s="225"/>
      <c r="S266" s="225"/>
      <c r="T266" s="225"/>
      <c r="U266" s="225"/>
      <c r="V266" s="225"/>
      <c r="W266" s="225"/>
      <c r="X266" s="206"/>
      <c r="Y266" s="206"/>
      <c r="Z266" s="206"/>
      <c r="AA266" s="206"/>
      <c r="AB266" s="206"/>
      <c r="AC266" s="206"/>
      <c r="AD266" s="206"/>
      <c r="AE266" s="206"/>
      <c r="AF266" s="206"/>
      <c r="AG266" s="206" t="s">
        <v>280</v>
      </c>
      <c r="AH266" s="206">
        <v>0</v>
      </c>
      <c r="AI266" s="206"/>
      <c r="AJ266" s="206"/>
      <c r="AK266" s="206"/>
      <c r="AL266" s="206"/>
      <c r="AM266" s="206"/>
      <c r="AN266" s="206"/>
      <c r="AO266" s="206"/>
      <c r="AP266" s="206"/>
      <c r="AQ266" s="206"/>
      <c r="AR266" s="206"/>
      <c r="AS266" s="206"/>
      <c r="AT266" s="206"/>
      <c r="AU266" s="206"/>
      <c r="AV266" s="206"/>
      <c r="AW266" s="206"/>
      <c r="AX266" s="206"/>
      <c r="AY266" s="206"/>
      <c r="AZ266" s="206"/>
      <c r="BA266" s="206"/>
      <c r="BB266" s="206"/>
      <c r="BC266" s="206"/>
      <c r="BD266" s="206"/>
      <c r="BE266" s="206"/>
      <c r="BF266" s="206"/>
      <c r="BG266" s="206"/>
      <c r="BH266" s="206"/>
    </row>
    <row r="267" spans="1:60" outlineLevel="1" x14ac:dyDescent="0.25">
      <c r="A267" s="237">
        <v>40</v>
      </c>
      <c r="B267" s="238" t="s">
        <v>540</v>
      </c>
      <c r="C267" s="253" t="s">
        <v>541</v>
      </c>
      <c r="D267" s="239" t="s">
        <v>314</v>
      </c>
      <c r="E267" s="240">
        <v>3.25</v>
      </c>
      <c r="F267" s="241"/>
      <c r="G267" s="242">
        <f>ROUND(E267*F267,2)</f>
        <v>0</v>
      </c>
      <c r="H267" s="241"/>
      <c r="I267" s="242">
        <f>ROUND(E267*H267,2)</f>
        <v>0</v>
      </c>
      <c r="J267" s="241"/>
      <c r="K267" s="242">
        <f>ROUND(E267*J267,2)</f>
        <v>0</v>
      </c>
      <c r="L267" s="242">
        <v>21</v>
      </c>
      <c r="M267" s="242">
        <f>G267*(1+L267/100)</f>
        <v>0</v>
      </c>
      <c r="N267" s="242">
        <v>1.17E-3</v>
      </c>
      <c r="O267" s="242">
        <f>ROUND(E267*N267,2)</f>
        <v>0</v>
      </c>
      <c r="P267" s="242">
        <v>7.5999999999999998E-2</v>
      </c>
      <c r="Q267" s="243">
        <f>ROUND(E267*P267,2)</f>
        <v>0.25</v>
      </c>
      <c r="R267" s="225"/>
      <c r="S267" s="225" t="s">
        <v>276</v>
      </c>
      <c r="T267" s="225" t="s">
        <v>277</v>
      </c>
      <c r="U267" s="225">
        <v>0.93899999999999995</v>
      </c>
      <c r="V267" s="225">
        <f>ROUND(E267*U267,2)</f>
        <v>3.05</v>
      </c>
      <c r="W267" s="225"/>
      <c r="X267" s="206"/>
      <c r="Y267" s="206"/>
      <c r="Z267" s="206"/>
      <c r="AA267" s="206"/>
      <c r="AB267" s="206"/>
      <c r="AC267" s="206"/>
      <c r="AD267" s="206"/>
      <c r="AE267" s="206"/>
      <c r="AF267" s="206"/>
      <c r="AG267" s="206" t="s">
        <v>278</v>
      </c>
      <c r="AH267" s="206"/>
      <c r="AI267" s="206"/>
      <c r="AJ267" s="206"/>
      <c r="AK267" s="206"/>
      <c r="AL267" s="206"/>
      <c r="AM267" s="206"/>
      <c r="AN267" s="206"/>
      <c r="AO267" s="206"/>
      <c r="AP267" s="206"/>
      <c r="AQ267" s="206"/>
      <c r="AR267" s="206"/>
      <c r="AS267" s="206"/>
      <c r="AT267" s="206"/>
      <c r="AU267" s="206"/>
      <c r="AV267" s="206"/>
      <c r="AW267" s="206"/>
      <c r="AX267" s="206"/>
      <c r="AY267" s="206"/>
      <c r="AZ267" s="206"/>
      <c r="BA267" s="206"/>
      <c r="BB267" s="206"/>
      <c r="BC267" s="206"/>
      <c r="BD267" s="206"/>
      <c r="BE267" s="206"/>
      <c r="BF267" s="206"/>
      <c r="BG267" s="206"/>
      <c r="BH267" s="206"/>
    </row>
    <row r="268" spans="1:60" outlineLevel="1" x14ac:dyDescent="0.25">
      <c r="A268" s="223"/>
      <c r="B268" s="224"/>
      <c r="C268" s="254" t="s">
        <v>1044</v>
      </c>
      <c r="D268" s="226"/>
      <c r="E268" s="227">
        <v>3.25</v>
      </c>
      <c r="F268" s="225"/>
      <c r="G268" s="225"/>
      <c r="H268" s="225"/>
      <c r="I268" s="225"/>
      <c r="J268" s="225"/>
      <c r="K268" s="225"/>
      <c r="L268" s="225"/>
      <c r="M268" s="225"/>
      <c r="N268" s="225"/>
      <c r="O268" s="225"/>
      <c r="P268" s="225"/>
      <c r="Q268" s="225"/>
      <c r="R268" s="225"/>
      <c r="S268" s="225"/>
      <c r="T268" s="225"/>
      <c r="U268" s="225"/>
      <c r="V268" s="225"/>
      <c r="W268" s="225"/>
      <c r="X268" s="206"/>
      <c r="Y268" s="206"/>
      <c r="Z268" s="206"/>
      <c r="AA268" s="206"/>
      <c r="AB268" s="206"/>
      <c r="AC268" s="206"/>
      <c r="AD268" s="206"/>
      <c r="AE268" s="206"/>
      <c r="AF268" s="206"/>
      <c r="AG268" s="206" t="s">
        <v>280</v>
      </c>
      <c r="AH268" s="206">
        <v>0</v>
      </c>
      <c r="AI268" s="206"/>
      <c r="AJ268" s="206"/>
      <c r="AK268" s="206"/>
      <c r="AL268" s="206"/>
      <c r="AM268" s="206"/>
      <c r="AN268" s="206"/>
      <c r="AO268" s="206"/>
      <c r="AP268" s="206"/>
      <c r="AQ268" s="206"/>
      <c r="AR268" s="206"/>
      <c r="AS268" s="206"/>
      <c r="AT268" s="206"/>
      <c r="AU268" s="206"/>
      <c r="AV268" s="206"/>
      <c r="AW268" s="206"/>
      <c r="AX268" s="206"/>
      <c r="AY268" s="206"/>
      <c r="AZ268" s="206"/>
      <c r="BA268" s="206"/>
      <c r="BB268" s="206"/>
      <c r="BC268" s="206"/>
      <c r="BD268" s="206"/>
      <c r="BE268" s="206"/>
      <c r="BF268" s="206"/>
      <c r="BG268" s="206"/>
      <c r="BH268" s="206"/>
    </row>
    <row r="269" spans="1:60" x14ac:dyDescent="0.25">
      <c r="A269" s="231" t="s">
        <v>271</v>
      </c>
      <c r="B269" s="232" t="s">
        <v>158</v>
      </c>
      <c r="C269" s="252" t="s">
        <v>159</v>
      </c>
      <c r="D269" s="233"/>
      <c r="E269" s="234"/>
      <c r="F269" s="235"/>
      <c r="G269" s="235">
        <f>SUMIF(AG270:AG306,"&lt;&gt;NOR",G270:G306)</f>
        <v>0</v>
      </c>
      <c r="H269" s="235"/>
      <c r="I269" s="235">
        <f>SUM(I270:I306)</f>
        <v>0</v>
      </c>
      <c r="J269" s="235"/>
      <c r="K269" s="235">
        <f>SUM(K270:K306)</f>
        <v>0</v>
      </c>
      <c r="L269" s="235"/>
      <c r="M269" s="235">
        <f>SUM(M270:M306)</f>
        <v>0</v>
      </c>
      <c r="N269" s="235"/>
      <c r="O269" s="235">
        <f>SUM(O270:O306)</f>
        <v>0</v>
      </c>
      <c r="P269" s="235"/>
      <c r="Q269" s="236">
        <f>SUM(Q270:Q306)</f>
        <v>1.8</v>
      </c>
      <c r="R269" s="230"/>
      <c r="S269" s="230"/>
      <c r="T269" s="230"/>
      <c r="U269" s="230"/>
      <c r="V269" s="230">
        <f>SUM(V270:V306)</f>
        <v>13.56</v>
      </c>
      <c r="W269" s="230"/>
      <c r="AG269" t="s">
        <v>272</v>
      </c>
    </row>
    <row r="270" spans="1:60" outlineLevel="1" x14ac:dyDescent="0.25">
      <c r="A270" s="237">
        <v>41</v>
      </c>
      <c r="B270" s="238" t="s">
        <v>562</v>
      </c>
      <c r="C270" s="253" t="s">
        <v>563</v>
      </c>
      <c r="D270" s="239" t="s">
        <v>314</v>
      </c>
      <c r="E270" s="240">
        <v>80.966899999999995</v>
      </c>
      <c r="F270" s="241"/>
      <c r="G270" s="242">
        <f>ROUND(E270*F270,2)</f>
        <v>0</v>
      </c>
      <c r="H270" s="241"/>
      <c r="I270" s="242">
        <f>ROUND(E270*H270,2)</f>
        <v>0</v>
      </c>
      <c r="J270" s="241"/>
      <c r="K270" s="242">
        <f>ROUND(E270*J270,2)</f>
        <v>0</v>
      </c>
      <c r="L270" s="242">
        <v>21</v>
      </c>
      <c r="M270" s="242">
        <f>G270*(1+L270/100)</f>
        <v>0</v>
      </c>
      <c r="N270" s="242">
        <v>0</v>
      </c>
      <c r="O270" s="242">
        <f>ROUND(E270*N270,2)</f>
        <v>0</v>
      </c>
      <c r="P270" s="242">
        <v>4.0000000000000001E-3</v>
      </c>
      <c r="Q270" s="243">
        <f>ROUND(E270*P270,2)</f>
        <v>0.32</v>
      </c>
      <c r="R270" s="225"/>
      <c r="S270" s="225" t="s">
        <v>276</v>
      </c>
      <c r="T270" s="225" t="s">
        <v>277</v>
      </c>
      <c r="U270" s="225">
        <v>0.03</v>
      </c>
      <c r="V270" s="225">
        <f>ROUND(E270*U270,2)</f>
        <v>2.4300000000000002</v>
      </c>
      <c r="W270" s="225"/>
      <c r="X270" s="206"/>
      <c r="Y270" s="206"/>
      <c r="Z270" s="206"/>
      <c r="AA270" s="206"/>
      <c r="AB270" s="206"/>
      <c r="AC270" s="206"/>
      <c r="AD270" s="206"/>
      <c r="AE270" s="206"/>
      <c r="AF270" s="206"/>
      <c r="AG270" s="206" t="s">
        <v>278</v>
      </c>
      <c r="AH270" s="206"/>
      <c r="AI270" s="206"/>
      <c r="AJ270" s="206"/>
      <c r="AK270" s="206"/>
      <c r="AL270" s="206"/>
      <c r="AM270" s="206"/>
      <c r="AN270" s="206"/>
      <c r="AO270" s="206"/>
      <c r="AP270" s="206"/>
      <c r="AQ270" s="206"/>
      <c r="AR270" s="206"/>
      <c r="AS270" s="206"/>
      <c r="AT270" s="206"/>
      <c r="AU270" s="206"/>
      <c r="AV270" s="206"/>
      <c r="AW270" s="206"/>
      <c r="AX270" s="206"/>
      <c r="AY270" s="206"/>
      <c r="AZ270" s="206"/>
      <c r="BA270" s="206"/>
      <c r="BB270" s="206"/>
      <c r="BC270" s="206"/>
      <c r="BD270" s="206"/>
      <c r="BE270" s="206"/>
      <c r="BF270" s="206"/>
      <c r="BG270" s="206"/>
      <c r="BH270" s="206"/>
    </row>
    <row r="271" spans="1:60" outlineLevel="1" x14ac:dyDescent="0.25">
      <c r="A271" s="223"/>
      <c r="B271" s="224"/>
      <c r="C271" s="254" t="s">
        <v>1007</v>
      </c>
      <c r="D271" s="226"/>
      <c r="E271" s="227">
        <v>160.91</v>
      </c>
      <c r="F271" s="225"/>
      <c r="G271" s="225"/>
      <c r="H271" s="225"/>
      <c r="I271" s="225"/>
      <c r="J271" s="225"/>
      <c r="K271" s="225"/>
      <c r="L271" s="225"/>
      <c r="M271" s="225"/>
      <c r="N271" s="225"/>
      <c r="O271" s="225"/>
      <c r="P271" s="225"/>
      <c r="Q271" s="225"/>
      <c r="R271" s="225"/>
      <c r="S271" s="225"/>
      <c r="T271" s="225"/>
      <c r="U271" s="225"/>
      <c r="V271" s="225"/>
      <c r="W271" s="225"/>
      <c r="X271" s="206"/>
      <c r="Y271" s="206"/>
      <c r="Z271" s="206"/>
      <c r="AA271" s="206"/>
      <c r="AB271" s="206"/>
      <c r="AC271" s="206"/>
      <c r="AD271" s="206"/>
      <c r="AE271" s="206"/>
      <c r="AF271" s="206"/>
      <c r="AG271" s="206" t="s">
        <v>280</v>
      </c>
      <c r="AH271" s="206">
        <v>0</v>
      </c>
      <c r="AI271" s="206"/>
      <c r="AJ271" s="206"/>
      <c r="AK271" s="206"/>
      <c r="AL271" s="206"/>
      <c r="AM271" s="206"/>
      <c r="AN271" s="206"/>
      <c r="AO271" s="206"/>
      <c r="AP271" s="206"/>
      <c r="AQ271" s="206"/>
      <c r="AR271" s="206"/>
      <c r="AS271" s="206"/>
      <c r="AT271" s="206"/>
      <c r="AU271" s="206"/>
      <c r="AV271" s="206"/>
      <c r="AW271" s="206"/>
      <c r="AX271" s="206"/>
      <c r="AY271" s="206"/>
      <c r="AZ271" s="206"/>
      <c r="BA271" s="206"/>
      <c r="BB271" s="206"/>
      <c r="BC271" s="206"/>
      <c r="BD271" s="206"/>
      <c r="BE271" s="206"/>
      <c r="BF271" s="206"/>
      <c r="BG271" s="206"/>
      <c r="BH271" s="206"/>
    </row>
    <row r="272" spans="1:60" outlineLevel="1" x14ac:dyDescent="0.25">
      <c r="A272" s="223"/>
      <c r="B272" s="224"/>
      <c r="C272" s="254" t="s">
        <v>954</v>
      </c>
      <c r="D272" s="226"/>
      <c r="E272" s="227">
        <v>-79.943100000000001</v>
      </c>
      <c r="F272" s="225"/>
      <c r="G272" s="225"/>
      <c r="H272" s="225"/>
      <c r="I272" s="225"/>
      <c r="J272" s="225"/>
      <c r="K272" s="225"/>
      <c r="L272" s="225"/>
      <c r="M272" s="225"/>
      <c r="N272" s="225"/>
      <c r="O272" s="225"/>
      <c r="P272" s="225"/>
      <c r="Q272" s="225"/>
      <c r="R272" s="225"/>
      <c r="S272" s="225"/>
      <c r="T272" s="225"/>
      <c r="U272" s="225"/>
      <c r="V272" s="225"/>
      <c r="W272" s="225"/>
      <c r="X272" s="206"/>
      <c r="Y272" s="206"/>
      <c r="Z272" s="206"/>
      <c r="AA272" s="206"/>
      <c r="AB272" s="206"/>
      <c r="AC272" s="206"/>
      <c r="AD272" s="206"/>
      <c r="AE272" s="206"/>
      <c r="AF272" s="206"/>
      <c r="AG272" s="206" t="s">
        <v>280</v>
      </c>
      <c r="AH272" s="206">
        <v>0</v>
      </c>
      <c r="AI272" s="206"/>
      <c r="AJ272" s="206"/>
      <c r="AK272" s="206"/>
      <c r="AL272" s="206"/>
      <c r="AM272" s="206"/>
      <c r="AN272" s="206"/>
      <c r="AO272" s="206"/>
      <c r="AP272" s="206"/>
      <c r="AQ272" s="206"/>
      <c r="AR272" s="206"/>
      <c r="AS272" s="206"/>
      <c r="AT272" s="206"/>
      <c r="AU272" s="206"/>
      <c r="AV272" s="206"/>
      <c r="AW272" s="206"/>
      <c r="AX272" s="206"/>
      <c r="AY272" s="206"/>
      <c r="AZ272" s="206"/>
      <c r="BA272" s="206"/>
      <c r="BB272" s="206"/>
      <c r="BC272" s="206"/>
      <c r="BD272" s="206"/>
      <c r="BE272" s="206"/>
      <c r="BF272" s="206"/>
      <c r="BG272" s="206"/>
      <c r="BH272" s="206"/>
    </row>
    <row r="273" spans="1:60" outlineLevel="1" x14ac:dyDescent="0.25">
      <c r="A273" s="237">
        <v>42</v>
      </c>
      <c r="B273" s="238" t="s">
        <v>1045</v>
      </c>
      <c r="C273" s="253" t="s">
        <v>1046</v>
      </c>
      <c r="D273" s="239" t="s">
        <v>314</v>
      </c>
      <c r="E273" s="240">
        <v>371.03120000000001</v>
      </c>
      <c r="F273" s="241"/>
      <c r="G273" s="242">
        <f>ROUND(E273*F273,2)</f>
        <v>0</v>
      </c>
      <c r="H273" s="241"/>
      <c r="I273" s="242">
        <f>ROUND(E273*H273,2)</f>
        <v>0</v>
      </c>
      <c r="J273" s="241"/>
      <c r="K273" s="242">
        <f>ROUND(E273*J273,2)</f>
        <v>0</v>
      </c>
      <c r="L273" s="242">
        <v>21</v>
      </c>
      <c r="M273" s="242">
        <f>G273*(1+L273/100)</f>
        <v>0</v>
      </c>
      <c r="N273" s="242">
        <v>0</v>
      </c>
      <c r="O273" s="242">
        <f>ROUND(E273*N273,2)</f>
        <v>0</v>
      </c>
      <c r="P273" s="242">
        <v>4.0000000000000001E-3</v>
      </c>
      <c r="Q273" s="243">
        <f>ROUND(E273*P273,2)</f>
        <v>1.48</v>
      </c>
      <c r="R273" s="225"/>
      <c r="S273" s="225" t="s">
        <v>276</v>
      </c>
      <c r="T273" s="225" t="s">
        <v>277</v>
      </c>
      <c r="U273" s="225">
        <v>0.03</v>
      </c>
      <c r="V273" s="225">
        <f>ROUND(E273*U273,2)</f>
        <v>11.13</v>
      </c>
      <c r="W273" s="225"/>
      <c r="X273" s="206"/>
      <c r="Y273" s="206"/>
      <c r="Z273" s="206"/>
      <c r="AA273" s="206"/>
      <c r="AB273" s="206"/>
      <c r="AC273" s="206"/>
      <c r="AD273" s="206"/>
      <c r="AE273" s="206"/>
      <c r="AF273" s="206"/>
      <c r="AG273" s="206" t="s">
        <v>278</v>
      </c>
      <c r="AH273" s="206"/>
      <c r="AI273" s="206"/>
      <c r="AJ273" s="206"/>
      <c r="AK273" s="206"/>
      <c r="AL273" s="206"/>
      <c r="AM273" s="206"/>
      <c r="AN273" s="206"/>
      <c r="AO273" s="206"/>
      <c r="AP273" s="206"/>
      <c r="AQ273" s="206"/>
      <c r="AR273" s="206"/>
      <c r="AS273" s="206"/>
      <c r="AT273" s="206"/>
      <c r="AU273" s="206"/>
      <c r="AV273" s="206"/>
      <c r="AW273" s="206"/>
      <c r="AX273" s="206"/>
      <c r="AY273" s="206"/>
      <c r="AZ273" s="206"/>
      <c r="BA273" s="206"/>
      <c r="BB273" s="206"/>
      <c r="BC273" s="206"/>
      <c r="BD273" s="206"/>
      <c r="BE273" s="206"/>
      <c r="BF273" s="206"/>
      <c r="BG273" s="206"/>
      <c r="BH273" s="206"/>
    </row>
    <row r="274" spans="1:60" ht="20.399999999999999" outlineLevel="1" x14ac:dyDescent="0.25">
      <c r="A274" s="223"/>
      <c r="B274" s="224"/>
      <c r="C274" s="254" t="s">
        <v>964</v>
      </c>
      <c r="D274" s="226"/>
      <c r="E274" s="227">
        <v>90.862279999999998</v>
      </c>
      <c r="F274" s="225"/>
      <c r="G274" s="225"/>
      <c r="H274" s="225"/>
      <c r="I274" s="225"/>
      <c r="J274" s="225"/>
      <c r="K274" s="225"/>
      <c r="L274" s="225"/>
      <c r="M274" s="225"/>
      <c r="N274" s="225"/>
      <c r="O274" s="225"/>
      <c r="P274" s="225"/>
      <c r="Q274" s="225"/>
      <c r="R274" s="225"/>
      <c r="S274" s="225"/>
      <c r="T274" s="225"/>
      <c r="U274" s="225"/>
      <c r="V274" s="225"/>
      <c r="W274" s="225"/>
      <c r="X274" s="206"/>
      <c r="Y274" s="206"/>
      <c r="Z274" s="206"/>
      <c r="AA274" s="206"/>
      <c r="AB274" s="206"/>
      <c r="AC274" s="206"/>
      <c r="AD274" s="206"/>
      <c r="AE274" s="206"/>
      <c r="AF274" s="206"/>
      <c r="AG274" s="206" t="s">
        <v>280</v>
      </c>
      <c r="AH274" s="206">
        <v>0</v>
      </c>
      <c r="AI274" s="206"/>
      <c r="AJ274" s="206"/>
      <c r="AK274" s="206"/>
      <c r="AL274" s="206"/>
      <c r="AM274" s="206"/>
      <c r="AN274" s="206"/>
      <c r="AO274" s="206"/>
      <c r="AP274" s="206"/>
      <c r="AQ274" s="206"/>
      <c r="AR274" s="206"/>
      <c r="AS274" s="206"/>
      <c r="AT274" s="206"/>
      <c r="AU274" s="206"/>
      <c r="AV274" s="206"/>
      <c r="AW274" s="206"/>
      <c r="AX274" s="206"/>
      <c r="AY274" s="206"/>
      <c r="AZ274" s="206"/>
      <c r="BA274" s="206"/>
      <c r="BB274" s="206"/>
      <c r="BC274" s="206"/>
      <c r="BD274" s="206"/>
      <c r="BE274" s="206"/>
      <c r="BF274" s="206"/>
      <c r="BG274" s="206"/>
      <c r="BH274" s="206"/>
    </row>
    <row r="275" spans="1:60" outlineLevel="1" x14ac:dyDescent="0.25">
      <c r="A275" s="223"/>
      <c r="B275" s="224"/>
      <c r="C275" s="254" t="s">
        <v>965</v>
      </c>
      <c r="D275" s="226"/>
      <c r="E275" s="227">
        <v>-8.82</v>
      </c>
      <c r="F275" s="225"/>
      <c r="G275" s="225"/>
      <c r="H275" s="225"/>
      <c r="I275" s="225"/>
      <c r="J275" s="225"/>
      <c r="K275" s="225"/>
      <c r="L275" s="225"/>
      <c r="M275" s="225"/>
      <c r="N275" s="225"/>
      <c r="O275" s="225"/>
      <c r="P275" s="225"/>
      <c r="Q275" s="225"/>
      <c r="R275" s="225"/>
      <c r="S275" s="225"/>
      <c r="T275" s="225"/>
      <c r="U275" s="225"/>
      <c r="V275" s="225"/>
      <c r="W275" s="225"/>
      <c r="X275" s="206"/>
      <c r="Y275" s="206"/>
      <c r="Z275" s="206"/>
      <c r="AA275" s="206"/>
      <c r="AB275" s="206"/>
      <c r="AC275" s="206"/>
      <c r="AD275" s="206"/>
      <c r="AE275" s="206"/>
      <c r="AF275" s="206"/>
      <c r="AG275" s="206" t="s">
        <v>280</v>
      </c>
      <c r="AH275" s="206">
        <v>0</v>
      </c>
      <c r="AI275" s="206"/>
      <c r="AJ275" s="206"/>
      <c r="AK275" s="206"/>
      <c r="AL275" s="206"/>
      <c r="AM275" s="206"/>
      <c r="AN275" s="206"/>
      <c r="AO275" s="206"/>
      <c r="AP275" s="206"/>
      <c r="AQ275" s="206"/>
      <c r="AR275" s="206"/>
      <c r="AS275" s="206"/>
      <c r="AT275" s="206"/>
      <c r="AU275" s="206"/>
      <c r="AV275" s="206"/>
      <c r="AW275" s="206"/>
      <c r="AX275" s="206"/>
      <c r="AY275" s="206"/>
      <c r="AZ275" s="206"/>
      <c r="BA275" s="206"/>
      <c r="BB275" s="206"/>
      <c r="BC275" s="206"/>
      <c r="BD275" s="206"/>
      <c r="BE275" s="206"/>
      <c r="BF275" s="206"/>
      <c r="BG275" s="206"/>
      <c r="BH275" s="206"/>
    </row>
    <row r="276" spans="1:60" outlineLevel="1" x14ac:dyDescent="0.25">
      <c r="A276" s="223"/>
      <c r="B276" s="224"/>
      <c r="C276" s="254" t="s">
        <v>966</v>
      </c>
      <c r="D276" s="226"/>
      <c r="E276" s="227">
        <v>-6.96</v>
      </c>
      <c r="F276" s="225"/>
      <c r="G276" s="225"/>
      <c r="H276" s="225"/>
      <c r="I276" s="225"/>
      <c r="J276" s="225"/>
      <c r="K276" s="225"/>
      <c r="L276" s="225"/>
      <c r="M276" s="225"/>
      <c r="N276" s="225"/>
      <c r="O276" s="225"/>
      <c r="P276" s="225"/>
      <c r="Q276" s="225"/>
      <c r="R276" s="225"/>
      <c r="S276" s="225"/>
      <c r="T276" s="225"/>
      <c r="U276" s="225"/>
      <c r="V276" s="225"/>
      <c r="W276" s="225"/>
      <c r="X276" s="206"/>
      <c r="Y276" s="206"/>
      <c r="Z276" s="206"/>
      <c r="AA276" s="206"/>
      <c r="AB276" s="206"/>
      <c r="AC276" s="206"/>
      <c r="AD276" s="206"/>
      <c r="AE276" s="206"/>
      <c r="AF276" s="206"/>
      <c r="AG276" s="206" t="s">
        <v>280</v>
      </c>
      <c r="AH276" s="206">
        <v>0</v>
      </c>
      <c r="AI276" s="206"/>
      <c r="AJ276" s="206"/>
      <c r="AK276" s="206"/>
      <c r="AL276" s="206"/>
      <c r="AM276" s="206"/>
      <c r="AN276" s="206"/>
      <c r="AO276" s="206"/>
      <c r="AP276" s="206"/>
      <c r="AQ276" s="206"/>
      <c r="AR276" s="206"/>
      <c r="AS276" s="206"/>
      <c r="AT276" s="206"/>
      <c r="AU276" s="206"/>
      <c r="AV276" s="206"/>
      <c r="AW276" s="206"/>
      <c r="AX276" s="206"/>
      <c r="AY276" s="206"/>
      <c r="AZ276" s="206"/>
      <c r="BA276" s="206"/>
      <c r="BB276" s="206"/>
      <c r="BC276" s="206"/>
      <c r="BD276" s="206"/>
      <c r="BE276" s="206"/>
      <c r="BF276" s="206"/>
      <c r="BG276" s="206"/>
      <c r="BH276" s="206"/>
    </row>
    <row r="277" spans="1:60" outlineLevel="1" x14ac:dyDescent="0.25">
      <c r="A277" s="223"/>
      <c r="B277" s="224"/>
      <c r="C277" s="254" t="s">
        <v>967</v>
      </c>
      <c r="D277" s="226"/>
      <c r="E277" s="227">
        <v>6.93</v>
      </c>
      <c r="F277" s="225"/>
      <c r="G277" s="225"/>
      <c r="H277" s="225"/>
      <c r="I277" s="225"/>
      <c r="J277" s="225"/>
      <c r="K277" s="225"/>
      <c r="L277" s="225"/>
      <c r="M277" s="225"/>
      <c r="N277" s="225"/>
      <c r="O277" s="225"/>
      <c r="P277" s="225"/>
      <c r="Q277" s="225"/>
      <c r="R277" s="225"/>
      <c r="S277" s="225"/>
      <c r="T277" s="225"/>
      <c r="U277" s="225"/>
      <c r="V277" s="225"/>
      <c r="W277" s="225"/>
      <c r="X277" s="206"/>
      <c r="Y277" s="206"/>
      <c r="Z277" s="206"/>
      <c r="AA277" s="206"/>
      <c r="AB277" s="206"/>
      <c r="AC277" s="206"/>
      <c r="AD277" s="206"/>
      <c r="AE277" s="206"/>
      <c r="AF277" s="206"/>
      <c r="AG277" s="206" t="s">
        <v>280</v>
      </c>
      <c r="AH277" s="206">
        <v>0</v>
      </c>
      <c r="AI277" s="206"/>
      <c r="AJ277" s="206"/>
      <c r="AK277" s="206"/>
      <c r="AL277" s="206"/>
      <c r="AM277" s="206"/>
      <c r="AN277" s="206"/>
      <c r="AO277" s="206"/>
      <c r="AP277" s="206"/>
      <c r="AQ277" s="206"/>
      <c r="AR277" s="206"/>
      <c r="AS277" s="206"/>
      <c r="AT277" s="206"/>
      <c r="AU277" s="206"/>
      <c r="AV277" s="206"/>
      <c r="AW277" s="206"/>
      <c r="AX277" s="206"/>
      <c r="AY277" s="206"/>
      <c r="AZ277" s="206"/>
      <c r="BA277" s="206"/>
      <c r="BB277" s="206"/>
      <c r="BC277" s="206"/>
      <c r="BD277" s="206"/>
      <c r="BE277" s="206"/>
      <c r="BF277" s="206"/>
      <c r="BG277" s="206"/>
      <c r="BH277" s="206"/>
    </row>
    <row r="278" spans="1:60" outlineLevel="1" x14ac:dyDescent="0.25">
      <c r="A278" s="223"/>
      <c r="B278" s="224"/>
      <c r="C278" s="254" t="s">
        <v>968</v>
      </c>
      <c r="D278" s="226"/>
      <c r="E278" s="227">
        <v>69.608879999999999</v>
      </c>
      <c r="F278" s="225"/>
      <c r="G278" s="225"/>
      <c r="H278" s="225"/>
      <c r="I278" s="225"/>
      <c r="J278" s="225"/>
      <c r="K278" s="225"/>
      <c r="L278" s="225"/>
      <c r="M278" s="225"/>
      <c r="N278" s="225"/>
      <c r="O278" s="225"/>
      <c r="P278" s="225"/>
      <c r="Q278" s="225"/>
      <c r="R278" s="225"/>
      <c r="S278" s="225"/>
      <c r="T278" s="225"/>
      <c r="U278" s="225"/>
      <c r="V278" s="225"/>
      <c r="W278" s="225"/>
      <c r="X278" s="206"/>
      <c r="Y278" s="206"/>
      <c r="Z278" s="206"/>
      <c r="AA278" s="206"/>
      <c r="AB278" s="206"/>
      <c r="AC278" s="206"/>
      <c r="AD278" s="206"/>
      <c r="AE278" s="206"/>
      <c r="AF278" s="206"/>
      <c r="AG278" s="206" t="s">
        <v>280</v>
      </c>
      <c r="AH278" s="206">
        <v>0</v>
      </c>
      <c r="AI278" s="206"/>
      <c r="AJ278" s="206"/>
      <c r="AK278" s="206"/>
      <c r="AL278" s="206"/>
      <c r="AM278" s="206"/>
      <c r="AN278" s="206"/>
      <c r="AO278" s="206"/>
      <c r="AP278" s="206"/>
      <c r="AQ278" s="206"/>
      <c r="AR278" s="206"/>
      <c r="AS278" s="206"/>
      <c r="AT278" s="206"/>
      <c r="AU278" s="206"/>
      <c r="AV278" s="206"/>
      <c r="AW278" s="206"/>
      <c r="AX278" s="206"/>
      <c r="AY278" s="206"/>
      <c r="AZ278" s="206"/>
      <c r="BA278" s="206"/>
      <c r="BB278" s="206"/>
      <c r="BC278" s="206"/>
      <c r="BD278" s="206"/>
      <c r="BE278" s="206"/>
      <c r="BF278" s="206"/>
      <c r="BG278" s="206"/>
      <c r="BH278" s="206"/>
    </row>
    <row r="279" spans="1:60" outlineLevel="1" x14ac:dyDescent="0.25">
      <c r="A279" s="223"/>
      <c r="B279" s="224"/>
      <c r="C279" s="254" t="s">
        <v>965</v>
      </c>
      <c r="D279" s="226"/>
      <c r="E279" s="227">
        <v>-8.82</v>
      </c>
      <c r="F279" s="225"/>
      <c r="G279" s="225"/>
      <c r="H279" s="225"/>
      <c r="I279" s="225"/>
      <c r="J279" s="225"/>
      <c r="K279" s="225"/>
      <c r="L279" s="225"/>
      <c r="M279" s="225"/>
      <c r="N279" s="225"/>
      <c r="O279" s="225"/>
      <c r="P279" s="225"/>
      <c r="Q279" s="225"/>
      <c r="R279" s="225"/>
      <c r="S279" s="225"/>
      <c r="T279" s="225"/>
      <c r="U279" s="225"/>
      <c r="V279" s="225"/>
      <c r="W279" s="225"/>
      <c r="X279" s="206"/>
      <c r="Y279" s="206"/>
      <c r="Z279" s="206"/>
      <c r="AA279" s="206"/>
      <c r="AB279" s="206"/>
      <c r="AC279" s="206"/>
      <c r="AD279" s="206"/>
      <c r="AE279" s="206"/>
      <c r="AF279" s="206"/>
      <c r="AG279" s="206" t="s">
        <v>280</v>
      </c>
      <c r="AH279" s="206">
        <v>0</v>
      </c>
      <c r="AI279" s="206"/>
      <c r="AJ279" s="206"/>
      <c r="AK279" s="206"/>
      <c r="AL279" s="206"/>
      <c r="AM279" s="206"/>
      <c r="AN279" s="206"/>
      <c r="AO279" s="206"/>
      <c r="AP279" s="206"/>
      <c r="AQ279" s="206"/>
      <c r="AR279" s="206"/>
      <c r="AS279" s="206"/>
      <c r="AT279" s="206"/>
      <c r="AU279" s="206"/>
      <c r="AV279" s="206"/>
      <c r="AW279" s="206"/>
      <c r="AX279" s="206"/>
      <c r="AY279" s="206"/>
      <c r="AZ279" s="206"/>
      <c r="BA279" s="206"/>
      <c r="BB279" s="206"/>
      <c r="BC279" s="206"/>
      <c r="BD279" s="206"/>
      <c r="BE279" s="206"/>
      <c r="BF279" s="206"/>
      <c r="BG279" s="206"/>
      <c r="BH279" s="206"/>
    </row>
    <row r="280" spans="1:60" outlineLevel="1" x14ac:dyDescent="0.25">
      <c r="A280" s="223"/>
      <c r="B280" s="224"/>
      <c r="C280" s="254" t="s">
        <v>969</v>
      </c>
      <c r="D280" s="226"/>
      <c r="E280" s="227">
        <v>-4.2160000000000002</v>
      </c>
      <c r="F280" s="225"/>
      <c r="G280" s="225"/>
      <c r="H280" s="225"/>
      <c r="I280" s="225"/>
      <c r="J280" s="225"/>
      <c r="K280" s="225"/>
      <c r="L280" s="225"/>
      <c r="M280" s="225"/>
      <c r="N280" s="225"/>
      <c r="O280" s="225"/>
      <c r="P280" s="225"/>
      <c r="Q280" s="225"/>
      <c r="R280" s="225"/>
      <c r="S280" s="225"/>
      <c r="T280" s="225"/>
      <c r="U280" s="225"/>
      <c r="V280" s="225"/>
      <c r="W280" s="225"/>
      <c r="X280" s="206"/>
      <c r="Y280" s="206"/>
      <c r="Z280" s="206"/>
      <c r="AA280" s="206"/>
      <c r="AB280" s="206"/>
      <c r="AC280" s="206"/>
      <c r="AD280" s="206"/>
      <c r="AE280" s="206"/>
      <c r="AF280" s="206"/>
      <c r="AG280" s="206" t="s">
        <v>280</v>
      </c>
      <c r="AH280" s="206">
        <v>0</v>
      </c>
      <c r="AI280" s="206"/>
      <c r="AJ280" s="206"/>
      <c r="AK280" s="206"/>
      <c r="AL280" s="206"/>
      <c r="AM280" s="206"/>
      <c r="AN280" s="206"/>
      <c r="AO280" s="206"/>
      <c r="AP280" s="206"/>
      <c r="AQ280" s="206"/>
      <c r="AR280" s="206"/>
      <c r="AS280" s="206"/>
      <c r="AT280" s="206"/>
      <c r="AU280" s="206"/>
      <c r="AV280" s="206"/>
      <c r="AW280" s="206"/>
      <c r="AX280" s="206"/>
      <c r="AY280" s="206"/>
      <c r="AZ280" s="206"/>
      <c r="BA280" s="206"/>
      <c r="BB280" s="206"/>
      <c r="BC280" s="206"/>
      <c r="BD280" s="206"/>
      <c r="BE280" s="206"/>
      <c r="BF280" s="206"/>
      <c r="BG280" s="206"/>
      <c r="BH280" s="206"/>
    </row>
    <row r="281" spans="1:60" outlineLevel="1" x14ac:dyDescent="0.25">
      <c r="A281" s="223"/>
      <c r="B281" s="224"/>
      <c r="C281" s="254" t="s">
        <v>967</v>
      </c>
      <c r="D281" s="226"/>
      <c r="E281" s="227">
        <v>6.93</v>
      </c>
      <c r="F281" s="225"/>
      <c r="G281" s="225"/>
      <c r="H281" s="225"/>
      <c r="I281" s="225"/>
      <c r="J281" s="225"/>
      <c r="K281" s="225"/>
      <c r="L281" s="225"/>
      <c r="M281" s="225"/>
      <c r="N281" s="225"/>
      <c r="O281" s="225"/>
      <c r="P281" s="225"/>
      <c r="Q281" s="225"/>
      <c r="R281" s="225"/>
      <c r="S281" s="225"/>
      <c r="T281" s="225"/>
      <c r="U281" s="225"/>
      <c r="V281" s="225"/>
      <c r="W281" s="225"/>
      <c r="X281" s="206"/>
      <c r="Y281" s="206"/>
      <c r="Z281" s="206"/>
      <c r="AA281" s="206"/>
      <c r="AB281" s="206"/>
      <c r="AC281" s="206"/>
      <c r="AD281" s="206"/>
      <c r="AE281" s="206"/>
      <c r="AF281" s="206"/>
      <c r="AG281" s="206" t="s">
        <v>280</v>
      </c>
      <c r="AH281" s="206">
        <v>0</v>
      </c>
      <c r="AI281" s="206"/>
      <c r="AJ281" s="206"/>
      <c r="AK281" s="206"/>
      <c r="AL281" s="206"/>
      <c r="AM281" s="206"/>
      <c r="AN281" s="206"/>
      <c r="AO281" s="206"/>
      <c r="AP281" s="206"/>
      <c r="AQ281" s="206"/>
      <c r="AR281" s="206"/>
      <c r="AS281" s="206"/>
      <c r="AT281" s="206"/>
      <c r="AU281" s="206"/>
      <c r="AV281" s="206"/>
      <c r="AW281" s="206"/>
      <c r="AX281" s="206"/>
      <c r="AY281" s="206"/>
      <c r="AZ281" s="206"/>
      <c r="BA281" s="206"/>
      <c r="BB281" s="206"/>
      <c r="BC281" s="206"/>
      <c r="BD281" s="206"/>
      <c r="BE281" s="206"/>
      <c r="BF281" s="206"/>
      <c r="BG281" s="206"/>
      <c r="BH281" s="206"/>
    </row>
    <row r="282" spans="1:60" outlineLevel="1" x14ac:dyDescent="0.25">
      <c r="A282" s="223"/>
      <c r="B282" s="224"/>
      <c r="C282" s="254" t="s">
        <v>970</v>
      </c>
      <c r="D282" s="226"/>
      <c r="E282" s="227">
        <v>21.157520000000002</v>
      </c>
      <c r="F282" s="225"/>
      <c r="G282" s="225"/>
      <c r="H282" s="225"/>
      <c r="I282" s="225"/>
      <c r="J282" s="225"/>
      <c r="K282" s="225"/>
      <c r="L282" s="225"/>
      <c r="M282" s="225"/>
      <c r="N282" s="225"/>
      <c r="O282" s="225"/>
      <c r="P282" s="225"/>
      <c r="Q282" s="225"/>
      <c r="R282" s="225"/>
      <c r="S282" s="225"/>
      <c r="T282" s="225"/>
      <c r="U282" s="225"/>
      <c r="V282" s="225"/>
      <c r="W282" s="225"/>
      <c r="X282" s="206"/>
      <c r="Y282" s="206"/>
      <c r="Z282" s="206"/>
      <c r="AA282" s="206"/>
      <c r="AB282" s="206"/>
      <c r="AC282" s="206"/>
      <c r="AD282" s="206"/>
      <c r="AE282" s="206"/>
      <c r="AF282" s="206"/>
      <c r="AG282" s="206" t="s">
        <v>280</v>
      </c>
      <c r="AH282" s="206">
        <v>0</v>
      </c>
      <c r="AI282" s="206"/>
      <c r="AJ282" s="206"/>
      <c r="AK282" s="206"/>
      <c r="AL282" s="206"/>
      <c r="AM282" s="206"/>
      <c r="AN282" s="206"/>
      <c r="AO282" s="206"/>
      <c r="AP282" s="206"/>
      <c r="AQ282" s="206"/>
      <c r="AR282" s="206"/>
      <c r="AS282" s="206"/>
      <c r="AT282" s="206"/>
      <c r="AU282" s="206"/>
      <c r="AV282" s="206"/>
      <c r="AW282" s="206"/>
      <c r="AX282" s="206"/>
      <c r="AY282" s="206"/>
      <c r="AZ282" s="206"/>
      <c r="BA282" s="206"/>
      <c r="BB282" s="206"/>
      <c r="BC282" s="206"/>
      <c r="BD282" s="206"/>
      <c r="BE282" s="206"/>
      <c r="BF282" s="206"/>
      <c r="BG282" s="206"/>
      <c r="BH282" s="206"/>
    </row>
    <row r="283" spans="1:60" outlineLevel="1" x14ac:dyDescent="0.25">
      <c r="A283" s="223"/>
      <c r="B283" s="224"/>
      <c r="C283" s="254" t="s">
        <v>971</v>
      </c>
      <c r="D283" s="226"/>
      <c r="E283" s="227">
        <v>-4.41</v>
      </c>
      <c r="F283" s="225"/>
      <c r="G283" s="225"/>
      <c r="H283" s="225"/>
      <c r="I283" s="225"/>
      <c r="J283" s="225"/>
      <c r="K283" s="225"/>
      <c r="L283" s="225"/>
      <c r="M283" s="225"/>
      <c r="N283" s="225"/>
      <c r="O283" s="225"/>
      <c r="P283" s="225"/>
      <c r="Q283" s="225"/>
      <c r="R283" s="225"/>
      <c r="S283" s="225"/>
      <c r="T283" s="225"/>
      <c r="U283" s="225"/>
      <c r="V283" s="225"/>
      <c r="W283" s="225"/>
      <c r="X283" s="206"/>
      <c r="Y283" s="206"/>
      <c r="Z283" s="206"/>
      <c r="AA283" s="206"/>
      <c r="AB283" s="206"/>
      <c r="AC283" s="206"/>
      <c r="AD283" s="206"/>
      <c r="AE283" s="206"/>
      <c r="AF283" s="206"/>
      <c r="AG283" s="206" t="s">
        <v>280</v>
      </c>
      <c r="AH283" s="206">
        <v>0</v>
      </c>
      <c r="AI283" s="206"/>
      <c r="AJ283" s="206"/>
      <c r="AK283" s="206"/>
      <c r="AL283" s="206"/>
      <c r="AM283" s="206"/>
      <c r="AN283" s="206"/>
      <c r="AO283" s="206"/>
      <c r="AP283" s="206"/>
      <c r="AQ283" s="206"/>
      <c r="AR283" s="206"/>
      <c r="AS283" s="206"/>
      <c r="AT283" s="206"/>
      <c r="AU283" s="206"/>
      <c r="AV283" s="206"/>
      <c r="AW283" s="206"/>
      <c r="AX283" s="206"/>
      <c r="AY283" s="206"/>
      <c r="AZ283" s="206"/>
      <c r="BA283" s="206"/>
      <c r="BB283" s="206"/>
      <c r="BC283" s="206"/>
      <c r="BD283" s="206"/>
      <c r="BE283" s="206"/>
      <c r="BF283" s="206"/>
      <c r="BG283" s="206"/>
      <c r="BH283" s="206"/>
    </row>
    <row r="284" spans="1:60" outlineLevel="1" x14ac:dyDescent="0.25">
      <c r="A284" s="223"/>
      <c r="B284" s="224"/>
      <c r="C284" s="254" t="s">
        <v>972</v>
      </c>
      <c r="D284" s="226"/>
      <c r="E284" s="227">
        <v>3.4649999999999999</v>
      </c>
      <c r="F284" s="225"/>
      <c r="G284" s="225"/>
      <c r="H284" s="225"/>
      <c r="I284" s="225"/>
      <c r="J284" s="225"/>
      <c r="K284" s="225"/>
      <c r="L284" s="225"/>
      <c r="M284" s="225"/>
      <c r="N284" s="225"/>
      <c r="O284" s="225"/>
      <c r="P284" s="225"/>
      <c r="Q284" s="225"/>
      <c r="R284" s="225"/>
      <c r="S284" s="225"/>
      <c r="T284" s="225"/>
      <c r="U284" s="225"/>
      <c r="V284" s="225"/>
      <c r="W284" s="225"/>
      <c r="X284" s="206"/>
      <c r="Y284" s="206"/>
      <c r="Z284" s="206"/>
      <c r="AA284" s="206"/>
      <c r="AB284" s="206"/>
      <c r="AC284" s="206"/>
      <c r="AD284" s="206"/>
      <c r="AE284" s="206"/>
      <c r="AF284" s="206"/>
      <c r="AG284" s="206" t="s">
        <v>280</v>
      </c>
      <c r="AH284" s="206">
        <v>0</v>
      </c>
      <c r="AI284" s="206"/>
      <c r="AJ284" s="206"/>
      <c r="AK284" s="206"/>
      <c r="AL284" s="206"/>
      <c r="AM284" s="206"/>
      <c r="AN284" s="206"/>
      <c r="AO284" s="206"/>
      <c r="AP284" s="206"/>
      <c r="AQ284" s="206"/>
      <c r="AR284" s="206"/>
      <c r="AS284" s="206"/>
      <c r="AT284" s="206"/>
      <c r="AU284" s="206"/>
      <c r="AV284" s="206"/>
      <c r="AW284" s="206"/>
      <c r="AX284" s="206"/>
      <c r="AY284" s="206"/>
      <c r="AZ284" s="206"/>
      <c r="BA284" s="206"/>
      <c r="BB284" s="206"/>
      <c r="BC284" s="206"/>
      <c r="BD284" s="206"/>
      <c r="BE284" s="206"/>
      <c r="BF284" s="206"/>
      <c r="BG284" s="206"/>
      <c r="BH284" s="206"/>
    </row>
    <row r="285" spans="1:60" outlineLevel="1" x14ac:dyDescent="0.25">
      <c r="A285" s="223"/>
      <c r="B285" s="224"/>
      <c r="C285" s="254" t="s">
        <v>973</v>
      </c>
      <c r="D285" s="226"/>
      <c r="E285" s="227">
        <v>6.3920000000000003</v>
      </c>
      <c r="F285" s="225"/>
      <c r="G285" s="225"/>
      <c r="H285" s="225"/>
      <c r="I285" s="225"/>
      <c r="J285" s="225"/>
      <c r="K285" s="225"/>
      <c r="L285" s="225"/>
      <c r="M285" s="225"/>
      <c r="N285" s="225"/>
      <c r="O285" s="225"/>
      <c r="P285" s="225"/>
      <c r="Q285" s="225"/>
      <c r="R285" s="225"/>
      <c r="S285" s="225"/>
      <c r="T285" s="225"/>
      <c r="U285" s="225"/>
      <c r="V285" s="225"/>
      <c r="W285" s="225"/>
      <c r="X285" s="206"/>
      <c r="Y285" s="206"/>
      <c r="Z285" s="206"/>
      <c r="AA285" s="206"/>
      <c r="AB285" s="206"/>
      <c r="AC285" s="206"/>
      <c r="AD285" s="206"/>
      <c r="AE285" s="206"/>
      <c r="AF285" s="206"/>
      <c r="AG285" s="206" t="s">
        <v>280</v>
      </c>
      <c r="AH285" s="206">
        <v>0</v>
      </c>
      <c r="AI285" s="206"/>
      <c r="AJ285" s="206"/>
      <c r="AK285" s="206"/>
      <c r="AL285" s="206"/>
      <c r="AM285" s="206"/>
      <c r="AN285" s="206"/>
      <c r="AO285" s="206"/>
      <c r="AP285" s="206"/>
      <c r="AQ285" s="206"/>
      <c r="AR285" s="206"/>
      <c r="AS285" s="206"/>
      <c r="AT285" s="206"/>
      <c r="AU285" s="206"/>
      <c r="AV285" s="206"/>
      <c r="AW285" s="206"/>
      <c r="AX285" s="206"/>
      <c r="AY285" s="206"/>
      <c r="AZ285" s="206"/>
      <c r="BA285" s="206"/>
      <c r="BB285" s="206"/>
      <c r="BC285" s="206"/>
      <c r="BD285" s="206"/>
      <c r="BE285" s="206"/>
      <c r="BF285" s="206"/>
      <c r="BG285" s="206"/>
      <c r="BH285" s="206"/>
    </row>
    <row r="286" spans="1:60" outlineLevel="1" x14ac:dyDescent="0.25">
      <c r="A286" s="223"/>
      <c r="B286" s="224"/>
      <c r="C286" s="254" t="s">
        <v>974</v>
      </c>
      <c r="D286" s="226"/>
      <c r="E286" s="227">
        <v>-1.194</v>
      </c>
      <c r="F286" s="225"/>
      <c r="G286" s="225"/>
      <c r="H286" s="225"/>
      <c r="I286" s="225"/>
      <c r="J286" s="225"/>
      <c r="K286" s="225"/>
      <c r="L286" s="225"/>
      <c r="M286" s="225"/>
      <c r="N286" s="225"/>
      <c r="O286" s="225"/>
      <c r="P286" s="225"/>
      <c r="Q286" s="225"/>
      <c r="R286" s="225"/>
      <c r="S286" s="225"/>
      <c r="T286" s="225"/>
      <c r="U286" s="225"/>
      <c r="V286" s="225"/>
      <c r="W286" s="225"/>
      <c r="X286" s="206"/>
      <c r="Y286" s="206"/>
      <c r="Z286" s="206"/>
      <c r="AA286" s="206"/>
      <c r="AB286" s="206"/>
      <c r="AC286" s="206"/>
      <c r="AD286" s="206"/>
      <c r="AE286" s="206"/>
      <c r="AF286" s="206"/>
      <c r="AG286" s="206" t="s">
        <v>280</v>
      </c>
      <c r="AH286" s="206">
        <v>0</v>
      </c>
      <c r="AI286" s="206"/>
      <c r="AJ286" s="206"/>
      <c r="AK286" s="206"/>
      <c r="AL286" s="206"/>
      <c r="AM286" s="206"/>
      <c r="AN286" s="206"/>
      <c r="AO286" s="206"/>
      <c r="AP286" s="206"/>
      <c r="AQ286" s="206"/>
      <c r="AR286" s="206"/>
      <c r="AS286" s="206"/>
      <c r="AT286" s="206"/>
      <c r="AU286" s="206"/>
      <c r="AV286" s="206"/>
      <c r="AW286" s="206"/>
      <c r="AX286" s="206"/>
      <c r="AY286" s="206"/>
      <c r="AZ286" s="206"/>
      <c r="BA286" s="206"/>
      <c r="BB286" s="206"/>
      <c r="BC286" s="206"/>
      <c r="BD286" s="206"/>
      <c r="BE286" s="206"/>
      <c r="BF286" s="206"/>
      <c r="BG286" s="206"/>
      <c r="BH286" s="206"/>
    </row>
    <row r="287" spans="1:60" outlineLevel="1" x14ac:dyDescent="0.25">
      <c r="A287" s="223"/>
      <c r="B287" s="224"/>
      <c r="C287" s="254" t="s">
        <v>975</v>
      </c>
      <c r="D287" s="226"/>
      <c r="E287" s="227">
        <v>1.8452500000000001</v>
      </c>
      <c r="F287" s="225"/>
      <c r="G287" s="225"/>
      <c r="H287" s="225"/>
      <c r="I287" s="225"/>
      <c r="J287" s="225"/>
      <c r="K287" s="225"/>
      <c r="L287" s="225"/>
      <c r="M287" s="225"/>
      <c r="N287" s="225"/>
      <c r="O287" s="225"/>
      <c r="P287" s="225"/>
      <c r="Q287" s="225"/>
      <c r="R287" s="225"/>
      <c r="S287" s="225"/>
      <c r="T287" s="225"/>
      <c r="U287" s="225"/>
      <c r="V287" s="225"/>
      <c r="W287" s="225"/>
      <c r="X287" s="206"/>
      <c r="Y287" s="206"/>
      <c r="Z287" s="206"/>
      <c r="AA287" s="206"/>
      <c r="AB287" s="206"/>
      <c r="AC287" s="206"/>
      <c r="AD287" s="206"/>
      <c r="AE287" s="206"/>
      <c r="AF287" s="206"/>
      <c r="AG287" s="206" t="s">
        <v>280</v>
      </c>
      <c r="AH287" s="206">
        <v>0</v>
      </c>
      <c r="AI287" s="206"/>
      <c r="AJ287" s="206"/>
      <c r="AK287" s="206"/>
      <c r="AL287" s="206"/>
      <c r="AM287" s="206"/>
      <c r="AN287" s="206"/>
      <c r="AO287" s="206"/>
      <c r="AP287" s="206"/>
      <c r="AQ287" s="206"/>
      <c r="AR287" s="206"/>
      <c r="AS287" s="206"/>
      <c r="AT287" s="206"/>
      <c r="AU287" s="206"/>
      <c r="AV287" s="206"/>
      <c r="AW287" s="206"/>
      <c r="AX287" s="206"/>
      <c r="AY287" s="206"/>
      <c r="AZ287" s="206"/>
      <c r="BA287" s="206"/>
      <c r="BB287" s="206"/>
      <c r="BC287" s="206"/>
      <c r="BD287" s="206"/>
      <c r="BE287" s="206"/>
      <c r="BF287" s="206"/>
      <c r="BG287" s="206"/>
      <c r="BH287" s="206"/>
    </row>
    <row r="288" spans="1:60" ht="20.399999999999999" outlineLevel="1" x14ac:dyDescent="0.25">
      <c r="A288" s="223"/>
      <c r="B288" s="224"/>
      <c r="C288" s="254" t="s">
        <v>976</v>
      </c>
      <c r="D288" s="226"/>
      <c r="E288" s="227">
        <v>16.619199999999999</v>
      </c>
      <c r="F288" s="225"/>
      <c r="G288" s="225"/>
      <c r="H288" s="225"/>
      <c r="I288" s="225"/>
      <c r="J288" s="225"/>
      <c r="K288" s="225"/>
      <c r="L288" s="225"/>
      <c r="M288" s="225"/>
      <c r="N288" s="225"/>
      <c r="O288" s="225"/>
      <c r="P288" s="225"/>
      <c r="Q288" s="225"/>
      <c r="R288" s="225"/>
      <c r="S288" s="225"/>
      <c r="T288" s="225"/>
      <c r="U288" s="225"/>
      <c r="V288" s="225"/>
      <c r="W288" s="225"/>
      <c r="X288" s="206"/>
      <c r="Y288" s="206"/>
      <c r="Z288" s="206"/>
      <c r="AA288" s="206"/>
      <c r="AB288" s="206"/>
      <c r="AC288" s="206"/>
      <c r="AD288" s="206"/>
      <c r="AE288" s="206"/>
      <c r="AF288" s="206"/>
      <c r="AG288" s="206" t="s">
        <v>280</v>
      </c>
      <c r="AH288" s="206">
        <v>0</v>
      </c>
      <c r="AI288" s="206"/>
      <c r="AJ288" s="206"/>
      <c r="AK288" s="206"/>
      <c r="AL288" s="206"/>
      <c r="AM288" s="206"/>
      <c r="AN288" s="206"/>
      <c r="AO288" s="206"/>
      <c r="AP288" s="206"/>
      <c r="AQ288" s="206"/>
      <c r="AR288" s="206"/>
      <c r="AS288" s="206"/>
      <c r="AT288" s="206"/>
      <c r="AU288" s="206"/>
      <c r="AV288" s="206"/>
      <c r="AW288" s="206"/>
      <c r="AX288" s="206"/>
      <c r="AY288" s="206"/>
      <c r="AZ288" s="206"/>
      <c r="BA288" s="206"/>
      <c r="BB288" s="206"/>
      <c r="BC288" s="206"/>
      <c r="BD288" s="206"/>
      <c r="BE288" s="206"/>
      <c r="BF288" s="206"/>
      <c r="BG288" s="206"/>
      <c r="BH288" s="206"/>
    </row>
    <row r="289" spans="1:60" outlineLevel="1" x14ac:dyDescent="0.25">
      <c r="A289" s="223"/>
      <c r="B289" s="224"/>
      <c r="C289" s="254" t="s">
        <v>437</v>
      </c>
      <c r="D289" s="226"/>
      <c r="E289" s="227">
        <v>-1.08</v>
      </c>
      <c r="F289" s="225"/>
      <c r="G289" s="225"/>
      <c r="H289" s="225"/>
      <c r="I289" s="225"/>
      <c r="J289" s="225"/>
      <c r="K289" s="225"/>
      <c r="L289" s="225"/>
      <c r="M289" s="225"/>
      <c r="N289" s="225"/>
      <c r="O289" s="225"/>
      <c r="P289" s="225"/>
      <c r="Q289" s="225"/>
      <c r="R289" s="225"/>
      <c r="S289" s="225"/>
      <c r="T289" s="225"/>
      <c r="U289" s="225"/>
      <c r="V289" s="225"/>
      <c r="W289" s="225"/>
      <c r="X289" s="206"/>
      <c r="Y289" s="206"/>
      <c r="Z289" s="206"/>
      <c r="AA289" s="206"/>
      <c r="AB289" s="206"/>
      <c r="AC289" s="206"/>
      <c r="AD289" s="206"/>
      <c r="AE289" s="206"/>
      <c r="AF289" s="206"/>
      <c r="AG289" s="206" t="s">
        <v>280</v>
      </c>
      <c r="AH289" s="206">
        <v>0</v>
      </c>
      <c r="AI289" s="206"/>
      <c r="AJ289" s="206"/>
      <c r="AK289" s="206"/>
      <c r="AL289" s="206"/>
      <c r="AM289" s="206"/>
      <c r="AN289" s="206"/>
      <c r="AO289" s="206"/>
      <c r="AP289" s="206"/>
      <c r="AQ289" s="206"/>
      <c r="AR289" s="206"/>
      <c r="AS289" s="206"/>
      <c r="AT289" s="206"/>
      <c r="AU289" s="206"/>
      <c r="AV289" s="206"/>
      <c r="AW289" s="206"/>
      <c r="AX289" s="206"/>
      <c r="AY289" s="206"/>
      <c r="AZ289" s="206"/>
      <c r="BA289" s="206"/>
      <c r="BB289" s="206"/>
      <c r="BC289" s="206"/>
      <c r="BD289" s="206"/>
      <c r="BE289" s="206"/>
      <c r="BF289" s="206"/>
      <c r="BG289" s="206"/>
      <c r="BH289" s="206"/>
    </row>
    <row r="290" spans="1:60" outlineLevel="1" x14ac:dyDescent="0.25">
      <c r="A290" s="223"/>
      <c r="B290" s="224"/>
      <c r="C290" s="254" t="s">
        <v>977</v>
      </c>
      <c r="D290" s="226"/>
      <c r="E290" s="227">
        <v>0.96</v>
      </c>
      <c r="F290" s="225"/>
      <c r="G290" s="225"/>
      <c r="H290" s="225"/>
      <c r="I290" s="225"/>
      <c r="J290" s="225"/>
      <c r="K290" s="225"/>
      <c r="L290" s="225"/>
      <c r="M290" s="225"/>
      <c r="N290" s="225"/>
      <c r="O290" s="225"/>
      <c r="P290" s="225"/>
      <c r="Q290" s="225"/>
      <c r="R290" s="225"/>
      <c r="S290" s="225"/>
      <c r="T290" s="225"/>
      <c r="U290" s="225"/>
      <c r="V290" s="225"/>
      <c r="W290" s="225"/>
      <c r="X290" s="206"/>
      <c r="Y290" s="206"/>
      <c r="Z290" s="206"/>
      <c r="AA290" s="206"/>
      <c r="AB290" s="206"/>
      <c r="AC290" s="206"/>
      <c r="AD290" s="206"/>
      <c r="AE290" s="206"/>
      <c r="AF290" s="206"/>
      <c r="AG290" s="206" t="s">
        <v>280</v>
      </c>
      <c r="AH290" s="206">
        <v>0</v>
      </c>
      <c r="AI290" s="206"/>
      <c r="AJ290" s="206"/>
      <c r="AK290" s="206"/>
      <c r="AL290" s="206"/>
      <c r="AM290" s="206"/>
      <c r="AN290" s="206"/>
      <c r="AO290" s="206"/>
      <c r="AP290" s="206"/>
      <c r="AQ290" s="206"/>
      <c r="AR290" s="206"/>
      <c r="AS290" s="206"/>
      <c r="AT290" s="206"/>
      <c r="AU290" s="206"/>
      <c r="AV290" s="206"/>
      <c r="AW290" s="206"/>
      <c r="AX290" s="206"/>
      <c r="AY290" s="206"/>
      <c r="AZ290" s="206"/>
      <c r="BA290" s="206"/>
      <c r="BB290" s="206"/>
      <c r="BC290" s="206"/>
      <c r="BD290" s="206"/>
      <c r="BE290" s="206"/>
      <c r="BF290" s="206"/>
      <c r="BG290" s="206"/>
      <c r="BH290" s="206"/>
    </row>
    <row r="291" spans="1:60" outlineLevel="1" x14ac:dyDescent="0.25">
      <c r="A291" s="223"/>
      <c r="B291" s="224"/>
      <c r="C291" s="254" t="s">
        <v>978</v>
      </c>
      <c r="D291" s="226"/>
      <c r="E291" s="227">
        <v>21.58578</v>
      </c>
      <c r="F291" s="225"/>
      <c r="G291" s="225"/>
      <c r="H291" s="225"/>
      <c r="I291" s="225"/>
      <c r="J291" s="225"/>
      <c r="K291" s="225"/>
      <c r="L291" s="225"/>
      <c r="M291" s="225"/>
      <c r="N291" s="225"/>
      <c r="O291" s="225"/>
      <c r="P291" s="225"/>
      <c r="Q291" s="225"/>
      <c r="R291" s="225"/>
      <c r="S291" s="225"/>
      <c r="T291" s="225"/>
      <c r="U291" s="225"/>
      <c r="V291" s="225"/>
      <c r="W291" s="225"/>
      <c r="X291" s="206"/>
      <c r="Y291" s="206"/>
      <c r="Z291" s="206"/>
      <c r="AA291" s="206"/>
      <c r="AB291" s="206"/>
      <c r="AC291" s="206"/>
      <c r="AD291" s="206"/>
      <c r="AE291" s="206"/>
      <c r="AF291" s="206"/>
      <c r="AG291" s="206" t="s">
        <v>280</v>
      </c>
      <c r="AH291" s="206">
        <v>0</v>
      </c>
      <c r="AI291" s="206"/>
      <c r="AJ291" s="206"/>
      <c r="AK291" s="206"/>
      <c r="AL291" s="206"/>
      <c r="AM291" s="206"/>
      <c r="AN291" s="206"/>
      <c r="AO291" s="206"/>
      <c r="AP291" s="206"/>
      <c r="AQ291" s="206"/>
      <c r="AR291" s="206"/>
      <c r="AS291" s="206"/>
      <c r="AT291" s="206"/>
      <c r="AU291" s="206"/>
      <c r="AV291" s="206"/>
      <c r="AW291" s="206"/>
      <c r="AX291" s="206"/>
      <c r="AY291" s="206"/>
      <c r="AZ291" s="206"/>
      <c r="BA291" s="206"/>
      <c r="BB291" s="206"/>
      <c r="BC291" s="206"/>
      <c r="BD291" s="206"/>
      <c r="BE291" s="206"/>
      <c r="BF291" s="206"/>
      <c r="BG291" s="206"/>
      <c r="BH291" s="206"/>
    </row>
    <row r="292" spans="1:60" outlineLevel="1" x14ac:dyDescent="0.25">
      <c r="A292" s="223"/>
      <c r="B292" s="224"/>
      <c r="C292" s="254" t="s">
        <v>979</v>
      </c>
      <c r="D292" s="226"/>
      <c r="E292" s="227">
        <v>-4.32</v>
      </c>
      <c r="F292" s="225"/>
      <c r="G292" s="225"/>
      <c r="H292" s="225"/>
      <c r="I292" s="225"/>
      <c r="J292" s="225"/>
      <c r="K292" s="225"/>
      <c r="L292" s="225"/>
      <c r="M292" s="225"/>
      <c r="N292" s="225"/>
      <c r="O292" s="225"/>
      <c r="P292" s="225"/>
      <c r="Q292" s="225"/>
      <c r="R292" s="225"/>
      <c r="S292" s="225"/>
      <c r="T292" s="225"/>
      <c r="U292" s="225"/>
      <c r="V292" s="225"/>
      <c r="W292" s="225"/>
      <c r="X292" s="206"/>
      <c r="Y292" s="206"/>
      <c r="Z292" s="206"/>
      <c r="AA292" s="206"/>
      <c r="AB292" s="206"/>
      <c r="AC292" s="206"/>
      <c r="AD292" s="206"/>
      <c r="AE292" s="206"/>
      <c r="AF292" s="206"/>
      <c r="AG292" s="206" t="s">
        <v>280</v>
      </c>
      <c r="AH292" s="206">
        <v>0</v>
      </c>
      <c r="AI292" s="206"/>
      <c r="AJ292" s="206"/>
      <c r="AK292" s="206"/>
      <c r="AL292" s="206"/>
      <c r="AM292" s="206"/>
      <c r="AN292" s="206"/>
      <c r="AO292" s="206"/>
      <c r="AP292" s="206"/>
      <c r="AQ292" s="206"/>
      <c r="AR292" s="206"/>
      <c r="AS292" s="206"/>
      <c r="AT292" s="206"/>
      <c r="AU292" s="206"/>
      <c r="AV292" s="206"/>
      <c r="AW292" s="206"/>
      <c r="AX292" s="206"/>
      <c r="AY292" s="206"/>
      <c r="AZ292" s="206"/>
      <c r="BA292" s="206"/>
      <c r="BB292" s="206"/>
      <c r="BC292" s="206"/>
      <c r="BD292" s="206"/>
      <c r="BE292" s="206"/>
      <c r="BF292" s="206"/>
      <c r="BG292" s="206"/>
      <c r="BH292" s="206"/>
    </row>
    <row r="293" spans="1:60" outlineLevel="1" x14ac:dyDescent="0.25">
      <c r="A293" s="223"/>
      <c r="B293" s="224"/>
      <c r="C293" s="254" t="s">
        <v>980</v>
      </c>
      <c r="D293" s="226"/>
      <c r="E293" s="227">
        <v>14.5418</v>
      </c>
      <c r="F293" s="225"/>
      <c r="G293" s="225"/>
      <c r="H293" s="225"/>
      <c r="I293" s="225"/>
      <c r="J293" s="225"/>
      <c r="K293" s="225"/>
      <c r="L293" s="225"/>
      <c r="M293" s="225"/>
      <c r="N293" s="225"/>
      <c r="O293" s="225"/>
      <c r="P293" s="225"/>
      <c r="Q293" s="225"/>
      <c r="R293" s="225"/>
      <c r="S293" s="225"/>
      <c r="T293" s="225"/>
      <c r="U293" s="225"/>
      <c r="V293" s="225"/>
      <c r="W293" s="225"/>
      <c r="X293" s="206"/>
      <c r="Y293" s="206"/>
      <c r="Z293" s="206"/>
      <c r="AA293" s="206"/>
      <c r="AB293" s="206"/>
      <c r="AC293" s="206"/>
      <c r="AD293" s="206"/>
      <c r="AE293" s="206"/>
      <c r="AF293" s="206"/>
      <c r="AG293" s="206" t="s">
        <v>280</v>
      </c>
      <c r="AH293" s="206">
        <v>0</v>
      </c>
      <c r="AI293" s="206"/>
      <c r="AJ293" s="206"/>
      <c r="AK293" s="206"/>
      <c r="AL293" s="206"/>
      <c r="AM293" s="206"/>
      <c r="AN293" s="206"/>
      <c r="AO293" s="206"/>
      <c r="AP293" s="206"/>
      <c r="AQ293" s="206"/>
      <c r="AR293" s="206"/>
      <c r="AS293" s="206"/>
      <c r="AT293" s="206"/>
      <c r="AU293" s="206"/>
      <c r="AV293" s="206"/>
      <c r="AW293" s="206"/>
      <c r="AX293" s="206"/>
      <c r="AY293" s="206"/>
      <c r="AZ293" s="206"/>
      <c r="BA293" s="206"/>
      <c r="BB293" s="206"/>
      <c r="BC293" s="206"/>
      <c r="BD293" s="206"/>
      <c r="BE293" s="206"/>
      <c r="BF293" s="206"/>
      <c r="BG293" s="206"/>
      <c r="BH293" s="206"/>
    </row>
    <row r="294" spans="1:60" outlineLevel="1" x14ac:dyDescent="0.25">
      <c r="A294" s="223"/>
      <c r="B294" s="224"/>
      <c r="C294" s="254" t="s">
        <v>413</v>
      </c>
      <c r="D294" s="226"/>
      <c r="E294" s="227">
        <v>-1.5760000000000001</v>
      </c>
      <c r="F294" s="225"/>
      <c r="G294" s="225"/>
      <c r="H294" s="225"/>
      <c r="I294" s="225"/>
      <c r="J294" s="225"/>
      <c r="K294" s="225"/>
      <c r="L294" s="225"/>
      <c r="M294" s="225"/>
      <c r="N294" s="225"/>
      <c r="O294" s="225"/>
      <c r="P294" s="225"/>
      <c r="Q294" s="225"/>
      <c r="R294" s="225"/>
      <c r="S294" s="225"/>
      <c r="T294" s="225"/>
      <c r="U294" s="225"/>
      <c r="V294" s="225"/>
      <c r="W294" s="225"/>
      <c r="X294" s="206"/>
      <c r="Y294" s="206"/>
      <c r="Z294" s="206"/>
      <c r="AA294" s="206"/>
      <c r="AB294" s="206"/>
      <c r="AC294" s="206"/>
      <c r="AD294" s="206"/>
      <c r="AE294" s="206"/>
      <c r="AF294" s="206"/>
      <c r="AG294" s="206" t="s">
        <v>280</v>
      </c>
      <c r="AH294" s="206">
        <v>0</v>
      </c>
      <c r="AI294" s="206"/>
      <c r="AJ294" s="206"/>
      <c r="AK294" s="206"/>
      <c r="AL294" s="206"/>
      <c r="AM294" s="206"/>
      <c r="AN294" s="206"/>
      <c r="AO294" s="206"/>
      <c r="AP294" s="206"/>
      <c r="AQ294" s="206"/>
      <c r="AR294" s="206"/>
      <c r="AS294" s="206"/>
      <c r="AT294" s="206"/>
      <c r="AU294" s="206"/>
      <c r="AV294" s="206"/>
      <c r="AW294" s="206"/>
      <c r="AX294" s="206"/>
      <c r="AY294" s="206"/>
      <c r="AZ294" s="206"/>
      <c r="BA294" s="206"/>
      <c r="BB294" s="206"/>
      <c r="BC294" s="206"/>
      <c r="BD294" s="206"/>
      <c r="BE294" s="206"/>
      <c r="BF294" s="206"/>
      <c r="BG294" s="206"/>
      <c r="BH294" s="206"/>
    </row>
    <row r="295" spans="1:60" outlineLevel="1" x14ac:dyDescent="0.25">
      <c r="A295" s="223"/>
      <c r="B295" s="224"/>
      <c r="C295" s="254" t="s">
        <v>981</v>
      </c>
      <c r="D295" s="226"/>
      <c r="E295" s="227">
        <v>1.659</v>
      </c>
      <c r="F295" s="225"/>
      <c r="G295" s="225"/>
      <c r="H295" s="225"/>
      <c r="I295" s="225"/>
      <c r="J295" s="225"/>
      <c r="K295" s="225"/>
      <c r="L295" s="225"/>
      <c r="M295" s="225"/>
      <c r="N295" s="225"/>
      <c r="O295" s="225"/>
      <c r="P295" s="225"/>
      <c r="Q295" s="225"/>
      <c r="R295" s="225"/>
      <c r="S295" s="225"/>
      <c r="T295" s="225"/>
      <c r="U295" s="225"/>
      <c r="V295" s="225"/>
      <c r="W295" s="225"/>
      <c r="X295" s="206"/>
      <c r="Y295" s="206"/>
      <c r="Z295" s="206"/>
      <c r="AA295" s="206"/>
      <c r="AB295" s="206"/>
      <c r="AC295" s="206"/>
      <c r="AD295" s="206"/>
      <c r="AE295" s="206"/>
      <c r="AF295" s="206"/>
      <c r="AG295" s="206" t="s">
        <v>280</v>
      </c>
      <c r="AH295" s="206">
        <v>0</v>
      </c>
      <c r="AI295" s="206"/>
      <c r="AJ295" s="206"/>
      <c r="AK295" s="206"/>
      <c r="AL295" s="206"/>
      <c r="AM295" s="206"/>
      <c r="AN295" s="206"/>
      <c r="AO295" s="206"/>
      <c r="AP295" s="206"/>
      <c r="AQ295" s="206"/>
      <c r="AR295" s="206"/>
      <c r="AS295" s="206"/>
      <c r="AT295" s="206"/>
      <c r="AU295" s="206"/>
      <c r="AV295" s="206"/>
      <c r="AW295" s="206"/>
      <c r="AX295" s="206"/>
      <c r="AY295" s="206"/>
      <c r="AZ295" s="206"/>
      <c r="BA295" s="206"/>
      <c r="BB295" s="206"/>
      <c r="BC295" s="206"/>
      <c r="BD295" s="206"/>
      <c r="BE295" s="206"/>
      <c r="BF295" s="206"/>
      <c r="BG295" s="206"/>
      <c r="BH295" s="206"/>
    </row>
    <row r="296" spans="1:60" ht="20.399999999999999" outlineLevel="1" x14ac:dyDescent="0.25">
      <c r="A296" s="223"/>
      <c r="B296" s="224"/>
      <c r="C296" s="254" t="s">
        <v>982</v>
      </c>
      <c r="D296" s="226"/>
      <c r="E296" s="227">
        <v>81.712130000000002</v>
      </c>
      <c r="F296" s="225"/>
      <c r="G296" s="225"/>
      <c r="H296" s="225"/>
      <c r="I296" s="225"/>
      <c r="J296" s="225"/>
      <c r="K296" s="225"/>
      <c r="L296" s="225"/>
      <c r="M296" s="225"/>
      <c r="N296" s="225"/>
      <c r="O296" s="225"/>
      <c r="P296" s="225"/>
      <c r="Q296" s="225"/>
      <c r="R296" s="225"/>
      <c r="S296" s="225"/>
      <c r="T296" s="225"/>
      <c r="U296" s="225"/>
      <c r="V296" s="225"/>
      <c r="W296" s="225"/>
      <c r="X296" s="206"/>
      <c r="Y296" s="206"/>
      <c r="Z296" s="206"/>
      <c r="AA296" s="206"/>
      <c r="AB296" s="206"/>
      <c r="AC296" s="206"/>
      <c r="AD296" s="206"/>
      <c r="AE296" s="206"/>
      <c r="AF296" s="206"/>
      <c r="AG296" s="206" t="s">
        <v>280</v>
      </c>
      <c r="AH296" s="206">
        <v>0</v>
      </c>
      <c r="AI296" s="206"/>
      <c r="AJ296" s="206"/>
      <c r="AK296" s="206"/>
      <c r="AL296" s="206"/>
      <c r="AM296" s="206"/>
      <c r="AN296" s="206"/>
      <c r="AO296" s="206"/>
      <c r="AP296" s="206"/>
      <c r="AQ296" s="206"/>
      <c r="AR296" s="206"/>
      <c r="AS296" s="206"/>
      <c r="AT296" s="206"/>
      <c r="AU296" s="206"/>
      <c r="AV296" s="206"/>
      <c r="AW296" s="206"/>
      <c r="AX296" s="206"/>
      <c r="AY296" s="206"/>
      <c r="AZ296" s="206"/>
      <c r="BA296" s="206"/>
      <c r="BB296" s="206"/>
      <c r="BC296" s="206"/>
      <c r="BD296" s="206"/>
      <c r="BE296" s="206"/>
      <c r="BF296" s="206"/>
      <c r="BG296" s="206"/>
      <c r="BH296" s="206"/>
    </row>
    <row r="297" spans="1:60" outlineLevel="1" x14ac:dyDescent="0.25">
      <c r="A297" s="223"/>
      <c r="B297" s="224"/>
      <c r="C297" s="254" t="s">
        <v>983</v>
      </c>
      <c r="D297" s="226"/>
      <c r="E297" s="227">
        <v>-2.88</v>
      </c>
      <c r="F297" s="225"/>
      <c r="G297" s="225"/>
      <c r="H297" s="225"/>
      <c r="I297" s="225"/>
      <c r="J297" s="225"/>
      <c r="K297" s="225"/>
      <c r="L297" s="225"/>
      <c r="M297" s="225"/>
      <c r="N297" s="225"/>
      <c r="O297" s="225"/>
      <c r="P297" s="225"/>
      <c r="Q297" s="225"/>
      <c r="R297" s="225"/>
      <c r="S297" s="225"/>
      <c r="T297" s="225"/>
      <c r="U297" s="225"/>
      <c r="V297" s="225"/>
      <c r="W297" s="225"/>
      <c r="X297" s="206"/>
      <c r="Y297" s="206"/>
      <c r="Z297" s="206"/>
      <c r="AA297" s="206"/>
      <c r="AB297" s="206"/>
      <c r="AC297" s="206"/>
      <c r="AD297" s="206"/>
      <c r="AE297" s="206"/>
      <c r="AF297" s="206"/>
      <c r="AG297" s="206" t="s">
        <v>280</v>
      </c>
      <c r="AH297" s="206">
        <v>0</v>
      </c>
      <c r="AI297" s="206"/>
      <c r="AJ297" s="206"/>
      <c r="AK297" s="206"/>
      <c r="AL297" s="206"/>
      <c r="AM297" s="206"/>
      <c r="AN297" s="206"/>
      <c r="AO297" s="206"/>
      <c r="AP297" s="206"/>
      <c r="AQ297" s="206"/>
      <c r="AR297" s="206"/>
      <c r="AS297" s="206"/>
      <c r="AT297" s="206"/>
      <c r="AU297" s="206"/>
      <c r="AV297" s="206"/>
      <c r="AW297" s="206"/>
      <c r="AX297" s="206"/>
      <c r="AY297" s="206"/>
      <c r="AZ297" s="206"/>
      <c r="BA297" s="206"/>
      <c r="BB297" s="206"/>
      <c r="BC297" s="206"/>
      <c r="BD297" s="206"/>
      <c r="BE297" s="206"/>
      <c r="BF297" s="206"/>
      <c r="BG297" s="206"/>
      <c r="BH297" s="206"/>
    </row>
    <row r="298" spans="1:60" outlineLevel="1" x14ac:dyDescent="0.25">
      <c r="A298" s="223"/>
      <c r="B298" s="224"/>
      <c r="C298" s="254" t="s">
        <v>984</v>
      </c>
      <c r="D298" s="226"/>
      <c r="E298" s="227">
        <v>-3.94</v>
      </c>
      <c r="F298" s="225"/>
      <c r="G298" s="225"/>
      <c r="H298" s="225"/>
      <c r="I298" s="225"/>
      <c r="J298" s="225"/>
      <c r="K298" s="225"/>
      <c r="L298" s="225"/>
      <c r="M298" s="225"/>
      <c r="N298" s="225"/>
      <c r="O298" s="225"/>
      <c r="P298" s="225"/>
      <c r="Q298" s="225"/>
      <c r="R298" s="225"/>
      <c r="S298" s="225"/>
      <c r="T298" s="225"/>
      <c r="U298" s="225"/>
      <c r="V298" s="225"/>
      <c r="W298" s="225"/>
      <c r="X298" s="206"/>
      <c r="Y298" s="206"/>
      <c r="Z298" s="206"/>
      <c r="AA298" s="206"/>
      <c r="AB298" s="206"/>
      <c r="AC298" s="206"/>
      <c r="AD298" s="206"/>
      <c r="AE298" s="206"/>
      <c r="AF298" s="206"/>
      <c r="AG298" s="206" t="s">
        <v>280</v>
      </c>
      <c r="AH298" s="206">
        <v>0</v>
      </c>
      <c r="AI298" s="206"/>
      <c r="AJ298" s="206"/>
      <c r="AK298" s="206"/>
      <c r="AL298" s="206"/>
      <c r="AM298" s="206"/>
      <c r="AN298" s="206"/>
      <c r="AO298" s="206"/>
      <c r="AP298" s="206"/>
      <c r="AQ298" s="206"/>
      <c r="AR298" s="206"/>
      <c r="AS298" s="206"/>
      <c r="AT298" s="206"/>
      <c r="AU298" s="206"/>
      <c r="AV298" s="206"/>
      <c r="AW298" s="206"/>
      <c r="AX298" s="206"/>
      <c r="AY298" s="206"/>
      <c r="AZ298" s="206"/>
      <c r="BA298" s="206"/>
      <c r="BB298" s="206"/>
      <c r="BC298" s="206"/>
      <c r="BD298" s="206"/>
      <c r="BE298" s="206"/>
      <c r="BF298" s="206"/>
      <c r="BG298" s="206"/>
      <c r="BH298" s="206"/>
    </row>
    <row r="299" spans="1:60" ht="30.6" outlineLevel="1" x14ac:dyDescent="0.25">
      <c r="A299" s="223"/>
      <c r="B299" s="224"/>
      <c r="C299" s="254" t="s">
        <v>985</v>
      </c>
      <c r="D299" s="226"/>
      <c r="E299" s="227">
        <v>3.1589999999999998</v>
      </c>
      <c r="F299" s="225"/>
      <c r="G299" s="225"/>
      <c r="H299" s="225"/>
      <c r="I299" s="225"/>
      <c r="J299" s="225"/>
      <c r="K299" s="225"/>
      <c r="L299" s="225"/>
      <c r="M299" s="225"/>
      <c r="N299" s="225"/>
      <c r="O299" s="225"/>
      <c r="P299" s="225"/>
      <c r="Q299" s="225"/>
      <c r="R299" s="225"/>
      <c r="S299" s="225"/>
      <c r="T299" s="225"/>
      <c r="U299" s="225"/>
      <c r="V299" s="225"/>
      <c r="W299" s="225"/>
      <c r="X299" s="206"/>
      <c r="Y299" s="206"/>
      <c r="Z299" s="206"/>
      <c r="AA299" s="206"/>
      <c r="AB299" s="206"/>
      <c r="AC299" s="206"/>
      <c r="AD299" s="206"/>
      <c r="AE299" s="206"/>
      <c r="AF299" s="206"/>
      <c r="AG299" s="206" t="s">
        <v>280</v>
      </c>
      <c r="AH299" s="206">
        <v>0</v>
      </c>
      <c r="AI299" s="206"/>
      <c r="AJ299" s="206"/>
      <c r="AK299" s="206"/>
      <c r="AL299" s="206"/>
      <c r="AM299" s="206"/>
      <c r="AN299" s="206"/>
      <c r="AO299" s="206"/>
      <c r="AP299" s="206"/>
      <c r="AQ299" s="206"/>
      <c r="AR299" s="206"/>
      <c r="AS299" s="206"/>
      <c r="AT299" s="206"/>
      <c r="AU299" s="206"/>
      <c r="AV299" s="206"/>
      <c r="AW299" s="206"/>
      <c r="AX299" s="206"/>
      <c r="AY299" s="206"/>
      <c r="AZ299" s="206"/>
      <c r="BA299" s="206"/>
      <c r="BB299" s="206"/>
      <c r="BC299" s="206"/>
      <c r="BD299" s="206"/>
      <c r="BE299" s="206"/>
      <c r="BF299" s="206"/>
      <c r="BG299" s="206"/>
      <c r="BH299" s="206"/>
    </row>
    <row r="300" spans="1:60" ht="20.399999999999999" outlineLevel="1" x14ac:dyDescent="0.25">
      <c r="A300" s="223"/>
      <c r="B300" s="224"/>
      <c r="C300" s="254" t="s">
        <v>986</v>
      </c>
      <c r="D300" s="226"/>
      <c r="E300" s="227">
        <v>43.801180000000002</v>
      </c>
      <c r="F300" s="225"/>
      <c r="G300" s="225"/>
      <c r="H300" s="225"/>
      <c r="I300" s="225"/>
      <c r="J300" s="225"/>
      <c r="K300" s="225"/>
      <c r="L300" s="225"/>
      <c r="M300" s="225"/>
      <c r="N300" s="225"/>
      <c r="O300" s="225"/>
      <c r="P300" s="225"/>
      <c r="Q300" s="225"/>
      <c r="R300" s="225"/>
      <c r="S300" s="225"/>
      <c r="T300" s="225"/>
      <c r="U300" s="225"/>
      <c r="V300" s="225"/>
      <c r="W300" s="225"/>
      <c r="X300" s="206"/>
      <c r="Y300" s="206"/>
      <c r="Z300" s="206"/>
      <c r="AA300" s="206"/>
      <c r="AB300" s="206"/>
      <c r="AC300" s="206"/>
      <c r="AD300" s="206"/>
      <c r="AE300" s="206"/>
      <c r="AF300" s="206"/>
      <c r="AG300" s="206" t="s">
        <v>280</v>
      </c>
      <c r="AH300" s="206">
        <v>0</v>
      </c>
      <c r="AI300" s="206"/>
      <c r="AJ300" s="206"/>
      <c r="AK300" s="206"/>
      <c r="AL300" s="206"/>
      <c r="AM300" s="206"/>
      <c r="AN300" s="206"/>
      <c r="AO300" s="206"/>
      <c r="AP300" s="206"/>
      <c r="AQ300" s="206"/>
      <c r="AR300" s="206"/>
      <c r="AS300" s="206"/>
      <c r="AT300" s="206"/>
      <c r="AU300" s="206"/>
      <c r="AV300" s="206"/>
      <c r="AW300" s="206"/>
      <c r="AX300" s="206"/>
      <c r="AY300" s="206"/>
      <c r="AZ300" s="206"/>
      <c r="BA300" s="206"/>
      <c r="BB300" s="206"/>
      <c r="BC300" s="206"/>
      <c r="BD300" s="206"/>
      <c r="BE300" s="206"/>
      <c r="BF300" s="206"/>
      <c r="BG300" s="206"/>
      <c r="BH300" s="206"/>
    </row>
    <row r="301" spans="1:60" outlineLevel="1" x14ac:dyDescent="0.25">
      <c r="A301" s="223"/>
      <c r="B301" s="224"/>
      <c r="C301" s="254" t="s">
        <v>987</v>
      </c>
      <c r="D301" s="226"/>
      <c r="E301" s="227">
        <v>-1.804</v>
      </c>
      <c r="F301" s="225"/>
      <c r="G301" s="225"/>
      <c r="H301" s="225"/>
      <c r="I301" s="225"/>
      <c r="J301" s="225"/>
      <c r="K301" s="225"/>
      <c r="L301" s="225"/>
      <c r="M301" s="225"/>
      <c r="N301" s="225"/>
      <c r="O301" s="225"/>
      <c r="P301" s="225"/>
      <c r="Q301" s="225"/>
      <c r="R301" s="225"/>
      <c r="S301" s="225"/>
      <c r="T301" s="225"/>
      <c r="U301" s="225"/>
      <c r="V301" s="225"/>
      <c r="W301" s="225"/>
      <c r="X301" s="206"/>
      <c r="Y301" s="206"/>
      <c r="Z301" s="206"/>
      <c r="AA301" s="206"/>
      <c r="AB301" s="206"/>
      <c r="AC301" s="206"/>
      <c r="AD301" s="206"/>
      <c r="AE301" s="206"/>
      <c r="AF301" s="206"/>
      <c r="AG301" s="206" t="s">
        <v>280</v>
      </c>
      <c r="AH301" s="206">
        <v>0</v>
      </c>
      <c r="AI301" s="206"/>
      <c r="AJ301" s="206"/>
      <c r="AK301" s="206"/>
      <c r="AL301" s="206"/>
      <c r="AM301" s="206"/>
      <c r="AN301" s="206"/>
      <c r="AO301" s="206"/>
      <c r="AP301" s="206"/>
      <c r="AQ301" s="206"/>
      <c r="AR301" s="206"/>
      <c r="AS301" s="206"/>
      <c r="AT301" s="206"/>
      <c r="AU301" s="206"/>
      <c r="AV301" s="206"/>
      <c r="AW301" s="206"/>
      <c r="AX301" s="206"/>
      <c r="AY301" s="206"/>
      <c r="AZ301" s="206"/>
      <c r="BA301" s="206"/>
      <c r="BB301" s="206"/>
      <c r="BC301" s="206"/>
      <c r="BD301" s="206"/>
      <c r="BE301" s="206"/>
      <c r="BF301" s="206"/>
      <c r="BG301" s="206"/>
      <c r="BH301" s="206"/>
    </row>
    <row r="302" spans="1:60" outlineLevel="1" x14ac:dyDescent="0.25">
      <c r="A302" s="223"/>
      <c r="B302" s="224"/>
      <c r="C302" s="254" t="s">
        <v>988</v>
      </c>
      <c r="D302" s="226"/>
      <c r="E302" s="227">
        <v>3.7349999999999999</v>
      </c>
      <c r="F302" s="225"/>
      <c r="G302" s="225"/>
      <c r="H302" s="225"/>
      <c r="I302" s="225"/>
      <c r="J302" s="225"/>
      <c r="K302" s="225"/>
      <c r="L302" s="225"/>
      <c r="M302" s="225"/>
      <c r="N302" s="225"/>
      <c r="O302" s="225"/>
      <c r="P302" s="225"/>
      <c r="Q302" s="225"/>
      <c r="R302" s="225"/>
      <c r="S302" s="225"/>
      <c r="T302" s="225"/>
      <c r="U302" s="225"/>
      <c r="V302" s="225"/>
      <c r="W302" s="225"/>
      <c r="X302" s="206"/>
      <c r="Y302" s="206"/>
      <c r="Z302" s="206"/>
      <c r="AA302" s="206"/>
      <c r="AB302" s="206"/>
      <c r="AC302" s="206"/>
      <c r="AD302" s="206"/>
      <c r="AE302" s="206"/>
      <c r="AF302" s="206"/>
      <c r="AG302" s="206" t="s">
        <v>280</v>
      </c>
      <c r="AH302" s="206">
        <v>0</v>
      </c>
      <c r="AI302" s="206"/>
      <c r="AJ302" s="206"/>
      <c r="AK302" s="206"/>
      <c r="AL302" s="206"/>
      <c r="AM302" s="206"/>
      <c r="AN302" s="206"/>
      <c r="AO302" s="206"/>
      <c r="AP302" s="206"/>
      <c r="AQ302" s="206"/>
      <c r="AR302" s="206"/>
      <c r="AS302" s="206"/>
      <c r="AT302" s="206"/>
      <c r="AU302" s="206"/>
      <c r="AV302" s="206"/>
      <c r="AW302" s="206"/>
      <c r="AX302" s="206"/>
      <c r="AY302" s="206"/>
      <c r="AZ302" s="206"/>
      <c r="BA302" s="206"/>
      <c r="BB302" s="206"/>
      <c r="BC302" s="206"/>
      <c r="BD302" s="206"/>
      <c r="BE302" s="206"/>
      <c r="BF302" s="206"/>
      <c r="BG302" s="206"/>
      <c r="BH302" s="206"/>
    </row>
    <row r="303" spans="1:60" outlineLevel="1" x14ac:dyDescent="0.25">
      <c r="A303" s="223"/>
      <c r="B303" s="224"/>
      <c r="C303" s="254" t="s">
        <v>989</v>
      </c>
      <c r="D303" s="226"/>
      <c r="E303" s="227">
        <v>9.5879999999999992</v>
      </c>
      <c r="F303" s="225"/>
      <c r="G303" s="225"/>
      <c r="H303" s="225"/>
      <c r="I303" s="225"/>
      <c r="J303" s="225"/>
      <c r="K303" s="225"/>
      <c r="L303" s="225"/>
      <c r="M303" s="225"/>
      <c r="N303" s="225"/>
      <c r="O303" s="225"/>
      <c r="P303" s="225"/>
      <c r="Q303" s="225"/>
      <c r="R303" s="225"/>
      <c r="S303" s="225"/>
      <c r="T303" s="225"/>
      <c r="U303" s="225"/>
      <c r="V303" s="225"/>
      <c r="W303" s="225"/>
      <c r="X303" s="206"/>
      <c r="Y303" s="206"/>
      <c r="Z303" s="206"/>
      <c r="AA303" s="206"/>
      <c r="AB303" s="206"/>
      <c r="AC303" s="206"/>
      <c r="AD303" s="206"/>
      <c r="AE303" s="206"/>
      <c r="AF303" s="206"/>
      <c r="AG303" s="206" t="s">
        <v>280</v>
      </c>
      <c r="AH303" s="206">
        <v>0</v>
      </c>
      <c r="AI303" s="206"/>
      <c r="AJ303" s="206"/>
      <c r="AK303" s="206"/>
      <c r="AL303" s="206"/>
      <c r="AM303" s="206"/>
      <c r="AN303" s="206"/>
      <c r="AO303" s="206"/>
      <c r="AP303" s="206"/>
      <c r="AQ303" s="206"/>
      <c r="AR303" s="206"/>
      <c r="AS303" s="206"/>
      <c r="AT303" s="206"/>
      <c r="AU303" s="206"/>
      <c r="AV303" s="206"/>
      <c r="AW303" s="206"/>
      <c r="AX303" s="206"/>
      <c r="AY303" s="206"/>
      <c r="AZ303" s="206"/>
      <c r="BA303" s="206"/>
      <c r="BB303" s="206"/>
      <c r="BC303" s="206"/>
      <c r="BD303" s="206"/>
      <c r="BE303" s="206"/>
      <c r="BF303" s="206"/>
      <c r="BG303" s="206"/>
      <c r="BH303" s="206"/>
    </row>
    <row r="304" spans="1:60" ht="20.399999999999999" outlineLevel="1" x14ac:dyDescent="0.25">
      <c r="A304" s="223"/>
      <c r="B304" s="224"/>
      <c r="C304" s="254" t="s">
        <v>990</v>
      </c>
      <c r="D304" s="226"/>
      <c r="E304" s="227">
        <v>16.619199999999999</v>
      </c>
      <c r="F304" s="225"/>
      <c r="G304" s="225"/>
      <c r="H304" s="225"/>
      <c r="I304" s="225"/>
      <c r="J304" s="225"/>
      <c r="K304" s="225"/>
      <c r="L304" s="225"/>
      <c r="M304" s="225"/>
      <c r="N304" s="225"/>
      <c r="O304" s="225"/>
      <c r="P304" s="225"/>
      <c r="Q304" s="225"/>
      <c r="R304" s="225"/>
      <c r="S304" s="225"/>
      <c r="T304" s="225"/>
      <c r="U304" s="225"/>
      <c r="V304" s="225"/>
      <c r="W304" s="225"/>
      <c r="X304" s="206"/>
      <c r="Y304" s="206"/>
      <c r="Z304" s="206"/>
      <c r="AA304" s="206"/>
      <c r="AB304" s="206"/>
      <c r="AC304" s="206"/>
      <c r="AD304" s="206"/>
      <c r="AE304" s="206"/>
      <c r="AF304" s="206"/>
      <c r="AG304" s="206" t="s">
        <v>280</v>
      </c>
      <c r="AH304" s="206">
        <v>0</v>
      </c>
      <c r="AI304" s="206"/>
      <c r="AJ304" s="206"/>
      <c r="AK304" s="206"/>
      <c r="AL304" s="206"/>
      <c r="AM304" s="206"/>
      <c r="AN304" s="206"/>
      <c r="AO304" s="206"/>
      <c r="AP304" s="206"/>
      <c r="AQ304" s="206"/>
      <c r="AR304" s="206"/>
      <c r="AS304" s="206"/>
      <c r="AT304" s="206"/>
      <c r="AU304" s="206"/>
      <c r="AV304" s="206"/>
      <c r="AW304" s="206"/>
      <c r="AX304" s="206"/>
      <c r="AY304" s="206"/>
      <c r="AZ304" s="206"/>
      <c r="BA304" s="206"/>
      <c r="BB304" s="206"/>
      <c r="BC304" s="206"/>
      <c r="BD304" s="206"/>
      <c r="BE304" s="206"/>
      <c r="BF304" s="206"/>
      <c r="BG304" s="206"/>
      <c r="BH304" s="206"/>
    </row>
    <row r="305" spans="1:60" outlineLevel="1" x14ac:dyDescent="0.25">
      <c r="A305" s="223"/>
      <c r="B305" s="224"/>
      <c r="C305" s="254" t="s">
        <v>437</v>
      </c>
      <c r="D305" s="226"/>
      <c r="E305" s="227">
        <v>-1.08</v>
      </c>
      <c r="F305" s="225"/>
      <c r="G305" s="225"/>
      <c r="H305" s="225"/>
      <c r="I305" s="225"/>
      <c r="J305" s="225"/>
      <c r="K305" s="225"/>
      <c r="L305" s="225"/>
      <c r="M305" s="225"/>
      <c r="N305" s="225"/>
      <c r="O305" s="225"/>
      <c r="P305" s="225"/>
      <c r="Q305" s="225"/>
      <c r="R305" s="225"/>
      <c r="S305" s="225"/>
      <c r="T305" s="225"/>
      <c r="U305" s="225"/>
      <c r="V305" s="225"/>
      <c r="W305" s="225"/>
      <c r="X305" s="206"/>
      <c r="Y305" s="206"/>
      <c r="Z305" s="206"/>
      <c r="AA305" s="206"/>
      <c r="AB305" s="206"/>
      <c r="AC305" s="206"/>
      <c r="AD305" s="206"/>
      <c r="AE305" s="206"/>
      <c r="AF305" s="206"/>
      <c r="AG305" s="206" t="s">
        <v>280</v>
      </c>
      <c r="AH305" s="206">
        <v>0</v>
      </c>
      <c r="AI305" s="206"/>
      <c r="AJ305" s="206"/>
      <c r="AK305" s="206"/>
      <c r="AL305" s="206"/>
      <c r="AM305" s="206"/>
      <c r="AN305" s="206"/>
      <c r="AO305" s="206"/>
      <c r="AP305" s="206"/>
      <c r="AQ305" s="206"/>
      <c r="AR305" s="206"/>
      <c r="AS305" s="206"/>
      <c r="AT305" s="206"/>
      <c r="AU305" s="206"/>
      <c r="AV305" s="206"/>
      <c r="AW305" s="206"/>
      <c r="AX305" s="206"/>
      <c r="AY305" s="206"/>
      <c r="AZ305" s="206"/>
      <c r="BA305" s="206"/>
      <c r="BB305" s="206"/>
      <c r="BC305" s="206"/>
      <c r="BD305" s="206"/>
      <c r="BE305" s="206"/>
      <c r="BF305" s="206"/>
      <c r="BG305" s="206"/>
      <c r="BH305" s="206"/>
    </row>
    <row r="306" spans="1:60" outlineLevel="1" x14ac:dyDescent="0.25">
      <c r="A306" s="223"/>
      <c r="B306" s="224"/>
      <c r="C306" s="254" t="s">
        <v>991</v>
      </c>
      <c r="D306" s="226"/>
      <c r="E306" s="227">
        <v>0.96</v>
      </c>
      <c r="F306" s="225"/>
      <c r="G306" s="225"/>
      <c r="H306" s="225"/>
      <c r="I306" s="225"/>
      <c r="J306" s="225"/>
      <c r="K306" s="225"/>
      <c r="L306" s="225"/>
      <c r="M306" s="225"/>
      <c r="N306" s="225"/>
      <c r="O306" s="225"/>
      <c r="P306" s="225"/>
      <c r="Q306" s="225"/>
      <c r="R306" s="225"/>
      <c r="S306" s="225"/>
      <c r="T306" s="225"/>
      <c r="U306" s="225"/>
      <c r="V306" s="225"/>
      <c r="W306" s="225"/>
      <c r="X306" s="206"/>
      <c r="Y306" s="206"/>
      <c r="Z306" s="206"/>
      <c r="AA306" s="206"/>
      <c r="AB306" s="206"/>
      <c r="AC306" s="206"/>
      <c r="AD306" s="206"/>
      <c r="AE306" s="206"/>
      <c r="AF306" s="206"/>
      <c r="AG306" s="206" t="s">
        <v>280</v>
      </c>
      <c r="AH306" s="206">
        <v>0</v>
      </c>
      <c r="AI306" s="206"/>
      <c r="AJ306" s="206"/>
      <c r="AK306" s="206"/>
      <c r="AL306" s="206"/>
      <c r="AM306" s="206"/>
      <c r="AN306" s="206"/>
      <c r="AO306" s="206"/>
      <c r="AP306" s="206"/>
      <c r="AQ306" s="206"/>
      <c r="AR306" s="206"/>
      <c r="AS306" s="206"/>
      <c r="AT306" s="206"/>
      <c r="AU306" s="206"/>
      <c r="AV306" s="206"/>
      <c r="AW306" s="206"/>
      <c r="AX306" s="206"/>
      <c r="AY306" s="206"/>
      <c r="AZ306" s="206"/>
      <c r="BA306" s="206"/>
      <c r="BB306" s="206"/>
      <c r="BC306" s="206"/>
      <c r="BD306" s="206"/>
      <c r="BE306" s="206"/>
      <c r="BF306" s="206"/>
      <c r="BG306" s="206"/>
      <c r="BH306" s="206"/>
    </row>
    <row r="307" spans="1:60" x14ac:dyDescent="0.25">
      <c r="A307" s="231" t="s">
        <v>271</v>
      </c>
      <c r="B307" s="232" t="s">
        <v>160</v>
      </c>
      <c r="C307" s="252" t="s">
        <v>161</v>
      </c>
      <c r="D307" s="233"/>
      <c r="E307" s="234"/>
      <c r="F307" s="235"/>
      <c r="G307" s="235">
        <f>SUMIF(AG308:AG308,"&lt;&gt;NOR",G308:G308)</f>
        <v>0</v>
      </c>
      <c r="H307" s="235"/>
      <c r="I307" s="235">
        <f>SUM(I308:I308)</f>
        <v>0</v>
      </c>
      <c r="J307" s="235"/>
      <c r="K307" s="235">
        <f>SUM(K308:K308)</f>
        <v>0</v>
      </c>
      <c r="L307" s="235"/>
      <c r="M307" s="235">
        <f>SUM(M308:M308)</f>
        <v>0</v>
      </c>
      <c r="N307" s="235"/>
      <c r="O307" s="235">
        <f>SUM(O308:O308)</f>
        <v>0</v>
      </c>
      <c r="P307" s="235"/>
      <c r="Q307" s="236">
        <f>SUM(Q308:Q308)</f>
        <v>0</v>
      </c>
      <c r="R307" s="230"/>
      <c r="S307" s="230"/>
      <c r="T307" s="230"/>
      <c r="U307" s="230"/>
      <c r="V307" s="230">
        <f>SUM(V308:V308)</f>
        <v>74.98</v>
      </c>
      <c r="W307" s="230"/>
      <c r="AG307" t="s">
        <v>272</v>
      </c>
    </row>
    <row r="308" spans="1:60" outlineLevel="1" x14ac:dyDescent="0.25">
      <c r="A308" s="244">
        <v>43</v>
      </c>
      <c r="B308" s="245" t="s">
        <v>586</v>
      </c>
      <c r="C308" s="255" t="s">
        <v>587</v>
      </c>
      <c r="D308" s="246" t="s">
        <v>320</v>
      </c>
      <c r="E308" s="247">
        <v>39.628430000000002</v>
      </c>
      <c r="F308" s="248"/>
      <c r="G308" s="249">
        <f>ROUND(E308*F308,2)</f>
        <v>0</v>
      </c>
      <c r="H308" s="248"/>
      <c r="I308" s="249">
        <f>ROUND(E308*H308,2)</f>
        <v>0</v>
      </c>
      <c r="J308" s="248"/>
      <c r="K308" s="249">
        <f>ROUND(E308*J308,2)</f>
        <v>0</v>
      </c>
      <c r="L308" s="249">
        <v>21</v>
      </c>
      <c r="M308" s="249">
        <f>G308*(1+L308/100)</f>
        <v>0</v>
      </c>
      <c r="N308" s="249">
        <v>0</v>
      </c>
      <c r="O308" s="249">
        <f>ROUND(E308*N308,2)</f>
        <v>0</v>
      </c>
      <c r="P308" s="249">
        <v>0</v>
      </c>
      <c r="Q308" s="250">
        <f>ROUND(E308*P308,2)</f>
        <v>0</v>
      </c>
      <c r="R308" s="225"/>
      <c r="S308" s="225" t="s">
        <v>276</v>
      </c>
      <c r="T308" s="225" t="s">
        <v>277</v>
      </c>
      <c r="U308" s="225">
        <v>1.8919999999999999</v>
      </c>
      <c r="V308" s="225">
        <f>ROUND(E308*U308,2)</f>
        <v>74.98</v>
      </c>
      <c r="W308" s="225"/>
      <c r="X308" s="206"/>
      <c r="Y308" s="206"/>
      <c r="Z308" s="206"/>
      <c r="AA308" s="206"/>
      <c r="AB308" s="206"/>
      <c r="AC308" s="206"/>
      <c r="AD308" s="206"/>
      <c r="AE308" s="206"/>
      <c r="AF308" s="206"/>
      <c r="AG308" s="206" t="s">
        <v>455</v>
      </c>
      <c r="AH308" s="206"/>
      <c r="AI308" s="206"/>
      <c r="AJ308" s="206"/>
      <c r="AK308" s="206"/>
      <c r="AL308" s="206"/>
      <c r="AM308" s="206"/>
      <c r="AN308" s="206"/>
      <c r="AO308" s="206"/>
      <c r="AP308" s="206"/>
      <c r="AQ308" s="206"/>
      <c r="AR308" s="206"/>
      <c r="AS308" s="206"/>
      <c r="AT308" s="206"/>
      <c r="AU308" s="206"/>
      <c r="AV308" s="206"/>
      <c r="AW308" s="206"/>
      <c r="AX308" s="206"/>
      <c r="AY308" s="206"/>
      <c r="AZ308" s="206"/>
      <c r="BA308" s="206"/>
      <c r="BB308" s="206"/>
      <c r="BC308" s="206"/>
      <c r="BD308" s="206"/>
      <c r="BE308" s="206"/>
      <c r="BF308" s="206"/>
      <c r="BG308" s="206"/>
      <c r="BH308" s="206"/>
    </row>
    <row r="309" spans="1:60" x14ac:dyDescent="0.25">
      <c r="A309" s="231" t="s">
        <v>271</v>
      </c>
      <c r="B309" s="232" t="s">
        <v>182</v>
      </c>
      <c r="C309" s="252" t="s">
        <v>183</v>
      </c>
      <c r="D309" s="233"/>
      <c r="E309" s="234"/>
      <c r="F309" s="235"/>
      <c r="G309" s="235">
        <f>SUMIF(AG310:AG316,"&lt;&gt;NOR",G310:G316)</f>
        <v>0</v>
      </c>
      <c r="H309" s="235"/>
      <c r="I309" s="235">
        <f>SUM(I310:I316)</f>
        <v>0</v>
      </c>
      <c r="J309" s="235"/>
      <c r="K309" s="235">
        <f>SUM(K310:K316)</f>
        <v>0</v>
      </c>
      <c r="L309" s="235"/>
      <c r="M309" s="235">
        <f>SUM(M310:M316)</f>
        <v>0</v>
      </c>
      <c r="N309" s="235"/>
      <c r="O309" s="235">
        <f>SUM(O310:O316)</f>
        <v>0.43999999999999995</v>
      </c>
      <c r="P309" s="235"/>
      <c r="Q309" s="236">
        <f>SUM(Q310:Q316)</f>
        <v>0</v>
      </c>
      <c r="R309" s="230"/>
      <c r="S309" s="230"/>
      <c r="T309" s="230"/>
      <c r="U309" s="230"/>
      <c r="V309" s="230">
        <f>SUM(V310:V316)</f>
        <v>18.38</v>
      </c>
      <c r="W309" s="230"/>
      <c r="AG309" t="s">
        <v>272</v>
      </c>
    </row>
    <row r="310" spans="1:60" ht="20.399999999999999" outlineLevel="1" x14ac:dyDescent="0.25">
      <c r="A310" s="237">
        <v>44</v>
      </c>
      <c r="B310" s="238" t="s">
        <v>1047</v>
      </c>
      <c r="C310" s="253" t="s">
        <v>1048</v>
      </c>
      <c r="D310" s="239" t="s">
        <v>314</v>
      </c>
      <c r="E310" s="240">
        <v>79.943129999999996</v>
      </c>
      <c r="F310" s="241"/>
      <c r="G310" s="242">
        <f>ROUND(E310*F310,2)</f>
        <v>0</v>
      </c>
      <c r="H310" s="241"/>
      <c r="I310" s="242">
        <f>ROUND(E310*H310,2)</f>
        <v>0</v>
      </c>
      <c r="J310" s="241"/>
      <c r="K310" s="242">
        <f>ROUND(E310*J310,2)</f>
        <v>0</v>
      </c>
      <c r="L310" s="242">
        <v>21</v>
      </c>
      <c r="M310" s="242">
        <f>G310*(1+L310/100)</f>
        <v>0</v>
      </c>
      <c r="N310" s="242">
        <v>4.0999999999999999E-4</v>
      </c>
      <c r="O310" s="242">
        <f>ROUND(E310*N310,2)</f>
        <v>0.03</v>
      </c>
      <c r="P310" s="242">
        <v>0</v>
      </c>
      <c r="Q310" s="243">
        <f>ROUND(E310*P310,2)</f>
        <v>0</v>
      </c>
      <c r="R310" s="225"/>
      <c r="S310" s="225" t="s">
        <v>276</v>
      </c>
      <c r="T310" s="225" t="s">
        <v>676</v>
      </c>
      <c r="U310" s="225">
        <v>0.22991</v>
      </c>
      <c r="V310" s="225">
        <f>ROUND(E310*U310,2)</f>
        <v>18.38</v>
      </c>
      <c r="W310" s="225"/>
      <c r="X310" s="206"/>
      <c r="Y310" s="206"/>
      <c r="Z310" s="206"/>
      <c r="AA310" s="206"/>
      <c r="AB310" s="206"/>
      <c r="AC310" s="206"/>
      <c r="AD310" s="206"/>
      <c r="AE310" s="206"/>
      <c r="AF310" s="206"/>
      <c r="AG310" s="206" t="s">
        <v>455</v>
      </c>
      <c r="AH310" s="206"/>
      <c r="AI310" s="206"/>
      <c r="AJ310" s="206"/>
      <c r="AK310" s="206"/>
      <c r="AL310" s="206"/>
      <c r="AM310" s="206"/>
      <c r="AN310" s="206"/>
      <c r="AO310" s="206"/>
      <c r="AP310" s="206"/>
      <c r="AQ310" s="206"/>
      <c r="AR310" s="206"/>
      <c r="AS310" s="206"/>
      <c r="AT310" s="206"/>
      <c r="AU310" s="206"/>
      <c r="AV310" s="206"/>
      <c r="AW310" s="206"/>
      <c r="AX310" s="206"/>
      <c r="AY310" s="206"/>
      <c r="AZ310" s="206"/>
      <c r="BA310" s="206"/>
      <c r="BB310" s="206"/>
      <c r="BC310" s="206"/>
      <c r="BD310" s="206"/>
      <c r="BE310" s="206"/>
      <c r="BF310" s="206"/>
      <c r="BG310" s="206"/>
      <c r="BH310" s="206"/>
    </row>
    <row r="311" spans="1:60" ht="20.399999999999999" outlineLevel="1" x14ac:dyDescent="0.25">
      <c r="A311" s="223"/>
      <c r="B311" s="224"/>
      <c r="C311" s="254" t="s">
        <v>938</v>
      </c>
      <c r="D311" s="226"/>
      <c r="E311" s="227">
        <v>79.943129999999996</v>
      </c>
      <c r="F311" s="225"/>
      <c r="G311" s="225"/>
      <c r="H311" s="225"/>
      <c r="I311" s="225"/>
      <c r="J311" s="225"/>
      <c r="K311" s="225"/>
      <c r="L311" s="225"/>
      <c r="M311" s="225"/>
      <c r="N311" s="225"/>
      <c r="O311" s="225"/>
      <c r="P311" s="225"/>
      <c r="Q311" s="225"/>
      <c r="R311" s="225"/>
      <c r="S311" s="225"/>
      <c r="T311" s="225"/>
      <c r="U311" s="225"/>
      <c r="V311" s="225"/>
      <c r="W311" s="225"/>
      <c r="X311" s="206"/>
      <c r="Y311" s="206"/>
      <c r="Z311" s="206"/>
      <c r="AA311" s="206"/>
      <c r="AB311" s="206"/>
      <c r="AC311" s="206"/>
      <c r="AD311" s="206"/>
      <c r="AE311" s="206"/>
      <c r="AF311" s="206"/>
      <c r="AG311" s="206" t="s">
        <v>280</v>
      </c>
      <c r="AH311" s="206">
        <v>0</v>
      </c>
      <c r="AI311" s="206"/>
      <c r="AJ311" s="206"/>
      <c r="AK311" s="206"/>
      <c r="AL311" s="206"/>
      <c r="AM311" s="206"/>
      <c r="AN311" s="206"/>
      <c r="AO311" s="206"/>
      <c r="AP311" s="206"/>
      <c r="AQ311" s="206"/>
      <c r="AR311" s="206"/>
      <c r="AS311" s="206"/>
      <c r="AT311" s="206"/>
      <c r="AU311" s="206"/>
      <c r="AV311" s="206"/>
      <c r="AW311" s="206"/>
      <c r="AX311" s="206"/>
      <c r="AY311" s="206"/>
      <c r="AZ311" s="206"/>
      <c r="BA311" s="206"/>
      <c r="BB311" s="206"/>
      <c r="BC311" s="206"/>
      <c r="BD311" s="206"/>
      <c r="BE311" s="206"/>
      <c r="BF311" s="206"/>
      <c r="BG311" s="206"/>
      <c r="BH311" s="206"/>
    </row>
    <row r="312" spans="1:60" outlineLevel="1" x14ac:dyDescent="0.25">
      <c r="A312" s="237">
        <v>45</v>
      </c>
      <c r="B312" s="238" t="s">
        <v>1049</v>
      </c>
      <c r="C312" s="253" t="s">
        <v>1050</v>
      </c>
      <c r="D312" s="239" t="s">
        <v>314</v>
      </c>
      <c r="E312" s="240">
        <v>83.940259999999995</v>
      </c>
      <c r="F312" s="241"/>
      <c r="G312" s="242">
        <f>ROUND(E312*F312,2)</f>
        <v>0</v>
      </c>
      <c r="H312" s="241"/>
      <c r="I312" s="242">
        <f>ROUND(E312*H312,2)</f>
        <v>0</v>
      </c>
      <c r="J312" s="241"/>
      <c r="K312" s="242">
        <f>ROUND(E312*J312,2)</f>
        <v>0</v>
      </c>
      <c r="L312" s="242">
        <v>21</v>
      </c>
      <c r="M312" s="242">
        <f>G312*(1+L312/100)</f>
        <v>0</v>
      </c>
      <c r="N312" s="242">
        <v>4.8999999999999998E-3</v>
      </c>
      <c r="O312" s="242">
        <f>ROUND(E312*N312,2)</f>
        <v>0.41</v>
      </c>
      <c r="P312" s="242">
        <v>0</v>
      </c>
      <c r="Q312" s="243">
        <f>ROUND(E312*P312,2)</f>
        <v>0</v>
      </c>
      <c r="R312" s="225" t="s">
        <v>672</v>
      </c>
      <c r="S312" s="225" t="s">
        <v>276</v>
      </c>
      <c r="T312" s="225" t="s">
        <v>676</v>
      </c>
      <c r="U312" s="225">
        <v>0</v>
      </c>
      <c r="V312" s="225">
        <f>ROUND(E312*U312,2)</f>
        <v>0</v>
      </c>
      <c r="W312" s="225"/>
      <c r="X312" s="206"/>
      <c r="Y312" s="206"/>
      <c r="Z312" s="206"/>
      <c r="AA312" s="206"/>
      <c r="AB312" s="206"/>
      <c r="AC312" s="206"/>
      <c r="AD312" s="206"/>
      <c r="AE312" s="206"/>
      <c r="AF312" s="206"/>
      <c r="AG312" s="206" t="s">
        <v>685</v>
      </c>
      <c r="AH312" s="206"/>
      <c r="AI312" s="206"/>
      <c r="AJ312" s="206"/>
      <c r="AK312" s="206"/>
      <c r="AL312" s="206"/>
      <c r="AM312" s="206"/>
      <c r="AN312" s="206"/>
      <c r="AO312" s="206"/>
      <c r="AP312" s="206"/>
      <c r="AQ312" s="206"/>
      <c r="AR312" s="206"/>
      <c r="AS312" s="206"/>
      <c r="AT312" s="206"/>
      <c r="AU312" s="206"/>
      <c r="AV312" s="206"/>
      <c r="AW312" s="206"/>
      <c r="AX312" s="206"/>
      <c r="AY312" s="206"/>
      <c r="AZ312" s="206"/>
      <c r="BA312" s="206"/>
      <c r="BB312" s="206"/>
      <c r="BC312" s="206"/>
      <c r="BD312" s="206"/>
      <c r="BE312" s="206"/>
      <c r="BF312" s="206"/>
      <c r="BG312" s="206"/>
      <c r="BH312" s="206"/>
    </row>
    <row r="313" spans="1:60" outlineLevel="1" x14ac:dyDescent="0.25">
      <c r="A313" s="223"/>
      <c r="B313" s="224"/>
      <c r="C313" s="256" t="s">
        <v>752</v>
      </c>
      <c r="D313" s="228"/>
      <c r="E313" s="229"/>
      <c r="F313" s="225"/>
      <c r="G313" s="225"/>
      <c r="H313" s="225"/>
      <c r="I313" s="225"/>
      <c r="J313" s="225"/>
      <c r="K313" s="225"/>
      <c r="L313" s="225"/>
      <c r="M313" s="225"/>
      <c r="N313" s="225"/>
      <c r="O313" s="225"/>
      <c r="P313" s="225"/>
      <c r="Q313" s="225"/>
      <c r="R313" s="225"/>
      <c r="S313" s="225"/>
      <c r="T313" s="225"/>
      <c r="U313" s="225"/>
      <c r="V313" s="225"/>
      <c r="W313" s="225"/>
      <c r="X313" s="206"/>
      <c r="Y313" s="206"/>
      <c r="Z313" s="206"/>
      <c r="AA313" s="206"/>
      <c r="AB313" s="206"/>
      <c r="AC313" s="206"/>
      <c r="AD313" s="206"/>
      <c r="AE313" s="206"/>
      <c r="AF313" s="206"/>
      <c r="AG313" s="206" t="s">
        <v>280</v>
      </c>
      <c r="AH313" s="206"/>
      <c r="AI313" s="206"/>
      <c r="AJ313" s="206"/>
      <c r="AK313" s="206"/>
      <c r="AL313" s="206"/>
      <c r="AM313" s="206"/>
      <c r="AN313" s="206"/>
      <c r="AO313" s="206"/>
      <c r="AP313" s="206"/>
      <c r="AQ313" s="206"/>
      <c r="AR313" s="206"/>
      <c r="AS313" s="206"/>
      <c r="AT313" s="206"/>
      <c r="AU313" s="206"/>
      <c r="AV313" s="206"/>
      <c r="AW313" s="206"/>
      <c r="AX313" s="206"/>
      <c r="AY313" s="206"/>
      <c r="AZ313" s="206"/>
      <c r="BA313" s="206"/>
      <c r="BB313" s="206"/>
      <c r="BC313" s="206"/>
      <c r="BD313" s="206"/>
      <c r="BE313" s="206"/>
      <c r="BF313" s="206"/>
      <c r="BG313" s="206"/>
      <c r="BH313" s="206"/>
    </row>
    <row r="314" spans="1:60" ht="20.399999999999999" outlineLevel="1" x14ac:dyDescent="0.25">
      <c r="A314" s="223"/>
      <c r="B314" s="224"/>
      <c r="C314" s="257" t="s">
        <v>1051</v>
      </c>
      <c r="D314" s="228"/>
      <c r="E314" s="229">
        <v>79.943129999999996</v>
      </c>
      <c r="F314" s="225"/>
      <c r="G314" s="225"/>
      <c r="H314" s="225"/>
      <c r="I314" s="225"/>
      <c r="J314" s="225"/>
      <c r="K314" s="225"/>
      <c r="L314" s="225"/>
      <c r="M314" s="225"/>
      <c r="N314" s="225"/>
      <c r="O314" s="225"/>
      <c r="P314" s="225"/>
      <c r="Q314" s="225"/>
      <c r="R314" s="225"/>
      <c r="S314" s="225"/>
      <c r="T314" s="225"/>
      <c r="U314" s="225"/>
      <c r="V314" s="225"/>
      <c r="W314" s="225"/>
      <c r="X314" s="206"/>
      <c r="Y314" s="206"/>
      <c r="Z314" s="206"/>
      <c r="AA314" s="206"/>
      <c r="AB314" s="206"/>
      <c r="AC314" s="206"/>
      <c r="AD314" s="206"/>
      <c r="AE314" s="206"/>
      <c r="AF314" s="206"/>
      <c r="AG314" s="206" t="s">
        <v>280</v>
      </c>
      <c r="AH314" s="206">
        <v>2</v>
      </c>
      <c r="AI314" s="206"/>
      <c r="AJ314" s="206"/>
      <c r="AK314" s="206"/>
      <c r="AL314" s="206"/>
      <c r="AM314" s="206"/>
      <c r="AN314" s="206"/>
      <c r="AO314" s="206"/>
      <c r="AP314" s="206"/>
      <c r="AQ314" s="206"/>
      <c r="AR314" s="206"/>
      <c r="AS314" s="206"/>
      <c r="AT314" s="206"/>
      <c r="AU314" s="206"/>
      <c r="AV314" s="206"/>
      <c r="AW314" s="206"/>
      <c r="AX314" s="206"/>
      <c r="AY314" s="206"/>
      <c r="AZ314" s="206"/>
      <c r="BA314" s="206"/>
      <c r="BB314" s="206"/>
      <c r="BC314" s="206"/>
      <c r="BD314" s="206"/>
      <c r="BE314" s="206"/>
      <c r="BF314" s="206"/>
      <c r="BG314" s="206"/>
      <c r="BH314" s="206"/>
    </row>
    <row r="315" spans="1:60" outlineLevel="1" x14ac:dyDescent="0.25">
      <c r="A315" s="223"/>
      <c r="B315" s="224"/>
      <c r="C315" s="256" t="s">
        <v>762</v>
      </c>
      <c r="D315" s="228"/>
      <c r="E315" s="229"/>
      <c r="F315" s="225"/>
      <c r="G315" s="225"/>
      <c r="H315" s="225"/>
      <c r="I315" s="225"/>
      <c r="J315" s="225"/>
      <c r="K315" s="225"/>
      <c r="L315" s="225"/>
      <c r="M315" s="225"/>
      <c r="N315" s="225"/>
      <c r="O315" s="225"/>
      <c r="P315" s="225"/>
      <c r="Q315" s="225"/>
      <c r="R315" s="225"/>
      <c r="S315" s="225"/>
      <c r="T315" s="225"/>
      <c r="U315" s="225"/>
      <c r="V315" s="225"/>
      <c r="W315" s="225"/>
      <c r="X315" s="206"/>
      <c r="Y315" s="206"/>
      <c r="Z315" s="206"/>
      <c r="AA315" s="206"/>
      <c r="AB315" s="206"/>
      <c r="AC315" s="206"/>
      <c r="AD315" s="206"/>
      <c r="AE315" s="206"/>
      <c r="AF315" s="206"/>
      <c r="AG315" s="206" t="s">
        <v>280</v>
      </c>
      <c r="AH315" s="206"/>
      <c r="AI315" s="206"/>
      <c r="AJ315" s="206"/>
      <c r="AK315" s="206"/>
      <c r="AL315" s="206"/>
      <c r="AM315" s="206"/>
      <c r="AN315" s="206"/>
      <c r="AO315" s="206"/>
      <c r="AP315" s="206"/>
      <c r="AQ315" s="206"/>
      <c r="AR315" s="206"/>
      <c r="AS315" s="206"/>
      <c r="AT315" s="206"/>
      <c r="AU315" s="206"/>
      <c r="AV315" s="206"/>
      <c r="AW315" s="206"/>
      <c r="AX315" s="206"/>
      <c r="AY315" s="206"/>
      <c r="AZ315" s="206"/>
      <c r="BA315" s="206"/>
      <c r="BB315" s="206"/>
      <c r="BC315" s="206"/>
      <c r="BD315" s="206"/>
      <c r="BE315" s="206"/>
      <c r="BF315" s="206"/>
      <c r="BG315" s="206"/>
      <c r="BH315" s="206"/>
    </row>
    <row r="316" spans="1:60" outlineLevel="1" x14ac:dyDescent="0.25">
      <c r="A316" s="223"/>
      <c r="B316" s="224"/>
      <c r="C316" s="254" t="s">
        <v>1052</v>
      </c>
      <c r="D316" s="226"/>
      <c r="E316" s="227">
        <v>83.940259999999995</v>
      </c>
      <c r="F316" s="225"/>
      <c r="G316" s="225"/>
      <c r="H316" s="225"/>
      <c r="I316" s="225"/>
      <c r="J316" s="225"/>
      <c r="K316" s="225"/>
      <c r="L316" s="225"/>
      <c r="M316" s="225"/>
      <c r="N316" s="225"/>
      <c r="O316" s="225"/>
      <c r="P316" s="225"/>
      <c r="Q316" s="225"/>
      <c r="R316" s="225"/>
      <c r="S316" s="225"/>
      <c r="T316" s="225"/>
      <c r="U316" s="225"/>
      <c r="V316" s="225"/>
      <c r="W316" s="225"/>
      <c r="X316" s="206"/>
      <c r="Y316" s="206"/>
      <c r="Z316" s="206"/>
      <c r="AA316" s="206"/>
      <c r="AB316" s="206"/>
      <c r="AC316" s="206"/>
      <c r="AD316" s="206"/>
      <c r="AE316" s="206"/>
      <c r="AF316" s="206"/>
      <c r="AG316" s="206" t="s">
        <v>280</v>
      </c>
      <c r="AH316" s="206">
        <v>0</v>
      </c>
      <c r="AI316" s="206"/>
      <c r="AJ316" s="206"/>
      <c r="AK316" s="206"/>
      <c r="AL316" s="206"/>
      <c r="AM316" s="206"/>
      <c r="AN316" s="206"/>
      <c r="AO316" s="206"/>
      <c r="AP316" s="206"/>
      <c r="AQ316" s="206"/>
      <c r="AR316" s="206"/>
      <c r="AS316" s="206"/>
      <c r="AT316" s="206"/>
      <c r="AU316" s="206"/>
      <c r="AV316" s="206"/>
      <c r="AW316" s="206"/>
      <c r="AX316" s="206"/>
      <c r="AY316" s="206"/>
      <c r="AZ316" s="206"/>
      <c r="BA316" s="206"/>
      <c r="BB316" s="206"/>
      <c r="BC316" s="206"/>
      <c r="BD316" s="206"/>
      <c r="BE316" s="206"/>
      <c r="BF316" s="206"/>
      <c r="BG316" s="206"/>
      <c r="BH316" s="206"/>
    </row>
    <row r="317" spans="1:60" x14ac:dyDescent="0.25">
      <c r="A317" s="231" t="s">
        <v>271</v>
      </c>
      <c r="B317" s="232" t="s">
        <v>186</v>
      </c>
      <c r="C317" s="252" t="s">
        <v>187</v>
      </c>
      <c r="D317" s="233"/>
      <c r="E317" s="234"/>
      <c r="F317" s="235"/>
      <c r="G317" s="235">
        <f>SUMIF(AG318:AG335,"&lt;&gt;NOR",G318:G335)</f>
        <v>0</v>
      </c>
      <c r="H317" s="235"/>
      <c r="I317" s="235">
        <f>SUM(I318:I335)</f>
        <v>0</v>
      </c>
      <c r="J317" s="235"/>
      <c r="K317" s="235">
        <f>SUM(K318:K335)</f>
        <v>0</v>
      </c>
      <c r="L317" s="235"/>
      <c r="M317" s="235">
        <f>SUM(M318:M335)</f>
        <v>0</v>
      </c>
      <c r="N317" s="235"/>
      <c r="O317" s="235">
        <f>SUM(O318:O335)</f>
        <v>3.6799999999999997</v>
      </c>
      <c r="P317" s="235"/>
      <c r="Q317" s="236">
        <f>SUM(Q318:Q335)</f>
        <v>0</v>
      </c>
      <c r="R317" s="230"/>
      <c r="S317" s="230"/>
      <c r="T317" s="230"/>
      <c r="U317" s="230"/>
      <c r="V317" s="230">
        <f>SUM(V318:V335)</f>
        <v>20.6</v>
      </c>
      <c r="W317" s="230"/>
      <c r="AG317" t="s">
        <v>272</v>
      </c>
    </row>
    <row r="318" spans="1:60" outlineLevel="1" x14ac:dyDescent="0.25">
      <c r="A318" s="237">
        <v>46</v>
      </c>
      <c r="B318" s="238" t="s">
        <v>1053</v>
      </c>
      <c r="C318" s="253" t="s">
        <v>1054</v>
      </c>
      <c r="D318" s="239" t="s">
        <v>314</v>
      </c>
      <c r="E318" s="240">
        <v>79.943100000000001</v>
      </c>
      <c r="F318" s="241"/>
      <c r="G318" s="242">
        <f>ROUND(E318*F318,2)</f>
        <v>0</v>
      </c>
      <c r="H318" s="241"/>
      <c r="I318" s="242">
        <f>ROUND(E318*H318,2)</f>
        <v>0</v>
      </c>
      <c r="J318" s="241"/>
      <c r="K318" s="242">
        <f>ROUND(E318*J318,2)</f>
        <v>0</v>
      </c>
      <c r="L318" s="242">
        <v>21</v>
      </c>
      <c r="M318" s="242">
        <f>G318*(1+L318/100)</f>
        <v>0</v>
      </c>
      <c r="N318" s="242">
        <v>0</v>
      </c>
      <c r="O318" s="242">
        <f>ROUND(E318*N318,2)</f>
        <v>0</v>
      </c>
      <c r="P318" s="242">
        <v>0</v>
      </c>
      <c r="Q318" s="243">
        <f>ROUND(E318*P318,2)</f>
        <v>0</v>
      </c>
      <c r="R318" s="225"/>
      <c r="S318" s="225" t="s">
        <v>276</v>
      </c>
      <c r="T318" s="225" t="s">
        <v>676</v>
      </c>
      <c r="U318" s="225">
        <v>0.15</v>
      </c>
      <c r="V318" s="225">
        <f>ROUND(E318*U318,2)</f>
        <v>11.99</v>
      </c>
      <c r="W318" s="225"/>
      <c r="X318" s="206"/>
      <c r="Y318" s="206"/>
      <c r="Z318" s="206"/>
      <c r="AA318" s="206"/>
      <c r="AB318" s="206"/>
      <c r="AC318" s="206"/>
      <c r="AD318" s="206"/>
      <c r="AE318" s="206"/>
      <c r="AF318" s="206"/>
      <c r="AG318" s="206" t="s">
        <v>659</v>
      </c>
      <c r="AH318" s="206"/>
      <c r="AI318" s="206"/>
      <c r="AJ318" s="206"/>
      <c r="AK318" s="206"/>
      <c r="AL318" s="206"/>
      <c r="AM318" s="206"/>
      <c r="AN318" s="206"/>
      <c r="AO318" s="206"/>
      <c r="AP318" s="206"/>
      <c r="AQ318" s="206"/>
      <c r="AR318" s="206"/>
      <c r="AS318" s="206"/>
      <c r="AT318" s="206"/>
      <c r="AU318" s="206"/>
      <c r="AV318" s="206"/>
      <c r="AW318" s="206"/>
      <c r="AX318" s="206"/>
      <c r="AY318" s="206"/>
      <c r="AZ318" s="206"/>
      <c r="BA318" s="206"/>
      <c r="BB318" s="206"/>
      <c r="BC318" s="206"/>
      <c r="BD318" s="206"/>
      <c r="BE318" s="206"/>
      <c r="BF318" s="206"/>
      <c r="BG318" s="206"/>
      <c r="BH318" s="206"/>
    </row>
    <row r="319" spans="1:60" outlineLevel="1" x14ac:dyDescent="0.25">
      <c r="A319" s="223"/>
      <c r="B319" s="224"/>
      <c r="C319" s="266" t="s">
        <v>1055</v>
      </c>
      <c r="D319" s="265"/>
      <c r="E319" s="265"/>
      <c r="F319" s="265"/>
      <c r="G319" s="265"/>
      <c r="H319" s="225"/>
      <c r="I319" s="225"/>
      <c r="J319" s="225"/>
      <c r="K319" s="225"/>
      <c r="L319" s="225"/>
      <c r="M319" s="225"/>
      <c r="N319" s="225"/>
      <c r="O319" s="225"/>
      <c r="P319" s="225"/>
      <c r="Q319" s="225"/>
      <c r="R319" s="225"/>
      <c r="S319" s="225"/>
      <c r="T319" s="225"/>
      <c r="U319" s="225"/>
      <c r="V319" s="225"/>
      <c r="W319" s="225"/>
      <c r="X319" s="206"/>
      <c r="Y319" s="206"/>
      <c r="Z319" s="206"/>
      <c r="AA319" s="206"/>
      <c r="AB319" s="206"/>
      <c r="AC319" s="206"/>
      <c r="AD319" s="206"/>
      <c r="AE319" s="206"/>
      <c r="AF319" s="206"/>
      <c r="AG319" s="206" t="s">
        <v>963</v>
      </c>
      <c r="AH319" s="206"/>
      <c r="AI319" s="206"/>
      <c r="AJ319" s="206"/>
      <c r="AK319" s="206"/>
      <c r="AL319" s="206"/>
      <c r="AM319" s="206"/>
      <c r="AN319" s="206"/>
      <c r="AO319" s="206"/>
      <c r="AP319" s="206"/>
      <c r="AQ319" s="206"/>
      <c r="AR319" s="206"/>
      <c r="AS319" s="206"/>
      <c r="AT319" s="206"/>
      <c r="AU319" s="206"/>
      <c r="AV319" s="206"/>
      <c r="AW319" s="206"/>
      <c r="AX319" s="206"/>
      <c r="AY319" s="206"/>
      <c r="AZ319" s="206"/>
      <c r="BA319" s="206"/>
      <c r="BB319" s="206"/>
      <c r="BC319" s="206"/>
      <c r="BD319" s="206"/>
      <c r="BE319" s="206"/>
      <c r="BF319" s="206"/>
      <c r="BG319" s="206"/>
      <c r="BH319" s="206"/>
    </row>
    <row r="320" spans="1:60" ht="20.399999999999999" outlineLevel="1" x14ac:dyDescent="0.25">
      <c r="A320" s="223"/>
      <c r="B320" s="224"/>
      <c r="C320" s="254" t="s">
        <v>938</v>
      </c>
      <c r="D320" s="226"/>
      <c r="E320" s="227">
        <v>79.943129999999996</v>
      </c>
      <c r="F320" s="225"/>
      <c r="G320" s="225"/>
      <c r="H320" s="225"/>
      <c r="I320" s="225"/>
      <c r="J320" s="225"/>
      <c r="K320" s="225"/>
      <c r="L320" s="225"/>
      <c r="M320" s="225"/>
      <c r="N320" s="225"/>
      <c r="O320" s="225"/>
      <c r="P320" s="225"/>
      <c r="Q320" s="225"/>
      <c r="R320" s="225"/>
      <c r="S320" s="225"/>
      <c r="T320" s="225"/>
      <c r="U320" s="225"/>
      <c r="V320" s="225"/>
      <c r="W320" s="225"/>
      <c r="X320" s="206"/>
      <c r="Y320" s="206"/>
      <c r="Z320" s="206"/>
      <c r="AA320" s="206"/>
      <c r="AB320" s="206"/>
      <c r="AC320" s="206"/>
      <c r="AD320" s="206"/>
      <c r="AE320" s="206"/>
      <c r="AF320" s="206"/>
      <c r="AG320" s="206" t="s">
        <v>280</v>
      </c>
      <c r="AH320" s="206">
        <v>0</v>
      </c>
      <c r="AI320" s="206"/>
      <c r="AJ320" s="206"/>
      <c r="AK320" s="206"/>
      <c r="AL320" s="206"/>
      <c r="AM320" s="206"/>
      <c r="AN320" s="206"/>
      <c r="AO320" s="206"/>
      <c r="AP320" s="206"/>
      <c r="AQ320" s="206"/>
      <c r="AR320" s="206"/>
      <c r="AS320" s="206"/>
      <c r="AT320" s="206"/>
      <c r="AU320" s="206"/>
      <c r="AV320" s="206"/>
      <c r="AW320" s="206"/>
      <c r="AX320" s="206"/>
      <c r="AY320" s="206"/>
      <c r="AZ320" s="206"/>
      <c r="BA320" s="206"/>
      <c r="BB320" s="206"/>
      <c r="BC320" s="206"/>
      <c r="BD320" s="206"/>
      <c r="BE320" s="206"/>
      <c r="BF320" s="206"/>
      <c r="BG320" s="206"/>
      <c r="BH320" s="206"/>
    </row>
    <row r="321" spans="1:60" outlineLevel="1" x14ac:dyDescent="0.25">
      <c r="A321" s="237">
        <v>47</v>
      </c>
      <c r="B321" s="238" t="s">
        <v>1056</v>
      </c>
      <c r="C321" s="253" t="s">
        <v>1057</v>
      </c>
      <c r="D321" s="239" t="s">
        <v>314</v>
      </c>
      <c r="E321" s="240">
        <v>419.70141000000001</v>
      </c>
      <c r="F321" s="241"/>
      <c r="G321" s="242">
        <f>ROUND(E321*F321,2)</f>
        <v>0</v>
      </c>
      <c r="H321" s="241"/>
      <c r="I321" s="242">
        <f>ROUND(E321*H321,2)</f>
        <v>0</v>
      </c>
      <c r="J321" s="241"/>
      <c r="K321" s="242">
        <f>ROUND(E321*J321,2)</f>
        <v>0</v>
      </c>
      <c r="L321" s="242">
        <v>21</v>
      </c>
      <c r="M321" s="242">
        <f>G321*(1+L321/100)</f>
        <v>0</v>
      </c>
      <c r="N321" s="242">
        <v>7.4999999999999997E-3</v>
      </c>
      <c r="O321" s="242">
        <f>ROUND(E321*N321,2)</f>
        <v>3.15</v>
      </c>
      <c r="P321" s="242">
        <v>0</v>
      </c>
      <c r="Q321" s="243">
        <f>ROUND(E321*P321,2)</f>
        <v>0</v>
      </c>
      <c r="R321" s="225" t="s">
        <v>672</v>
      </c>
      <c r="S321" s="225" t="s">
        <v>276</v>
      </c>
      <c r="T321" s="225" t="s">
        <v>676</v>
      </c>
      <c r="U321" s="225">
        <v>0</v>
      </c>
      <c r="V321" s="225">
        <f>ROUND(E321*U321,2)</f>
        <v>0</v>
      </c>
      <c r="W321" s="225"/>
      <c r="X321" s="206"/>
      <c r="Y321" s="206"/>
      <c r="Z321" s="206"/>
      <c r="AA321" s="206"/>
      <c r="AB321" s="206"/>
      <c r="AC321" s="206"/>
      <c r="AD321" s="206"/>
      <c r="AE321" s="206"/>
      <c r="AF321" s="206"/>
      <c r="AG321" s="206" t="s">
        <v>673</v>
      </c>
      <c r="AH321" s="206"/>
      <c r="AI321" s="206"/>
      <c r="AJ321" s="206"/>
      <c r="AK321" s="206"/>
      <c r="AL321" s="206"/>
      <c r="AM321" s="206"/>
      <c r="AN321" s="206"/>
      <c r="AO321" s="206"/>
      <c r="AP321" s="206"/>
      <c r="AQ321" s="206"/>
      <c r="AR321" s="206"/>
      <c r="AS321" s="206"/>
      <c r="AT321" s="206"/>
      <c r="AU321" s="206"/>
      <c r="AV321" s="206"/>
      <c r="AW321" s="206"/>
      <c r="AX321" s="206"/>
      <c r="AY321" s="206"/>
      <c r="AZ321" s="206"/>
      <c r="BA321" s="206"/>
      <c r="BB321" s="206"/>
      <c r="BC321" s="206"/>
      <c r="BD321" s="206"/>
      <c r="BE321" s="206"/>
      <c r="BF321" s="206"/>
      <c r="BG321" s="206"/>
      <c r="BH321" s="206"/>
    </row>
    <row r="322" spans="1:60" outlineLevel="1" x14ac:dyDescent="0.25">
      <c r="A322" s="223"/>
      <c r="B322" s="224"/>
      <c r="C322" s="256" t="s">
        <v>752</v>
      </c>
      <c r="D322" s="228"/>
      <c r="E322" s="229"/>
      <c r="F322" s="225"/>
      <c r="G322" s="225"/>
      <c r="H322" s="225"/>
      <c r="I322" s="225"/>
      <c r="J322" s="225"/>
      <c r="K322" s="225"/>
      <c r="L322" s="225"/>
      <c r="M322" s="225"/>
      <c r="N322" s="225"/>
      <c r="O322" s="225"/>
      <c r="P322" s="225"/>
      <c r="Q322" s="225"/>
      <c r="R322" s="225"/>
      <c r="S322" s="225"/>
      <c r="T322" s="225"/>
      <c r="U322" s="225"/>
      <c r="V322" s="225"/>
      <c r="W322" s="225"/>
      <c r="X322" s="206"/>
      <c r="Y322" s="206"/>
      <c r="Z322" s="206"/>
      <c r="AA322" s="206"/>
      <c r="AB322" s="206"/>
      <c r="AC322" s="206"/>
      <c r="AD322" s="206"/>
      <c r="AE322" s="206"/>
      <c r="AF322" s="206"/>
      <c r="AG322" s="206" t="s">
        <v>280</v>
      </c>
      <c r="AH322" s="206"/>
      <c r="AI322" s="206"/>
      <c r="AJ322" s="206"/>
      <c r="AK322" s="206"/>
      <c r="AL322" s="206"/>
      <c r="AM322" s="206"/>
      <c r="AN322" s="206"/>
      <c r="AO322" s="206"/>
      <c r="AP322" s="206"/>
      <c r="AQ322" s="206"/>
      <c r="AR322" s="206"/>
      <c r="AS322" s="206"/>
      <c r="AT322" s="206"/>
      <c r="AU322" s="206"/>
      <c r="AV322" s="206"/>
      <c r="AW322" s="206"/>
      <c r="AX322" s="206"/>
      <c r="AY322" s="206"/>
      <c r="AZ322" s="206"/>
      <c r="BA322" s="206"/>
      <c r="BB322" s="206"/>
      <c r="BC322" s="206"/>
      <c r="BD322" s="206"/>
      <c r="BE322" s="206"/>
      <c r="BF322" s="206"/>
      <c r="BG322" s="206"/>
      <c r="BH322" s="206"/>
    </row>
    <row r="323" spans="1:60" ht="20.399999999999999" outlineLevel="1" x14ac:dyDescent="0.25">
      <c r="A323" s="223"/>
      <c r="B323" s="224"/>
      <c r="C323" s="257" t="s">
        <v>1058</v>
      </c>
      <c r="D323" s="228"/>
      <c r="E323" s="229">
        <v>399.71562999999998</v>
      </c>
      <c r="F323" s="225"/>
      <c r="G323" s="225"/>
      <c r="H323" s="225"/>
      <c r="I323" s="225"/>
      <c r="J323" s="225"/>
      <c r="K323" s="225"/>
      <c r="L323" s="225"/>
      <c r="M323" s="225"/>
      <c r="N323" s="225"/>
      <c r="O323" s="225"/>
      <c r="P323" s="225"/>
      <c r="Q323" s="225"/>
      <c r="R323" s="225"/>
      <c r="S323" s="225"/>
      <c r="T323" s="225"/>
      <c r="U323" s="225"/>
      <c r="V323" s="225"/>
      <c r="W323" s="225"/>
      <c r="X323" s="206"/>
      <c r="Y323" s="206"/>
      <c r="Z323" s="206"/>
      <c r="AA323" s="206"/>
      <c r="AB323" s="206"/>
      <c r="AC323" s="206"/>
      <c r="AD323" s="206"/>
      <c r="AE323" s="206"/>
      <c r="AF323" s="206"/>
      <c r="AG323" s="206" t="s">
        <v>280</v>
      </c>
      <c r="AH323" s="206">
        <v>2</v>
      </c>
      <c r="AI323" s="206"/>
      <c r="AJ323" s="206"/>
      <c r="AK323" s="206"/>
      <c r="AL323" s="206"/>
      <c r="AM323" s="206"/>
      <c r="AN323" s="206"/>
      <c r="AO323" s="206"/>
      <c r="AP323" s="206"/>
      <c r="AQ323" s="206"/>
      <c r="AR323" s="206"/>
      <c r="AS323" s="206"/>
      <c r="AT323" s="206"/>
      <c r="AU323" s="206"/>
      <c r="AV323" s="206"/>
      <c r="AW323" s="206"/>
      <c r="AX323" s="206"/>
      <c r="AY323" s="206"/>
      <c r="AZ323" s="206"/>
      <c r="BA323" s="206"/>
      <c r="BB323" s="206"/>
      <c r="BC323" s="206"/>
      <c r="BD323" s="206"/>
      <c r="BE323" s="206"/>
      <c r="BF323" s="206"/>
      <c r="BG323" s="206"/>
      <c r="BH323" s="206"/>
    </row>
    <row r="324" spans="1:60" outlineLevel="1" x14ac:dyDescent="0.25">
      <c r="A324" s="223"/>
      <c r="B324" s="224"/>
      <c r="C324" s="256" t="s">
        <v>762</v>
      </c>
      <c r="D324" s="228"/>
      <c r="E324" s="229"/>
      <c r="F324" s="225"/>
      <c r="G324" s="225"/>
      <c r="H324" s="225"/>
      <c r="I324" s="225"/>
      <c r="J324" s="225"/>
      <c r="K324" s="225"/>
      <c r="L324" s="225"/>
      <c r="M324" s="225"/>
      <c r="N324" s="225"/>
      <c r="O324" s="225"/>
      <c r="P324" s="225"/>
      <c r="Q324" s="225"/>
      <c r="R324" s="225"/>
      <c r="S324" s="225"/>
      <c r="T324" s="225"/>
      <c r="U324" s="225"/>
      <c r="V324" s="225"/>
      <c r="W324" s="225"/>
      <c r="X324" s="206"/>
      <c r="Y324" s="206"/>
      <c r="Z324" s="206"/>
      <c r="AA324" s="206"/>
      <c r="AB324" s="206"/>
      <c r="AC324" s="206"/>
      <c r="AD324" s="206"/>
      <c r="AE324" s="206"/>
      <c r="AF324" s="206"/>
      <c r="AG324" s="206" t="s">
        <v>280</v>
      </c>
      <c r="AH324" s="206"/>
      <c r="AI324" s="206"/>
      <c r="AJ324" s="206"/>
      <c r="AK324" s="206"/>
      <c r="AL324" s="206"/>
      <c r="AM324" s="206"/>
      <c r="AN324" s="206"/>
      <c r="AO324" s="206"/>
      <c r="AP324" s="206"/>
      <c r="AQ324" s="206"/>
      <c r="AR324" s="206"/>
      <c r="AS324" s="206"/>
      <c r="AT324" s="206"/>
      <c r="AU324" s="206"/>
      <c r="AV324" s="206"/>
      <c r="AW324" s="206"/>
      <c r="AX324" s="206"/>
      <c r="AY324" s="206"/>
      <c r="AZ324" s="206"/>
      <c r="BA324" s="206"/>
      <c r="BB324" s="206"/>
      <c r="BC324" s="206"/>
      <c r="BD324" s="206"/>
      <c r="BE324" s="206"/>
      <c r="BF324" s="206"/>
      <c r="BG324" s="206"/>
      <c r="BH324" s="206"/>
    </row>
    <row r="325" spans="1:60" outlineLevel="1" x14ac:dyDescent="0.25">
      <c r="A325" s="223"/>
      <c r="B325" s="224"/>
      <c r="C325" s="254" t="s">
        <v>1059</v>
      </c>
      <c r="D325" s="226"/>
      <c r="E325" s="227">
        <v>419.70141000000001</v>
      </c>
      <c r="F325" s="225"/>
      <c r="G325" s="225"/>
      <c r="H325" s="225"/>
      <c r="I325" s="225"/>
      <c r="J325" s="225"/>
      <c r="K325" s="225"/>
      <c r="L325" s="225"/>
      <c r="M325" s="225"/>
      <c r="N325" s="225"/>
      <c r="O325" s="225"/>
      <c r="P325" s="225"/>
      <c r="Q325" s="225"/>
      <c r="R325" s="225"/>
      <c r="S325" s="225"/>
      <c r="T325" s="225"/>
      <c r="U325" s="225"/>
      <c r="V325" s="225"/>
      <c r="W325" s="225"/>
      <c r="X325" s="206"/>
      <c r="Y325" s="206"/>
      <c r="Z325" s="206"/>
      <c r="AA325" s="206"/>
      <c r="AB325" s="206"/>
      <c r="AC325" s="206"/>
      <c r="AD325" s="206"/>
      <c r="AE325" s="206"/>
      <c r="AF325" s="206"/>
      <c r="AG325" s="206" t="s">
        <v>280</v>
      </c>
      <c r="AH325" s="206">
        <v>0</v>
      </c>
      <c r="AI325" s="206"/>
      <c r="AJ325" s="206"/>
      <c r="AK325" s="206"/>
      <c r="AL325" s="206"/>
      <c r="AM325" s="206"/>
      <c r="AN325" s="206"/>
      <c r="AO325" s="206"/>
      <c r="AP325" s="206"/>
      <c r="AQ325" s="206"/>
      <c r="AR325" s="206"/>
      <c r="AS325" s="206"/>
      <c r="AT325" s="206"/>
      <c r="AU325" s="206"/>
      <c r="AV325" s="206"/>
      <c r="AW325" s="206"/>
      <c r="AX325" s="206"/>
      <c r="AY325" s="206"/>
      <c r="AZ325" s="206"/>
      <c r="BA325" s="206"/>
      <c r="BB325" s="206"/>
      <c r="BC325" s="206"/>
      <c r="BD325" s="206"/>
      <c r="BE325" s="206"/>
      <c r="BF325" s="206"/>
      <c r="BG325" s="206"/>
      <c r="BH325" s="206"/>
    </row>
    <row r="326" spans="1:60" outlineLevel="1" x14ac:dyDescent="0.25">
      <c r="A326" s="237">
        <v>48</v>
      </c>
      <c r="B326" s="238" t="s">
        <v>1060</v>
      </c>
      <c r="C326" s="253" t="s">
        <v>1061</v>
      </c>
      <c r="D326" s="239" t="s">
        <v>370</v>
      </c>
      <c r="E326" s="240">
        <v>60.1</v>
      </c>
      <c r="F326" s="241"/>
      <c r="G326" s="242">
        <f>ROUND(E326*F326,2)</f>
        <v>0</v>
      </c>
      <c r="H326" s="241"/>
      <c r="I326" s="242">
        <f>ROUND(E326*H326,2)</f>
        <v>0</v>
      </c>
      <c r="J326" s="241"/>
      <c r="K326" s="242">
        <f>ROUND(E326*J326,2)</f>
        <v>0</v>
      </c>
      <c r="L326" s="242">
        <v>21</v>
      </c>
      <c r="M326" s="242">
        <f>G326*(1+L326/100)</f>
        <v>0</v>
      </c>
      <c r="N326" s="242">
        <v>0</v>
      </c>
      <c r="O326" s="242">
        <f>ROUND(E326*N326,2)</f>
        <v>0</v>
      </c>
      <c r="P326" s="242">
        <v>0</v>
      </c>
      <c r="Q326" s="243">
        <f>ROUND(E326*P326,2)</f>
        <v>0</v>
      </c>
      <c r="R326" s="225"/>
      <c r="S326" s="225" t="s">
        <v>276</v>
      </c>
      <c r="T326" s="225" t="s">
        <v>277</v>
      </c>
      <c r="U326" s="225">
        <v>0.05</v>
      </c>
      <c r="V326" s="225">
        <f>ROUND(E326*U326,2)</f>
        <v>3.01</v>
      </c>
      <c r="W326" s="225"/>
      <c r="X326" s="206"/>
      <c r="Y326" s="206"/>
      <c r="Z326" s="206"/>
      <c r="AA326" s="206"/>
      <c r="AB326" s="206"/>
      <c r="AC326" s="206"/>
      <c r="AD326" s="206"/>
      <c r="AE326" s="206"/>
      <c r="AF326" s="206"/>
      <c r="AG326" s="206" t="s">
        <v>659</v>
      </c>
      <c r="AH326" s="206"/>
      <c r="AI326" s="206"/>
      <c r="AJ326" s="206"/>
      <c r="AK326" s="206"/>
      <c r="AL326" s="206"/>
      <c r="AM326" s="206"/>
      <c r="AN326" s="206"/>
      <c r="AO326" s="206"/>
      <c r="AP326" s="206"/>
      <c r="AQ326" s="206"/>
      <c r="AR326" s="206"/>
      <c r="AS326" s="206"/>
      <c r="AT326" s="206"/>
      <c r="AU326" s="206"/>
      <c r="AV326" s="206"/>
      <c r="AW326" s="206"/>
      <c r="AX326" s="206"/>
      <c r="AY326" s="206"/>
      <c r="AZ326" s="206"/>
      <c r="BA326" s="206"/>
      <c r="BB326" s="206"/>
      <c r="BC326" s="206"/>
      <c r="BD326" s="206"/>
      <c r="BE326" s="206"/>
      <c r="BF326" s="206"/>
      <c r="BG326" s="206"/>
      <c r="BH326" s="206"/>
    </row>
    <row r="327" spans="1:60" ht="20.399999999999999" outlineLevel="1" x14ac:dyDescent="0.25">
      <c r="A327" s="223"/>
      <c r="B327" s="224"/>
      <c r="C327" s="254" t="s">
        <v>1062</v>
      </c>
      <c r="D327" s="226"/>
      <c r="E327" s="227">
        <v>60.1</v>
      </c>
      <c r="F327" s="225"/>
      <c r="G327" s="225"/>
      <c r="H327" s="225"/>
      <c r="I327" s="225"/>
      <c r="J327" s="225"/>
      <c r="K327" s="225"/>
      <c r="L327" s="225"/>
      <c r="M327" s="225"/>
      <c r="N327" s="225"/>
      <c r="O327" s="225"/>
      <c r="P327" s="225"/>
      <c r="Q327" s="225"/>
      <c r="R327" s="225"/>
      <c r="S327" s="225"/>
      <c r="T327" s="225"/>
      <c r="U327" s="225"/>
      <c r="V327" s="225"/>
      <c r="W327" s="225"/>
      <c r="X327" s="206"/>
      <c r="Y327" s="206"/>
      <c r="Z327" s="206"/>
      <c r="AA327" s="206"/>
      <c r="AB327" s="206"/>
      <c r="AC327" s="206"/>
      <c r="AD327" s="206"/>
      <c r="AE327" s="206"/>
      <c r="AF327" s="206"/>
      <c r="AG327" s="206" t="s">
        <v>280</v>
      </c>
      <c r="AH327" s="206">
        <v>0</v>
      </c>
      <c r="AI327" s="206"/>
      <c r="AJ327" s="206"/>
      <c r="AK327" s="206"/>
      <c r="AL327" s="206"/>
      <c r="AM327" s="206"/>
      <c r="AN327" s="206"/>
      <c r="AO327" s="206"/>
      <c r="AP327" s="206"/>
      <c r="AQ327" s="206"/>
      <c r="AR327" s="206"/>
      <c r="AS327" s="206"/>
      <c r="AT327" s="206"/>
      <c r="AU327" s="206"/>
      <c r="AV327" s="206"/>
      <c r="AW327" s="206"/>
      <c r="AX327" s="206"/>
      <c r="AY327" s="206"/>
      <c r="AZ327" s="206"/>
      <c r="BA327" s="206"/>
      <c r="BB327" s="206"/>
      <c r="BC327" s="206"/>
      <c r="BD327" s="206"/>
      <c r="BE327" s="206"/>
      <c r="BF327" s="206"/>
      <c r="BG327" s="206"/>
      <c r="BH327" s="206"/>
    </row>
    <row r="328" spans="1:60" ht="20.399999999999999" outlineLevel="1" x14ac:dyDescent="0.25">
      <c r="A328" s="237">
        <v>49</v>
      </c>
      <c r="B328" s="238" t="s">
        <v>1063</v>
      </c>
      <c r="C328" s="253" t="s">
        <v>1064</v>
      </c>
      <c r="D328" s="239" t="s">
        <v>370</v>
      </c>
      <c r="E328" s="240">
        <v>63.104999999999997</v>
      </c>
      <c r="F328" s="241"/>
      <c r="G328" s="242">
        <f>ROUND(E328*F328,2)</f>
        <v>0</v>
      </c>
      <c r="H328" s="241"/>
      <c r="I328" s="242">
        <f>ROUND(E328*H328,2)</f>
        <v>0</v>
      </c>
      <c r="J328" s="241"/>
      <c r="K328" s="242">
        <f>ROUND(E328*J328,2)</f>
        <v>0</v>
      </c>
      <c r="L328" s="242">
        <v>21</v>
      </c>
      <c r="M328" s="242">
        <f>G328*(1+L328/100)</f>
        <v>0</v>
      </c>
      <c r="N328" s="242">
        <v>0</v>
      </c>
      <c r="O328" s="242">
        <f>ROUND(E328*N328,2)</f>
        <v>0</v>
      </c>
      <c r="P328" s="242">
        <v>0</v>
      </c>
      <c r="Q328" s="243">
        <f>ROUND(E328*P328,2)</f>
        <v>0</v>
      </c>
      <c r="R328" s="225" t="s">
        <v>672</v>
      </c>
      <c r="S328" s="225" t="s">
        <v>276</v>
      </c>
      <c r="T328" s="225" t="s">
        <v>277</v>
      </c>
      <c r="U328" s="225">
        <v>0</v>
      </c>
      <c r="V328" s="225">
        <f>ROUND(E328*U328,2)</f>
        <v>0</v>
      </c>
      <c r="W328" s="225"/>
      <c r="X328" s="206"/>
      <c r="Y328" s="206"/>
      <c r="Z328" s="206"/>
      <c r="AA328" s="206"/>
      <c r="AB328" s="206"/>
      <c r="AC328" s="206"/>
      <c r="AD328" s="206"/>
      <c r="AE328" s="206"/>
      <c r="AF328" s="206"/>
      <c r="AG328" s="206" t="s">
        <v>673</v>
      </c>
      <c r="AH328" s="206"/>
      <c r="AI328" s="206"/>
      <c r="AJ328" s="206"/>
      <c r="AK328" s="206"/>
      <c r="AL328" s="206"/>
      <c r="AM328" s="206"/>
      <c r="AN328" s="206"/>
      <c r="AO328" s="206"/>
      <c r="AP328" s="206"/>
      <c r="AQ328" s="206"/>
      <c r="AR328" s="206"/>
      <c r="AS328" s="206"/>
      <c r="AT328" s="206"/>
      <c r="AU328" s="206"/>
      <c r="AV328" s="206"/>
      <c r="AW328" s="206"/>
      <c r="AX328" s="206"/>
      <c r="AY328" s="206"/>
      <c r="AZ328" s="206"/>
      <c r="BA328" s="206"/>
      <c r="BB328" s="206"/>
      <c r="BC328" s="206"/>
      <c r="BD328" s="206"/>
      <c r="BE328" s="206"/>
      <c r="BF328" s="206"/>
      <c r="BG328" s="206"/>
      <c r="BH328" s="206"/>
    </row>
    <row r="329" spans="1:60" outlineLevel="1" x14ac:dyDescent="0.25">
      <c r="A329" s="223"/>
      <c r="B329" s="224"/>
      <c r="C329" s="256" t="s">
        <v>752</v>
      </c>
      <c r="D329" s="228"/>
      <c r="E329" s="229"/>
      <c r="F329" s="225"/>
      <c r="G329" s="225"/>
      <c r="H329" s="225"/>
      <c r="I329" s="225"/>
      <c r="J329" s="225"/>
      <c r="K329" s="225"/>
      <c r="L329" s="225"/>
      <c r="M329" s="225"/>
      <c r="N329" s="225"/>
      <c r="O329" s="225"/>
      <c r="P329" s="225"/>
      <c r="Q329" s="225"/>
      <c r="R329" s="225"/>
      <c r="S329" s="225"/>
      <c r="T329" s="225"/>
      <c r="U329" s="225"/>
      <c r="V329" s="225"/>
      <c r="W329" s="225"/>
      <c r="X329" s="206"/>
      <c r="Y329" s="206"/>
      <c r="Z329" s="206"/>
      <c r="AA329" s="206"/>
      <c r="AB329" s="206"/>
      <c r="AC329" s="206"/>
      <c r="AD329" s="206"/>
      <c r="AE329" s="206"/>
      <c r="AF329" s="206"/>
      <c r="AG329" s="206" t="s">
        <v>280</v>
      </c>
      <c r="AH329" s="206"/>
      <c r="AI329" s="206"/>
      <c r="AJ329" s="206"/>
      <c r="AK329" s="206"/>
      <c r="AL329" s="206"/>
      <c r="AM329" s="206"/>
      <c r="AN329" s="206"/>
      <c r="AO329" s="206"/>
      <c r="AP329" s="206"/>
      <c r="AQ329" s="206"/>
      <c r="AR329" s="206"/>
      <c r="AS329" s="206"/>
      <c r="AT329" s="206"/>
      <c r="AU329" s="206"/>
      <c r="AV329" s="206"/>
      <c r="AW329" s="206"/>
      <c r="AX329" s="206"/>
      <c r="AY329" s="206"/>
      <c r="AZ329" s="206"/>
      <c r="BA329" s="206"/>
      <c r="BB329" s="206"/>
      <c r="BC329" s="206"/>
      <c r="BD329" s="206"/>
      <c r="BE329" s="206"/>
      <c r="BF329" s="206"/>
      <c r="BG329" s="206"/>
      <c r="BH329" s="206"/>
    </row>
    <row r="330" spans="1:60" ht="20.399999999999999" outlineLevel="1" x14ac:dyDescent="0.25">
      <c r="A330" s="223"/>
      <c r="B330" s="224"/>
      <c r="C330" s="257" t="s">
        <v>1065</v>
      </c>
      <c r="D330" s="228"/>
      <c r="E330" s="229">
        <v>60.1</v>
      </c>
      <c r="F330" s="225"/>
      <c r="G330" s="225"/>
      <c r="H330" s="225"/>
      <c r="I330" s="225"/>
      <c r="J330" s="225"/>
      <c r="K330" s="225"/>
      <c r="L330" s="225"/>
      <c r="M330" s="225"/>
      <c r="N330" s="225"/>
      <c r="O330" s="225"/>
      <c r="P330" s="225"/>
      <c r="Q330" s="225"/>
      <c r="R330" s="225"/>
      <c r="S330" s="225"/>
      <c r="T330" s="225"/>
      <c r="U330" s="225"/>
      <c r="V330" s="225"/>
      <c r="W330" s="225"/>
      <c r="X330" s="206"/>
      <c r="Y330" s="206"/>
      <c r="Z330" s="206"/>
      <c r="AA330" s="206"/>
      <c r="AB330" s="206"/>
      <c r="AC330" s="206"/>
      <c r="AD330" s="206"/>
      <c r="AE330" s="206"/>
      <c r="AF330" s="206"/>
      <c r="AG330" s="206" t="s">
        <v>280</v>
      </c>
      <c r="AH330" s="206">
        <v>2</v>
      </c>
      <c r="AI330" s="206"/>
      <c r="AJ330" s="206"/>
      <c r="AK330" s="206"/>
      <c r="AL330" s="206"/>
      <c r="AM330" s="206"/>
      <c r="AN330" s="206"/>
      <c r="AO330" s="206"/>
      <c r="AP330" s="206"/>
      <c r="AQ330" s="206"/>
      <c r="AR330" s="206"/>
      <c r="AS330" s="206"/>
      <c r="AT330" s="206"/>
      <c r="AU330" s="206"/>
      <c r="AV330" s="206"/>
      <c r="AW330" s="206"/>
      <c r="AX330" s="206"/>
      <c r="AY330" s="206"/>
      <c r="AZ330" s="206"/>
      <c r="BA330" s="206"/>
      <c r="BB330" s="206"/>
      <c r="BC330" s="206"/>
      <c r="BD330" s="206"/>
      <c r="BE330" s="206"/>
      <c r="BF330" s="206"/>
      <c r="BG330" s="206"/>
      <c r="BH330" s="206"/>
    </row>
    <row r="331" spans="1:60" outlineLevel="1" x14ac:dyDescent="0.25">
      <c r="A331" s="223"/>
      <c r="B331" s="224"/>
      <c r="C331" s="256" t="s">
        <v>762</v>
      </c>
      <c r="D331" s="228"/>
      <c r="E331" s="229"/>
      <c r="F331" s="225"/>
      <c r="G331" s="225"/>
      <c r="H331" s="225"/>
      <c r="I331" s="225"/>
      <c r="J331" s="225"/>
      <c r="K331" s="225"/>
      <c r="L331" s="225"/>
      <c r="M331" s="225"/>
      <c r="N331" s="225"/>
      <c r="O331" s="225"/>
      <c r="P331" s="225"/>
      <c r="Q331" s="225"/>
      <c r="R331" s="225"/>
      <c r="S331" s="225"/>
      <c r="T331" s="225"/>
      <c r="U331" s="225"/>
      <c r="V331" s="225"/>
      <c r="W331" s="225"/>
      <c r="X331" s="206"/>
      <c r="Y331" s="206"/>
      <c r="Z331" s="206"/>
      <c r="AA331" s="206"/>
      <c r="AB331" s="206"/>
      <c r="AC331" s="206"/>
      <c r="AD331" s="206"/>
      <c r="AE331" s="206"/>
      <c r="AF331" s="206"/>
      <c r="AG331" s="206" t="s">
        <v>280</v>
      </c>
      <c r="AH331" s="206"/>
      <c r="AI331" s="206"/>
      <c r="AJ331" s="206"/>
      <c r="AK331" s="206"/>
      <c r="AL331" s="206"/>
      <c r="AM331" s="206"/>
      <c r="AN331" s="206"/>
      <c r="AO331" s="206"/>
      <c r="AP331" s="206"/>
      <c r="AQ331" s="206"/>
      <c r="AR331" s="206"/>
      <c r="AS331" s="206"/>
      <c r="AT331" s="206"/>
      <c r="AU331" s="206"/>
      <c r="AV331" s="206"/>
      <c r="AW331" s="206"/>
      <c r="AX331" s="206"/>
      <c r="AY331" s="206"/>
      <c r="AZ331" s="206"/>
      <c r="BA331" s="206"/>
      <c r="BB331" s="206"/>
      <c r="BC331" s="206"/>
      <c r="BD331" s="206"/>
      <c r="BE331" s="206"/>
      <c r="BF331" s="206"/>
      <c r="BG331" s="206"/>
      <c r="BH331" s="206"/>
    </row>
    <row r="332" spans="1:60" outlineLevel="1" x14ac:dyDescent="0.25">
      <c r="A332" s="223"/>
      <c r="B332" s="224"/>
      <c r="C332" s="254" t="s">
        <v>1066</v>
      </c>
      <c r="D332" s="226"/>
      <c r="E332" s="227">
        <v>63.104999999999997</v>
      </c>
      <c r="F332" s="225"/>
      <c r="G332" s="225"/>
      <c r="H332" s="225"/>
      <c r="I332" s="225"/>
      <c r="J332" s="225"/>
      <c r="K332" s="225"/>
      <c r="L332" s="225"/>
      <c r="M332" s="225"/>
      <c r="N332" s="225"/>
      <c r="O332" s="225"/>
      <c r="P332" s="225"/>
      <c r="Q332" s="225"/>
      <c r="R332" s="225"/>
      <c r="S332" s="225"/>
      <c r="T332" s="225"/>
      <c r="U332" s="225"/>
      <c r="V332" s="225"/>
      <c r="W332" s="225"/>
      <c r="X332" s="206"/>
      <c r="Y332" s="206"/>
      <c r="Z332" s="206"/>
      <c r="AA332" s="206"/>
      <c r="AB332" s="206"/>
      <c r="AC332" s="206"/>
      <c r="AD332" s="206"/>
      <c r="AE332" s="206"/>
      <c r="AF332" s="206"/>
      <c r="AG332" s="206" t="s">
        <v>280</v>
      </c>
      <c r="AH332" s="206">
        <v>0</v>
      </c>
      <c r="AI332" s="206"/>
      <c r="AJ332" s="206"/>
      <c r="AK332" s="206"/>
      <c r="AL332" s="206"/>
      <c r="AM332" s="206"/>
      <c r="AN332" s="206"/>
      <c r="AO332" s="206"/>
      <c r="AP332" s="206"/>
      <c r="AQ332" s="206"/>
      <c r="AR332" s="206"/>
      <c r="AS332" s="206"/>
      <c r="AT332" s="206"/>
      <c r="AU332" s="206"/>
      <c r="AV332" s="206"/>
      <c r="AW332" s="206"/>
      <c r="AX332" s="206"/>
      <c r="AY332" s="206"/>
      <c r="AZ332" s="206"/>
      <c r="BA332" s="206"/>
      <c r="BB332" s="206"/>
      <c r="BC332" s="206"/>
      <c r="BD332" s="206"/>
      <c r="BE332" s="206"/>
      <c r="BF332" s="206"/>
      <c r="BG332" s="206"/>
      <c r="BH332" s="206"/>
    </row>
    <row r="333" spans="1:60" outlineLevel="1" x14ac:dyDescent="0.25">
      <c r="A333" s="237">
        <v>50</v>
      </c>
      <c r="B333" s="238" t="s">
        <v>1067</v>
      </c>
      <c r="C333" s="253" t="s">
        <v>1068</v>
      </c>
      <c r="D333" s="239" t="s">
        <v>314</v>
      </c>
      <c r="E333" s="240">
        <v>79.943100000000001</v>
      </c>
      <c r="F333" s="241"/>
      <c r="G333" s="242">
        <f>ROUND(E333*F333,2)</f>
        <v>0</v>
      </c>
      <c r="H333" s="241"/>
      <c r="I333" s="242">
        <f>ROUND(E333*H333,2)</f>
        <v>0</v>
      </c>
      <c r="J333" s="241"/>
      <c r="K333" s="242">
        <f>ROUND(E333*J333,2)</f>
        <v>0</v>
      </c>
      <c r="L333" s="242">
        <v>21</v>
      </c>
      <c r="M333" s="242">
        <f>G333*(1+L333/100)</f>
        <v>0</v>
      </c>
      <c r="N333" s="242">
        <v>6.6E-3</v>
      </c>
      <c r="O333" s="242">
        <f>ROUND(E333*N333,2)</f>
        <v>0.53</v>
      </c>
      <c r="P333" s="242">
        <v>0</v>
      </c>
      <c r="Q333" s="243">
        <f>ROUND(E333*P333,2)</f>
        <v>0</v>
      </c>
      <c r="R333" s="225"/>
      <c r="S333" s="225" t="s">
        <v>276</v>
      </c>
      <c r="T333" s="225" t="s">
        <v>277</v>
      </c>
      <c r="U333" s="225">
        <v>7.0000000000000007E-2</v>
      </c>
      <c r="V333" s="225">
        <f>ROUND(E333*U333,2)</f>
        <v>5.6</v>
      </c>
      <c r="W333" s="225"/>
      <c r="X333" s="206"/>
      <c r="Y333" s="206"/>
      <c r="Z333" s="206"/>
      <c r="AA333" s="206"/>
      <c r="AB333" s="206"/>
      <c r="AC333" s="206"/>
      <c r="AD333" s="206"/>
      <c r="AE333" s="206"/>
      <c r="AF333" s="206"/>
      <c r="AG333" s="206" t="s">
        <v>659</v>
      </c>
      <c r="AH333" s="206"/>
      <c r="AI333" s="206"/>
      <c r="AJ333" s="206"/>
      <c r="AK333" s="206"/>
      <c r="AL333" s="206"/>
      <c r="AM333" s="206"/>
      <c r="AN333" s="206"/>
      <c r="AO333" s="206"/>
      <c r="AP333" s="206"/>
      <c r="AQ333" s="206"/>
      <c r="AR333" s="206"/>
      <c r="AS333" s="206"/>
      <c r="AT333" s="206"/>
      <c r="AU333" s="206"/>
      <c r="AV333" s="206"/>
      <c r="AW333" s="206"/>
      <c r="AX333" s="206"/>
      <c r="AY333" s="206"/>
      <c r="AZ333" s="206"/>
      <c r="BA333" s="206"/>
      <c r="BB333" s="206"/>
      <c r="BC333" s="206"/>
      <c r="BD333" s="206"/>
      <c r="BE333" s="206"/>
      <c r="BF333" s="206"/>
      <c r="BG333" s="206"/>
      <c r="BH333" s="206"/>
    </row>
    <row r="334" spans="1:60" ht="20.399999999999999" outlineLevel="1" x14ac:dyDescent="0.25">
      <c r="A334" s="223"/>
      <c r="B334" s="224"/>
      <c r="C334" s="254" t="s">
        <v>938</v>
      </c>
      <c r="D334" s="226"/>
      <c r="E334" s="227">
        <v>79.943129999999996</v>
      </c>
      <c r="F334" s="225"/>
      <c r="G334" s="225"/>
      <c r="H334" s="225"/>
      <c r="I334" s="225"/>
      <c r="J334" s="225"/>
      <c r="K334" s="225"/>
      <c r="L334" s="225"/>
      <c r="M334" s="225"/>
      <c r="N334" s="225"/>
      <c r="O334" s="225"/>
      <c r="P334" s="225"/>
      <c r="Q334" s="225"/>
      <c r="R334" s="225"/>
      <c r="S334" s="225"/>
      <c r="T334" s="225"/>
      <c r="U334" s="225"/>
      <c r="V334" s="225"/>
      <c r="W334" s="225"/>
      <c r="X334" s="206"/>
      <c r="Y334" s="206"/>
      <c r="Z334" s="206"/>
      <c r="AA334" s="206"/>
      <c r="AB334" s="206"/>
      <c r="AC334" s="206"/>
      <c r="AD334" s="206"/>
      <c r="AE334" s="206"/>
      <c r="AF334" s="206"/>
      <c r="AG334" s="206" t="s">
        <v>280</v>
      </c>
      <c r="AH334" s="206">
        <v>0</v>
      </c>
      <c r="AI334" s="206"/>
      <c r="AJ334" s="206"/>
      <c r="AK334" s="206"/>
      <c r="AL334" s="206"/>
      <c r="AM334" s="206"/>
      <c r="AN334" s="206"/>
      <c r="AO334" s="206"/>
      <c r="AP334" s="206"/>
      <c r="AQ334" s="206"/>
      <c r="AR334" s="206"/>
      <c r="AS334" s="206"/>
      <c r="AT334" s="206"/>
      <c r="AU334" s="206"/>
      <c r="AV334" s="206"/>
      <c r="AW334" s="206"/>
      <c r="AX334" s="206"/>
      <c r="AY334" s="206"/>
      <c r="AZ334" s="206"/>
      <c r="BA334" s="206"/>
      <c r="BB334" s="206"/>
      <c r="BC334" s="206"/>
      <c r="BD334" s="206"/>
      <c r="BE334" s="206"/>
      <c r="BF334" s="206"/>
      <c r="BG334" s="206"/>
      <c r="BH334" s="206"/>
    </row>
    <row r="335" spans="1:60" outlineLevel="1" x14ac:dyDescent="0.25">
      <c r="A335" s="244">
        <v>51</v>
      </c>
      <c r="B335" s="245" t="s">
        <v>1069</v>
      </c>
      <c r="C335" s="255" t="s">
        <v>1070</v>
      </c>
      <c r="D335" s="246" t="s">
        <v>0</v>
      </c>
      <c r="E335" s="247">
        <v>227.28236000000001</v>
      </c>
      <c r="F335" s="248"/>
      <c r="G335" s="249">
        <f>ROUND(E335*F335,2)</f>
        <v>0</v>
      </c>
      <c r="H335" s="248"/>
      <c r="I335" s="249">
        <f>ROUND(E335*H335,2)</f>
        <v>0</v>
      </c>
      <c r="J335" s="248"/>
      <c r="K335" s="249">
        <f>ROUND(E335*J335,2)</f>
        <v>0</v>
      </c>
      <c r="L335" s="249">
        <v>21</v>
      </c>
      <c r="M335" s="249">
        <f>G335*(1+L335/100)</f>
        <v>0</v>
      </c>
      <c r="N335" s="249">
        <v>0</v>
      </c>
      <c r="O335" s="249">
        <f>ROUND(E335*N335,2)</f>
        <v>0</v>
      </c>
      <c r="P335" s="249">
        <v>0</v>
      </c>
      <c r="Q335" s="250">
        <f>ROUND(E335*P335,2)</f>
        <v>0</v>
      </c>
      <c r="R335" s="225"/>
      <c r="S335" s="225" t="s">
        <v>276</v>
      </c>
      <c r="T335" s="225" t="s">
        <v>277</v>
      </c>
      <c r="U335" s="225">
        <v>0</v>
      </c>
      <c r="V335" s="225">
        <f>ROUND(E335*U335,2)</f>
        <v>0</v>
      </c>
      <c r="W335" s="225"/>
      <c r="X335" s="206"/>
      <c r="Y335" s="206"/>
      <c r="Z335" s="206"/>
      <c r="AA335" s="206"/>
      <c r="AB335" s="206"/>
      <c r="AC335" s="206"/>
      <c r="AD335" s="206"/>
      <c r="AE335" s="206"/>
      <c r="AF335" s="206"/>
      <c r="AG335" s="206" t="s">
        <v>455</v>
      </c>
      <c r="AH335" s="206"/>
      <c r="AI335" s="206"/>
      <c r="AJ335" s="206"/>
      <c r="AK335" s="206"/>
      <c r="AL335" s="206"/>
      <c r="AM335" s="206"/>
      <c r="AN335" s="206"/>
      <c r="AO335" s="206"/>
      <c r="AP335" s="206"/>
      <c r="AQ335" s="206"/>
      <c r="AR335" s="206"/>
      <c r="AS335" s="206"/>
      <c r="AT335" s="206"/>
      <c r="AU335" s="206"/>
      <c r="AV335" s="206"/>
      <c r="AW335" s="206"/>
      <c r="AX335" s="206"/>
      <c r="AY335" s="206"/>
      <c r="AZ335" s="206"/>
      <c r="BA335" s="206"/>
      <c r="BB335" s="206"/>
      <c r="BC335" s="206"/>
      <c r="BD335" s="206"/>
      <c r="BE335" s="206"/>
      <c r="BF335" s="206"/>
      <c r="BG335" s="206"/>
      <c r="BH335" s="206"/>
    </row>
    <row r="336" spans="1:60" x14ac:dyDescent="0.25">
      <c r="A336" s="231" t="s">
        <v>271</v>
      </c>
      <c r="B336" s="232" t="s">
        <v>192</v>
      </c>
      <c r="C336" s="252" t="s">
        <v>193</v>
      </c>
      <c r="D336" s="233"/>
      <c r="E336" s="234"/>
      <c r="F336" s="235"/>
      <c r="G336" s="235">
        <f>SUMIF(AG337:AG342,"&lt;&gt;NOR",G337:G342)</f>
        <v>0</v>
      </c>
      <c r="H336" s="235"/>
      <c r="I336" s="235">
        <f>SUM(I337:I342)</f>
        <v>0</v>
      </c>
      <c r="J336" s="235"/>
      <c r="K336" s="235">
        <f>SUM(K337:K342)</f>
        <v>0</v>
      </c>
      <c r="L336" s="235"/>
      <c r="M336" s="235">
        <f>SUM(M337:M342)</f>
        <v>0</v>
      </c>
      <c r="N336" s="235"/>
      <c r="O336" s="235">
        <f>SUM(O337:O342)</f>
        <v>0</v>
      </c>
      <c r="P336" s="235"/>
      <c r="Q336" s="236">
        <f>SUM(Q337:Q342)</f>
        <v>0</v>
      </c>
      <c r="R336" s="230"/>
      <c r="S336" s="230"/>
      <c r="T336" s="230"/>
      <c r="U336" s="230"/>
      <c r="V336" s="230">
        <f>SUM(V337:V342)</f>
        <v>0</v>
      </c>
      <c r="W336" s="230"/>
      <c r="AG336" t="s">
        <v>272</v>
      </c>
    </row>
    <row r="337" spans="1:60" outlineLevel="1" x14ac:dyDescent="0.25">
      <c r="A337" s="244">
        <v>52</v>
      </c>
      <c r="B337" s="245" t="s">
        <v>614</v>
      </c>
      <c r="C337" s="255" t="s">
        <v>615</v>
      </c>
      <c r="D337" s="246" t="s">
        <v>0</v>
      </c>
      <c r="E337" s="247">
        <v>127.17</v>
      </c>
      <c r="F337" s="248"/>
      <c r="G337" s="249">
        <f>ROUND(E337*F337,2)</f>
        <v>0</v>
      </c>
      <c r="H337" s="248"/>
      <c r="I337" s="249">
        <f>ROUND(E337*H337,2)</f>
        <v>0</v>
      </c>
      <c r="J337" s="248"/>
      <c r="K337" s="249">
        <f>ROUND(E337*J337,2)</f>
        <v>0</v>
      </c>
      <c r="L337" s="249">
        <v>21</v>
      </c>
      <c r="M337" s="249">
        <f>G337*(1+L337/100)</f>
        <v>0</v>
      </c>
      <c r="N337" s="249">
        <v>0</v>
      </c>
      <c r="O337" s="249">
        <f>ROUND(E337*N337,2)</f>
        <v>0</v>
      </c>
      <c r="P337" s="249">
        <v>0</v>
      </c>
      <c r="Q337" s="250">
        <f>ROUND(E337*P337,2)</f>
        <v>0</v>
      </c>
      <c r="R337" s="225"/>
      <c r="S337" s="225" t="s">
        <v>276</v>
      </c>
      <c r="T337" s="225" t="s">
        <v>277</v>
      </c>
      <c r="U337" s="225">
        <v>0</v>
      </c>
      <c r="V337" s="225">
        <f>ROUND(E337*U337,2)</f>
        <v>0</v>
      </c>
      <c r="W337" s="225"/>
      <c r="X337" s="206"/>
      <c r="Y337" s="206"/>
      <c r="Z337" s="206"/>
      <c r="AA337" s="206"/>
      <c r="AB337" s="206"/>
      <c r="AC337" s="206"/>
      <c r="AD337" s="206"/>
      <c r="AE337" s="206"/>
      <c r="AF337" s="206"/>
      <c r="AG337" s="206" t="s">
        <v>455</v>
      </c>
      <c r="AH337" s="206"/>
      <c r="AI337" s="206"/>
      <c r="AJ337" s="206"/>
      <c r="AK337" s="206"/>
      <c r="AL337" s="206"/>
      <c r="AM337" s="206"/>
      <c r="AN337" s="206"/>
      <c r="AO337" s="206"/>
      <c r="AP337" s="206"/>
      <c r="AQ337" s="206"/>
      <c r="AR337" s="206"/>
      <c r="AS337" s="206"/>
      <c r="AT337" s="206"/>
      <c r="AU337" s="206"/>
      <c r="AV337" s="206"/>
      <c r="AW337" s="206"/>
      <c r="AX337" s="206"/>
      <c r="AY337" s="206"/>
      <c r="AZ337" s="206"/>
      <c r="BA337" s="206"/>
      <c r="BB337" s="206"/>
      <c r="BC337" s="206"/>
      <c r="BD337" s="206"/>
      <c r="BE337" s="206"/>
      <c r="BF337" s="206"/>
      <c r="BG337" s="206"/>
      <c r="BH337" s="206"/>
    </row>
    <row r="338" spans="1:60" ht="20.399999999999999" outlineLevel="1" x14ac:dyDescent="0.25">
      <c r="A338" s="244">
        <v>53</v>
      </c>
      <c r="B338" s="245" t="s">
        <v>616</v>
      </c>
      <c r="C338" s="255" t="s">
        <v>617</v>
      </c>
      <c r="D338" s="246" t="s">
        <v>333</v>
      </c>
      <c r="E338" s="247">
        <v>5</v>
      </c>
      <c r="F338" s="248"/>
      <c r="G338" s="249">
        <f>ROUND(E338*F338,2)</f>
        <v>0</v>
      </c>
      <c r="H338" s="248"/>
      <c r="I338" s="249">
        <f>ROUND(E338*H338,2)</f>
        <v>0</v>
      </c>
      <c r="J338" s="248"/>
      <c r="K338" s="249">
        <f>ROUND(E338*J338,2)</f>
        <v>0</v>
      </c>
      <c r="L338" s="249">
        <v>21</v>
      </c>
      <c r="M338" s="249">
        <f>G338*(1+L338/100)</f>
        <v>0</v>
      </c>
      <c r="N338" s="249">
        <v>0</v>
      </c>
      <c r="O338" s="249">
        <f>ROUND(E338*N338,2)</f>
        <v>0</v>
      </c>
      <c r="P338" s="249">
        <v>0</v>
      </c>
      <c r="Q338" s="250">
        <f>ROUND(E338*P338,2)</f>
        <v>0</v>
      </c>
      <c r="R338" s="225"/>
      <c r="S338" s="225" t="s">
        <v>289</v>
      </c>
      <c r="T338" s="225" t="s">
        <v>277</v>
      </c>
      <c r="U338" s="225">
        <v>0</v>
      </c>
      <c r="V338" s="225">
        <f>ROUND(E338*U338,2)</f>
        <v>0</v>
      </c>
      <c r="W338" s="225"/>
      <c r="X338" s="206"/>
      <c r="Y338" s="206"/>
      <c r="Z338" s="206"/>
      <c r="AA338" s="206"/>
      <c r="AB338" s="206"/>
      <c r="AC338" s="206"/>
      <c r="AD338" s="206"/>
      <c r="AE338" s="206"/>
      <c r="AF338" s="206"/>
      <c r="AG338" s="206" t="s">
        <v>278</v>
      </c>
      <c r="AH338" s="206"/>
      <c r="AI338" s="206"/>
      <c r="AJ338" s="206"/>
      <c r="AK338" s="206"/>
      <c r="AL338" s="206"/>
      <c r="AM338" s="206"/>
      <c r="AN338" s="206"/>
      <c r="AO338" s="206"/>
      <c r="AP338" s="206"/>
      <c r="AQ338" s="206"/>
      <c r="AR338" s="206"/>
      <c r="AS338" s="206"/>
      <c r="AT338" s="206"/>
      <c r="AU338" s="206"/>
      <c r="AV338" s="206"/>
      <c r="AW338" s="206"/>
      <c r="AX338" s="206"/>
      <c r="AY338" s="206"/>
      <c r="AZ338" s="206"/>
      <c r="BA338" s="206"/>
      <c r="BB338" s="206"/>
      <c r="BC338" s="206"/>
      <c r="BD338" s="206"/>
      <c r="BE338" s="206"/>
      <c r="BF338" s="206"/>
      <c r="BG338" s="206"/>
      <c r="BH338" s="206"/>
    </row>
    <row r="339" spans="1:60" ht="20.399999999999999" outlineLevel="1" x14ac:dyDescent="0.25">
      <c r="A339" s="244">
        <v>54</v>
      </c>
      <c r="B339" s="245" t="s">
        <v>618</v>
      </c>
      <c r="C339" s="255" t="s">
        <v>619</v>
      </c>
      <c r="D339" s="246" t="s">
        <v>333</v>
      </c>
      <c r="E339" s="247">
        <v>1</v>
      </c>
      <c r="F339" s="248"/>
      <c r="G339" s="249">
        <f>ROUND(E339*F339,2)</f>
        <v>0</v>
      </c>
      <c r="H339" s="248"/>
      <c r="I339" s="249">
        <f>ROUND(E339*H339,2)</f>
        <v>0</v>
      </c>
      <c r="J339" s="248"/>
      <c r="K339" s="249">
        <f>ROUND(E339*J339,2)</f>
        <v>0</v>
      </c>
      <c r="L339" s="249">
        <v>21</v>
      </c>
      <c r="M339" s="249">
        <f>G339*(1+L339/100)</f>
        <v>0</v>
      </c>
      <c r="N339" s="249">
        <v>0</v>
      </c>
      <c r="O339" s="249">
        <f>ROUND(E339*N339,2)</f>
        <v>0</v>
      </c>
      <c r="P339" s="249">
        <v>0</v>
      </c>
      <c r="Q339" s="250">
        <f>ROUND(E339*P339,2)</f>
        <v>0</v>
      </c>
      <c r="R339" s="225"/>
      <c r="S339" s="225" t="s">
        <v>289</v>
      </c>
      <c r="T339" s="225" t="s">
        <v>277</v>
      </c>
      <c r="U339" s="225">
        <v>0</v>
      </c>
      <c r="V339" s="225">
        <f>ROUND(E339*U339,2)</f>
        <v>0</v>
      </c>
      <c r="W339" s="225"/>
      <c r="X339" s="206"/>
      <c r="Y339" s="206"/>
      <c r="Z339" s="206"/>
      <c r="AA339" s="206"/>
      <c r="AB339" s="206"/>
      <c r="AC339" s="206"/>
      <c r="AD339" s="206"/>
      <c r="AE339" s="206"/>
      <c r="AF339" s="206"/>
      <c r="AG339" s="206" t="s">
        <v>278</v>
      </c>
      <c r="AH339" s="206"/>
      <c r="AI339" s="206"/>
      <c r="AJ339" s="206"/>
      <c r="AK339" s="206"/>
      <c r="AL339" s="206"/>
      <c r="AM339" s="206"/>
      <c r="AN339" s="206"/>
      <c r="AO339" s="206"/>
      <c r="AP339" s="206"/>
      <c r="AQ339" s="206"/>
      <c r="AR339" s="206"/>
      <c r="AS339" s="206"/>
      <c r="AT339" s="206"/>
      <c r="AU339" s="206"/>
      <c r="AV339" s="206"/>
      <c r="AW339" s="206"/>
      <c r="AX339" s="206"/>
      <c r="AY339" s="206"/>
      <c r="AZ339" s="206"/>
      <c r="BA339" s="206"/>
      <c r="BB339" s="206"/>
      <c r="BC339" s="206"/>
      <c r="BD339" s="206"/>
      <c r="BE339" s="206"/>
      <c r="BF339" s="206"/>
      <c r="BG339" s="206"/>
      <c r="BH339" s="206"/>
    </row>
    <row r="340" spans="1:60" ht="20.399999999999999" outlineLevel="1" x14ac:dyDescent="0.25">
      <c r="A340" s="244">
        <v>55</v>
      </c>
      <c r="B340" s="245" t="s">
        <v>620</v>
      </c>
      <c r="C340" s="255" t="s">
        <v>1071</v>
      </c>
      <c r="D340" s="246" t="s">
        <v>333</v>
      </c>
      <c r="E340" s="247">
        <v>3</v>
      </c>
      <c r="F340" s="248"/>
      <c r="G340" s="249">
        <f>ROUND(E340*F340,2)</f>
        <v>0</v>
      </c>
      <c r="H340" s="248"/>
      <c r="I340" s="249">
        <f>ROUND(E340*H340,2)</f>
        <v>0</v>
      </c>
      <c r="J340" s="248"/>
      <c r="K340" s="249">
        <f>ROUND(E340*J340,2)</f>
        <v>0</v>
      </c>
      <c r="L340" s="249">
        <v>21</v>
      </c>
      <c r="M340" s="249">
        <f>G340*(1+L340/100)</f>
        <v>0</v>
      </c>
      <c r="N340" s="249">
        <v>0</v>
      </c>
      <c r="O340" s="249">
        <f>ROUND(E340*N340,2)</f>
        <v>0</v>
      </c>
      <c r="P340" s="249">
        <v>0</v>
      </c>
      <c r="Q340" s="250">
        <f>ROUND(E340*P340,2)</f>
        <v>0</v>
      </c>
      <c r="R340" s="225"/>
      <c r="S340" s="225" t="s">
        <v>289</v>
      </c>
      <c r="T340" s="225" t="s">
        <v>277</v>
      </c>
      <c r="U340" s="225">
        <v>0</v>
      </c>
      <c r="V340" s="225">
        <f>ROUND(E340*U340,2)</f>
        <v>0</v>
      </c>
      <c r="W340" s="225"/>
      <c r="X340" s="206"/>
      <c r="Y340" s="206"/>
      <c r="Z340" s="206"/>
      <c r="AA340" s="206"/>
      <c r="AB340" s="206"/>
      <c r="AC340" s="206"/>
      <c r="AD340" s="206"/>
      <c r="AE340" s="206"/>
      <c r="AF340" s="206"/>
      <c r="AG340" s="206" t="s">
        <v>278</v>
      </c>
      <c r="AH340" s="206"/>
      <c r="AI340" s="206"/>
      <c r="AJ340" s="206"/>
      <c r="AK340" s="206"/>
      <c r="AL340" s="206"/>
      <c r="AM340" s="206"/>
      <c r="AN340" s="206"/>
      <c r="AO340" s="206"/>
      <c r="AP340" s="206"/>
      <c r="AQ340" s="206"/>
      <c r="AR340" s="206"/>
      <c r="AS340" s="206"/>
      <c r="AT340" s="206"/>
      <c r="AU340" s="206"/>
      <c r="AV340" s="206"/>
      <c r="AW340" s="206"/>
      <c r="AX340" s="206"/>
      <c r="AY340" s="206"/>
      <c r="AZ340" s="206"/>
      <c r="BA340" s="206"/>
      <c r="BB340" s="206"/>
      <c r="BC340" s="206"/>
      <c r="BD340" s="206"/>
      <c r="BE340" s="206"/>
      <c r="BF340" s="206"/>
      <c r="BG340" s="206"/>
      <c r="BH340" s="206"/>
    </row>
    <row r="341" spans="1:60" ht="20.399999999999999" outlineLevel="1" x14ac:dyDescent="0.25">
      <c r="A341" s="244">
        <v>56</v>
      </c>
      <c r="B341" s="245" t="s">
        <v>622</v>
      </c>
      <c r="C341" s="255" t="s">
        <v>623</v>
      </c>
      <c r="D341" s="246" t="s">
        <v>333</v>
      </c>
      <c r="E341" s="247">
        <v>1</v>
      </c>
      <c r="F341" s="248"/>
      <c r="G341" s="249">
        <f>ROUND(E341*F341,2)</f>
        <v>0</v>
      </c>
      <c r="H341" s="248"/>
      <c r="I341" s="249">
        <f>ROUND(E341*H341,2)</f>
        <v>0</v>
      </c>
      <c r="J341" s="248"/>
      <c r="K341" s="249">
        <f>ROUND(E341*J341,2)</f>
        <v>0</v>
      </c>
      <c r="L341" s="249">
        <v>21</v>
      </c>
      <c r="M341" s="249">
        <f>G341*(1+L341/100)</f>
        <v>0</v>
      </c>
      <c r="N341" s="249">
        <v>0</v>
      </c>
      <c r="O341" s="249">
        <f>ROUND(E341*N341,2)</f>
        <v>0</v>
      </c>
      <c r="P341" s="249">
        <v>0</v>
      </c>
      <c r="Q341" s="250">
        <f>ROUND(E341*P341,2)</f>
        <v>0</v>
      </c>
      <c r="R341" s="225"/>
      <c r="S341" s="225" t="s">
        <v>289</v>
      </c>
      <c r="T341" s="225" t="s">
        <v>277</v>
      </c>
      <c r="U341" s="225">
        <v>0</v>
      </c>
      <c r="V341" s="225">
        <f>ROUND(E341*U341,2)</f>
        <v>0</v>
      </c>
      <c r="W341" s="225"/>
      <c r="X341" s="206"/>
      <c r="Y341" s="206"/>
      <c r="Z341" s="206"/>
      <c r="AA341" s="206"/>
      <c r="AB341" s="206"/>
      <c r="AC341" s="206"/>
      <c r="AD341" s="206"/>
      <c r="AE341" s="206"/>
      <c r="AF341" s="206"/>
      <c r="AG341" s="206" t="s">
        <v>278</v>
      </c>
      <c r="AH341" s="206"/>
      <c r="AI341" s="206"/>
      <c r="AJ341" s="206"/>
      <c r="AK341" s="206"/>
      <c r="AL341" s="206"/>
      <c r="AM341" s="206"/>
      <c r="AN341" s="206"/>
      <c r="AO341" s="206"/>
      <c r="AP341" s="206"/>
      <c r="AQ341" s="206"/>
      <c r="AR341" s="206"/>
      <c r="AS341" s="206"/>
      <c r="AT341" s="206"/>
      <c r="AU341" s="206"/>
      <c r="AV341" s="206"/>
      <c r="AW341" s="206"/>
      <c r="AX341" s="206"/>
      <c r="AY341" s="206"/>
      <c r="AZ341" s="206"/>
      <c r="BA341" s="206"/>
      <c r="BB341" s="206"/>
      <c r="BC341" s="206"/>
      <c r="BD341" s="206"/>
      <c r="BE341" s="206"/>
      <c r="BF341" s="206"/>
      <c r="BG341" s="206"/>
      <c r="BH341" s="206"/>
    </row>
    <row r="342" spans="1:60" ht="20.399999999999999" outlineLevel="1" x14ac:dyDescent="0.25">
      <c r="A342" s="244">
        <v>57</v>
      </c>
      <c r="B342" s="245" t="s">
        <v>626</v>
      </c>
      <c r="C342" s="255" t="s">
        <v>627</v>
      </c>
      <c r="D342" s="246" t="s">
        <v>333</v>
      </c>
      <c r="E342" s="247">
        <v>1</v>
      </c>
      <c r="F342" s="248"/>
      <c r="G342" s="249">
        <f>ROUND(E342*F342,2)</f>
        <v>0</v>
      </c>
      <c r="H342" s="248"/>
      <c r="I342" s="249">
        <f>ROUND(E342*H342,2)</f>
        <v>0</v>
      </c>
      <c r="J342" s="248"/>
      <c r="K342" s="249">
        <f>ROUND(E342*J342,2)</f>
        <v>0</v>
      </c>
      <c r="L342" s="249">
        <v>21</v>
      </c>
      <c r="M342" s="249">
        <f>G342*(1+L342/100)</f>
        <v>0</v>
      </c>
      <c r="N342" s="249">
        <v>0</v>
      </c>
      <c r="O342" s="249">
        <f>ROUND(E342*N342,2)</f>
        <v>0</v>
      </c>
      <c r="P342" s="249">
        <v>0</v>
      </c>
      <c r="Q342" s="250">
        <f>ROUND(E342*P342,2)</f>
        <v>0</v>
      </c>
      <c r="R342" s="225"/>
      <c r="S342" s="225" t="s">
        <v>289</v>
      </c>
      <c r="T342" s="225" t="s">
        <v>277</v>
      </c>
      <c r="U342" s="225">
        <v>0</v>
      </c>
      <c r="V342" s="225">
        <f>ROUND(E342*U342,2)</f>
        <v>0</v>
      </c>
      <c r="W342" s="225"/>
      <c r="X342" s="206"/>
      <c r="Y342" s="206"/>
      <c r="Z342" s="206"/>
      <c r="AA342" s="206"/>
      <c r="AB342" s="206"/>
      <c r="AC342" s="206"/>
      <c r="AD342" s="206"/>
      <c r="AE342" s="206"/>
      <c r="AF342" s="206"/>
      <c r="AG342" s="206" t="s">
        <v>278</v>
      </c>
      <c r="AH342" s="206"/>
      <c r="AI342" s="206"/>
      <c r="AJ342" s="206"/>
      <c r="AK342" s="206"/>
      <c r="AL342" s="206"/>
      <c r="AM342" s="206"/>
      <c r="AN342" s="206"/>
      <c r="AO342" s="206"/>
      <c r="AP342" s="206"/>
      <c r="AQ342" s="206"/>
      <c r="AR342" s="206"/>
      <c r="AS342" s="206"/>
      <c r="AT342" s="206"/>
      <c r="AU342" s="206"/>
      <c r="AV342" s="206"/>
      <c r="AW342" s="206"/>
      <c r="AX342" s="206"/>
      <c r="AY342" s="206"/>
      <c r="AZ342" s="206"/>
      <c r="BA342" s="206"/>
      <c r="BB342" s="206"/>
      <c r="BC342" s="206"/>
      <c r="BD342" s="206"/>
      <c r="BE342" s="206"/>
      <c r="BF342" s="206"/>
      <c r="BG342" s="206"/>
      <c r="BH342" s="206"/>
    </row>
    <row r="343" spans="1:60" x14ac:dyDescent="0.25">
      <c r="A343" s="231" t="s">
        <v>271</v>
      </c>
      <c r="B343" s="232" t="s">
        <v>216</v>
      </c>
      <c r="C343" s="252" t="s">
        <v>217</v>
      </c>
      <c r="D343" s="233"/>
      <c r="E343" s="234"/>
      <c r="F343" s="235"/>
      <c r="G343" s="235">
        <f>SUMIF(AG344:AG352,"&lt;&gt;NOR",G344:G352)</f>
        <v>0</v>
      </c>
      <c r="H343" s="235"/>
      <c r="I343" s="235">
        <f>SUM(I344:I352)</f>
        <v>0</v>
      </c>
      <c r="J343" s="235"/>
      <c r="K343" s="235">
        <f>SUM(K344:K352)</f>
        <v>0</v>
      </c>
      <c r="L343" s="235"/>
      <c r="M343" s="235">
        <f>SUM(M344:M352)</f>
        <v>0</v>
      </c>
      <c r="N343" s="235"/>
      <c r="O343" s="235">
        <f>SUM(O344:O352)</f>
        <v>0.03</v>
      </c>
      <c r="P343" s="235"/>
      <c r="Q343" s="236">
        <f>SUM(Q344:Q352)</f>
        <v>9.120000000000001</v>
      </c>
      <c r="R343" s="230"/>
      <c r="S343" s="230"/>
      <c r="T343" s="230"/>
      <c r="U343" s="230"/>
      <c r="V343" s="230">
        <f>SUM(V344:V352)</f>
        <v>51.029999999999994</v>
      </c>
      <c r="W343" s="230"/>
      <c r="AG343" t="s">
        <v>272</v>
      </c>
    </row>
    <row r="344" spans="1:60" outlineLevel="1" x14ac:dyDescent="0.25">
      <c r="A344" s="237">
        <v>58</v>
      </c>
      <c r="B344" s="238" t="s">
        <v>1072</v>
      </c>
      <c r="C344" s="253" t="s">
        <v>1073</v>
      </c>
      <c r="D344" s="239" t="s">
        <v>314</v>
      </c>
      <c r="E344" s="240">
        <v>79.943100000000001</v>
      </c>
      <c r="F344" s="241"/>
      <c r="G344" s="242">
        <f>ROUND(E344*F344,2)</f>
        <v>0</v>
      </c>
      <c r="H344" s="241"/>
      <c r="I344" s="242">
        <f>ROUND(E344*H344,2)</f>
        <v>0</v>
      </c>
      <c r="J344" s="241"/>
      <c r="K344" s="242">
        <f>ROUND(E344*J344,2)</f>
        <v>0</v>
      </c>
      <c r="L344" s="242">
        <v>21</v>
      </c>
      <c r="M344" s="242">
        <f>G344*(1+L344/100)</f>
        <v>0</v>
      </c>
      <c r="N344" s="242">
        <v>0</v>
      </c>
      <c r="O344" s="242">
        <f>ROUND(E344*N344,2)</f>
        <v>0</v>
      </c>
      <c r="P344" s="242">
        <v>0.03</v>
      </c>
      <c r="Q344" s="243">
        <f>ROUND(E344*P344,2)</f>
        <v>2.4</v>
      </c>
      <c r="R344" s="225"/>
      <c r="S344" s="225" t="s">
        <v>276</v>
      </c>
      <c r="T344" s="225" t="s">
        <v>277</v>
      </c>
      <c r="U344" s="225">
        <v>0.23499999999999999</v>
      </c>
      <c r="V344" s="225">
        <f>ROUND(E344*U344,2)</f>
        <v>18.79</v>
      </c>
      <c r="W344" s="225"/>
      <c r="X344" s="206"/>
      <c r="Y344" s="206"/>
      <c r="Z344" s="206"/>
      <c r="AA344" s="206"/>
      <c r="AB344" s="206"/>
      <c r="AC344" s="206"/>
      <c r="AD344" s="206"/>
      <c r="AE344" s="206"/>
      <c r="AF344" s="206"/>
      <c r="AG344" s="206" t="s">
        <v>659</v>
      </c>
      <c r="AH344" s="206"/>
      <c r="AI344" s="206"/>
      <c r="AJ344" s="206"/>
      <c r="AK344" s="206"/>
      <c r="AL344" s="206"/>
      <c r="AM344" s="206"/>
      <c r="AN344" s="206"/>
      <c r="AO344" s="206"/>
      <c r="AP344" s="206"/>
      <c r="AQ344" s="206"/>
      <c r="AR344" s="206"/>
      <c r="AS344" s="206"/>
      <c r="AT344" s="206"/>
      <c r="AU344" s="206"/>
      <c r="AV344" s="206"/>
      <c r="AW344" s="206"/>
      <c r="AX344" s="206"/>
      <c r="AY344" s="206"/>
      <c r="AZ344" s="206"/>
      <c r="BA344" s="206"/>
      <c r="BB344" s="206"/>
      <c r="BC344" s="206"/>
      <c r="BD344" s="206"/>
      <c r="BE344" s="206"/>
      <c r="BF344" s="206"/>
      <c r="BG344" s="206"/>
      <c r="BH344" s="206"/>
    </row>
    <row r="345" spans="1:60" ht="20.399999999999999" outlineLevel="1" x14ac:dyDescent="0.25">
      <c r="A345" s="223"/>
      <c r="B345" s="224"/>
      <c r="C345" s="254" t="s">
        <v>943</v>
      </c>
      <c r="D345" s="226"/>
      <c r="E345" s="227">
        <v>79.943129999999996</v>
      </c>
      <c r="F345" s="225"/>
      <c r="G345" s="225"/>
      <c r="H345" s="225"/>
      <c r="I345" s="225"/>
      <c r="J345" s="225"/>
      <c r="K345" s="225"/>
      <c r="L345" s="225"/>
      <c r="M345" s="225"/>
      <c r="N345" s="225"/>
      <c r="O345" s="225"/>
      <c r="P345" s="225"/>
      <c r="Q345" s="225"/>
      <c r="R345" s="225"/>
      <c r="S345" s="225"/>
      <c r="T345" s="225"/>
      <c r="U345" s="225"/>
      <c r="V345" s="225"/>
      <c r="W345" s="225"/>
      <c r="X345" s="206"/>
      <c r="Y345" s="206"/>
      <c r="Z345" s="206"/>
      <c r="AA345" s="206"/>
      <c r="AB345" s="206"/>
      <c r="AC345" s="206"/>
      <c r="AD345" s="206"/>
      <c r="AE345" s="206"/>
      <c r="AF345" s="206"/>
      <c r="AG345" s="206" t="s">
        <v>280</v>
      </c>
      <c r="AH345" s="206">
        <v>0</v>
      </c>
      <c r="AI345" s="206"/>
      <c r="AJ345" s="206"/>
      <c r="AK345" s="206"/>
      <c r="AL345" s="206"/>
      <c r="AM345" s="206"/>
      <c r="AN345" s="206"/>
      <c r="AO345" s="206"/>
      <c r="AP345" s="206"/>
      <c r="AQ345" s="206"/>
      <c r="AR345" s="206"/>
      <c r="AS345" s="206"/>
      <c r="AT345" s="206"/>
      <c r="AU345" s="206"/>
      <c r="AV345" s="206"/>
      <c r="AW345" s="206"/>
      <c r="AX345" s="206"/>
      <c r="AY345" s="206"/>
      <c r="AZ345" s="206"/>
      <c r="BA345" s="206"/>
      <c r="BB345" s="206"/>
      <c r="BC345" s="206"/>
      <c r="BD345" s="206"/>
      <c r="BE345" s="206"/>
      <c r="BF345" s="206"/>
      <c r="BG345" s="206"/>
      <c r="BH345" s="206"/>
    </row>
    <row r="346" spans="1:60" outlineLevel="1" x14ac:dyDescent="0.25">
      <c r="A346" s="237">
        <v>59</v>
      </c>
      <c r="B346" s="238" t="s">
        <v>1074</v>
      </c>
      <c r="C346" s="253" t="s">
        <v>1075</v>
      </c>
      <c r="D346" s="239" t="s">
        <v>314</v>
      </c>
      <c r="E346" s="240">
        <v>79.943100000000001</v>
      </c>
      <c r="F346" s="241"/>
      <c r="G346" s="242">
        <f>ROUND(E346*F346,2)</f>
        <v>0</v>
      </c>
      <c r="H346" s="241"/>
      <c r="I346" s="242">
        <f>ROUND(E346*H346,2)</f>
        <v>0</v>
      </c>
      <c r="J346" s="241"/>
      <c r="K346" s="242">
        <f>ROUND(E346*J346,2)</f>
        <v>0</v>
      </c>
      <c r="L346" s="242">
        <v>21</v>
      </c>
      <c r="M346" s="242">
        <f>G346*(1+L346/100)</f>
        <v>0</v>
      </c>
      <c r="N346" s="242">
        <v>0</v>
      </c>
      <c r="O346" s="242">
        <f>ROUND(E346*N346,2)</f>
        <v>0</v>
      </c>
      <c r="P346" s="242">
        <v>1.4E-2</v>
      </c>
      <c r="Q346" s="243">
        <f>ROUND(E346*P346,2)</f>
        <v>1.1200000000000001</v>
      </c>
      <c r="R346" s="225"/>
      <c r="S346" s="225" t="s">
        <v>276</v>
      </c>
      <c r="T346" s="225" t="s">
        <v>277</v>
      </c>
      <c r="U346" s="225">
        <v>0.08</v>
      </c>
      <c r="V346" s="225">
        <f>ROUND(E346*U346,2)</f>
        <v>6.4</v>
      </c>
      <c r="W346" s="225"/>
      <c r="X346" s="206"/>
      <c r="Y346" s="206"/>
      <c r="Z346" s="206"/>
      <c r="AA346" s="206"/>
      <c r="AB346" s="206"/>
      <c r="AC346" s="206"/>
      <c r="AD346" s="206"/>
      <c r="AE346" s="206"/>
      <c r="AF346" s="206"/>
      <c r="AG346" s="206" t="s">
        <v>659</v>
      </c>
      <c r="AH346" s="206"/>
      <c r="AI346" s="206"/>
      <c r="AJ346" s="206"/>
      <c r="AK346" s="206"/>
      <c r="AL346" s="206"/>
      <c r="AM346" s="206"/>
      <c r="AN346" s="206"/>
      <c r="AO346" s="206"/>
      <c r="AP346" s="206"/>
      <c r="AQ346" s="206"/>
      <c r="AR346" s="206"/>
      <c r="AS346" s="206"/>
      <c r="AT346" s="206"/>
      <c r="AU346" s="206"/>
      <c r="AV346" s="206"/>
      <c r="AW346" s="206"/>
      <c r="AX346" s="206"/>
      <c r="AY346" s="206"/>
      <c r="AZ346" s="206"/>
      <c r="BA346" s="206"/>
      <c r="BB346" s="206"/>
      <c r="BC346" s="206"/>
      <c r="BD346" s="206"/>
      <c r="BE346" s="206"/>
      <c r="BF346" s="206"/>
      <c r="BG346" s="206"/>
      <c r="BH346" s="206"/>
    </row>
    <row r="347" spans="1:60" ht="20.399999999999999" outlineLevel="1" x14ac:dyDescent="0.25">
      <c r="A347" s="223"/>
      <c r="B347" s="224"/>
      <c r="C347" s="254" t="s">
        <v>943</v>
      </c>
      <c r="D347" s="226"/>
      <c r="E347" s="227">
        <v>79.943129999999996</v>
      </c>
      <c r="F347" s="225"/>
      <c r="G347" s="225"/>
      <c r="H347" s="225"/>
      <c r="I347" s="225"/>
      <c r="J347" s="225"/>
      <c r="K347" s="225"/>
      <c r="L347" s="225"/>
      <c r="M347" s="225"/>
      <c r="N347" s="225"/>
      <c r="O347" s="225"/>
      <c r="P347" s="225"/>
      <c r="Q347" s="225"/>
      <c r="R347" s="225"/>
      <c r="S347" s="225"/>
      <c r="T347" s="225"/>
      <c r="U347" s="225"/>
      <c r="V347" s="225"/>
      <c r="W347" s="225"/>
      <c r="X347" s="206"/>
      <c r="Y347" s="206"/>
      <c r="Z347" s="206"/>
      <c r="AA347" s="206"/>
      <c r="AB347" s="206"/>
      <c r="AC347" s="206"/>
      <c r="AD347" s="206"/>
      <c r="AE347" s="206"/>
      <c r="AF347" s="206"/>
      <c r="AG347" s="206" t="s">
        <v>280</v>
      </c>
      <c r="AH347" s="206">
        <v>0</v>
      </c>
      <c r="AI347" s="206"/>
      <c r="AJ347" s="206"/>
      <c r="AK347" s="206"/>
      <c r="AL347" s="206"/>
      <c r="AM347" s="206"/>
      <c r="AN347" s="206"/>
      <c r="AO347" s="206"/>
      <c r="AP347" s="206"/>
      <c r="AQ347" s="206"/>
      <c r="AR347" s="206"/>
      <c r="AS347" s="206"/>
      <c r="AT347" s="206"/>
      <c r="AU347" s="206"/>
      <c r="AV347" s="206"/>
      <c r="AW347" s="206"/>
      <c r="AX347" s="206"/>
      <c r="AY347" s="206"/>
      <c r="AZ347" s="206"/>
      <c r="BA347" s="206"/>
      <c r="BB347" s="206"/>
      <c r="BC347" s="206"/>
      <c r="BD347" s="206"/>
      <c r="BE347" s="206"/>
      <c r="BF347" s="206"/>
      <c r="BG347" s="206"/>
      <c r="BH347" s="206"/>
    </row>
    <row r="348" spans="1:60" outlineLevel="1" x14ac:dyDescent="0.25">
      <c r="A348" s="237">
        <v>60</v>
      </c>
      <c r="B348" s="238" t="s">
        <v>1076</v>
      </c>
      <c r="C348" s="253" t="s">
        <v>1077</v>
      </c>
      <c r="D348" s="239" t="s">
        <v>370</v>
      </c>
      <c r="E348" s="240">
        <v>95.931799999999996</v>
      </c>
      <c r="F348" s="241"/>
      <c r="G348" s="242">
        <f>ROUND(E348*F348,2)</f>
        <v>0</v>
      </c>
      <c r="H348" s="241"/>
      <c r="I348" s="242">
        <f>ROUND(E348*H348,2)</f>
        <v>0</v>
      </c>
      <c r="J348" s="241"/>
      <c r="K348" s="242">
        <f>ROUND(E348*J348,2)</f>
        <v>0</v>
      </c>
      <c r="L348" s="242">
        <v>21</v>
      </c>
      <c r="M348" s="242">
        <f>G348*(1+L348/100)</f>
        <v>0</v>
      </c>
      <c r="N348" s="242">
        <v>1.6000000000000001E-4</v>
      </c>
      <c r="O348" s="242">
        <f>ROUND(E348*N348,2)</f>
        <v>0.02</v>
      </c>
      <c r="P348" s="242">
        <v>2.5000000000000001E-2</v>
      </c>
      <c r="Q348" s="243">
        <f>ROUND(E348*P348,2)</f>
        <v>2.4</v>
      </c>
      <c r="R348" s="225"/>
      <c r="S348" s="225" t="s">
        <v>276</v>
      </c>
      <c r="T348" s="225" t="s">
        <v>277</v>
      </c>
      <c r="U348" s="225">
        <v>0.156</v>
      </c>
      <c r="V348" s="225">
        <f>ROUND(E348*U348,2)</f>
        <v>14.97</v>
      </c>
      <c r="W348" s="225"/>
      <c r="X348" s="206"/>
      <c r="Y348" s="206"/>
      <c r="Z348" s="206"/>
      <c r="AA348" s="206"/>
      <c r="AB348" s="206"/>
      <c r="AC348" s="206"/>
      <c r="AD348" s="206"/>
      <c r="AE348" s="206"/>
      <c r="AF348" s="206"/>
      <c r="AG348" s="206" t="s">
        <v>659</v>
      </c>
      <c r="AH348" s="206"/>
      <c r="AI348" s="206"/>
      <c r="AJ348" s="206"/>
      <c r="AK348" s="206"/>
      <c r="AL348" s="206"/>
      <c r="AM348" s="206"/>
      <c r="AN348" s="206"/>
      <c r="AO348" s="206"/>
      <c r="AP348" s="206"/>
      <c r="AQ348" s="206"/>
      <c r="AR348" s="206"/>
      <c r="AS348" s="206"/>
      <c r="AT348" s="206"/>
      <c r="AU348" s="206"/>
      <c r="AV348" s="206"/>
      <c r="AW348" s="206"/>
      <c r="AX348" s="206"/>
      <c r="AY348" s="206"/>
      <c r="AZ348" s="206"/>
      <c r="BA348" s="206"/>
      <c r="BB348" s="206"/>
      <c r="BC348" s="206"/>
      <c r="BD348" s="206"/>
      <c r="BE348" s="206"/>
      <c r="BF348" s="206"/>
      <c r="BG348" s="206"/>
      <c r="BH348" s="206"/>
    </row>
    <row r="349" spans="1:60" ht="20.399999999999999" outlineLevel="1" x14ac:dyDescent="0.25">
      <c r="A349" s="223"/>
      <c r="B349" s="224"/>
      <c r="C349" s="254" t="s">
        <v>1078</v>
      </c>
      <c r="D349" s="226"/>
      <c r="E349" s="227">
        <v>95.931749999999994</v>
      </c>
      <c r="F349" s="225"/>
      <c r="G349" s="225"/>
      <c r="H349" s="225"/>
      <c r="I349" s="225"/>
      <c r="J349" s="225"/>
      <c r="K349" s="225"/>
      <c r="L349" s="225"/>
      <c r="M349" s="225"/>
      <c r="N349" s="225"/>
      <c r="O349" s="225"/>
      <c r="P349" s="225"/>
      <c r="Q349" s="225"/>
      <c r="R349" s="225"/>
      <c r="S349" s="225"/>
      <c r="T349" s="225"/>
      <c r="U349" s="225"/>
      <c r="V349" s="225"/>
      <c r="W349" s="225"/>
      <c r="X349" s="206"/>
      <c r="Y349" s="206"/>
      <c r="Z349" s="206"/>
      <c r="AA349" s="206"/>
      <c r="AB349" s="206"/>
      <c r="AC349" s="206"/>
      <c r="AD349" s="206"/>
      <c r="AE349" s="206"/>
      <c r="AF349" s="206"/>
      <c r="AG349" s="206" t="s">
        <v>280</v>
      </c>
      <c r="AH349" s="206">
        <v>0</v>
      </c>
      <c r="AI349" s="206"/>
      <c r="AJ349" s="206"/>
      <c r="AK349" s="206"/>
      <c r="AL349" s="206"/>
      <c r="AM349" s="206"/>
      <c r="AN349" s="206"/>
      <c r="AO349" s="206"/>
      <c r="AP349" s="206"/>
      <c r="AQ349" s="206"/>
      <c r="AR349" s="206"/>
      <c r="AS349" s="206"/>
      <c r="AT349" s="206"/>
      <c r="AU349" s="206"/>
      <c r="AV349" s="206"/>
      <c r="AW349" s="206"/>
      <c r="AX349" s="206"/>
      <c r="AY349" s="206"/>
      <c r="AZ349" s="206"/>
      <c r="BA349" s="206"/>
      <c r="BB349" s="206"/>
      <c r="BC349" s="206"/>
      <c r="BD349" s="206"/>
      <c r="BE349" s="206"/>
      <c r="BF349" s="206"/>
      <c r="BG349" s="206"/>
      <c r="BH349" s="206"/>
    </row>
    <row r="350" spans="1:60" outlineLevel="1" x14ac:dyDescent="0.25">
      <c r="A350" s="237">
        <v>61</v>
      </c>
      <c r="B350" s="238" t="s">
        <v>1079</v>
      </c>
      <c r="C350" s="253" t="s">
        <v>1080</v>
      </c>
      <c r="D350" s="239" t="s">
        <v>314</v>
      </c>
      <c r="E350" s="240">
        <v>79.943100000000001</v>
      </c>
      <c r="F350" s="241"/>
      <c r="G350" s="242">
        <f>ROUND(E350*F350,2)</f>
        <v>0</v>
      </c>
      <c r="H350" s="241"/>
      <c r="I350" s="242">
        <f>ROUND(E350*H350,2)</f>
        <v>0</v>
      </c>
      <c r="J350" s="241"/>
      <c r="K350" s="242">
        <f>ROUND(E350*J350,2)</f>
        <v>0</v>
      </c>
      <c r="L350" s="242">
        <v>21</v>
      </c>
      <c r="M350" s="242">
        <f>G350*(1+L350/100)</f>
        <v>0</v>
      </c>
      <c r="N350" s="242">
        <v>1.6000000000000001E-4</v>
      </c>
      <c r="O350" s="242">
        <f>ROUND(E350*N350,2)</f>
        <v>0.01</v>
      </c>
      <c r="P350" s="242">
        <v>0.04</v>
      </c>
      <c r="Q350" s="243">
        <f>ROUND(E350*P350,2)</f>
        <v>3.2</v>
      </c>
      <c r="R350" s="225"/>
      <c r="S350" s="225" t="s">
        <v>276</v>
      </c>
      <c r="T350" s="225" t="s">
        <v>277</v>
      </c>
      <c r="U350" s="225">
        <v>0.13600000000000001</v>
      </c>
      <c r="V350" s="225">
        <f>ROUND(E350*U350,2)</f>
        <v>10.87</v>
      </c>
      <c r="W350" s="225"/>
      <c r="X350" s="206"/>
      <c r="Y350" s="206"/>
      <c r="Z350" s="206"/>
      <c r="AA350" s="206"/>
      <c r="AB350" s="206"/>
      <c r="AC350" s="206"/>
      <c r="AD350" s="206"/>
      <c r="AE350" s="206"/>
      <c r="AF350" s="206"/>
      <c r="AG350" s="206" t="s">
        <v>659</v>
      </c>
      <c r="AH350" s="206"/>
      <c r="AI350" s="206"/>
      <c r="AJ350" s="206"/>
      <c r="AK350" s="206"/>
      <c r="AL350" s="206"/>
      <c r="AM350" s="206"/>
      <c r="AN350" s="206"/>
      <c r="AO350" s="206"/>
      <c r="AP350" s="206"/>
      <c r="AQ350" s="206"/>
      <c r="AR350" s="206"/>
      <c r="AS350" s="206"/>
      <c r="AT350" s="206"/>
      <c r="AU350" s="206"/>
      <c r="AV350" s="206"/>
      <c r="AW350" s="206"/>
      <c r="AX350" s="206"/>
      <c r="AY350" s="206"/>
      <c r="AZ350" s="206"/>
      <c r="BA350" s="206"/>
      <c r="BB350" s="206"/>
      <c r="BC350" s="206"/>
      <c r="BD350" s="206"/>
      <c r="BE350" s="206"/>
      <c r="BF350" s="206"/>
      <c r="BG350" s="206"/>
      <c r="BH350" s="206"/>
    </row>
    <row r="351" spans="1:60" ht="20.399999999999999" outlineLevel="1" x14ac:dyDescent="0.25">
      <c r="A351" s="223"/>
      <c r="B351" s="224"/>
      <c r="C351" s="254" t="s">
        <v>943</v>
      </c>
      <c r="D351" s="226"/>
      <c r="E351" s="227">
        <v>79.943129999999996</v>
      </c>
      <c r="F351" s="225"/>
      <c r="G351" s="225"/>
      <c r="H351" s="225"/>
      <c r="I351" s="225"/>
      <c r="J351" s="225"/>
      <c r="K351" s="225"/>
      <c r="L351" s="225"/>
      <c r="M351" s="225"/>
      <c r="N351" s="225"/>
      <c r="O351" s="225"/>
      <c r="P351" s="225"/>
      <c r="Q351" s="225"/>
      <c r="R351" s="225"/>
      <c r="S351" s="225"/>
      <c r="T351" s="225"/>
      <c r="U351" s="225"/>
      <c r="V351" s="225"/>
      <c r="W351" s="225"/>
      <c r="X351" s="206"/>
      <c r="Y351" s="206"/>
      <c r="Z351" s="206"/>
      <c r="AA351" s="206"/>
      <c r="AB351" s="206"/>
      <c r="AC351" s="206"/>
      <c r="AD351" s="206"/>
      <c r="AE351" s="206"/>
      <c r="AF351" s="206"/>
      <c r="AG351" s="206" t="s">
        <v>280</v>
      </c>
      <c r="AH351" s="206">
        <v>0</v>
      </c>
      <c r="AI351" s="206"/>
      <c r="AJ351" s="206"/>
      <c r="AK351" s="206"/>
      <c r="AL351" s="206"/>
      <c r="AM351" s="206"/>
      <c r="AN351" s="206"/>
      <c r="AO351" s="206"/>
      <c r="AP351" s="206"/>
      <c r="AQ351" s="206"/>
      <c r="AR351" s="206"/>
      <c r="AS351" s="206"/>
      <c r="AT351" s="206"/>
      <c r="AU351" s="206"/>
      <c r="AV351" s="206"/>
      <c r="AW351" s="206"/>
      <c r="AX351" s="206"/>
      <c r="AY351" s="206"/>
      <c r="AZ351" s="206"/>
      <c r="BA351" s="206"/>
      <c r="BB351" s="206"/>
      <c r="BC351" s="206"/>
      <c r="BD351" s="206"/>
      <c r="BE351" s="206"/>
      <c r="BF351" s="206"/>
      <c r="BG351" s="206"/>
      <c r="BH351" s="206"/>
    </row>
    <row r="352" spans="1:60" outlineLevel="1" x14ac:dyDescent="0.25">
      <c r="A352" s="244">
        <v>62</v>
      </c>
      <c r="B352" s="245" t="s">
        <v>1081</v>
      </c>
      <c r="C352" s="255" t="s">
        <v>1082</v>
      </c>
      <c r="D352" s="246" t="s">
        <v>0</v>
      </c>
      <c r="E352" s="247">
        <v>151.33233000000001</v>
      </c>
      <c r="F352" s="248"/>
      <c r="G352" s="249">
        <f>ROUND(E352*F352,2)</f>
        <v>0</v>
      </c>
      <c r="H352" s="248"/>
      <c r="I352" s="249">
        <f>ROUND(E352*H352,2)</f>
        <v>0</v>
      </c>
      <c r="J352" s="248"/>
      <c r="K352" s="249">
        <f>ROUND(E352*J352,2)</f>
        <v>0</v>
      </c>
      <c r="L352" s="249">
        <v>21</v>
      </c>
      <c r="M352" s="249">
        <f>G352*(1+L352/100)</f>
        <v>0</v>
      </c>
      <c r="N352" s="249">
        <v>0</v>
      </c>
      <c r="O352" s="249">
        <f>ROUND(E352*N352,2)</f>
        <v>0</v>
      </c>
      <c r="P352" s="249">
        <v>0</v>
      </c>
      <c r="Q352" s="250">
        <f>ROUND(E352*P352,2)</f>
        <v>0</v>
      </c>
      <c r="R352" s="225"/>
      <c r="S352" s="225" t="s">
        <v>276</v>
      </c>
      <c r="T352" s="225" t="s">
        <v>277</v>
      </c>
      <c r="U352" s="225">
        <v>0</v>
      </c>
      <c r="V352" s="225">
        <f>ROUND(E352*U352,2)</f>
        <v>0</v>
      </c>
      <c r="W352" s="225"/>
      <c r="X352" s="206"/>
      <c r="Y352" s="206"/>
      <c r="Z352" s="206"/>
      <c r="AA352" s="206"/>
      <c r="AB352" s="206"/>
      <c r="AC352" s="206"/>
      <c r="AD352" s="206"/>
      <c r="AE352" s="206"/>
      <c r="AF352" s="206"/>
      <c r="AG352" s="206" t="s">
        <v>455</v>
      </c>
      <c r="AH352" s="206"/>
      <c r="AI352" s="206"/>
      <c r="AJ352" s="206"/>
      <c r="AK352" s="206"/>
      <c r="AL352" s="206"/>
      <c r="AM352" s="206"/>
      <c r="AN352" s="206"/>
      <c r="AO352" s="206"/>
      <c r="AP352" s="206"/>
      <c r="AQ352" s="206"/>
      <c r="AR352" s="206"/>
      <c r="AS352" s="206"/>
      <c r="AT352" s="206"/>
      <c r="AU352" s="206"/>
      <c r="AV352" s="206"/>
      <c r="AW352" s="206"/>
      <c r="AX352" s="206"/>
      <c r="AY352" s="206"/>
      <c r="AZ352" s="206"/>
      <c r="BA352" s="206"/>
      <c r="BB352" s="206"/>
      <c r="BC352" s="206"/>
      <c r="BD352" s="206"/>
      <c r="BE352" s="206"/>
      <c r="BF352" s="206"/>
      <c r="BG352" s="206"/>
      <c r="BH352" s="206"/>
    </row>
    <row r="353" spans="1:60" x14ac:dyDescent="0.25">
      <c r="A353" s="231" t="s">
        <v>271</v>
      </c>
      <c r="B353" s="232" t="s">
        <v>222</v>
      </c>
      <c r="C353" s="252" t="s">
        <v>223</v>
      </c>
      <c r="D353" s="233"/>
      <c r="E353" s="234"/>
      <c r="F353" s="235"/>
      <c r="G353" s="235">
        <f>SUMIF(AG354:AG399,"&lt;&gt;NOR",G354:G399)</f>
        <v>0</v>
      </c>
      <c r="H353" s="235"/>
      <c r="I353" s="235">
        <f>SUM(I354:I399)</f>
        <v>0</v>
      </c>
      <c r="J353" s="235"/>
      <c r="K353" s="235">
        <f>SUM(K354:K399)</f>
        <v>0</v>
      </c>
      <c r="L353" s="235"/>
      <c r="M353" s="235">
        <f>SUM(M354:M399)</f>
        <v>0</v>
      </c>
      <c r="N353" s="235"/>
      <c r="O353" s="235">
        <f>SUM(O354:O399)</f>
        <v>0.27999999999999997</v>
      </c>
      <c r="P353" s="235"/>
      <c r="Q353" s="236">
        <f>SUM(Q354:Q399)</f>
        <v>1.62</v>
      </c>
      <c r="R353" s="230"/>
      <c r="S353" s="230"/>
      <c r="T353" s="230"/>
      <c r="U353" s="230"/>
      <c r="V353" s="230">
        <f>SUM(V354:V399)</f>
        <v>48.830000000000005</v>
      </c>
      <c r="W353" s="230"/>
      <c r="AG353" t="s">
        <v>272</v>
      </c>
    </row>
    <row r="354" spans="1:60" outlineLevel="1" x14ac:dyDescent="0.25">
      <c r="A354" s="244">
        <v>63</v>
      </c>
      <c r="B354" s="245" t="s">
        <v>1083</v>
      </c>
      <c r="C354" s="255" t="s">
        <v>1084</v>
      </c>
      <c r="D354" s="246" t="s">
        <v>314</v>
      </c>
      <c r="E354" s="247">
        <v>95.5</v>
      </c>
      <c r="F354" s="248"/>
      <c r="G354" s="249">
        <f>ROUND(E354*F354,2)</f>
        <v>0</v>
      </c>
      <c r="H354" s="248"/>
      <c r="I354" s="249">
        <f>ROUND(E354*H354,2)</f>
        <v>0</v>
      </c>
      <c r="J354" s="248"/>
      <c r="K354" s="249">
        <f>ROUND(E354*J354,2)</f>
        <v>0</v>
      </c>
      <c r="L354" s="249">
        <v>21</v>
      </c>
      <c r="M354" s="249">
        <f>G354*(1+L354/100)</f>
        <v>0</v>
      </c>
      <c r="N354" s="249">
        <v>0</v>
      </c>
      <c r="O354" s="249">
        <f>ROUND(E354*N354,2)</f>
        <v>0</v>
      </c>
      <c r="P354" s="249">
        <v>1.695E-2</v>
      </c>
      <c r="Q354" s="250">
        <f>ROUND(E354*P354,2)</f>
        <v>1.62</v>
      </c>
      <c r="R354" s="225"/>
      <c r="S354" s="225" t="s">
        <v>276</v>
      </c>
      <c r="T354" s="225" t="s">
        <v>277</v>
      </c>
      <c r="U354" s="225">
        <v>0.16400000000000001</v>
      </c>
      <c r="V354" s="225">
        <f>ROUND(E354*U354,2)</f>
        <v>15.66</v>
      </c>
      <c r="W354" s="225"/>
      <c r="X354" s="206"/>
      <c r="Y354" s="206"/>
      <c r="Z354" s="206"/>
      <c r="AA354" s="206"/>
      <c r="AB354" s="206"/>
      <c r="AC354" s="206"/>
      <c r="AD354" s="206"/>
      <c r="AE354" s="206"/>
      <c r="AF354" s="206"/>
      <c r="AG354" s="206" t="s">
        <v>659</v>
      </c>
      <c r="AH354" s="206"/>
      <c r="AI354" s="206"/>
      <c r="AJ354" s="206"/>
      <c r="AK354" s="206"/>
      <c r="AL354" s="206"/>
      <c r="AM354" s="206"/>
      <c r="AN354" s="206"/>
      <c r="AO354" s="206"/>
      <c r="AP354" s="206"/>
      <c r="AQ354" s="206"/>
      <c r="AR354" s="206"/>
      <c r="AS354" s="206"/>
      <c r="AT354" s="206"/>
      <c r="AU354" s="206"/>
      <c r="AV354" s="206"/>
      <c r="AW354" s="206"/>
      <c r="AX354" s="206"/>
      <c r="AY354" s="206"/>
      <c r="AZ354" s="206"/>
      <c r="BA354" s="206"/>
      <c r="BB354" s="206"/>
      <c r="BC354" s="206"/>
      <c r="BD354" s="206"/>
      <c r="BE354" s="206"/>
      <c r="BF354" s="206"/>
      <c r="BG354" s="206"/>
      <c r="BH354" s="206"/>
    </row>
    <row r="355" spans="1:60" outlineLevel="1" x14ac:dyDescent="0.25">
      <c r="A355" s="237">
        <v>64</v>
      </c>
      <c r="B355" s="238" t="s">
        <v>657</v>
      </c>
      <c r="C355" s="253" t="s">
        <v>658</v>
      </c>
      <c r="D355" s="239" t="s">
        <v>333</v>
      </c>
      <c r="E355" s="240">
        <v>12</v>
      </c>
      <c r="F355" s="241"/>
      <c r="G355" s="242">
        <f>ROUND(E355*F355,2)</f>
        <v>0</v>
      </c>
      <c r="H355" s="241"/>
      <c r="I355" s="242">
        <f>ROUND(E355*H355,2)</f>
        <v>0</v>
      </c>
      <c r="J355" s="241"/>
      <c r="K355" s="242">
        <f>ROUND(E355*J355,2)</f>
        <v>0</v>
      </c>
      <c r="L355" s="242">
        <v>21</v>
      </c>
      <c r="M355" s="242">
        <f>G355*(1+L355/100)</f>
        <v>0</v>
      </c>
      <c r="N355" s="242">
        <v>0</v>
      </c>
      <c r="O355" s="242">
        <f>ROUND(E355*N355,2)</f>
        <v>0</v>
      </c>
      <c r="P355" s="242">
        <v>0</v>
      </c>
      <c r="Q355" s="243">
        <f>ROUND(E355*P355,2)</f>
        <v>0</v>
      </c>
      <c r="R355" s="225"/>
      <c r="S355" s="225" t="s">
        <v>276</v>
      </c>
      <c r="T355" s="225" t="s">
        <v>277</v>
      </c>
      <c r="U355" s="225">
        <v>1.45</v>
      </c>
      <c r="V355" s="225">
        <f>ROUND(E355*U355,2)</f>
        <v>17.399999999999999</v>
      </c>
      <c r="W355" s="225"/>
      <c r="X355" s="206"/>
      <c r="Y355" s="206"/>
      <c r="Z355" s="206"/>
      <c r="AA355" s="206"/>
      <c r="AB355" s="206"/>
      <c r="AC355" s="206"/>
      <c r="AD355" s="206"/>
      <c r="AE355" s="206"/>
      <c r="AF355" s="206"/>
      <c r="AG355" s="206" t="s">
        <v>659</v>
      </c>
      <c r="AH355" s="206"/>
      <c r="AI355" s="206"/>
      <c r="AJ355" s="206"/>
      <c r="AK355" s="206"/>
      <c r="AL355" s="206"/>
      <c r="AM355" s="206"/>
      <c r="AN355" s="206"/>
      <c r="AO355" s="206"/>
      <c r="AP355" s="206"/>
      <c r="AQ355" s="206"/>
      <c r="AR355" s="206"/>
      <c r="AS355" s="206"/>
      <c r="AT355" s="206"/>
      <c r="AU355" s="206"/>
      <c r="AV355" s="206"/>
      <c r="AW355" s="206"/>
      <c r="AX355" s="206"/>
      <c r="AY355" s="206"/>
      <c r="AZ355" s="206"/>
      <c r="BA355" s="206"/>
      <c r="BB355" s="206"/>
      <c r="BC355" s="206"/>
      <c r="BD355" s="206"/>
      <c r="BE355" s="206"/>
      <c r="BF355" s="206"/>
      <c r="BG355" s="206"/>
      <c r="BH355" s="206"/>
    </row>
    <row r="356" spans="1:60" outlineLevel="1" x14ac:dyDescent="0.25">
      <c r="A356" s="223"/>
      <c r="B356" s="224"/>
      <c r="C356" s="254" t="s">
        <v>1030</v>
      </c>
      <c r="D356" s="226"/>
      <c r="E356" s="227">
        <v>1</v>
      </c>
      <c r="F356" s="225"/>
      <c r="G356" s="225"/>
      <c r="H356" s="225"/>
      <c r="I356" s="225"/>
      <c r="J356" s="225"/>
      <c r="K356" s="225"/>
      <c r="L356" s="225"/>
      <c r="M356" s="225"/>
      <c r="N356" s="225"/>
      <c r="O356" s="225"/>
      <c r="P356" s="225"/>
      <c r="Q356" s="225"/>
      <c r="R356" s="225"/>
      <c r="S356" s="225"/>
      <c r="T356" s="225"/>
      <c r="U356" s="225"/>
      <c r="V356" s="225"/>
      <c r="W356" s="225"/>
      <c r="X356" s="206"/>
      <c r="Y356" s="206"/>
      <c r="Z356" s="206"/>
      <c r="AA356" s="206"/>
      <c r="AB356" s="206"/>
      <c r="AC356" s="206"/>
      <c r="AD356" s="206"/>
      <c r="AE356" s="206"/>
      <c r="AF356" s="206"/>
      <c r="AG356" s="206" t="s">
        <v>280</v>
      </c>
      <c r="AH356" s="206">
        <v>0</v>
      </c>
      <c r="AI356" s="206"/>
      <c r="AJ356" s="206"/>
      <c r="AK356" s="206"/>
      <c r="AL356" s="206"/>
      <c r="AM356" s="206"/>
      <c r="AN356" s="206"/>
      <c r="AO356" s="206"/>
      <c r="AP356" s="206"/>
      <c r="AQ356" s="206"/>
      <c r="AR356" s="206"/>
      <c r="AS356" s="206"/>
      <c r="AT356" s="206"/>
      <c r="AU356" s="206"/>
      <c r="AV356" s="206"/>
      <c r="AW356" s="206"/>
      <c r="AX356" s="206"/>
      <c r="AY356" s="206"/>
      <c r="AZ356" s="206"/>
      <c r="BA356" s="206"/>
      <c r="BB356" s="206"/>
      <c r="BC356" s="206"/>
      <c r="BD356" s="206"/>
      <c r="BE356" s="206"/>
      <c r="BF356" s="206"/>
      <c r="BG356" s="206"/>
      <c r="BH356" s="206"/>
    </row>
    <row r="357" spans="1:60" outlineLevel="1" x14ac:dyDescent="0.25">
      <c r="A357" s="223"/>
      <c r="B357" s="224"/>
      <c r="C357" s="254" t="s">
        <v>1031</v>
      </c>
      <c r="D357" s="226"/>
      <c r="E357" s="227">
        <v>1</v>
      </c>
      <c r="F357" s="225"/>
      <c r="G357" s="225"/>
      <c r="H357" s="225"/>
      <c r="I357" s="225"/>
      <c r="J357" s="225"/>
      <c r="K357" s="225"/>
      <c r="L357" s="225"/>
      <c r="M357" s="225"/>
      <c r="N357" s="225"/>
      <c r="O357" s="225"/>
      <c r="P357" s="225"/>
      <c r="Q357" s="225"/>
      <c r="R357" s="225"/>
      <c r="S357" s="225"/>
      <c r="T357" s="225"/>
      <c r="U357" s="225"/>
      <c r="V357" s="225"/>
      <c r="W357" s="225"/>
      <c r="X357" s="206"/>
      <c r="Y357" s="206"/>
      <c r="Z357" s="206"/>
      <c r="AA357" s="206"/>
      <c r="AB357" s="206"/>
      <c r="AC357" s="206"/>
      <c r="AD357" s="206"/>
      <c r="AE357" s="206"/>
      <c r="AF357" s="206"/>
      <c r="AG357" s="206" t="s">
        <v>280</v>
      </c>
      <c r="AH357" s="206">
        <v>0</v>
      </c>
      <c r="AI357" s="206"/>
      <c r="AJ357" s="206"/>
      <c r="AK357" s="206"/>
      <c r="AL357" s="206"/>
      <c r="AM357" s="206"/>
      <c r="AN357" s="206"/>
      <c r="AO357" s="206"/>
      <c r="AP357" s="206"/>
      <c r="AQ357" s="206"/>
      <c r="AR357" s="206"/>
      <c r="AS357" s="206"/>
      <c r="AT357" s="206"/>
      <c r="AU357" s="206"/>
      <c r="AV357" s="206"/>
      <c r="AW357" s="206"/>
      <c r="AX357" s="206"/>
      <c r="AY357" s="206"/>
      <c r="AZ357" s="206"/>
      <c r="BA357" s="206"/>
      <c r="BB357" s="206"/>
      <c r="BC357" s="206"/>
      <c r="BD357" s="206"/>
      <c r="BE357" s="206"/>
      <c r="BF357" s="206"/>
      <c r="BG357" s="206"/>
      <c r="BH357" s="206"/>
    </row>
    <row r="358" spans="1:60" outlineLevel="1" x14ac:dyDescent="0.25">
      <c r="A358" s="223"/>
      <c r="B358" s="224"/>
      <c r="C358" s="254" t="s">
        <v>1085</v>
      </c>
      <c r="D358" s="226"/>
      <c r="E358" s="227">
        <v>4</v>
      </c>
      <c r="F358" s="225"/>
      <c r="G358" s="225"/>
      <c r="H358" s="225"/>
      <c r="I358" s="225"/>
      <c r="J358" s="225"/>
      <c r="K358" s="225"/>
      <c r="L358" s="225"/>
      <c r="M358" s="225"/>
      <c r="N358" s="225"/>
      <c r="O358" s="225"/>
      <c r="P358" s="225"/>
      <c r="Q358" s="225"/>
      <c r="R358" s="225"/>
      <c r="S358" s="225"/>
      <c r="T358" s="225"/>
      <c r="U358" s="225"/>
      <c r="V358" s="225"/>
      <c r="W358" s="225"/>
      <c r="X358" s="206"/>
      <c r="Y358" s="206"/>
      <c r="Z358" s="206"/>
      <c r="AA358" s="206"/>
      <c r="AB358" s="206"/>
      <c r="AC358" s="206"/>
      <c r="AD358" s="206"/>
      <c r="AE358" s="206"/>
      <c r="AF358" s="206"/>
      <c r="AG358" s="206" t="s">
        <v>280</v>
      </c>
      <c r="AH358" s="206">
        <v>0</v>
      </c>
      <c r="AI358" s="206"/>
      <c r="AJ358" s="206"/>
      <c r="AK358" s="206"/>
      <c r="AL358" s="206"/>
      <c r="AM358" s="206"/>
      <c r="AN358" s="206"/>
      <c r="AO358" s="206"/>
      <c r="AP358" s="206"/>
      <c r="AQ358" s="206"/>
      <c r="AR358" s="206"/>
      <c r="AS358" s="206"/>
      <c r="AT358" s="206"/>
      <c r="AU358" s="206"/>
      <c r="AV358" s="206"/>
      <c r="AW358" s="206"/>
      <c r="AX358" s="206"/>
      <c r="AY358" s="206"/>
      <c r="AZ358" s="206"/>
      <c r="BA358" s="206"/>
      <c r="BB358" s="206"/>
      <c r="BC358" s="206"/>
      <c r="BD358" s="206"/>
      <c r="BE358" s="206"/>
      <c r="BF358" s="206"/>
      <c r="BG358" s="206"/>
      <c r="BH358" s="206"/>
    </row>
    <row r="359" spans="1:60" outlineLevel="1" x14ac:dyDescent="0.25">
      <c r="A359" s="223"/>
      <c r="B359" s="224"/>
      <c r="C359" s="254" t="s">
        <v>1023</v>
      </c>
      <c r="D359" s="226"/>
      <c r="E359" s="227">
        <v>3</v>
      </c>
      <c r="F359" s="225"/>
      <c r="G359" s="225"/>
      <c r="H359" s="225"/>
      <c r="I359" s="225"/>
      <c r="J359" s="225"/>
      <c r="K359" s="225"/>
      <c r="L359" s="225"/>
      <c r="M359" s="225"/>
      <c r="N359" s="225"/>
      <c r="O359" s="225"/>
      <c r="P359" s="225"/>
      <c r="Q359" s="225"/>
      <c r="R359" s="225"/>
      <c r="S359" s="225"/>
      <c r="T359" s="225"/>
      <c r="U359" s="225"/>
      <c r="V359" s="225"/>
      <c r="W359" s="225"/>
      <c r="X359" s="206"/>
      <c r="Y359" s="206"/>
      <c r="Z359" s="206"/>
      <c r="AA359" s="206"/>
      <c r="AB359" s="206"/>
      <c r="AC359" s="206"/>
      <c r="AD359" s="206"/>
      <c r="AE359" s="206"/>
      <c r="AF359" s="206"/>
      <c r="AG359" s="206" t="s">
        <v>280</v>
      </c>
      <c r="AH359" s="206">
        <v>0</v>
      </c>
      <c r="AI359" s="206"/>
      <c r="AJ359" s="206"/>
      <c r="AK359" s="206"/>
      <c r="AL359" s="206"/>
      <c r="AM359" s="206"/>
      <c r="AN359" s="206"/>
      <c r="AO359" s="206"/>
      <c r="AP359" s="206"/>
      <c r="AQ359" s="206"/>
      <c r="AR359" s="206"/>
      <c r="AS359" s="206"/>
      <c r="AT359" s="206"/>
      <c r="AU359" s="206"/>
      <c r="AV359" s="206"/>
      <c r="AW359" s="206"/>
      <c r="AX359" s="206"/>
      <c r="AY359" s="206"/>
      <c r="AZ359" s="206"/>
      <c r="BA359" s="206"/>
      <c r="BB359" s="206"/>
      <c r="BC359" s="206"/>
      <c r="BD359" s="206"/>
      <c r="BE359" s="206"/>
      <c r="BF359" s="206"/>
      <c r="BG359" s="206"/>
      <c r="BH359" s="206"/>
    </row>
    <row r="360" spans="1:60" outlineLevel="1" x14ac:dyDescent="0.25">
      <c r="A360" s="223"/>
      <c r="B360" s="224"/>
      <c r="C360" s="254" t="s">
        <v>1024</v>
      </c>
      <c r="D360" s="226"/>
      <c r="E360" s="227">
        <v>1</v>
      </c>
      <c r="F360" s="225"/>
      <c r="G360" s="225"/>
      <c r="H360" s="225"/>
      <c r="I360" s="225"/>
      <c r="J360" s="225"/>
      <c r="K360" s="225"/>
      <c r="L360" s="225"/>
      <c r="M360" s="225"/>
      <c r="N360" s="225"/>
      <c r="O360" s="225"/>
      <c r="P360" s="225"/>
      <c r="Q360" s="225"/>
      <c r="R360" s="225"/>
      <c r="S360" s="225"/>
      <c r="T360" s="225"/>
      <c r="U360" s="225"/>
      <c r="V360" s="225"/>
      <c r="W360" s="225"/>
      <c r="X360" s="206"/>
      <c r="Y360" s="206"/>
      <c r="Z360" s="206"/>
      <c r="AA360" s="206"/>
      <c r="AB360" s="206"/>
      <c r="AC360" s="206"/>
      <c r="AD360" s="206"/>
      <c r="AE360" s="206"/>
      <c r="AF360" s="206"/>
      <c r="AG360" s="206" t="s">
        <v>280</v>
      </c>
      <c r="AH360" s="206">
        <v>0</v>
      </c>
      <c r="AI360" s="206"/>
      <c r="AJ360" s="206"/>
      <c r="AK360" s="206"/>
      <c r="AL360" s="206"/>
      <c r="AM360" s="206"/>
      <c r="AN360" s="206"/>
      <c r="AO360" s="206"/>
      <c r="AP360" s="206"/>
      <c r="AQ360" s="206"/>
      <c r="AR360" s="206"/>
      <c r="AS360" s="206"/>
      <c r="AT360" s="206"/>
      <c r="AU360" s="206"/>
      <c r="AV360" s="206"/>
      <c r="AW360" s="206"/>
      <c r="AX360" s="206"/>
      <c r="AY360" s="206"/>
      <c r="AZ360" s="206"/>
      <c r="BA360" s="206"/>
      <c r="BB360" s="206"/>
      <c r="BC360" s="206"/>
      <c r="BD360" s="206"/>
      <c r="BE360" s="206"/>
      <c r="BF360" s="206"/>
      <c r="BG360" s="206"/>
      <c r="BH360" s="206"/>
    </row>
    <row r="361" spans="1:60" outlineLevel="1" x14ac:dyDescent="0.25">
      <c r="A361" s="223"/>
      <c r="B361" s="224"/>
      <c r="C361" s="254" t="s">
        <v>1025</v>
      </c>
      <c r="D361" s="226"/>
      <c r="E361" s="227">
        <v>1</v>
      </c>
      <c r="F361" s="225"/>
      <c r="G361" s="225"/>
      <c r="H361" s="225"/>
      <c r="I361" s="225"/>
      <c r="J361" s="225"/>
      <c r="K361" s="225"/>
      <c r="L361" s="225"/>
      <c r="M361" s="225"/>
      <c r="N361" s="225"/>
      <c r="O361" s="225"/>
      <c r="P361" s="225"/>
      <c r="Q361" s="225"/>
      <c r="R361" s="225"/>
      <c r="S361" s="225"/>
      <c r="T361" s="225"/>
      <c r="U361" s="225"/>
      <c r="V361" s="225"/>
      <c r="W361" s="225"/>
      <c r="X361" s="206"/>
      <c r="Y361" s="206"/>
      <c r="Z361" s="206"/>
      <c r="AA361" s="206"/>
      <c r="AB361" s="206"/>
      <c r="AC361" s="206"/>
      <c r="AD361" s="206"/>
      <c r="AE361" s="206"/>
      <c r="AF361" s="206"/>
      <c r="AG361" s="206" t="s">
        <v>280</v>
      </c>
      <c r="AH361" s="206">
        <v>0</v>
      </c>
      <c r="AI361" s="206"/>
      <c r="AJ361" s="206"/>
      <c r="AK361" s="206"/>
      <c r="AL361" s="206"/>
      <c r="AM361" s="206"/>
      <c r="AN361" s="206"/>
      <c r="AO361" s="206"/>
      <c r="AP361" s="206"/>
      <c r="AQ361" s="206"/>
      <c r="AR361" s="206"/>
      <c r="AS361" s="206"/>
      <c r="AT361" s="206"/>
      <c r="AU361" s="206"/>
      <c r="AV361" s="206"/>
      <c r="AW361" s="206"/>
      <c r="AX361" s="206"/>
      <c r="AY361" s="206"/>
      <c r="AZ361" s="206"/>
      <c r="BA361" s="206"/>
      <c r="BB361" s="206"/>
      <c r="BC361" s="206"/>
      <c r="BD361" s="206"/>
      <c r="BE361" s="206"/>
      <c r="BF361" s="206"/>
      <c r="BG361" s="206"/>
      <c r="BH361" s="206"/>
    </row>
    <row r="362" spans="1:60" outlineLevel="1" x14ac:dyDescent="0.25">
      <c r="A362" s="223"/>
      <c r="B362" s="224"/>
      <c r="C362" s="254" t="s">
        <v>1028</v>
      </c>
      <c r="D362" s="226"/>
      <c r="E362" s="227">
        <v>1</v>
      </c>
      <c r="F362" s="225"/>
      <c r="G362" s="225"/>
      <c r="H362" s="225"/>
      <c r="I362" s="225"/>
      <c r="J362" s="225"/>
      <c r="K362" s="225"/>
      <c r="L362" s="225"/>
      <c r="M362" s="225"/>
      <c r="N362" s="225"/>
      <c r="O362" s="225"/>
      <c r="P362" s="225"/>
      <c r="Q362" s="225"/>
      <c r="R362" s="225"/>
      <c r="S362" s="225"/>
      <c r="T362" s="225"/>
      <c r="U362" s="225"/>
      <c r="V362" s="225"/>
      <c r="W362" s="225"/>
      <c r="X362" s="206"/>
      <c r="Y362" s="206"/>
      <c r="Z362" s="206"/>
      <c r="AA362" s="206"/>
      <c r="AB362" s="206"/>
      <c r="AC362" s="206"/>
      <c r="AD362" s="206"/>
      <c r="AE362" s="206"/>
      <c r="AF362" s="206"/>
      <c r="AG362" s="206" t="s">
        <v>280</v>
      </c>
      <c r="AH362" s="206">
        <v>0</v>
      </c>
      <c r="AI362" s="206"/>
      <c r="AJ362" s="206"/>
      <c r="AK362" s="206"/>
      <c r="AL362" s="206"/>
      <c r="AM362" s="206"/>
      <c r="AN362" s="206"/>
      <c r="AO362" s="206"/>
      <c r="AP362" s="206"/>
      <c r="AQ362" s="206"/>
      <c r="AR362" s="206"/>
      <c r="AS362" s="206"/>
      <c r="AT362" s="206"/>
      <c r="AU362" s="206"/>
      <c r="AV362" s="206"/>
      <c r="AW362" s="206"/>
      <c r="AX362" s="206"/>
      <c r="AY362" s="206"/>
      <c r="AZ362" s="206"/>
      <c r="BA362" s="206"/>
      <c r="BB362" s="206"/>
      <c r="BC362" s="206"/>
      <c r="BD362" s="206"/>
      <c r="BE362" s="206"/>
      <c r="BF362" s="206"/>
      <c r="BG362" s="206"/>
      <c r="BH362" s="206"/>
    </row>
    <row r="363" spans="1:60" outlineLevel="1" x14ac:dyDescent="0.25">
      <c r="A363" s="237">
        <v>65</v>
      </c>
      <c r="B363" s="238" t="s">
        <v>661</v>
      </c>
      <c r="C363" s="253" t="s">
        <v>662</v>
      </c>
      <c r="D363" s="239" t="s">
        <v>333</v>
      </c>
      <c r="E363" s="240">
        <v>2</v>
      </c>
      <c r="F363" s="241"/>
      <c r="G363" s="242">
        <f>ROUND(E363*F363,2)</f>
        <v>0</v>
      </c>
      <c r="H363" s="241"/>
      <c r="I363" s="242">
        <f>ROUND(E363*H363,2)</f>
        <v>0</v>
      </c>
      <c r="J363" s="241"/>
      <c r="K363" s="242">
        <f>ROUND(E363*J363,2)</f>
        <v>0</v>
      </c>
      <c r="L363" s="242">
        <v>21</v>
      </c>
      <c r="M363" s="242">
        <f>G363*(1+L363/100)</f>
        <v>0</v>
      </c>
      <c r="N363" s="242">
        <v>0</v>
      </c>
      <c r="O363" s="242">
        <f>ROUND(E363*N363,2)</f>
        <v>0</v>
      </c>
      <c r="P363" s="242">
        <v>0</v>
      </c>
      <c r="Q363" s="243">
        <f>ROUND(E363*P363,2)</f>
        <v>0</v>
      </c>
      <c r="R363" s="225"/>
      <c r="S363" s="225" t="s">
        <v>276</v>
      </c>
      <c r="T363" s="225" t="s">
        <v>277</v>
      </c>
      <c r="U363" s="225">
        <v>1.5</v>
      </c>
      <c r="V363" s="225">
        <f>ROUND(E363*U363,2)</f>
        <v>3</v>
      </c>
      <c r="W363" s="225"/>
      <c r="X363" s="206"/>
      <c r="Y363" s="206"/>
      <c r="Z363" s="206"/>
      <c r="AA363" s="206"/>
      <c r="AB363" s="206"/>
      <c r="AC363" s="206"/>
      <c r="AD363" s="206"/>
      <c r="AE363" s="206"/>
      <c r="AF363" s="206"/>
      <c r="AG363" s="206" t="s">
        <v>659</v>
      </c>
      <c r="AH363" s="206"/>
      <c r="AI363" s="206"/>
      <c r="AJ363" s="206"/>
      <c r="AK363" s="206"/>
      <c r="AL363" s="206"/>
      <c r="AM363" s="206"/>
      <c r="AN363" s="206"/>
      <c r="AO363" s="206"/>
      <c r="AP363" s="206"/>
      <c r="AQ363" s="206"/>
      <c r="AR363" s="206"/>
      <c r="AS363" s="206"/>
      <c r="AT363" s="206"/>
      <c r="AU363" s="206"/>
      <c r="AV363" s="206"/>
      <c r="AW363" s="206"/>
      <c r="AX363" s="206"/>
      <c r="AY363" s="206"/>
      <c r="AZ363" s="206"/>
      <c r="BA363" s="206"/>
      <c r="BB363" s="206"/>
      <c r="BC363" s="206"/>
      <c r="BD363" s="206"/>
      <c r="BE363" s="206"/>
      <c r="BF363" s="206"/>
      <c r="BG363" s="206"/>
      <c r="BH363" s="206"/>
    </row>
    <row r="364" spans="1:60" outlineLevel="1" x14ac:dyDescent="0.25">
      <c r="A364" s="223"/>
      <c r="B364" s="224"/>
      <c r="C364" s="254" t="s">
        <v>1029</v>
      </c>
      <c r="D364" s="226"/>
      <c r="E364" s="227">
        <v>1</v>
      </c>
      <c r="F364" s="225"/>
      <c r="G364" s="225"/>
      <c r="H364" s="225"/>
      <c r="I364" s="225"/>
      <c r="J364" s="225"/>
      <c r="K364" s="225"/>
      <c r="L364" s="225"/>
      <c r="M364" s="225"/>
      <c r="N364" s="225"/>
      <c r="O364" s="225"/>
      <c r="P364" s="225"/>
      <c r="Q364" s="225"/>
      <c r="R364" s="225"/>
      <c r="S364" s="225"/>
      <c r="T364" s="225"/>
      <c r="U364" s="225"/>
      <c r="V364" s="225"/>
      <c r="W364" s="225"/>
      <c r="X364" s="206"/>
      <c r="Y364" s="206"/>
      <c r="Z364" s="206"/>
      <c r="AA364" s="206"/>
      <c r="AB364" s="206"/>
      <c r="AC364" s="206"/>
      <c r="AD364" s="206"/>
      <c r="AE364" s="206"/>
      <c r="AF364" s="206"/>
      <c r="AG364" s="206" t="s">
        <v>280</v>
      </c>
      <c r="AH364" s="206">
        <v>0</v>
      </c>
      <c r="AI364" s="206"/>
      <c r="AJ364" s="206"/>
      <c r="AK364" s="206"/>
      <c r="AL364" s="206"/>
      <c r="AM364" s="206"/>
      <c r="AN364" s="206"/>
      <c r="AO364" s="206"/>
      <c r="AP364" s="206"/>
      <c r="AQ364" s="206"/>
      <c r="AR364" s="206"/>
      <c r="AS364" s="206"/>
      <c r="AT364" s="206"/>
      <c r="AU364" s="206"/>
      <c r="AV364" s="206"/>
      <c r="AW364" s="206"/>
      <c r="AX364" s="206"/>
      <c r="AY364" s="206"/>
      <c r="AZ364" s="206"/>
      <c r="BA364" s="206"/>
      <c r="BB364" s="206"/>
      <c r="BC364" s="206"/>
      <c r="BD364" s="206"/>
      <c r="BE364" s="206"/>
      <c r="BF364" s="206"/>
      <c r="BG364" s="206"/>
      <c r="BH364" s="206"/>
    </row>
    <row r="365" spans="1:60" outlineLevel="1" x14ac:dyDescent="0.25">
      <c r="A365" s="223"/>
      <c r="B365" s="224"/>
      <c r="C365" s="254" t="s">
        <v>1028</v>
      </c>
      <c r="D365" s="226"/>
      <c r="E365" s="227">
        <v>1</v>
      </c>
      <c r="F365" s="225"/>
      <c r="G365" s="225"/>
      <c r="H365" s="225"/>
      <c r="I365" s="225"/>
      <c r="J365" s="225"/>
      <c r="K365" s="225"/>
      <c r="L365" s="225"/>
      <c r="M365" s="225"/>
      <c r="N365" s="225"/>
      <c r="O365" s="225"/>
      <c r="P365" s="225"/>
      <c r="Q365" s="225"/>
      <c r="R365" s="225"/>
      <c r="S365" s="225"/>
      <c r="T365" s="225"/>
      <c r="U365" s="225"/>
      <c r="V365" s="225"/>
      <c r="W365" s="225"/>
      <c r="X365" s="206"/>
      <c r="Y365" s="206"/>
      <c r="Z365" s="206"/>
      <c r="AA365" s="206"/>
      <c r="AB365" s="206"/>
      <c r="AC365" s="206"/>
      <c r="AD365" s="206"/>
      <c r="AE365" s="206"/>
      <c r="AF365" s="206"/>
      <c r="AG365" s="206" t="s">
        <v>280</v>
      </c>
      <c r="AH365" s="206">
        <v>0</v>
      </c>
      <c r="AI365" s="206"/>
      <c r="AJ365" s="206"/>
      <c r="AK365" s="206"/>
      <c r="AL365" s="206"/>
      <c r="AM365" s="206"/>
      <c r="AN365" s="206"/>
      <c r="AO365" s="206"/>
      <c r="AP365" s="206"/>
      <c r="AQ365" s="206"/>
      <c r="AR365" s="206"/>
      <c r="AS365" s="206"/>
      <c r="AT365" s="206"/>
      <c r="AU365" s="206"/>
      <c r="AV365" s="206"/>
      <c r="AW365" s="206"/>
      <c r="AX365" s="206"/>
      <c r="AY365" s="206"/>
      <c r="AZ365" s="206"/>
      <c r="BA365" s="206"/>
      <c r="BB365" s="206"/>
      <c r="BC365" s="206"/>
      <c r="BD365" s="206"/>
      <c r="BE365" s="206"/>
      <c r="BF365" s="206"/>
      <c r="BG365" s="206"/>
      <c r="BH365" s="206"/>
    </row>
    <row r="366" spans="1:60" outlineLevel="1" x14ac:dyDescent="0.25">
      <c r="A366" s="237">
        <v>66</v>
      </c>
      <c r="B366" s="238" t="s">
        <v>1086</v>
      </c>
      <c r="C366" s="253" t="s">
        <v>1087</v>
      </c>
      <c r="D366" s="239" t="s">
        <v>333</v>
      </c>
      <c r="E366" s="240">
        <v>1</v>
      </c>
      <c r="F366" s="241"/>
      <c r="G366" s="242">
        <f>ROUND(E366*F366,2)</f>
        <v>0</v>
      </c>
      <c r="H366" s="241"/>
      <c r="I366" s="242">
        <f>ROUND(E366*H366,2)</f>
        <v>0</v>
      </c>
      <c r="J366" s="241"/>
      <c r="K366" s="242">
        <f>ROUND(E366*J366,2)</f>
        <v>0</v>
      </c>
      <c r="L366" s="242">
        <v>21</v>
      </c>
      <c r="M366" s="242">
        <f>G366*(1+L366/100)</f>
        <v>0</v>
      </c>
      <c r="N366" s="242">
        <v>0</v>
      </c>
      <c r="O366" s="242">
        <f>ROUND(E366*N366,2)</f>
        <v>0</v>
      </c>
      <c r="P366" s="242">
        <v>0</v>
      </c>
      <c r="Q366" s="243">
        <f>ROUND(E366*P366,2)</f>
        <v>0</v>
      </c>
      <c r="R366" s="225"/>
      <c r="S366" s="225" t="s">
        <v>276</v>
      </c>
      <c r="T366" s="225" t="s">
        <v>277</v>
      </c>
      <c r="U366" s="225">
        <v>2.4500000000000002</v>
      </c>
      <c r="V366" s="225">
        <f>ROUND(E366*U366,2)</f>
        <v>2.4500000000000002</v>
      </c>
      <c r="W366" s="225"/>
      <c r="X366" s="206"/>
      <c r="Y366" s="206"/>
      <c r="Z366" s="206"/>
      <c r="AA366" s="206"/>
      <c r="AB366" s="206"/>
      <c r="AC366" s="206"/>
      <c r="AD366" s="206"/>
      <c r="AE366" s="206"/>
      <c r="AF366" s="206"/>
      <c r="AG366" s="206" t="s">
        <v>659</v>
      </c>
      <c r="AH366" s="206"/>
      <c r="AI366" s="206"/>
      <c r="AJ366" s="206"/>
      <c r="AK366" s="206"/>
      <c r="AL366" s="206"/>
      <c r="AM366" s="206"/>
      <c r="AN366" s="206"/>
      <c r="AO366" s="206"/>
      <c r="AP366" s="206"/>
      <c r="AQ366" s="206"/>
      <c r="AR366" s="206"/>
      <c r="AS366" s="206"/>
      <c r="AT366" s="206"/>
      <c r="AU366" s="206"/>
      <c r="AV366" s="206"/>
      <c r="AW366" s="206"/>
      <c r="AX366" s="206"/>
      <c r="AY366" s="206"/>
      <c r="AZ366" s="206"/>
      <c r="BA366" s="206"/>
      <c r="BB366" s="206"/>
      <c r="BC366" s="206"/>
      <c r="BD366" s="206"/>
      <c r="BE366" s="206"/>
      <c r="BF366" s="206"/>
      <c r="BG366" s="206"/>
      <c r="BH366" s="206"/>
    </row>
    <row r="367" spans="1:60" outlineLevel="1" x14ac:dyDescent="0.25">
      <c r="A367" s="223"/>
      <c r="B367" s="224"/>
      <c r="C367" s="254" t="s">
        <v>1031</v>
      </c>
      <c r="D367" s="226"/>
      <c r="E367" s="227">
        <v>1</v>
      </c>
      <c r="F367" s="225"/>
      <c r="G367" s="225"/>
      <c r="H367" s="225"/>
      <c r="I367" s="225"/>
      <c r="J367" s="225"/>
      <c r="K367" s="225"/>
      <c r="L367" s="225"/>
      <c r="M367" s="225"/>
      <c r="N367" s="225"/>
      <c r="O367" s="225"/>
      <c r="P367" s="225"/>
      <c r="Q367" s="225"/>
      <c r="R367" s="225"/>
      <c r="S367" s="225"/>
      <c r="T367" s="225"/>
      <c r="U367" s="225"/>
      <c r="V367" s="225"/>
      <c r="W367" s="225"/>
      <c r="X367" s="206"/>
      <c r="Y367" s="206"/>
      <c r="Z367" s="206"/>
      <c r="AA367" s="206"/>
      <c r="AB367" s="206"/>
      <c r="AC367" s="206"/>
      <c r="AD367" s="206"/>
      <c r="AE367" s="206"/>
      <c r="AF367" s="206"/>
      <c r="AG367" s="206" t="s">
        <v>280</v>
      </c>
      <c r="AH367" s="206">
        <v>0</v>
      </c>
      <c r="AI367" s="206"/>
      <c r="AJ367" s="206"/>
      <c r="AK367" s="206"/>
      <c r="AL367" s="206"/>
      <c r="AM367" s="206"/>
      <c r="AN367" s="206"/>
      <c r="AO367" s="206"/>
      <c r="AP367" s="206"/>
      <c r="AQ367" s="206"/>
      <c r="AR367" s="206"/>
      <c r="AS367" s="206"/>
      <c r="AT367" s="206"/>
      <c r="AU367" s="206"/>
      <c r="AV367" s="206"/>
      <c r="AW367" s="206"/>
      <c r="AX367" s="206"/>
      <c r="AY367" s="206"/>
      <c r="AZ367" s="206"/>
      <c r="BA367" s="206"/>
      <c r="BB367" s="206"/>
      <c r="BC367" s="206"/>
      <c r="BD367" s="206"/>
      <c r="BE367" s="206"/>
      <c r="BF367" s="206"/>
      <c r="BG367" s="206"/>
      <c r="BH367" s="206"/>
    </row>
    <row r="368" spans="1:60" ht="20.399999999999999" outlineLevel="1" x14ac:dyDescent="0.25">
      <c r="A368" s="237">
        <v>67</v>
      </c>
      <c r="B368" s="238" t="s">
        <v>664</v>
      </c>
      <c r="C368" s="253" t="s">
        <v>665</v>
      </c>
      <c r="D368" s="239" t="s">
        <v>333</v>
      </c>
      <c r="E368" s="240">
        <v>15</v>
      </c>
      <c r="F368" s="241"/>
      <c r="G368" s="242">
        <f>ROUND(E368*F368,2)</f>
        <v>0</v>
      </c>
      <c r="H368" s="241"/>
      <c r="I368" s="242">
        <f>ROUND(E368*H368,2)</f>
        <v>0</v>
      </c>
      <c r="J368" s="241"/>
      <c r="K368" s="242">
        <f>ROUND(E368*J368,2)</f>
        <v>0</v>
      </c>
      <c r="L368" s="242">
        <v>21</v>
      </c>
      <c r="M368" s="242">
        <f>G368*(1+L368/100)</f>
        <v>0</v>
      </c>
      <c r="N368" s="242">
        <v>0</v>
      </c>
      <c r="O368" s="242">
        <f>ROUND(E368*N368,2)</f>
        <v>0</v>
      </c>
      <c r="P368" s="242">
        <v>0</v>
      </c>
      <c r="Q368" s="243">
        <f>ROUND(E368*P368,2)</f>
        <v>0</v>
      </c>
      <c r="R368" s="225"/>
      <c r="S368" s="225" t="s">
        <v>276</v>
      </c>
      <c r="T368" s="225" t="s">
        <v>277</v>
      </c>
      <c r="U368" s="225">
        <v>0.68799999999999994</v>
      </c>
      <c r="V368" s="225">
        <f>ROUND(E368*U368,2)</f>
        <v>10.32</v>
      </c>
      <c r="W368" s="225"/>
      <c r="X368" s="206"/>
      <c r="Y368" s="206"/>
      <c r="Z368" s="206"/>
      <c r="AA368" s="206"/>
      <c r="AB368" s="206"/>
      <c r="AC368" s="206"/>
      <c r="AD368" s="206"/>
      <c r="AE368" s="206"/>
      <c r="AF368" s="206"/>
      <c r="AG368" s="206" t="s">
        <v>659</v>
      </c>
      <c r="AH368" s="206"/>
      <c r="AI368" s="206"/>
      <c r="AJ368" s="206"/>
      <c r="AK368" s="206"/>
      <c r="AL368" s="206"/>
      <c r="AM368" s="206"/>
      <c r="AN368" s="206"/>
      <c r="AO368" s="206"/>
      <c r="AP368" s="206"/>
      <c r="AQ368" s="206"/>
      <c r="AR368" s="206"/>
      <c r="AS368" s="206"/>
      <c r="AT368" s="206"/>
      <c r="AU368" s="206"/>
      <c r="AV368" s="206"/>
      <c r="AW368" s="206"/>
      <c r="AX368" s="206"/>
      <c r="AY368" s="206"/>
      <c r="AZ368" s="206"/>
      <c r="BA368" s="206"/>
      <c r="BB368" s="206"/>
      <c r="BC368" s="206"/>
      <c r="BD368" s="206"/>
      <c r="BE368" s="206"/>
      <c r="BF368" s="206"/>
      <c r="BG368" s="206"/>
      <c r="BH368" s="206"/>
    </row>
    <row r="369" spans="1:60" outlineLevel="1" x14ac:dyDescent="0.25">
      <c r="A369" s="223"/>
      <c r="B369" s="224"/>
      <c r="C369" s="254" t="s">
        <v>1088</v>
      </c>
      <c r="D369" s="226"/>
      <c r="E369" s="227">
        <v>2</v>
      </c>
      <c r="F369" s="225"/>
      <c r="G369" s="225"/>
      <c r="H369" s="225"/>
      <c r="I369" s="225"/>
      <c r="J369" s="225"/>
      <c r="K369" s="225"/>
      <c r="L369" s="225"/>
      <c r="M369" s="225"/>
      <c r="N369" s="225"/>
      <c r="O369" s="225"/>
      <c r="P369" s="225"/>
      <c r="Q369" s="225"/>
      <c r="R369" s="225"/>
      <c r="S369" s="225"/>
      <c r="T369" s="225"/>
      <c r="U369" s="225"/>
      <c r="V369" s="225"/>
      <c r="W369" s="225"/>
      <c r="X369" s="206"/>
      <c r="Y369" s="206"/>
      <c r="Z369" s="206"/>
      <c r="AA369" s="206"/>
      <c r="AB369" s="206"/>
      <c r="AC369" s="206"/>
      <c r="AD369" s="206"/>
      <c r="AE369" s="206"/>
      <c r="AF369" s="206"/>
      <c r="AG369" s="206" t="s">
        <v>280</v>
      </c>
      <c r="AH369" s="206">
        <v>0</v>
      </c>
      <c r="AI369" s="206"/>
      <c r="AJ369" s="206"/>
      <c r="AK369" s="206"/>
      <c r="AL369" s="206"/>
      <c r="AM369" s="206"/>
      <c r="AN369" s="206"/>
      <c r="AO369" s="206"/>
      <c r="AP369" s="206"/>
      <c r="AQ369" s="206"/>
      <c r="AR369" s="206"/>
      <c r="AS369" s="206"/>
      <c r="AT369" s="206"/>
      <c r="AU369" s="206"/>
      <c r="AV369" s="206"/>
      <c r="AW369" s="206"/>
      <c r="AX369" s="206"/>
      <c r="AY369" s="206"/>
      <c r="AZ369" s="206"/>
      <c r="BA369" s="206"/>
      <c r="BB369" s="206"/>
      <c r="BC369" s="206"/>
      <c r="BD369" s="206"/>
      <c r="BE369" s="206"/>
      <c r="BF369" s="206"/>
      <c r="BG369" s="206"/>
      <c r="BH369" s="206"/>
    </row>
    <row r="370" spans="1:60" outlineLevel="1" x14ac:dyDescent="0.25">
      <c r="A370" s="223"/>
      <c r="B370" s="224"/>
      <c r="C370" s="254" t="s">
        <v>1030</v>
      </c>
      <c r="D370" s="226"/>
      <c r="E370" s="227">
        <v>1</v>
      </c>
      <c r="F370" s="225"/>
      <c r="G370" s="225"/>
      <c r="H370" s="225"/>
      <c r="I370" s="225"/>
      <c r="J370" s="225"/>
      <c r="K370" s="225"/>
      <c r="L370" s="225"/>
      <c r="M370" s="225"/>
      <c r="N370" s="225"/>
      <c r="O370" s="225"/>
      <c r="P370" s="225"/>
      <c r="Q370" s="225"/>
      <c r="R370" s="225"/>
      <c r="S370" s="225"/>
      <c r="T370" s="225"/>
      <c r="U370" s="225"/>
      <c r="V370" s="225"/>
      <c r="W370" s="225"/>
      <c r="X370" s="206"/>
      <c r="Y370" s="206"/>
      <c r="Z370" s="206"/>
      <c r="AA370" s="206"/>
      <c r="AB370" s="206"/>
      <c r="AC370" s="206"/>
      <c r="AD370" s="206"/>
      <c r="AE370" s="206"/>
      <c r="AF370" s="206"/>
      <c r="AG370" s="206" t="s">
        <v>280</v>
      </c>
      <c r="AH370" s="206">
        <v>0</v>
      </c>
      <c r="AI370" s="206"/>
      <c r="AJ370" s="206"/>
      <c r="AK370" s="206"/>
      <c r="AL370" s="206"/>
      <c r="AM370" s="206"/>
      <c r="AN370" s="206"/>
      <c r="AO370" s="206"/>
      <c r="AP370" s="206"/>
      <c r="AQ370" s="206"/>
      <c r="AR370" s="206"/>
      <c r="AS370" s="206"/>
      <c r="AT370" s="206"/>
      <c r="AU370" s="206"/>
      <c r="AV370" s="206"/>
      <c r="AW370" s="206"/>
      <c r="AX370" s="206"/>
      <c r="AY370" s="206"/>
      <c r="AZ370" s="206"/>
      <c r="BA370" s="206"/>
      <c r="BB370" s="206"/>
      <c r="BC370" s="206"/>
      <c r="BD370" s="206"/>
      <c r="BE370" s="206"/>
      <c r="BF370" s="206"/>
      <c r="BG370" s="206"/>
      <c r="BH370" s="206"/>
    </row>
    <row r="371" spans="1:60" outlineLevel="1" x14ac:dyDescent="0.25">
      <c r="A371" s="223"/>
      <c r="B371" s="224"/>
      <c r="C371" s="254" t="s">
        <v>1029</v>
      </c>
      <c r="D371" s="226"/>
      <c r="E371" s="227">
        <v>1</v>
      </c>
      <c r="F371" s="225"/>
      <c r="G371" s="225"/>
      <c r="H371" s="225"/>
      <c r="I371" s="225"/>
      <c r="J371" s="225"/>
      <c r="K371" s="225"/>
      <c r="L371" s="225"/>
      <c r="M371" s="225"/>
      <c r="N371" s="225"/>
      <c r="O371" s="225"/>
      <c r="P371" s="225"/>
      <c r="Q371" s="225"/>
      <c r="R371" s="225"/>
      <c r="S371" s="225"/>
      <c r="T371" s="225"/>
      <c r="U371" s="225"/>
      <c r="V371" s="225"/>
      <c r="W371" s="225"/>
      <c r="X371" s="206"/>
      <c r="Y371" s="206"/>
      <c r="Z371" s="206"/>
      <c r="AA371" s="206"/>
      <c r="AB371" s="206"/>
      <c r="AC371" s="206"/>
      <c r="AD371" s="206"/>
      <c r="AE371" s="206"/>
      <c r="AF371" s="206"/>
      <c r="AG371" s="206" t="s">
        <v>280</v>
      </c>
      <c r="AH371" s="206">
        <v>0</v>
      </c>
      <c r="AI371" s="206"/>
      <c r="AJ371" s="206"/>
      <c r="AK371" s="206"/>
      <c r="AL371" s="206"/>
      <c r="AM371" s="206"/>
      <c r="AN371" s="206"/>
      <c r="AO371" s="206"/>
      <c r="AP371" s="206"/>
      <c r="AQ371" s="206"/>
      <c r="AR371" s="206"/>
      <c r="AS371" s="206"/>
      <c r="AT371" s="206"/>
      <c r="AU371" s="206"/>
      <c r="AV371" s="206"/>
      <c r="AW371" s="206"/>
      <c r="AX371" s="206"/>
      <c r="AY371" s="206"/>
      <c r="AZ371" s="206"/>
      <c r="BA371" s="206"/>
      <c r="BB371" s="206"/>
      <c r="BC371" s="206"/>
      <c r="BD371" s="206"/>
      <c r="BE371" s="206"/>
      <c r="BF371" s="206"/>
      <c r="BG371" s="206"/>
      <c r="BH371" s="206"/>
    </row>
    <row r="372" spans="1:60" outlineLevel="1" x14ac:dyDescent="0.25">
      <c r="A372" s="223"/>
      <c r="B372" s="224"/>
      <c r="C372" s="254" t="s">
        <v>1085</v>
      </c>
      <c r="D372" s="226"/>
      <c r="E372" s="227">
        <v>4</v>
      </c>
      <c r="F372" s="225"/>
      <c r="G372" s="225"/>
      <c r="H372" s="225"/>
      <c r="I372" s="225"/>
      <c r="J372" s="225"/>
      <c r="K372" s="225"/>
      <c r="L372" s="225"/>
      <c r="M372" s="225"/>
      <c r="N372" s="225"/>
      <c r="O372" s="225"/>
      <c r="P372" s="225"/>
      <c r="Q372" s="225"/>
      <c r="R372" s="225"/>
      <c r="S372" s="225"/>
      <c r="T372" s="225"/>
      <c r="U372" s="225"/>
      <c r="V372" s="225"/>
      <c r="W372" s="225"/>
      <c r="X372" s="206"/>
      <c r="Y372" s="206"/>
      <c r="Z372" s="206"/>
      <c r="AA372" s="206"/>
      <c r="AB372" s="206"/>
      <c r="AC372" s="206"/>
      <c r="AD372" s="206"/>
      <c r="AE372" s="206"/>
      <c r="AF372" s="206"/>
      <c r="AG372" s="206" t="s">
        <v>280</v>
      </c>
      <c r="AH372" s="206">
        <v>0</v>
      </c>
      <c r="AI372" s="206"/>
      <c r="AJ372" s="206"/>
      <c r="AK372" s="206"/>
      <c r="AL372" s="206"/>
      <c r="AM372" s="206"/>
      <c r="AN372" s="206"/>
      <c r="AO372" s="206"/>
      <c r="AP372" s="206"/>
      <c r="AQ372" s="206"/>
      <c r="AR372" s="206"/>
      <c r="AS372" s="206"/>
      <c r="AT372" s="206"/>
      <c r="AU372" s="206"/>
      <c r="AV372" s="206"/>
      <c r="AW372" s="206"/>
      <c r="AX372" s="206"/>
      <c r="AY372" s="206"/>
      <c r="AZ372" s="206"/>
      <c r="BA372" s="206"/>
      <c r="BB372" s="206"/>
      <c r="BC372" s="206"/>
      <c r="BD372" s="206"/>
      <c r="BE372" s="206"/>
      <c r="BF372" s="206"/>
      <c r="BG372" s="206"/>
      <c r="BH372" s="206"/>
    </row>
    <row r="373" spans="1:60" outlineLevel="1" x14ac:dyDescent="0.25">
      <c r="A373" s="223"/>
      <c r="B373" s="224"/>
      <c r="C373" s="254" t="s">
        <v>1023</v>
      </c>
      <c r="D373" s="226"/>
      <c r="E373" s="227">
        <v>3</v>
      </c>
      <c r="F373" s="225"/>
      <c r="G373" s="225"/>
      <c r="H373" s="225"/>
      <c r="I373" s="225"/>
      <c r="J373" s="225"/>
      <c r="K373" s="225"/>
      <c r="L373" s="225"/>
      <c r="M373" s="225"/>
      <c r="N373" s="225"/>
      <c r="O373" s="225"/>
      <c r="P373" s="225"/>
      <c r="Q373" s="225"/>
      <c r="R373" s="225"/>
      <c r="S373" s="225"/>
      <c r="T373" s="225"/>
      <c r="U373" s="225"/>
      <c r="V373" s="225"/>
      <c r="W373" s="225"/>
      <c r="X373" s="206"/>
      <c r="Y373" s="206"/>
      <c r="Z373" s="206"/>
      <c r="AA373" s="206"/>
      <c r="AB373" s="206"/>
      <c r="AC373" s="206"/>
      <c r="AD373" s="206"/>
      <c r="AE373" s="206"/>
      <c r="AF373" s="206"/>
      <c r="AG373" s="206" t="s">
        <v>280</v>
      </c>
      <c r="AH373" s="206">
        <v>0</v>
      </c>
      <c r="AI373" s="206"/>
      <c r="AJ373" s="206"/>
      <c r="AK373" s="206"/>
      <c r="AL373" s="206"/>
      <c r="AM373" s="206"/>
      <c r="AN373" s="206"/>
      <c r="AO373" s="206"/>
      <c r="AP373" s="206"/>
      <c r="AQ373" s="206"/>
      <c r="AR373" s="206"/>
      <c r="AS373" s="206"/>
      <c r="AT373" s="206"/>
      <c r="AU373" s="206"/>
      <c r="AV373" s="206"/>
      <c r="AW373" s="206"/>
      <c r="AX373" s="206"/>
      <c r="AY373" s="206"/>
      <c r="AZ373" s="206"/>
      <c r="BA373" s="206"/>
      <c r="BB373" s="206"/>
      <c r="BC373" s="206"/>
      <c r="BD373" s="206"/>
      <c r="BE373" s="206"/>
      <c r="BF373" s="206"/>
      <c r="BG373" s="206"/>
      <c r="BH373" s="206"/>
    </row>
    <row r="374" spans="1:60" outlineLevel="1" x14ac:dyDescent="0.25">
      <c r="A374" s="223"/>
      <c r="B374" s="224"/>
      <c r="C374" s="254" t="s">
        <v>1089</v>
      </c>
      <c r="D374" s="226"/>
      <c r="E374" s="227">
        <v>2</v>
      </c>
      <c r="F374" s="225"/>
      <c r="G374" s="225"/>
      <c r="H374" s="225"/>
      <c r="I374" s="225"/>
      <c r="J374" s="225"/>
      <c r="K374" s="225"/>
      <c r="L374" s="225"/>
      <c r="M374" s="225"/>
      <c r="N374" s="225"/>
      <c r="O374" s="225"/>
      <c r="P374" s="225"/>
      <c r="Q374" s="225"/>
      <c r="R374" s="225"/>
      <c r="S374" s="225"/>
      <c r="T374" s="225"/>
      <c r="U374" s="225"/>
      <c r="V374" s="225"/>
      <c r="W374" s="225"/>
      <c r="X374" s="206"/>
      <c r="Y374" s="206"/>
      <c r="Z374" s="206"/>
      <c r="AA374" s="206"/>
      <c r="AB374" s="206"/>
      <c r="AC374" s="206"/>
      <c r="AD374" s="206"/>
      <c r="AE374" s="206"/>
      <c r="AF374" s="206"/>
      <c r="AG374" s="206" t="s">
        <v>280</v>
      </c>
      <c r="AH374" s="206">
        <v>0</v>
      </c>
      <c r="AI374" s="206"/>
      <c r="AJ374" s="206"/>
      <c r="AK374" s="206"/>
      <c r="AL374" s="206"/>
      <c r="AM374" s="206"/>
      <c r="AN374" s="206"/>
      <c r="AO374" s="206"/>
      <c r="AP374" s="206"/>
      <c r="AQ374" s="206"/>
      <c r="AR374" s="206"/>
      <c r="AS374" s="206"/>
      <c r="AT374" s="206"/>
      <c r="AU374" s="206"/>
      <c r="AV374" s="206"/>
      <c r="AW374" s="206"/>
      <c r="AX374" s="206"/>
      <c r="AY374" s="206"/>
      <c r="AZ374" s="206"/>
      <c r="BA374" s="206"/>
      <c r="BB374" s="206"/>
      <c r="BC374" s="206"/>
      <c r="BD374" s="206"/>
      <c r="BE374" s="206"/>
      <c r="BF374" s="206"/>
      <c r="BG374" s="206"/>
      <c r="BH374" s="206"/>
    </row>
    <row r="375" spans="1:60" outlineLevel="1" x14ac:dyDescent="0.25">
      <c r="A375" s="223"/>
      <c r="B375" s="224"/>
      <c r="C375" s="254" t="s">
        <v>1024</v>
      </c>
      <c r="D375" s="226"/>
      <c r="E375" s="227">
        <v>1</v>
      </c>
      <c r="F375" s="225"/>
      <c r="G375" s="225"/>
      <c r="H375" s="225"/>
      <c r="I375" s="225"/>
      <c r="J375" s="225"/>
      <c r="K375" s="225"/>
      <c r="L375" s="225"/>
      <c r="M375" s="225"/>
      <c r="N375" s="225"/>
      <c r="O375" s="225"/>
      <c r="P375" s="225"/>
      <c r="Q375" s="225"/>
      <c r="R375" s="225"/>
      <c r="S375" s="225"/>
      <c r="T375" s="225"/>
      <c r="U375" s="225"/>
      <c r="V375" s="225"/>
      <c r="W375" s="225"/>
      <c r="X375" s="206"/>
      <c r="Y375" s="206"/>
      <c r="Z375" s="206"/>
      <c r="AA375" s="206"/>
      <c r="AB375" s="206"/>
      <c r="AC375" s="206"/>
      <c r="AD375" s="206"/>
      <c r="AE375" s="206"/>
      <c r="AF375" s="206"/>
      <c r="AG375" s="206" t="s">
        <v>280</v>
      </c>
      <c r="AH375" s="206">
        <v>0</v>
      </c>
      <c r="AI375" s="206"/>
      <c r="AJ375" s="206"/>
      <c r="AK375" s="206"/>
      <c r="AL375" s="206"/>
      <c r="AM375" s="206"/>
      <c r="AN375" s="206"/>
      <c r="AO375" s="206"/>
      <c r="AP375" s="206"/>
      <c r="AQ375" s="206"/>
      <c r="AR375" s="206"/>
      <c r="AS375" s="206"/>
      <c r="AT375" s="206"/>
      <c r="AU375" s="206"/>
      <c r="AV375" s="206"/>
      <c r="AW375" s="206"/>
      <c r="AX375" s="206"/>
      <c r="AY375" s="206"/>
      <c r="AZ375" s="206"/>
      <c r="BA375" s="206"/>
      <c r="BB375" s="206"/>
      <c r="BC375" s="206"/>
      <c r="BD375" s="206"/>
      <c r="BE375" s="206"/>
      <c r="BF375" s="206"/>
      <c r="BG375" s="206"/>
      <c r="BH375" s="206"/>
    </row>
    <row r="376" spans="1:60" outlineLevel="1" x14ac:dyDescent="0.25">
      <c r="A376" s="223"/>
      <c r="B376" s="224"/>
      <c r="C376" s="254" t="s">
        <v>1025</v>
      </c>
      <c r="D376" s="226"/>
      <c r="E376" s="227">
        <v>1</v>
      </c>
      <c r="F376" s="225"/>
      <c r="G376" s="225"/>
      <c r="H376" s="225"/>
      <c r="I376" s="225"/>
      <c r="J376" s="225"/>
      <c r="K376" s="225"/>
      <c r="L376" s="225"/>
      <c r="M376" s="225"/>
      <c r="N376" s="225"/>
      <c r="O376" s="225"/>
      <c r="P376" s="225"/>
      <c r="Q376" s="225"/>
      <c r="R376" s="225"/>
      <c r="S376" s="225"/>
      <c r="T376" s="225"/>
      <c r="U376" s="225"/>
      <c r="V376" s="225"/>
      <c r="W376" s="225"/>
      <c r="X376" s="206"/>
      <c r="Y376" s="206"/>
      <c r="Z376" s="206"/>
      <c r="AA376" s="206"/>
      <c r="AB376" s="206"/>
      <c r="AC376" s="206"/>
      <c r="AD376" s="206"/>
      <c r="AE376" s="206"/>
      <c r="AF376" s="206"/>
      <c r="AG376" s="206" t="s">
        <v>280</v>
      </c>
      <c r="AH376" s="206">
        <v>0</v>
      </c>
      <c r="AI376" s="206"/>
      <c r="AJ376" s="206"/>
      <c r="AK376" s="206"/>
      <c r="AL376" s="206"/>
      <c r="AM376" s="206"/>
      <c r="AN376" s="206"/>
      <c r="AO376" s="206"/>
      <c r="AP376" s="206"/>
      <c r="AQ376" s="206"/>
      <c r="AR376" s="206"/>
      <c r="AS376" s="206"/>
      <c r="AT376" s="206"/>
      <c r="AU376" s="206"/>
      <c r="AV376" s="206"/>
      <c r="AW376" s="206"/>
      <c r="AX376" s="206"/>
      <c r="AY376" s="206"/>
      <c r="AZ376" s="206"/>
      <c r="BA376" s="206"/>
      <c r="BB376" s="206"/>
      <c r="BC376" s="206"/>
      <c r="BD376" s="206"/>
      <c r="BE376" s="206"/>
      <c r="BF376" s="206"/>
      <c r="BG376" s="206"/>
      <c r="BH376" s="206"/>
    </row>
    <row r="377" spans="1:60" outlineLevel="1" x14ac:dyDescent="0.25">
      <c r="A377" s="244">
        <v>68</v>
      </c>
      <c r="B377" s="245" t="s">
        <v>666</v>
      </c>
      <c r="C377" s="255" t="s">
        <v>667</v>
      </c>
      <c r="D377" s="246" t="s">
        <v>0</v>
      </c>
      <c r="E377" s="247">
        <v>760.38750000000005</v>
      </c>
      <c r="F377" s="248"/>
      <c r="G377" s="249">
        <f>ROUND(E377*F377,2)</f>
        <v>0</v>
      </c>
      <c r="H377" s="248"/>
      <c r="I377" s="249">
        <f>ROUND(E377*H377,2)</f>
        <v>0</v>
      </c>
      <c r="J377" s="248"/>
      <c r="K377" s="249">
        <f>ROUND(E377*J377,2)</f>
        <v>0</v>
      </c>
      <c r="L377" s="249">
        <v>21</v>
      </c>
      <c r="M377" s="249">
        <f>G377*(1+L377/100)</f>
        <v>0</v>
      </c>
      <c r="N377" s="249">
        <v>0</v>
      </c>
      <c r="O377" s="249">
        <f>ROUND(E377*N377,2)</f>
        <v>0</v>
      </c>
      <c r="P377" s="249">
        <v>0</v>
      </c>
      <c r="Q377" s="250">
        <f>ROUND(E377*P377,2)</f>
        <v>0</v>
      </c>
      <c r="R377" s="225"/>
      <c r="S377" s="225" t="s">
        <v>276</v>
      </c>
      <c r="T377" s="225" t="s">
        <v>277</v>
      </c>
      <c r="U377" s="225">
        <v>0</v>
      </c>
      <c r="V377" s="225">
        <f>ROUND(E377*U377,2)</f>
        <v>0</v>
      </c>
      <c r="W377" s="225"/>
      <c r="X377" s="206"/>
      <c r="Y377" s="206"/>
      <c r="Z377" s="206"/>
      <c r="AA377" s="206"/>
      <c r="AB377" s="206"/>
      <c r="AC377" s="206"/>
      <c r="AD377" s="206"/>
      <c r="AE377" s="206"/>
      <c r="AF377" s="206"/>
      <c r="AG377" s="206" t="s">
        <v>455</v>
      </c>
      <c r="AH377" s="206"/>
      <c r="AI377" s="206"/>
      <c r="AJ377" s="206"/>
      <c r="AK377" s="206"/>
      <c r="AL377" s="206"/>
      <c r="AM377" s="206"/>
      <c r="AN377" s="206"/>
      <c r="AO377" s="206"/>
      <c r="AP377" s="206"/>
      <c r="AQ377" s="206"/>
      <c r="AR377" s="206"/>
      <c r="AS377" s="206"/>
      <c r="AT377" s="206"/>
      <c r="AU377" s="206"/>
      <c r="AV377" s="206"/>
      <c r="AW377" s="206"/>
      <c r="AX377" s="206"/>
      <c r="AY377" s="206"/>
      <c r="AZ377" s="206"/>
      <c r="BA377" s="206"/>
      <c r="BB377" s="206"/>
      <c r="BC377" s="206"/>
      <c r="BD377" s="206"/>
      <c r="BE377" s="206"/>
      <c r="BF377" s="206"/>
      <c r="BG377" s="206"/>
      <c r="BH377" s="206"/>
    </row>
    <row r="378" spans="1:60" ht="20.399999999999999" outlineLevel="1" x14ac:dyDescent="0.25">
      <c r="A378" s="244">
        <v>69</v>
      </c>
      <c r="B378" s="245" t="s">
        <v>1090</v>
      </c>
      <c r="C378" s="255" t="s">
        <v>1091</v>
      </c>
      <c r="D378" s="246" t="s">
        <v>454</v>
      </c>
      <c r="E378" s="247">
        <v>1</v>
      </c>
      <c r="F378" s="248"/>
      <c r="G378" s="249">
        <f>ROUND(E378*F378,2)</f>
        <v>0</v>
      </c>
      <c r="H378" s="248"/>
      <c r="I378" s="249">
        <f>ROUND(E378*H378,2)</f>
        <v>0</v>
      </c>
      <c r="J378" s="248"/>
      <c r="K378" s="249">
        <f>ROUND(E378*J378,2)</f>
        <v>0</v>
      </c>
      <c r="L378" s="249">
        <v>21</v>
      </c>
      <c r="M378" s="249">
        <f>G378*(1+L378/100)</f>
        <v>0</v>
      </c>
      <c r="N378" s="249">
        <v>0</v>
      </c>
      <c r="O378" s="249">
        <f>ROUND(E378*N378,2)</f>
        <v>0</v>
      </c>
      <c r="P378" s="249">
        <v>0</v>
      </c>
      <c r="Q378" s="250">
        <f>ROUND(E378*P378,2)</f>
        <v>0</v>
      </c>
      <c r="R378" s="225"/>
      <c r="S378" s="225" t="s">
        <v>289</v>
      </c>
      <c r="T378" s="225" t="s">
        <v>277</v>
      </c>
      <c r="U378" s="225">
        <v>0</v>
      </c>
      <c r="V378" s="225">
        <f>ROUND(E378*U378,2)</f>
        <v>0</v>
      </c>
      <c r="W378" s="225"/>
      <c r="X378" s="206"/>
      <c r="Y378" s="206"/>
      <c r="Z378" s="206"/>
      <c r="AA378" s="206"/>
      <c r="AB378" s="206"/>
      <c r="AC378" s="206"/>
      <c r="AD378" s="206"/>
      <c r="AE378" s="206"/>
      <c r="AF378" s="206"/>
      <c r="AG378" s="206" t="s">
        <v>278</v>
      </c>
      <c r="AH378" s="206"/>
      <c r="AI378" s="206"/>
      <c r="AJ378" s="206"/>
      <c r="AK378" s="206"/>
      <c r="AL378" s="206"/>
      <c r="AM378" s="206"/>
      <c r="AN378" s="206"/>
      <c r="AO378" s="206"/>
      <c r="AP378" s="206"/>
      <c r="AQ378" s="206"/>
      <c r="AR378" s="206"/>
      <c r="AS378" s="206"/>
      <c r="AT378" s="206"/>
      <c r="AU378" s="206"/>
      <c r="AV378" s="206"/>
      <c r="AW378" s="206"/>
      <c r="AX378" s="206"/>
      <c r="AY378" s="206"/>
      <c r="AZ378" s="206"/>
      <c r="BA378" s="206"/>
      <c r="BB378" s="206"/>
      <c r="BC378" s="206"/>
      <c r="BD378" s="206"/>
      <c r="BE378" s="206"/>
      <c r="BF378" s="206"/>
      <c r="BG378" s="206"/>
      <c r="BH378" s="206"/>
    </row>
    <row r="379" spans="1:60" ht="20.399999999999999" outlineLevel="1" x14ac:dyDescent="0.25">
      <c r="A379" s="244">
        <v>70</v>
      </c>
      <c r="B379" s="245" t="s">
        <v>1092</v>
      </c>
      <c r="C379" s="255" t="s">
        <v>1093</v>
      </c>
      <c r="D379" s="246" t="s">
        <v>454</v>
      </c>
      <c r="E379" s="247">
        <v>1</v>
      </c>
      <c r="F379" s="248"/>
      <c r="G379" s="249">
        <f>ROUND(E379*F379,2)</f>
        <v>0</v>
      </c>
      <c r="H379" s="248"/>
      <c r="I379" s="249">
        <f>ROUND(E379*H379,2)</f>
        <v>0</v>
      </c>
      <c r="J379" s="248"/>
      <c r="K379" s="249">
        <f>ROUND(E379*J379,2)</f>
        <v>0</v>
      </c>
      <c r="L379" s="249">
        <v>21</v>
      </c>
      <c r="M379" s="249">
        <f>G379*(1+L379/100)</f>
        <v>0</v>
      </c>
      <c r="N379" s="249">
        <v>0</v>
      </c>
      <c r="O379" s="249">
        <f>ROUND(E379*N379,2)</f>
        <v>0</v>
      </c>
      <c r="P379" s="249">
        <v>0</v>
      </c>
      <c r="Q379" s="250">
        <f>ROUND(E379*P379,2)</f>
        <v>0</v>
      </c>
      <c r="R379" s="225"/>
      <c r="S379" s="225" t="s">
        <v>289</v>
      </c>
      <c r="T379" s="225" t="s">
        <v>277</v>
      </c>
      <c r="U379" s="225">
        <v>0</v>
      </c>
      <c r="V379" s="225">
        <f>ROUND(E379*U379,2)</f>
        <v>0</v>
      </c>
      <c r="W379" s="225"/>
      <c r="X379" s="206"/>
      <c r="Y379" s="206"/>
      <c r="Z379" s="206"/>
      <c r="AA379" s="206"/>
      <c r="AB379" s="206"/>
      <c r="AC379" s="206"/>
      <c r="AD379" s="206"/>
      <c r="AE379" s="206"/>
      <c r="AF379" s="206"/>
      <c r="AG379" s="206" t="s">
        <v>278</v>
      </c>
      <c r="AH379" s="206"/>
      <c r="AI379" s="206"/>
      <c r="AJ379" s="206"/>
      <c r="AK379" s="206"/>
      <c r="AL379" s="206"/>
      <c r="AM379" s="206"/>
      <c r="AN379" s="206"/>
      <c r="AO379" s="206"/>
      <c r="AP379" s="206"/>
      <c r="AQ379" s="206"/>
      <c r="AR379" s="206"/>
      <c r="AS379" s="206"/>
      <c r="AT379" s="206"/>
      <c r="AU379" s="206"/>
      <c r="AV379" s="206"/>
      <c r="AW379" s="206"/>
      <c r="AX379" s="206"/>
      <c r="AY379" s="206"/>
      <c r="AZ379" s="206"/>
      <c r="BA379" s="206"/>
      <c r="BB379" s="206"/>
      <c r="BC379" s="206"/>
      <c r="BD379" s="206"/>
      <c r="BE379" s="206"/>
      <c r="BF379" s="206"/>
      <c r="BG379" s="206"/>
      <c r="BH379" s="206"/>
    </row>
    <row r="380" spans="1:60" ht="20.399999999999999" outlineLevel="1" x14ac:dyDescent="0.25">
      <c r="A380" s="244">
        <v>71</v>
      </c>
      <c r="B380" s="245" t="s">
        <v>1094</v>
      </c>
      <c r="C380" s="255" t="s">
        <v>1095</v>
      </c>
      <c r="D380" s="246" t="s">
        <v>454</v>
      </c>
      <c r="E380" s="247">
        <v>1</v>
      </c>
      <c r="F380" s="248"/>
      <c r="G380" s="249">
        <f>ROUND(E380*F380,2)</f>
        <v>0</v>
      </c>
      <c r="H380" s="248"/>
      <c r="I380" s="249">
        <f>ROUND(E380*H380,2)</f>
        <v>0</v>
      </c>
      <c r="J380" s="248"/>
      <c r="K380" s="249">
        <f>ROUND(E380*J380,2)</f>
        <v>0</v>
      </c>
      <c r="L380" s="249">
        <v>21</v>
      </c>
      <c r="M380" s="249">
        <f>G380*(1+L380/100)</f>
        <v>0</v>
      </c>
      <c r="N380" s="249">
        <v>0</v>
      </c>
      <c r="O380" s="249">
        <f>ROUND(E380*N380,2)</f>
        <v>0</v>
      </c>
      <c r="P380" s="249">
        <v>0</v>
      </c>
      <c r="Q380" s="250">
        <f>ROUND(E380*P380,2)</f>
        <v>0</v>
      </c>
      <c r="R380" s="225"/>
      <c r="S380" s="225" t="s">
        <v>289</v>
      </c>
      <c r="T380" s="225" t="s">
        <v>277</v>
      </c>
      <c r="U380" s="225">
        <v>0</v>
      </c>
      <c r="V380" s="225">
        <f>ROUND(E380*U380,2)</f>
        <v>0</v>
      </c>
      <c r="W380" s="225"/>
      <c r="X380" s="206"/>
      <c r="Y380" s="206"/>
      <c r="Z380" s="206"/>
      <c r="AA380" s="206"/>
      <c r="AB380" s="206"/>
      <c r="AC380" s="206"/>
      <c r="AD380" s="206"/>
      <c r="AE380" s="206"/>
      <c r="AF380" s="206"/>
      <c r="AG380" s="206" t="s">
        <v>278</v>
      </c>
      <c r="AH380" s="206"/>
      <c r="AI380" s="206"/>
      <c r="AJ380" s="206"/>
      <c r="AK380" s="206"/>
      <c r="AL380" s="206"/>
      <c r="AM380" s="206"/>
      <c r="AN380" s="206"/>
      <c r="AO380" s="206"/>
      <c r="AP380" s="206"/>
      <c r="AQ380" s="206"/>
      <c r="AR380" s="206"/>
      <c r="AS380" s="206"/>
      <c r="AT380" s="206"/>
      <c r="AU380" s="206"/>
      <c r="AV380" s="206"/>
      <c r="AW380" s="206"/>
      <c r="AX380" s="206"/>
      <c r="AY380" s="206"/>
      <c r="AZ380" s="206"/>
      <c r="BA380" s="206"/>
      <c r="BB380" s="206"/>
      <c r="BC380" s="206"/>
      <c r="BD380" s="206"/>
      <c r="BE380" s="206"/>
      <c r="BF380" s="206"/>
      <c r="BG380" s="206"/>
      <c r="BH380" s="206"/>
    </row>
    <row r="381" spans="1:60" ht="20.399999999999999" outlineLevel="1" x14ac:dyDescent="0.25">
      <c r="A381" s="237">
        <v>72</v>
      </c>
      <c r="B381" s="238" t="s">
        <v>1096</v>
      </c>
      <c r="C381" s="253" t="s">
        <v>1097</v>
      </c>
      <c r="D381" s="239" t="s">
        <v>454</v>
      </c>
      <c r="E381" s="240">
        <v>9</v>
      </c>
      <c r="F381" s="241"/>
      <c r="G381" s="242">
        <f>ROUND(E381*F381,2)</f>
        <v>0</v>
      </c>
      <c r="H381" s="241"/>
      <c r="I381" s="242">
        <f>ROUND(E381*H381,2)</f>
        <v>0</v>
      </c>
      <c r="J381" s="241"/>
      <c r="K381" s="242">
        <f>ROUND(E381*J381,2)</f>
        <v>0</v>
      </c>
      <c r="L381" s="242">
        <v>21</v>
      </c>
      <c r="M381" s="242">
        <f>G381*(1+L381/100)</f>
        <v>0</v>
      </c>
      <c r="N381" s="242">
        <v>0</v>
      </c>
      <c r="O381" s="242">
        <f>ROUND(E381*N381,2)</f>
        <v>0</v>
      </c>
      <c r="P381" s="242">
        <v>0</v>
      </c>
      <c r="Q381" s="243">
        <f>ROUND(E381*P381,2)</f>
        <v>0</v>
      </c>
      <c r="R381" s="225"/>
      <c r="S381" s="225" t="s">
        <v>289</v>
      </c>
      <c r="T381" s="225" t="s">
        <v>277</v>
      </c>
      <c r="U381" s="225">
        <v>0</v>
      </c>
      <c r="V381" s="225">
        <f>ROUND(E381*U381,2)</f>
        <v>0</v>
      </c>
      <c r="W381" s="225"/>
      <c r="X381" s="206"/>
      <c r="Y381" s="206"/>
      <c r="Z381" s="206"/>
      <c r="AA381" s="206"/>
      <c r="AB381" s="206"/>
      <c r="AC381" s="206"/>
      <c r="AD381" s="206"/>
      <c r="AE381" s="206"/>
      <c r="AF381" s="206"/>
      <c r="AG381" s="206" t="s">
        <v>278</v>
      </c>
      <c r="AH381" s="206"/>
      <c r="AI381" s="206"/>
      <c r="AJ381" s="206"/>
      <c r="AK381" s="206"/>
      <c r="AL381" s="206"/>
      <c r="AM381" s="206"/>
      <c r="AN381" s="206"/>
      <c r="AO381" s="206"/>
      <c r="AP381" s="206"/>
      <c r="AQ381" s="206"/>
      <c r="AR381" s="206"/>
      <c r="AS381" s="206"/>
      <c r="AT381" s="206"/>
      <c r="AU381" s="206"/>
      <c r="AV381" s="206"/>
      <c r="AW381" s="206"/>
      <c r="AX381" s="206"/>
      <c r="AY381" s="206"/>
      <c r="AZ381" s="206"/>
      <c r="BA381" s="206"/>
      <c r="BB381" s="206"/>
      <c r="BC381" s="206"/>
      <c r="BD381" s="206"/>
      <c r="BE381" s="206"/>
      <c r="BF381" s="206"/>
      <c r="BG381" s="206"/>
      <c r="BH381" s="206"/>
    </row>
    <row r="382" spans="1:60" outlineLevel="1" x14ac:dyDescent="0.25">
      <c r="A382" s="223"/>
      <c r="B382" s="224"/>
      <c r="C382" s="254" t="s">
        <v>1098</v>
      </c>
      <c r="D382" s="226"/>
      <c r="E382" s="227">
        <v>2</v>
      </c>
      <c r="F382" s="225"/>
      <c r="G382" s="225"/>
      <c r="H382" s="225"/>
      <c r="I382" s="225"/>
      <c r="J382" s="225"/>
      <c r="K382" s="225"/>
      <c r="L382" s="225"/>
      <c r="M382" s="225"/>
      <c r="N382" s="225"/>
      <c r="O382" s="225"/>
      <c r="P382" s="225"/>
      <c r="Q382" s="225"/>
      <c r="R382" s="225"/>
      <c r="S382" s="225"/>
      <c r="T382" s="225"/>
      <c r="U382" s="225"/>
      <c r="V382" s="225"/>
      <c r="W382" s="225"/>
      <c r="X382" s="206"/>
      <c r="Y382" s="206"/>
      <c r="Z382" s="206"/>
      <c r="AA382" s="206"/>
      <c r="AB382" s="206"/>
      <c r="AC382" s="206"/>
      <c r="AD382" s="206"/>
      <c r="AE382" s="206"/>
      <c r="AF382" s="206"/>
      <c r="AG382" s="206" t="s">
        <v>280</v>
      </c>
      <c r="AH382" s="206">
        <v>0</v>
      </c>
      <c r="AI382" s="206"/>
      <c r="AJ382" s="206"/>
      <c r="AK382" s="206"/>
      <c r="AL382" s="206"/>
      <c r="AM382" s="206"/>
      <c r="AN382" s="206"/>
      <c r="AO382" s="206"/>
      <c r="AP382" s="206"/>
      <c r="AQ382" s="206"/>
      <c r="AR382" s="206"/>
      <c r="AS382" s="206"/>
      <c r="AT382" s="206"/>
      <c r="AU382" s="206"/>
      <c r="AV382" s="206"/>
      <c r="AW382" s="206"/>
      <c r="AX382" s="206"/>
      <c r="AY382" s="206"/>
      <c r="AZ382" s="206"/>
      <c r="BA382" s="206"/>
      <c r="BB382" s="206"/>
      <c r="BC382" s="206"/>
      <c r="BD382" s="206"/>
      <c r="BE382" s="206"/>
      <c r="BF382" s="206"/>
      <c r="BG382" s="206"/>
      <c r="BH382" s="206"/>
    </row>
    <row r="383" spans="1:60" outlineLevel="1" x14ac:dyDescent="0.25">
      <c r="A383" s="223"/>
      <c r="B383" s="224"/>
      <c r="C383" s="254" t="s">
        <v>1099</v>
      </c>
      <c r="D383" s="226"/>
      <c r="E383" s="227">
        <v>4</v>
      </c>
      <c r="F383" s="225"/>
      <c r="G383" s="225"/>
      <c r="H383" s="225"/>
      <c r="I383" s="225"/>
      <c r="J383" s="225"/>
      <c r="K383" s="225"/>
      <c r="L383" s="225"/>
      <c r="M383" s="225"/>
      <c r="N383" s="225"/>
      <c r="O383" s="225"/>
      <c r="P383" s="225"/>
      <c r="Q383" s="225"/>
      <c r="R383" s="225"/>
      <c r="S383" s="225"/>
      <c r="T383" s="225"/>
      <c r="U383" s="225"/>
      <c r="V383" s="225"/>
      <c r="W383" s="225"/>
      <c r="X383" s="206"/>
      <c r="Y383" s="206"/>
      <c r="Z383" s="206"/>
      <c r="AA383" s="206"/>
      <c r="AB383" s="206"/>
      <c r="AC383" s="206"/>
      <c r="AD383" s="206"/>
      <c r="AE383" s="206"/>
      <c r="AF383" s="206"/>
      <c r="AG383" s="206" t="s">
        <v>280</v>
      </c>
      <c r="AH383" s="206">
        <v>0</v>
      </c>
      <c r="AI383" s="206"/>
      <c r="AJ383" s="206"/>
      <c r="AK383" s="206"/>
      <c r="AL383" s="206"/>
      <c r="AM383" s="206"/>
      <c r="AN383" s="206"/>
      <c r="AO383" s="206"/>
      <c r="AP383" s="206"/>
      <c r="AQ383" s="206"/>
      <c r="AR383" s="206"/>
      <c r="AS383" s="206"/>
      <c r="AT383" s="206"/>
      <c r="AU383" s="206"/>
      <c r="AV383" s="206"/>
      <c r="AW383" s="206"/>
      <c r="AX383" s="206"/>
      <c r="AY383" s="206"/>
      <c r="AZ383" s="206"/>
      <c r="BA383" s="206"/>
      <c r="BB383" s="206"/>
      <c r="BC383" s="206"/>
      <c r="BD383" s="206"/>
      <c r="BE383" s="206"/>
      <c r="BF383" s="206"/>
      <c r="BG383" s="206"/>
      <c r="BH383" s="206"/>
    </row>
    <row r="384" spans="1:60" outlineLevel="1" x14ac:dyDescent="0.25">
      <c r="A384" s="223"/>
      <c r="B384" s="224"/>
      <c r="C384" s="254" t="s">
        <v>1100</v>
      </c>
      <c r="D384" s="226"/>
      <c r="E384" s="227">
        <v>2</v>
      </c>
      <c r="F384" s="225"/>
      <c r="G384" s="225"/>
      <c r="H384" s="225"/>
      <c r="I384" s="225"/>
      <c r="J384" s="225"/>
      <c r="K384" s="225"/>
      <c r="L384" s="225"/>
      <c r="M384" s="225"/>
      <c r="N384" s="225"/>
      <c r="O384" s="225"/>
      <c r="P384" s="225"/>
      <c r="Q384" s="225"/>
      <c r="R384" s="225"/>
      <c r="S384" s="225"/>
      <c r="T384" s="225"/>
      <c r="U384" s="225"/>
      <c r="V384" s="225"/>
      <c r="W384" s="225"/>
      <c r="X384" s="206"/>
      <c r="Y384" s="206"/>
      <c r="Z384" s="206"/>
      <c r="AA384" s="206"/>
      <c r="AB384" s="206"/>
      <c r="AC384" s="206"/>
      <c r="AD384" s="206"/>
      <c r="AE384" s="206"/>
      <c r="AF384" s="206"/>
      <c r="AG384" s="206" t="s">
        <v>280</v>
      </c>
      <c r="AH384" s="206">
        <v>0</v>
      </c>
      <c r="AI384" s="206"/>
      <c r="AJ384" s="206"/>
      <c r="AK384" s="206"/>
      <c r="AL384" s="206"/>
      <c r="AM384" s="206"/>
      <c r="AN384" s="206"/>
      <c r="AO384" s="206"/>
      <c r="AP384" s="206"/>
      <c r="AQ384" s="206"/>
      <c r="AR384" s="206"/>
      <c r="AS384" s="206"/>
      <c r="AT384" s="206"/>
      <c r="AU384" s="206"/>
      <c r="AV384" s="206"/>
      <c r="AW384" s="206"/>
      <c r="AX384" s="206"/>
      <c r="AY384" s="206"/>
      <c r="AZ384" s="206"/>
      <c r="BA384" s="206"/>
      <c r="BB384" s="206"/>
      <c r="BC384" s="206"/>
      <c r="BD384" s="206"/>
      <c r="BE384" s="206"/>
      <c r="BF384" s="206"/>
      <c r="BG384" s="206"/>
      <c r="BH384" s="206"/>
    </row>
    <row r="385" spans="1:60" outlineLevel="1" x14ac:dyDescent="0.25">
      <c r="A385" s="223"/>
      <c r="B385" s="224"/>
      <c r="C385" s="254" t="s">
        <v>1101</v>
      </c>
      <c r="D385" s="226"/>
      <c r="E385" s="227">
        <v>1</v>
      </c>
      <c r="F385" s="225"/>
      <c r="G385" s="225"/>
      <c r="H385" s="225"/>
      <c r="I385" s="225"/>
      <c r="J385" s="225"/>
      <c r="K385" s="225"/>
      <c r="L385" s="225"/>
      <c r="M385" s="225"/>
      <c r="N385" s="225"/>
      <c r="O385" s="225"/>
      <c r="P385" s="225"/>
      <c r="Q385" s="225"/>
      <c r="R385" s="225"/>
      <c r="S385" s="225"/>
      <c r="T385" s="225"/>
      <c r="U385" s="225"/>
      <c r="V385" s="225"/>
      <c r="W385" s="225"/>
      <c r="X385" s="206"/>
      <c r="Y385" s="206"/>
      <c r="Z385" s="206"/>
      <c r="AA385" s="206"/>
      <c r="AB385" s="206"/>
      <c r="AC385" s="206"/>
      <c r="AD385" s="206"/>
      <c r="AE385" s="206"/>
      <c r="AF385" s="206"/>
      <c r="AG385" s="206" t="s">
        <v>280</v>
      </c>
      <c r="AH385" s="206">
        <v>0</v>
      </c>
      <c r="AI385" s="206"/>
      <c r="AJ385" s="206"/>
      <c r="AK385" s="206"/>
      <c r="AL385" s="206"/>
      <c r="AM385" s="206"/>
      <c r="AN385" s="206"/>
      <c r="AO385" s="206"/>
      <c r="AP385" s="206"/>
      <c r="AQ385" s="206"/>
      <c r="AR385" s="206"/>
      <c r="AS385" s="206"/>
      <c r="AT385" s="206"/>
      <c r="AU385" s="206"/>
      <c r="AV385" s="206"/>
      <c r="AW385" s="206"/>
      <c r="AX385" s="206"/>
      <c r="AY385" s="206"/>
      <c r="AZ385" s="206"/>
      <c r="BA385" s="206"/>
      <c r="BB385" s="206"/>
      <c r="BC385" s="206"/>
      <c r="BD385" s="206"/>
      <c r="BE385" s="206"/>
      <c r="BF385" s="206"/>
      <c r="BG385" s="206"/>
      <c r="BH385" s="206"/>
    </row>
    <row r="386" spans="1:60" ht="20.399999999999999" outlineLevel="1" x14ac:dyDescent="0.25">
      <c r="A386" s="237">
        <v>73</v>
      </c>
      <c r="B386" s="238" t="s">
        <v>670</v>
      </c>
      <c r="C386" s="253" t="s">
        <v>671</v>
      </c>
      <c r="D386" s="239" t="s">
        <v>333</v>
      </c>
      <c r="E386" s="240">
        <v>9</v>
      </c>
      <c r="F386" s="241"/>
      <c r="G386" s="242">
        <f>ROUND(E386*F386,2)</f>
        <v>0</v>
      </c>
      <c r="H386" s="241"/>
      <c r="I386" s="242">
        <f>ROUND(E386*H386,2)</f>
        <v>0</v>
      </c>
      <c r="J386" s="241"/>
      <c r="K386" s="242">
        <f>ROUND(E386*J386,2)</f>
        <v>0</v>
      </c>
      <c r="L386" s="242">
        <v>21</v>
      </c>
      <c r="M386" s="242">
        <f>G386*(1+L386/100)</f>
        <v>0</v>
      </c>
      <c r="N386" s="242">
        <v>1.4999999999999999E-2</v>
      </c>
      <c r="O386" s="242">
        <f>ROUND(E386*N386,2)</f>
        <v>0.14000000000000001</v>
      </c>
      <c r="P386" s="242">
        <v>0</v>
      </c>
      <c r="Q386" s="243">
        <f>ROUND(E386*P386,2)</f>
        <v>0</v>
      </c>
      <c r="R386" s="225" t="s">
        <v>672</v>
      </c>
      <c r="S386" s="225" t="s">
        <v>276</v>
      </c>
      <c r="T386" s="225" t="s">
        <v>277</v>
      </c>
      <c r="U386" s="225">
        <v>0</v>
      </c>
      <c r="V386" s="225">
        <f>ROUND(E386*U386,2)</f>
        <v>0</v>
      </c>
      <c r="W386" s="225"/>
      <c r="X386" s="206"/>
      <c r="Y386" s="206"/>
      <c r="Z386" s="206"/>
      <c r="AA386" s="206"/>
      <c r="AB386" s="206"/>
      <c r="AC386" s="206"/>
      <c r="AD386" s="206"/>
      <c r="AE386" s="206"/>
      <c r="AF386" s="206"/>
      <c r="AG386" s="206" t="s">
        <v>673</v>
      </c>
      <c r="AH386" s="206"/>
      <c r="AI386" s="206"/>
      <c r="AJ386" s="206"/>
      <c r="AK386" s="206"/>
      <c r="AL386" s="206"/>
      <c r="AM386" s="206"/>
      <c r="AN386" s="206"/>
      <c r="AO386" s="206"/>
      <c r="AP386" s="206"/>
      <c r="AQ386" s="206"/>
      <c r="AR386" s="206"/>
      <c r="AS386" s="206"/>
      <c r="AT386" s="206"/>
      <c r="AU386" s="206"/>
      <c r="AV386" s="206"/>
      <c r="AW386" s="206"/>
      <c r="AX386" s="206"/>
      <c r="AY386" s="206"/>
      <c r="AZ386" s="206"/>
      <c r="BA386" s="206"/>
      <c r="BB386" s="206"/>
      <c r="BC386" s="206"/>
      <c r="BD386" s="206"/>
      <c r="BE386" s="206"/>
      <c r="BF386" s="206"/>
      <c r="BG386" s="206"/>
      <c r="BH386" s="206"/>
    </row>
    <row r="387" spans="1:60" outlineLevel="1" x14ac:dyDescent="0.25">
      <c r="A387" s="223"/>
      <c r="B387" s="224"/>
      <c r="C387" s="254" t="s">
        <v>1085</v>
      </c>
      <c r="D387" s="226"/>
      <c r="E387" s="227">
        <v>4</v>
      </c>
      <c r="F387" s="225"/>
      <c r="G387" s="225"/>
      <c r="H387" s="225"/>
      <c r="I387" s="225"/>
      <c r="J387" s="225"/>
      <c r="K387" s="225"/>
      <c r="L387" s="225"/>
      <c r="M387" s="225"/>
      <c r="N387" s="225"/>
      <c r="O387" s="225"/>
      <c r="P387" s="225"/>
      <c r="Q387" s="225"/>
      <c r="R387" s="225"/>
      <c r="S387" s="225"/>
      <c r="T387" s="225"/>
      <c r="U387" s="225"/>
      <c r="V387" s="225"/>
      <c r="W387" s="225"/>
      <c r="X387" s="206"/>
      <c r="Y387" s="206"/>
      <c r="Z387" s="206"/>
      <c r="AA387" s="206"/>
      <c r="AB387" s="206"/>
      <c r="AC387" s="206"/>
      <c r="AD387" s="206"/>
      <c r="AE387" s="206"/>
      <c r="AF387" s="206"/>
      <c r="AG387" s="206" t="s">
        <v>280</v>
      </c>
      <c r="AH387" s="206">
        <v>0</v>
      </c>
      <c r="AI387" s="206"/>
      <c r="AJ387" s="206"/>
      <c r="AK387" s="206"/>
      <c r="AL387" s="206"/>
      <c r="AM387" s="206"/>
      <c r="AN387" s="206"/>
      <c r="AO387" s="206"/>
      <c r="AP387" s="206"/>
      <c r="AQ387" s="206"/>
      <c r="AR387" s="206"/>
      <c r="AS387" s="206"/>
      <c r="AT387" s="206"/>
      <c r="AU387" s="206"/>
      <c r="AV387" s="206"/>
      <c r="AW387" s="206"/>
      <c r="AX387" s="206"/>
      <c r="AY387" s="206"/>
      <c r="AZ387" s="206"/>
      <c r="BA387" s="206"/>
      <c r="BB387" s="206"/>
      <c r="BC387" s="206"/>
      <c r="BD387" s="206"/>
      <c r="BE387" s="206"/>
      <c r="BF387" s="206"/>
      <c r="BG387" s="206"/>
      <c r="BH387" s="206"/>
    </row>
    <row r="388" spans="1:60" outlineLevel="1" x14ac:dyDescent="0.25">
      <c r="A388" s="223"/>
      <c r="B388" s="224"/>
      <c r="C388" s="254" t="s">
        <v>1023</v>
      </c>
      <c r="D388" s="226"/>
      <c r="E388" s="227">
        <v>3</v>
      </c>
      <c r="F388" s="225"/>
      <c r="G388" s="225"/>
      <c r="H388" s="225"/>
      <c r="I388" s="225"/>
      <c r="J388" s="225"/>
      <c r="K388" s="225"/>
      <c r="L388" s="225"/>
      <c r="M388" s="225"/>
      <c r="N388" s="225"/>
      <c r="O388" s="225"/>
      <c r="P388" s="225"/>
      <c r="Q388" s="225"/>
      <c r="R388" s="225"/>
      <c r="S388" s="225"/>
      <c r="T388" s="225"/>
      <c r="U388" s="225"/>
      <c r="V388" s="225"/>
      <c r="W388" s="225"/>
      <c r="X388" s="206"/>
      <c r="Y388" s="206"/>
      <c r="Z388" s="206"/>
      <c r="AA388" s="206"/>
      <c r="AB388" s="206"/>
      <c r="AC388" s="206"/>
      <c r="AD388" s="206"/>
      <c r="AE388" s="206"/>
      <c r="AF388" s="206"/>
      <c r="AG388" s="206" t="s">
        <v>280</v>
      </c>
      <c r="AH388" s="206">
        <v>0</v>
      </c>
      <c r="AI388" s="206"/>
      <c r="AJ388" s="206"/>
      <c r="AK388" s="206"/>
      <c r="AL388" s="206"/>
      <c r="AM388" s="206"/>
      <c r="AN388" s="206"/>
      <c r="AO388" s="206"/>
      <c r="AP388" s="206"/>
      <c r="AQ388" s="206"/>
      <c r="AR388" s="206"/>
      <c r="AS388" s="206"/>
      <c r="AT388" s="206"/>
      <c r="AU388" s="206"/>
      <c r="AV388" s="206"/>
      <c r="AW388" s="206"/>
      <c r="AX388" s="206"/>
      <c r="AY388" s="206"/>
      <c r="AZ388" s="206"/>
      <c r="BA388" s="206"/>
      <c r="BB388" s="206"/>
      <c r="BC388" s="206"/>
      <c r="BD388" s="206"/>
      <c r="BE388" s="206"/>
      <c r="BF388" s="206"/>
      <c r="BG388" s="206"/>
      <c r="BH388" s="206"/>
    </row>
    <row r="389" spans="1:60" outlineLevel="1" x14ac:dyDescent="0.25">
      <c r="A389" s="223"/>
      <c r="B389" s="224"/>
      <c r="C389" s="254" t="s">
        <v>1102</v>
      </c>
      <c r="D389" s="226"/>
      <c r="E389" s="227">
        <v>2</v>
      </c>
      <c r="F389" s="225"/>
      <c r="G389" s="225"/>
      <c r="H389" s="225"/>
      <c r="I389" s="225"/>
      <c r="J389" s="225"/>
      <c r="K389" s="225"/>
      <c r="L389" s="225"/>
      <c r="M389" s="225"/>
      <c r="N389" s="225"/>
      <c r="O389" s="225"/>
      <c r="P389" s="225"/>
      <c r="Q389" s="225"/>
      <c r="R389" s="225"/>
      <c r="S389" s="225"/>
      <c r="T389" s="225"/>
      <c r="U389" s="225"/>
      <c r="V389" s="225"/>
      <c r="W389" s="225"/>
      <c r="X389" s="206"/>
      <c r="Y389" s="206"/>
      <c r="Z389" s="206"/>
      <c r="AA389" s="206"/>
      <c r="AB389" s="206"/>
      <c r="AC389" s="206"/>
      <c r="AD389" s="206"/>
      <c r="AE389" s="206"/>
      <c r="AF389" s="206"/>
      <c r="AG389" s="206" t="s">
        <v>280</v>
      </c>
      <c r="AH389" s="206">
        <v>0</v>
      </c>
      <c r="AI389" s="206"/>
      <c r="AJ389" s="206"/>
      <c r="AK389" s="206"/>
      <c r="AL389" s="206"/>
      <c r="AM389" s="206"/>
      <c r="AN389" s="206"/>
      <c r="AO389" s="206"/>
      <c r="AP389" s="206"/>
      <c r="AQ389" s="206"/>
      <c r="AR389" s="206"/>
      <c r="AS389" s="206"/>
      <c r="AT389" s="206"/>
      <c r="AU389" s="206"/>
      <c r="AV389" s="206"/>
      <c r="AW389" s="206"/>
      <c r="AX389" s="206"/>
      <c r="AY389" s="206"/>
      <c r="AZ389" s="206"/>
      <c r="BA389" s="206"/>
      <c r="BB389" s="206"/>
      <c r="BC389" s="206"/>
      <c r="BD389" s="206"/>
      <c r="BE389" s="206"/>
      <c r="BF389" s="206"/>
      <c r="BG389" s="206"/>
      <c r="BH389" s="206"/>
    </row>
    <row r="390" spans="1:60" ht="20.399999999999999" outlineLevel="1" x14ac:dyDescent="0.25">
      <c r="A390" s="237">
        <v>74</v>
      </c>
      <c r="B390" s="238" t="s">
        <v>677</v>
      </c>
      <c r="C390" s="253" t="s">
        <v>678</v>
      </c>
      <c r="D390" s="239" t="s">
        <v>333</v>
      </c>
      <c r="E390" s="240">
        <v>3</v>
      </c>
      <c r="F390" s="241"/>
      <c r="G390" s="242">
        <f>ROUND(E390*F390,2)</f>
        <v>0</v>
      </c>
      <c r="H390" s="241"/>
      <c r="I390" s="242">
        <f>ROUND(E390*H390,2)</f>
        <v>0</v>
      </c>
      <c r="J390" s="241"/>
      <c r="K390" s="242">
        <f>ROUND(E390*J390,2)</f>
        <v>0</v>
      </c>
      <c r="L390" s="242">
        <v>21</v>
      </c>
      <c r="M390" s="242">
        <f>G390*(1+L390/100)</f>
        <v>0</v>
      </c>
      <c r="N390" s="242">
        <v>0.02</v>
      </c>
      <c r="O390" s="242">
        <f>ROUND(E390*N390,2)</f>
        <v>0.06</v>
      </c>
      <c r="P390" s="242">
        <v>0</v>
      </c>
      <c r="Q390" s="243">
        <f>ROUND(E390*P390,2)</f>
        <v>0</v>
      </c>
      <c r="R390" s="225" t="s">
        <v>672</v>
      </c>
      <c r="S390" s="225" t="s">
        <v>276</v>
      </c>
      <c r="T390" s="225" t="s">
        <v>676</v>
      </c>
      <c r="U390" s="225">
        <v>0</v>
      </c>
      <c r="V390" s="225">
        <f>ROUND(E390*U390,2)</f>
        <v>0</v>
      </c>
      <c r="W390" s="225"/>
      <c r="X390" s="206"/>
      <c r="Y390" s="206"/>
      <c r="Z390" s="206"/>
      <c r="AA390" s="206"/>
      <c r="AB390" s="206"/>
      <c r="AC390" s="206"/>
      <c r="AD390" s="206"/>
      <c r="AE390" s="206"/>
      <c r="AF390" s="206"/>
      <c r="AG390" s="206" t="s">
        <v>685</v>
      </c>
      <c r="AH390" s="206"/>
      <c r="AI390" s="206"/>
      <c r="AJ390" s="206"/>
      <c r="AK390" s="206"/>
      <c r="AL390" s="206"/>
      <c r="AM390" s="206"/>
      <c r="AN390" s="206"/>
      <c r="AO390" s="206"/>
      <c r="AP390" s="206"/>
      <c r="AQ390" s="206"/>
      <c r="AR390" s="206"/>
      <c r="AS390" s="206"/>
      <c r="AT390" s="206"/>
      <c r="AU390" s="206"/>
      <c r="AV390" s="206"/>
      <c r="AW390" s="206"/>
      <c r="AX390" s="206"/>
      <c r="AY390" s="206"/>
      <c r="AZ390" s="206"/>
      <c r="BA390" s="206"/>
      <c r="BB390" s="206"/>
      <c r="BC390" s="206"/>
      <c r="BD390" s="206"/>
      <c r="BE390" s="206"/>
      <c r="BF390" s="206"/>
      <c r="BG390" s="206"/>
      <c r="BH390" s="206"/>
    </row>
    <row r="391" spans="1:60" outlineLevel="1" x14ac:dyDescent="0.25">
      <c r="A391" s="223"/>
      <c r="B391" s="224"/>
      <c r="C391" s="254" t="s">
        <v>1031</v>
      </c>
      <c r="D391" s="226"/>
      <c r="E391" s="227">
        <v>1</v>
      </c>
      <c r="F391" s="225"/>
      <c r="G391" s="225"/>
      <c r="H391" s="225"/>
      <c r="I391" s="225"/>
      <c r="J391" s="225"/>
      <c r="K391" s="225"/>
      <c r="L391" s="225"/>
      <c r="M391" s="225"/>
      <c r="N391" s="225"/>
      <c r="O391" s="225"/>
      <c r="P391" s="225"/>
      <c r="Q391" s="225"/>
      <c r="R391" s="225"/>
      <c r="S391" s="225"/>
      <c r="T391" s="225"/>
      <c r="U391" s="225"/>
      <c r="V391" s="225"/>
      <c r="W391" s="225"/>
      <c r="X391" s="206"/>
      <c r="Y391" s="206"/>
      <c r="Z391" s="206"/>
      <c r="AA391" s="206"/>
      <c r="AB391" s="206"/>
      <c r="AC391" s="206"/>
      <c r="AD391" s="206"/>
      <c r="AE391" s="206"/>
      <c r="AF391" s="206"/>
      <c r="AG391" s="206" t="s">
        <v>280</v>
      </c>
      <c r="AH391" s="206">
        <v>0</v>
      </c>
      <c r="AI391" s="206"/>
      <c r="AJ391" s="206"/>
      <c r="AK391" s="206"/>
      <c r="AL391" s="206"/>
      <c r="AM391" s="206"/>
      <c r="AN391" s="206"/>
      <c r="AO391" s="206"/>
      <c r="AP391" s="206"/>
      <c r="AQ391" s="206"/>
      <c r="AR391" s="206"/>
      <c r="AS391" s="206"/>
      <c r="AT391" s="206"/>
      <c r="AU391" s="206"/>
      <c r="AV391" s="206"/>
      <c r="AW391" s="206"/>
      <c r="AX391" s="206"/>
      <c r="AY391" s="206"/>
      <c r="AZ391" s="206"/>
      <c r="BA391" s="206"/>
      <c r="BB391" s="206"/>
      <c r="BC391" s="206"/>
      <c r="BD391" s="206"/>
      <c r="BE391" s="206"/>
      <c r="BF391" s="206"/>
      <c r="BG391" s="206"/>
      <c r="BH391" s="206"/>
    </row>
    <row r="392" spans="1:60" outlineLevel="1" x14ac:dyDescent="0.25">
      <c r="A392" s="223"/>
      <c r="B392" s="224"/>
      <c r="C392" s="254" t="s">
        <v>1030</v>
      </c>
      <c r="D392" s="226"/>
      <c r="E392" s="227">
        <v>1</v>
      </c>
      <c r="F392" s="225"/>
      <c r="G392" s="225"/>
      <c r="H392" s="225"/>
      <c r="I392" s="225"/>
      <c r="J392" s="225"/>
      <c r="K392" s="225"/>
      <c r="L392" s="225"/>
      <c r="M392" s="225"/>
      <c r="N392" s="225"/>
      <c r="O392" s="225"/>
      <c r="P392" s="225"/>
      <c r="Q392" s="225"/>
      <c r="R392" s="225"/>
      <c r="S392" s="225"/>
      <c r="T392" s="225"/>
      <c r="U392" s="225"/>
      <c r="V392" s="225"/>
      <c r="W392" s="225"/>
      <c r="X392" s="206"/>
      <c r="Y392" s="206"/>
      <c r="Z392" s="206"/>
      <c r="AA392" s="206"/>
      <c r="AB392" s="206"/>
      <c r="AC392" s="206"/>
      <c r="AD392" s="206"/>
      <c r="AE392" s="206"/>
      <c r="AF392" s="206"/>
      <c r="AG392" s="206" t="s">
        <v>280</v>
      </c>
      <c r="AH392" s="206">
        <v>0</v>
      </c>
      <c r="AI392" s="206"/>
      <c r="AJ392" s="206"/>
      <c r="AK392" s="206"/>
      <c r="AL392" s="206"/>
      <c r="AM392" s="206"/>
      <c r="AN392" s="206"/>
      <c r="AO392" s="206"/>
      <c r="AP392" s="206"/>
      <c r="AQ392" s="206"/>
      <c r="AR392" s="206"/>
      <c r="AS392" s="206"/>
      <c r="AT392" s="206"/>
      <c r="AU392" s="206"/>
      <c r="AV392" s="206"/>
      <c r="AW392" s="206"/>
      <c r="AX392" s="206"/>
      <c r="AY392" s="206"/>
      <c r="AZ392" s="206"/>
      <c r="BA392" s="206"/>
      <c r="BB392" s="206"/>
      <c r="BC392" s="206"/>
      <c r="BD392" s="206"/>
      <c r="BE392" s="206"/>
      <c r="BF392" s="206"/>
      <c r="BG392" s="206"/>
      <c r="BH392" s="206"/>
    </row>
    <row r="393" spans="1:60" outlineLevel="1" x14ac:dyDescent="0.25">
      <c r="A393" s="223"/>
      <c r="B393" s="224"/>
      <c r="C393" s="254" t="s">
        <v>1028</v>
      </c>
      <c r="D393" s="226"/>
      <c r="E393" s="227">
        <v>1</v>
      </c>
      <c r="F393" s="225"/>
      <c r="G393" s="225"/>
      <c r="H393" s="225"/>
      <c r="I393" s="225"/>
      <c r="J393" s="225"/>
      <c r="K393" s="225"/>
      <c r="L393" s="225"/>
      <c r="M393" s="225"/>
      <c r="N393" s="225"/>
      <c r="O393" s="225"/>
      <c r="P393" s="225"/>
      <c r="Q393" s="225"/>
      <c r="R393" s="225"/>
      <c r="S393" s="225"/>
      <c r="T393" s="225"/>
      <c r="U393" s="225"/>
      <c r="V393" s="225"/>
      <c r="W393" s="225"/>
      <c r="X393" s="206"/>
      <c r="Y393" s="206"/>
      <c r="Z393" s="206"/>
      <c r="AA393" s="206"/>
      <c r="AB393" s="206"/>
      <c r="AC393" s="206"/>
      <c r="AD393" s="206"/>
      <c r="AE393" s="206"/>
      <c r="AF393" s="206"/>
      <c r="AG393" s="206" t="s">
        <v>280</v>
      </c>
      <c r="AH393" s="206">
        <v>0</v>
      </c>
      <c r="AI393" s="206"/>
      <c r="AJ393" s="206"/>
      <c r="AK393" s="206"/>
      <c r="AL393" s="206"/>
      <c r="AM393" s="206"/>
      <c r="AN393" s="206"/>
      <c r="AO393" s="206"/>
      <c r="AP393" s="206"/>
      <c r="AQ393" s="206"/>
      <c r="AR393" s="206"/>
      <c r="AS393" s="206"/>
      <c r="AT393" s="206"/>
      <c r="AU393" s="206"/>
      <c r="AV393" s="206"/>
      <c r="AW393" s="206"/>
      <c r="AX393" s="206"/>
      <c r="AY393" s="206"/>
      <c r="AZ393" s="206"/>
      <c r="BA393" s="206"/>
      <c r="BB393" s="206"/>
      <c r="BC393" s="206"/>
      <c r="BD393" s="206"/>
      <c r="BE393" s="206"/>
      <c r="BF393" s="206"/>
      <c r="BG393" s="206"/>
      <c r="BH393" s="206"/>
    </row>
    <row r="394" spans="1:60" ht="20.399999999999999" outlineLevel="1" x14ac:dyDescent="0.25">
      <c r="A394" s="237">
        <v>75</v>
      </c>
      <c r="B394" s="238" t="s">
        <v>681</v>
      </c>
      <c r="C394" s="253" t="s">
        <v>682</v>
      </c>
      <c r="D394" s="239" t="s">
        <v>333</v>
      </c>
      <c r="E394" s="240">
        <v>1</v>
      </c>
      <c r="F394" s="241"/>
      <c r="G394" s="242">
        <f>ROUND(E394*F394,2)</f>
        <v>0</v>
      </c>
      <c r="H394" s="241"/>
      <c r="I394" s="242">
        <f>ROUND(E394*H394,2)</f>
        <v>0</v>
      </c>
      <c r="J394" s="241"/>
      <c r="K394" s="242">
        <f>ROUND(E394*J394,2)</f>
        <v>0</v>
      </c>
      <c r="L394" s="242">
        <v>21</v>
      </c>
      <c r="M394" s="242">
        <f>G394*(1+L394/100)</f>
        <v>0</v>
      </c>
      <c r="N394" s="242">
        <v>2.1000000000000001E-2</v>
      </c>
      <c r="O394" s="242">
        <f>ROUND(E394*N394,2)</f>
        <v>0.02</v>
      </c>
      <c r="P394" s="242">
        <v>0</v>
      </c>
      <c r="Q394" s="243">
        <f>ROUND(E394*P394,2)</f>
        <v>0</v>
      </c>
      <c r="R394" s="225" t="s">
        <v>672</v>
      </c>
      <c r="S394" s="225" t="s">
        <v>276</v>
      </c>
      <c r="T394" s="225" t="s">
        <v>277</v>
      </c>
      <c r="U394" s="225">
        <v>0</v>
      </c>
      <c r="V394" s="225">
        <f>ROUND(E394*U394,2)</f>
        <v>0</v>
      </c>
      <c r="W394" s="225"/>
      <c r="X394" s="206"/>
      <c r="Y394" s="206"/>
      <c r="Z394" s="206"/>
      <c r="AA394" s="206"/>
      <c r="AB394" s="206"/>
      <c r="AC394" s="206"/>
      <c r="AD394" s="206"/>
      <c r="AE394" s="206"/>
      <c r="AF394" s="206"/>
      <c r="AG394" s="206" t="s">
        <v>673</v>
      </c>
      <c r="AH394" s="206"/>
      <c r="AI394" s="206"/>
      <c r="AJ394" s="206"/>
      <c r="AK394" s="206"/>
      <c r="AL394" s="206"/>
      <c r="AM394" s="206"/>
      <c r="AN394" s="206"/>
      <c r="AO394" s="206"/>
      <c r="AP394" s="206"/>
      <c r="AQ394" s="206"/>
      <c r="AR394" s="206"/>
      <c r="AS394" s="206"/>
      <c r="AT394" s="206"/>
      <c r="AU394" s="206"/>
      <c r="AV394" s="206"/>
      <c r="AW394" s="206"/>
      <c r="AX394" s="206"/>
      <c r="AY394" s="206"/>
      <c r="AZ394" s="206"/>
      <c r="BA394" s="206"/>
      <c r="BB394" s="206"/>
      <c r="BC394" s="206"/>
      <c r="BD394" s="206"/>
      <c r="BE394" s="206"/>
      <c r="BF394" s="206"/>
      <c r="BG394" s="206"/>
      <c r="BH394" s="206"/>
    </row>
    <row r="395" spans="1:60" outlineLevel="1" x14ac:dyDescent="0.25">
      <c r="A395" s="223"/>
      <c r="B395" s="224"/>
      <c r="C395" s="254" t="s">
        <v>1029</v>
      </c>
      <c r="D395" s="226"/>
      <c r="E395" s="227">
        <v>1</v>
      </c>
      <c r="F395" s="225"/>
      <c r="G395" s="225"/>
      <c r="H395" s="225"/>
      <c r="I395" s="225"/>
      <c r="J395" s="225"/>
      <c r="K395" s="225"/>
      <c r="L395" s="225"/>
      <c r="M395" s="225"/>
      <c r="N395" s="225"/>
      <c r="O395" s="225"/>
      <c r="P395" s="225"/>
      <c r="Q395" s="225"/>
      <c r="R395" s="225"/>
      <c r="S395" s="225"/>
      <c r="T395" s="225"/>
      <c r="U395" s="225"/>
      <c r="V395" s="225"/>
      <c r="W395" s="225"/>
      <c r="X395" s="206"/>
      <c r="Y395" s="206"/>
      <c r="Z395" s="206"/>
      <c r="AA395" s="206"/>
      <c r="AB395" s="206"/>
      <c r="AC395" s="206"/>
      <c r="AD395" s="206"/>
      <c r="AE395" s="206"/>
      <c r="AF395" s="206"/>
      <c r="AG395" s="206" t="s">
        <v>280</v>
      </c>
      <c r="AH395" s="206">
        <v>0</v>
      </c>
      <c r="AI395" s="206"/>
      <c r="AJ395" s="206"/>
      <c r="AK395" s="206"/>
      <c r="AL395" s="206"/>
      <c r="AM395" s="206"/>
      <c r="AN395" s="206"/>
      <c r="AO395" s="206"/>
      <c r="AP395" s="206"/>
      <c r="AQ395" s="206"/>
      <c r="AR395" s="206"/>
      <c r="AS395" s="206"/>
      <c r="AT395" s="206"/>
      <c r="AU395" s="206"/>
      <c r="AV395" s="206"/>
      <c r="AW395" s="206"/>
      <c r="AX395" s="206"/>
      <c r="AY395" s="206"/>
      <c r="AZ395" s="206"/>
      <c r="BA395" s="206"/>
      <c r="BB395" s="206"/>
      <c r="BC395" s="206"/>
      <c r="BD395" s="206"/>
      <c r="BE395" s="206"/>
      <c r="BF395" s="206"/>
      <c r="BG395" s="206"/>
      <c r="BH395" s="206"/>
    </row>
    <row r="396" spans="1:60" ht="20.399999999999999" outlineLevel="1" x14ac:dyDescent="0.25">
      <c r="A396" s="237">
        <v>76</v>
      </c>
      <c r="B396" s="238" t="s">
        <v>683</v>
      </c>
      <c r="C396" s="253" t="s">
        <v>684</v>
      </c>
      <c r="D396" s="239" t="s">
        <v>333</v>
      </c>
      <c r="E396" s="240">
        <v>1</v>
      </c>
      <c r="F396" s="241"/>
      <c r="G396" s="242">
        <f>ROUND(E396*F396,2)</f>
        <v>0</v>
      </c>
      <c r="H396" s="241"/>
      <c r="I396" s="242">
        <f>ROUND(E396*H396,2)</f>
        <v>0</v>
      </c>
      <c r="J396" s="241"/>
      <c r="K396" s="242">
        <f>ROUND(E396*J396,2)</f>
        <v>0</v>
      </c>
      <c r="L396" s="242">
        <v>21</v>
      </c>
      <c r="M396" s="242">
        <f>G396*(1+L396/100)</f>
        <v>0</v>
      </c>
      <c r="N396" s="242">
        <v>2.1999999999999999E-2</v>
      </c>
      <c r="O396" s="242">
        <f>ROUND(E396*N396,2)</f>
        <v>0.02</v>
      </c>
      <c r="P396" s="242">
        <v>0</v>
      </c>
      <c r="Q396" s="243">
        <f>ROUND(E396*P396,2)</f>
        <v>0</v>
      </c>
      <c r="R396" s="225" t="s">
        <v>672</v>
      </c>
      <c r="S396" s="225" t="s">
        <v>276</v>
      </c>
      <c r="T396" s="225" t="s">
        <v>676</v>
      </c>
      <c r="U396" s="225">
        <v>0</v>
      </c>
      <c r="V396" s="225">
        <f>ROUND(E396*U396,2)</f>
        <v>0</v>
      </c>
      <c r="W396" s="225"/>
      <c r="X396" s="206"/>
      <c r="Y396" s="206"/>
      <c r="Z396" s="206"/>
      <c r="AA396" s="206"/>
      <c r="AB396" s="206"/>
      <c r="AC396" s="206"/>
      <c r="AD396" s="206"/>
      <c r="AE396" s="206"/>
      <c r="AF396" s="206"/>
      <c r="AG396" s="206" t="s">
        <v>685</v>
      </c>
      <c r="AH396" s="206"/>
      <c r="AI396" s="206"/>
      <c r="AJ396" s="206"/>
      <c r="AK396" s="206"/>
      <c r="AL396" s="206"/>
      <c r="AM396" s="206"/>
      <c r="AN396" s="206"/>
      <c r="AO396" s="206"/>
      <c r="AP396" s="206"/>
      <c r="AQ396" s="206"/>
      <c r="AR396" s="206"/>
      <c r="AS396" s="206"/>
      <c r="AT396" s="206"/>
      <c r="AU396" s="206"/>
      <c r="AV396" s="206"/>
      <c r="AW396" s="206"/>
      <c r="AX396" s="206"/>
      <c r="AY396" s="206"/>
      <c r="AZ396" s="206"/>
      <c r="BA396" s="206"/>
      <c r="BB396" s="206"/>
      <c r="BC396" s="206"/>
      <c r="BD396" s="206"/>
      <c r="BE396" s="206"/>
      <c r="BF396" s="206"/>
      <c r="BG396" s="206"/>
      <c r="BH396" s="206"/>
    </row>
    <row r="397" spans="1:60" outlineLevel="1" x14ac:dyDescent="0.25">
      <c r="A397" s="223"/>
      <c r="B397" s="224"/>
      <c r="C397" s="254" t="s">
        <v>1028</v>
      </c>
      <c r="D397" s="226"/>
      <c r="E397" s="227">
        <v>1</v>
      </c>
      <c r="F397" s="225"/>
      <c r="G397" s="225"/>
      <c r="H397" s="225"/>
      <c r="I397" s="225"/>
      <c r="J397" s="225"/>
      <c r="K397" s="225"/>
      <c r="L397" s="225"/>
      <c r="M397" s="225"/>
      <c r="N397" s="225"/>
      <c r="O397" s="225"/>
      <c r="P397" s="225"/>
      <c r="Q397" s="225"/>
      <c r="R397" s="225"/>
      <c r="S397" s="225"/>
      <c r="T397" s="225"/>
      <c r="U397" s="225"/>
      <c r="V397" s="225"/>
      <c r="W397" s="225"/>
      <c r="X397" s="206"/>
      <c r="Y397" s="206"/>
      <c r="Z397" s="206"/>
      <c r="AA397" s="206"/>
      <c r="AB397" s="206"/>
      <c r="AC397" s="206"/>
      <c r="AD397" s="206"/>
      <c r="AE397" s="206"/>
      <c r="AF397" s="206"/>
      <c r="AG397" s="206" t="s">
        <v>280</v>
      </c>
      <c r="AH397" s="206">
        <v>0</v>
      </c>
      <c r="AI397" s="206"/>
      <c r="AJ397" s="206"/>
      <c r="AK397" s="206"/>
      <c r="AL397" s="206"/>
      <c r="AM397" s="206"/>
      <c r="AN397" s="206"/>
      <c r="AO397" s="206"/>
      <c r="AP397" s="206"/>
      <c r="AQ397" s="206"/>
      <c r="AR397" s="206"/>
      <c r="AS397" s="206"/>
      <c r="AT397" s="206"/>
      <c r="AU397" s="206"/>
      <c r="AV397" s="206"/>
      <c r="AW397" s="206"/>
      <c r="AX397" s="206"/>
      <c r="AY397" s="206"/>
      <c r="AZ397" s="206"/>
      <c r="BA397" s="206"/>
      <c r="BB397" s="206"/>
      <c r="BC397" s="206"/>
      <c r="BD397" s="206"/>
      <c r="BE397" s="206"/>
      <c r="BF397" s="206"/>
      <c r="BG397" s="206"/>
      <c r="BH397" s="206"/>
    </row>
    <row r="398" spans="1:60" ht="20.399999999999999" outlineLevel="1" x14ac:dyDescent="0.25">
      <c r="A398" s="237">
        <v>77</v>
      </c>
      <c r="B398" s="238" t="s">
        <v>1103</v>
      </c>
      <c r="C398" s="253" t="s">
        <v>1104</v>
      </c>
      <c r="D398" s="239" t="s">
        <v>333</v>
      </c>
      <c r="E398" s="240">
        <v>1</v>
      </c>
      <c r="F398" s="241"/>
      <c r="G398" s="242">
        <f>ROUND(E398*F398,2)</f>
        <v>0</v>
      </c>
      <c r="H398" s="241"/>
      <c r="I398" s="242">
        <f>ROUND(E398*H398,2)</f>
        <v>0</v>
      </c>
      <c r="J398" s="241"/>
      <c r="K398" s="242">
        <f>ROUND(E398*J398,2)</f>
        <v>0</v>
      </c>
      <c r="L398" s="242">
        <v>21</v>
      </c>
      <c r="M398" s="242">
        <f>G398*(1+L398/100)</f>
        <v>0</v>
      </c>
      <c r="N398" s="242">
        <v>4.3999999999999997E-2</v>
      </c>
      <c r="O398" s="242">
        <f>ROUND(E398*N398,2)</f>
        <v>0.04</v>
      </c>
      <c r="P398" s="242">
        <v>0</v>
      </c>
      <c r="Q398" s="243">
        <f>ROUND(E398*P398,2)</f>
        <v>0</v>
      </c>
      <c r="R398" s="225" t="s">
        <v>672</v>
      </c>
      <c r="S398" s="225" t="s">
        <v>276</v>
      </c>
      <c r="T398" s="225" t="s">
        <v>277</v>
      </c>
      <c r="U398" s="225">
        <v>0</v>
      </c>
      <c r="V398" s="225">
        <f>ROUND(E398*U398,2)</f>
        <v>0</v>
      </c>
      <c r="W398" s="225"/>
      <c r="X398" s="206"/>
      <c r="Y398" s="206"/>
      <c r="Z398" s="206"/>
      <c r="AA398" s="206"/>
      <c r="AB398" s="206"/>
      <c r="AC398" s="206"/>
      <c r="AD398" s="206"/>
      <c r="AE398" s="206"/>
      <c r="AF398" s="206"/>
      <c r="AG398" s="206" t="s">
        <v>673</v>
      </c>
      <c r="AH398" s="206"/>
      <c r="AI398" s="206"/>
      <c r="AJ398" s="206"/>
      <c r="AK398" s="206"/>
      <c r="AL398" s="206"/>
      <c r="AM398" s="206"/>
      <c r="AN398" s="206"/>
      <c r="AO398" s="206"/>
      <c r="AP398" s="206"/>
      <c r="AQ398" s="206"/>
      <c r="AR398" s="206"/>
      <c r="AS398" s="206"/>
      <c r="AT398" s="206"/>
      <c r="AU398" s="206"/>
      <c r="AV398" s="206"/>
      <c r="AW398" s="206"/>
      <c r="AX398" s="206"/>
      <c r="AY398" s="206"/>
      <c r="AZ398" s="206"/>
      <c r="BA398" s="206"/>
      <c r="BB398" s="206"/>
      <c r="BC398" s="206"/>
      <c r="BD398" s="206"/>
      <c r="BE398" s="206"/>
      <c r="BF398" s="206"/>
      <c r="BG398" s="206"/>
      <c r="BH398" s="206"/>
    </row>
    <row r="399" spans="1:60" outlineLevel="1" x14ac:dyDescent="0.25">
      <c r="A399" s="223"/>
      <c r="B399" s="224"/>
      <c r="C399" s="254" t="s">
        <v>1031</v>
      </c>
      <c r="D399" s="226"/>
      <c r="E399" s="227">
        <v>1</v>
      </c>
      <c r="F399" s="225"/>
      <c r="G399" s="225"/>
      <c r="H399" s="225"/>
      <c r="I399" s="225"/>
      <c r="J399" s="225"/>
      <c r="K399" s="225"/>
      <c r="L399" s="225"/>
      <c r="M399" s="225"/>
      <c r="N399" s="225"/>
      <c r="O399" s="225"/>
      <c r="P399" s="225"/>
      <c r="Q399" s="225"/>
      <c r="R399" s="225"/>
      <c r="S399" s="225"/>
      <c r="T399" s="225"/>
      <c r="U399" s="225"/>
      <c r="V399" s="225"/>
      <c r="W399" s="225"/>
      <c r="X399" s="206"/>
      <c r="Y399" s="206"/>
      <c r="Z399" s="206"/>
      <c r="AA399" s="206"/>
      <c r="AB399" s="206"/>
      <c r="AC399" s="206"/>
      <c r="AD399" s="206"/>
      <c r="AE399" s="206"/>
      <c r="AF399" s="206"/>
      <c r="AG399" s="206" t="s">
        <v>280</v>
      </c>
      <c r="AH399" s="206">
        <v>0</v>
      </c>
      <c r="AI399" s="206"/>
      <c r="AJ399" s="206"/>
      <c r="AK399" s="206"/>
      <c r="AL399" s="206"/>
      <c r="AM399" s="206"/>
      <c r="AN399" s="206"/>
      <c r="AO399" s="206"/>
      <c r="AP399" s="206"/>
      <c r="AQ399" s="206"/>
      <c r="AR399" s="206"/>
      <c r="AS399" s="206"/>
      <c r="AT399" s="206"/>
      <c r="AU399" s="206"/>
      <c r="AV399" s="206"/>
      <c r="AW399" s="206"/>
      <c r="AX399" s="206"/>
      <c r="AY399" s="206"/>
      <c r="AZ399" s="206"/>
      <c r="BA399" s="206"/>
      <c r="BB399" s="206"/>
      <c r="BC399" s="206"/>
      <c r="BD399" s="206"/>
      <c r="BE399" s="206"/>
      <c r="BF399" s="206"/>
      <c r="BG399" s="206"/>
      <c r="BH399" s="206"/>
    </row>
    <row r="400" spans="1:60" x14ac:dyDescent="0.25">
      <c r="A400" s="231" t="s">
        <v>271</v>
      </c>
      <c r="B400" s="232" t="s">
        <v>224</v>
      </c>
      <c r="C400" s="252" t="s">
        <v>225</v>
      </c>
      <c r="D400" s="233"/>
      <c r="E400" s="234"/>
      <c r="F400" s="235"/>
      <c r="G400" s="235">
        <f>SUMIF(AG401:AG408,"&lt;&gt;NOR",G401:G408)</f>
        <v>0</v>
      </c>
      <c r="H400" s="235"/>
      <c r="I400" s="235">
        <f>SUM(I401:I408)</f>
        <v>0</v>
      </c>
      <c r="J400" s="235"/>
      <c r="K400" s="235">
        <f>SUM(K401:K408)</f>
        <v>0</v>
      </c>
      <c r="L400" s="235"/>
      <c r="M400" s="235">
        <f>SUM(M401:M408)</f>
        <v>0</v>
      </c>
      <c r="N400" s="235"/>
      <c r="O400" s="235">
        <f>SUM(O401:O408)</f>
        <v>0.76</v>
      </c>
      <c r="P400" s="235"/>
      <c r="Q400" s="236">
        <f>SUM(Q401:Q408)</f>
        <v>0</v>
      </c>
      <c r="R400" s="230"/>
      <c r="S400" s="230"/>
      <c r="T400" s="230"/>
      <c r="U400" s="230"/>
      <c r="V400" s="230">
        <f>SUM(V401:V408)</f>
        <v>39.81</v>
      </c>
      <c r="W400" s="230"/>
      <c r="AG400" t="s">
        <v>272</v>
      </c>
    </row>
    <row r="401" spans="1:60" outlineLevel="1" x14ac:dyDescent="0.25">
      <c r="A401" s="237">
        <v>78</v>
      </c>
      <c r="B401" s="238" t="s">
        <v>1105</v>
      </c>
      <c r="C401" s="253" t="s">
        <v>1106</v>
      </c>
      <c r="D401" s="239" t="s">
        <v>314</v>
      </c>
      <c r="E401" s="240">
        <v>79.943100000000001</v>
      </c>
      <c r="F401" s="241"/>
      <c r="G401" s="242">
        <f>ROUND(E401*F401,2)</f>
        <v>0</v>
      </c>
      <c r="H401" s="241"/>
      <c r="I401" s="242">
        <f>ROUND(E401*H401,2)</f>
        <v>0</v>
      </c>
      <c r="J401" s="241"/>
      <c r="K401" s="242">
        <f>ROUND(E401*J401,2)</f>
        <v>0</v>
      </c>
      <c r="L401" s="242">
        <v>21</v>
      </c>
      <c r="M401" s="242">
        <f>G401*(1+L401/100)</f>
        <v>0</v>
      </c>
      <c r="N401" s="242">
        <v>5.0000000000000002E-5</v>
      </c>
      <c r="O401" s="242">
        <f>ROUND(E401*N401,2)</f>
        <v>0</v>
      </c>
      <c r="P401" s="242">
        <v>0</v>
      </c>
      <c r="Q401" s="243">
        <f>ROUND(E401*P401,2)</f>
        <v>0</v>
      </c>
      <c r="R401" s="225"/>
      <c r="S401" s="225" t="s">
        <v>276</v>
      </c>
      <c r="T401" s="225" t="s">
        <v>277</v>
      </c>
      <c r="U401" s="225">
        <v>0.498</v>
      </c>
      <c r="V401" s="225">
        <f>ROUND(E401*U401,2)</f>
        <v>39.81</v>
      </c>
      <c r="W401" s="225"/>
      <c r="X401" s="206"/>
      <c r="Y401" s="206"/>
      <c r="Z401" s="206"/>
      <c r="AA401" s="206"/>
      <c r="AB401" s="206"/>
      <c r="AC401" s="206"/>
      <c r="AD401" s="206"/>
      <c r="AE401" s="206"/>
      <c r="AF401" s="206"/>
      <c r="AG401" s="206" t="s">
        <v>659</v>
      </c>
      <c r="AH401" s="206"/>
      <c r="AI401" s="206"/>
      <c r="AJ401" s="206"/>
      <c r="AK401" s="206"/>
      <c r="AL401" s="206"/>
      <c r="AM401" s="206"/>
      <c r="AN401" s="206"/>
      <c r="AO401" s="206"/>
      <c r="AP401" s="206"/>
      <c r="AQ401" s="206"/>
      <c r="AR401" s="206"/>
      <c r="AS401" s="206"/>
      <c r="AT401" s="206"/>
      <c r="AU401" s="206"/>
      <c r="AV401" s="206"/>
      <c r="AW401" s="206"/>
      <c r="AX401" s="206"/>
      <c r="AY401" s="206"/>
      <c r="AZ401" s="206"/>
      <c r="BA401" s="206"/>
      <c r="BB401" s="206"/>
      <c r="BC401" s="206"/>
      <c r="BD401" s="206"/>
      <c r="BE401" s="206"/>
      <c r="BF401" s="206"/>
      <c r="BG401" s="206"/>
      <c r="BH401" s="206"/>
    </row>
    <row r="402" spans="1:60" ht="20.399999999999999" outlineLevel="1" x14ac:dyDescent="0.25">
      <c r="A402" s="223"/>
      <c r="B402" s="224"/>
      <c r="C402" s="254" t="s">
        <v>938</v>
      </c>
      <c r="D402" s="226"/>
      <c r="E402" s="227">
        <v>79.943129999999996</v>
      </c>
      <c r="F402" s="225"/>
      <c r="G402" s="225"/>
      <c r="H402" s="225"/>
      <c r="I402" s="225"/>
      <c r="J402" s="225"/>
      <c r="K402" s="225"/>
      <c r="L402" s="225"/>
      <c r="M402" s="225"/>
      <c r="N402" s="225"/>
      <c r="O402" s="225"/>
      <c r="P402" s="225"/>
      <c r="Q402" s="225"/>
      <c r="R402" s="225"/>
      <c r="S402" s="225"/>
      <c r="T402" s="225"/>
      <c r="U402" s="225"/>
      <c r="V402" s="225"/>
      <c r="W402" s="225"/>
      <c r="X402" s="206"/>
      <c r="Y402" s="206"/>
      <c r="Z402" s="206"/>
      <c r="AA402" s="206"/>
      <c r="AB402" s="206"/>
      <c r="AC402" s="206"/>
      <c r="AD402" s="206"/>
      <c r="AE402" s="206"/>
      <c r="AF402" s="206"/>
      <c r="AG402" s="206" t="s">
        <v>280</v>
      </c>
      <c r="AH402" s="206">
        <v>0</v>
      </c>
      <c r="AI402" s="206"/>
      <c r="AJ402" s="206"/>
      <c r="AK402" s="206"/>
      <c r="AL402" s="206"/>
      <c r="AM402" s="206"/>
      <c r="AN402" s="206"/>
      <c r="AO402" s="206"/>
      <c r="AP402" s="206"/>
      <c r="AQ402" s="206"/>
      <c r="AR402" s="206"/>
      <c r="AS402" s="206"/>
      <c r="AT402" s="206"/>
      <c r="AU402" s="206"/>
      <c r="AV402" s="206"/>
      <c r="AW402" s="206"/>
      <c r="AX402" s="206"/>
      <c r="AY402" s="206"/>
      <c r="AZ402" s="206"/>
      <c r="BA402" s="206"/>
      <c r="BB402" s="206"/>
      <c r="BC402" s="206"/>
      <c r="BD402" s="206"/>
      <c r="BE402" s="206"/>
      <c r="BF402" s="206"/>
      <c r="BG402" s="206"/>
      <c r="BH402" s="206"/>
    </row>
    <row r="403" spans="1:60" outlineLevel="1" x14ac:dyDescent="0.25">
      <c r="A403" s="244">
        <v>79</v>
      </c>
      <c r="B403" s="245" t="s">
        <v>1107</v>
      </c>
      <c r="C403" s="255" t="s">
        <v>1108</v>
      </c>
      <c r="D403" s="246" t="s">
        <v>0</v>
      </c>
      <c r="E403" s="247">
        <v>397.07735000000002</v>
      </c>
      <c r="F403" s="248"/>
      <c r="G403" s="249">
        <f>ROUND(E403*F403,2)</f>
        <v>0</v>
      </c>
      <c r="H403" s="248"/>
      <c r="I403" s="249">
        <f>ROUND(E403*H403,2)</f>
        <v>0</v>
      </c>
      <c r="J403" s="248"/>
      <c r="K403" s="249">
        <f>ROUND(E403*J403,2)</f>
        <v>0</v>
      </c>
      <c r="L403" s="249">
        <v>21</v>
      </c>
      <c r="M403" s="249">
        <f>G403*(1+L403/100)</f>
        <v>0</v>
      </c>
      <c r="N403" s="249">
        <v>0</v>
      </c>
      <c r="O403" s="249">
        <f>ROUND(E403*N403,2)</f>
        <v>0</v>
      </c>
      <c r="P403" s="249">
        <v>0</v>
      </c>
      <c r="Q403" s="250">
        <f>ROUND(E403*P403,2)</f>
        <v>0</v>
      </c>
      <c r="R403" s="225"/>
      <c r="S403" s="225" t="s">
        <v>276</v>
      </c>
      <c r="T403" s="225" t="s">
        <v>277</v>
      </c>
      <c r="U403" s="225">
        <v>0</v>
      </c>
      <c r="V403" s="225">
        <f>ROUND(E403*U403,2)</f>
        <v>0</v>
      </c>
      <c r="W403" s="225"/>
      <c r="X403" s="206"/>
      <c r="Y403" s="206"/>
      <c r="Z403" s="206"/>
      <c r="AA403" s="206"/>
      <c r="AB403" s="206"/>
      <c r="AC403" s="206"/>
      <c r="AD403" s="206"/>
      <c r="AE403" s="206"/>
      <c r="AF403" s="206"/>
      <c r="AG403" s="206" t="s">
        <v>455</v>
      </c>
      <c r="AH403" s="206"/>
      <c r="AI403" s="206"/>
      <c r="AJ403" s="206"/>
      <c r="AK403" s="206"/>
      <c r="AL403" s="206"/>
      <c r="AM403" s="206"/>
      <c r="AN403" s="206"/>
      <c r="AO403" s="206"/>
      <c r="AP403" s="206"/>
      <c r="AQ403" s="206"/>
      <c r="AR403" s="206"/>
      <c r="AS403" s="206"/>
      <c r="AT403" s="206"/>
      <c r="AU403" s="206"/>
      <c r="AV403" s="206"/>
      <c r="AW403" s="206"/>
      <c r="AX403" s="206"/>
      <c r="AY403" s="206"/>
      <c r="AZ403" s="206"/>
      <c r="BA403" s="206"/>
      <c r="BB403" s="206"/>
      <c r="BC403" s="206"/>
      <c r="BD403" s="206"/>
      <c r="BE403" s="206"/>
      <c r="BF403" s="206"/>
      <c r="BG403" s="206"/>
      <c r="BH403" s="206"/>
    </row>
    <row r="404" spans="1:60" ht="20.399999999999999" outlineLevel="1" x14ac:dyDescent="0.25">
      <c r="A404" s="237">
        <v>80</v>
      </c>
      <c r="B404" s="238" t="s">
        <v>1109</v>
      </c>
      <c r="C404" s="253" t="s">
        <v>1110</v>
      </c>
      <c r="D404" s="239" t="s">
        <v>314</v>
      </c>
      <c r="E404" s="240">
        <v>87.937399999999997</v>
      </c>
      <c r="F404" s="241"/>
      <c r="G404" s="242">
        <f>ROUND(E404*F404,2)</f>
        <v>0</v>
      </c>
      <c r="H404" s="241"/>
      <c r="I404" s="242">
        <f>ROUND(E404*H404,2)</f>
        <v>0</v>
      </c>
      <c r="J404" s="241"/>
      <c r="K404" s="242">
        <f>ROUND(E404*J404,2)</f>
        <v>0</v>
      </c>
      <c r="L404" s="242">
        <v>21</v>
      </c>
      <c r="M404" s="242">
        <f>G404*(1+L404/100)</f>
        <v>0</v>
      </c>
      <c r="N404" s="242">
        <v>8.6300000000000005E-3</v>
      </c>
      <c r="O404" s="242">
        <f>ROUND(E404*N404,2)</f>
        <v>0.76</v>
      </c>
      <c r="P404" s="242">
        <v>0</v>
      </c>
      <c r="Q404" s="243">
        <f>ROUND(E404*P404,2)</f>
        <v>0</v>
      </c>
      <c r="R404" s="225"/>
      <c r="S404" s="225" t="s">
        <v>289</v>
      </c>
      <c r="T404" s="225" t="s">
        <v>277</v>
      </c>
      <c r="U404" s="225">
        <v>0</v>
      </c>
      <c r="V404" s="225">
        <f>ROUND(E404*U404,2)</f>
        <v>0</v>
      </c>
      <c r="W404" s="225"/>
      <c r="X404" s="206"/>
      <c r="Y404" s="206"/>
      <c r="Z404" s="206"/>
      <c r="AA404" s="206"/>
      <c r="AB404" s="206"/>
      <c r="AC404" s="206"/>
      <c r="AD404" s="206"/>
      <c r="AE404" s="206"/>
      <c r="AF404" s="206"/>
      <c r="AG404" s="206" t="s">
        <v>673</v>
      </c>
      <c r="AH404" s="206"/>
      <c r="AI404" s="206"/>
      <c r="AJ404" s="206"/>
      <c r="AK404" s="206"/>
      <c r="AL404" s="206"/>
      <c r="AM404" s="206"/>
      <c r="AN404" s="206"/>
      <c r="AO404" s="206"/>
      <c r="AP404" s="206"/>
      <c r="AQ404" s="206"/>
      <c r="AR404" s="206"/>
      <c r="AS404" s="206"/>
      <c r="AT404" s="206"/>
      <c r="AU404" s="206"/>
      <c r="AV404" s="206"/>
      <c r="AW404" s="206"/>
      <c r="AX404" s="206"/>
      <c r="AY404" s="206"/>
      <c r="AZ404" s="206"/>
      <c r="BA404" s="206"/>
      <c r="BB404" s="206"/>
      <c r="BC404" s="206"/>
      <c r="BD404" s="206"/>
      <c r="BE404" s="206"/>
      <c r="BF404" s="206"/>
      <c r="BG404" s="206"/>
      <c r="BH404" s="206"/>
    </row>
    <row r="405" spans="1:60" outlineLevel="1" x14ac:dyDescent="0.25">
      <c r="A405" s="223"/>
      <c r="B405" s="224"/>
      <c r="C405" s="256" t="s">
        <v>752</v>
      </c>
      <c r="D405" s="228"/>
      <c r="E405" s="229"/>
      <c r="F405" s="225"/>
      <c r="G405" s="225"/>
      <c r="H405" s="225"/>
      <c r="I405" s="225"/>
      <c r="J405" s="225"/>
      <c r="K405" s="225"/>
      <c r="L405" s="225"/>
      <c r="M405" s="225"/>
      <c r="N405" s="225"/>
      <c r="O405" s="225"/>
      <c r="P405" s="225"/>
      <c r="Q405" s="225"/>
      <c r="R405" s="225"/>
      <c r="S405" s="225"/>
      <c r="T405" s="225"/>
      <c r="U405" s="225"/>
      <c r="V405" s="225"/>
      <c r="W405" s="225"/>
      <c r="X405" s="206"/>
      <c r="Y405" s="206"/>
      <c r="Z405" s="206"/>
      <c r="AA405" s="206"/>
      <c r="AB405" s="206"/>
      <c r="AC405" s="206"/>
      <c r="AD405" s="206"/>
      <c r="AE405" s="206"/>
      <c r="AF405" s="206"/>
      <c r="AG405" s="206" t="s">
        <v>280</v>
      </c>
      <c r="AH405" s="206"/>
      <c r="AI405" s="206"/>
      <c r="AJ405" s="206"/>
      <c r="AK405" s="206"/>
      <c r="AL405" s="206"/>
      <c r="AM405" s="206"/>
      <c r="AN405" s="206"/>
      <c r="AO405" s="206"/>
      <c r="AP405" s="206"/>
      <c r="AQ405" s="206"/>
      <c r="AR405" s="206"/>
      <c r="AS405" s="206"/>
      <c r="AT405" s="206"/>
      <c r="AU405" s="206"/>
      <c r="AV405" s="206"/>
      <c r="AW405" s="206"/>
      <c r="AX405" s="206"/>
      <c r="AY405" s="206"/>
      <c r="AZ405" s="206"/>
      <c r="BA405" s="206"/>
      <c r="BB405" s="206"/>
      <c r="BC405" s="206"/>
      <c r="BD405" s="206"/>
      <c r="BE405" s="206"/>
      <c r="BF405" s="206"/>
      <c r="BG405" s="206"/>
      <c r="BH405" s="206"/>
    </row>
    <row r="406" spans="1:60" ht="20.399999999999999" outlineLevel="1" x14ac:dyDescent="0.25">
      <c r="A406" s="223"/>
      <c r="B406" s="224"/>
      <c r="C406" s="257" t="s">
        <v>1051</v>
      </c>
      <c r="D406" s="228"/>
      <c r="E406" s="229">
        <v>79.943129999999996</v>
      </c>
      <c r="F406" s="225"/>
      <c r="G406" s="225"/>
      <c r="H406" s="225"/>
      <c r="I406" s="225"/>
      <c r="J406" s="225"/>
      <c r="K406" s="225"/>
      <c r="L406" s="225"/>
      <c r="M406" s="225"/>
      <c r="N406" s="225"/>
      <c r="O406" s="225"/>
      <c r="P406" s="225"/>
      <c r="Q406" s="225"/>
      <c r="R406" s="225"/>
      <c r="S406" s="225"/>
      <c r="T406" s="225"/>
      <c r="U406" s="225"/>
      <c r="V406" s="225"/>
      <c r="W406" s="225"/>
      <c r="X406" s="206"/>
      <c r="Y406" s="206"/>
      <c r="Z406" s="206"/>
      <c r="AA406" s="206"/>
      <c r="AB406" s="206"/>
      <c r="AC406" s="206"/>
      <c r="AD406" s="206"/>
      <c r="AE406" s="206"/>
      <c r="AF406" s="206"/>
      <c r="AG406" s="206" t="s">
        <v>280</v>
      </c>
      <c r="AH406" s="206">
        <v>2</v>
      </c>
      <c r="AI406" s="206"/>
      <c r="AJ406" s="206"/>
      <c r="AK406" s="206"/>
      <c r="AL406" s="206"/>
      <c r="AM406" s="206"/>
      <c r="AN406" s="206"/>
      <c r="AO406" s="206"/>
      <c r="AP406" s="206"/>
      <c r="AQ406" s="206"/>
      <c r="AR406" s="206"/>
      <c r="AS406" s="206"/>
      <c r="AT406" s="206"/>
      <c r="AU406" s="206"/>
      <c r="AV406" s="206"/>
      <c r="AW406" s="206"/>
      <c r="AX406" s="206"/>
      <c r="AY406" s="206"/>
      <c r="AZ406" s="206"/>
      <c r="BA406" s="206"/>
      <c r="BB406" s="206"/>
      <c r="BC406" s="206"/>
      <c r="BD406" s="206"/>
      <c r="BE406" s="206"/>
      <c r="BF406" s="206"/>
      <c r="BG406" s="206"/>
      <c r="BH406" s="206"/>
    </row>
    <row r="407" spans="1:60" outlineLevel="1" x14ac:dyDescent="0.25">
      <c r="A407" s="223"/>
      <c r="B407" s="224"/>
      <c r="C407" s="256" t="s">
        <v>762</v>
      </c>
      <c r="D407" s="228"/>
      <c r="E407" s="229"/>
      <c r="F407" s="225"/>
      <c r="G407" s="225"/>
      <c r="H407" s="225"/>
      <c r="I407" s="225"/>
      <c r="J407" s="225"/>
      <c r="K407" s="225"/>
      <c r="L407" s="225"/>
      <c r="M407" s="225"/>
      <c r="N407" s="225"/>
      <c r="O407" s="225"/>
      <c r="P407" s="225"/>
      <c r="Q407" s="225"/>
      <c r="R407" s="225"/>
      <c r="S407" s="225"/>
      <c r="T407" s="225"/>
      <c r="U407" s="225"/>
      <c r="V407" s="225"/>
      <c r="W407" s="225"/>
      <c r="X407" s="206"/>
      <c r="Y407" s="206"/>
      <c r="Z407" s="206"/>
      <c r="AA407" s="206"/>
      <c r="AB407" s="206"/>
      <c r="AC407" s="206"/>
      <c r="AD407" s="206"/>
      <c r="AE407" s="206"/>
      <c r="AF407" s="206"/>
      <c r="AG407" s="206" t="s">
        <v>280</v>
      </c>
      <c r="AH407" s="206"/>
      <c r="AI407" s="206"/>
      <c r="AJ407" s="206"/>
      <c r="AK407" s="206"/>
      <c r="AL407" s="206"/>
      <c r="AM407" s="206"/>
      <c r="AN407" s="206"/>
      <c r="AO407" s="206"/>
      <c r="AP407" s="206"/>
      <c r="AQ407" s="206"/>
      <c r="AR407" s="206"/>
      <c r="AS407" s="206"/>
      <c r="AT407" s="206"/>
      <c r="AU407" s="206"/>
      <c r="AV407" s="206"/>
      <c r="AW407" s="206"/>
      <c r="AX407" s="206"/>
      <c r="AY407" s="206"/>
      <c r="AZ407" s="206"/>
      <c r="BA407" s="206"/>
      <c r="BB407" s="206"/>
      <c r="BC407" s="206"/>
      <c r="BD407" s="206"/>
      <c r="BE407" s="206"/>
      <c r="BF407" s="206"/>
      <c r="BG407" s="206"/>
      <c r="BH407" s="206"/>
    </row>
    <row r="408" spans="1:60" outlineLevel="1" x14ac:dyDescent="0.25">
      <c r="A408" s="223"/>
      <c r="B408" s="224"/>
      <c r="C408" s="254" t="s">
        <v>1111</v>
      </c>
      <c r="D408" s="226"/>
      <c r="E408" s="227">
        <v>87.93741</v>
      </c>
      <c r="F408" s="225"/>
      <c r="G408" s="225"/>
      <c r="H408" s="225"/>
      <c r="I408" s="225"/>
      <c r="J408" s="225"/>
      <c r="K408" s="225"/>
      <c r="L408" s="225"/>
      <c r="M408" s="225"/>
      <c r="N408" s="225"/>
      <c r="O408" s="225"/>
      <c r="P408" s="225"/>
      <c r="Q408" s="225"/>
      <c r="R408" s="225"/>
      <c r="S408" s="225"/>
      <c r="T408" s="225"/>
      <c r="U408" s="225"/>
      <c r="V408" s="225"/>
      <c r="W408" s="225"/>
      <c r="X408" s="206"/>
      <c r="Y408" s="206"/>
      <c r="Z408" s="206"/>
      <c r="AA408" s="206"/>
      <c r="AB408" s="206"/>
      <c r="AC408" s="206"/>
      <c r="AD408" s="206"/>
      <c r="AE408" s="206"/>
      <c r="AF408" s="206"/>
      <c r="AG408" s="206" t="s">
        <v>280</v>
      </c>
      <c r="AH408" s="206">
        <v>0</v>
      </c>
      <c r="AI408" s="206"/>
      <c r="AJ408" s="206"/>
      <c r="AK408" s="206"/>
      <c r="AL408" s="206"/>
      <c r="AM408" s="206"/>
      <c r="AN408" s="206"/>
      <c r="AO408" s="206"/>
      <c r="AP408" s="206"/>
      <c r="AQ408" s="206"/>
      <c r="AR408" s="206"/>
      <c r="AS408" s="206"/>
      <c r="AT408" s="206"/>
      <c r="AU408" s="206"/>
      <c r="AV408" s="206"/>
      <c r="AW408" s="206"/>
      <c r="AX408" s="206"/>
      <c r="AY408" s="206"/>
      <c r="AZ408" s="206"/>
      <c r="BA408" s="206"/>
      <c r="BB408" s="206"/>
      <c r="BC408" s="206"/>
      <c r="BD408" s="206"/>
      <c r="BE408" s="206"/>
      <c r="BF408" s="206"/>
      <c r="BG408" s="206"/>
      <c r="BH408" s="206"/>
    </row>
    <row r="409" spans="1:60" x14ac:dyDescent="0.25">
      <c r="A409" s="231" t="s">
        <v>271</v>
      </c>
      <c r="B409" s="232" t="s">
        <v>228</v>
      </c>
      <c r="C409" s="252" t="s">
        <v>229</v>
      </c>
      <c r="D409" s="233"/>
      <c r="E409" s="234"/>
      <c r="F409" s="235"/>
      <c r="G409" s="235">
        <f>SUMIF(AG410:AG451,"&lt;&gt;NOR",G410:G451)</f>
        <v>0</v>
      </c>
      <c r="H409" s="235"/>
      <c r="I409" s="235">
        <f>SUM(I410:I451)</f>
        <v>0</v>
      </c>
      <c r="J409" s="235"/>
      <c r="K409" s="235">
        <f>SUM(K410:K451)</f>
        <v>0</v>
      </c>
      <c r="L409" s="235"/>
      <c r="M409" s="235">
        <f>SUM(M410:M451)</f>
        <v>0</v>
      </c>
      <c r="N409" s="235"/>
      <c r="O409" s="235">
        <f>SUM(O410:O451)</f>
        <v>0.79</v>
      </c>
      <c r="P409" s="235"/>
      <c r="Q409" s="236">
        <f>SUM(Q410:Q451)</f>
        <v>0.53</v>
      </c>
      <c r="R409" s="230"/>
      <c r="S409" s="230"/>
      <c r="T409" s="230"/>
      <c r="U409" s="230"/>
      <c r="V409" s="230">
        <f>SUM(V410:V451)</f>
        <v>35.82</v>
      </c>
      <c r="W409" s="230"/>
      <c r="AG409" t="s">
        <v>272</v>
      </c>
    </row>
    <row r="410" spans="1:60" ht="20.399999999999999" outlineLevel="1" x14ac:dyDescent="0.25">
      <c r="A410" s="237">
        <v>81</v>
      </c>
      <c r="B410" s="238" t="s">
        <v>698</v>
      </c>
      <c r="C410" s="253" t="s">
        <v>699</v>
      </c>
      <c r="D410" s="239" t="s">
        <v>314</v>
      </c>
      <c r="E410" s="240">
        <v>26.53</v>
      </c>
      <c r="F410" s="241"/>
      <c r="G410" s="242">
        <f>ROUND(E410*F410,2)</f>
        <v>0</v>
      </c>
      <c r="H410" s="241"/>
      <c r="I410" s="242">
        <f>ROUND(E410*H410,2)</f>
        <v>0</v>
      </c>
      <c r="J410" s="241"/>
      <c r="K410" s="242">
        <f>ROUND(E410*J410,2)</f>
        <v>0</v>
      </c>
      <c r="L410" s="242">
        <v>21</v>
      </c>
      <c r="M410" s="242">
        <f>G410*(1+L410/100)</f>
        <v>0</v>
      </c>
      <c r="N410" s="242">
        <v>0</v>
      </c>
      <c r="O410" s="242">
        <f>ROUND(E410*N410,2)</f>
        <v>0</v>
      </c>
      <c r="P410" s="242">
        <v>0.02</v>
      </c>
      <c r="Q410" s="243">
        <f>ROUND(E410*P410,2)</f>
        <v>0.53</v>
      </c>
      <c r="R410" s="225"/>
      <c r="S410" s="225" t="s">
        <v>276</v>
      </c>
      <c r="T410" s="225" t="s">
        <v>277</v>
      </c>
      <c r="U410" s="225">
        <v>7.8E-2</v>
      </c>
      <c r="V410" s="225">
        <f>ROUND(E410*U410,2)</f>
        <v>2.0699999999999998</v>
      </c>
      <c r="W410" s="225"/>
      <c r="X410" s="206"/>
      <c r="Y410" s="206"/>
      <c r="Z410" s="206"/>
      <c r="AA410" s="206"/>
      <c r="AB410" s="206"/>
      <c r="AC410" s="206"/>
      <c r="AD410" s="206"/>
      <c r="AE410" s="206"/>
      <c r="AF410" s="206"/>
      <c r="AG410" s="206" t="s">
        <v>278</v>
      </c>
      <c r="AH410" s="206"/>
      <c r="AI410" s="206"/>
      <c r="AJ410" s="206"/>
      <c r="AK410" s="206"/>
      <c r="AL410" s="206"/>
      <c r="AM410" s="206"/>
      <c r="AN410" s="206"/>
      <c r="AO410" s="206"/>
      <c r="AP410" s="206"/>
      <c r="AQ410" s="206"/>
      <c r="AR410" s="206"/>
      <c r="AS410" s="206"/>
      <c r="AT410" s="206"/>
      <c r="AU410" s="206"/>
      <c r="AV410" s="206"/>
      <c r="AW410" s="206"/>
      <c r="AX410" s="206"/>
      <c r="AY410" s="206"/>
      <c r="AZ410" s="206"/>
      <c r="BA410" s="206"/>
      <c r="BB410" s="206"/>
      <c r="BC410" s="206"/>
      <c r="BD410" s="206"/>
      <c r="BE410" s="206"/>
      <c r="BF410" s="206"/>
      <c r="BG410" s="206"/>
      <c r="BH410" s="206"/>
    </row>
    <row r="411" spans="1:60" outlineLevel="1" x14ac:dyDescent="0.25">
      <c r="A411" s="223"/>
      <c r="B411" s="224"/>
      <c r="C411" s="254" t="s">
        <v>1112</v>
      </c>
      <c r="D411" s="226"/>
      <c r="E411" s="227">
        <v>5.72</v>
      </c>
      <c r="F411" s="225"/>
      <c r="G411" s="225"/>
      <c r="H411" s="225"/>
      <c r="I411" s="225"/>
      <c r="J411" s="225"/>
      <c r="K411" s="225"/>
      <c r="L411" s="225"/>
      <c r="M411" s="225"/>
      <c r="N411" s="225"/>
      <c r="O411" s="225"/>
      <c r="P411" s="225"/>
      <c r="Q411" s="225"/>
      <c r="R411" s="225"/>
      <c r="S411" s="225"/>
      <c r="T411" s="225"/>
      <c r="U411" s="225"/>
      <c r="V411" s="225"/>
      <c r="W411" s="225"/>
      <c r="X411" s="206"/>
      <c r="Y411" s="206"/>
      <c r="Z411" s="206"/>
      <c r="AA411" s="206"/>
      <c r="AB411" s="206"/>
      <c r="AC411" s="206"/>
      <c r="AD411" s="206"/>
      <c r="AE411" s="206"/>
      <c r="AF411" s="206"/>
      <c r="AG411" s="206" t="s">
        <v>280</v>
      </c>
      <c r="AH411" s="206">
        <v>0</v>
      </c>
      <c r="AI411" s="206"/>
      <c r="AJ411" s="206"/>
      <c r="AK411" s="206"/>
      <c r="AL411" s="206"/>
      <c r="AM411" s="206"/>
      <c r="AN411" s="206"/>
      <c r="AO411" s="206"/>
      <c r="AP411" s="206"/>
      <c r="AQ411" s="206"/>
      <c r="AR411" s="206"/>
      <c r="AS411" s="206"/>
      <c r="AT411" s="206"/>
      <c r="AU411" s="206"/>
      <c r="AV411" s="206"/>
      <c r="AW411" s="206"/>
      <c r="AX411" s="206"/>
      <c r="AY411" s="206"/>
      <c r="AZ411" s="206"/>
      <c r="BA411" s="206"/>
      <c r="BB411" s="206"/>
      <c r="BC411" s="206"/>
      <c r="BD411" s="206"/>
      <c r="BE411" s="206"/>
      <c r="BF411" s="206"/>
      <c r="BG411" s="206"/>
      <c r="BH411" s="206"/>
    </row>
    <row r="412" spans="1:60" outlineLevel="1" x14ac:dyDescent="0.25">
      <c r="A412" s="223"/>
      <c r="B412" s="224"/>
      <c r="C412" s="254" t="s">
        <v>1113</v>
      </c>
      <c r="D412" s="226"/>
      <c r="E412" s="227">
        <v>6.28</v>
      </c>
      <c r="F412" s="225"/>
      <c r="G412" s="225"/>
      <c r="H412" s="225"/>
      <c r="I412" s="225"/>
      <c r="J412" s="225"/>
      <c r="K412" s="225"/>
      <c r="L412" s="225"/>
      <c r="M412" s="225"/>
      <c r="N412" s="225"/>
      <c r="O412" s="225"/>
      <c r="P412" s="225"/>
      <c r="Q412" s="225"/>
      <c r="R412" s="225"/>
      <c r="S412" s="225"/>
      <c r="T412" s="225"/>
      <c r="U412" s="225"/>
      <c r="V412" s="225"/>
      <c r="W412" s="225"/>
      <c r="X412" s="206"/>
      <c r="Y412" s="206"/>
      <c r="Z412" s="206"/>
      <c r="AA412" s="206"/>
      <c r="AB412" s="206"/>
      <c r="AC412" s="206"/>
      <c r="AD412" s="206"/>
      <c r="AE412" s="206"/>
      <c r="AF412" s="206"/>
      <c r="AG412" s="206" t="s">
        <v>280</v>
      </c>
      <c r="AH412" s="206">
        <v>0</v>
      </c>
      <c r="AI412" s="206"/>
      <c r="AJ412" s="206"/>
      <c r="AK412" s="206"/>
      <c r="AL412" s="206"/>
      <c r="AM412" s="206"/>
      <c r="AN412" s="206"/>
      <c r="AO412" s="206"/>
      <c r="AP412" s="206"/>
      <c r="AQ412" s="206"/>
      <c r="AR412" s="206"/>
      <c r="AS412" s="206"/>
      <c r="AT412" s="206"/>
      <c r="AU412" s="206"/>
      <c r="AV412" s="206"/>
      <c r="AW412" s="206"/>
      <c r="AX412" s="206"/>
      <c r="AY412" s="206"/>
      <c r="AZ412" s="206"/>
      <c r="BA412" s="206"/>
      <c r="BB412" s="206"/>
      <c r="BC412" s="206"/>
      <c r="BD412" s="206"/>
      <c r="BE412" s="206"/>
      <c r="BF412" s="206"/>
      <c r="BG412" s="206"/>
      <c r="BH412" s="206"/>
    </row>
    <row r="413" spans="1:60" outlineLevel="1" x14ac:dyDescent="0.25">
      <c r="A413" s="223"/>
      <c r="B413" s="224"/>
      <c r="C413" s="254" t="s">
        <v>1114</v>
      </c>
      <c r="D413" s="226"/>
      <c r="E413" s="227">
        <v>12.94</v>
      </c>
      <c r="F413" s="225"/>
      <c r="G413" s="225"/>
      <c r="H413" s="225"/>
      <c r="I413" s="225"/>
      <c r="J413" s="225"/>
      <c r="K413" s="225"/>
      <c r="L413" s="225"/>
      <c r="M413" s="225"/>
      <c r="N413" s="225"/>
      <c r="O413" s="225"/>
      <c r="P413" s="225"/>
      <c r="Q413" s="225"/>
      <c r="R413" s="225"/>
      <c r="S413" s="225"/>
      <c r="T413" s="225"/>
      <c r="U413" s="225"/>
      <c r="V413" s="225"/>
      <c r="W413" s="225"/>
      <c r="X413" s="206"/>
      <c r="Y413" s="206"/>
      <c r="Z413" s="206"/>
      <c r="AA413" s="206"/>
      <c r="AB413" s="206"/>
      <c r="AC413" s="206"/>
      <c r="AD413" s="206"/>
      <c r="AE413" s="206"/>
      <c r="AF413" s="206"/>
      <c r="AG413" s="206" t="s">
        <v>280</v>
      </c>
      <c r="AH413" s="206">
        <v>0</v>
      </c>
      <c r="AI413" s="206"/>
      <c r="AJ413" s="206"/>
      <c r="AK413" s="206"/>
      <c r="AL413" s="206"/>
      <c r="AM413" s="206"/>
      <c r="AN413" s="206"/>
      <c r="AO413" s="206"/>
      <c r="AP413" s="206"/>
      <c r="AQ413" s="206"/>
      <c r="AR413" s="206"/>
      <c r="AS413" s="206"/>
      <c r="AT413" s="206"/>
      <c r="AU413" s="206"/>
      <c r="AV413" s="206"/>
      <c r="AW413" s="206"/>
      <c r="AX413" s="206"/>
      <c r="AY413" s="206"/>
      <c r="AZ413" s="206"/>
      <c r="BA413" s="206"/>
      <c r="BB413" s="206"/>
      <c r="BC413" s="206"/>
      <c r="BD413" s="206"/>
      <c r="BE413" s="206"/>
      <c r="BF413" s="206"/>
      <c r="BG413" s="206"/>
      <c r="BH413" s="206"/>
    </row>
    <row r="414" spans="1:60" outlineLevel="1" x14ac:dyDescent="0.25">
      <c r="A414" s="223"/>
      <c r="B414" s="224"/>
      <c r="C414" s="254" t="s">
        <v>1115</v>
      </c>
      <c r="D414" s="226"/>
      <c r="E414" s="227">
        <v>1.59</v>
      </c>
      <c r="F414" s="225"/>
      <c r="G414" s="225"/>
      <c r="H414" s="225"/>
      <c r="I414" s="225"/>
      <c r="J414" s="225"/>
      <c r="K414" s="225"/>
      <c r="L414" s="225"/>
      <c r="M414" s="225"/>
      <c r="N414" s="225"/>
      <c r="O414" s="225"/>
      <c r="P414" s="225"/>
      <c r="Q414" s="225"/>
      <c r="R414" s="225"/>
      <c r="S414" s="225"/>
      <c r="T414" s="225"/>
      <c r="U414" s="225"/>
      <c r="V414" s="225"/>
      <c r="W414" s="225"/>
      <c r="X414" s="206"/>
      <c r="Y414" s="206"/>
      <c r="Z414" s="206"/>
      <c r="AA414" s="206"/>
      <c r="AB414" s="206"/>
      <c r="AC414" s="206"/>
      <c r="AD414" s="206"/>
      <c r="AE414" s="206"/>
      <c r="AF414" s="206"/>
      <c r="AG414" s="206" t="s">
        <v>280</v>
      </c>
      <c r="AH414" s="206">
        <v>0</v>
      </c>
      <c r="AI414" s="206"/>
      <c r="AJ414" s="206"/>
      <c r="AK414" s="206"/>
      <c r="AL414" s="206"/>
      <c r="AM414" s="206"/>
      <c r="AN414" s="206"/>
      <c r="AO414" s="206"/>
      <c r="AP414" s="206"/>
      <c r="AQ414" s="206"/>
      <c r="AR414" s="206"/>
      <c r="AS414" s="206"/>
      <c r="AT414" s="206"/>
      <c r="AU414" s="206"/>
      <c r="AV414" s="206"/>
      <c r="AW414" s="206"/>
      <c r="AX414" s="206"/>
      <c r="AY414" s="206"/>
      <c r="AZ414" s="206"/>
      <c r="BA414" s="206"/>
      <c r="BB414" s="206"/>
      <c r="BC414" s="206"/>
      <c r="BD414" s="206"/>
      <c r="BE414" s="206"/>
      <c r="BF414" s="206"/>
      <c r="BG414" s="206"/>
      <c r="BH414" s="206"/>
    </row>
    <row r="415" spans="1:60" outlineLevel="1" x14ac:dyDescent="0.25">
      <c r="A415" s="237">
        <v>82</v>
      </c>
      <c r="B415" s="238" t="s">
        <v>707</v>
      </c>
      <c r="C415" s="253" t="s">
        <v>708</v>
      </c>
      <c r="D415" s="239" t="s">
        <v>314</v>
      </c>
      <c r="E415" s="240">
        <v>25.15</v>
      </c>
      <c r="F415" s="241"/>
      <c r="G415" s="242">
        <f>ROUND(E415*F415,2)</f>
        <v>0</v>
      </c>
      <c r="H415" s="241"/>
      <c r="I415" s="242">
        <f>ROUND(E415*H415,2)</f>
        <v>0</v>
      </c>
      <c r="J415" s="241"/>
      <c r="K415" s="242">
        <f>ROUND(E415*J415,2)</f>
        <v>0</v>
      </c>
      <c r="L415" s="242">
        <v>21</v>
      </c>
      <c r="M415" s="242">
        <f>G415*(1+L415/100)</f>
        <v>0</v>
      </c>
      <c r="N415" s="242">
        <v>2.1000000000000001E-4</v>
      </c>
      <c r="O415" s="242">
        <f>ROUND(E415*N415,2)</f>
        <v>0.01</v>
      </c>
      <c r="P415" s="242">
        <v>0</v>
      </c>
      <c r="Q415" s="243">
        <f>ROUND(E415*P415,2)</f>
        <v>0</v>
      </c>
      <c r="R415" s="225"/>
      <c r="S415" s="225" t="s">
        <v>276</v>
      </c>
      <c r="T415" s="225" t="s">
        <v>277</v>
      </c>
      <c r="U415" s="225">
        <v>0.05</v>
      </c>
      <c r="V415" s="225">
        <f>ROUND(E415*U415,2)</f>
        <v>1.26</v>
      </c>
      <c r="W415" s="225"/>
      <c r="X415" s="206"/>
      <c r="Y415" s="206"/>
      <c r="Z415" s="206"/>
      <c r="AA415" s="206"/>
      <c r="AB415" s="206"/>
      <c r="AC415" s="206"/>
      <c r="AD415" s="206"/>
      <c r="AE415" s="206"/>
      <c r="AF415" s="206"/>
      <c r="AG415" s="206" t="s">
        <v>659</v>
      </c>
      <c r="AH415" s="206"/>
      <c r="AI415" s="206"/>
      <c r="AJ415" s="206"/>
      <c r="AK415" s="206"/>
      <c r="AL415" s="206"/>
      <c r="AM415" s="206"/>
      <c r="AN415" s="206"/>
      <c r="AO415" s="206"/>
      <c r="AP415" s="206"/>
      <c r="AQ415" s="206"/>
      <c r="AR415" s="206"/>
      <c r="AS415" s="206"/>
      <c r="AT415" s="206"/>
      <c r="AU415" s="206"/>
      <c r="AV415" s="206"/>
      <c r="AW415" s="206"/>
      <c r="AX415" s="206"/>
      <c r="AY415" s="206"/>
      <c r="AZ415" s="206"/>
      <c r="BA415" s="206"/>
      <c r="BB415" s="206"/>
      <c r="BC415" s="206"/>
      <c r="BD415" s="206"/>
      <c r="BE415" s="206"/>
      <c r="BF415" s="206"/>
      <c r="BG415" s="206"/>
      <c r="BH415" s="206"/>
    </row>
    <row r="416" spans="1:60" outlineLevel="1" x14ac:dyDescent="0.25">
      <c r="A416" s="223"/>
      <c r="B416" s="224"/>
      <c r="C416" s="254" t="s">
        <v>1116</v>
      </c>
      <c r="D416" s="226"/>
      <c r="E416" s="227">
        <v>9.9600000000000009</v>
      </c>
      <c r="F416" s="225"/>
      <c r="G416" s="225"/>
      <c r="H416" s="225"/>
      <c r="I416" s="225"/>
      <c r="J416" s="225"/>
      <c r="K416" s="225"/>
      <c r="L416" s="225"/>
      <c r="M416" s="225"/>
      <c r="N416" s="225"/>
      <c r="O416" s="225"/>
      <c r="P416" s="225"/>
      <c r="Q416" s="225"/>
      <c r="R416" s="225"/>
      <c r="S416" s="225"/>
      <c r="T416" s="225"/>
      <c r="U416" s="225"/>
      <c r="V416" s="225"/>
      <c r="W416" s="225"/>
      <c r="X416" s="206"/>
      <c r="Y416" s="206"/>
      <c r="Z416" s="206"/>
      <c r="AA416" s="206"/>
      <c r="AB416" s="206"/>
      <c r="AC416" s="206"/>
      <c r="AD416" s="206"/>
      <c r="AE416" s="206"/>
      <c r="AF416" s="206"/>
      <c r="AG416" s="206" t="s">
        <v>280</v>
      </c>
      <c r="AH416" s="206">
        <v>0</v>
      </c>
      <c r="AI416" s="206"/>
      <c r="AJ416" s="206"/>
      <c r="AK416" s="206"/>
      <c r="AL416" s="206"/>
      <c r="AM416" s="206"/>
      <c r="AN416" s="206"/>
      <c r="AO416" s="206"/>
      <c r="AP416" s="206"/>
      <c r="AQ416" s="206"/>
      <c r="AR416" s="206"/>
      <c r="AS416" s="206"/>
      <c r="AT416" s="206"/>
      <c r="AU416" s="206"/>
      <c r="AV416" s="206"/>
      <c r="AW416" s="206"/>
      <c r="AX416" s="206"/>
      <c r="AY416" s="206"/>
      <c r="AZ416" s="206"/>
      <c r="BA416" s="206"/>
      <c r="BB416" s="206"/>
      <c r="BC416" s="206"/>
      <c r="BD416" s="206"/>
      <c r="BE416" s="206"/>
      <c r="BF416" s="206"/>
      <c r="BG416" s="206"/>
      <c r="BH416" s="206"/>
    </row>
    <row r="417" spans="1:60" outlineLevel="1" x14ac:dyDescent="0.25">
      <c r="A417" s="223"/>
      <c r="B417" s="224"/>
      <c r="C417" s="254" t="s">
        <v>1117</v>
      </c>
      <c r="D417" s="226"/>
      <c r="E417" s="227">
        <v>5.72</v>
      </c>
      <c r="F417" s="225"/>
      <c r="G417" s="225"/>
      <c r="H417" s="225"/>
      <c r="I417" s="225"/>
      <c r="J417" s="225"/>
      <c r="K417" s="225"/>
      <c r="L417" s="225"/>
      <c r="M417" s="225"/>
      <c r="N417" s="225"/>
      <c r="O417" s="225"/>
      <c r="P417" s="225"/>
      <c r="Q417" s="225"/>
      <c r="R417" s="225"/>
      <c r="S417" s="225"/>
      <c r="T417" s="225"/>
      <c r="U417" s="225"/>
      <c r="V417" s="225"/>
      <c r="W417" s="225"/>
      <c r="X417" s="206"/>
      <c r="Y417" s="206"/>
      <c r="Z417" s="206"/>
      <c r="AA417" s="206"/>
      <c r="AB417" s="206"/>
      <c r="AC417" s="206"/>
      <c r="AD417" s="206"/>
      <c r="AE417" s="206"/>
      <c r="AF417" s="206"/>
      <c r="AG417" s="206" t="s">
        <v>280</v>
      </c>
      <c r="AH417" s="206">
        <v>0</v>
      </c>
      <c r="AI417" s="206"/>
      <c r="AJ417" s="206"/>
      <c r="AK417" s="206"/>
      <c r="AL417" s="206"/>
      <c r="AM417" s="206"/>
      <c r="AN417" s="206"/>
      <c r="AO417" s="206"/>
      <c r="AP417" s="206"/>
      <c r="AQ417" s="206"/>
      <c r="AR417" s="206"/>
      <c r="AS417" s="206"/>
      <c r="AT417" s="206"/>
      <c r="AU417" s="206"/>
      <c r="AV417" s="206"/>
      <c r="AW417" s="206"/>
      <c r="AX417" s="206"/>
      <c r="AY417" s="206"/>
      <c r="AZ417" s="206"/>
      <c r="BA417" s="206"/>
      <c r="BB417" s="206"/>
      <c r="BC417" s="206"/>
      <c r="BD417" s="206"/>
      <c r="BE417" s="206"/>
      <c r="BF417" s="206"/>
      <c r="BG417" s="206"/>
      <c r="BH417" s="206"/>
    </row>
    <row r="418" spans="1:60" outlineLevel="1" x14ac:dyDescent="0.25">
      <c r="A418" s="223"/>
      <c r="B418" s="224"/>
      <c r="C418" s="254" t="s">
        <v>1118</v>
      </c>
      <c r="D418" s="226"/>
      <c r="E418" s="227">
        <v>6.28</v>
      </c>
      <c r="F418" s="225"/>
      <c r="G418" s="225"/>
      <c r="H418" s="225"/>
      <c r="I418" s="225"/>
      <c r="J418" s="225"/>
      <c r="K418" s="225"/>
      <c r="L418" s="225"/>
      <c r="M418" s="225"/>
      <c r="N418" s="225"/>
      <c r="O418" s="225"/>
      <c r="P418" s="225"/>
      <c r="Q418" s="225"/>
      <c r="R418" s="225"/>
      <c r="S418" s="225"/>
      <c r="T418" s="225"/>
      <c r="U418" s="225"/>
      <c r="V418" s="225"/>
      <c r="W418" s="225"/>
      <c r="X418" s="206"/>
      <c r="Y418" s="206"/>
      <c r="Z418" s="206"/>
      <c r="AA418" s="206"/>
      <c r="AB418" s="206"/>
      <c r="AC418" s="206"/>
      <c r="AD418" s="206"/>
      <c r="AE418" s="206"/>
      <c r="AF418" s="206"/>
      <c r="AG418" s="206" t="s">
        <v>280</v>
      </c>
      <c r="AH418" s="206">
        <v>0</v>
      </c>
      <c r="AI418" s="206"/>
      <c r="AJ418" s="206"/>
      <c r="AK418" s="206"/>
      <c r="AL418" s="206"/>
      <c r="AM418" s="206"/>
      <c r="AN418" s="206"/>
      <c r="AO418" s="206"/>
      <c r="AP418" s="206"/>
      <c r="AQ418" s="206"/>
      <c r="AR418" s="206"/>
      <c r="AS418" s="206"/>
      <c r="AT418" s="206"/>
      <c r="AU418" s="206"/>
      <c r="AV418" s="206"/>
      <c r="AW418" s="206"/>
      <c r="AX418" s="206"/>
      <c r="AY418" s="206"/>
      <c r="AZ418" s="206"/>
      <c r="BA418" s="206"/>
      <c r="BB418" s="206"/>
      <c r="BC418" s="206"/>
      <c r="BD418" s="206"/>
      <c r="BE418" s="206"/>
      <c r="BF418" s="206"/>
      <c r="BG418" s="206"/>
      <c r="BH418" s="206"/>
    </row>
    <row r="419" spans="1:60" outlineLevel="1" x14ac:dyDescent="0.25">
      <c r="A419" s="223"/>
      <c r="B419" s="224"/>
      <c r="C419" s="254" t="s">
        <v>1119</v>
      </c>
      <c r="D419" s="226"/>
      <c r="E419" s="227">
        <v>1.6</v>
      </c>
      <c r="F419" s="225"/>
      <c r="G419" s="225"/>
      <c r="H419" s="225"/>
      <c r="I419" s="225"/>
      <c r="J419" s="225"/>
      <c r="K419" s="225"/>
      <c r="L419" s="225"/>
      <c r="M419" s="225"/>
      <c r="N419" s="225"/>
      <c r="O419" s="225"/>
      <c r="P419" s="225"/>
      <c r="Q419" s="225"/>
      <c r="R419" s="225"/>
      <c r="S419" s="225"/>
      <c r="T419" s="225"/>
      <c r="U419" s="225"/>
      <c r="V419" s="225"/>
      <c r="W419" s="225"/>
      <c r="X419" s="206"/>
      <c r="Y419" s="206"/>
      <c r="Z419" s="206"/>
      <c r="AA419" s="206"/>
      <c r="AB419" s="206"/>
      <c r="AC419" s="206"/>
      <c r="AD419" s="206"/>
      <c r="AE419" s="206"/>
      <c r="AF419" s="206"/>
      <c r="AG419" s="206" t="s">
        <v>280</v>
      </c>
      <c r="AH419" s="206">
        <v>0</v>
      </c>
      <c r="AI419" s="206"/>
      <c r="AJ419" s="206"/>
      <c r="AK419" s="206"/>
      <c r="AL419" s="206"/>
      <c r="AM419" s="206"/>
      <c r="AN419" s="206"/>
      <c r="AO419" s="206"/>
      <c r="AP419" s="206"/>
      <c r="AQ419" s="206"/>
      <c r="AR419" s="206"/>
      <c r="AS419" s="206"/>
      <c r="AT419" s="206"/>
      <c r="AU419" s="206"/>
      <c r="AV419" s="206"/>
      <c r="AW419" s="206"/>
      <c r="AX419" s="206"/>
      <c r="AY419" s="206"/>
      <c r="AZ419" s="206"/>
      <c r="BA419" s="206"/>
      <c r="BB419" s="206"/>
      <c r="BC419" s="206"/>
      <c r="BD419" s="206"/>
      <c r="BE419" s="206"/>
      <c r="BF419" s="206"/>
      <c r="BG419" s="206"/>
      <c r="BH419" s="206"/>
    </row>
    <row r="420" spans="1:60" outlineLevel="1" x14ac:dyDescent="0.25">
      <c r="A420" s="223"/>
      <c r="B420" s="224"/>
      <c r="C420" s="254" t="s">
        <v>1120</v>
      </c>
      <c r="D420" s="226"/>
      <c r="E420" s="227">
        <v>1.59</v>
      </c>
      <c r="F420" s="225"/>
      <c r="G420" s="225"/>
      <c r="H420" s="225"/>
      <c r="I420" s="225"/>
      <c r="J420" s="225"/>
      <c r="K420" s="225"/>
      <c r="L420" s="225"/>
      <c r="M420" s="225"/>
      <c r="N420" s="225"/>
      <c r="O420" s="225"/>
      <c r="P420" s="225"/>
      <c r="Q420" s="225"/>
      <c r="R420" s="225"/>
      <c r="S420" s="225"/>
      <c r="T420" s="225"/>
      <c r="U420" s="225"/>
      <c r="V420" s="225"/>
      <c r="W420" s="225"/>
      <c r="X420" s="206"/>
      <c r="Y420" s="206"/>
      <c r="Z420" s="206"/>
      <c r="AA420" s="206"/>
      <c r="AB420" s="206"/>
      <c r="AC420" s="206"/>
      <c r="AD420" s="206"/>
      <c r="AE420" s="206"/>
      <c r="AF420" s="206"/>
      <c r="AG420" s="206" t="s">
        <v>280</v>
      </c>
      <c r="AH420" s="206">
        <v>0</v>
      </c>
      <c r="AI420" s="206"/>
      <c r="AJ420" s="206"/>
      <c r="AK420" s="206"/>
      <c r="AL420" s="206"/>
      <c r="AM420" s="206"/>
      <c r="AN420" s="206"/>
      <c r="AO420" s="206"/>
      <c r="AP420" s="206"/>
      <c r="AQ420" s="206"/>
      <c r="AR420" s="206"/>
      <c r="AS420" s="206"/>
      <c r="AT420" s="206"/>
      <c r="AU420" s="206"/>
      <c r="AV420" s="206"/>
      <c r="AW420" s="206"/>
      <c r="AX420" s="206"/>
      <c r="AY420" s="206"/>
      <c r="AZ420" s="206"/>
      <c r="BA420" s="206"/>
      <c r="BB420" s="206"/>
      <c r="BC420" s="206"/>
      <c r="BD420" s="206"/>
      <c r="BE420" s="206"/>
      <c r="BF420" s="206"/>
      <c r="BG420" s="206"/>
      <c r="BH420" s="206"/>
    </row>
    <row r="421" spans="1:60" outlineLevel="1" x14ac:dyDescent="0.25">
      <c r="A421" s="237">
        <v>83</v>
      </c>
      <c r="B421" s="238" t="s">
        <v>727</v>
      </c>
      <c r="C421" s="253" t="s">
        <v>728</v>
      </c>
      <c r="D421" s="239" t="s">
        <v>314</v>
      </c>
      <c r="E421" s="240">
        <v>25.15</v>
      </c>
      <c r="F421" s="241"/>
      <c r="G421" s="242">
        <f>ROUND(E421*F421,2)</f>
        <v>0</v>
      </c>
      <c r="H421" s="241"/>
      <c r="I421" s="242">
        <f>ROUND(E421*H421,2)</f>
        <v>0</v>
      </c>
      <c r="J421" s="241"/>
      <c r="K421" s="242">
        <f>ROUND(E421*J421,2)</f>
        <v>0</v>
      </c>
      <c r="L421" s="242">
        <v>21</v>
      </c>
      <c r="M421" s="242">
        <f>G421*(1+L421/100)</f>
        <v>0</v>
      </c>
      <c r="N421" s="242">
        <v>4.5500000000000002E-3</v>
      </c>
      <c r="O421" s="242">
        <f>ROUND(E421*N421,2)</f>
        <v>0.11</v>
      </c>
      <c r="P421" s="242">
        <v>0</v>
      </c>
      <c r="Q421" s="243">
        <f>ROUND(E421*P421,2)</f>
        <v>0</v>
      </c>
      <c r="R421" s="225"/>
      <c r="S421" s="225" t="s">
        <v>276</v>
      </c>
      <c r="T421" s="225" t="s">
        <v>277</v>
      </c>
      <c r="U421" s="225">
        <v>0.97</v>
      </c>
      <c r="V421" s="225">
        <f>ROUND(E421*U421,2)</f>
        <v>24.4</v>
      </c>
      <c r="W421" s="225"/>
      <c r="X421" s="206"/>
      <c r="Y421" s="206"/>
      <c r="Z421" s="206"/>
      <c r="AA421" s="206"/>
      <c r="AB421" s="206"/>
      <c r="AC421" s="206"/>
      <c r="AD421" s="206"/>
      <c r="AE421" s="206"/>
      <c r="AF421" s="206"/>
      <c r="AG421" s="206" t="s">
        <v>659</v>
      </c>
      <c r="AH421" s="206"/>
      <c r="AI421" s="206"/>
      <c r="AJ421" s="206"/>
      <c r="AK421" s="206"/>
      <c r="AL421" s="206"/>
      <c r="AM421" s="206"/>
      <c r="AN421" s="206"/>
      <c r="AO421" s="206"/>
      <c r="AP421" s="206"/>
      <c r="AQ421" s="206"/>
      <c r="AR421" s="206"/>
      <c r="AS421" s="206"/>
      <c r="AT421" s="206"/>
      <c r="AU421" s="206"/>
      <c r="AV421" s="206"/>
      <c r="AW421" s="206"/>
      <c r="AX421" s="206"/>
      <c r="AY421" s="206"/>
      <c r="AZ421" s="206"/>
      <c r="BA421" s="206"/>
      <c r="BB421" s="206"/>
      <c r="BC421" s="206"/>
      <c r="BD421" s="206"/>
      <c r="BE421" s="206"/>
      <c r="BF421" s="206"/>
      <c r="BG421" s="206"/>
      <c r="BH421" s="206"/>
    </row>
    <row r="422" spans="1:60" outlineLevel="1" x14ac:dyDescent="0.25">
      <c r="A422" s="223"/>
      <c r="B422" s="224"/>
      <c r="C422" s="254" t="s">
        <v>1116</v>
      </c>
      <c r="D422" s="226"/>
      <c r="E422" s="227">
        <v>9.9600000000000009</v>
      </c>
      <c r="F422" s="225"/>
      <c r="G422" s="225"/>
      <c r="H422" s="225"/>
      <c r="I422" s="225"/>
      <c r="J422" s="225"/>
      <c r="K422" s="225"/>
      <c r="L422" s="225"/>
      <c r="M422" s="225"/>
      <c r="N422" s="225"/>
      <c r="O422" s="225"/>
      <c r="P422" s="225"/>
      <c r="Q422" s="225"/>
      <c r="R422" s="225"/>
      <c r="S422" s="225"/>
      <c r="T422" s="225"/>
      <c r="U422" s="225"/>
      <c r="V422" s="225"/>
      <c r="W422" s="225"/>
      <c r="X422" s="206"/>
      <c r="Y422" s="206"/>
      <c r="Z422" s="206"/>
      <c r="AA422" s="206"/>
      <c r="AB422" s="206"/>
      <c r="AC422" s="206"/>
      <c r="AD422" s="206"/>
      <c r="AE422" s="206"/>
      <c r="AF422" s="206"/>
      <c r="AG422" s="206" t="s">
        <v>280</v>
      </c>
      <c r="AH422" s="206">
        <v>0</v>
      </c>
      <c r="AI422" s="206"/>
      <c r="AJ422" s="206"/>
      <c r="AK422" s="206"/>
      <c r="AL422" s="206"/>
      <c r="AM422" s="206"/>
      <c r="AN422" s="206"/>
      <c r="AO422" s="206"/>
      <c r="AP422" s="206"/>
      <c r="AQ422" s="206"/>
      <c r="AR422" s="206"/>
      <c r="AS422" s="206"/>
      <c r="AT422" s="206"/>
      <c r="AU422" s="206"/>
      <c r="AV422" s="206"/>
      <c r="AW422" s="206"/>
      <c r="AX422" s="206"/>
      <c r="AY422" s="206"/>
      <c r="AZ422" s="206"/>
      <c r="BA422" s="206"/>
      <c r="BB422" s="206"/>
      <c r="BC422" s="206"/>
      <c r="BD422" s="206"/>
      <c r="BE422" s="206"/>
      <c r="BF422" s="206"/>
      <c r="BG422" s="206"/>
      <c r="BH422" s="206"/>
    </row>
    <row r="423" spans="1:60" outlineLevel="1" x14ac:dyDescent="0.25">
      <c r="A423" s="223"/>
      <c r="B423" s="224"/>
      <c r="C423" s="254" t="s">
        <v>1117</v>
      </c>
      <c r="D423" s="226"/>
      <c r="E423" s="227">
        <v>5.72</v>
      </c>
      <c r="F423" s="225"/>
      <c r="G423" s="225"/>
      <c r="H423" s="225"/>
      <c r="I423" s="225"/>
      <c r="J423" s="225"/>
      <c r="K423" s="225"/>
      <c r="L423" s="225"/>
      <c r="M423" s="225"/>
      <c r="N423" s="225"/>
      <c r="O423" s="225"/>
      <c r="P423" s="225"/>
      <c r="Q423" s="225"/>
      <c r="R423" s="225"/>
      <c r="S423" s="225"/>
      <c r="T423" s="225"/>
      <c r="U423" s="225"/>
      <c r="V423" s="225"/>
      <c r="W423" s="225"/>
      <c r="X423" s="206"/>
      <c r="Y423" s="206"/>
      <c r="Z423" s="206"/>
      <c r="AA423" s="206"/>
      <c r="AB423" s="206"/>
      <c r="AC423" s="206"/>
      <c r="AD423" s="206"/>
      <c r="AE423" s="206"/>
      <c r="AF423" s="206"/>
      <c r="AG423" s="206" t="s">
        <v>280</v>
      </c>
      <c r="AH423" s="206">
        <v>0</v>
      </c>
      <c r="AI423" s="206"/>
      <c r="AJ423" s="206"/>
      <c r="AK423" s="206"/>
      <c r="AL423" s="206"/>
      <c r="AM423" s="206"/>
      <c r="AN423" s="206"/>
      <c r="AO423" s="206"/>
      <c r="AP423" s="206"/>
      <c r="AQ423" s="206"/>
      <c r="AR423" s="206"/>
      <c r="AS423" s="206"/>
      <c r="AT423" s="206"/>
      <c r="AU423" s="206"/>
      <c r="AV423" s="206"/>
      <c r="AW423" s="206"/>
      <c r="AX423" s="206"/>
      <c r="AY423" s="206"/>
      <c r="AZ423" s="206"/>
      <c r="BA423" s="206"/>
      <c r="BB423" s="206"/>
      <c r="BC423" s="206"/>
      <c r="BD423" s="206"/>
      <c r="BE423" s="206"/>
      <c r="BF423" s="206"/>
      <c r="BG423" s="206"/>
      <c r="BH423" s="206"/>
    </row>
    <row r="424" spans="1:60" outlineLevel="1" x14ac:dyDescent="0.25">
      <c r="A424" s="223"/>
      <c r="B424" s="224"/>
      <c r="C424" s="254" t="s">
        <v>1118</v>
      </c>
      <c r="D424" s="226"/>
      <c r="E424" s="227">
        <v>6.28</v>
      </c>
      <c r="F424" s="225"/>
      <c r="G424" s="225"/>
      <c r="H424" s="225"/>
      <c r="I424" s="225"/>
      <c r="J424" s="225"/>
      <c r="K424" s="225"/>
      <c r="L424" s="225"/>
      <c r="M424" s="225"/>
      <c r="N424" s="225"/>
      <c r="O424" s="225"/>
      <c r="P424" s="225"/>
      <c r="Q424" s="225"/>
      <c r="R424" s="225"/>
      <c r="S424" s="225"/>
      <c r="T424" s="225"/>
      <c r="U424" s="225"/>
      <c r="V424" s="225"/>
      <c r="W424" s="225"/>
      <c r="X424" s="206"/>
      <c r="Y424" s="206"/>
      <c r="Z424" s="206"/>
      <c r="AA424" s="206"/>
      <c r="AB424" s="206"/>
      <c r="AC424" s="206"/>
      <c r="AD424" s="206"/>
      <c r="AE424" s="206"/>
      <c r="AF424" s="206"/>
      <c r="AG424" s="206" t="s">
        <v>280</v>
      </c>
      <c r="AH424" s="206">
        <v>0</v>
      </c>
      <c r="AI424" s="206"/>
      <c r="AJ424" s="206"/>
      <c r="AK424" s="206"/>
      <c r="AL424" s="206"/>
      <c r="AM424" s="206"/>
      <c r="AN424" s="206"/>
      <c r="AO424" s="206"/>
      <c r="AP424" s="206"/>
      <c r="AQ424" s="206"/>
      <c r="AR424" s="206"/>
      <c r="AS424" s="206"/>
      <c r="AT424" s="206"/>
      <c r="AU424" s="206"/>
      <c r="AV424" s="206"/>
      <c r="AW424" s="206"/>
      <c r="AX424" s="206"/>
      <c r="AY424" s="206"/>
      <c r="AZ424" s="206"/>
      <c r="BA424" s="206"/>
      <c r="BB424" s="206"/>
      <c r="BC424" s="206"/>
      <c r="BD424" s="206"/>
      <c r="BE424" s="206"/>
      <c r="BF424" s="206"/>
      <c r="BG424" s="206"/>
      <c r="BH424" s="206"/>
    </row>
    <row r="425" spans="1:60" outlineLevel="1" x14ac:dyDescent="0.25">
      <c r="A425" s="223"/>
      <c r="B425" s="224"/>
      <c r="C425" s="254" t="s">
        <v>1119</v>
      </c>
      <c r="D425" s="226"/>
      <c r="E425" s="227">
        <v>1.6</v>
      </c>
      <c r="F425" s="225"/>
      <c r="G425" s="225"/>
      <c r="H425" s="225"/>
      <c r="I425" s="225"/>
      <c r="J425" s="225"/>
      <c r="K425" s="225"/>
      <c r="L425" s="225"/>
      <c r="M425" s="225"/>
      <c r="N425" s="225"/>
      <c r="O425" s="225"/>
      <c r="P425" s="225"/>
      <c r="Q425" s="225"/>
      <c r="R425" s="225"/>
      <c r="S425" s="225"/>
      <c r="T425" s="225"/>
      <c r="U425" s="225"/>
      <c r="V425" s="225"/>
      <c r="W425" s="225"/>
      <c r="X425" s="206"/>
      <c r="Y425" s="206"/>
      <c r="Z425" s="206"/>
      <c r="AA425" s="206"/>
      <c r="AB425" s="206"/>
      <c r="AC425" s="206"/>
      <c r="AD425" s="206"/>
      <c r="AE425" s="206"/>
      <c r="AF425" s="206"/>
      <c r="AG425" s="206" t="s">
        <v>280</v>
      </c>
      <c r="AH425" s="206">
        <v>0</v>
      </c>
      <c r="AI425" s="206"/>
      <c r="AJ425" s="206"/>
      <c r="AK425" s="206"/>
      <c r="AL425" s="206"/>
      <c r="AM425" s="206"/>
      <c r="AN425" s="206"/>
      <c r="AO425" s="206"/>
      <c r="AP425" s="206"/>
      <c r="AQ425" s="206"/>
      <c r="AR425" s="206"/>
      <c r="AS425" s="206"/>
      <c r="AT425" s="206"/>
      <c r="AU425" s="206"/>
      <c r="AV425" s="206"/>
      <c r="AW425" s="206"/>
      <c r="AX425" s="206"/>
      <c r="AY425" s="206"/>
      <c r="AZ425" s="206"/>
      <c r="BA425" s="206"/>
      <c r="BB425" s="206"/>
      <c r="BC425" s="206"/>
      <c r="BD425" s="206"/>
      <c r="BE425" s="206"/>
      <c r="BF425" s="206"/>
      <c r="BG425" s="206"/>
      <c r="BH425" s="206"/>
    </row>
    <row r="426" spans="1:60" outlineLevel="1" x14ac:dyDescent="0.25">
      <c r="A426" s="223"/>
      <c r="B426" s="224"/>
      <c r="C426" s="254" t="s">
        <v>1120</v>
      </c>
      <c r="D426" s="226"/>
      <c r="E426" s="227">
        <v>1.59</v>
      </c>
      <c r="F426" s="225"/>
      <c r="G426" s="225"/>
      <c r="H426" s="225"/>
      <c r="I426" s="225"/>
      <c r="J426" s="225"/>
      <c r="K426" s="225"/>
      <c r="L426" s="225"/>
      <c r="M426" s="225"/>
      <c r="N426" s="225"/>
      <c r="O426" s="225"/>
      <c r="P426" s="225"/>
      <c r="Q426" s="225"/>
      <c r="R426" s="225"/>
      <c r="S426" s="225"/>
      <c r="T426" s="225"/>
      <c r="U426" s="225"/>
      <c r="V426" s="225"/>
      <c r="W426" s="225"/>
      <c r="X426" s="206"/>
      <c r="Y426" s="206"/>
      <c r="Z426" s="206"/>
      <c r="AA426" s="206"/>
      <c r="AB426" s="206"/>
      <c r="AC426" s="206"/>
      <c r="AD426" s="206"/>
      <c r="AE426" s="206"/>
      <c r="AF426" s="206"/>
      <c r="AG426" s="206" t="s">
        <v>280</v>
      </c>
      <c r="AH426" s="206">
        <v>0</v>
      </c>
      <c r="AI426" s="206"/>
      <c r="AJ426" s="206"/>
      <c r="AK426" s="206"/>
      <c r="AL426" s="206"/>
      <c r="AM426" s="206"/>
      <c r="AN426" s="206"/>
      <c r="AO426" s="206"/>
      <c r="AP426" s="206"/>
      <c r="AQ426" s="206"/>
      <c r="AR426" s="206"/>
      <c r="AS426" s="206"/>
      <c r="AT426" s="206"/>
      <c r="AU426" s="206"/>
      <c r="AV426" s="206"/>
      <c r="AW426" s="206"/>
      <c r="AX426" s="206"/>
      <c r="AY426" s="206"/>
      <c r="AZ426" s="206"/>
      <c r="BA426" s="206"/>
      <c r="BB426" s="206"/>
      <c r="BC426" s="206"/>
      <c r="BD426" s="206"/>
      <c r="BE426" s="206"/>
      <c r="BF426" s="206"/>
      <c r="BG426" s="206"/>
      <c r="BH426" s="206"/>
    </row>
    <row r="427" spans="1:60" outlineLevel="1" x14ac:dyDescent="0.25">
      <c r="A427" s="237">
        <v>84</v>
      </c>
      <c r="B427" s="238" t="s">
        <v>731</v>
      </c>
      <c r="C427" s="253" t="s">
        <v>732</v>
      </c>
      <c r="D427" s="239" t="s">
        <v>314</v>
      </c>
      <c r="E427" s="240">
        <v>3.19</v>
      </c>
      <c r="F427" s="241"/>
      <c r="G427" s="242">
        <f>ROUND(E427*F427,2)</f>
        <v>0</v>
      </c>
      <c r="H427" s="241"/>
      <c r="I427" s="242">
        <f>ROUND(E427*H427,2)</f>
        <v>0</v>
      </c>
      <c r="J427" s="241"/>
      <c r="K427" s="242">
        <f>ROUND(E427*J427,2)</f>
        <v>0</v>
      </c>
      <c r="L427" s="242">
        <v>21</v>
      </c>
      <c r="M427" s="242">
        <f>G427*(1+L427/100)</f>
        <v>0</v>
      </c>
      <c r="N427" s="242">
        <v>0</v>
      </c>
      <c r="O427" s="242">
        <f>ROUND(E427*N427,2)</f>
        <v>0</v>
      </c>
      <c r="P427" s="242">
        <v>0</v>
      </c>
      <c r="Q427" s="243">
        <f>ROUND(E427*P427,2)</f>
        <v>0</v>
      </c>
      <c r="R427" s="225"/>
      <c r="S427" s="225" t="s">
        <v>276</v>
      </c>
      <c r="T427" s="225" t="s">
        <v>277</v>
      </c>
      <c r="U427" s="225">
        <v>0.03</v>
      </c>
      <c r="V427" s="225">
        <f>ROUND(E427*U427,2)</f>
        <v>0.1</v>
      </c>
      <c r="W427" s="225"/>
      <c r="X427" s="206"/>
      <c r="Y427" s="206"/>
      <c r="Z427" s="206"/>
      <c r="AA427" s="206"/>
      <c r="AB427" s="206"/>
      <c r="AC427" s="206"/>
      <c r="AD427" s="206"/>
      <c r="AE427" s="206"/>
      <c r="AF427" s="206"/>
      <c r="AG427" s="206" t="s">
        <v>659</v>
      </c>
      <c r="AH427" s="206"/>
      <c r="AI427" s="206"/>
      <c r="AJ427" s="206"/>
      <c r="AK427" s="206"/>
      <c r="AL427" s="206"/>
      <c r="AM427" s="206"/>
      <c r="AN427" s="206"/>
      <c r="AO427" s="206"/>
      <c r="AP427" s="206"/>
      <c r="AQ427" s="206"/>
      <c r="AR427" s="206"/>
      <c r="AS427" s="206"/>
      <c r="AT427" s="206"/>
      <c r="AU427" s="206"/>
      <c r="AV427" s="206"/>
      <c r="AW427" s="206"/>
      <c r="AX427" s="206"/>
      <c r="AY427" s="206"/>
      <c r="AZ427" s="206"/>
      <c r="BA427" s="206"/>
      <c r="BB427" s="206"/>
      <c r="BC427" s="206"/>
      <c r="BD427" s="206"/>
      <c r="BE427" s="206"/>
      <c r="BF427" s="206"/>
      <c r="BG427" s="206"/>
      <c r="BH427" s="206"/>
    </row>
    <row r="428" spans="1:60" outlineLevel="1" x14ac:dyDescent="0.25">
      <c r="A428" s="223"/>
      <c r="B428" s="224"/>
      <c r="C428" s="254" t="s">
        <v>1119</v>
      </c>
      <c r="D428" s="226"/>
      <c r="E428" s="227">
        <v>1.6</v>
      </c>
      <c r="F428" s="225"/>
      <c r="G428" s="225"/>
      <c r="H428" s="225"/>
      <c r="I428" s="225"/>
      <c r="J428" s="225"/>
      <c r="K428" s="225"/>
      <c r="L428" s="225"/>
      <c r="M428" s="225"/>
      <c r="N428" s="225"/>
      <c r="O428" s="225"/>
      <c r="P428" s="225"/>
      <c r="Q428" s="225"/>
      <c r="R428" s="225"/>
      <c r="S428" s="225"/>
      <c r="T428" s="225"/>
      <c r="U428" s="225"/>
      <c r="V428" s="225"/>
      <c r="W428" s="225"/>
      <c r="X428" s="206"/>
      <c r="Y428" s="206"/>
      <c r="Z428" s="206"/>
      <c r="AA428" s="206"/>
      <c r="AB428" s="206"/>
      <c r="AC428" s="206"/>
      <c r="AD428" s="206"/>
      <c r="AE428" s="206"/>
      <c r="AF428" s="206"/>
      <c r="AG428" s="206" t="s">
        <v>280</v>
      </c>
      <c r="AH428" s="206">
        <v>0</v>
      </c>
      <c r="AI428" s="206"/>
      <c r="AJ428" s="206"/>
      <c r="AK428" s="206"/>
      <c r="AL428" s="206"/>
      <c r="AM428" s="206"/>
      <c r="AN428" s="206"/>
      <c r="AO428" s="206"/>
      <c r="AP428" s="206"/>
      <c r="AQ428" s="206"/>
      <c r="AR428" s="206"/>
      <c r="AS428" s="206"/>
      <c r="AT428" s="206"/>
      <c r="AU428" s="206"/>
      <c r="AV428" s="206"/>
      <c r="AW428" s="206"/>
      <c r="AX428" s="206"/>
      <c r="AY428" s="206"/>
      <c r="AZ428" s="206"/>
      <c r="BA428" s="206"/>
      <c r="BB428" s="206"/>
      <c r="BC428" s="206"/>
      <c r="BD428" s="206"/>
      <c r="BE428" s="206"/>
      <c r="BF428" s="206"/>
      <c r="BG428" s="206"/>
      <c r="BH428" s="206"/>
    </row>
    <row r="429" spans="1:60" outlineLevel="1" x14ac:dyDescent="0.25">
      <c r="A429" s="223"/>
      <c r="B429" s="224"/>
      <c r="C429" s="254" t="s">
        <v>1120</v>
      </c>
      <c r="D429" s="226"/>
      <c r="E429" s="227">
        <v>1.59</v>
      </c>
      <c r="F429" s="225"/>
      <c r="G429" s="225"/>
      <c r="H429" s="225"/>
      <c r="I429" s="225"/>
      <c r="J429" s="225"/>
      <c r="K429" s="225"/>
      <c r="L429" s="225"/>
      <c r="M429" s="225"/>
      <c r="N429" s="225"/>
      <c r="O429" s="225"/>
      <c r="P429" s="225"/>
      <c r="Q429" s="225"/>
      <c r="R429" s="225"/>
      <c r="S429" s="225"/>
      <c r="T429" s="225"/>
      <c r="U429" s="225"/>
      <c r="V429" s="225"/>
      <c r="W429" s="225"/>
      <c r="X429" s="206"/>
      <c r="Y429" s="206"/>
      <c r="Z429" s="206"/>
      <c r="AA429" s="206"/>
      <c r="AB429" s="206"/>
      <c r="AC429" s="206"/>
      <c r="AD429" s="206"/>
      <c r="AE429" s="206"/>
      <c r="AF429" s="206"/>
      <c r="AG429" s="206" t="s">
        <v>280</v>
      </c>
      <c r="AH429" s="206">
        <v>0</v>
      </c>
      <c r="AI429" s="206"/>
      <c r="AJ429" s="206"/>
      <c r="AK429" s="206"/>
      <c r="AL429" s="206"/>
      <c r="AM429" s="206"/>
      <c r="AN429" s="206"/>
      <c r="AO429" s="206"/>
      <c r="AP429" s="206"/>
      <c r="AQ429" s="206"/>
      <c r="AR429" s="206"/>
      <c r="AS429" s="206"/>
      <c r="AT429" s="206"/>
      <c r="AU429" s="206"/>
      <c r="AV429" s="206"/>
      <c r="AW429" s="206"/>
      <c r="AX429" s="206"/>
      <c r="AY429" s="206"/>
      <c r="AZ429" s="206"/>
      <c r="BA429" s="206"/>
      <c r="BB429" s="206"/>
      <c r="BC429" s="206"/>
      <c r="BD429" s="206"/>
      <c r="BE429" s="206"/>
      <c r="BF429" s="206"/>
      <c r="BG429" s="206"/>
      <c r="BH429" s="206"/>
    </row>
    <row r="430" spans="1:60" outlineLevel="1" x14ac:dyDescent="0.25">
      <c r="A430" s="237">
        <v>85</v>
      </c>
      <c r="B430" s="238" t="s">
        <v>733</v>
      </c>
      <c r="C430" s="253" t="s">
        <v>734</v>
      </c>
      <c r="D430" s="239" t="s">
        <v>314</v>
      </c>
      <c r="E430" s="240">
        <v>25.15</v>
      </c>
      <c r="F430" s="241"/>
      <c r="G430" s="242">
        <f>ROUND(E430*F430,2)</f>
        <v>0</v>
      </c>
      <c r="H430" s="241"/>
      <c r="I430" s="242">
        <f>ROUND(E430*H430,2)</f>
        <v>0</v>
      </c>
      <c r="J430" s="241"/>
      <c r="K430" s="242">
        <f>ROUND(E430*J430,2)</f>
        <v>0</v>
      </c>
      <c r="L430" s="242">
        <v>21</v>
      </c>
      <c r="M430" s="242">
        <f>G430*(1+L430/100)</f>
        <v>0</v>
      </c>
      <c r="N430" s="242">
        <v>8.0000000000000004E-4</v>
      </c>
      <c r="O430" s="242">
        <f>ROUND(E430*N430,2)</f>
        <v>0.02</v>
      </c>
      <c r="P430" s="242">
        <v>0</v>
      </c>
      <c r="Q430" s="243">
        <f>ROUND(E430*P430,2)</f>
        <v>0</v>
      </c>
      <c r="R430" s="225"/>
      <c r="S430" s="225" t="s">
        <v>276</v>
      </c>
      <c r="T430" s="225" t="s">
        <v>277</v>
      </c>
      <c r="U430" s="225">
        <v>0</v>
      </c>
      <c r="V430" s="225">
        <f>ROUND(E430*U430,2)</f>
        <v>0</v>
      </c>
      <c r="W430" s="225"/>
      <c r="X430" s="206"/>
      <c r="Y430" s="206"/>
      <c r="Z430" s="206"/>
      <c r="AA430" s="206"/>
      <c r="AB430" s="206"/>
      <c r="AC430" s="206"/>
      <c r="AD430" s="206"/>
      <c r="AE430" s="206"/>
      <c r="AF430" s="206"/>
      <c r="AG430" s="206" t="s">
        <v>659</v>
      </c>
      <c r="AH430" s="206"/>
      <c r="AI430" s="206"/>
      <c r="AJ430" s="206"/>
      <c r="AK430" s="206"/>
      <c r="AL430" s="206"/>
      <c r="AM430" s="206"/>
      <c r="AN430" s="206"/>
      <c r="AO430" s="206"/>
      <c r="AP430" s="206"/>
      <c r="AQ430" s="206"/>
      <c r="AR430" s="206"/>
      <c r="AS430" s="206"/>
      <c r="AT430" s="206"/>
      <c r="AU430" s="206"/>
      <c r="AV430" s="206"/>
      <c r="AW430" s="206"/>
      <c r="AX430" s="206"/>
      <c r="AY430" s="206"/>
      <c r="AZ430" s="206"/>
      <c r="BA430" s="206"/>
      <c r="BB430" s="206"/>
      <c r="BC430" s="206"/>
      <c r="BD430" s="206"/>
      <c r="BE430" s="206"/>
      <c r="BF430" s="206"/>
      <c r="BG430" s="206"/>
      <c r="BH430" s="206"/>
    </row>
    <row r="431" spans="1:60" outlineLevel="1" x14ac:dyDescent="0.25">
      <c r="A431" s="223"/>
      <c r="B431" s="224"/>
      <c r="C431" s="254" t="s">
        <v>1116</v>
      </c>
      <c r="D431" s="226"/>
      <c r="E431" s="227">
        <v>9.9600000000000009</v>
      </c>
      <c r="F431" s="225"/>
      <c r="G431" s="225"/>
      <c r="H431" s="225"/>
      <c r="I431" s="225"/>
      <c r="J431" s="225"/>
      <c r="K431" s="225"/>
      <c r="L431" s="225"/>
      <c r="M431" s="225"/>
      <c r="N431" s="225"/>
      <c r="O431" s="225"/>
      <c r="P431" s="225"/>
      <c r="Q431" s="225"/>
      <c r="R431" s="225"/>
      <c r="S431" s="225"/>
      <c r="T431" s="225"/>
      <c r="U431" s="225"/>
      <c r="V431" s="225"/>
      <c r="W431" s="225"/>
      <c r="X431" s="206"/>
      <c r="Y431" s="206"/>
      <c r="Z431" s="206"/>
      <c r="AA431" s="206"/>
      <c r="AB431" s="206"/>
      <c r="AC431" s="206"/>
      <c r="AD431" s="206"/>
      <c r="AE431" s="206"/>
      <c r="AF431" s="206"/>
      <c r="AG431" s="206" t="s">
        <v>280</v>
      </c>
      <c r="AH431" s="206">
        <v>0</v>
      </c>
      <c r="AI431" s="206"/>
      <c r="AJ431" s="206"/>
      <c r="AK431" s="206"/>
      <c r="AL431" s="206"/>
      <c r="AM431" s="206"/>
      <c r="AN431" s="206"/>
      <c r="AO431" s="206"/>
      <c r="AP431" s="206"/>
      <c r="AQ431" s="206"/>
      <c r="AR431" s="206"/>
      <c r="AS431" s="206"/>
      <c r="AT431" s="206"/>
      <c r="AU431" s="206"/>
      <c r="AV431" s="206"/>
      <c r="AW431" s="206"/>
      <c r="AX431" s="206"/>
      <c r="AY431" s="206"/>
      <c r="AZ431" s="206"/>
      <c r="BA431" s="206"/>
      <c r="BB431" s="206"/>
      <c r="BC431" s="206"/>
      <c r="BD431" s="206"/>
      <c r="BE431" s="206"/>
      <c r="BF431" s="206"/>
      <c r="BG431" s="206"/>
      <c r="BH431" s="206"/>
    </row>
    <row r="432" spans="1:60" outlineLevel="1" x14ac:dyDescent="0.25">
      <c r="A432" s="223"/>
      <c r="B432" s="224"/>
      <c r="C432" s="254" t="s">
        <v>1117</v>
      </c>
      <c r="D432" s="226"/>
      <c r="E432" s="227">
        <v>5.72</v>
      </c>
      <c r="F432" s="225"/>
      <c r="G432" s="225"/>
      <c r="H432" s="225"/>
      <c r="I432" s="225"/>
      <c r="J432" s="225"/>
      <c r="K432" s="225"/>
      <c r="L432" s="225"/>
      <c r="M432" s="225"/>
      <c r="N432" s="225"/>
      <c r="O432" s="225"/>
      <c r="P432" s="225"/>
      <c r="Q432" s="225"/>
      <c r="R432" s="225"/>
      <c r="S432" s="225"/>
      <c r="T432" s="225"/>
      <c r="U432" s="225"/>
      <c r="V432" s="225"/>
      <c r="W432" s="225"/>
      <c r="X432" s="206"/>
      <c r="Y432" s="206"/>
      <c r="Z432" s="206"/>
      <c r="AA432" s="206"/>
      <c r="AB432" s="206"/>
      <c r="AC432" s="206"/>
      <c r="AD432" s="206"/>
      <c r="AE432" s="206"/>
      <c r="AF432" s="206"/>
      <c r="AG432" s="206" t="s">
        <v>280</v>
      </c>
      <c r="AH432" s="206">
        <v>0</v>
      </c>
      <c r="AI432" s="206"/>
      <c r="AJ432" s="206"/>
      <c r="AK432" s="206"/>
      <c r="AL432" s="206"/>
      <c r="AM432" s="206"/>
      <c r="AN432" s="206"/>
      <c r="AO432" s="206"/>
      <c r="AP432" s="206"/>
      <c r="AQ432" s="206"/>
      <c r="AR432" s="206"/>
      <c r="AS432" s="206"/>
      <c r="AT432" s="206"/>
      <c r="AU432" s="206"/>
      <c r="AV432" s="206"/>
      <c r="AW432" s="206"/>
      <c r="AX432" s="206"/>
      <c r="AY432" s="206"/>
      <c r="AZ432" s="206"/>
      <c r="BA432" s="206"/>
      <c r="BB432" s="206"/>
      <c r="BC432" s="206"/>
      <c r="BD432" s="206"/>
      <c r="BE432" s="206"/>
      <c r="BF432" s="206"/>
      <c r="BG432" s="206"/>
      <c r="BH432" s="206"/>
    </row>
    <row r="433" spans="1:60" outlineLevel="1" x14ac:dyDescent="0.25">
      <c r="A433" s="223"/>
      <c r="B433" s="224"/>
      <c r="C433" s="254" t="s">
        <v>1118</v>
      </c>
      <c r="D433" s="226"/>
      <c r="E433" s="227">
        <v>6.28</v>
      </c>
      <c r="F433" s="225"/>
      <c r="G433" s="225"/>
      <c r="H433" s="225"/>
      <c r="I433" s="225"/>
      <c r="J433" s="225"/>
      <c r="K433" s="225"/>
      <c r="L433" s="225"/>
      <c r="M433" s="225"/>
      <c r="N433" s="225"/>
      <c r="O433" s="225"/>
      <c r="P433" s="225"/>
      <c r="Q433" s="225"/>
      <c r="R433" s="225"/>
      <c r="S433" s="225"/>
      <c r="T433" s="225"/>
      <c r="U433" s="225"/>
      <c r="V433" s="225"/>
      <c r="W433" s="225"/>
      <c r="X433" s="206"/>
      <c r="Y433" s="206"/>
      <c r="Z433" s="206"/>
      <c r="AA433" s="206"/>
      <c r="AB433" s="206"/>
      <c r="AC433" s="206"/>
      <c r="AD433" s="206"/>
      <c r="AE433" s="206"/>
      <c r="AF433" s="206"/>
      <c r="AG433" s="206" t="s">
        <v>280</v>
      </c>
      <c r="AH433" s="206">
        <v>0</v>
      </c>
      <c r="AI433" s="206"/>
      <c r="AJ433" s="206"/>
      <c r="AK433" s="206"/>
      <c r="AL433" s="206"/>
      <c r="AM433" s="206"/>
      <c r="AN433" s="206"/>
      <c r="AO433" s="206"/>
      <c r="AP433" s="206"/>
      <c r="AQ433" s="206"/>
      <c r="AR433" s="206"/>
      <c r="AS433" s="206"/>
      <c r="AT433" s="206"/>
      <c r="AU433" s="206"/>
      <c r="AV433" s="206"/>
      <c r="AW433" s="206"/>
      <c r="AX433" s="206"/>
      <c r="AY433" s="206"/>
      <c r="AZ433" s="206"/>
      <c r="BA433" s="206"/>
      <c r="BB433" s="206"/>
      <c r="BC433" s="206"/>
      <c r="BD433" s="206"/>
      <c r="BE433" s="206"/>
      <c r="BF433" s="206"/>
      <c r="BG433" s="206"/>
      <c r="BH433" s="206"/>
    </row>
    <row r="434" spans="1:60" outlineLevel="1" x14ac:dyDescent="0.25">
      <c r="A434" s="223"/>
      <c r="B434" s="224"/>
      <c r="C434" s="254" t="s">
        <v>1119</v>
      </c>
      <c r="D434" s="226"/>
      <c r="E434" s="227">
        <v>1.6</v>
      </c>
      <c r="F434" s="225"/>
      <c r="G434" s="225"/>
      <c r="H434" s="225"/>
      <c r="I434" s="225"/>
      <c r="J434" s="225"/>
      <c r="K434" s="225"/>
      <c r="L434" s="225"/>
      <c r="M434" s="225"/>
      <c r="N434" s="225"/>
      <c r="O434" s="225"/>
      <c r="P434" s="225"/>
      <c r="Q434" s="225"/>
      <c r="R434" s="225"/>
      <c r="S434" s="225"/>
      <c r="T434" s="225"/>
      <c r="U434" s="225"/>
      <c r="V434" s="225"/>
      <c r="W434" s="225"/>
      <c r="X434" s="206"/>
      <c r="Y434" s="206"/>
      <c r="Z434" s="206"/>
      <c r="AA434" s="206"/>
      <c r="AB434" s="206"/>
      <c r="AC434" s="206"/>
      <c r="AD434" s="206"/>
      <c r="AE434" s="206"/>
      <c r="AF434" s="206"/>
      <c r="AG434" s="206" t="s">
        <v>280</v>
      </c>
      <c r="AH434" s="206">
        <v>0</v>
      </c>
      <c r="AI434" s="206"/>
      <c r="AJ434" s="206"/>
      <c r="AK434" s="206"/>
      <c r="AL434" s="206"/>
      <c r="AM434" s="206"/>
      <c r="AN434" s="206"/>
      <c r="AO434" s="206"/>
      <c r="AP434" s="206"/>
      <c r="AQ434" s="206"/>
      <c r="AR434" s="206"/>
      <c r="AS434" s="206"/>
      <c r="AT434" s="206"/>
      <c r="AU434" s="206"/>
      <c r="AV434" s="206"/>
      <c r="AW434" s="206"/>
      <c r="AX434" s="206"/>
      <c r="AY434" s="206"/>
      <c r="AZ434" s="206"/>
      <c r="BA434" s="206"/>
      <c r="BB434" s="206"/>
      <c r="BC434" s="206"/>
      <c r="BD434" s="206"/>
      <c r="BE434" s="206"/>
      <c r="BF434" s="206"/>
      <c r="BG434" s="206"/>
      <c r="BH434" s="206"/>
    </row>
    <row r="435" spans="1:60" outlineLevel="1" x14ac:dyDescent="0.25">
      <c r="A435" s="223"/>
      <c r="B435" s="224"/>
      <c r="C435" s="254" t="s">
        <v>1120</v>
      </c>
      <c r="D435" s="226"/>
      <c r="E435" s="227">
        <v>1.59</v>
      </c>
      <c r="F435" s="225"/>
      <c r="G435" s="225"/>
      <c r="H435" s="225"/>
      <c r="I435" s="225"/>
      <c r="J435" s="225"/>
      <c r="K435" s="225"/>
      <c r="L435" s="225"/>
      <c r="M435" s="225"/>
      <c r="N435" s="225"/>
      <c r="O435" s="225"/>
      <c r="P435" s="225"/>
      <c r="Q435" s="225"/>
      <c r="R435" s="225"/>
      <c r="S435" s="225"/>
      <c r="T435" s="225"/>
      <c r="U435" s="225"/>
      <c r="V435" s="225"/>
      <c r="W435" s="225"/>
      <c r="X435" s="206"/>
      <c r="Y435" s="206"/>
      <c r="Z435" s="206"/>
      <c r="AA435" s="206"/>
      <c r="AB435" s="206"/>
      <c r="AC435" s="206"/>
      <c r="AD435" s="206"/>
      <c r="AE435" s="206"/>
      <c r="AF435" s="206"/>
      <c r="AG435" s="206" t="s">
        <v>280</v>
      </c>
      <c r="AH435" s="206">
        <v>0</v>
      </c>
      <c r="AI435" s="206"/>
      <c r="AJ435" s="206"/>
      <c r="AK435" s="206"/>
      <c r="AL435" s="206"/>
      <c r="AM435" s="206"/>
      <c r="AN435" s="206"/>
      <c r="AO435" s="206"/>
      <c r="AP435" s="206"/>
      <c r="AQ435" s="206"/>
      <c r="AR435" s="206"/>
      <c r="AS435" s="206"/>
      <c r="AT435" s="206"/>
      <c r="AU435" s="206"/>
      <c r="AV435" s="206"/>
      <c r="AW435" s="206"/>
      <c r="AX435" s="206"/>
      <c r="AY435" s="206"/>
      <c r="AZ435" s="206"/>
      <c r="BA435" s="206"/>
      <c r="BB435" s="206"/>
      <c r="BC435" s="206"/>
      <c r="BD435" s="206"/>
      <c r="BE435" s="206"/>
      <c r="BF435" s="206"/>
      <c r="BG435" s="206"/>
      <c r="BH435" s="206"/>
    </row>
    <row r="436" spans="1:60" outlineLevel="1" x14ac:dyDescent="0.25">
      <c r="A436" s="244">
        <v>86</v>
      </c>
      <c r="B436" s="245" t="s">
        <v>739</v>
      </c>
      <c r="C436" s="255" t="s">
        <v>740</v>
      </c>
      <c r="D436" s="246" t="s">
        <v>0</v>
      </c>
      <c r="E436" s="247">
        <v>202.45583999999999</v>
      </c>
      <c r="F436" s="248"/>
      <c r="G436" s="249">
        <f>ROUND(E436*F436,2)</f>
        <v>0</v>
      </c>
      <c r="H436" s="248"/>
      <c r="I436" s="249">
        <f>ROUND(E436*H436,2)</f>
        <v>0</v>
      </c>
      <c r="J436" s="248"/>
      <c r="K436" s="249">
        <f>ROUND(E436*J436,2)</f>
        <v>0</v>
      </c>
      <c r="L436" s="249">
        <v>21</v>
      </c>
      <c r="M436" s="249">
        <f>G436*(1+L436/100)</f>
        <v>0</v>
      </c>
      <c r="N436" s="249">
        <v>0</v>
      </c>
      <c r="O436" s="249">
        <f>ROUND(E436*N436,2)</f>
        <v>0</v>
      </c>
      <c r="P436" s="249">
        <v>0</v>
      </c>
      <c r="Q436" s="250">
        <f>ROUND(E436*P436,2)</f>
        <v>0</v>
      </c>
      <c r="R436" s="225"/>
      <c r="S436" s="225" t="s">
        <v>276</v>
      </c>
      <c r="T436" s="225" t="s">
        <v>277</v>
      </c>
      <c r="U436" s="225">
        <v>0</v>
      </c>
      <c r="V436" s="225">
        <f>ROUND(E436*U436,2)</f>
        <v>0</v>
      </c>
      <c r="W436" s="225"/>
      <c r="X436" s="206"/>
      <c r="Y436" s="206"/>
      <c r="Z436" s="206"/>
      <c r="AA436" s="206"/>
      <c r="AB436" s="206"/>
      <c r="AC436" s="206"/>
      <c r="AD436" s="206"/>
      <c r="AE436" s="206"/>
      <c r="AF436" s="206"/>
      <c r="AG436" s="206" t="s">
        <v>455</v>
      </c>
      <c r="AH436" s="206"/>
      <c r="AI436" s="206"/>
      <c r="AJ436" s="206"/>
      <c r="AK436" s="206"/>
      <c r="AL436" s="206"/>
      <c r="AM436" s="206"/>
      <c r="AN436" s="206"/>
      <c r="AO436" s="206"/>
      <c r="AP436" s="206"/>
      <c r="AQ436" s="206"/>
      <c r="AR436" s="206"/>
      <c r="AS436" s="206"/>
      <c r="AT436" s="206"/>
      <c r="AU436" s="206"/>
      <c r="AV436" s="206"/>
      <c r="AW436" s="206"/>
      <c r="AX436" s="206"/>
      <c r="AY436" s="206"/>
      <c r="AZ436" s="206"/>
      <c r="BA436" s="206"/>
      <c r="BB436" s="206"/>
      <c r="BC436" s="206"/>
      <c r="BD436" s="206"/>
      <c r="BE436" s="206"/>
      <c r="BF436" s="206"/>
      <c r="BG436" s="206"/>
      <c r="BH436" s="206"/>
    </row>
    <row r="437" spans="1:60" ht="20.399999999999999" outlineLevel="1" x14ac:dyDescent="0.25">
      <c r="A437" s="237">
        <v>87</v>
      </c>
      <c r="B437" s="238" t="s">
        <v>748</v>
      </c>
      <c r="C437" s="253" t="s">
        <v>749</v>
      </c>
      <c r="D437" s="239" t="s">
        <v>314</v>
      </c>
      <c r="E437" s="240">
        <v>25.15</v>
      </c>
      <c r="F437" s="241"/>
      <c r="G437" s="242">
        <f>ROUND(E437*F437,2)</f>
        <v>0</v>
      </c>
      <c r="H437" s="241"/>
      <c r="I437" s="242">
        <f>ROUND(E437*H437,2)</f>
        <v>0</v>
      </c>
      <c r="J437" s="241"/>
      <c r="K437" s="242">
        <f>ROUND(E437*J437,2)</f>
        <v>0</v>
      </c>
      <c r="L437" s="242">
        <v>21</v>
      </c>
      <c r="M437" s="242">
        <f>G437*(1+L437/100)</f>
        <v>0</v>
      </c>
      <c r="N437" s="242">
        <v>1.018E-2</v>
      </c>
      <c r="O437" s="242">
        <f>ROUND(E437*N437,2)</f>
        <v>0.26</v>
      </c>
      <c r="P437" s="242">
        <v>0</v>
      </c>
      <c r="Q437" s="243">
        <f>ROUND(E437*P437,2)</f>
        <v>0</v>
      </c>
      <c r="R437" s="225"/>
      <c r="S437" s="225" t="s">
        <v>276</v>
      </c>
      <c r="T437" s="225" t="s">
        <v>277</v>
      </c>
      <c r="U437" s="225">
        <v>0.31788</v>
      </c>
      <c r="V437" s="225">
        <f>ROUND(E437*U437,2)</f>
        <v>7.99</v>
      </c>
      <c r="W437" s="225"/>
      <c r="X437" s="206"/>
      <c r="Y437" s="206"/>
      <c r="Z437" s="206"/>
      <c r="AA437" s="206"/>
      <c r="AB437" s="206"/>
      <c r="AC437" s="206"/>
      <c r="AD437" s="206"/>
      <c r="AE437" s="206"/>
      <c r="AF437" s="206"/>
      <c r="AG437" s="206" t="s">
        <v>607</v>
      </c>
      <c r="AH437" s="206"/>
      <c r="AI437" s="206"/>
      <c r="AJ437" s="206"/>
      <c r="AK437" s="206"/>
      <c r="AL437" s="206"/>
      <c r="AM437" s="206"/>
      <c r="AN437" s="206"/>
      <c r="AO437" s="206"/>
      <c r="AP437" s="206"/>
      <c r="AQ437" s="206"/>
      <c r="AR437" s="206"/>
      <c r="AS437" s="206"/>
      <c r="AT437" s="206"/>
      <c r="AU437" s="206"/>
      <c r="AV437" s="206"/>
      <c r="AW437" s="206"/>
      <c r="AX437" s="206"/>
      <c r="AY437" s="206"/>
      <c r="AZ437" s="206"/>
      <c r="BA437" s="206"/>
      <c r="BB437" s="206"/>
      <c r="BC437" s="206"/>
      <c r="BD437" s="206"/>
      <c r="BE437" s="206"/>
      <c r="BF437" s="206"/>
      <c r="BG437" s="206"/>
      <c r="BH437" s="206"/>
    </row>
    <row r="438" spans="1:60" outlineLevel="1" x14ac:dyDescent="0.25">
      <c r="A438" s="223"/>
      <c r="B438" s="224"/>
      <c r="C438" s="254" t="s">
        <v>1116</v>
      </c>
      <c r="D438" s="226"/>
      <c r="E438" s="227">
        <v>9.9600000000000009</v>
      </c>
      <c r="F438" s="225"/>
      <c r="G438" s="225"/>
      <c r="H438" s="225"/>
      <c r="I438" s="225"/>
      <c r="J438" s="225"/>
      <c r="K438" s="225"/>
      <c r="L438" s="225"/>
      <c r="M438" s="225"/>
      <c r="N438" s="225"/>
      <c r="O438" s="225"/>
      <c r="P438" s="225"/>
      <c r="Q438" s="225"/>
      <c r="R438" s="225"/>
      <c r="S438" s="225"/>
      <c r="T438" s="225"/>
      <c r="U438" s="225"/>
      <c r="V438" s="225"/>
      <c r="W438" s="225"/>
      <c r="X438" s="206"/>
      <c r="Y438" s="206"/>
      <c r="Z438" s="206"/>
      <c r="AA438" s="206"/>
      <c r="AB438" s="206"/>
      <c r="AC438" s="206"/>
      <c r="AD438" s="206"/>
      <c r="AE438" s="206"/>
      <c r="AF438" s="206"/>
      <c r="AG438" s="206" t="s">
        <v>280</v>
      </c>
      <c r="AH438" s="206">
        <v>0</v>
      </c>
      <c r="AI438" s="206"/>
      <c r="AJ438" s="206"/>
      <c r="AK438" s="206"/>
      <c r="AL438" s="206"/>
      <c r="AM438" s="206"/>
      <c r="AN438" s="206"/>
      <c r="AO438" s="206"/>
      <c r="AP438" s="206"/>
      <c r="AQ438" s="206"/>
      <c r="AR438" s="206"/>
      <c r="AS438" s="206"/>
      <c r="AT438" s="206"/>
      <c r="AU438" s="206"/>
      <c r="AV438" s="206"/>
      <c r="AW438" s="206"/>
      <c r="AX438" s="206"/>
      <c r="AY438" s="206"/>
      <c r="AZ438" s="206"/>
      <c r="BA438" s="206"/>
      <c r="BB438" s="206"/>
      <c r="BC438" s="206"/>
      <c r="BD438" s="206"/>
      <c r="BE438" s="206"/>
      <c r="BF438" s="206"/>
      <c r="BG438" s="206"/>
      <c r="BH438" s="206"/>
    </row>
    <row r="439" spans="1:60" outlineLevel="1" x14ac:dyDescent="0.25">
      <c r="A439" s="223"/>
      <c r="B439" s="224"/>
      <c r="C439" s="254" t="s">
        <v>1117</v>
      </c>
      <c r="D439" s="226"/>
      <c r="E439" s="227">
        <v>5.72</v>
      </c>
      <c r="F439" s="225"/>
      <c r="G439" s="225"/>
      <c r="H439" s="225"/>
      <c r="I439" s="225"/>
      <c r="J439" s="225"/>
      <c r="K439" s="225"/>
      <c r="L439" s="225"/>
      <c r="M439" s="225"/>
      <c r="N439" s="225"/>
      <c r="O439" s="225"/>
      <c r="P439" s="225"/>
      <c r="Q439" s="225"/>
      <c r="R439" s="225"/>
      <c r="S439" s="225"/>
      <c r="T439" s="225"/>
      <c r="U439" s="225"/>
      <c r="V439" s="225"/>
      <c r="W439" s="225"/>
      <c r="X439" s="206"/>
      <c r="Y439" s="206"/>
      <c r="Z439" s="206"/>
      <c r="AA439" s="206"/>
      <c r="AB439" s="206"/>
      <c r="AC439" s="206"/>
      <c r="AD439" s="206"/>
      <c r="AE439" s="206"/>
      <c r="AF439" s="206"/>
      <c r="AG439" s="206" t="s">
        <v>280</v>
      </c>
      <c r="AH439" s="206">
        <v>0</v>
      </c>
      <c r="AI439" s="206"/>
      <c r="AJ439" s="206"/>
      <c r="AK439" s="206"/>
      <c r="AL439" s="206"/>
      <c r="AM439" s="206"/>
      <c r="AN439" s="206"/>
      <c r="AO439" s="206"/>
      <c r="AP439" s="206"/>
      <c r="AQ439" s="206"/>
      <c r="AR439" s="206"/>
      <c r="AS439" s="206"/>
      <c r="AT439" s="206"/>
      <c r="AU439" s="206"/>
      <c r="AV439" s="206"/>
      <c r="AW439" s="206"/>
      <c r="AX439" s="206"/>
      <c r="AY439" s="206"/>
      <c r="AZ439" s="206"/>
      <c r="BA439" s="206"/>
      <c r="BB439" s="206"/>
      <c r="BC439" s="206"/>
      <c r="BD439" s="206"/>
      <c r="BE439" s="206"/>
      <c r="BF439" s="206"/>
      <c r="BG439" s="206"/>
      <c r="BH439" s="206"/>
    </row>
    <row r="440" spans="1:60" outlineLevel="1" x14ac:dyDescent="0.25">
      <c r="A440" s="223"/>
      <c r="B440" s="224"/>
      <c r="C440" s="254" t="s">
        <v>1118</v>
      </c>
      <c r="D440" s="226"/>
      <c r="E440" s="227">
        <v>6.28</v>
      </c>
      <c r="F440" s="225"/>
      <c r="G440" s="225"/>
      <c r="H440" s="225"/>
      <c r="I440" s="225"/>
      <c r="J440" s="225"/>
      <c r="K440" s="225"/>
      <c r="L440" s="225"/>
      <c r="M440" s="225"/>
      <c r="N440" s="225"/>
      <c r="O440" s="225"/>
      <c r="P440" s="225"/>
      <c r="Q440" s="225"/>
      <c r="R440" s="225"/>
      <c r="S440" s="225"/>
      <c r="T440" s="225"/>
      <c r="U440" s="225"/>
      <c r="V440" s="225"/>
      <c r="W440" s="225"/>
      <c r="X440" s="206"/>
      <c r="Y440" s="206"/>
      <c r="Z440" s="206"/>
      <c r="AA440" s="206"/>
      <c r="AB440" s="206"/>
      <c r="AC440" s="206"/>
      <c r="AD440" s="206"/>
      <c r="AE440" s="206"/>
      <c r="AF440" s="206"/>
      <c r="AG440" s="206" t="s">
        <v>280</v>
      </c>
      <c r="AH440" s="206">
        <v>0</v>
      </c>
      <c r="AI440" s="206"/>
      <c r="AJ440" s="206"/>
      <c r="AK440" s="206"/>
      <c r="AL440" s="206"/>
      <c r="AM440" s="206"/>
      <c r="AN440" s="206"/>
      <c r="AO440" s="206"/>
      <c r="AP440" s="206"/>
      <c r="AQ440" s="206"/>
      <c r="AR440" s="206"/>
      <c r="AS440" s="206"/>
      <c r="AT440" s="206"/>
      <c r="AU440" s="206"/>
      <c r="AV440" s="206"/>
      <c r="AW440" s="206"/>
      <c r="AX440" s="206"/>
      <c r="AY440" s="206"/>
      <c r="AZ440" s="206"/>
      <c r="BA440" s="206"/>
      <c r="BB440" s="206"/>
      <c r="BC440" s="206"/>
      <c r="BD440" s="206"/>
      <c r="BE440" s="206"/>
      <c r="BF440" s="206"/>
      <c r="BG440" s="206"/>
      <c r="BH440" s="206"/>
    </row>
    <row r="441" spans="1:60" outlineLevel="1" x14ac:dyDescent="0.25">
      <c r="A441" s="223"/>
      <c r="B441" s="224"/>
      <c r="C441" s="254" t="s">
        <v>1119</v>
      </c>
      <c r="D441" s="226"/>
      <c r="E441" s="227">
        <v>1.6</v>
      </c>
      <c r="F441" s="225"/>
      <c r="G441" s="225"/>
      <c r="H441" s="225"/>
      <c r="I441" s="225"/>
      <c r="J441" s="225"/>
      <c r="K441" s="225"/>
      <c r="L441" s="225"/>
      <c r="M441" s="225"/>
      <c r="N441" s="225"/>
      <c r="O441" s="225"/>
      <c r="P441" s="225"/>
      <c r="Q441" s="225"/>
      <c r="R441" s="225"/>
      <c r="S441" s="225"/>
      <c r="T441" s="225"/>
      <c r="U441" s="225"/>
      <c r="V441" s="225"/>
      <c r="W441" s="225"/>
      <c r="X441" s="206"/>
      <c r="Y441" s="206"/>
      <c r="Z441" s="206"/>
      <c r="AA441" s="206"/>
      <c r="AB441" s="206"/>
      <c r="AC441" s="206"/>
      <c r="AD441" s="206"/>
      <c r="AE441" s="206"/>
      <c r="AF441" s="206"/>
      <c r="AG441" s="206" t="s">
        <v>280</v>
      </c>
      <c r="AH441" s="206">
        <v>0</v>
      </c>
      <c r="AI441" s="206"/>
      <c r="AJ441" s="206"/>
      <c r="AK441" s="206"/>
      <c r="AL441" s="206"/>
      <c r="AM441" s="206"/>
      <c r="AN441" s="206"/>
      <c r="AO441" s="206"/>
      <c r="AP441" s="206"/>
      <c r="AQ441" s="206"/>
      <c r="AR441" s="206"/>
      <c r="AS441" s="206"/>
      <c r="AT441" s="206"/>
      <c r="AU441" s="206"/>
      <c r="AV441" s="206"/>
      <c r="AW441" s="206"/>
      <c r="AX441" s="206"/>
      <c r="AY441" s="206"/>
      <c r="AZ441" s="206"/>
      <c r="BA441" s="206"/>
      <c r="BB441" s="206"/>
      <c r="BC441" s="206"/>
      <c r="BD441" s="206"/>
      <c r="BE441" s="206"/>
      <c r="BF441" s="206"/>
      <c r="BG441" s="206"/>
      <c r="BH441" s="206"/>
    </row>
    <row r="442" spans="1:60" outlineLevel="1" x14ac:dyDescent="0.25">
      <c r="A442" s="223"/>
      <c r="B442" s="224"/>
      <c r="C442" s="254" t="s">
        <v>1120</v>
      </c>
      <c r="D442" s="226"/>
      <c r="E442" s="227">
        <v>1.59</v>
      </c>
      <c r="F442" s="225"/>
      <c r="G442" s="225"/>
      <c r="H442" s="225"/>
      <c r="I442" s="225"/>
      <c r="J442" s="225"/>
      <c r="K442" s="225"/>
      <c r="L442" s="225"/>
      <c r="M442" s="225"/>
      <c r="N442" s="225"/>
      <c r="O442" s="225"/>
      <c r="P442" s="225"/>
      <c r="Q442" s="225"/>
      <c r="R442" s="225"/>
      <c r="S442" s="225"/>
      <c r="T442" s="225"/>
      <c r="U442" s="225"/>
      <c r="V442" s="225"/>
      <c r="W442" s="225"/>
      <c r="X442" s="206"/>
      <c r="Y442" s="206"/>
      <c r="Z442" s="206"/>
      <c r="AA442" s="206"/>
      <c r="AB442" s="206"/>
      <c r="AC442" s="206"/>
      <c r="AD442" s="206"/>
      <c r="AE442" s="206"/>
      <c r="AF442" s="206"/>
      <c r="AG442" s="206" t="s">
        <v>280</v>
      </c>
      <c r="AH442" s="206">
        <v>0</v>
      </c>
      <c r="AI442" s="206"/>
      <c r="AJ442" s="206"/>
      <c r="AK442" s="206"/>
      <c r="AL442" s="206"/>
      <c r="AM442" s="206"/>
      <c r="AN442" s="206"/>
      <c r="AO442" s="206"/>
      <c r="AP442" s="206"/>
      <c r="AQ442" s="206"/>
      <c r="AR442" s="206"/>
      <c r="AS442" s="206"/>
      <c r="AT442" s="206"/>
      <c r="AU442" s="206"/>
      <c r="AV442" s="206"/>
      <c r="AW442" s="206"/>
      <c r="AX442" s="206"/>
      <c r="AY442" s="206"/>
      <c r="AZ442" s="206"/>
      <c r="BA442" s="206"/>
      <c r="BB442" s="206"/>
      <c r="BC442" s="206"/>
      <c r="BD442" s="206"/>
      <c r="BE442" s="206"/>
      <c r="BF442" s="206"/>
      <c r="BG442" s="206"/>
      <c r="BH442" s="206"/>
    </row>
    <row r="443" spans="1:60" outlineLevel="1" x14ac:dyDescent="0.25">
      <c r="A443" s="237">
        <v>88</v>
      </c>
      <c r="B443" s="238" t="s">
        <v>750</v>
      </c>
      <c r="C443" s="253" t="s">
        <v>1121</v>
      </c>
      <c r="D443" s="239" t="s">
        <v>314</v>
      </c>
      <c r="E443" s="240">
        <v>27.664999999999999</v>
      </c>
      <c r="F443" s="241"/>
      <c r="G443" s="242">
        <f>ROUND(E443*F443,2)</f>
        <v>0</v>
      </c>
      <c r="H443" s="241"/>
      <c r="I443" s="242">
        <f>ROUND(E443*H443,2)</f>
        <v>0</v>
      </c>
      <c r="J443" s="241"/>
      <c r="K443" s="242">
        <f>ROUND(E443*J443,2)</f>
        <v>0</v>
      </c>
      <c r="L443" s="242">
        <v>21</v>
      </c>
      <c r="M443" s="242">
        <f>G443*(1+L443/100)</f>
        <v>0</v>
      </c>
      <c r="N443" s="242">
        <v>1.4200000000000001E-2</v>
      </c>
      <c r="O443" s="242">
        <f>ROUND(E443*N443,2)</f>
        <v>0.39</v>
      </c>
      <c r="P443" s="242">
        <v>0</v>
      </c>
      <c r="Q443" s="243">
        <f>ROUND(E443*P443,2)</f>
        <v>0</v>
      </c>
      <c r="R443" s="225" t="s">
        <v>672</v>
      </c>
      <c r="S443" s="225" t="s">
        <v>276</v>
      </c>
      <c r="T443" s="225" t="s">
        <v>277</v>
      </c>
      <c r="U443" s="225">
        <v>0</v>
      </c>
      <c r="V443" s="225">
        <f>ROUND(E443*U443,2)</f>
        <v>0</v>
      </c>
      <c r="W443" s="225"/>
      <c r="X443" s="206"/>
      <c r="Y443" s="206"/>
      <c r="Z443" s="206"/>
      <c r="AA443" s="206"/>
      <c r="AB443" s="206"/>
      <c r="AC443" s="206"/>
      <c r="AD443" s="206"/>
      <c r="AE443" s="206"/>
      <c r="AF443" s="206"/>
      <c r="AG443" s="206" t="s">
        <v>695</v>
      </c>
      <c r="AH443" s="206"/>
      <c r="AI443" s="206"/>
      <c r="AJ443" s="206"/>
      <c r="AK443" s="206"/>
      <c r="AL443" s="206"/>
      <c r="AM443" s="206"/>
      <c r="AN443" s="206"/>
      <c r="AO443" s="206"/>
      <c r="AP443" s="206"/>
      <c r="AQ443" s="206"/>
      <c r="AR443" s="206"/>
      <c r="AS443" s="206"/>
      <c r="AT443" s="206"/>
      <c r="AU443" s="206"/>
      <c r="AV443" s="206"/>
      <c r="AW443" s="206"/>
      <c r="AX443" s="206"/>
      <c r="AY443" s="206"/>
      <c r="AZ443" s="206"/>
      <c r="BA443" s="206"/>
      <c r="BB443" s="206"/>
      <c r="BC443" s="206"/>
      <c r="BD443" s="206"/>
      <c r="BE443" s="206"/>
      <c r="BF443" s="206"/>
      <c r="BG443" s="206"/>
      <c r="BH443" s="206"/>
    </row>
    <row r="444" spans="1:60" outlineLevel="1" x14ac:dyDescent="0.25">
      <c r="A444" s="223"/>
      <c r="B444" s="224"/>
      <c r="C444" s="256" t="s">
        <v>752</v>
      </c>
      <c r="D444" s="228"/>
      <c r="E444" s="229"/>
      <c r="F444" s="225"/>
      <c r="G444" s="225"/>
      <c r="H444" s="225"/>
      <c r="I444" s="225"/>
      <c r="J444" s="225"/>
      <c r="K444" s="225"/>
      <c r="L444" s="225"/>
      <c r="M444" s="225"/>
      <c r="N444" s="225"/>
      <c r="O444" s="225"/>
      <c r="P444" s="225"/>
      <c r="Q444" s="225"/>
      <c r="R444" s="225"/>
      <c r="S444" s="225"/>
      <c r="T444" s="225"/>
      <c r="U444" s="225"/>
      <c r="V444" s="225"/>
      <c r="W444" s="225"/>
      <c r="X444" s="206"/>
      <c r="Y444" s="206"/>
      <c r="Z444" s="206"/>
      <c r="AA444" s="206"/>
      <c r="AB444" s="206"/>
      <c r="AC444" s="206"/>
      <c r="AD444" s="206"/>
      <c r="AE444" s="206"/>
      <c r="AF444" s="206"/>
      <c r="AG444" s="206" t="s">
        <v>280</v>
      </c>
      <c r="AH444" s="206"/>
      <c r="AI444" s="206"/>
      <c r="AJ444" s="206"/>
      <c r="AK444" s="206"/>
      <c r="AL444" s="206"/>
      <c r="AM444" s="206"/>
      <c r="AN444" s="206"/>
      <c r="AO444" s="206"/>
      <c r="AP444" s="206"/>
      <c r="AQ444" s="206"/>
      <c r="AR444" s="206"/>
      <c r="AS444" s="206"/>
      <c r="AT444" s="206"/>
      <c r="AU444" s="206"/>
      <c r="AV444" s="206"/>
      <c r="AW444" s="206"/>
      <c r="AX444" s="206"/>
      <c r="AY444" s="206"/>
      <c r="AZ444" s="206"/>
      <c r="BA444" s="206"/>
      <c r="BB444" s="206"/>
      <c r="BC444" s="206"/>
      <c r="BD444" s="206"/>
      <c r="BE444" s="206"/>
      <c r="BF444" s="206"/>
      <c r="BG444" s="206"/>
      <c r="BH444" s="206"/>
    </row>
    <row r="445" spans="1:60" outlineLevel="1" x14ac:dyDescent="0.25">
      <c r="A445" s="223"/>
      <c r="B445" s="224"/>
      <c r="C445" s="257" t="s">
        <v>1122</v>
      </c>
      <c r="D445" s="228"/>
      <c r="E445" s="229">
        <v>9.9600000000000009</v>
      </c>
      <c r="F445" s="225"/>
      <c r="G445" s="225"/>
      <c r="H445" s="225"/>
      <c r="I445" s="225"/>
      <c r="J445" s="225"/>
      <c r="K445" s="225"/>
      <c r="L445" s="225"/>
      <c r="M445" s="225"/>
      <c r="N445" s="225"/>
      <c r="O445" s="225"/>
      <c r="P445" s="225"/>
      <c r="Q445" s="225"/>
      <c r="R445" s="225"/>
      <c r="S445" s="225"/>
      <c r="T445" s="225"/>
      <c r="U445" s="225"/>
      <c r="V445" s="225"/>
      <c r="W445" s="225"/>
      <c r="X445" s="206"/>
      <c r="Y445" s="206"/>
      <c r="Z445" s="206"/>
      <c r="AA445" s="206"/>
      <c r="AB445" s="206"/>
      <c r="AC445" s="206"/>
      <c r="AD445" s="206"/>
      <c r="AE445" s="206"/>
      <c r="AF445" s="206"/>
      <c r="AG445" s="206" t="s">
        <v>280</v>
      </c>
      <c r="AH445" s="206">
        <v>2</v>
      </c>
      <c r="AI445" s="206"/>
      <c r="AJ445" s="206"/>
      <c r="AK445" s="206"/>
      <c r="AL445" s="206"/>
      <c r="AM445" s="206"/>
      <c r="AN445" s="206"/>
      <c r="AO445" s="206"/>
      <c r="AP445" s="206"/>
      <c r="AQ445" s="206"/>
      <c r="AR445" s="206"/>
      <c r="AS445" s="206"/>
      <c r="AT445" s="206"/>
      <c r="AU445" s="206"/>
      <c r="AV445" s="206"/>
      <c r="AW445" s="206"/>
      <c r="AX445" s="206"/>
      <c r="AY445" s="206"/>
      <c r="AZ445" s="206"/>
      <c r="BA445" s="206"/>
      <c r="BB445" s="206"/>
      <c r="BC445" s="206"/>
      <c r="BD445" s="206"/>
      <c r="BE445" s="206"/>
      <c r="BF445" s="206"/>
      <c r="BG445" s="206"/>
      <c r="BH445" s="206"/>
    </row>
    <row r="446" spans="1:60" outlineLevel="1" x14ac:dyDescent="0.25">
      <c r="A446" s="223"/>
      <c r="B446" s="224"/>
      <c r="C446" s="257" t="s">
        <v>1123</v>
      </c>
      <c r="D446" s="228"/>
      <c r="E446" s="229">
        <v>5.72</v>
      </c>
      <c r="F446" s="225"/>
      <c r="G446" s="225"/>
      <c r="H446" s="225"/>
      <c r="I446" s="225"/>
      <c r="J446" s="225"/>
      <c r="K446" s="225"/>
      <c r="L446" s="225"/>
      <c r="M446" s="225"/>
      <c r="N446" s="225"/>
      <c r="O446" s="225"/>
      <c r="P446" s="225"/>
      <c r="Q446" s="225"/>
      <c r="R446" s="225"/>
      <c r="S446" s="225"/>
      <c r="T446" s="225"/>
      <c r="U446" s="225"/>
      <c r="V446" s="225"/>
      <c r="W446" s="225"/>
      <c r="X446" s="206"/>
      <c r="Y446" s="206"/>
      <c r="Z446" s="206"/>
      <c r="AA446" s="206"/>
      <c r="AB446" s="206"/>
      <c r="AC446" s="206"/>
      <c r="AD446" s="206"/>
      <c r="AE446" s="206"/>
      <c r="AF446" s="206"/>
      <c r="AG446" s="206" t="s">
        <v>280</v>
      </c>
      <c r="AH446" s="206">
        <v>2</v>
      </c>
      <c r="AI446" s="206"/>
      <c r="AJ446" s="206"/>
      <c r="AK446" s="206"/>
      <c r="AL446" s="206"/>
      <c r="AM446" s="206"/>
      <c r="AN446" s="206"/>
      <c r="AO446" s="206"/>
      <c r="AP446" s="206"/>
      <c r="AQ446" s="206"/>
      <c r="AR446" s="206"/>
      <c r="AS446" s="206"/>
      <c r="AT446" s="206"/>
      <c r="AU446" s="206"/>
      <c r="AV446" s="206"/>
      <c r="AW446" s="206"/>
      <c r="AX446" s="206"/>
      <c r="AY446" s="206"/>
      <c r="AZ446" s="206"/>
      <c r="BA446" s="206"/>
      <c r="BB446" s="206"/>
      <c r="BC446" s="206"/>
      <c r="BD446" s="206"/>
      <c r="BE446" s="206"/>
      <c r="BF446" s="206"/>
      <c r="BG446" s="206"/>
      <c r="BH446" s="206"/>
    </row>
    <row r="447" spans="1:60" outlineLevel="1" x14ac:dyDescent="0.25">
      <c r="A447" s="223"/>
      <c r="B447" s="224"/>
      <c r="C447" s="257" t="s">
        <v>1124</v>
      </c>
      <c r="D447" s="228"/>
      <c r="E447" s="229">
        <v>6.28</v>
      </c>
      <c r="F447" s="225"/>
      <c r="G447" s="225"/>
      <c r="H447" s="225"/>
      <c r="I447" s="225"/>
      <c r="J447" s="225"/>
      <c r="K447" s="225"/>
      <c r="L447" s="225"/>
      <c r="M447" s="225"/>
      <c r="N447" s="225"/>
      <c r="O447" s="225"/>
      <c r="P447" s="225"/>
      <c r="Q447" s="225"/>
      <c r="R447" s="225"/>
      <c r="S447" s="225"/>
      <c r="T447" s="225"/>
      <c r="U447" s="225"/>
      <c r="V447" s="225"/>
      <c r="W447" s="225"/>
      <c r="X447" s="206"/>
      <c r="Y447" s="206"/>
      <c r="Z447" s="206"/>
      <c r="AA447" s="206"/>
      <c r="AB447" s="206"/>
      <c r="AC447" s="206"/>
      <c r="AD447" s="206"/>
      <c r="AE447" s="206"/>
      <c r="AF447" s="206"/>
      <c r="AG447" s="206" t="s">
        <v>280</v>
      </c>
      <c r="AH447" s="206">
        <v>2</v>
      </c>
      <c r="AI447" s="206"/>
      <c r="AJ447" s="206"/>
      <c r="AK447" s="206"/>
      <c r="AL447" s="206"/>
      <c r="AM447" s="206"/>
      <c r="AN447" s="206"/>
      <c r="AO447" s="206"/>
      <c r="AP447" s="206"/>
      <c r="AQ447" s="206"/>
      <c r="AR447" s="206"/>
      <c r="AS447" s="206"/>
      <c r="AT447" s="206"/>
      <c r="AU447" s="206"/>
      <c r="AV447" s="206"/>
      <c r="AW447" s="206"/>
      <c r="AX447" s="206"/>
      <c r="AY447" s="206"/>
      <c r="AZ447" s="206"/>
      <c r="BA447" s="206"/>
      <c r="BB447" s="206"/>
      <c r="BC447" s="206"/>
      <c r="BD447" s="206"/>
      <c r="BE447" s="206"/>
      <c r="BF447" s="206"/>
      <c r="BG447" s="206"/>
      <c r="BH447" s="206"/>
    </row>
    <row r="448" spans="1:60" outlineLevel="1" x14ac:dyDescent="0.25">
      <c r="A448" s="223"/>
      <c r="B448" s="224"/>
      <c r="C448" s="257" t="s">
        <v>1125</v>
      </c>
      <c r="D448" s="228"/>
      <c r="E448" s="229">
        <v>1.6</v>
      </c>
      <c r="F448" s="225"/>
      <c r="G448" s="225"/>
      <c r="H448" s="225"/>
      <c r="I448" s="225"/>
      <c r="J448" s="225"/>
      <c r="K448" s="225"/>
      <c r="L448" s="225"/>
      <c r="M448" s="225"/>
      <c r="N448" s="225"/>
      <c r="O448" s="225"/>
      <c r="P448" s="225"/>
      <c r="Q448" s="225"/>
      <c r="R448" s="225"/>
      <c r="S448" s="225"/>
      <c r="T448" s="225"/>
      <c r="U448" s="225"/>
      <c r="V448" s="225"/>
      <c r="W448" s="225"/>
      <c r="X448" s="206"/>
      <c r="Y448" s="206"/>
      <c r="Z448" s="206"/>
      <c r="AA448" s="206"/>
      <c r="AB448" s="206"/>
      <c r="AC448" s="206"/>
      <c r="AD448" s="206"/>
      <c r="AE448" s="206"/>
      <c r="AF448" s="206"/>
      <c r="AG448" s="206" t="s">
        <v>280</v>
      </c>
      <c r="AH448" s="206">
        <v>2</v>
      </c>
      <c r="AI448" s="206"/>
      <c r="AJ448" s="206"/>
      <c r="AK448" s="206"/>
      <c r="AL448" s="206"/>
      <c r="AM448" s="206"/>
      <c r="AN448" s="206"/>
      <c r="AO448" s="206"/>
      <c r="AP448" s="206"/>
      <c r="AQ448" s="206"/>
      <c r="AR448" s="206"/>
      <c r="AS448" s="206"/>
      <c r="AT448" s="206"/>
      <c r="AU448" s="206"/>
      <c r="AV448" s="206"/>
      <c r="AW448" s="206"/>
      <c r="AX448" s="206"/>
      <c r="AY448" s="206"/>
      <c r="AZ448" s="206"/>
      <c r="BA448" s="206"/>
      <c r="BB448" s="206"/>
      <c r="BC448" s="206"/>
      <c r="BD448" s="206"/>
      <c r="BE448" s="206"/>
      <c r="BF448" s="206"/>
      <c r="BG448" s="206"/>
      <c r="BH448" s="206"/>
    </row>
    <row r="449" spans="1:60" outlineLevel="1" x14ac:dyDescent="0.25">
      <c r="A449" s="223"/>
      <c r="B449" s="224"/>
      <c r="C449" s="257" t="s">
        <v>1126</v>
      </c>
      <c r="D449" s="228"/>
      <c r="E449" s="229">
        <v>1.59</v>
      </c>
      <c r="F449" s="225"/>
      <c r="G449" s="225"/>
      <c r="H449" s="225"/>
      <c r="I449" s="225"/>
      <c r="J449" s="225"/>
      <c r="K449" s="225"/>
      <c r="L449" s="225"/>
      <c r="M449" s="225"/>
      <c r="N449" s="225"/>
      <c r="O449" s="225"/>
      <c r="P449" s="225"/>
      <c r="Q449" s="225"/>
      <c r="R449" s="225"/>
      <c r="S449" s="225"/>
      <c r="T449" s="225"/>
      <c r="U449" s="225"/>
      <c r="V449" s="225"/>
      <c r="W449" s="225"/>
      <c r="X449" s="206"/>
      <c r="Y449" s="206"/>
      <c r="Z449" s="206"/>
      <c r="AA449" s="206"/>
      <c r="AB449" s="206"/>
      <c r="AC449" s="206"/>
      <c r="AD449" s="206"/>
      <c r="AE449" s="206"/>
      <c r="AF449" s="206"/>
      <c r="AG449" s="206" t="s">
        <v>280</v>
      </c>
      <c r="AH449" s="206">
        <v>2</v>
      </c>
      <c r="AI449" s="206"/>
      <c r="AJ449" s="206"/>
      <c r="AK449" s="206"/>
      <c r="AL449" s="206"/>
      <c r="AM449" s="206"/>
      <c r="AN449" s="206"/>
      <c r="AO449" s="206"/>
      <c r="AP449" s="206"/>
      <c r="AQ449" s="206"/>
      <c r="AR449" s="206"/>
      <c r="AS449" s="206"/>
      <c r="AT449" s="206"/>
      <c r="AU449" s="206"/>
      <c r="AV449" s="206"/>
      <c r="AW449" s="206"/>
      <c r="AX449" s="206"/>
      <c r="AY449" s="206"/>
      <c r="AZ449" s="206"/>
      <c r="BA449" s="206"/>
      <c r="BB449" s="206"/>
      <c r="BC449" s="206"/>
      <c r="BD449" s="206"/>
      <c r="BE449" s="206"/>
      <c r="BF449" s="206"/>
      <c r="BG449" s="206"/>
      <c r="BH449" s="206"/>
    </row>
    <row r="450" spans="1:60" outlineLevel="1" x14ac:dyDescent="0.25">
      <c r="A450" s="223"/>
      <c r="B450" s="224"/>
      <c r="C450" s="256" t="s">
        <v>762</v>
      </c>
      <c r="D450" s="228"/>
      <c r="E450" s="229"/>
      <c r="F450" s="225"/>
      <c r="G450" s="225"/>
      <c r="H450" s="225"/>
      <c r="I450" s="225"/>
      <c r="J450" s="225"/>
      <c r="K450" s="225"/>
      <c r="L450" s="225"/>
      <c r="M450" s="225"/>
      <c r="N450" s="225"/>
      <c r="O450" s="225"/>
      <c r="P450" s="225"/>
      <c r="Q450" s="225"/>
      <c r="R450" s="225"/>
      <c r="S450" s="225"/>
      <c r="T450" s="225"/>
      <c r="U450" s="225"/>
      <c r="V450" s="225"/>
      <c r="W450" s="225"/>
      <c r="X450" s="206"/>
      <c r="Y450" s="206"/>
      <c r="Z450" s="206"/>
      <c r="AA450" s="206"/>
      <c r="AB450" s="206"/>
      <c r="AC450" s="206"/>
      <c r="AD450" s="206"/>
      <c r="AE450" s="206"/>
      <c r="AF450" s="206"/>
      <c r="AG450" s="206" t="s">
        <v>280</v>
      </c>
      <c r="AH450" s="206"/>
      <c r="AI450" s="206"/>
      <c r="AJ450" s="206"/>
      <c r="AK450" s="206"/>
      <c r="AL450" s="206"/>
      <c r="AM450" s="206"/>
      <c r="AN450" s="206"/>
      <c r="AO450" s="206"/>
      <c r="AP450" s="206"/>
      <c r="AQ450" s="206"/>
      <c r="AR450" s="206"/>
      <c r="AS450" s="206"/>
      <c r="AT450" s="206"/>
      <c r="AU450" s="206"/>
      <c r="AV450" s="206"/>
      <c r="AW450" s="206"/>
      <c r="AX450" s="206"/>
      <c r="AY450" s="206"/>
      <c r="AZ450" s="206"/>
      <c r="BA450" s="206"/>
      <c r="BB450" s="206"/>
      <c r="BC450" s="206"/>
      <c r="BD450" s="206"/>
      <c r="BE450" s="206"/>
      <c r="BF450" s="206"/>
      <c r="BG450" s="206"/>
      <c r="BH450" s="206"/>
    </row>
    <row r="451" spans="1:60" outlineLevel="1" x14ac:dyDescent="0.25">
      <c r="A451" s="223"/>
      <c r="B451" s="224"/>
      <c r="C451" s="254" t="s">
        <v>1127</v>
      </c>
      <c r="D451" s="226"/>
      <c r="E451" s="227">
        <v>27.664999999999999</v>
      </c>
      <c r="F451" s="225"/>
      <c r="G451" s="225"/>
      <c r="H451" s="225"/>
      <c r="I451" s="225"/>
      <c r="J451" s="225"/>
      <c r="K451" s="225"/>
      <c r="L451" s="225"/>
      <c r="M451" s="225"/>
      <c r="N451" s="225"/>
      <c r="O451" s="225"/>
      <c r="P451" s="225"/>
      <c r="Q451" s="225"/>
      <c r="R451" s="225"/>
      <c r="S451" s="225"/>
      <c r="T451" s="225"/>
      <c r="U451" s="225"/>
      <c r="V451" s="225"/>
      <c r="W451" s="225"/>
      <c r="X451" s="206"/>
      <c r="Y451" s="206"/>
      <c r="Z451" s="206"/>
      <c r="AA451" s="206"/>
      <c r="AB451" s="206"/>
      <c r="AC451" s="206"/>
      <c r="AD451" s="206"/>
      <c r="AE451" s="206"/>
      <c r="AF451" s="206"/>
      <c r="AG451" s="206" t="s">
        <v>280</v>
      </c>
      <c r="AH451" s="206">
        <v>0</v>
      </c>
      <c r="AI451" s="206"/>
      <c r="AJ451" s="206"/>
      <c r="AK451" s="206"/>
      <c r="AL451" s="206"/>
      <c r="AM451" s="206"/>
      <c r="AN451" s="206"/>
      <c r="AO451" s="206"/>
      <c r="AP451" s="206"/>
      <c r="AQ451" s="206"/>
      <c r="AR451" s="206"/>
      <c r="AS451" s="206"/>
      <c r="AT451" s="206"/>
      <c r="AU451" s="206"/>
      <c r="AV451" s="206"/>
      <c r="AW451" s="206"/>
      <c r="AX451" s="206"/>
      <c r="AY451" s="206"/>
      <c r="AZ451" s="206"/>
      <c r="BA451" s="206"/>
      <c r="BB451" s="206"/>
      <c r="BC451" s="206"/>
      <c r="BD451" s="206"/>
      <c r="BE451" s="206"/>
      <c r="BF451" s="206"/>
      <c r="BG451" s="206"/>
      <c r="BH451" s="206"/>
    </row>
    <row r="452" spans="1:60" x14ac:dyDescent="0.25">
      <c r="A452" s="231" t="s">
        <v>271</v>
      </c>
      <c r="B452" s="232" t="s">
        <v>230</v>
      </c>
      <c r="C452" s="252" t="s">
        <v>231</v>
      </c>
      <c r="D452" s="233"/>
      <c r="E452" s="234"/>
      <c r="F452" s="235"/>
      <c r="G452" s="235">
        <f>SUMIF(AG453:AG519,"&lt;&gt;NOR",G453:G519)</f>
        <v>0</v>
      </c>
      <c r="H452" s="235"/>
      <c r="I452" s="235">
        <f>SUM(I453:I519)</f>
        <v>0</v>
      </c>
      <c r="J452" s="235"/>
      <c r="K452" s="235">
        <f>SUM(K453:K519)</f>
        <v>0</v>
      </c>
      <c r="L452" s="235"/>
      <c r="M452" s="235">
        <f>SUM(M453:M519)</f>
        <v>0</v>
      </c>
      <c r="N452" s="235"/>
      <c r="O452" s="235">
        <f>SUM(O453:O519)</f>
        <v>1.25</v>
      </c>
      <c r="P452" s="235"/>
      <c r="Q452" s="236">
        <f>SUM(Q453:Q519)</f>
        <v>0.15</v>
      </c>
      <c r="R452" s="230"/>
      <c r="S452" s="230"/>
      <c r="T452" s="230"/>
      <c r="U452" s="230"/>
      <c r="V452" s="230">
        <f>SUM(V453:V519)</f>
        <v>81.89</v>
      </c>
      <c r="W452" s="230"/>
      <c r="AG452" t="s">
        <v>272</v>
      </c>
    </row>
    <row r="453" spans="1:60" outlineLevel="1" x14ac:dyDescent="0.25">
      <c r="A453" s="237">
        <v>89</v>
      </c>
      <c r="B453" s="238" t="s">
        <v>773</v>
      </c>
      <c r="C453" s="253" t="s">
        <v>774</v>
      </c>
      <c r="D453" s="239" t="s">
        <v>370</v>
      </c>
      <c r="E453" s="240">
        <v>146.68</v>
      </c>
      <c r="F453" s="241"/>
      <c r="G453" s="242">
        <f>ROUND(E453*F453,2)</f>
        <v>0</v>
      </c>
      <c r="H453" s="241"/>
      <c r="I453" s="242">
        <f>ROUND(E453*H453,2)</f>
        <v>0</v>
      </c>
      <c r="J453" s="241"/>
      <c r="K453" s="242">
        <f>ROUND(E453*J453,2)</f>
        <v>0</v>
      </c>
      <c r="L453" s="242">
        <v>21</v>
      </c>
      <c r="M453" s="242">
        <f>G453*(1+L453/100)</f>
        <v>0</v>
      </c>
      <c r="N453" s="242">
        <v>0</v>
      </c>
      <c r="O453" s="242">
        <f>ROUND(E453*N453,2)</f>
        <v>0</v>
      </c>
      <c r="P453" s="242">
        <v>0</v>
      </c>
      <c r="Q453" s="243">
        <f>ROUND(E453*P453,2)</f>
        <v>0</v>
      </c>
      <c r="R453" s="225"/>
      <c r="S453" s="225" t="s">
        <v>276</v>
      </c>
      <c r="T453" s="225" t="s">
        <v>277</v>
      </c>
      <c r="U453" s="225">
        <v>3.5000000000000003E-2</v>
      </c>
      <c r="V453" s="225">
        <f>ROUND(E453*U453,2)</f>
        <v>5.13</v>
      </c>
      <c r="W453" s="225"/>
      <c r="X453" s="206"/>
      <c r="Y453" s="206"/>
      <c r="Z453" s="206"/>
      <c r="AA453" s="206"/>
      <c r="AB453" s="206"/>
      <c r="AC453" s="206"/>
      <c r="AD453" s="206"/>
      <c r="AE453" s="206"/>
      <c r="AF453" s="206"/>
      <c r="AG453" s="206" t="s">
        <v>659</v>
      </c>
      <c r="AH453" s="206"/>
      <c r="AI453" s="206"/>
      <c r="AJ453" s="206"/>
      <c r="AK453" s="206"/>
      <c r="AL453" s="206"/>
      <c r="AM453" s="206"/>
      <c r="AN453" s="206"/>
      <c r="AO453" s="206"/>
      <c r="AP453" s="206"/>
      <c r="AQ453" s="206"/>
      <c r="AR453" s="206"/>
      <c r="AS453" s="206"/>
      <c r="AT453" s="206"/>
      <c r="AU453" s="206"/>
      <c r="AV453" s="206"/>
      <c r="AW453" s="206"/>
      <c r="AX453" s="206"/>
      <c r="AY453" s="206"/>
      <c r="AZ453" s="206"/>
      <c r="BA453" s="206"/>
      <c r="BB453" s="206"/>
      <c r="BC453" s="206"/>
      <c r="BD453" s="206"/>
      <c r="BE453" s="206"/>
      <c r="BF453" s="206"/>
      <c r="BG453" s="206"/>
      <c r="BH453" s="206"/>
    </row>
    <row r="454" spans="1:60" outlineLevel="1" x14ac:dyDescent="0.25">
      <c r="A454" s="223"/>
      <c r="B454" s="224"/>
      <c r="C454" s="254" t="s">
        <v>1128</v>
      </c>
      <c r="D454" s="226"/>
      <c r="E454" s="227">
        <v>45.92</v>
      </c>
      <c r="F454" s="225"/>
      <c r="G454" s="225"/>
      <c r="H454" s="225"/>
      <c r="I454" s="225"/>
      <c r="J454" s="225"/>
      <c r="K454" s="225"/>
      <c r="L454" s="225"/>
      <c r="M454" s="225"/>
      <c r="N454" s="225"/>
      <c r="O454" s="225"/>
      <c r="P454" s="225"/>
      <c r="Q454" s="225"/>
      <c r="R454" s="225"/>
      <c r="S454" s="225"/>
      <c r="T454" s="225"/>
      <c r="U454" s="225"/>
      <c r="V454" s="225"/>
      <c r="W454" s="225"/>
      <c r="X454" s="206"/>
      <c r="Y454" s="206"/>
      <c r="Z454" s="206"/>
      <c r="AA454" s="206"/>
      <c r="AB454" s="206"/>
      <c r="AC454" s="206"/>
      <c r="AD454" s="206"/>
      <c r="AE454" s="206"/>
      <c r="AF454" s="206"/>
      <c r="AG454" s="206" t="s">
        <v>280</v>
      </c>
      <c r="AH454" s="206">
        <v>0</v>
      </c>
      <c r="AI454" s="206"/>
      <c r="AJ454" s="206"/>
      <c r="AK454" s="206"/>
      <c r="AL454" s="206"/>
      <c r="AM454" s="206"/>
      <c r="AN454" s="206"/>
      <c r="AO454" s="206"/>
      <c r="AP454" s="206"/>
      <c r="AQ454" s="206"/>
      <c r="AR454" s="206"/>
      <c r="AS454" s="206"/>
      <c r="AT454" s="206"/>
      <c r="AU454" s="206"/>
      <c r="AV454" s="206"/>
      <c r="AW454" s="206"/>
      <c r="AX454" s="206"/>
      <c r="AY454" s="206"/>
      <c r="AZ454" s="206"/>
      <c r="BA454" s="206"/>
      <c r="BB454" s="206"/>
      <c r="BC454" s="206"/>
      <c r="BD454" s="206"/>
      <c r="BE454" s="206"/>
      <c r="BF454" s="206"/>
      <c r="BG454" s="206"/>
      <c r="BH454" s="206"/>
    </row>
    <row r="455" spans="1:60" outlineLevel="1" x14ac:dyDescent="0.25">
      <c r="A455" s="223"/>
      <c r="B455" s="224"/>
      <c r="C455" s="254" t="s">
        <v>1129</v>
      </c>
      <c r="D455" s="226"/>
      <c r="E455" s="227">
        <v>29.9</v>
      </c>
      <c r="F455" s="225"/>
      <c r="G455" s="225"/>
      <c r="H455" s="225"/>
      <c r="I455" s="225"/>
      <c r="J455" s="225"/>
      <c r="K455" s="225"/>
      <c r="L455" s="225"/>
      <c r="M455" s="225"/>
      <c r="N455" s="225"/>
      <c r="O455" s="225"/>
      <c r="P455" s="225"/>
      <c r="Q455" s="225"/>
      <c r="R455" s="225"/>
      <c r="S455" s="225"/>
      <c r="T455" s="225"/>
      <c r="U455" s="225"/>
      <c r="V455" s="225"/>
      <c r="W455" s="225"/>
      <c r="X455" s="206"/>
      <c r="Y455" s="206"/>
      <c r="Z455" s="206"/>
      <c r="AA455" s="206"/>
      <c r="AB455" s="206"/>
      <c r="AC455" s="206"/>
      <c r="AD455" s="206"/>
      <c r="AE455" s="206"/>
      <c r="AF455" s="206"/>
      <c r="AG455" s="206" t="s">
        <v>280</v>
      </c>
      <c r="AH455" s="206">
        <v>0</v>
      </c>
      <c r="AI455" s="206"/>
      <c r="AJ455" s="206"/>
      <c r="AK455" s="206"/>
      <c r="AL455" s="206"/>
      <c r="AM455" s="206"/>
      <c r="AN455" s="206"/>
      <c r="AO455" s="206"/>
      <c r="AP455" s="206"/>
      <c r="AQ455" s="206"/>
      <c r="AR455" s="206"/>
      <c r="AS455" s="206"/>
      <c r="AT455" s="206"/>
      <c r="AU455" s="206"/>
      <c r="AV455" s="206"/>
      <c r="AW455" s="206"/>
      <c r="AX455" s="206"/>
      <c r="AY455" s="206"/>
      <c r="AZ455" s="206"/>
      <c r="BA455" s="206"/>
      <c r="BB455" s="206"/>
      <c r="BC455" s="206"/>
      <c r="BD455" s="206"/>
      <c r="BE455" s="206"/>
      <c r="BF455" s="206"/>
      <c r="BG455" s="206"/>
      <c r="BH455" s="206"/>
    </row>
    <row r="456" spans="1:60" outlineLevel="1" x14ac:dyDescent="0.25">
      <c r="A456" s="223"/>
      <c r="B456" s="224"/>
      <c r="C456" s="254" t="s">
        <v>1130</v>
      </c>
      <c r="D456" s="226"/>
      <c r="E456" s="227">
        <v>9.9600000000000009</v>
      </c>
      <c r="F456" s="225"/>
      <c r="G456" s="225"/>
      <c r="H456" s="225"/>
      <c r="I456" s="225"/>
      <c r="J456" s="225"/>
      <c r="K456" s="225"/>
      <c r="L456" s="225"/>
      <c r="M456" s="225"/>
      <c r="N456" s="225"/>
      <c r="O456" s="225"/>
      <c r="P456" s="225"/>
      <c r="Q456" s="225"/>
      <c r="R456" s="225"/>
      <c r="S456" s="225"/>
      <c r="T456" s="225"/>
      <c r="U456" s="225"/>
      <c r="V456" s="225"/>
      <c r="W456" s="225"/>
      <c r="X456" s="206"/>
      <c r="Y456" s="206"/>
      <c r="Z456" s="206"/>
      <c r="AA456" s="206"/>
      <c r="AB456" s="206"/>
      <c r="AC456" s="206"/>
      <c r="AD456" s="206"/>
      <c r="AE456" s="206"/>
      <c r="AF456" s="206"/>
      <c r="AG456" s="206" t="s">
        <v>280</v>
      </c>
      <c r="AH456" s="206">
        <v>0</v>
      </c>
      <c r="AI456" s="206"/>
      <c r="AJ456" s="206"/>
      <c r="AK456" s="206"/>
      <c r="AL456" s="206"/>
      <c r="AM456" s="206"/>
      <c r="AN456" s="206"/>
      <c r="AO456" s="206"/>
      <c r="AP456" s="206"/>
      <c r="AQ456" s="206"/>
      <c r="AR456" s="206"/>
      <c r="AS456" s="206"/>
      <c r="AT456" s="206"/>
      <c r="AU456" s="206"/>
      <c r="AV456" s="206"/>
      <c r="AW456" s="206"/>
      <c r="AX456" s="206"/>
      <c r="AY456" s="206"/>
      <c r="AZ456" s="206"/>
      <c r="BA456" s="206"/>
      <c r="BB456" s="206"/>
      <c r="BC456" s="206"/>
      <c r="BD456" s="206"/>
      <c r="BE456" s="206"/>
      <c r="BF456" s="206"/>
      <c r="BG456" s="206"/>
      <c r="BH456" s="206"/>
    </row>
    <row r="457" spans="1:60" outlineLevel="1" x14ac:dyDescent="0.25">
      <c r="A457" s="223"/>
      <c r="B457" s="224"/>
      <c r="C457" s="254" t="s">
        <v>1114</v>
      </c>
      <c r="D457" s="226"/>
      <c r="E457" s="227">
        <v>12.94</v>
      </c>
      <c r="F457" s="225"/>
      <c r="G457" s="225"/>
      <c r="H457" s="225"/>
      <c r="I457" s="225"/>
      <c r="J457" s="225"/>
      <c r="K457" s="225"/>
      <c r="L457" s="225"/>
      <c r="M457" s="225"/>
      <c r="N457" s="225"/>
      <c r="O457" s="225"/>
      <c r="P457" s="225"/>
      <c r="Q457" s="225"/>
      <c r="R457" s="225"/>
      <c r="S457" s="225"/>
      <c r="T457" s="225"/>
      <c r="U457" s="225"/>
      <c r="V457" s="225"/>
      <c r="W457" s="225"/>
      <c r="X457" s="206"/>
      <c r="Y457" s="206"/>
      <c r="Z457" s="206"/>
      <c r="AA457" s="206"/>
      <c r="AB457" s="206"/>
      <c r="AC457" s="206"/>
      <c r="AD457" s="206"/>
      <c r="AE457" s="206"/>
      <c r="AF457" s="206"/>
      <c r="AG457" s="206" t="s">
        <v>280</v>
      </c>
      <c r="AH457" s="206">
        <v>0</v>
      </c>
      <c r="AI457" s="206"/>
      <c r="AJ457" s="206"/>
      <c r="AK457" s="206"/>
      <c r="AL457" s="206"/>
      <c r="AM457" s="206"/>
      <c r="AN457" s="206"/>
      <c r="AO457" s="206"/>
      <c r="AP457" s="206"/>
      <c r="AQ457" s="206"/>
      <c r="AR457" s="206"/>
      <c r="AS457" s="206"/>
      <c r="AT457" s="206"/>
      <c r="AU457" s="206"/>
      <c r="AV457" s="206"/>
      <c r="AW457" s="206"/>
      <c r="AX457" s="206"/>
      <c r="AY457" s="206"/>
      <c r="AZ457" s="206"/>
      <c r="BA457" s="206"/>
      <c r="BB457" s="206"/>
      <c r="BC457" s="206"/>
      <c r="BD457" s="206"/>
      <c r="BE457" s="206"/>
      <c r="BF457" s="206"/>
      <c r="BG457" s="206"/>
      <c r="BH457" s="206"/>
    </row>
    <row r="458" spans="1:60" outlineLevel="1" x14ac:dyDescent="0.25">
      <c r="A458" s="223"/>
      <c r="B458" s="224"/>
      <c r="C458" s="254" t="s">
        <v>1131</v>
      </c>
      <c r="D458" s="226"/>
      <c r="E458" s="227">
        <v>4.95</v>
      </c>
      <c r="F458" s="225"/>
      <c r="G458" s="225"/>
      <c r="H458" s="225"/>
      <c r="I458" s="225"/>
      <c r="J458" s="225"/>
      <c r="K458" s="225"/>
      <c r="L458" s="225"/>
      <c r="M458" s="225"/>
      <c r="N458" s="225"/>
      <c r="O458" s="225"/>
      <c r="P458" s="225"/>
      <c r="Q458" s="225"/>
      <c r="R458" s="225"/>
      <c r="S458" s="225"/>
      <c r="T458" s="225"/>
      <c r="U458" s="225"/>
      <c r="V458" s="225"/>
      <c r="W458" s="225"/>
      <c r="X458" s="206"/>
      <c r="Y458" s="206"/>
      <c r="Z458" s="206"/>
      <c r="AA458" s="206"/>
      <c r="AB458" s="206"/>
      <c r="AC458" s="206"/>
      <c r="AD458" s="206"/>
      <c r="AE458" s="206"/>
      <c r="AF458" s="206"/>
      <c r="AG458" s="206" t="s">
        <v>280</v>
      </c>
      <c r="AH458" s="206">
        <v>0</v>
      </c>
      <c r="AI458" s="206"/>
      <c r="AJ458" s="206"/>
      <c r="AK458" s="206"/>
      <c r="AL458" s="206"/>
      <c r="AM458" s="206"/>
      <c r="AN458" s="206"/>
      <c r="AO458" s="206"/>
      <c r="AP458" s="206"/>
      <c r="AQ458" s="206"/>
      <c r="AR458" s="206"/>
      <c r="AS458" s="206"/>
      <c r="AT458" s="206"/>
      <c r="AU458" s="206"/>
      <c r="AV458" s="206"/>
      <c r="AW458" s="206"/>
      <c r="AX458" s="206"/>
      <c r="AY458" s="206"/>
      <c r="AZ458" s="206"/>
      <c r="BA458" s="206"/>
      <c r="BB458" s="206"/>
      <c r="BC458" s="206"/>
      <c r="BD458" s="206"/>
      <c r="BE458" s="206"/>
      <c r="BF458" s="206"/>
      <c r="BG458" s="206"/>
      <c r="BH458" s="206"/>
    </row>
    <row r="459" spans="1:60" outlineLevel="1" x14ac:dyDescent="0.25">
      <c r="A459" s="223"/>
      <c r="B459" s="224"/>
      <c r="C459" s="254" t="s">
        <v>1132</v>
      </c>
      <c r="D459" s="226"/>
      <c r="E459" s="227">
        <v>20.079999999999998</v>
      </c>
      <c r="F459" s="225"/>
      <c r="G459" s="225"/>
      <c r="H459" s="225"/>
      <c r="I459" s="225"/>
      <c r="J459" s="225"/>
      <c r="K459" s="225"/>
      <c r="L459" s="225"/>
      <c r="M459" s="225"/>
      <c r="N459" s="225"/>
      <c r="O459" s="225"/>
      <c r="P459" s="225"/>
      <c r="Q459" s="225"/>
      <c r="R459" s="225"/>
      <c r="S459" s="225"/>
      <c r="T459" s="225"/>
      <c r="U459" s="225"/>
      <c r="V459" s="225"/>
      <c r="W459" s="225"/>
      <c r="X459" s="206"/>
      <c r="Y459" s="206"/>
      <c r="Z459" s="206"/>
      <c r="AA459" s="206"/>
      <c r="AB459" s="206"/>
      <c r="AC459" s="206"/>
      <c r="AD459" s="206"/>
      <c r="AE459" s="206"/>
      <c r="AF459" s="206"/>
      <c r="AG459" s="206" t="s">
        <v>280</v>
      </c>
      <c r="AH459" s="206">
        <v>0</v>
      </c>
      <c r="AI459" s="206"/>
      <c r="AJ459" s="206"/>
      <c r="AK459" s="206"/>
      <c r="AL459" s="206"/>
      <c r="AM459" s="206"/>
      <c r="AN459" s="206"/>
      <c r="AO459" s="206"/>
      <c r="AP459" s="206"/>
      <c r="AQ459" s="206"/>
      <c r="AR459" s="206"/>
      <c r="AS459" s="206"/>
      <c r="AT459" s="206"/>
      <c r="AU459" s="206"/>
      <c r="AV459" s="206"/>
      <c r="AW459" s="206"/>
      <c r="AX459" s="206"/>
      <c r="AY459" s="206"/>
      <c r="AZ459" s="206"/>
      <c r="BA459" s="206"/>
      <c r="BB459" s="206"/>
      <c r="BC459" s="206"/>
      <c r="BD459" s="206"/>
      <c r="BE459" s="206"/>
      <c r="BF459" s="206"/>
      <c r="BG459" s="206"/>
      <c r="BH459" s="206"/>
    </row>
    <row r="460" spans="1:60" outlineLevel="1" x14ac:dyDescent="0.25">
      <c r="A460" s="223"/>
      <c r="B460" s="224"/>
      <c r="C460" s="254" t="s">
        <v>1133</v>
      </c>
      <c r="D460" s="226"/>
      <c r="E460" s="227">
        <v>21.33</v>
      </c>
      <c r="F460" s="225"/>
      <c r="G460" s="225"/>
      <c r="H460" s="225"/>
      <c r="I460" s="225"/>
      <c r="J460" s="225"/>
      <c r="K460" s="225"/>
      <c r="L460" s="225"/>
      <c r="M460" s="225"/>
      <c r="N460" s="225"/>
      <c r="O460" s="225"/>
      <c r="P460" s="225"/>
      <c r="Q460" s="225"/>
      <c r="R460" s="225"/>
      <c r="S460" s="225"/>
      <c r="T460" s="225"/>
      <c r="U460" s="225"/>
      <c r="V460" s="225"/>
      <c r="W460" s="225"/>
      <c r="X460" s="206"/>
      <c r="Y460" s="206"/>
      <c r="Z460" s="206"/>
      <c r="AA460" s="206"/>
      <c r="AB460" s="206"/>
      <c r="AC460" s="206"/>
      <c r="AD460" s="206"/>
      <c r="AE460" s="206"/>
      <c r="AF460" s="206"/>
      <c r="AG460" s="206" t="s">
        <v>280</v>
      </c>
      <c r="AH460" s="206">
        <v>0</v>
      </c>
      <c r="AI460" s="206"/>
      <c r="AJ460" s="206"/>
      <c r="AK460" s="206"/>
      <c r="AL460" s="206"/>
      <c r="AM460" s="206"/>
      <c r="AN460" s="206"/>
      <c r="AO460" s="206"/>
      <c r="AP460" s="206"/>
      <c r="AQ460" s="206"/>
      <c r="AR460" s="206"/>
      <c r="AS460" s="206"/>
      <c r="AT460" s="206"/>
      <c r="AU460" s="206"/>
      <c r="AV460" s="206"/>
      <c r="AW460" s="206"/>
      <c r="AX460" s="206"/>
      <c r="AY460" s="206"/>
      <c r="AZ460" s="206"/>
      <c r="BA460" s="206"/>
      <c r="BB460" s="206"/>
      <c r="BC460" s="206"/>
      <c r="BD460" s="206"/>
      <c r="BE460" s="206"/>
      <c r="BF460" s="206"/>
      <c r="BG460" s="206"/>
      <c r="BH460" s="206"/>
    </row>
    <row r="461" spans="1:60" outlineLevel="1" x14ac:dyDescent="0.25">
      <c r="A461" s="223"/>
      <c r="B461" s="224"/>
      <c r="C461" s="254" t="s">
        <v>1134</v>
      </c>
      <c r="D461" s="226"/>
      <c r="E461" s="227">
        <v>1.6</v>
      </c>
      <c r="F461" s="225"/>
      <c r="G461" s="225"/>
      <c r="H461" s="225"/>
      <c r="I461" s="225"/>
      <c r="J461" s="225"/>
      <c r="K461" s="225"/>
      <c r="L461" s="225"/>
      <c r="M461" s="225"/>
      <c r="N461" s="225"/>
      <c r="O461" s="225"/>
      <c r="P461" s="225"/>
      <c r="Q461" s="225"/>
      <c r="R461" s="225"/>
      <c r="S461" s="225"/>
      <c r="T461" s="225"/>
      <c r="U461" s="225"/>
      <c r="V461" s="225"/>
      <c r="W461" s="225"/>
      <c r="X461" s="206"/>
      <c r="Y461" s="206"/>
      <c r="Z461" s="206"/>
      <c r="AA461" s="206"/>
      <c r="AB461" s="206"/>
      <c r="AC461" s="206"/>
      <c r="AD461" s="206"/>
      <c r="AE461" s="206"/>
      <c r="AF461" s="206"/>
      <c r="AG461" s="206" t="s">
        <v>280</v>
      </c>
      <c r="AH461" s="206">
        <v>0</v>
      </c>
      <c r="AI461" s="206"/>
      <c r="AJ461" s="206"/>
      <c r="AK461" s="206"/>
      <c r="AL461" s="206"/>
      <c r="AM461" s="206"/>
      <c r="AN461" s="206"/>
      <c r="AO461" s="206"/>
      <c r="AP461" s="206"/>
      <c r="AQ461" s="206"/>
      <c r="AR461" s="206"/>
      <c r="AS461" s="206"/>
      <c r="AT461" s="206"/>
      <c r="AU461" s="206"/>
      <c r="AV461" s="206"/>
      <c r="AW461" s="206"/>
      <c r="AX461" s="206"/>
      <c r="AY461" s="206"/>
      <c r="AZ461" s="206"/>
      <c r="BA461" s="206"/>
      <c r="BB461" s="206"/>
      <c r="BC461" s="206"/>
      <c r="BD461" s="206"/>
      <c r="BE461" s="206"/>
      <c r="BF461" s="206"/>
      <c r="BG461" s="206"/>
      <c r="BH461" s="206"/>
    </row>
    <row r="462" spans="1:60" outlineLevel="1" x14ac:dyDescent="0.25">
      <c r="A462" s="237">
        <v>90</v>
      </c>
      <c r="B462" s="238" t="s">
        <v>780</v>
      </c>
      <c r="C462" s="253" t="s">
        <v>781</v>
      </c>
      <c r="D462" s="239" t="s">
        <v>370</v>
      </c>
      <c r="E462" s="240">
        <v>114.23699999999999</v>
      </c>
      <c r="F462" s="241"/>
      <c r="G462" s="242">
        <f>ROUND(E462*F462,2)</f>
        <v>0</v>
      </c>
      <c r="H462" s="241"/>
      <c r="I462" s="242">
        <f>ROUND(E462*H462,2)</f>
        <v>0</v>
      </c>
      <c r="J462" s="241"/>
      <c r="K462" s="242">
        <f>ROUND(E462*J462,2)</f>
        <v>0</v>
      </c>
      <c r="L462" s="242">
        <v>21</v>
      </c>
      <c r="M462" s="242">
        <f>G462*(1+L462/100)</f>
        <v>0</v>
      </c>
      <c r="N462" s="242">
        <v>3.0000000000000001E-5</v>
      </c>
      <c r="O462" s="242">
        <f>ROUND(E462*N462,2)</f>
        <v>0</v>
      </c>
      <c r="P462" s="242">
        <v>0</v>
      </c>
      <c r="Q462" s="243">
        <f>ROUND(E462*P462,2)</f>
        <v>0</v>
      </c>
      <c r="R462" s="225"/>
      <c r="S462" s="225" t="s">
        <v>276</v>
      </c>
      <c r="T462" s="225" t="s">
        <v>277</v>
      </c>
      <c r="U462" s="225">
        <v>0.13719999999999999</v>
      </c>
      <c r="V462" s="225">
        <f>ROUND(E462*U462,2)</f>
        <v>15.67</v>
      </c>
      <c r="W462" s="225"/>
      <c r="X462" s="206"/>
      <c r="Y462" s="206"/>
      <c r="Z462" s="206"/>
      <c r="AA462" s="206"/>
      <c r="AB462" s="206"/>
      <c r="AC462" s="206"/>
      <c r="AD462" s="206"/>
      <c r="AE462" s="206"/>
      <c r="AF462" s="206"/>
      <c r="AG462" s="206" t="s">
        <v>659</v>
      </c>
      <c r="AH462" s="206"/>
      <c r="AI462" s="206"/>
      <c r="AJ462" s="206"/>
      <c r="AK462" s="206"/>
      <c r="AL462" s="206"/>
      <c r="AM462" s="206"/>
      <c r="AN462" s="206"/>
      <c r="AO462" s="206"/>
      <c r="AP462" s="206"/>
      <c r="AQ462" s="206"/>
      <c r="AR462" s="206"/>
      <c r="AS462" s="206"/>
      <c r="AT462" s="206"/>
      <c r="AU462" s="206"/>
      <c r="AV462" s="206"/>
      <c r="AW462" s="206"/>
      <c r="AX462" s="206"/>
      <c r="AY462" s="206"/>
      <c r="AZ462" s="206"/>
      <c r="BA462" s="206"/>
      <c r="BB462" s="206"/>
      <c r="BC462" s="206"/>
      <c r="BD462" s="206"/>
      <c r="BE462" s="206"/>
      <c r="BF462" s="206"/>
      <c r="BG462" s="206"/>
      <c r="BH462" s="206"/>
    </row>
    <row r="463" spans="1:60" ht="20.399999999999999" outlineLevel="1" x14ac:dyDescent="0.25">
      <c r="A463" s="223"/>
      <c r="B463" s="224"/>
      <c r="C463" s="254" t="s">
        <v>1135</v>
      </c>
      <c r="D463" s="226"/>
      <c r="E463" s="227">
        <v>25.43</v>
      </c>
      <c r="F463" s="225"/>
      <c r="G463" s="225"/>
      <c r="H463" s="225"/>
      <c r="I463" s="225"/>
      <c r="J463" s="225"/>
      <c r="K463" s="225"/>
      <c r="L463" s="225"/>
      <c r="M463" s="225"/>
      <c r="N463" s="225"/>
      <c r="O463" s="225"/>
      <c r="P463" s="225"/>
      <c r="Q463" s="225"/>
      <c r="R463" s="225"/>
      <c r="S463" s="225"/>
      <c r="T463" s="225"/>
      <c r="U463" s="225"/>
      <c r="V463" s="225"/>
      <c r="W463" s="225"/>
      <c r="X463" s="206"/>
      <c r="Y463" s="206"/>
      <c r="Z463" s="206"/>
      <c r="AA463" s="206"/>
      <c r="AB463" s="206"/>
      <c r="AC463" s="206"/>
      <c r="AD463" s="206"/>
      <c r="AE463" s="206"/>
      <c r="AF463" s="206"/>
      <c r="AG463" s="206" t="s">
        <v>280</v>
      </c>
      <c r="AH463" s="206">
        <v>0</v>
      </c>
      <c r="AI463" s="206"/>
      <c r="AJ463" s="206"/>
      <c r="AK463" s="206"/>
      <c r="AL463" s="206"/>
      <c r="AM463" s="206"/>
      <c r="AN463" s="206"/>
      <c r="AO463" s="206"/>
      <c r="AP463" s="206"/>
      <c r="AQ463" s="206"/>
      <c r="AR463" s="206"/>
      <c r="AS463" s="206"/>
      <c r="AT463" s="206"/>
      <c r="AU463" s="206"/>
      <c r="AV463" s="206"/>
      <c r="AW463" s="206"/>
      <c r="AX463" s="206"/>
      <c r="AY463" s="206"/>
      <c r="AZ463" s="206"/>
      <c r="BA463" s="206"/>
      <c r="BB463" s="206"/>
      <c r="BC463" s="206"/>
      <c r="BD463" s="206"/>
      <c r="BE463" s="206"/>
      <c r="BF463" s="206"/>
      <c r="BG463" s="206"/>
      <c r="BH463" s="206"/>
    </row>
    <row r="464" spans="1:60" ht="20.399999999999999" outlineLevel="1" x14ac:dyDescent="0.25">
      <c r="A464" s="223"/>
      <c r="B464" s="224"/>
      <c r="C464" s="254" t="s">
        <v>1136</v>
      </c>
      <c r="D464" s="226"/>
      <c r="E464" s="227">
        <v>19.78</v>
      </c>
      <c r="F464" s="225"/>
      <c r="G464" s="225"/>
      <c r="H464" s="225"/>
      <c r="I464" s="225"/>
      <c r="J464" s="225"/>
      <c r="K464" s="225"/>
      <c r="L464" s="225"/>
      <c r="M464" s="225"/>
      <c r="N464" s="225"/>
      <c r="O464" s="225"/>
      <c r="P464" s="225"/>
      <c r="Q464" s="225"/>
      <c r="R464" s="225"/>
      <c r="S464" s="225"/>
      <c r="T464" s="225"/>
      <c r="U464" s="225"/>
      <c r="V464" s="225"/>
      <c r="W464" s="225"/>
      <c r="X464" s="206"/>
      <c r="Y464" s="206"/>
      <c r="Z464" s="206"/>
      <c r="AA464" s="206"/>
      <c r="AB464" s="206"/>
      <c r="AC464" s="206"/>
      <c r="AD464" s="206"/>
      <c r="AE464" s="206"/>
      <c r="AF464" s="206"/>
      <c r="AG464" s="206" t="s">
        <v>280</v>
      </c>
      <c r="AH464" s="206">
        <v>0</v>
      </c>
      <c r="AI464" s="206"/>
      <c r="AJ464" s="206"/>
      <c r="AK464" s="206"/>
      <c r="AL464" s="206"/>
      <c r="AM464" s="206"/>
      <c r="AN464" s="206"/>
      <c r="AO464" s="206"/>
      <c r="AP464" s="206"/>
      <c r="AQ464" s="206"/>
      <c r="AR464" s="206"/>
      <c r="AS464" s="206"/>
      <c r="AT464" s="206"/>
      <c r="AU464" s="206"/>
      <c r="AV464" s="206"/>
      <c r="AW464" s="206"/>
      <c r="AX464" s="206"/>
      <c r="AY464" s="206"/>
      <c r="AZ464" s="206"/>
      <c r="BA464" s="206"/>
      <c r="BB464" s="206"/>
      <c r="BC464" s="206"/>
      <c r="BD464" s="206"/>
      <c r="BE464" s="206"/>
      <c r="BF464" s="206"/>
      <c r="BG464" s="206"/>
      <c r="BH464" s="206"/>
    </row>
    <row r="465" spans="1:60" outlineLevel="1" x14ac:dyDescent="0.25">
      <c r="A465" s="223"/>
      <c r="B465" s="224"/>
      <c r="C465" s="254" t="s">
        <v>1137</v>
      </c>
      <c r="D465" s="226"/>
      <c r="E465" s="227">
        <v>13.59</v>
      </c>
      <c r="F465" s="225"/>
      <c r="G465" s="225"/>
      <c r="H465" s="225"/>
      <c r="I465" s="225"/>
      <c r="J465" s="225"/>
      <c r="K465" s="225"/>
      <c r="L465" s="225"/>
      <c r="M465" s="225"/>
      <c r="N465" s="225"/>
      <c r="O465" s="225"/>
      <c r="P465" s="225"/>
      <c r="Q465" s="225"/>
      <c r="R465" s="225"/>
      <c r="S465" s="225"/>
      <c r="T465" s="225"/>
      <c r="U465" s="225"/>
      <c r="V465" s="225"/>
      <c r="W465" s="225"/>
      <c r="X465" s="206"/>
      <c r="Y465" s="206"/>
      <c r="Z465" s="206"/>
      <c r="AA465" s="206"/>
      <c r="AB465" s="206"/>
      <c r="AC465" s="206"/>
      <c r="AD465" s="206"/>
      <c r="AE465" s="206"/>
      <c r="AF465" s="206"/>
      <c r="AG465" s="206" t="s">
        <v>280</v>
      </c>
      <c r="AH465" s="206">
        <v>0</v>
      </c>
      <c r="AI465" s="206"/>
      <c r="AJ465" s="206"/>
      <c r="AK465" s="206"/>
      <c r="AL465" s="206"/>
      <c r="AM465" s="206"/>
      <c r="AN465" s="206"/>
      <c r="AO465" s="206"/>
      <c r="AP465" s="206"/>
      <c r="AQ465" s="206"/>
      <c r="AR465" s="206"/>
      <c r="AS465" s="206"/>
      <c r="AT465" s="206"/>
      <c r="AU465" s="206"/>
      <c r="AV465" s="206"/>
      <c r="AW465" s="206"/>
      <c r="AX465" s="206"/>
      <c r="AY465" s="206"/>
      <c r="AZ465" s="206"/>
      <c r="BA465" s="206"/>
      <c r="BB465" s="206"/>
      <c r="BC465" s="206"/>
      <c r="BD465" s="206"/>
      <c r="BE465" s="206"/>
      <c r="BF465" s="206"/>
      <c r="BG465" s="206"/>
      <c r="BH465" s="206"/>
    </row>
    <row r="466" spans="1:60" ht="20.399999999999999" outlineLevel="1" x14ac:dyDescent="0.25">
      <c r="A466" s="223"/>
      <c r="B466" s="224"/>
      <c r="C466" s="254" t="s">
        <v>1138</v>
      </c>
      <c r="D466" s="226"/>
      <c r="E466" s="227">
        <v>6.59</v>
      </c>
      <c r="F466" s="225"/>
      <c r="G466" s="225"/>
      <c r="H466" s="225"/>
      <c r="I466" s="225"/>
      <c r="J466" s="225"/>
      <c r="K466" s="225"/>
      <c r="L466" s="225"/>
      <c r="M466" s="225"/>
      <c r="N466" s="225"/>
      <c r="O466" s="225"/>
      <c r="P466" s="225"/>
      <c r="Q466" s="225"/>
      <c r="R466" s="225"/>
      <c r="S466" s="225"/>
      <c r="T466" s="225"/>
      <c r="U466" s="225"/>
      <c r="V466" s="225"/>
      <c r="W466" s="225"/>
      <c r="X466" s="206"/>
      <c r="Y466" s="206"/>
      <c r="Z466" s="206"/>
      <c r="AA466" s="206"/>
      <c r="AB466" s="206"/>
      <c r="AC466" s="206"/>
      <c r="AD466" s="206"/>
      <c r="AE466" s="206"/>
      <c r="AF466" s="206"/>
      <c r="AG466" s="206" t="s">
        <v>280</v>
      </c>
      <c r="AH466" s="206">
        <v>0</v>
      </c>
      <c r="AI466" s="206"/>
      <c r="AJ466" s="206"/>
      <c r="AK466" s="206"/>
      <c r="AL466" s="206"/>
      <c r="AM466" s="206"/>
      <c r="AN466" s="206"/>
      <c r="AO466" s="206"/>
      <c r="AP466" s="206"/>
      <c r="AQ466" s="206"/>
      <c r="AR466" s="206"/>
      <c r="AS466" s="206"/>
      <c r="AT466" s="206"/>
      <c r="AU466" s="206"/>
      <c r="AV466" s="206"/>
      <c r="AW466" s="206"/>
      <c r="AX466" s="206"/>
      <c r="AY466" s="206"/>
      <c r="AZ466" s="206"/>
      <c r="BA466" s="206"/>
      <c r="BB466" s="206"/>
      <c r="BC466" s="206"/>
      <c r="BD466" s="206"/>
      <c r="BE466" s="206"/>
      <c r="BF466" s="206"/>
      <c r="BG466" s="206"/>
      <c r="BH466" s="206"/>
    </row>
    <row r="467" spans="1:60" ht="30.6" outlineLevel="1" x14ac:dyDescent="0.25">
      <c r="A467" s="223"/>
      <c r="B467" s="224"/>
      <c r="C467" s="254" t="s">
        <v>1139</v>
      </c>
      <c r="D467" s="226"/>
      <c r="E467" s="227">
        <v>29.942</v>
      </c>
      <c r="F467" s="225"/>
      <c r="G467" s="225"/>
      <c r="H467" s="225"/>
      <c r="I467" s="225"/>
      <c r="J467" s="225"/>
      <c r="K467" s="225"/>
      <c r="L467" s="225"/>
      <c r="M467" s="225"/>
      <c r="N467" s="225"/>
      <c r="O467" s="225"/>
      <c r="P467" s="225"/>
      <c r="Q467" s="225"/>
      <c r="R467" s="225"/>
      <c r="S467" s="225"/>
      <c r="T467" s="225"/>
      <c r="U467" s="225"/>
      <c r="V467" s="225"/>
      <c r="W467" s="225"/>
      <c r="X467" s="206"/>
      <c r="Y467" s="206"/>
      <c r="Z467" s="206"/>
      <c r="AA467" s="206"/>
      <c r="AB467" s="206"/>
      <c r="AC467" s="206"/>
      <c r="AD467" s="206"/>
      <c r="AE467" s="206"/>
      <c r="AF467" s="206"/>
      <c r="AG467" s="206" t="s">
        <v>280</v>
      </c>
      <c r="AH467" s="206">
        <v>0</v>
      </c>
      <c r="AI467" s="206"/>
      <c r="AJ467" s="206"/>
      <c r="AK467" s="206"/>
      <c r="AL467" s="206"/>
      <c r="AM467" s="206"/>
      <c r="AN467" s="206"/>
      <c r="AO467" s="206"/>
      <c r="AP467" s="206"/>
      <c r="AQ467" s="206"/>
      <c r="AR467" s="206"/>
      <c r="AS467" s="206"/>
      <c r="AT467" s="206"/>
      <c r="AU467" s="206"/>
      <c r="AV467" s="206"/>
      <c r="AW467" s="206"/>
      <c r="AX467" s="206"/>
      <c r="AY467" s="206"/>
      <c r="AZ467" s="206"/>
      <c r="BA467" s="206"/>
      <c r="BB467" s="206"/>
      <c r="BC467" s="206"/>
      <c r="BD467" s="206"/>
      <c r="BE467" s="206"/>
      <c r="BF467" s="206"/>
      <c r="BG467" s="206"/>
      <c r="BH467" s="206"/>
    </row>
    <row r="468" spans="1:60" ht="20.399999999999999" outlineLevel="1" x14ac:dyDescent="0.25">
      <c r="A468" s="223"/>
      <c r="B468" s="224"/>
      <c r="C468" s="254" t="s">
        <v>1140</v>
      </c>
      <c r="D468" s="226"/>
      <c r="E468" s="227">
        <v>18.905000000000001</v>
      </c>
      <c r="F468" s="225"/>
      <c r="G468" s="225"/>
      <c r="H468" s="225"/>
      <c r="I468" s="225"/>
      <c r="J468" s="225"/>
      <c r="K468" s="225"/>
      <c r="L468" s="225"/>
      <c r="M468" s="225"/>
      <c r="N468" s="225"/>
      <c r="O468" s="225"/>
      <c r="P468" s="225"/>
      <c r="Q468" s="225"/>
      <c r="R468" s="225"/>
      <c r="S468" s="225"/>
      <c r="T468" s="225"/>
      <c r="U468" s="225"/>
      <c r="V468" s="225"/>
      <c r="W468" s="225"/>
      <c r="X468" s="206"/>
      <c r="Y468" s="206"/>
      <c r="Z468" s="206"/>
      <c r="AA468" s="206"/>
      <c r="AB468" s="206"/>
      <c r="AC468" s="206"/>
      <c r="AD468" s="206"/>
      <c r="AE468" s="206"/>
      <c r="AF468" s="206"/>
      <c r="AG468" s="206" t="s">
        <v>280</v>
      </c>
      <c r="AH468" s="206">
        <v>0</v>
      </c>
      <c r="AI468" s="206"/>
      <c r="AJ468" s="206"/>
      <c r="AK468" s="206"/>
      <c r="AL468" s="206"/>
      <c r="AM468" s="206"/>
      <c r="AN468" s="206"/>
      <c r="AO468" s="206"/>
      <c r="AP468" s="206"/>
      <c r="AQ468" s="206"/>
      <c r="AR468" s="206"/>
      <c r="AS468" s="206"/>
      <c r="AT468" s="206"/>
      <c r="AU468" s="206"/>
      <c r="AV468" s="206"/>
      <c r="AW468" s="206"/>
      <c r="AX468" s="206"/>
      <c r="AY468" s="206"/>
      <c r="AZ468" s="206"/>
      <c r="BA468" s="206"/>
      <c r="BB468" s="206"/>
      <c r="BC468" s="206"/>
      <c r="BD468" s="206"/>
      <c r="BE468" s="206"/>
      <c r="BF468" s="206"/>
      <c r="BG468" s="206"/>
      <c r="BH468" s="206"/>
    </row>
    <row r="469" spans="1:60" outlineLevel="1" x14ac:dyDescent="0.25">
      <c r="A469" s="237">
        <v>91</v>
      </c>
      <c r="B469" s="238" t="s">
        <v>789</v>
      </c>
      <c r="C469" s="253" t="s">
        <v>790</v>
      </c>
      <c r="D469" s="239" t="s">
        <v>314</v>
      </c>
      <c r="E469" s="240">
        <v>146.68</v>
      </c>
      <c r="F469" s="241"/>
      <c r="G469" s="242">
        <f>ROUND(E469*F469,2)</f>
        <v>0</v>
      </c>
      <c r="H469" s="241"/>
      <c r="I469" s="242">
        <f>ROUND(E469*H469,2)</f>
        <v>0</v>
      </c>
      <c r="J469" s="241"/>
      <c r="K469" s="242">
        <f>ROUND(E469*J469,2)</f>
        <v>0</v>
      </c>
      <c r="L469" s="242">
        <v>21</v>
      </c>
      <c r="M469" s="242">
        <f>G469*(1+L469/100)</f>
        <v>0</v>
      </c>
      <c r="N469" s="242">
        <v>0</v>
      </c>
      <c r="O469" s="242">
        <f>ROUND(E469*N469,2)</f>
        <v>0</v>
      </c>
      <c r="P469" s="242">
        <v>1E-3</v>
      </c>
      <c r="Q469" s="243">
        <f>ROUND(E469*P469,2)</f>
        <v>0.15</v>
      </c>
      <c r="R469" s="225"/>
      <c r="S469" s="225" t="s">
        <v>276</v>
      </c>
      <c r="T469" s="225" t="s">
        <v>277</v>
      </c>
      <c r="U469" s="225">
        <v>0.105</v>
      </c>
      <c r="V469" s="225">
        <f>ROUND(E469*U469,2)</f>
        <v>15.4</v>
      </c>
      <c r="W469" s="225"/>
      <c r="X469" s="206"/>
      <c r="Y469" s="206"/>
      <c r="Z469" s="206"/>
      <c r="AA469" s="206"/>
      <c r="AB469" s="206"/>
      <c r="AC469" s="206"/>
      <c r="AD469" s="206"/>
      <c r="AE469" s="206"/>
      <c r="AF469" s="206"/>
      <c r="AG469" s="206" t="s">
        <v>659</v>
      </c>
      <c r="AH469" s="206"/>
      <c r="AI469" s="206"/>
      <c r="AJ469" s="206"/>
      <c r="AK469" s="206"/>
      <c r="AL469" s="206"/>
      <c r="AM469" s="206"/>
      <c r="AN469" s="206"/>
      <c r="AO469" s="206"/>
      <c r="AP469" s="206"/>
      <c r="AQ469" s="206"/>
      <c r="AR469" s="206"/>
      <c r="AS469" s="206"/>
      <c r="AT469" s="206"/>
      <c r="AU469" s="206"/>
      <c r="AV469" s="206"/>
      <c r="AW469" s="206"/>
      <c r="AX469" s="206"/>
      <c r="AY469" s="206"/>
      <c r="AZ469" s="206"/>
      <c r="BA469" s="206"/>
      <c r="BB469" s="206"/>
      <c r="BC469" s="206"/>
      <c r="BD469" s="206"/>
      <c r="BE469" s="206"/>
      <c r="BF469" s="206"/>
      <c r="BG469" s="206"/>
      <c r="BH469" s="206"/>
    </row>
    <row r="470" spans="1:60" outlineLevel="1" x14ac:dyDescent="0.25">
      <c r="A470" s="223"/>
      <c r="B470" s="224"/>
      <c r="C470" s="254" t="s">
        <v>1128</v>
      </c>
      <c r="D470" s="226"/>
      <c r="E470" s="227">
        <v>45.92</v>
      </c>
      <c r="F470" s="225"/>
      <c r="G470" s="225"/>
      <c r="H470" s="225"/>
      <c r="I470" s="225"/>
      <c r="J470" s="225"/>
      <c r="K470" s="225"/>
      <c r="L470" s="225"/>
      <c r="M470" s="225"/>
      <c r="N470" s="225"/>
      <c r="O470" s="225"/>
      <c r="P470" s="225"/>
      <c r="Q470" s="225"/>
      <c r="R470" s="225"/>
      <c r="S470" s="225"/>
      <c r="T470" s="225"/>
      <c r="U470" s="225"/>
      <c r="V470" s="225"/>
      <c r="W470" s="225"/>
      <c r="X470" s="206"/>
      <c r="Y470" s="206"/>
      <c r="Z470" s="206"/>
      <c r="AA470" s="206"/>
      <c r="AB470" s="206"/>
      <c r="AC470" s="206"/>
      <c r="AD470" s="206"/>
      <c r="AE470" s="206"/>
      <c r="AF470" s="206"/>
      <c r="AG470" s="206" t="s">
        <v>280</v>
      </c>
      <c r="AH470" s="206">
        <v>0</v>
      </c>
      <c r="AI470" s="206"/>
      <c r="AJ470" s="206"/>
      <c r="AK470" s="206"/>
      <c r="AL470" s="206"/>
      <c r="AM470" s="206"/>
      <c r="AN470" s="206"/>
      <c r="AO470" s="206"/>
      <c r="AP470" s="206"/>
      <c r="AQ470" s="206"/>
      <c r="AR470" s="206"/>
      <c r="AS470" s="206"/>
      <c r="AT470" s="206"/>
      <c r="AU470" s="206"/>
      <c r="AV470" s="206"/>
      <c r="AW470" s="206"/>
      <c r="AX470" s="206"/>
      <c r="AY470" s="206"/>
      <c r="AZ470" s="206"/>
      <c r="BA470" s="206"/>
      <c r="BB470" s="206"/>
      <c r="BC470" s="206"/>
      <c r="BD470" s="206"/>
      <c r="BE470" s="206"/>
      <c r="BF470" s="206"/>
      <c r="BG470" s="206"/>
      <c r="BH470" s="206"/>
    </row>
    <row r="471" spans="1:60" outlineLevel="1" x14ac:dyDescent="0.25">
      <c r="A471" s="223"/>
      <c r="B471" s="224"/>
      <c r="C471" s="254" t="s">
        <v>1129</v>
      </c>
      <c r="D471" s="226"/>
      <c r="E471" s="227">
        <v>29.9</v>
      </c>
      <c r="F471" s="225"/>
      <c r="G471" s="225"/>
      <c r="H471" s="225"/>
      <c r="I471" s="225"/>
      <c r="J471" s="225"/>
      <c r="K471" s="225"/>
      <c r="L471" s="225"/>
      <c r="M471" s="225"/>
      <c r="N471" s="225"/>
      <c r="O471" s="225"/>
      <c r="P471" s="225"/>
      <c r="Q471" s="225"/>
      <c r="R471" s="225"/>
      <c r="S471" s="225"/>
      <c r="T471" s="225"/>
      <c r="U471" s="225"/>
      <c r="V471" s="225"/>
      <c r="W471" s="225"/>
      <c r="X471" s="206"/>
      <c r="Y471" s="206"/>
      <c r="Z471" s="206"/>
      <c r="AA471" s="206"/>
      <c r="AB471" s="206"/>
      <c r="AC471" s="206"/>
      <c r="AD471" s="206"/>
      <c r="AE471" s="206"/>
      <c r="AF471" s="206"/>
      <c r="AG471" s="206" t="s">
        <v>280</v>
      </c>
      <c r="AH471" s="206">
        <v>0</v>
      </c>
      <c r="AI471" s="206"/>
      <c r="AJ471" s="206"/>
      <c r="AK471" s="206"/>
      <c r="AL471" s="206"/>
      <c r="AM471" s="206"/>
      <c r="AN471" s="206"/>
      <c r="AO471" s="206"/>
      <c r="AP471" s="206"/>
      <c r="AQ471" s="206"/>
      <c r="AR471" s="206"/>
      <c r="AS471" s="206"/>
      <c r="AT471" s="206"/>
      <c r="AU471" s="206"/>
      <c r="AV471" s="206"/>
      <c r="AW471" s="206"/>
      <c r="AX471" s="206"/>
      <c r="AY471" s="206"/>
      <c r="AZ471" s="206"/>
      <c r="BA471" s="206"/>
      <c r="BB471" s="206"/>
      <c r="BC471" s="206"/>
      <c r="BD471" s="206"/>
      <c r="BE471" s="206"/>
      <c r="BF471" s="206"/>
      <c r="BG471" s="206"/>
      <c r="BH471" s="206"/>
    </row>
    <row r="472" spans="1:60" outlineLevel="1" x14ac:dyDescent="0.25">
      <c r="A472" s="223"/>
      <c r="B472" s="224"/>
      <c r="C472" s="254" t="s">
        <v>1130</v>
      </c>
      <c r="D472" s="226"/>
      <c r="E472" s="227">
        <v>9.9600000000000009</v>
      </c>
      <c r="F472" s="225"/>
      <c r="G472" s="225"/>
      <c r="H472" s="225"/>
      <c r="I472" s="225"/>
      <c r="J472" s="225"/>
      <c r="K472" s="225"/>
      <c r="L472" s="225"/>
      <c r="M472" s="225"/>
      <c r="N472" s="225"/>
      <c r="O472" s="225"/>
      <c r="P472" s="225"/>
      <c r="Q472" s="225"/>
      <c r="R472" s="225"/>
      <c r="S472" s="225"/>
      <c r="T472" s="225"/>
      <c r="U472" s="225"/>
      <c r="V472" s="225"/>
      <c r="W472" s="225"/>
      <c r="X472" s="206"/>
      <c r="Y472" s="206"/>
      <c r="Z472" s="206"/>
      <c r="AA472" s="206"/>
      <c r="AB472" s="206"/>
      <c r="AC472" s="206"/>
      <c r="AD472" s="206"/>
      <c r="AE472" s="206"/>
      <c r="AF472" s="206"/>
      <c r="AG472" s="206" t="s">
        <v>280</v>
      </c>
      <c r="AH472" s="206">
        <v>0</v>
      </c>
      <c r="AI472" s="206"/>
      <c r="AJ472" s="206"/>
      <c r="AK472" s="206"/>
      <c r="AL472" s="206"/>
      <c r="AM472" s="206"/>
      <c r="AN472" s="206"/>
      <c r="AO472" s="206"/>
      <c r="AP472" s="206"/>
      <c r="AQ472" s="206"/>
      <c r="AR472" s="206"/>
      <c r="AS472" s="206"/>
      <c r="AT472" s="206"/>
      <c r="AU472" s="206"/>
      <c r="AV472" s="206"/>
      <c r="AW472" s="206"/>
      <c r="AX472" s="206"/>
      <c r="AY472" s="206"/>
      <c r="AZ472" s="206"/>
      <c r="BA472" s="206"/>
      <c r="BB472" s="206"/>
      <c r="BC472" s="206"/>
      <c r="BD472" s="206"/>
      <c r="BE472" s="206"/>
      <c r="BF472" s="206"/>
      <c r="BG472" s="206"/>
      <c r="BH472" s="206"/>
    </row>
    <row r="473" spans="1:60" outlineLevel="1" x14ac:dyDescent="0.25">
      <c r="A473" s="223"/>
      <c r="B473" s="224"/>
      <c r="C473" s="254" t="s">
        <v>1114</v>
      </c>
      <c r="D473" s="226"/>
      <c r="E473" s="227">
        <v>12.94</v>
      </c>
      <c r="F473" s="225"/>
      <c r="G473" s="225"/>
      <c r="H473" s="225"/>
      <c r="I473" s="225"/>
      <c r="J473" s="225"/>
      <c r="K473" s="225"/>
      <c r="L473" s="225"/>
      <c r="M473" s="225"/>
      <c r="N473" s="225"/>
      <c r="O473" s="225"/>
      <c r="P473" s="225"/>
      <c r="Q473" s="225"/>
      <c r="R473" s="225"/>
      <c r="S473" s="225"/>
      <c r="T473" s="225"/>
      <c r="U473" s="225"/>
      <c r="V473" s="225"/>
      <c r="W473" s="225"/>
      <c r="X473" s="206"/>
      <c r="Y473" s="206"/>
      <c r="Z473" s="206"/>
      <c r="AA473" s="206"/>
      <c r="AB473" s="206"/>
      <c r="AC473" s="206"/>
      <c r="AD473" s="206"/>
      <c r="AE473" s="206"/>
      <c r="AF473" s="206"/>
      <c r="AG473" s="206" t="s">
        <v>280</v>
      </c>
      <c r="AH473" s="206">
        <v>0</v>
      </c>
      <c r="AI473" s="206"/>
      <c r="AJ473" s="206"/>
      <c r="AK473" s="206"/>
      <c r="AL473" s="206"/>
      <c r="AM473" s="206"/>
      <c r="AN473" s="206"/>
      <c r="AO473" s="206"/>
      <c r="AP473" s="206"/>
      <c r="AQ473" s="206"/>
      <c r="AR473" s="206"/>
      <c r="AS473" s="206"/>
      <c r="AT473" s="206"/>
      <c r="AU473" s="206"/>
      <c r="AV473" s="206"/>
      <c r="AW473" s="206"/>
      <c r="AX473" s="206"/>
      <c r="AY473" s="206"/>
      <c r="AZ473" s="206"/>
      <c r="BA473" s="206"/>
      <c r="BB473" s="206"/>
      <c r="BC473" s="206"/>
      <c r="BD473" s="206"/>
      <c r="BE473" s="206"/>
      <c r="BF473" s="206"/>
      <c r="BG473" s="206"/>
      <c r="BH473" s="206"/>
    </row>
    <row r="474" spans="1:60" outlineLevel="1" x14ac:dyDescent="0.25">
      <c r="A474" s="223"/>
      <c r="B474" s="224"/>
      <c r="C474" s="254" t="s">
        <v>1131</v>
      </c>
      <c r="D474" s="226"/>
      <c r="E474" s="227">
        <v>4.95</v>
      </c>
      <c r="F474" s="225"/>
      <c r="G474" s="225"/>
      <c r="H474" s="225"/>
      <c r="I474" s="225"/>
      <c r="J474" s="225"/>
      <c r="K474" s="225"/>
      <c r="L474" s="225"/>
      <c r="M474" s="225"/>
      <c r="N474" s="225"/>
      <c r="O474" s="225"/>
      <c r="P474" s="225"/>
      <c r="Q474" s="225"/>
      <c r="R474" s="225"/>
      <c r="S474" s="225"/>
      <c r="T474" s="225"/>
      <c r="U474" s="225"/>
      <c r="V474" s="225"/>
      <c r="W474" s="225"/>
      <c r="X474" s="206"/>
      <c r="Y474" s="206"/>
      <c r="Z474" s="206"/>
      <c r="AA474" s="206"/>
      <c r="AB474" s="206"/>
      <c r="AC474" s="206"/>
      <c r="AD474" s="206"/>
      <c r="AE474" s="206"/>
      <c r="AF474" s="206"/>
      <c r="AG474" s="206" t="s">
        <v>280</v>
      </c>
      <c r="AH474" s="206">
        <v>0</v>
      </c>
      <c r="AI474" s="206"/>
      <c r="AJ474" s="206"/>
      <c r="AK474" s="206"/>
      <c r="AL474" s="206"/>
      <c r="AM474" s="206"/>
      <c r="AN474" s="206"/>
      <c r="AO474" s="206"/>
      <c r="AP474" s="206"/>
      <c r="AQ474" s="206"/>
      <c r="AR474" s="206"/>
      <c r="AS474" s="206"/>
      <c r="AT474" s="206"/>
      <c r="AU474" s="206"/>
      <c r="AV474" s="206"/>
      <c r="AW474" s="206"/>
      <c r="AX474" s="206"/>
      <c r="AY474" s="206"/>
      <c r="AZ474" s="206"/>
      <c r="BA474" s="206"/>
      <c r="BB474" s="206"/>
      <c r="BC474" s="206"/>
      <c r="BD474" s="206"/>
      <c r="BE474" s="206"/>
      <c r="BF474" s="206"/>
      <c r="BG474" s="206"/>
      <c r="BH474" s="206"/>
    </row>
    <row r="475" spans="1:60" outlineLevel="1" x14ac:dyDescent="0.25">
      <c r="A475" s="223"/>
      <c r="B475" s="224"/>
      <c r="C475" s="254" t="s">
        <v>1132</v>
      </c>
      <c r="D475" s="226"/>
      <c r="E475" s="227">
        <v>20.079999999999998</v>
      </c>
      <c r="F475" s="225"/>
      <c r="G475" s="225"/>
      <c r="H475" s="225"/>
      <c r="I475" s="225"/>
      <c r="J475" s="225"/>
      <c r="K475" s="225"/>
      <c r="L475" s="225"/>
      <c r="M475" s="225"/>
      <c r="N475" s="225"/>
      <c r="O475" s="225"/>
      <c r="P475" s="225"/>
      <c r="Q475" s="225"/>
      <c r="R475" s="225"/>
      <c r="S475" s="225"/>
      <c r="T475" s="225"/>
      <c r="U475" s="225"/>
      <c r="V475" s="225"/>
      <c r="W475" s="225"/>
      <c r="X475" s="206"/>
      <c r="Y475" s="206"/>
      <c r="Z475" s="206"/>
      <c r="AA475" s="206"/>
      <c r="AB475" s="206"/>
      <c r="AC475" s="206"/>
      <c r="AD475" s="206"/>
      <c r="AE475" s="206"/>
      <c r="AF475" s="206"/>
      <c r="AG475" s="206" t="s">
        <v>280</v>
      </c>
      <c r="AH475" s="206">
        <v>0</v>
      </c>
      <c r="AI475" s="206"/>
      <c r="AJ475" s="206"/>
      <c r="AK475" s="206"/>
      <c r="AL475" s="206"/>
      <c r="AM475" s="206"/>
      <c r="AN475" s="206"/>
      <c r="AO475" s="206"/>
      <c r="AP475" s="206"/>
      <c r="AQ475" s="206"/>
      <c r="AR475" s="206"/>
      <c r="AS475" s="206"/>
      <c r="AT475" s="206"/>
      <c r="AU475" s="206"/>
      <c r="AV475" s="206"/>
      <c r="AW475" s="206"/>
      <c r="AX475" s="206"/>
      <c r="AY475" s="206"/>
      <c r="AZ475" s="206"/>
      <c r="BA475" s="206"/>
      <c r="BB475" s="206"/>
      <c r="BC475" s="206"/>
      <c r="BD475" s="206"/>
      <c r="BE475" s="206"/>
      <c r="BF475" s="206"/>
      <c r="BG475" s="206"/>
      <c r="BH475" s="206"/>
    </row>
    <row r="476" spans="1:60" outlineLevel="1" x14ac:dyDescent="0.25">
      <c r="A476" s="223"/>
      <c r="B476" s="224"/>
      <c r="C476" s="254" t="s">
        <v>1133</v>
      </c>
      <c r="D476" s="226"/>
      <c r="E476" s="227">
        <v>21.33</v>
      </c>
      <c r="F476" s="225"/>
      <c r="G476" s="225"/>
      <c r="H476" s="225"/>
      <c r="I476" s="225"/>
      <c r="J476" s="225"/>
      <c r="K476" s="225"/>
      <c r="L476" s="225"/>
      <c r="M476" s="225"/>
      <c r="N476" s="225"/>
      <c r="O476" s="225"/>
      <c r="P476" s="225"/>
      <c r="Q476" s="225"/>
      <c r="R476" s="225"/>
      <c r="S476" s="225"/>
      <c r="T476" s="225"/>
      <c r="U476" s="225"/>
      <c r="V476" s="225"/>
      <c r="W476" s="225"/>
      <c r="X476" s="206"/>
      <c r="Y476" s="206"/>
      <c r="Z476" s="206"/>
      <c r="AA476" s="206"/>
      <c r="AB476" s="206"/>
      <c r="AC476" s="206"/>
      <c r="AD476" s="206"/>
      <c r="AE476" s="206"/>
      <c r="AF476" s="206"/>
      <c r="AG476" s="206" t="s">
        <v>280</v>
      </c>
      <c r="AH476" s="206">
        <v>0</v>
      </c>
      <c r="AI476" s="206"/>
      <c r="AJ476" s="206"/>
      <c r="AK476" s="206"/>
      <c r="AL476" s="206"/>
      <c r="AM476" s="206"/>
      <c r="AN476" s="206"/>
      <c r="AO476" s="206"/>
      <c r="AP476" s="206"/>
      <c r="AQ476" s="206"/>
      <c r="AR476" s="206"/>
      <c r="AS476" s="206"/>
      <c r="AT476" s="206"/>
      <c r="AU476" s="206"/>
      <c r="AV476" s="206"/>
      <c r="AW476" s="206"/>
      <c r="AX476" s="206"/>
      <c r="AY476" s="206"/>
      <c r="AZ476" s="206"/>
      <c r="BA476" s="206"/>
      <c r="BB476" s="206"/>
      <c r="BC476" s="206"/>
      <c r="BD476" s="206"/>
      <c r="BE476" s="206"/>
      <c r="BF476" s="206"/>
      <c r="BG476" s="206"/>
      <c r="BH476" s="206"/>
    </row>
    <row r="477" spans="1:60" outlineLevel="1" x14ac:dyDescent="0.25">
      <c r="A477" s="223"/>
      <c r="B477" s="224"/>
      <c r="C477" s="254" t="s">
        <v>1134</v>
      </c>
      <c r="D477" s="226"/>
      <c r="E477" s="227">
        <v>1.6</v>
      </c>
      <c r="F477" s="225"/>
      <c r="G477" s="225"/>
      <c r="H477" s="225"/>
      <c r="I477" s="225"/>
      <c r="J477" s="225"/>
      <c r="K477" s="225"/>
      <c r="L477" s="225"/>
      <c r="M477" s="225"/>
      <c r="N477" s="225"/>
      <c r="O477" s="225"/>
      <c r="P477" s="225"/>
      <c r="Q477" s="225"/>
      <c r="R477" s="225"/>
      <c r="S477" s="225"/>
      <c r="T477" s="225"/>
      <c r="U477" s="225"/>
      <c r="V477" s="225"/>
      <c r="W477" s="225"/>
      <c r="X477" s="206"/>
      <c r="Y477" s="206"/>
      <c r="Z477" s="206"/>
      <c r="AA477" s="206"/>
      <c r="AB477" s="206"/>
      <c r="AC477" s="206"/>
      <c r="AD477" s="206"/>
      <c r="AE477" s="206"/>
      <c r="AF477" s="206"/>
      <c r="AG477" s="206" t="s">
        <v>280</v>
      </c>
      <c r="AH477" s="206">
        <v>0</v>
      </c>
      <c r="AI477" s="206"/>
      <c r="AJ477" s="206"/>
      <c r="AK477" s="206"/>
      <c r="AL477" s="206"/>
      <c r="AM477" s="206"/>
      <c r="AN477" s="206"/>
      <c r="AO477" s="206"/>
      <c r="AP477" s="206"/>
      <c r="AQ477" s="206"/>
      <c r="AR477" s="206"/>
      <c r="AS477" s="206"/>
      <c r="AT477" s="206"/>
      <c r="AU477" s="206"/>
      <c r="AV477" s="206"/>
      <c r="AW477" s="206"/>
      <c r="AX477" s="206"/>
      <c r="AY477" s="206"/>
      <c r="AZ477" s="206"/>
      <c r="BA477" s="206"/>
      <c r="BB477" s="206"/>
      <c r="BC477" s="206"/>
      <c r="BD477" s="206"/>
      <c r="BE477" s="206"/>
      <c r="BF477" s="206"/>
      <c r="BG477" s="206"/>
      <c r="BH477" s="206"/>
    </row>
    <row r="478" spans="1:60" ht="20.399999999999999" outlineLevel="1" x14ac:dyDescent="0.25">
      <c r="A478" s="237">
        <v>92</v>
      </c>
      <c r="B478" s="238" t="s">
        <v>796</v>
      </c>
      <c r="C478" s="253" t="s">
        <v>797</v>
      </c>
      <c r="D478" s="239" t="s">
        <v>314</v>
      </c>
      <c r="E478" s="240">
        <v>135.74</v>
      </c>
      <c r="F478" s="241"/>
      <c r="G478" s="242">
        <f>ROUND(E478*F478,2)</f>
        <v>0</v>
      </c>
      <c r="H478" s="241"/>
      <c r="I478" s="242">
        <f>ROUND(E478*H478,2)</f>
        <v>0</v>
      </c>
      <c r="J478" s="241"/>
      <c r="K478" s="242">
        <f>ROUND(E478*J478,2)</f>
        <v>0</v>
      </c>
      <c r="L478" s="242">
        <v>21</v>
      </c>
      <c r="M478" s="242">
        <f>G478*(1+L478/100)</f>
        <v>0</v>
      </c>
      <c r="N478" s="242">
        <v>2.5000000000000001E-4</v>
      </c>
      <c r="O478" s="242">
        <f>ROUND(E478*N478,2)</f>
        <v>0.03</v>
      </c>
      <c r="P478" s="242">
        <v>0</v>
      </c>
      <c r="Q478" s="243">
        <f>ROUND(E478*P478,2)</f>
        <v>0</v>
      </c>
      <c r="R478" s="225"/>
      <c r="S478" s="225" t="s">
        <v>276</v>
      </c>
      <c r="T478" s="225" t="s">
        <v>277</v>
      </c>
      <c r="U478" s="225">
        <v>0.25840000000000002</v>
      </c>
      <c r="V478" s="225">
        <f>ROUND(E478*U478,2)</f>
        <v>35.08</v>
      </c>
      <c r="W478" s="225"/>
      <c r="X478" s="206"/>
      <c r="Y478" s="206"/>
      <c r="Z478" s="206"/>
      <c r="AA478" s="206"/>
      <c r="AB478" s="206"/>
      <c r="AC478" s="206"/>
      <c r="AD478" s="206"/>
      <c r="AE478" s="206"/>
      <c r="AF478" s="206"/>
      <c r="AG478" s="206" t="s">
        <v>659</v>
      </c>
      <c r="AH478" s="206"/>
      <c r="AI478" s="206"/>
      <c r="AJ478" s="206"/>
      <c r="AK478" s="206"/>
      <c r="AL478" s="206"/>
      <c r="AM478" s="206"/>
      <c r="AN478" s="206"/>
      <c r="AO478" s="206"/>
      <c r="AP478" s="206"/>
      <c r="AQ478" s="206"/>
      <c r="AR478" s="206"/>
      <c r="AS478" s="206"/>
      <c r="AT478" s="206"/>
      <c r="AU478" s="206"/>
      <c r="AV478" s="206"/>
      <c r="AW478" s="206"/>
      <c r="AX478" s="206"/>
      <c r="AY478" s="206"/>
      <c r="AZ478" s="206"/>
      <c r="BA478" s="206"/>
      <c r="BB478" s="206"/>
      <c r="BC478" s="206"/>
      <c r="BD478" s="206"/>
      <c r="BE478" s="206"/>
      <c r="BF478" s="206"/>
      <c r="BG478" s="206"/>
      <c r="BH478" s="206"/>
    </row>
    <row r="479" spans="1:60" outlineLevel="1" x14ac:dyDescent="0.25">
      <c r="A479" s="223"/>
      <c r="B479" s="224"/>
      <c r="C479" s="254" t="s">
        <v>1141</v>
      </c>
      <c r="D479" s="226"/>
      <c r="E479" s="227">
        <v>46.01</v>
      </c>
      <c r="F479" s="225"/>
      <c r="G479" s="225"/>
      <c r="H479" s="225"/>
      <c r="I479" s="225"/>
      <c r="J479" s="225"/>
      <c r="K479" s="225"/>
      <c r="L479" s="225"/>
      <c r="M479" s="225"/>
      <c r="N479" s="225"/>
      <c r="O479" s="225"/>
      <c r="P479" s="225"/>
      <c r="Q479" s="225"/>
      <c r="R479" s="225"/>
      <c r="S479" s="225"/>
      <c r="T479" s="225"/>
      <c r="U479" s="225"/>
      <c r="V479" s="225"/>
      <c r="W479" s="225"/>
      <c r="X479" s="206"/>
      <c r="Y479" s="206"/>
      <c r="Z479" s="206"/>
      <c r="AA479" s="206"/>
      <c r="AB479" s="206"/>
      <c r="AC479" s="206"/>
      <c r="AD479" s="206"/>
      <c r="AE479" s="206"/>
      <c r="AF479" s="206"/>
      <c r="AG479" s="206" t="s">
        <v>280</v>
      </c>
      <c r="AH479" s="206">
        <v>0</v>
      </c>
      <c r="AI479" s="206"/>
      <c r="AJ479" s="206"/>
      <c r="AK479" s="206"/>
      <c r="AL479" s="206"/>
      <c r="AM479" s="206"/>
      <c r="AN479" s="206"/>
      <c r="AO479" s="206"/>
      <c r="AP479" s="206"/>
      <c r="AQ479" s="206"/>
      <c r="AR479" s="206"/>
      <c r="AS479" s="206"/>
      <c r="AT479" s="206"/>
      <c r="AU479" s="206"/>
      <c r="AV479" s="206"/>
      <c r="AW479" s="206"/>
      <c r="AX479" s="206"/>
      <c r="AY479" s="206"/>
      <c r="AZ479" s="206"/>
      <c r="BA479" s="206"/>
      <c r="BB479" s="206"/>
      <c r="BC479" s="206"/>
      <c r="BD479" s="206"/>
      <c r="BE479" s="206"/>
      <c r="BF479" s="206"/>
      <c r="BG479" s="206"/>
      <c r="BH479" s="206"/>
    </row>
    <row r="480" spans="1:60" outlineLevel="1" x14ac:dyDescent="0.25">
      <c r="A480" s="223"/>
      <c r="B480" s="224"/>
      <c r="C480" s="254" t="s">
        <v>1129</v>
      </c>
      <c r="D480" s="226"/>
      <c r="E480" s="227">
        <v>29.9</v>
      </c>
      <c r="F480" s="225"/>
      <c r="G480" s="225"/>
      <c r="H480" s="225"/>
      <c r="I480" s="225"/>
      <c r="J480" s="225"/>
      <c r="K480" s="225"/>
      <c r="L480" s="225"/>
      <c r="M480" s="225"/>
      <c r="N480" s="225"/>
      <c r="O480" s="225"/>
      <c r="P480" s="225"/>
      <c r="Q480" s="225"/>
      <c r="R480" s="225"/>
      <c r="S480" s="225"/>
      <c r="T480" s="225"/>
      <c r="U480" s="225"/>
      <c r="V480" s="225"/>
      <c r="W480" s="225"/>
      <c r="X480" s="206"/>
      <c r="Y480" s="206"/>
      <c r="Z480" s="206"/>
      <c r="AA480" s="206"/>
      <c r="AB480" s="206"/>
      <c r="AC480" s="206"/>
      <c r="AD480" s="206"/>
      <c r="AE480" s="206"/>
      <c r="AF480" s="206"/>
      <c r="AG480" s="206" t="s">
        <v>280</v>
      </c>
      <c r="AH480" s="206">
        <v>0</v>
      </c>
      <c r="AI480" s="206"/>
      <c r="AJ480" s="206"/>
      <c r="AK480" s="206"/>
      <c r="AL480" s="206"/>
      <c r="AM480" s="206"/>
      <c r="AN480" s="206"/>
      <c r="AO480" s="206"/>
      <c r="AP480" s="206"/>
      <c r="AQ480" s="206"/>
      <c r="AR480" s="206"/>
      <c r="AS480" s="206"/>
      <c r="AT480" s="206"/>
      <c r="AU480" s="206"/>
      <c r="AV480" s="206"/>
      <c r="AW480" s="206"/>
      <c r="AX480" s="206"/>
      <c r="AY480" s="206"/>
      <c r="AZ480" s="206"/>
      <c r="BA480" s="206"/>
      <c r="BB480" s="206"/>
      <c r="BC480" s="206"/>
      <c r="BD480" s="206"/>
      <c r="BE480" s="206"/>
      <c r="BF480" s="206"/>
      <c r="BG480" s="206"/>
      <c r="BH480" s="206"/>
    </row>
    <row r="481" spans="1:60" outlineLevel="1" x14ac:dyDescent="0.25">
      <c r="A481" s="223"/>
      <c r="B481" s="224"/>
      <c r="C481" s="254" t="s">
        <v>1142</v>
      </c>
      <c r="D481" s="226"/>
      <c r="E481" s="227">
        <v>13.32</v>
      </c>
      <c r="F481" s="225"/>
      <c r="G481" s="225"/>
      <c r="H481" s="225"/>
      <c r="I481" s="225"/>
      <c r="J481" s="225"/>
      <c r="K481" s="225"/>
      <c r="L481" s="225"/>
      <c r="M481" s="225"/>
      <c r="N481" s="225"/>
      <c r="O481" s="225"/>
      <c r="P481" s="225"/>
      <c r="Q481" s="225"/>
      <c r="R481" s="225"/>
      <c r="S481" s="225"/>
      <c r="T481" s="225"/>
      <c r="U481" s="225"/>
      <c r="V481" s="225"/>
      <c r="W481" s="225"/>
      <c r="X481" s="206"/>
      <c r="Y481" s="206"/>
      <c r="Z481" s="206"/>
      <c r="AA481" s="206"/>
      <c r="AB481" s="206"/>
      <c r="AC481" s="206"/>
      <c r="AD481" s="206"/>
      <c r="AE481" s="206"/>
      <c r="AF481" s="206"/>
      <c r="AG481" s="206" t="s">
        <v>280</v>
      </c>
      <c r="AH481" s="206">
        <v>0</v>
      </c>
      <c r="AI481" s="206"/>
      <c r="AJ481" s="206"/>
      <c r="AK481" s="206"/>
      <c r="AL481" s="206"/>
      <c r="AM481" s="206"/>
      <c r="AN481" s="206"/>
      <c r="AO481" s="206"/>
      <c r="AP481" s="206"/>
      <c r="AQ481" s="206"/>
      <c r="AR481" s="206"/>
      <c r="AS481" s="206"/>
      <c r="AT481" s="206"/>
      <c r="AU481" s="206"/>
      <c r="AV481" s="206"/>
      <c r="AW481" s="206"/>
      <c r="AX481" s="206"/>
      <c r="AY481" s="206"/>
      <c r="AZ481" s="206"/>
      <c r="BA481" s="206"/>
      <c r="BB481" s="206"/>
      <c r="BC481" s="206"/>
      <c r="BD481" s="206"/>
      <c r="BE481" s="206"/>
      <c r="BF481" s="206"/>
      <c r="BG481" s="206"/>
      <c r="BH481" s="206"/>
    </row>
    <row r="482" spans="1:60" outlineLevel="1" x14ac:dyDescent="0.25">
      <c r="A482" s="223"/>
      <c r="B482" s="224"/>
      <c r="C482" s="254" t="s">
        <v>1143</v>
      </c>
      <c r="D482" s="226"/>
      <c r="E482" s="227">
        <v>5.12</v>
      </c>
      <c r="F482" s="225"/>
      <c r="G482" s="225"/>
      <c r="H482" s="225"/>
      <c r="I482" s="225"/>
      <c r="J482" s="225"/>
      <c r="K482" s="225"/>
      <c r="L482" s="225"/>
      <c r="M482" s="225"/>
      <c r="N482" s="225"/>
      <c r="O482" s="225"/>
      <c r="P482" s="225"/>
      <c r="Q482" s="225"/>
      <c r="R482" s="225"/>
      <c r="S482" s="225"/>
      <c r="T482" s="225"/>
      <c r="U482" s="225"/>
      <c r="V482" s="225"/>
      <c r="W482" s="225"/>
      <c r="X482" s="206"/>
      <c r="Y482" s="206"/>
      <c r="Z482" s="206"/>
      <c r="AA482" s="206"/>
      <c r="AB482" s="206"/>
      <c r="AC482" s="206"/>
      <c r="AD482" s="206"/>
      <c r="AE482" s="206"/>
      <c r="AF482" s="206"/>
      <c r="AG482" s="206" t="s">
        <v>280</v>
      </c>
      <c r="AH482" s="206">
        <v>0</v>
      </c>
      <c r="AI482" s="206"/>
      <c r="AJ482" s="206"/>
      <c r="AK482" s="206"/>
      <c r="AL482" s="206"/>
      <c r="AM482" s="206"/>
      <c r="AN482" s="206"/>
      <c r="AO482" s="206"/>
      <c r="AP482" s="206"/>
      <c r="AQ482" s="206"/>
      <c r="AR482" s="206"/>
      <c r="AS482" s="206"/>
      <c r="AT482" s="206"/>
      <c r="AU482" s="206"/>
      <c r="AV482" s="206"/>
      <c r="AW482" s="206"/>
      <c r="AX482" s="206"/>
      <c r="AY482" s="206"/>
      <c r="AZ482" s="206"/>
      <c r="BA482" s="206"/>
      <c r="BB482" s="206"/>
      <c r="BC482" s="206"/>
      <c r="BD482" s="206"/>
      <c r="BE482" s="206"/>
      <c r="BF482" s="206"/>
      <c r="BG482" s="206"/>
      <c r="BH482" s="206"/>
    </row>
    <row r="483" spans="1:60" outlineLevel="1" x14ac:dyDescent="0.25">
      <c r="A483" s="223"/>
      <c r="B483" s="224"/>
      <c r="C483" s="254" t="s">
        <v>1144</v>
      </c>
      <c r="D483" s="226"/>
      <c r="E483" s="227">
        <v>20.059999999999999</v>
      </c>
      <c r="F483" s="225"/>
      <c r="G483" s="225"/>
      <c r="H483" s="225"/>
      <c r="I483" s="225"/>
      <c r="J483" s="225"/>
      <c r="K483" s="225"/>
      <c r="L483" s="225"/>
      <c r="M483" s="225"/>
      <c r="N483" s="225"/>
      <c r="O483" s="225"/>
      <c r="P483" s="225"/>
      <c r="Q483" s="225"/>
      <c r="R483" s="225"/>
      <c r="S483" s="225"/>
      <c r="T483" s="225"/>
      <c r="U483" s="225"/>
      <c r="V483" s="225"/>
      <c r="W483" s="225"/>
      <c r="X483" s="206"/>
      <c r="Y483" s="206"/>
      <c r="Z483" s="206"/>
      <c r="AA483" s="206"/>
      <c r="AB483" s="206"/>
      <c r="AC483" s="206"/>
      <c r="AD483" s="206"/>
      <c r="AE483" s="206"/>
      <c r="AF483" s="206"/>
      <c r="AG483" s="206" t="s">
        <v>280</v>
      </c>
      <c r="AH483" s="206">
        <v>0</v>
      </c>
      <c r="AI483" s="206"/>
      <c r="AJ483" s="206"/>
      <c r="AK483" s="206"/>
      <c r="AL483" s="206"/>
      <c r="AM483" s="206"/>
      <c r="AN483" s="206"/>
      <c r="AO483" s="206"/>
      <c r="AP483" s="206"/>
      <c r="AQ483" s="206"/>
      <c r="AR483" s="206"/>
      <c r="AS483" s="206"/>
      <c r="AT483" s="206"/>
      <c r="AU483" s="206"/>
      <c r="AV483" s="206"/>
      <c r="AW483" s="206"/>
      <c r="AX483" s="206"/>
      <c r="AY483" s="206"/>
      <c r="AZ483" s="206"/>
      <c r="BA483" s="206"/>
      <c r="BB483" s="206"/>
      <c r="BC483" s="206"/>
      <c r="BD483" s="206"/>
      <c r="BE483" s="206"/>
      <c r="BF483" s="206"/>
      <c r="BG483" s="206"/>
      <c r="BH483" s="206"/>
    </row>
    <row r="484" spans="1:60" outlineLevel="1" x14ac:dyDescent="0.25">
      <c r="A484" s="223"/>
      <c r="B484" s="224"/>
      <c r="C484" s="254" t="s">
        <v>1145</v>
      </c>
      <c r="D484" s="226"/>
      <c r="E484" s="227">
        <v>21.33</v>
      </c>
      <c r="F484" s="225"/>
      <c r="G484" s="225"/>
      <c r="H484" s="225"/>
      <c r="I484" s="225"/>
      <c r="J484" s="225"/>
      <c r="K484" s="225"/>
      <c r="L484" s="225"/>
      <c r="M484" s="225"/>
      <c r="N484" s="225"/>
      <c r="O484" s="225"/>
      <c r="P484" s="225"/>
      <c r="Q484" s="225"/>
      <c r="R484" s="225"/>
      <c r="S484" s="225"/>
      <c r="T484" s="225"/>
      <c r="U484" s="225"/>
      <c r="V484" s="225"/>
      <c r="W484" s="225"/>
      <c r="X484" s="206"/>
      <c r="Y484" s="206"/>
      <c r="Z484" s="206"/>
      <c r="AA484" s="206"/>
      <c r="AB484" s="206"/>
      <c r="AC484" s="206"/>
      <c r="AD484" s="206"/>
      <c r="AE484" s="206"/>
      <c r="AF484" s="206"/>
      <c r="AG484" s="206" t="s">
        <v>280</v>
      </c>
      <c r="AH484" s="206">
        <v>0</v>
      </c>
      <c r="AI484" s="206"/>
      <c r="AJ484" s="206"/>
      <c r="AK484" s="206"/>
      <c r="AL484" s="206"/>
      <c r="AM484" s="206"/>
      <c r="AN484" s="206"/>
      <c r="AO484" s="206"/>
      <c r="AP484" s="206"/>
      <c r="AQ484" s="206"/>
      <c r="AR484" s="206"/>
      <c r="AS484" s="206"/>
      <c r="AT484" s="206"/>
      <c r="AU484" s="206"/>
      <c r="AV484" s="206"/>
      <c r="AW484" s="206"/>
      <c r="AX484" s="206"/>
      <c r="AY484" s="206"/>
      <c r="AZ484" s="206"/>
      <c r="BA484" s="206"/>
      <c r="BB484" s="206"/>
      <c r="BC484" s="206"/>
      <c r="BD484" s="206"/>
      <c r="BE484" s="206"/>
      <c r="BF484" s="206"/>
      <c r="BG484" s="206"/>
      <c r="BH484" s="206"/>
    </row>
    <row r="485" spans="1:60" outlineLevel="1" x14ac:dyDescent="0.25">
      <c r="A485" s="237">
        <v>93</v>
      </c>
      <c r="B485" s="238" t="s">
        <v>805</v>
      </c>
      <c r="C485" s="253" t="s">
        <v>806</v>
      </c>
      <c r="D485" s="239" t="s">
        <v>370</v>
      </c>
      <c r="E485" s="240">
        <v>135.74</v>
      </c>
      <c r="F485" s="241"/>
      <c r="G485" s="242">
        <f>ROUND(E485*F485,2)</f>
        <v>0</v>
      </c>
      <c r="H485" s="241"/>
      <c r="I485" s="242">
        <f>ROUND(E485*H485,2)</f>
        <v>0</v>
      </c>
      <c r="J485" s="241"/>
      <c r="K485" s="242">
        <f>ROUND(E485*J485,2)</f>
        <v>0</v>
      </c>
      <c r="L485" s="242">
        <v>21</v>
      </c>
      <c r="M485" s="242">
        <f>G485*(1+L485/100)</f>
        <v>0</v>
      </c>
      <c r="N485" s="242">
        <v>4.0000000000000003E-5</v>
      </c>
      <c r="O485" s="242">
        <f>ROUND(E485*N485,2)</f>
        <v>0.01</v>
      </c>
      <c r="P485" s="242">
        <v>0</v>
      </c>
      <c r="Q485" s="243">
        <f>ROUND(E485*P485,2)</f>
        <v>0</v>
      </c>
      <c r="R485" s="225"/>
      <c r="S485" s="225" t="s">
        <v>276</v>
      </c>
      <c r="T485" s="225" t="s">
        <v>277</v>
      </c>
      <c r="U485" s="225">
        <v>7.8200000000000006E-2</v>
      </c>
      <c r="V485" s="225">
        <f>ROUND(E485*U485,2)</f>
        <v>10.61</v>
      </c>
      <c r="W485" s="225"/>
      <c r="X485" s="206"/>
      <c r="Y485" s="206"/>
      <c r="Z485" s="206"/>
      <c r="AA485" s="206"/>
      <c r="AB485" s="206"/>
      <c r="AC485" s="206"/>
      <c r="AD485" s="206"/>
      <c r="AE485" s="206"/>
      <c r="AF485" s="206"/>
      <c r="AG485" s="206" t="s">
        <v>659</v>
      </c>
      <c r="AH485" s="206"/>
      <c r="AI485" s="206"/>
      <c r="AJ485" s="206"/>
      <c r="AK485" s="206"/>
      <c r="AL485" s="206"/>
      <c r="AM485" s="206"/>
      <c r="AN485" s="206"/>
      <c r="AO485" s="206"/>
      <c r="AP485" s="206"/>
      <c r="AQ485" s="206"/>
      <c r="AR485" s="206"/>
      <c r="AS485" s="206"/>
      <c r="AT485" s="206"/>
      <c r="AU485" s="206"/>
      <c r="AV485" s="206"/>
      <c r="AW485" s="206"/>
      <c r="AX485" s="206"/>
      <c r="AY485" s="206"/>
      <c r="AZ485" s="206"/>
      <c r="BA485" s="206"/>
      <c r="BB485" s="206"/>
      <c r="BC485" s="206"/>
      <c r="BD485" s="206"/>
      <c r="BE485" s="206"/>
      <c r="BF485" s="206"/>
      <c r="BG485" s="206"/>
      <c r="BH485" s="206"/>
    </row>
    <row r="486" spans="1:60" outlineLevel="1" x14ac:dyDescent="0.25">
      <c r="A486" s="223"/>
      <c r="B486" s="224"/>
      <c r="C486" s="254" t="s">
        <v>1141</v>
      </c>
      <c r="D486" s="226"/>
      <c r="E486" s="227">
        <v>46.01</v>
      </c>
      <c r="F486" s="225"/>
      <c r="G486" s="225"/>
      <c r="H486" s="225"/>
      <c r="I486" s="225"/>
      <c r="J486" s="225"/>
      <c r="K486" s="225"/>
      <c r="L486" s="225"/>
      <c r="M486" s="225"/>
      <c r="N486" s="225"/>
      <c r="O486" s="225"/>
      <c r="P486" s="225"/>
      <c r="Q486" s="225"/>
      <c r="R486" s="225"/>
      <c r="S486" s="225"/>
      <c r="T486" s="225"/>
      <c r="U486" s="225"/>
      <c r="V486" s="225"/>
      <c r="W486" s="225"/>
      <c r="X486" s="206"/>
      <c r="Y486" s="206"/>
      <c r="Z486" s="206"/>
      <c r="AA486" s="206"/>
      <c r="AB486" s="206"/>
      <c r="AC486" s="206"/>
      <c r="AD486" s="206"/>
      <c r="AE486" s="206"/>
      <c r="AF486" s="206"/>
      <c r="AG486" s="206" t="s">
        <v>280</v>
      </c>
      <c r="AH486" s="206">
        <v>0</v>
      </c>
      <c r="AI486" s="206"/>
      <c r="AJ486" s="206"/>
      <c r="AK486" s="206"/>
      <c r="AL486" s="206"/>
      <c r="AM486" s="206"/>
      <c r="AN486" s="206"/>
      <c r="AO486" s="206"/>
      <c r="AP486" s="206"/>
      <c r="AQ486" s="206"/>
      <c r="AR486" s="206"/>
      <c r="AS486" s="206"/>
      <c r="AT486" s="206"/>
      <c r="AU486" s="206"/>
      <c r="AV486" s="206"/>
      <c r="AW486" s="206"/>
      <c r="AX486" s="206"/>
      <c r="AY486" s="206"/>
      <c r="AZ486" s="206"/>
      <c r="BA486" s="206"/>
      <c r="BB486" s="206"/>
      <c r="BC486" s="206"/>
      <c r="BD486" s="206"/>
      <c r="BE486" s="206"/>
      <c r="BF486" s="206"/>
      <c r="BG486" s="206"/>
      <c r="BH486" s="206"/>
    </row>
    <row r="487" spans="1:60" outlineLevel="1" x14ac:dyDescent="0.25">
      <c r="A487" s="223"/>
      <c r="B487" s="224"/>
      <c r="C487" s="254" t="s">
        <v>1129</v>
      </c>
      <c r="D487" s="226"/>
      <c r="E487" s="227">
        <v>29.9</v>
      </c>
      <c r="F487" s="225"/>
      <c r="G487" s="225"/>
      <c r="H487" s="225"/>
      <c r="I487" s="225"/>
      <c r="J487" s="225"/>
      <c r="K487" s="225"/>
      <c r="L487" s="225"/>
      <c r="M487" s="225"/>
      <c r="N487" s="225"/>
      <c r="O487" s="225"/>
      <c r="P487" s="225"/>
      <c r="Q487" s="225"/>
      <c r="R487" s="225"/>
      <c r="S487" s="225"/>
      <c r="T487" s="225"/>
      <c r="U487" s="225"/>
      <c r="V487" s="225"/>
      <c r="W487" s="225"/>
      <c r="X487" s="206"/>
      <c r="Y487" s="206"/>
      <c r="Z487" s="206"/>
      <c r="AA487" s="206"/>
      <c r="AB487" s="206"/>
      <c r="AC487" s="206"/>
      <c r="AD487" s="206"/>
      <c r="AE487" s="206"/>
      <c r="AF487" s="206"/>
      <c r="AG487" s="206" t="s">
        <v>280</v>
      </c>
      <c r="AH487" s="206">
        <v>0</v>
      </c>
      <c r="AI487" s="206"/>
      <c r="AJ487" s="206"/>
      <c r="AK487" s="206"/>
      <c r="AL487" s="206"/>
      <c r="AM487" s="206"/>
      <c r="AN487" s="206"/>
      <c r="AO487" s="206"/>
      <c r="AP487" s="206"/>
      <c r="AQ487" s="206"/>
      <c r="AR487" s="206"/>
      <c r="AS487" s="206"/>
      <c r="AT487" s="206"/>
      <c r="AU487" s="206"/>
      <c r="AV487" s="206"/>
      <c r="AW487" s="206"/>
      <c r="AX487" s="206"/>
      <c r="AY487" s="206"/>
      <c r="AZ487" s="206"/>
      <c r="BA487" s="206"/>
      <c r="BB487" s="206"/>
      <c r="BC487" s="206"/>
      <c r="BD487" s="206"/>
      <c r="BE487" s="206"/>
      <c r="BF487" s="206"/>
      <c r="BG487" s="206"/>
      <c r="BH487" s="206"/>
    </row>
    <row r="488" spans="1:60" outlineLevel="1" x14ac:dyDescent="0.25">
      <c r="A488" s="223"/>
      <c r="B488" s="224"/>
      <c r="C488" s="254" t="s">
        <v>1142</v>
      </c>
      <c r="D488" s="226"/>
      <c r="E488" s="227">
        <v>13.32</v>
      </c>
      <c r="F488" s="225"/>
      <c r="G488" s="225"/>
      <c r="H488" s="225"/>
      <c r="I488" s="225"/>
      <c r="J488" s="225"/>
      <c r="K488" s="225"/>
      <c r="L488" s="225"/>
      <c r="M488" s="225"/>
      <c r="N488" s="225"/>
      <c r="O488" s="225"/>
      <c r="P488" s="225"/>
      <c r="Q488" s="225"/>
      <c r="R488" s="225"/>
      <c r="S488" s="225"/>
      <c r="T488" s="225"/>
      <c r="U488" s="225"/>
      <c r="V488" s="225"/>
      <c r="W488" s="225"/>
      <c r="X488" s="206"/>
      <c r="Y488" s="206"/>
      <c r="Z488" s="206"/>
      <c r="AA488" s="206"/>
      <c r="AB488" s="206"/>
      <c r="AC488" s="206"/>
      <c r="AD488" s="206"/>
      <c r="AE488" s="206"/>
      <c r="AF488" s="206"/>
      <c r="AG488" s="206" t="s">
        <v>280</v>
      </c>
      <c r="AH488" s="206">
        <v>0</v>
      </c>
      <c r="AI488" s="206"/>
      <c r="AJ488" s="206"/>
      <c r="AK488" s="206"/>
      <c r="AL488" s="206"/>
      <c r="AM488" s="206"/>
      <c r="AN488" s="206"/>
      <c r="AO488" s="206"/>
      <c r="AP488" s="206"/>
      <c r="AQ488" s="206"/>
      <c r="AR488" s="206"/>
      <c r="AS488" s="206"/>
      <c r="AT488" s="206"/>
      <c r="AU488" s="206"/>
      <c r="AV488" s="206"/>
      <c r="AW488" s="206"/>
      <c r="AX488" s="206"/>
      <c r="AY488" s="206"/>
      <c r="AZ488" s="206"/>
      <c r="BA488" s="206"/>
      <c r="BB488" s="206"/>
      <c r="BC488" s="206"/>
      <c r="BD488" s="206"/>
      <c r="BE488" s="206"/>
      <c r="BF488" s="206"/>
      <c r="BG488" s="206"/>
      <c r="BH488" s="206"/>
    </row>
    <row r="489" spans="1:60" outlineLevel="1" x14ac:dyDescent="0.25">
      <c r="A489" s="223"/>
      <c r="B489" s="224"/>
      <c r="C489" s="254" t="s">
        <v>1143</v>
      </c>
      <c r="D489" s="226"/>
      <c r="E489" s="227">
        <v>5.12</v>
      </c>
      <c r="F489" s="225"/>
      <c r="G489" s="225"/>
      <c r="H489" s="225"/>
      <c r="I489" s="225"/>
      <c r="J489" s="225"/>
      <c r="K489" s="225"/>
      <c r="L489" s="225"/>
      <c r="M489" s="225"/>
      <c r="N489" s="225"/>
      <c r="O489" s="225"/>
      <c r="P489" s="225"/>
      <c r="Q489" s="225"/>
      <c r="R489" s="225"/>
      <c r="S489" s="225"/>
      <c r="T489" s="225"/>
      <c r="U489" s="225"/>
      <c r="V489" s="225"/>
      <c r="W489" s="225"/>
      <c r="X489" s="206"/>
      <c r="Y489" s="206"/>
      <c r="Z489" s="206"/>
      <c r="AA489" s="206"/>
      <c r="AB489" s="206"/>
      <c r="AC489" s="206"/>
      <c r="AD489" s="206"/>
      <c r="AE489" s="206"/>
      <c r="AF489" s="206"/>
      <c r="AG489" s="206" t="s">
        <v>280</v>
      </c>
      <c r="AH489" s="206">
        <v>0</v>
      </c>
      <c r="AI489" s="206"/>
      <c r="AJ489" s="206"/>
      <c r="AK489" s="206"/>
      <c r="AL489" s="206"/>
      <c r="AM489" s="206"/>
      <c r="AN489" s="206"/>
      <c r="AO489" s="206"/>
      <c r="AP489" s="206"/>
      <c r="AQ489" s="206"/>
      <c r="AR489" s="206"/>
      <c r="AS489" s="206"/>
      <c r="AT489" s="206"/>
      <c r="AU489" s="206"/>
      <c r="AV489" s="206"/>
      <c r="AW489" s="206"/>
      <c r="AX489" s="206"/>
      <c r="AY489" s="206"/>
      <c r="AZ489" s="206"/>
      <c r="BA489" s="206"/>
      <c r="BB489" s="206"/>
      <c r="BC489" s="206"/>
      <c r="BD489" s="206"/>
      <c r="BE489" s="206"/>
      <c r="BF489" s="206"/>
      <c r="BG489" s="206"/>
      <c r="BH489" s="206"/>
    </row>
    <row r="490" spans="1:60" outlineLevel="1" x14ac:dyDescent="0.25">
      <c r="A490" s="223"/>
      <c r="B490" s="224"/>
      <c r="C490" s="254" t="s">
        <v>1144</v>
      </c>
      <c r="D490" s="226"/>
      <c r="E490" s="227">
        <v>20.059999999999999</v>
      </c>
      <c r="F490" s="225"/>
      <c r="G490" s="225"/>
      <c r="H490" s="225"/>
      <c r="I490" s="225"/>
      <c r="J490" s="225"/>
      <c r="K490" s="225"/>
      <c r="L490" s="225"/>
      <c r="M490" s="225"/>
      <c r="N490" s="225"/>
      <c r="O490" s="225"/>
      <c r="P490" s="225"/>
      <c r="Q490" s="225"/>
      <c r="R490" s="225"/>
      <c r="S490" s="225"/>
      <c r="T490" s="225"/>
      <c r="U490" s="225"/>
      <c r="V490" s="225"/>
      <c r="W490" s="225"/>
      <c r="X490" s="206"/>
      <c r="Y490" s="206"/>
      <c r="Z490" s="206"/>
      <c r="AA490" s="206"/>
      <c r="AB490" s="206"/>
      <c r="AC490" s="206"/>
      <c r="AD490" s="206"/>
      <c r="AE490" s="206"/>
      <c r="AF490" s="206"/>
      <c r="AG490" s="206" t="s">
        <v>280</v>
      </c>
      <c r="AH490" s="206">
        <v>0</v>
      </c>
      <c r="AI490" s="206"/>
      <c r="AJ490" s="206"/>
      <c r="AK490" s="206"/>
      <c r="AL490" s="206"/>
      <c r="AM490" s="206"/>
      <c r="AN490" s="206"/>
      <c r="AO490" s="206"/>
      <c r="AP490" s="206"/>
      <c r="AQ490" s="206"/>
      <c r="AR490" s="206"/>
      <c r="AS490" s="206"/>
      <c r="AT490" s="206"/>
      <c r="AU490" s="206"/>
      <c r="AV490" s="206"/>
      <c r="AW490" s="206"/>
      <c r="AX490" s="206"/>
      <c r="AY490" s="206"/>
      <c r="AZ490" s="206"/>
      <c r="BA490" s="206"/>
      <c r="BB490" s="206"/>
      <c r="BC490" s="206"/>
      <c r="BD490" s="206"/>
      <c r="BE490" s="206"/>
      <c r="BF490" s="206"/>
      <c r="BG490" s="206"/>
      <c r="BH490" s="206"/>
    </row>
    <row r="491" spans="1:60" outlineLevel="1" x14ac:dyDescent="0.25">
      <c r="A491" s="223"/>
      <c r="B491" s="224"/>
      <c r="C491" s="254" t="s">
        <v>1145</v>
      </c>
      <c r="D491" s="226"/>
      <c r="E491" s="227">
        <v>21.33</v>
      </c>
      <c r="F491" s="225"/>
      <c r="G491" s="225"/>
      <c r="H491" s="225"/>
      <c r="I491" s="225"/>
      <c r="J491" s="225"/>
      <c r="K491" s="225"/>
      <c r="L491" s="225"/>
      <c r="M491" s="225"/>
      <c r="N491" s="225"/>
      <c r="O491" s="225"/>
      <c r="P491" s="225"/>
      <c r="Q491" s="225"/>
      <c r="R491" s="225"/>
      <c r="S491" s="225"/>
      <c r="T491" s="225"/>
      <c r="U491" s="225"/>
      <c r="V491" s="225"/>
      <c r="W491" s="225"/>
      <c r="X491" s="206"/>
      <c r="Y491" s="206"/>
      <c r="Z491" s="206"/>
      <c r="AA491" s="206"/>
      <c r="AB491" s="206"/>
      <c r="AC491" s="206"/>
      <c r="AD491" s="206"/>
      <c r="AE491" s="206"/>
      <c r="AF491" s="206"/>
      <c r="AG491" s="206" t="s">
        <v>280</v>
      </c>
      <c r="AH491" s="206">
        <v>0</v>
      </c>
      <c r="AI491" s="206"/>
      <c r="AJ491" s="206"/>
      <c r="AK491" s="206"/>
      <c r="AL491" s="206"/>
      <c r="AM491" s="206"/>
      <c r="AN491" s="206"/>
      <c r="AO491" s="206"/>
      <c r="AP491" s="206"/>
      <c r="AQ491" s="206"/>
      <c r="AR491" s="206"/>
      <c r="AS491" s="206"/>
      <c r="AT491" s="206"/>
      <c r="AU491" s="206"/>
      <c r="AV491" s="206"/>
      <c r="AW491" s="206"/>
      <c r="AX491" s="206"/>
      <c r="AY491" s="206"/>
      <c r="AZ491" s="206"/>
      <c r="BA491" s="206"/>
      <c r="BB491" s="206"/>
      <c r="BC491" s="206"/>
      <c r="BD491" s="206"/>
      <c r="BE491" s="206"/>
      <c r="BF491" s="206"/>
      <c r="BG491" s="206"/>
      <c r="BH491" s="206"/>
    </row>
    <row r="492" spans="1:60" outlineLevel="1" x14ac:dyDescent="0.25">
      <c r="A492" s="244">
        <v>94</v>
      </c>
      <c r="B492" s="245" t="s">
        <v>666</v>
      </c>
      <c r="C492" s="255" t="s">
        <v>667</v>
      </c>
      <c r="D492" s="246" t="s">
        <v>0</v>
      </c>
      <c r="E492" s="247">
        <v>1309.2101399999999</v>
      </c>
      <c r="F492" s="248"/>
      <c r="G492" s="249">
        <f>ROUND(E492*F492,2)</f>
        <v>0</v>
      </c>
      <c r="H492" s="248"/>
      <c r="I492" s="249">
        <f>ROUND(E492*H492,2)</f>
        <v>0</v>
      </c>
      <c r="J492" s="248"/>
      <c r="K492" s="249">
        <f>ROUND(E492*J492,2)</f>
        <v>0</v>
      </c>
      <c r="L492" s="249">
        <v>21</v>
      </c>
      <c r="M492" s="249">
        <f>G492*(1+L492/100)</f>
        <v>0</v>
      </c>
      <c r="N492" s="249">
        <v>0</v>
      </c>
      <c r="O492" s="249">
        <f>ROUND(E492*N492,2)</f>
        <v>0</v>
      </c>
      <c r="P492" s="249">
        <v>0</v>
      </c>
      <c r="Q492" s="250">
        <f>ROUND(E492*P492,2)</f>
        <v>0</v>
      </c>
      <c r="R492" s="225"/>
      <c r="S492" s="225" t="s">
        <v>276</v>
      </c>
      <c r="T492" s="225" t="s">
        <v>277</v>
      </c>
      <c r="U492" s="225">
        <v>0</v>
      </c>
      <c r="V492" s="225">
        <f>ROUND(E492*U492,2)</f>
        <v>0</v>
      </c>
      <c r="W492" s="225"/>
      <c r="X492" s="206"/>
      <c r="Y492" s="206"/>
      <c r="Z492" s="206"/>
      <c r="AA492" s="206"/>
      <c r="AB492" s="206"/>
      <c r="AC492" s="206"/>
      <c r="AD492" s="206"/>
      <c r="AE492" s="206"/>
      <c r="AF492" s="206"/>
      <c r="AG492" s="206" t="s">
        <v>455</v>
      </c>
      <c r="AH492" s="206"/>
      <c r="AI492" s="206"/>
      <c r="AJ492" s="206"/>
      <c r="AK492" s="206"/>
      <c r="AL492" s="206"/>
      <c r="AM492" s="206"/>
      <c r="AN492" s="206"/>
      <c r="AO492" s="206"/>
      <c r="AP492" s="206"/>
      <c r="AQ492" s="206"/>
      <c r="AR492" s="206"/>
      <c r="AS492" s="206"/>
      <c r="AT492" s="206"/>
      <c r="AU492" s="206"/>
      <c r="AV492" s="206"/>
      <c r="AW492" s="206"/>
      <c r="AX492" s="206"/>
      <c r="AY492" s="206"/>
      <c r="AZ492" s="206"/>
      <c r="BA492" s="206"/>
      <c r="BB492" s="206"/>
      <c r="BC492" s="206"/>
      <c r="BD492" s="206"/>
      <c r="BE492" s="206"/>
      <c r="BF492" s="206"/>
      <c r="BG492" s="206"/>
      <c r="BH492" s="206"/>
    </row>
    <row r="493" spans="1:60" ht="20.399999999999999" outlineLevel="1" x14ac:dyDescent="0.25">
      <c r="A493" s="237">
        <v>95</v>
      </c>
      <c r="B493" s="238" t="s">
        <v>807</v>
      </c>
      <c r="C493" s="253" t="s">
        <v>808</v>
      </c>
      <c r="D493" s="239" t="s">
        <v>314</v>
      </c>
      <c r="E493" s="240">
        <v>135.74</v>
      </c>
      <c r="F493" s="241"/>
      <c r="G493" s="242">
        <f>ROUND(E493*F493,2)</f>
        <v>0</v>
      </c>
      <c r="H493" s="241"/>
      <c r="I493" s="242">
        <f>ROUND(E493*H493,2)</f>
        <v>0</v>
      </c>
      <c r="J493" s="241"/>
      <c r="K493" s="242">
        <f>ROUND(E493*J493,2)</f>
        <v>0</v>
      </c>
      <c r="L493" s="242">
        <v>21</v>
      </c>
      <c r="M493" s="242">
        <f>G493*(1+L493/100)</f>
        <v>0</v>
      </c>
      <c r="N493" s="242">
        <v>5.3600000000000002E-3</v>
      </c>
      <c r="O493" s="242">
        <f>ROUND(E493*N493,2)</f>
        <v>0.73</v>
      </c>
      <c r="P493" s="242">
        <v>0</v>
      </c>
      <c r="Q493" s="243">
        <f>ROUND(E493*P493,2)</f>
        <v>0</v>
      </c>
      <c r="R493" s="225"/>
      <c r="S493" s="225" t="s">
        <v>289</v>
      </c>
      <c r="T493" s="225" t="s">
        <v>277</v>
      </c>
      <c r="U493" s="225">
        <v>0</v>
      </c>
      <c r="V493" s="225">
        <f>ROUND(E493*U493,2)</f>
        <v>0</v>
      </c>
      <c r="W493" s="225"/>
      <c r="X493" s="206"/>
      <c r="Y493" s="206"/>
      <c r="Z493" s="206"/>
      <c r="AA493" s="206"/>
      <c r="AB493" s="206"/>
      <c r="AC493" s="206"/>
      <c r="AD493" s="206"/>
      <c r="AE493" s="206"/>
      <c r="AF493" s="206"/>
      <c r="AG493" s="206" t="s">
        <v>659</v>
      </c>
      <c r="AH493" s="206"/>
      <c r="AI493" s="206"/>
      <c r="AJ493" s="206"/>
      <c r="AK493" s="206"/>
      <c r="AL493" s="206"/>
      <c r="AM493" s="206"/>
      <c r="AN493" s="206"/>
      <c r="AO493" s="206"/>
      <c r="AP493" s="206"/>
      <c r="AQ493" s="206"/>
      <c r="AR493" s="206"/>
      <c r="AS493" s="206"/>
      <c r="AT493" s="206"/>
      <c r="AU493" s="206"/>
      <c r="AV493" s="206"/>
      <c r="AW493" s="206"/>
      <c r="AX493" s="206"/>
      <c r="AY493" s="206"/>
      <c r="AZ493" s="206"/>
      <c r="BA493" s="206"/>
      <c r="BB493" s="206"/>
      <c r="BC493" s="206"/>
      <c r="BD493" s="206"/>
      <c r="BE493" s="206"/>
      <c r="BF493" s="206"/>
      <c r="BG493" s="206"/>
      <c r="BH493" s="206"/>
    </row>
    <row r="494" spans="1:60" outlineLevel="1" x14ac:dyDescent="0.25">
      <c r="A494" s="223"/>
      <c r="B494" s="224"/>
      <c r="C494" s="254" t="s">
        <v>1141</v>
      </c>
      <c r="D494" s="226"/>
      <c r="E494" s="227">
        <v>46.01</v>
      </c>
      <c r="F494" s="225"/>
      <c r="G494" s="225"/>
      <c r="H494" s="225"/>
      <c r="I494" s="225"/>
      <c r="J494" s="225"/>
      <c r="K494" s="225"/>
      <c r="L494" s="225"/>
      <c r="M494" s="225"/>
      <c r="N494" s="225"/>
      <c r="O494" s="225"/>
      <c r="P494" s="225"/>
      <c r="Q494" s="225"/>
      <c r="R494" s="225"/>
      <c r="S494" s="225"/>
      <c r="T494" s="225"/>
      <c r="U494" s="225"/>
      <c r="V494" s="225"/>
      <c r="W494" s="225"/>
      <c r="X494" s="206"/>
      <c r="Y494" s="206"/>
      <c r="Z494" s="206"/>
      <c r="AA494" s="206"/>
      <c r="AB494" s="206"/>
      <c r="AC494" s="206"/>
      <c r="AD494" s="206"/>
      <c r="AE494" s="206"/>
      <c r="AF494" s="206"/>
      <c r="AG494" s="206" t="s">
        <v>280</v>
      </c>
      <c r="AH494" s="206">
        <v>0</v>
      </c>
      <c r="AI494" s="206"/>
      <c r="AJ494" s="206"/>
      <c r="AK494" s="206"/>
      <c r="AL494" s="206"/>
      <c r="AM494" s="206"/>
      <c r="AN494" s="206"/>
      <c r="AO494" s="206"/>
      <c r="AP494" s="206"/>
      <c r="AQ494" s="206"/>
      <c r="AR494" s="206"/>
      <c r="AS494" s="206"/>
      <c r="AT494" s="206"/>
      <c r="AU494" s="206"/>
      <c r="AV494" s="206"/>
      <c r="AW494" s="206"/>
      <c r="AX494" s="206"/>
      <c r="AY494" s="206"/>
      <c r="AZ494" s="206"/>
      <c r="BA494" s="206"/>
      <c r="BB494" s="206"/>
      <c r="BC494" s="206"/>
      <c r="BD494" s="206"/>
      <c r="BE494" s="206"/>
      <c r="BF494" s="206"/>
      <c r="BG494" s="206"/>
      <c r="BH494" s="206"/>
    </row>
    <row r="495" spans="1:60" outlineLevel="1" x14ac:dyDescent="0.25">
      <c r="A495" s="223"/>
      <c r="B495" s="224"/>
      <c r="C495" s="254" t="s">
        <v>1129</v>
      </c>
      <c r="D495" s="226"/>
      <c r="E495" s="227">
        <v>29.9</v>
      </c>
      <c r="F495" s="225"/>
      <c r="G495" s="225"/>
      <c r="H495" s="225"/>
      <c r="I495" s="225"/>
      <c r="J495" s="225"/>
      <c r="K495" s="225"/>
      <c r="L495" s="225"/>
      <c r="M495" s="225"/>
      <c r="N495" s="225"/>
      <c r="O495" s="225"/>
      <c r="P495" s="225"/>
      <c r="Q495" s="225"/>
      <c r="R495" s="225"/>
      <c r="S495" s="225"/>
      <c r="T495" s="225"/>
      <c r="U495" s="225"/>
      <c r="V495" s="225"/>
      <c r="W495" s="225"/>
      <c r="X495" s="206"/>
      <c r="Y495" s="206"/>
      <c r="Z495" s="206"/>
      <c r="AA495" s="206"/>
      <c r="AB495" s="206"/>
      <c r="AC495" s="206"/>
      <c r="AD495" s="206"/>
      <c r="AE495" s="206"/>
      <c r="AF495" s="206"/>
      <c r="AG495" s="206" t="s">
        <v>280</v>
      </c>
      <c r="AH495" s="206">
        <v>0</v>
      </c>
      <c r="AI495" s="206"/>
      <c r="AJ495" s="206"/>
      <c r="AK495" s="206"/>
      <c r="AL495" s="206"/>
      <c r="AM495" s="206"/>
      <c r="AN495" s="206"/>
      <c r="AO495" s="206"/>
      <c r="AP495" s="206"/>
      <c r="AQ495" s="206"/>
      <c r="AR495" s="206"/>
      <c r="AS495" s="206"/>
      <c r="AT495" s="206"/>
      <c r="AU495" s="206"/>
      <c r="AV495" s="206"/>
      <c r="AW495" s="206"/>
      <c r="AX495" s="206"/>
      <c r="AY495" s="206"/>
      <c r="AZ495" s="206"/>
      <c r="BA495" s="206"/>
      <c r="BB495" s="206"/>
      <c r="BC495" s="206"/>
      <c r="BD495" s="206"/>
      <c r="BE495" s="206"/>
      <c r="BF495" s="206"/>
      <c r="BG495" s="206"/>
      <c r="BH495" s="206"/>
    </row>
    <row r="496" spans="1:60" outlineLevel="1" x14ac:dyDescent="0.25">
      <c r="A496" s="223"/>
      <c r="B496" s="224"/>
      <c r="C496" s="254" t="s">
        <v>1142</v>
      </c>
      <c r="D496" s="226"/>
      <c r="E496" s="227">
        <v>13.32</v>
      </c>
      <c r="F496" s="225"/>
      <c r="G496" s="225"/>
      <c r="H496" s="225"/>
      <c r="I496" s="225"/>
      <c r="J496" s="225"/>
      <c r="K496" s="225"/>
      <c r="L496" s="225"/>
      <c r="M496" s="225"/>
      <c r="N496" s="225"/>
      <c r="O496" s="225"/>
      <c r="P496" s="225"/>
      <c r="Q496" s="225"/>
      <c r="R496" s="225"/>
      <c r="S496" s="225"/>
      <c r="T496" s="225"/>
      <c r="U496" s="225"/>
      <c r="V496" s="225"/>
      <c r="W496" s="225"/>
      <c r="X496" s="206"/>
      <c r="Y496" s="206"/>
      <c r="Z496" s="206"/>
      <c r="AA496" s="206"/>
      <c r="AB496" s="206"/>
      <c r="AC496" s="206"/>
      <c r="AD496" s="206"/>
      <c r="AE496" s="206"/>
      <c r="AF496" s="206"/>
      <c r="AG496" s="206" t="s">
        <v>280</v>
      </c>
      <c r="AH496" s="206">
        <v>0</v>
      </c>
      <c r="AI496" s="206"/>
      <c r="AJ496" s="206"/>
      <c r="AK496" s="206"/>
      <c r="AL496" s="206"/>
      <c r="AM496" s="206"/>
      <c r="AN496" s="206"/>
      <c r="AO496" s="206"/>
      <c r="AP496" s="206"/>
      <c r="AQ496" s="206"/>
      <c r="AR496" s="206"/>
      <c r="AS496" s="206"/>
      <c r="AT496" s="206"/>
      <c r="AU496" s="206"/>
      <c r="AV496" s="206"/>
      <c r="AW496" s="206"/>
      <c r="AX496" s="206"/>
      <c r="AY496" s="206"/>
      <c r="AZ496" s="206"/>
      <c r="BA496" s="206"/>
      <c r="BB496" s="206"/>
      <c r="BC496" s="206"/>
      <c r="BD496" s="206"/>
      <c r="BE496" s="206"/>
      <c r="BF496" s="206"/>
      <c r="BG496" s="206"/>
      <c r="BH496" s="206"/>
    </row>
    <row r="497" spans="1:60" outlineLevel="1" x14ac:dyDescent="0.25">
      <c r="A497" s="223"/>
      <c r="B497" s="224"/>
      <c r="C497" s="254" t="s">
        <v>1143</v>
      </c>
      <c r="D497" s="226"/>
      <c r="E497" s="227">
        <v>5.12</v>
      </c>
      <c r="F497" s="225"/>
      <c r="G497" s="225"/>
      <c r="H497" s="225"/>
      <c r="I497" s="225"/>
      <c r="J497" s="225"/>
      <c r="K497" s="225"/>
      <c r="L497" s="225"/>
      <c r="M497" s="225"/>
      <c r="N497" s="225"/>
      <c r="O497" s="225"/>
      <c r="P497" s="225"/>
      <c r="Q497" s="225"/>
      <c r="R497" s="225"/>
      <c r="S497" s="225"/>
      <c r="T497" s="225"/>
      <c r="U497" s="225"/>
      <c r="V497" s="225"/>
      <c r="W497" s="225"/>
      <c r="X497" s="206"/>
      <c r="Y497" s="206"/>
      <c r="Z497" s="206"/>
      <c r="AA497" s="206"/>
      <c r="AB497" s="206"/>
      <c r="AC497" s="206"/>
      <c r="AD497" s="206"/>
      <c r="AE497" s="206"/>
      <c r="AF497" s="206"/>
      <c r="AG497" s="206" t="s">
        <v>280</v>
      </c>
      <c r="AH497" s="206">
        <v>0</v>
      </c>
      <c r="AI497" s="206"/>
      <c r="AJ497" s="206"/>
      <c r="AK497" s="206"/>
      <c r="AL497" s="206"/>
      <c r="AM497" s="206"/>
      <c r="AN497" s="206"/>
      <c r="AO497" s="206"/>
      <c r="AP497" s="206"/>
      <c r="AQ497" s="206"/>
      <c r="AR497" s="206"/>
      <c r="AS497" s="206"/>
      <c r="AT497" s="206"/>
      <c r="AU497" s="206"/>
      <c r="AV497" s="206"/>
      <c r="AW497" s="206"/>
      <c r="AX497" s="206"/>
      <c r="AY497" s="206"/>
      <c r="AZ497" s="206"/>
      <c r="BA497" s="206"/>
      <c r="BB497" s="206"/>
      <c r="BC497" s="206"/>
      <c r="BD497" s="206"/>
      <c r="BE497" s="206"/>
      <c r="BF497" s="206"/>
      <c r="BG497" s="206"/>
      <c r="BH497" s="206"/>
    </row>
    <row r="498" spans="1:60" outlineLevel="1" x14ac:dyDescent="0.25">
      <c r="A498" s="223"/>
      <c r="B498" s="224"/>
      <c r="C498" s="254" t="s">
        <v>1144</v>
      </c>
      <c r="D498" s="226"/>
      <c r="E498" s="227">
        <v>20.059999999999999</v>
      </c>
      <c r="F498" s="225"/>
      <c r="G498" s="225"/>
      <c r="H498" s="225"/>
      <c r="I498" s="225"/>
      <c r="J498" s="225"/>
      <c r="K498" s="225"/>
      <c r="L498" s="225"/>
      <c r="M498" s="225"/>
      <c r="N498" s="225"/>
      <c r="O498" s="225"/>
      <c r="P498" s="225"/>
      <c r="Q498" s="225"/>
      <c r="R498" s="225"/>
      <c r="S498" s="225"/>
      <c r="T498" s="225"/>
      <c r="U498" s="225"/>
      <c r="V498" s="225"/>
      <c r="W498" s="225"/>
      <c r="X498" s="206"/>
      <c r="Y498" s="206"/>
      <c r="Z498" s="206"/>
      <c r="AA498" s="206"/>
      <c r="AB498" s="206"/>
      <c r="AC498" s="206"/>
      <c r="AD498" s="206"/>
      <c r="AE498" s="206"/>
      <c r="AF498" s="206"/>
      <c r="AG498" s="206" t="s">
        <v>280</v>
      </c>
      <c r="AH498" s="206">
        <v>0</v>
      </c>
      <c r="AI498" s="206"/>
      <c r="AJ498" s="206"/>
      <c r="AK498" s="206"/>
      <c r="AL498" s="206"/>
      <c r="AM498" s="206"/>
      <c r="AN498" s="206"/>
      <c r="AO498" s="206"/>
      <c r="AP498" s="206"/>
      <c r="AQ498" s="206"/>
      <c r="AR498" s="206"/>
      <c r="AS498" s="206"/>
      <c r="AT498" s="206"/>
      <c r="AU498" s="206"/>
      <c r="AV498" s="206"/>
      <c r="AW498" s="206"/>
      <c r="AX498" s="206"/>
      <c r="AY498" s="206"/>
      <c r="AZ498" s="206"/>
      <c r="BA498" s="206"/>
      <c r="BB498" s="206"/>
      <c r="BC498" s="206"/>
      <c r="BD498" s="206"/>
      <c r="BE498" s="206"/>
      <c r="BF498" s="206"/>
      <c r="BG498" s="206"/>
      <c r="BH498" s="206"/>
    </row>
    <row r="499" spans="1:60" outlineLevel="1" x14ac:dyDescent="0.25">
      <c r="A499" s="223"/>
      <c r="B499" s="224"/>
      <c r="C499" s="254" t="s">
        <v>1145</v>
      </c>
      <c r="D499" s="226"/>
      <c r="E499" s="227">
        <v>21.33</v>
      </c>
      <c r="F499" s="225"/>
      <c r="G499" s="225"/>
      <c r="H499" s="225"/>
      <c r="I499" s="225"/>
      <c r="J499" s="225"/>
      <c r="K499" s="225"/>
      <c r="L499" s="225"/>
      <c r="M499" s="225"/>
      <c r="N499" s="225"/>
      <c r="O499" s="225"/>
      <c r="P499" s="225"/>
      <c r="Q499" s="225"/>
      <c r="R499" s="225"/>
      <c r="S499" s="225"/>
      <c r="T499" s="225"/>
      <c r="U499" s="225"/>
      <c r="V499" s="225"/>
      <c r="W499" s="225"/>
      <c r="X499" s="206"/>
      <c r="Y499" s="206"/>
      <c r="Z499" s="206"/>
      <c r="AA499" s="206"/>
      <c r="AB499" s="206"/>
      <c r="AC499" s="206"/>
      <c r="AD499" s="206"/>
      <c r="AE499" s="206"/>
      <c r="AF499" s="206"/>
      <c r="AG499" s="206" t="s">
        <v>280</v>
      </c>
      <c r="AH499" s="206">
        <v>0</v>
      </c>
      <c r="AI499" s="206"/>
      <c r="AJ499" s="206"/>
      <c r="AK499" s="206"/>
      <c r="AL499" s="206"/>
      <c r="AM499" s="206"/>
      <c r="AN499" s="206"/>
      <c r="AO499" s="206"/>
      <c r="AP499" s="206"/>
      <c r="AQ499" s="206"/>
      <c r="AR499" s="206"/>
      <c r="AS499" s="206"/>
      <c r="AT499" s="206"/>
      <c r="AU499" s="206"/>
      <c r="AV499" s="206"/>
      <c r="AW499" s="206"/>
      <c r="AX499" s="206"/>
      <c r="AY499" s="206"/>
      <c r="AZ499" s="206"/>
      <c r="BA499" s="206"/>
      <c r="BB499" s="206"/>
      <c r="BC499" s="206"/>
      <c r="BD499" s="206"/>
      <c r="BE499" s="206"/>
      <c r="BF499" s="206"/>
      <c r="BG499" s="206"/>
      <c r="BH499" s="206"/>
    </row>
    <row r="500" spans="1:60" outlineLevel="1" x14ac:dyDescent="0.25">
      <c r="A500" s="237">
        <v>96</v>
      </c>
      <c r="B500" s="238" t="s">
        <v>809</v>
      </c>
      <c r="C500" s="253" t="s">
        <v>810</v>
      </c>
      <c r="D500" s="239" t="s">
        <v>370</v>
      </c>
      <c r="E500" s="240">
        <v>119.94880000000001</v>
      </c>
      <c r="F500" s="241"/>
      <c r="G500" s="242">
        <f>ROUND(E500*F500,2)</f>
        <v>0</v>
      </c>
      <c r="H500" s="241"/>
      <c r="I500" s="242">
        <f>ROUND(E500*H500,2)</f>
        <v>0</v>
      </c>
      <c r="J500" s="241"/>
      <c r="K500" s="242">
        <f>ROUND(E500*J500,2)</f>
        <v>0</v>
      </c>
      <c r="L500" s="242">
        <v>21</v>
      </c>
      <c r="M500" s="242">
        <f>G500*(1+L500/100)</f>
        <v>0</v>
      </c>
      <c r="N500" s="242">
        <v>5.5000000000000003E-4</v>
      </c>
      <c r="O500" s="242">
        <f>ROUND(E500*N500,2)</f>
        <v>7.0000000000000007E-2</v>
      </c>
      <c r="P500" s="242">
        <v>0</v>
      </c>
      <c r="Q500" s="243">
        <f>ROUND(E500*P500,2)</f>
        <v>0</v>
      </c>
      <c r="R500" s="225" t="s">
        <v>672</v>
      </c>
      <c r="S500" s="225" t="s">
        <v>811</v>
      </c>
      <c r="T500" s="225" t="s">
        <v>277</v>
      </c>
      <c r="U500" s="225">
        <v>0</v>
      </c>
      <c r="V500" s="225">
        <f>ROUND(E500*U500,2)</f>
        <v>0</v>
      </c>
      <c r="W500" s="225"/>
      <c r="X500" s="206"/>
      <c r="Y500" s="206"/>
      <c r="Z500" s="206"/>
      <c r="AA500" s="206"/>
      <c r="AB500" s="206"/>
      <c r="AC500" s="206"/>
      <c r="AD500" s="206"/>
      <c r="AE500" s="206"/>
      <c r="AF500" s="206"/>
      <c r="AG500" s="206" t="s">
        <v>695</v>
      </c>
      <c r="AH500" s="206"/>
      <c r="AI500" s="206"/>
      <c r="AJ500" s="206"/>
      <c r="AK500" s="206"/>
      <c r="AL500" s="206"/>
      <c r="AM500" s="206"/>
      <c r="AN500" s="206"/>
      <c r="AO500" s="206"/>
      <c r="AP500" s="206"/>
      <c r="AQ500" s="206"/>
      <c r="AR500" s="206"/>
      <c r="AS500" s="206"/>
      <c r="AT500" s="206"/>
      <c r="AU500" s="206"/>
      <c r="AV500" s="206"/>
      <c r="AW500" s="206"/>
      <c r="AX500" s="206"/>
      <c r="AY500" s="206"/>
      <c r="AZ500" s="206"/>
      <c r="BA500" s="206"/>
      <c r="BB500" s="206"/>
      <c r="BC500" s="206"/>
      <c r="BD500" s="206"/>
      <c r="BE500" s="206"/>
      <c r="BF500" s="206"/>
      <c r="BG500" s="206"/>
      <c r="BH500" s="206"/>
    </row>
    <row r="501" spans="1:60" outlineLevel="1" x14ac:dyDescent="0.25">
      <c r="A501" s="223"/>
      <c r="B501" s="224"/>
      <c r="C501" s="256" t="s">
        <v>752</v>
      </c>
      <c r="D501" s="228"/>
      <c r="E501" s="229"/>
      <c r="F501" s="225"/>
      <c r="G501" s="225"/>
      <c r="H501" s="225"/>
      <c r="I501" s="225"/>
      <c r="J501" s="225"/>
      <c r="K501" s="225"/>
      <c r="L501" s="225"/>
      <c r="M501" s="225"/>
      <c r="N501" s="225"/>
      <c r="O501" s="225"/>
      <c r="P501" s="225"/>
      <c r="Q501" s="225"/>
      <c r="R501" s="225"/>
      <c r="S501" s="225"/>
      <c r="T501" s="225"/>
      <c r="U501" s="225"/>
      <c r="V501" s="225"/>
      <c r="W501" s="225"/>
      <c r="X501" s="206"/>
      <c r="Y501" s="206"/>
      <c r="Z501" s="206"/>
      <c r="AA501" s="206"/>
      <c r="AB501" s="206"/>
      <c r="AC501" s="206"/>
      <c r="AD501" s="206"/>
      <c r="AE501" s="206"/>
      <c r="AF501" s="206"/>
      <c r="AG501" s="206" t="s">
        <v>280</v>
      </c>
      <c r="AH501" s="206"/>
      <c r="AI501" s="206"/>
      <c r="AJ501" s="206"/>
      <c r="AK501" s="206"/>
      <c r="AL501" s="206"/>
      <c r="AM501" s="206"/>
      <c r="AN501" s="206"/>
      <c r="AO501" s="206"/>
      <c r="AP501" s="206"/>
      <c r="AQ501" s="206"/>
      <c r="AR501" s="206"/>
      <c r="AS501" s="206"/>
      <c r="AT501" s="206"/>
      <c r="AU501" s="206"/>
      <c r="AV501" s="206"/>
      <c r="AW501" s="206"/>
      <c r="AX501" s="206"/>
      <c r="AY501" s="206"/>
      <c r="AZ501" s="206"/>
      <c r="BA501" s="206"/>
      <c r="BB501" s="206"/>
      <c r="BC501" s="206"/>
      <c r="BD501" s="206"/>
      <c r="BE501" s="206"/>
      <c r="BF501" s="206"/>
      <c r="BG501" s="206"/>
      <c r="BH501" s="206"/>
    </row>
    <row r="502" spans="1:60" ht="20.399999999999999" outlineLevel="1" x14ac:dyDescent="0.25">
      <c r="A502" s="223"/>
      <c r="B502" s="224"/>
      <c r="C502" s="257" t="s">
        <v>1146</v>
      </c>
      <c r="D502" s="228"/>
      <c r="E502" s="229">
        <v>25.43</v>
      </c>
      <c r="F502" s="225"/>
      <c r="G502" s="225"/>
      <c r="H502" s="225"/>
      <c r="I502" s="225"/>
      <c r="J502" s="225"/>
      <c r="K502" s="225"/>
      <c r="L502" s="225"/>
      <c r="M502" s="225"/>
      <c r="N502" s="225"/>
      <c r="O502" s="225"/>
      <c r="P502" s="225"/>
      <c r="Q502" s="225"/>
      <c r="R502" s="225"/>
      <c r="S502" s="225"/>
      <c r="T502" s="225"/>
      <c r="U502" s="225"/>
      <c r="V502" s="225"/>
      <c r="W502" s="225"/>
      <c r="X502" s="206"/>
      <c r="Y502" s="206"/>
      <c r="Z502" s="206"/>
      <c r="AA502" s="206"/>
      <c r="AB502" s="206"/>
      <c r="AC502" s="206"/>
      <c r="AD502" s="206"/>
      <c r="AE502" s="206"/>
      <c r="AF502" s="206"/>
      <c r="AG502" s="206" t="s">
        <v>280</v>
      </c>
      <c r="AH502" s="206">
        <v>2</v>
      </c>
      <c r="AI502" s="206"/>
      <c r="AJ502" s="206"/>
      <c r="AK502" s="206"/>
      <c r="AL502" s="206"/>
      <c r="AM502" s="206"/>
      <c r="AN502" s="206"/>
      <c r="AO502" s="206"/>
      <c r="AP502" s="206"/>
      <c r="AQ502" s="206"/>
      <c r="AR502" s="206"/>
      <c r="AS502" s="206"/>
      <c r="AT502" s="206"/>
      <c r="AU502" s="206"/>
      <c r="AV502" s="206"/>
      <c r="AW502" s="206"/>
      <c r="AX502" s="206"/>
      <c r="AY502" s="206"/>
      <c r="AZ502" s="206"/>
      <c r="BA502" s="206"/>
      <c r="BB502" s="206"/>
      <c r="BC502" s="206"/>
      <c r="BD502" s="206"/>
      <c r="BE502" s="206"/>
      <c r="BF502" s="206"/>
      <c r="BG502" s="206"/>
      <c r="BH502" s="206"/>
    </row>
    <row r="503" spans="1:60" ht="20.399999999999999" outlineLevel="1" x14ac:dyDescent="0.25">
      <c r="A503" s="223"/>
      <c r="B503" s="224"/>
      <c r="C503" s="257" t="s">
        <v>1147</v>
      </c>
      <c r="D503" s="228"/>
      <c r="E503" s="229">
        <v>19.78</v>
      </c>
      <c r="F503" s="225"/>
      <c r="G503" s="225"/>
      <c r="H503" s="225"/>
      <c r="I503" s="225"/>
      <c r="J503" s="225"/>
      <c r="K503" s="225"/>
      <c r="L503" s="225"/>
      <c r="M503" s="225"/>
      <c r="N503" s="225"/>
      <c r="O503" s="225"/>
      <c r="P503" s="225"/>
      <c r="Q503" s="225"/>
      <c r="R503" s="225"/>
      <c r="S503" s="225"/>
      <c r="T503" s="225"/>
      <c r="U503" s="225"/>
      <c r="V503" s="225"/>
      <c r="W503" s="225"/>
      <c r="X503" s="206"/>
      <c r="Y503" s="206"/>
      <c r="Z503" s="206"/>
      <c r="AA503" s="206"/>
      <c r="AB503" s="206"/>
      <c r="AC503" s="206"/>
      <c r="AD503" s="206"/>
      <c r="AE503" s="206"/>
      <c r="AF503" s="206"/>
      <c r="AG503" s="206" t="s">
        <v>280</v>
      </c>
      <c r="AH503" s="206">
        <v>2</v>
      </c>
      <c r="AI503" s="206"/>
      <c r="AJ503" s="206"/>
      <c r="AK503" s="206"/>
      <c r="AL503" s="206"/>
      <c r="AM503" s="206"/>
      <c r="AN503" s="206"/>
      <c r="AO503" s="206"/>
      <c r="AP503" s="206"/>
      <c r="AQ503" s="206"/>
      <c r="AR503" s="206"/>
      <c r="AS503" s="206"/>
      <c r="AT503" s="206"/>
      <c r="AU503" s="206"/>
      <c r="AV503" s="206"/>
      <c r="AW503" s="206"/>
      <c r="AX503" s="206"/>
      <c r="AY503" s="206"/>
      <c r="AZ503" s="206"/>
      <c r="BA503" s="206"/>
      <c r="BB503" s="206"/>
      <c r="BC503" s="206"/>
      <c r="BD503" s="206"/>
      <c r="BE503" s="206"/>
      <c r="BF503" s="206"/>
      <c r="BG503" s="206"/>
      <c r="BH503" s="206"/>
    </row>
    <row r="504" spans="1:60" outlineLevel="1" x14ac:dyDescent="0.25">
      <c r="A504" s="223"/>
      <c r="B504" s="224"/>
      <c r="C504" s="257" t="s">
        <v>1148</v>
      </c>
      <c r="D504" s="228"/>
      <c r="E504" s="229">
        <v>13.59</v>
      </c>
      <c r="F504" s="225"/>
      <c r="G504" s="225"/>
      <c r="H504" s="225"/>
      <c r="I504" s="225"/>
      <c r="J504" s="225"/>
      <c r="K504" s="225"/>
      <c r="L504" s="225"/>
      <c r="M504" s="225"/>
      <c r="N504" s="225"/>
      <c r="O504" s="225"/>
      <c r="P504" s="225"/>
      <c r="Q504" s="225"/>
      <c r="R504" s="225"/>
      <c r="S504" s="225"/>
      <c r="T504" s="225"/>
      <c r="U504" s="225"/>
      <c r="V504" s="225"/>
      <c r="W504" s="225"/>
      <c r="X504" s="206"/>
      <c r="Y504" s="206"/>
      <c r="Z504" s="206"/>
      <c r="AA504" s="206"/>
      <c r="AB504" s="206"/>
      <c r="AC504" s="206"/>
      <c r="AD504" s="206"/>
      <c r="AE504" s="206"/>
      <c r="AF504" s="206"/>
      <c r="AG504" s="206" t="s">
        <v>280</v>
      </c>
      <c r="AH504" s="206">
        <v>2</v>
      </c>
      <c r="AI504" s="206"/>
      <c r="AJ504" s="206"/>
      <c r="AK504" s="206"/>
      <c r="AL504" s="206"/>
      <c r="AM504" s="206"/>
      <c r="AN504" s="206"/>
      <c r="AO504" s="206"/>
      <c r="AP504" s="206"/>
      <c r="AQ504" s="206"/>
      <c r="AR504" s="206"/>
      <c r="AS504" s="206"/>
      <c r="AT504" s="206"/>
      <c r="AU504" s="206"/>
      <c r="AV504" s="206"/>
      <c r="AW504" s="206"/>
      <c r="AX504" s="206"/>
      <c r="AY504" s="206"/>
      <c r="AZ504" s="206"/>
      <c r="BA504" s="206"/>
      <c r="BB504" s="206"/>
      <c r="BC504" s="206"/>
      <c r="BD504" s="206"/>
      <c r="BE504" s="206"/>
      <c r="BF504" s="206"/>
      <c r="BG504" s="206"/>
      <c r="BH504" s="206"/>
    </row>
    <row r="505" spans="1:60" ht="20.399999999999999" outlineLevel="1" x14ac:dyDescent="0.25">
      <c r="A505" s="223"/>
      <c r="B505" s="224"/>
      <c r="C505" s="257" t="s">
        <v>1149</v>
      </c>
      <c r="D505" s="228"/>
      <c r="E505" s="229">
        <v>6.59</v>
      </c>
      <c r="F505" s="225"/>
      <c r="G505" s="225"/>
      <c r="H505" s="225"/>
      <c r="I505" s="225"/>
      <c r="J505" s="225"/>
      <c r="K505" s="225"/>
      <c r="L505" s="225"/>
      <c r="M505" s="225"/>
      <c r="N505" s="225"/>
      <c r="O505" s="225"/>
      <c r="P505" s="225"/>
      <c r="Q505" s="225"/>
      <c r="R505" s="225"/>
      <c r="S505" s="225"/>
      <c r="T505" s="225"/>
      <c r="U505" s="225"/>
      <c r="V505" s="225"/>
      <c r="W505" s="225"/>
      <c r="X505" s="206"/>
      <c r="Y505" s="206"/>
      <c r="Z505" s="206"/>
      <c r="AA505" s="206"/>
      <c r="AB505" s="206"/>
      <c r="AC505" s="206"/>
      <c r="AD505" s="206"/>
      <c r="AE505" s="206"/>
      <c r="AF505" s="206"/>
      <c r="AG505" s="206" t="s">
        <v>280</v>
      </c>
      <c r="AH505" s="206">
        <v>2</v>
      </c>
      <c r="AI505" s="206"/>
      <c r="AJ505" s="206"/>
      <c r="AK505" s="206"/>
      <c r="AL505" s="206"/>
      <c r="AM505" s="206"/>
      <c r="AN505" s="206"/>
      <c r="AO505" s="206"/>
      <c r="AP505" s="206"/>
      <c r="AQ505" s="206"/>
      <c r="AR505" s="206"/>
      <c r="AS505" s="206"/>
      <c r="AT505" s="206"/>
      <c r="AU505" s="206"/>
      <c r="AV505" s="206"/>
      <c r="AW505" s="206"/>
      <c r="AX505" s="206"/>
      <c r="AY505" s="206"/>
      <c r="AZ505" s="206"/>
      <c r="BA505" s="206"/>
      <c r="BB505" s="206"/>
      <c r="BC505" s="206"/>
      <c r="BD505" s="206"/>
      <c r="BE505" s="206"/>
      <c r="BF505" s="206"/>
      <c r="BG505" s="206"/>
      <c r="BH505" s="206"/>
    </row>
    <row r="506" spans="1:60" ht="30.6" outlineLevel="1" x14ac:dyDescent="0.25">
      <c r="A506" s="223"/>
      <c r="B506" s="224"/>
      <c r="C506" s="257" t="s">
        <v>1150</v>
      </c>
      <c r="D506" s="228"/>
      <c r="E506" s="229">
        <v>29.942</v>
      </c>
      <c r="F506" s="225"/>
      <c r="G506" s="225"/>
      <c r="H506" s="225"/>
      <c r="I506" s="225"/>
      <c r="J506" s="225"/>
      <c r="K506" s="225"/>
      <c r="L506" s="225"/>
      <c r="M506" s="225"/>
      <c r="N506" s="225"/>
      <c r="O506" s="225"/>
      <c r="P506" s="225"/>
      <c r="Q506" s="225"/>
      <c r="R506" s="225"/>
      <c r="S506" s="225"/>
      <c r="T506" s="225"/>
      <c r="U506" s="225"/>
      <c r="V506" s="225"/>
      <c r="W506" s="225"/>
      <c r="X506" s="206"/>
      <c r="Y506" s="206"/>
      <c r="Z506" s="206"/>
      <c r="AA506" s="206"/>
      <c r="AB506" s="206"/>
      <c r="AC506" s="206"/>
      <c r="AD506" s="206"/>
      <c r="AE506" s="206"/>
      <c r="AF506" s="206"/>
      <c r="AG506" s="206" t="s">
        <v>280</v>
      </c>
      <c r="AH506" s="206">
        <v>2</v>
      </c>
      <c r="AI506" s="206"/>
      <c r="AJ506" s="206"/>
      <c r="AK506" s="206"/>
      <c r="AL506" s="206"/>
      <c r="AM506" s="206"/>
      <c r="AN506" s="206"/>
      <c r="AO506" s="206"/>
      <c r="AP506" s="206"/>
      <c r="AQ506" s="206"/>
      <c r="AR506" s="206"/>
      <c r="AS506" s="206"/>
      <c r="AT506" s="206"/>
      <c r="AU506" s="206"/>
      <c r="AV506" s="206"/>
      <c r="AW506" s="206"/>
      <c r="AX506" s="206"/>
      <c r="AY506" s="206"/>
      <c r="AZ506" s="206"/>
      <c r="BA506" s="206"/>
      <c r="BB506" s="206"/>
      <c r="BC506" s="206"/>
      <c r="BD506" s="206"/>
      <c r="BE506" s="206"/>
      <c r="BF506" s="206"/>
      <c r="BG506" s="206"/>
      <c r="BH506" s="206"/>
    </row>
    <row r="507" spans="1:60" ht="20.399999999999999" outlineLevel="1" x14ac:dyDescent="0.25">
      <c r="A507" s="223"/>
      <c r="B507" s="224"/>
      <c r="C507" s="257" t="s">
        <v>1151</v>
      </c>
      <c r="D507" s="228"/>
      <c r="E507" s="229">
        <v>18.905000000000001</v>
      </c>
      <c r="F507" s="225"/>
      <c r="G507" s="225"/>
      <c r="H507" s="225"/>
      <c r="I507" s="225"/>
      <c r="J507" s="225"/>
      <c r="K507" s="225"/>
      <c r="L507" s="225"/>
      <c r="M507" s="225"/>
      <c r="N507" s="225"/>
      <c r="O507" s="225"/>
      <c r="P507" s="225"/>
      <c r="Q507" s="225"/>
      <c r="R507" s="225"/>
      <c r="S507" s="225"/>
      <c r="T507" s="225"/>
      <c r="U507" s="225"/>
      <c r="V507" s="225"/>
      <c r="W507" s="225"/>
      <c r="X507" s="206"/>
      <c r="Y507" s="206"/>
      <c r="Z507" s="206"/>
      <c r="AA507" s="206"/>
      <c r="AB507" s="206"/>
      <c r="AC507" s="206"/>
      <c r="AD507" s="206"/>
      <c r="AE507" s="206"/>
      <c r="AF507" s="206"/>
      <c r="AG507" s="206" t="s">
        <v>280</v>
      </c>
      <c r="AH507" s="206">
        <v>2</v>
      </c>
      <c r="AI507" s="206"/>
      <c r="AJ507" s="206"/>
      <c r="AK507" s="206"/>
      <c r="AL507" s="206"/>
      <c r="AM507" s="206"/>
      <c r="AN507" s="206"/>
      <c r="AO507" s="206"/>
      <c r="AP507" s="206"/>
      <c r="AQ507" s="206"/>
      <c r="AR507" s="206"/>
      <c r="AS507" s="206"/>
      <c r="AT507" s="206"/>
      <c r="AU507" s="206"/>
      <c r="AV507" s="206"/>
      <c r="AW507" s="206"/>
      <c r="AX507" s="206"/>
      <c r="AY507" s="206"/>
      <c r="AZ507" s="206"/>
      <c r="BA507" s="206"/>
      <c r="BB507" s="206"/>
      <c r="BC507" s="206"/>
      <c r="BD507" s="206"/>
      <c r="BE507" s="206"/>
      <c r="BF507" s="206"/>
      <c r="BG507" s="206"/>
      <c r="BH507" s="206"/>
    </row>
    <row r="508" spans="1:60" outlineLevel="1" x14ac:dyDescent="0.25">
      <c r="A508" s="223"/>
      <c r="B508" s="224"/>
      <c r="C508" s="256" t="s">
        <v>762</v>
      </c>
      <c r="D508" s="228"/>
      <c r="E508" s="229"/>
      <c r="F508" s="225"/>
      <c r="G508" s="225"/>
      <c r="H508" s="225"/>
      <c r="I508" s="225"/>
      <c r="J508" s="225"/>
      <c r="K508" s="225"/>
      <c r="L508" s="225"/>
      <c r="M508" s="225"/>
      <c r="N508" s="225"/>
      <c r="O508" s="225"/>
      <c r="P508" s="225"/>
      <c r="Q508" s="225"/>
      <c r="R508" s="225"/>
      <c r="S508" s="225"/>
      <c r="T508" s="225"/>
      <c r="U508" s="225"/>
      <c r="V508" s="225"/>
      <c r="W508" s="225"/>
      <c r="X508" s="206"/>
      <c r="Y508" s="206"/>
      <c r="Z508" s="206"/>
      <c r="AA508" s="206"/>
      <c r="AB508" s="206"/>
      <c r="AC508" s="206"/>
      <c r="AD508" s="206"/>
      <c r="AE508" s="206"/>
      <c r="AF508" s="206"/>
      <c r="AG508" s="206" t="s">
        <v>280</v>
      </c>
      <c r="AH508" s="206"/>
      <c r="AI508" s="206"/>
      <c r="AJ508" s="206"/>
      <c r="AK508" s="206"/>
      <c r="AL508" s="206"/>
      <c r="AM508" s="206"/>
      <c r="AN508" s="206"/>
      <c r="AO508" s="206"/>
      <c r="AP508" s="206"/>
      <c r="AQ508" s="206"/>
      <c r="AR508" s="206"/>
      <c r="AS508" s="206"/>
      <c r="AT508" s="206"/>
      <c r="AU508" s="206"/>
      <c r="AV508" s="206"/>
      <c r="AW508" s="206"/>
      <c r="AX508" s="206"/>
      <c r="AY508" s="206"/>
      <c r="AZ508" s="206"/>
      <c r="BA508" s="206"/>
      <c r="BB508" s="206"/>
      <c r="BC508" s="206"/>
      <c r="BD508" s="206"/>
      <c r="BE508" s="206"/>
      <c r="BF508" s="206"/>
      <c r="BG508" s="206"/>
      <c r="BH508" s="206"/>
    </row>
    <row r="509" spans="1:60" outlineLevel="1" x14ac:dyDescent="0.25">
      <c r="A509" s="223"/>
      <c r="B509" s="224"/>
      <c r="C509" s="254" t="s">
        <v>1152</v>
      </c>
      <c r="D509" s="226"/>
      <c r="E509" s="227">
        <v>119.94884999999999</v>
      </c>
      <c r="F509" s="225"/>
      <c r="G509" s="225"/>
      <c r="H509" s="225"/>
      <c r="I509" s="225"/>
      <c r="J509" s="225"/>
      <c r="K509" s="225"/>
      <c r="L509" s="225"/>
      <c r="M509" s="225"/>
      <c r="N509" s="225"/>
      <c r="O509" s="225"/>
      <c r="P509" s="225"/>
      <c r="Q509" s="225"/>
      <c r="R509" s="225"/>
      <c r="S509" s="225"/>
      <c r="T509" s="225"/>
      <c r="U509" s="225"/>
      <c r="V509" s="225"/>
      <c r="W509" s="225"/>
      <c r="X509" s="206"/>
      <c r="Y509" s="206"/>
      <c r="Z509" s="206"/>
      <c r="AA509" s="206"/>
      <c r="AB509" s="206"/>
      <c r="AC509" s="206"/>
      <c r="AD509" s="206"/>
      <c r="AE509" s="206"/>
      <c r="AF509" s="206"/>
      <c r="AG509" s="206" t="s">
        <v>280</v>
      </c>
      <c r="AH509" s="206">
        <v>0</v>
      </c>
      <c r="AI509" s="206"/>
      <c r="AJ509" s="206"/>
      <c r="AK509" s="206"/>
      <c r="AL509" s="206"/>
      <c r="AM509" s="206"/>
      <c r="AN509" s="206"/>
      <c r="AO509" s="206"/>
      <c r="AP509" s="206"/>
      <c r="AQ509" s="206"/>
      <c r="AR509" s="206"/>
      <c r="AS509" s="206"/>
      <c r="AT509" s="206"/>
      <c r="AU509" s="206"/>
      <c r="AV509" s="206"/>
      <c r="AW509" s="206"/>
      <c r="AX509" s="206"/>
      <c r="AY509" s="206"/>
      <c r="AZ509" s="206"/>
      <c r="BA509" s="206"/>
      <c r="BB509" s="206"/>
      <c r="BC509" s="206"/>
      <c r="BD509" s="206"/>
      <c r="BE509" s="206"/>
      <c r="BF509" s="206"/>
      <c r="BG509" s="206"/>
      <c r="BH509" s="206"/>
    </row>
    <row r="510" spans="1:60" ht="20.399999999999999" outlineLevel="1" x14ac:dyDescent="0.25">
      <c r="A510" s="237">
        <v>97</v>
      </c>
      <c r="B510" s="238" t="s">
        <v>820</v>
      </c>
      <c r="C510" s="253" t="s">
        <v>821</v>
      </c>
      <c r="D510" s="239" t="s">
        <v>314</v>
      </c>
      <c r="E510" s="240">
        <v>142.52699999999999</v>
      </c>
      <c r="F510" s="241"/>
      <c r="G510" s="242">
        <f>ROUND(E510*F510,2)</f>
        <v>0</v>
      </c>
      <c r="H510" s="241"/>
      <c r="I510" s="242">
        <f>ROUND(E510*H510,2)</f>
        <v>0</v>
      </c>
      <c r="J510" s="241"/>
      <c r="K510" s="242">
        <f>ROUND(E510*J510,2)</f>
        <v>0</v>
      </c>
      <c r="L510" s="242">
        <v>21</v>
      </c>
      <c r="M510" s="242">
        <f>G510*(1+L510/100)</f>
        <v>0</v>
      </c>
      <c r="N510" s="242">
        <v>2.8999999999999998E-3</v>
      </c>
      <c r="O510" s="242">
        <f>ROUND(E510*N510,2)</f>
        <v>0.41</v>
      </c>
      <c r="P510" s="242">
        <v>0</v>
      </c>
      <c r="Q510" s="243">
        <f>ROUND(E510*P510,2)</f>
        <v>0</v>
      </c>
      <c r="R510" s="225" t="s">
        <v>672</v>
      </c>
      <c r="S510" s="225" t="s">
        <v>276</v>
      </c>
      <c r="T510" s="225" t="s">
        <v>277</v>
      </c>
      <c r="U510" s="225">
        <v>0</v>
      </c>
      <c r="V510" s="225">
        <f>ROUND(E510*U510,2)</f>
        <v>0</v>
      </c>
      <c r="W510" s="225"/>
      <c r="X510" s="206"/>
      <c r="Y510" s="206"/>
      <c r="Z510" s="206"/>
      <c r="AA510" s="206"/>
      <c r="AB510" s="206"/>
      <c r="AC510" s="206"/>
      <c r="AD510" s="206"/>
      <c r="AE510" s="206"/>
      <c r="AF510" s="206"/>
      <c r="AG510" s="206" t="s">
        <v>695</v>
      </c>
      <c r="AH510" s="206"/>
      <c r="AI510" s="206"/>
      <c r="AJ510" s="206"/>
      <c r="AK510" s="206"/>
      <c r="AL510" s="206"/>
      <c r="AM510" s="206"/>
      <c r="AN510" s="206"/>
      <c r="AO510" s="206"/>
      <c r="AP510" s="206"/>
      <c r="AQ510" s="206"/>
      <c r="AR510" s="206"/>
      <c r="AS510" s="206"/>
      <c r="AT510" s="206"/>
      <c r="AU510" s="206"/>
      <c r="AV510" s="206"/>
      <c r="AW510" s="206"/>
      <c r="AX510" s="206"/>
      <c r="AY510" s="206"/>
      <c r="AZ510" s="206"/>
      <c r="BA510" s="206"/>
      <c r="BB510" s="206"/>
      <c r="BC510" s="206"/>
      <c r="BD510" s="206"/>
      <c r="BE510" s="206"/>
      <c r="BF510" s="206"/>
      <c r="BG510" s="206"/>
      <c r="BH510" s="206"/>
    </row>
    <row r="511" spans="1:60" outlineLevel="1" x14ac:dyDescent="0.25">
      <c r="A511" s="223"/>
      <c r="B511" s="224"/>
      <c r="C511" s="256" t="s">
        <v>752</v>
      </c>
      <c r="D511" s="228"/>
      <c r="E511" s="229"/>
      <c r="F511" s="225"/>
      <c r="G511" s="225"/>
      <c r="H511" s="225"/>
      <c r="I511" s="225"/>
      <c r="J511" s="225"/>
      <c r="K511" s="225"/>
      <c r="L511" s="225"/>
      <c r="M511" s="225"/>
      <c r="N511" s="225"/>
      <c r="O511" s="225"/>
      <c r="P511" s="225"/>
      <c r="Q511" s="225"/>
      <c r="R511" s="225"/>
      <c r="S511" s="225"/>
      <c r="T511" s="225"/>
      <c r="U511" s="225"/>
      <c r="V511" s="225"/>
      <c r="W511" s="225"/>
      <c r="X511" s="206"/>
      <c r="Y511" s="206"/>
      <c r="Z511" s="206"/>
      <c r="AA511" s="206"/>
      <c r="AB511" s="206"/>
      <c r="AC511" s="206"/>
      <c r="AD511" s="206"/>
      <c r="AE511" s="206"/>
      <c r="AF511" s="206"/>
      <c r="AG511" s="206" t="s">
        <v>280</v>
      </c>
      <c r="AH511" s="206"/>
      <c r="AI511" s="206"/>
      <c r="AJ511" s="206"/>
      <c r="AK511" s="206"/>
      <c r="AL511" s="206"/>
      <c r="AM511" s="206"/>
      <c r="AN511" s="206"/>
      <c r="AO511" s="206"/>
      <c r="AP511" s="206"/>
      <c r="AQ511" s="206"/>
      <c r="AR511" s="206"/>
      <c r="AS511" s="206"/>
      <c r="AT511" s="206"/>
      <c r="AU511" s="206"/>
      <c r="AV511" s="206"/>
      <c r="AW511" s="206"/>
      <c r="AX511" s="206"/>
      <c r="AY511" s="206"/>
      <c r="AZ511" s="206"/>
      <c r="BA511" s="206"/>
      <c r="BB511" s="206"/>
      <c r="BC511" s="206"/>
      <c r="BD511" s="206"/>
      <c r="BE511" s="206"/>
      <c r="BF511" s="206"/>
      <c r="BG511" s="206"/>
      <c r="BH511" s="206"/>
    </row>
    <row r="512" spans="1:60" outlineLevel="1" x14ac:dyDescent="0.25">
      <c r="A512" s="223"/>
      <c r="B512" s="224"/>
      <c r="C512" s="257" t="s">
        <v>1153</v>
      </c>
      <c r="D512" s="228"/>
      <c r="E512" s="229">
        <v>46.01</v>
      </c>
      <c r="F512" s="225"/>
      <c r="G512" s="225"/>
      <c r="H512" s="225"/>
      <c r="I512" s="225"/>
      <c r="J512" s="225"/>
      <c r="K512" s="225"/>
      <c r="L512" s="225"/>
      <c r="M512" s="225"/>
      <c r="N512" s="225"/>
      <c r="O512" s="225"/>
      <c r="P512" s="225"/>
      <c r="Q512" s="225"/>
      <c r="R512" s="225"/>
      <c r="S512" s="225"/>
      <c r="T512" s="225"/>
      <c r="U512" s="225"/>
      <c r="V512" s="225"/>
      <c r="W512" s="225"/>
      <c r="X512" s="206"/>
      <c r="Y512" s="206"/>
      <c r="Z512" s="206"/>
      <c r="AA512" s="206"/>
      <c r="AB512" s="206"/>
      <c r="AC512" s="206"/>
      <c r="AD512" s="206"/>
      <c r="AE512" s="206"/>
      <c r="AF512" s="206"/>
      <c r="AG512" s="206" t="s">
        <v>280</v>
      </c>
      <c r="AH512" s="206">
        <v>2</v>
      </c>
      <c r="AI512" s="206"/>
      <c r="AJ512" s="206"/>
      <c r="AK512" s="206"/>
      <c r="AL512" s="206"/>
      <c r="AM512" s="206"/>
      <c r="AN512" s="206"/>
      <c r="AO512" s="206"/>
      <c r="AP512" s="206"/>
      <c r="AQ512" s="206"/>
      <c r="AR512" s="206"/>
      <c r="AS512" s="206"/>
      <c r="AT512" s="206"/>
      <c r="AU512" s="206"/>
      <c r="AV512" s="206"/>
      <c r="AW512" s="206"/>
      <c r="AX512" s="206"/>
      <c r="AY512" s="206"/>
      <c r="AZ512" s="206"/>
      <c r="BA512" s="206"/>
      <c r="BB512" s="206"/>
      <c r="BC512" s="206"/>
      <c r="BD512" s="206"/>
      <c r="BE512" s="206"/>
      <c r="BF512" s="206"/>
      <c r="BG512" s="206"/>
      <c r="BH512" s="206"/>
    </row>
    <row r="513" spans="1:60" outlineLevel="1" x14ac:dyDescent="0.25">
      <c r="A513" s="223"/>
      <c r="B513" s="224"/>
      <c r="C513" s="257" t="s">
        <v>1154</v>
      </c>
      <c r="D513" s="228"/>
      <c r="E513" s="229">
        <v>29.9</v>
      </c>
      <c r="F513" s="225"/>
      <c r="G513" s="225"/>
      <c r="H513" s="225"/>
      <c r="I513" s="225"/>
      <c r="J513" s="225"/>
      <c r="K513" s="225"/>
      <c r="L513" s="225"/>
      <c r="M513" s="225"/>
      <c r="N513" s="225"/>
      <c r="O513" s="225"/>
      <c r="P513" s="225"/>
      <c r="Q513" s="225"/>
      <c r="R513" s="225"/>
      <c r="S513" s="225"/>
      <c r="T513" s="225"/>
      <c r="U513" s="225"/>
      <c r="V513" s="225"/>
      <c r="W513" s="225"/>
      <c r="X513" s="206"/>
      <c r="Y513" s="206"/>
      <c r="Z513" s="206"/>
      <c r="AA513" s="206"/>
      <c r="AB513" s="206"/>
      <c r="AC513" s="206"/>
      <c r="AD513" s="206"/>
      <c r="AE513" s="206"/>
      <c r="AF513" s="206"/>
      <c r="AG513" s="206" t="s">
        <v>280</v>
      </c>
      <c r="AH513" s="206">
        <v>2</v>
      </c>
      <c r="AI513" s="206"/>
      <c r="AJ513" s="206"/>
      <c r="AK513" s="206"/>
      <c r="AL513" s="206"/>
      <c r="AM513" s="206"/>
      <c r="AN513" s="206"/>
      <c r="AO513" s="206"/>
      <c r="AP513" s="206"/>
      <c r="AQ513" s="206"/>
      <c r="AR513" s="206"/>
      <c r="AS513" s="206"/>
      <c r="AT513" s="206"/>
      <c r="AU513" s="206"/>
      <c r="AV513" s="206"/>
      <c r="AW513" s="206"/>
      <c r="AX513" s="206"/>
      <c r="AY513" s="206"/>
      <c r="AZ513" s="206"/>
      <c r="BA513" s="206"/>
      <c r="BB513" s="206"/>
      <c r="BC513" s="206"/>
      <c r="BD513" s="206"/>
      <c r="BE513" s="206"/>
      <c r="BF513" s="206"/>
      <c r="BG513" s="206"/>
      <c r="BH513" s="206"/>
    </row>
    <row r="514" spans="1:60" outlineLevel="1" x14ac:dyDescent="0.25">
      <c r="A514" s="223"/>
      <c r="B514" s="224"/>
      <c r="C514" s="257" t="s">
        <v>1155</v>
      </c>
      <c r="D514" s="228"/>
      <c r="E514" s="229">
        <v>13.32</v>
      </c>
      <c r="F514" s="225"/>
      <c r="G514" s="225"/>
      <c r="H514" s="225"/>
      <c r="I514" s="225"/>
      <c r="J514" s="225"/>
      <c r="K514" s="225"/>
      <c r="L514" s="225"/>
      <c r="M514" s="225"/>
      <c r="N514" s="225"/>
      <c r="O514" s="225"/>
      <c r="P514" s="225"/>
      <c r="Q514" s="225"/>
      <c r="R514" s="225"/>
      <c r="S514" s="225"/>
      <c r="T514" s="225"/>
      <c r="U514" s="225"/>
      <c r="V514" s="225"/>
      <c r="W514" s="225"/>
      <c r="X514" s="206"/>
      <c r="Y514" s="206"/>
      <c r="Z514" s="206"/>
      <c r="AA514" s="206"/>
      <c r="AB514" s="206"/>
      <c r="AC514" s="206"/>
      <c r="AD514" s="206"/>
      <c r="AE514" s="206"/>
      <c r="AF514" s="206"/>
      <c r="AG514" s="206" t="s">
        <v>280</v>
      </c>
      <c r="AH514" s="206">
        <v>2</v>
      </c>
      <c r="AI514" s="206"/>
      <c r="AJ514" s="206"/>
      <c r="AK514" s="206"/>
      <c r="AL514" s="206"/>
      <c r="AM514" s="206"/>
      <c r="AN514" s="206"/>
      <c r="AO514" s="206"/>
      <c r="AP514" s="206"/>
      <c r="AQ514" s="206"/>
      <c r="AR514" s="206"/>
      <c r="AS514" s="206"/>
      <c r="AT514" s="206"/>
      <c r="AU514" s="206"/>
      <c r="AV514" s="206"/>
      <c r="AW514" s="206"/>
      <c r="AX514" s="206"/>
      <c r="AY514" s="206"/>
      <c r="AZ514" s="206"/>
      <c r="BA514" s="206"/>
      <c r="BB514" s="206"/>
      <c r="BC514" s="206"/>
      <c r="BD514" s="206"/>
      <c r="BE514" s="206"/>
      <c r="BF514" s="206"/>
      <c r="BG514" s="206"/>
      <c r="BH514" s="206"/>
    </row>
    <row r="515" spans="1:60" outlineLevel="1" x14ac:dyDescent="0.25">
      <c r="A515" s="223"/>
      <c r="B515" s="224"/>
      <c r="C515" s="257" t="s">
        <v>1156</v>
      </c>
      <c r="D515" s="228"/>
      <c r="E515" s="229">
        <v>5.12</v>
      </c>
      <c r="F515" s="225"/>
      <c r="G515" s="225"/>
      <c r="H515" s="225"/>
      <c r="I515" s="225"/>
      <c r="J515" s="225"/>
      <c r="K515" s="225"/>
      <c r="L515" s="225"/>
      <c r="M515" s="225"/>
      <c r="N515" s="225"/>
      <c r="O515" s="225"/>
      <c r="P515" s="225"/>
      <c r="Q515" s="225"/>
      <c r="R515" s="225"/>
      <c r="S515" s="225"/>
      <c r="T515" s="225"/>
      <c r="U515" s="225"/>
      <c r="V515" s="225"/>
      <c r="W515" s="225"/>
      <c r="X515" s="206"/>
      <c r="Y515" s="206"/>
      <c r="Z515" s="206"/>
      <c r="AA515" s="206"/>
      <c r="AB515" s="206"/>
      <c r="AC515" s="206"/>
      <c r="AD515" s="206"/>
      <c r="AE515" s="206"/>
      <c r="AF515" s="206"/>
      <c r="AG515" s="206" t="s">
        <v>280</v>
      </c>
      <c r="AH515" s="206">
        <v>2</v>
      </c>
      <c r="AI515" s="206"/>
      <c r="AJ515" s="206"/>
      <c r="AK515" s="206"/>
      <c r="AL515" s="206"/>
      <c r="AM515" s="206"/>
      <c r="AN515" s="206"/>
      <c r="AO515" s="206"/>
      <c r="AP515" s="206"/>
      <c r="AQ515" s="206"/>
      <c r="AR515" s="206"/>
      <c r="AS515" s="206"/>
      <c r="AT515" s="206"/>
      <c r="AU515" s="206"/>
      <c r="AV515" s="206"/>
      <c r="AW515" s="206"/>
      <c r="AX515" s="206"/>
      <c r="AY515" s="206"/>
      <c r="AZ515" s="206"/>
      <c r="BA515" s="206"/>
      <c r="BB515" s="206"/>
      <c r="BC515" s="206"/>
      <c r="BD515" s="206"/>
      <c r="BE515" s="206"/>
      <c r="BF515" s="206"/>
      <c r="BG515" s="206"/>
      <c r="BH515" s="206"/>
    </row>
    <row r="516" spans="1:60" outlineLevel="1" x14ac:dyDescent="0.25">
      <c r="A516" s="223"/>
      <c r="B516" s="224"/>
      <c r="C516" s="257" t="s">
        <v>1157</v>
      </c>
      <c r="D516" s="228"/>
      <c r="E516" s="229">
        <v>20.059999999999999</v>
      </c>
      <c r="F516" s="225"/>
      <c r="G516" s="225"/>
      <c r="H516" s="225"/>
      <c r="I516" s="225"/>
      <c r="J516" s="225"/>
      <c r="K516" s="225"/>
      <c r="L516" s="225"/>
      <c r="M516" s="225"/>
      <c r="N516" s="225"/>
      <c r="O516" s="225"/>
      <c r="P516" s="225"/>
      <c r="Q516" s="225"/>
      <c r="R516" s="225"/>
      <c r="S516" s="225"/>
      <c r="T516" s="225"/>
      <c r="U516" s="225"/>
      <c r="V516" s="225"/>
      <c r="W516" s="225"/>
      <c r="X516" s="206"/>
      <c r="Y516" s="206"/>
      <c r="Z516" s="206"/>
      <c r="AA516" s="206"/>
      <c r="AB516" s="206"/>
      <c r="AC516" s="206"/>
      <c r="AD516" s="206"/>
      <c r="AE516" s="206"/>
      <c r="AF516" s="206"/>
      <c r="AG516" s="206" t="s">
        <v>280</v>
      </c>
      <c r="AH516" s="206">
        <v>2</v>
      </c>
      <c r="AI516" s="206"/>
      <c r="AJ516" s="206"/>
      <c r="AK516" s="206"/>
      <c r="AL516" s="206"/>
      <c r="AM516" s="206"/>
      <c r="AN516" s="206"/>
      <c r="AO516" s="206"/>
      <c r="AP516" s="206"/>
      <c r="AQ516" s="206"/>
      <c r="AR516" s="206"/>
      <c r="AS516" s="206"/>
      <c r="AT516" s="206"/>
      <c r="AU516" s="206"/>
      <c r="AV516" s="206"/>
      <c r="AW516" s="206"/>
      <c r="AX516" s="206"/>
      <c r="AY516" s="206"/>
      <c r="AZ516" s="206"/>
      <c r="BA516" s="206"/>
      <c r="BB516" s="206"/>
      <c r="BC516" s="206"/>
      <c r="BD516" s="206"/>
      <c r="BE516" s="206"/>
      <c r="BF516" s="206"/>
      <c r="BG516" s="206"/>
      <c r="BH516" s="206"/>
    </row>
    <row r="517" spans="1:60" outlineLevel="1" x14ac:dyDescent="0.25">
      <c r="A517" s="223"/>
      <c r="B517" s="224"/>
      <c r="C517" s="257" t="s">
        <v>1158</v>
      </c>
      <c r="D517" s="228"/>
      <c r="E517" s="229">
        <v>21.33</v>
      </c>
      <c r="F517" s="225"/>
      <c r="G517" s="225"/>
      <c r="H517" s="225"/>
      <c r="I517" s="225"/>
      <c r="J517" s="225"/>
      <c r="K517" s="225"/>
      <c r="L517" s="225"/>
      <c r="M517" s="225"/>
      <c r="N517" s="225"/>
      <c r="O517" s="225"/>
      <c r="P517" s="225"/>
      <c r="Q517" s="225"/>
      <c r="R517" s="225"/>
      <c r="S517" s="225"/>
      <c r="T517" s="225"/>
      <c r="U517" s="225"/>
      <c r="V517" s="225"/>
      <c r="W517" s="225"/>
      <c r="X517" s="206"/>
      <c r="Y517" s="206"/>
      <c r="Z517" s="206"/>
      <c r="AA517" s="206"/>
      <c r="AB517" s="206"/>
      <c r="AC517" s="206"/>
      <c r="AD517" s="206"/>
      <c r="AE517" s="206"/>
      <c r="AF517" s="206"/>
      <c r="AG517" s="206" t="s">
        <v>280</v>
      </c>
      <c r="AH517" s="206">
        <v>2</v>
      </c>
      <c r="AI517" s="206"/>
      <c r="AJ517" s="206"/>
      <c r="AK517" s="206"/>
      <c r="AL517" s="206"/>
      <c r="AM517" s="206"/>
      <c r="AN517" s="206"/>
      <c r="AO517" s="206"/>
      <c r="AP517" s="206"/>
      <c r="AQ517" s="206"/>
      <c r="AR517" s="206"/>
      <c r="AS517" s="206"/>
      <c r="AT517" s="206"/>
      <c r="AU517" s="206"/>
      <c r="AV517" s="206"/>
      <c r="AW517" s="206"/>
      <c r="AX517" s="206"/>
      <c r="AY517" s="206"/>
      <c r="AZ517" s="206"/>
      <c r="BA517" s="206"/>
      <c r="BB517" s="206"/>
      <c r="BC517" s="206"/>
      <c r="BD517" s="206"/>
      <c r="BE517" s="206"/>
      <c r="BF517" s="206"/>
      <c r="BG517" s="206"/>
      <c r="BH517" s="206"/>
    </row>
    <row r="518" spans="1:60" outlineLevel="1" x14ac:dyDescent="0.25">
      <c r="A518" s="223"/>
      <c r="B518" s="224"/>
      <c r="C518" s="256" t="s">
        <v>762</v>
      </c>
      <c r="D518" s="228"/>
      <c r="E518" s="229"/>
      <c r="F518" s="225"/>
      <c r="G518" s="225"/>
      <c r="H518" s="225"/>
      <c r="I518" s="225"/>
      <c r="J518" s="225"/>
      <c r="K518" s="225"/>
      <c r="L518" s="225"/>
      <c r="M518" s="225"/>
      <c r="N518" s="225"/>
      <c r="O518" s="225"/>
      <c r="P518" s="225"/>
      <c r="Q518" s="225"/>
      <c r="R518" s="225"/>
      <c r="S518" s="225"/>
      <c r="T518" s="225"/>
      <c r="U518" s="225"/>
      <c r="V518" s="225"/>
      <c r="W518" s="225"/>
      <c r="X518" s="206"/>
      <c r="Y518" s="206"/>
      <c r="Z518" s="206"/>
      <c r="AA518" s="206"/>
      <c r="AB518" s="206"/>
      <c r="AC518" s="206"/>
      <c r="AD518" s="206"/>
      <c r="AE518" s="206"/>
      <c r="AF518" s="206"/>
      <c r="AG518" s="206" t="s">
        <v>280</v>
      </c>
      <c r="AH518" s="206"/>
      <c r="AI518" s="206"/>
      <c r="AJ518" s="206"/>
      <c r="AK518" s="206"/>
      <c r="AL518" s="206"/>
      <c r="AM518" s="206"/>
      <c r="AN518" s="206"/>
      <c r="AO518" s="206"/>
      <c r="AP518" s="206"/>
      <c r="AQ518" s="206"/>
      <c r="AR518" s="206"/>
      <c r="AS518" s="206"/>
      <c r="AT518" s="206"/>
      <c r="AU518" s="206"/>
      <c r="AV518" s="206"/>
      <c r="AW518" s="206"/>
      <c r="AX518" s="206"/>
      <c r="AY518" s="206"/>
      <c r="AZ518" s="206"/>
      <c r="BA518" s="206"/>
      <c r="BB518" s="206"/>
      <c r="BC518" s="206"/>
      <c r="BD518" s="206"/>
      <c r="BE518" s="206"/>
      <c r="BF518" s="206"/>
      <c r="BG518" s="206"/>
      <c r="BH518" s="206"/>
    </row>
    <row r="519" spans="1:60" outlineLevel="1" x14ac:dyDescent="0.25">
      <c r="A519" s="223"/>
      <c r="B519" s="224"/>
      <c r="C519" s="254" t="s">
        <v>1159</v>
      </c>
      <c r="D519" s="226"/>
      <c r="E519" s="227">
        <v>142.52699999999999</v>
      </c>
      <c r="F519" s="225"/>
      <c r="G519" s="225"/>
      <c r="H519" s="225"/>
      <c r="I519" s="225"/>
      <c r="J519" s="225"/>
      <c r="K519" s="225"/>
      <c r="L519" s="225"/>
      <c r="M519" s="225"/>
      <c r="N519" s="225"/>
      <c r="O519" s="225"/>
      <c r="P519" s="225"/>
      <c r="Q519" s="225"/>
      <c r="R519" s="225"/>
      <c r="S519" s="225"/>
      <c r="T519" s="225"/>
      <c r="U519" s="225"/>
      <c r="V519" s="225"/>
      <c r="W519" s="225"/>
      <c r="X519" s="206"/>
      <c r="Y519" s="206"/>
      <c r="Z519" s="206"/>
      <c r="AA519" s="206"/>
      <c r="AB519" s="206"/>
      <c r="AC519" s="206"/>
      <c r="AD519" s="206"/>
      <c r="AE519" s="206"/>
      <c r="AF519" s="206"/>
      <c r="AG519" s="206" t="s">
        <v>280</v>
      </c>
      <c r="AH519" s="206">
        <v>0</v>
      </c>
      <c r="AI519" s="206"/>
      <c r="AJ519" s="206"/>
      <c r="AK519" s="206"/>
      <c r="AL519" s="206"/>
      <c r="AM519" s="206"/>
      <c r="AN519" s="206"/>
      <c r="AO519" s="206"/>
      <c r="AP519" s="206"/>
      <c r="AQ519" s="206"/>
      <c r="AR519" s="206"/>
      <c r="AS519" s="206"/>
      <c r="AT519" s="206"/>
      <c r="AU519" s="206"/>
      <c r="AV519" s="206"/>
      <c r="AW519" s="206"/>
      <c r="AX519" s="206"/>
      <c r="AY519" s="206"/>
      <c r="AZ519" s="206"/>
      <c r="BA519" s="206"/>
      <c r="BB519" s="206"/>
      <c r="BC519" s="206"/>
      <c r="BD519" s="206"/>
      <c r="BE519" s="206"/>
      <c r="BF519" s="206"/>
      <c r="BG519" s="206"/>
      <c r="BH519" s="206"/>
    </row>
    <row r="520" spans="1:60" x14ac:dyDescent="0.25">
      <c r="A520" s="231" t="s">
        <v>271</v>
      </c>
      <c r="B520" s="232" t="s">
        <v>232</v>
      </c>
      <c r="C520" s="252" t="s">
        <v>233</v>
      </c>
      <c r="D520" s="233"/>
      <c r="E520" s="234"/>
      <c r="F520" s="235"/>
      <c r="G520" s="235">
        <f>SUMIF(AG521:AG568,"&lt;&gt;NOR",G521:G568)</f>
        <v>0</v>
      </c>
      <c r="H520" s="235"/>
      <c r="I520" s="235">
        <f>SUM(I521:I568)</f>
        <v>0</v>
      </c>
      <c r="J520" s="235"/>
      <c r="K520" s="235">
        <f>SUM(K521:K568)</f>
        <v>0</v>
      </c>
      <c r="L520" s="235"/>
      <c r="M520" s="235">
        <f>SUM(M521:M568)</f>
        <v>0</v>
      </c>
      <c r="N520" s="235"/>
      <c r="O520" s="235">
        <f>SUM(O521:O568)</f>
        <v>0.42000000000000004</v>
      </c>
      <c r="P520" s="235"/>
      <c r="Q520" s="236">
        <f>SUM(Q521:Q568)</f>
        <v>0</v>
      </c>
      <c r="R520" s="230"/>
      <c r="S520" s="230"/>
      <c r="T520" s="230"/>
      <c r="U520" s="230"/>
      <c r="V520" s="230">
        <f>SUM(V521:V568)</f>
        <v>101.21</v>
      </c>
      <c r="W520" s="230"/>
      <c r="AG520" t="s">
        <v>272</v>
      </c>
    </row>
    <row r="521" spans="1:60" outlineLevel="1" x14ac:dyDescent="0.25">
      <c r="A521" s="237">
        <v>98</v>
      </c>
      <c r="B521" s="238" t="s">
        <v>830</v>
      </c>
      <c r="C521" s="253" t="s">
        <v>831</v>
      </c>
      <c r="D521" s="239" t="s">
        <v>314</v>
      </c>
      <c r="E521" s="240">
        <v>86.063999999999993</v>
      </c>
      <c r="F521" s="241"/>
      <c r="G521" s="242">
        <f>ROUND(E521*F521,2)</f>
        <v>0</v>
      </c>
      <c r="H521" s="241"/>
      <c r="I521" s="242">
        <f>ROUND(E521*H521,2)</f>
        <v>0</v>
      </c>
      <c r="J521" s="241"/>
      <c r="K521" s="242">
        <f>ROUND(E521*J521,2)</f>
        <v>0</v>
      </c>
      <c r="L521" s="242">
        <v>21</v>
      </c>
      <c r="M521" s="242">
        <f>G521*(1+L521/100)</f>
        <v>0</v>
      </c>
      <c r="N521" s="242">
        <v>2.1000000000000001E-4</v>
      </c>
      <c r="O521" s="242">
        <f>ROUND(E521*N521,2)</f>
        <v>0.02</v>
      </c>
      <c r="P521" s="242">
        <v>0</v>
      </c>
      <c r="Q521" s="243">
        <f>ROUND(E521*P521,2)</f>
        <v>0</v>
      </c>
      <c r="R521" s="225"/>
      <c r="S521" s="225" t="s">
        <v>276</v>
      </c>
      <c r="T521" s="225" t="s">
        <v>277</v>
      </c>
      <c r="U521" s="225">
        <v>0.05</v>
      </c>
      <c r="V521" s="225">
        <f>ROUND(E521*U521,2)</f>
        <v>4.3</v>
      </c>
      <c r="W521" s="225"/>
      <c r="X521" s="206"/>
      <c r="Y521" s="206"/>
      <c r="Z521" s="206"/>
      <c r="AA521" s="206"/>
      <c r="AB521" s="206"/>
      <c r="AC521" s="206"/>
      <c r="AD521" s="206"/>
      <c r="AE521" s="206"/>
      <c r="AF521" s="206"/>
      <c r="AG521" s="206" t="s">
        <v>659</v>
      </c>
      <c r="AH521" s="206"/>
      <c r="AI521" s="206"/>
      <c r="AJ521" s="206"/>
      <c r="AK521" s="206"/>
      <c r="AL521" s="206"/>
      <c r="AM521" s="206"/>
      <c r="AN521" s="206"/>
      <c r="AO521" s="206"/>
      <c r="AP521" s="206"/>
      <c r="AQ521" s="206"/>
      <c r="AR521" s="206"/>
      <c r="AS521" s="206"/>
      <c r="AT521" s="206"/>
      <c r="AU521" s="206"/>
      <c r="AV521" s="206"/>
      <c r="AW521" s="206"/>
      <c r="AX521" s="206"/>
      <c r="AY521" s="206"/>
      <c r="AZ521" s="206"/>
      <c r="BA521" s="206"/>
      <c r="BB521" s="206"/>
      <c r="BC521" s="206"/>
      <c r="BD521" s="206"/>
      <c r="BE521" s="206"/>
      <c r="BF521" s="206"/>
      <c r="BG521" s="206"/>
      <c r="BH521" s="206"/>
    </row>
    <row r="522" spans="1:60" ht="20.399999999999999" outlineLevel="1" x14ac:dyDescent="0.25">
      <c r="A522" s="223"/>
      <c r="B522" s="224"/>
      <c r="C522" s="254" t="s">
        <v>957</v>
      </c>
      <c r="D522" s="226"/>
      <c r="E522" s="227">
        <v>7.5060000000000002</v>
      </c>
      <c r="F522" s="225"/>
      <c r="G522" s="225"/>
      <c r="H522" s="225"/>
      <c r="I522" s="225"/>
      <c r="J522" s="225"/>
      <c r="K522" s="225"/>
      <c r="L522" s="225"/>
      <c r="M522" s="225"/>
      <c r="N522" s="225"/>
      <c r="O522" s="225"/>
      <c r="P522" s="225"/>
      <c r="Q522" s="225"/>
      <c r="R522" s="225"/>
      <c r="S522" s="225"/>
      <c r="T522" s="225"/>
      <c r="U522" s="225"/>
      <c r="V522" s="225"/>
      <c r="W522" s="225"/>
      <c r="X522" s="206"/>
      <c r="Y522" s="206"/>
      <c r="Z522" s="206"/>
      <c r="AA522" s="206"/>
      <c r="AB522" s="206"/>
      <c r="AC522" s="206"/>
      <c r="AD522" s="206"/>
      <c r="AE522" s="206"/>
      <c r="AF522" s="206"/>
      <c r="AG522" s="206" t="s">
        <v>280</v>
      </c>
      <c r="AH522" s="206">
        <v>0</v>
      </c>
      <c r="AI522" s="206"/>
      <c r="AJ522" s="206"/>
      <c r="AK522" s="206"/>
      <c r="AL522" s="206"/>
      <c r="AM522" s="206"/>
      <c r="AN522" s="206"/>
      <c r="AO522" s="206"/>
      <c r="AP522" s="206"/>
      <c r="AQ522" s="206"/>
      <c r="AR522" s="206"/>
      <c r="AS522" s="206"/>
      <c r="AT522" s="206"/>
      <c r="AU522" s="206"/>
      <c r="AV522" s="206"/>
      <c r="AW522" s="206"/>
      <c r="AX522" s="206"/>
      <c r="AY522" s="206"/>
      <c r="AZ522" s="206"/>
      <c r="BA522" s="206"/>
      <c r="BB522" s="206"/>
      <c r="BC522" s="206"/>
      <c r="BD522" s="206"/>
      <c r="BE522" s="206"/>
      <c r="BF522" s="206"/>
      <c r="BG522" s="206"/>
      <c r="BH522" s="206"/>
    </row>
    <row r="523" spans="1:60" outlineLevel="1" x14ac:dyDescent="0.25">
      <c r="A523" s="223"/>
      <c r="B523" s="224"/>
      <c r="C523" s="254" t="s">
        <v>1160</v>
      </c>
      <c r="D523" s="226"/>
      <c r="E523" s="227">
        <v>6.6959999999999997</v>
      </c>
      <c r="F523" s="225"/>
      <c r="G523" s="225"/>
      <c r="H523" s="225"/>
      <c r="I523" s="225"/>
      <c r="J523" s="225"/>
      <c r="K523" s="225"/>
      <c r="L523" s="225"/>
      <c r="M523" s="225"/>
      <c r="N523" s="225"/>
      <c r="O523" s="225"/>
      <c r="P523" s="225"/>
      <c r="Q523" s="225"/>
      <c r="R523" s="225"/>
      <c r="S523" s="225"/>
      <c r="T523" s="225"/>
      <c r="U523" s="225"/>
      <c r="V523" s="225"/>
      <c r="W523" s="225"/>
      <c r="X523" s="206"/>
      <c r="Y523" s="206"/>
      <c r="Z523" s="206"/>
      <c r="AA523" s="206"/>
      <c r="AB523" s="206"/>
      <c r="AC523" s="206"/>
      <c r="AD523" s="206"/>
      <c r="AE523" s="206"/>
      <c r="AF523" s="206"/>
      <c r="AG523" s="206" t="s">
        <v>280</v>
      </c>
      <c r="AH523" s="206">
        <v>0</v>
      </c>
      <c r="AI523" s="206"/>
      <c r="AJ523" s="206"/>
      <c r="AK523" s="206"/>
      <c r="AL523" s="206"/>
      <c r="AM523" s="206"/>
      <c r="AN523" s="206"/>
      <c r="AO523" s="206"/>
      <c r="AP523" s="206"/>
      <c r="AQ523" s="206"/>
      <c r="AR523" s="206"/>
      <c r="AS523" s="206"/>
      <c r="AT523" s="206"/>
      <c r="AU523" s="206"/>
      <c r="AV523" s="206"/>
      <c r="AW523" s="206"/>
      <c r="AX523" s="206"/>
      <c r="AY523" s="206"/>
      <c r="AZ523" s="206"/>
      <c r="BA523" s="206"/>
      <c r="BB523" s="206"/>
      <c r="BC523" s="206"/>
      <c r="BD523" s="206"/>
      <c r="BE523" s="206"/>
      <c r="BF523" s="206"/>
      <c r="BG523" s="206"/>
      <c r="BH523" s="206"/>
    </row>
    <row r="524" spans="1:60" ht="20.399999999999999" outlineLevel="1" x14ac:dyDescent="0.25">
      <c r="A524" s="223"/>
      <c r="B524" s="224"/>
      <c r="C524" s="254" t="s">
        <v>958</v>
      </c>
      <c r="D524" s="226"/>
      <c r="E524" s="227">
        <v>2.4060000000000001</v>
      </c>
      <c r="F524" s="225"/>
      <c r="G524" s="225"/>
      <c r="H524" s="225"/>
      <c r="I524" s="225"/>
      <c r="J524" s="225"/>
      <c r="K524" s="225"/>
      <c r="L524" s="225"/>
      <c r="M524" s="225"/>
      <c r="N524" s="225"/>
      <c r="O524" s="225"/>
      <c r="P524" s="225"/>
      <c r="Q524" s="225"/>
      <c r="R524" s="225"/>
      <c r="S524" s="225"/>
      <c r="T524" s="225"/>
      <c r="U524" s="225"/>
      <c r="V524" s="225"/>
      <c r="W524" s="225"/>
      <c r="X524" s="206"/>
      <c r="Y524" s="206"/>
      <c r="Z524" s="206"/>
      <c r="AA524" s="206"/>
      <c r="AB524" s="206"/>
      <c r="AC524" s="206"/>
      <c r="AD524" s="206"/>
      <c r="AE524" s="206"/>
      <c r="AF524" s="206"/>
      <c r="AG524" s="206" t="s">
        <v>280</v>
      </c>
      <c r="AH524" s="206">
        <v>0</v>
      </c>
      <c r="AI524" s="206"/>
      <c r="AJ524" s="206"/>
      <c r="AK524" s="206"/>
      <c r="AL524" s="206"/>
      <c r="AM524" s="206"/>
      <c r="AN524" s="206"/>
      <c r="AO524" s="206"/>
      <c r="AP524" s="206"/>
      <c r="AQ524" s="206"/>
      <c r="AR524" s="206"/>
      <c r="AS524" s="206"/>
      <c r="AT524" s="206"/>
      <c r="AU524" s="206"/>
      <c r="AV524" s="206"/>
      <c r="AW524" s="206"/>
      <c r="AX524" s="206"/>
      <c r="AY524" s="206"/>
      <c r="AZ524" s="206"/>
      <c r="BA524" s="206"/>
      <c r="BB524" s="206"/>
      <c r="BC524" s="206"/>
      <c r="BD524" s="206"/>
      <c r="BE524" s="206"/>
      <c r="BF524" s="206"/>
      <c r="BG524" s="206"/>
      <c r="BH524" s="206"/>
    </row>
    <row r="525" spans="1:60" ht="40.799999999999997" outlineLevel="1" x14ac:dyDescent="0.25">
      <c r="A525" s="223"/>
      <c r="B525" s="224"/>
      <c r="C525" s="254" t="s">
        <v>1161</v>
      </c>
      <c r="D525" s="226"/>
      <c r="E525" s="227">
        <v>26.166</v>
      </c>
      <c r="F525" s="225"/>
      <c r="G525" s="225"/>
      <c r="H525" s="225"/>
      <c r="I525" s="225"/>
      <c r="J525" s="225"/>
      <c r="K525" s="225"/>
      <c r="L525" s="225"/>
      <c r="M525" s="225"/>
      <c r="N525" s="225"/>
      <c r="O525" s="225"/>
      <c r="P525" s="225"/>
      <c r="Q525" s="225"/>
      <c r="R525" s="225"/>
      <c r="S525" s="225"/>
      <c r="T525" s="225"/>
      <c r="U525" s="225"/>
      <c r="V525" s="225"/>
      <c r="W525" s="225"/>
      <c r="X525" s="206"/>
      <c r="Y525" s="206"/>
      <c r="Z525" s="206"/>
      <c r="AA525" s="206"/>
      <c r="AB525" s="206"/>
      <c r="AC525" s="206"/>
      <c r="AD525" s="206"/>
      <c r="AE525" s="206"/>
      <c r="AF525" s="206"/>
      <c r="AG525" s="206" t="s">
        <v>280</v>
      </c>
      <c r="AH525" s="206">
        <v>0</v>
      </c>
      <c r="AI525" s="206"/>
      <c r="AJ525" s="206"/>
      <c r="AK525" s="206"/>
      <c r="AL525" s="206"/>
      <c r="AM525" s="206"/>
      <c r="AN525" s="206"/>
      <c r="AO525" s="206"/>
      <c r="AP525" s="206"/>
      <c r="AQ525" s="206"/>
      <c r="AR525" s="206"/>
      <c r="AS525" s="206"/>
      <c r="AT525" s="206"/>
      <c r="AU525" s="206"/>
      <c r="AV525" s="206"/>
      <c r="AW525" s="206"/>
      <c r="AX525" s="206"/>
      <c r="AY525" s="206"/>
      <c r="AZ525" s="206"/>
      <c r="BA525" s="206"/>
      <c r="BB525" s="206"/>
      <c r="BC525" s="206"/>
      <c r="BD525" s="206"/>
      <c r="BE525" s="206"/>
      <c r="BF525" s="206"/>
      <c r="BG525" s="206"/>
      <c r="BH525" s="206"/>
    </row>
    <row r="526" spans="1:60" ht="20.399999999999999" outlineLevel="1" x14ac:dyDescent="0.25">
      <c r="A526" s="223"/>
      <c r="B526" s="224"/>
      <c r="C526" s="254" t="s">
        <v>959</v>
      </c>
      <c r="D526" s="226"/>
      <c r="E526" s="227">
        <v>9.36</v>
      </c>
      <c r="F526" s="225"/>
      <c r="G526" s="225"/>
      <c r="H526" s="225"/>
      <c r="I526" s="225"/>
      <c r="J526" s="225"/>
      <c r="K526" s="225"/>
      <c r="L526" s="225"/>
      <c r="M526" s="225"/>
      <c r="N526" s="225"/>
      <c r="O526" s="225"/>
      <c r="P526" s="225"/>
      <c r="Q526" s="225"/>
      <c r="R526" s="225"/>
      <c r="S526" s="225"/>
      <c r="T526" s="225"/>
      <c r="U526" s="225"/>
      <c r="V526" s="225"/>
      <c r="W526" s="225"/>
      <c r="X526" s="206"/>
      <c r="Y526" s="206"/>
      <c r="Z526" s="206"/>
      <c r="AA526" s="206"/>
      <c r="AB526" s="206"/>
      <c r="AC526" s="206"/>
      <c r="AD526" s="206"/>
      <c r="AE526" s="206"/>
      <c r="AF526" s="206"/>
      <c r="AG526" s="206" t="s">
        <v>280</v>
      </c>
      <c r="AH526" s="206">
        <v>0</v>
      </c>
      <c r="AI526" s="206"/>
      <c r="AJ526" s="206"/>
      <c r="AK526" s="206"/>
      <c r="AL526" s="206"/>
      <c r="AM526" s="206"/>
      <c r="AN526" s="206"/>
      <c r="AO526" s="206"/>
      <c r="AP526" s="206"/>
      <c r="AQ526" s="206"/>
      <c r="AR526" s="206"/>
      <c r="AS526" s="206"/>
      <c r="AT526" s="206"/>
      <c r="AU526" s="206"/>
      <c r="AV526" s="206"/>
      <c r="AW526" s="206"/>
      <c r="AX526" s="206"/>
      <c r="AY526" s="206"/>
      <c r="AZ526" s="206"/>
      <c r="BA526" s="206"/>
      <c r="BB526" s="206"/>
      <c r="BC526" s="206"/>
      <c r="BD526" s="206"/>
      <c r="BE526" s="206"/>
      <c r="BF526" s="206"/>
      <c r="BG526" s="206"/>
      <c r="BH526" s="206"/>
    </row>
    <row r="527" spans="1:60" ht="30.6" outlineLevel="1" x14ac:dyDescent="0.25">
      <c r="A527" s="223"/>
      <c r="B527" s="224"/>
      <c r="C527" s="254" t="s">
        <v>1162</v>
      </c>
      <c r="D527" s="226"/>
      <c r="E527" s="227">
        <v>18.18</v>
      </c>
      <c r="F527" s="225"/>
      <c r="G527" s="225"/>
      <c r="H527" s="225"/>
      <c r="I527" s="225"/>
      <c r="J527" s="225"/>
      <c r="K527" s="225"/>
      <c r="L527" s="225"/>
      <c r="M527" s="225"/>
      <c r="N527" s="225"/>
      <c r="O527" s="225"/>
      <c r="P527" s="225"/>
      <c r="Q527" s="225"/>
      <c r="R527" s="225"/>
      <c r="S527" s="225"/>
      <c r="T527" s="225"/>
      <c r="U527" s="225"/>
      <c r="V527" s="225"/>
      <c r="W527" s="225"/>
      <c r="X527" s="206"/>
      <c r="Y527" s="206"/>
      <c r="Z527" s="206"/>
      <c r="AA527" s="206"/>
      <c r="AB527" s="206"/>
      <c r="AC527" s="206"/>
      <c r="AD527" s="206"/>
      <c r="AE527" s="206"/>
      <c r="AF527" s="206"/>
      <c r="AG527" s="206" t="s">
        <v>280</v>
      </c>
      <c r="AH527" s="206">
        <v>0</v>
      </c>
      <c r="AI527" s="206"/>
      <c r="AJ527" s="206"/>
      <c r="AK527" s="206"/>
      <c r="AL527" s="206"/>
      <c r="AM527" s="206"/>
      <c r="AN527" s="206"/>
      <c r="AO527" s="206"/>
      <c r="AP527" s="206"/>
      <c r="AQ527" s="206"/>
      <c r="AR527" s="206"/>
      <c r="AS527" s="206"/>
      <c r="AT527" s="206"/>
      <c r="AU527" s="206"/>
      <c r="AV527" s="206"/>
      <c r="AW527" s="206"/>
      <c r="AX527" s="206"/>
      <c r="AY527" s="206"/>
      <c r="AZ527" s="206"/>
      <c r="BA527" s="206"/>
      <c r="BB527" s="206"/>
      <c r="BC527" s="206"/>
      <c r="BD527" s="206"/>
      <c r="BE527" s="206"/>
      <c r="BF527" s="206"/>
      <c r="BG527" s="206"/>
      <c r="BH527" s="206"/>
    </row>
    <row r="528" spans="1:60" ht="20.399999999999999" outlineLevel="1" x14ac:dyDescent="0.25">
      <c r="A528" s="223"/>
      <c r="B528" s="224"/>
      <c r="C528" s="254" t="s">
        <v>1163</v>
      </c>
      <c r="D528" s="226"/>
      <c r="E528" s="227">
        <v>6.12</v>
      </c>
      <c r="F528" s="225"/>
      <c r="G528" s="225"/>
      <c r="H528" s="225"/>
      <c r="I528" s="225"/>
      <c r="J528" s="225"/>
      <c r="K528" s="225"/>
      <c r="L528" s="225"/>
      <c r="M528" s="225"/>
      <c r="N528" s="225"/>
      <c r="O528" s="225"/>
      <c r="P528" s="225"/>
      <c r="Q528" s="225"/>
      <c r="R528" s="225"/>
      <c r="S528" s="225"/>
      <c r="T528" s="225"/>
      <c r="U528" s="225"/>
      <c r="V528" s="225"/>
      <c r="W528" s="225"/>
      <c r="X528" s="206"/>
      <c r="Y528" s="206"/>
      <c r="Z528" s="206"/>
      <c r="AA528" s="206"/>
      <c r="AB528" s="206"/>
      <c r="AC528" s="206"/>
      <c r="AD528" s="206"/>
      <c r="AE528" s="206"/>
      <c r="AF528" s="206"/>
      <c r="AG528" s="206" t="s">
        <v>280</v>
      </c>
      <c r="AH528" s="206">
        <v>0</v>
      </c>
      <c r="AI528" s="206"/>
      <c r="AJ528" s="206"/>
      <c r="AK528" s="206"/>
      <c r="AL528" s="206"/>
      <c r="AM528" s="206"/>
      <c r="AN528" s="206"/>
      <c r="AO528" s="206"/>
      <c r="AP528" s="206"/>
      <c r="AQ528" s="206"/>
      <c r="AR528" s="206"/>
      <c r="AS528" s="206"/>
      <c r="AT528" s="206"/>
      <c r="AU528" s="206"/>
      <c r="AV528" s="206"/>
      <c r="AW528" s="206"/>
      <c r="AX528" s="206"/>
      <c r="AY528" s="206"/>
      <c r="AZ528" s="206"/>
      <c r="BA528" s="206"/>
      <c r="BB528" s="206"/>
      <c r="BC528" s="206"/>
      <c r="BD528" s="206"/>
      <c r="BE528" s="206"/>
      <c r="BF528" s="206"/>
      <c r="BG528" s="206"/>
      <c r="BH528" s="206"/>
    </row>
    <row r="529" spans="1:60" outlineLevel="1" x14ac:dyDescent="0.25">
      <c r="A529" s="223"/>
      <c r="B529" s="224"/>
      <c r="C529" s="254" t="s">
        <v>1164</v>
      </c>
      <c r="D529" s="226"/>
      <c r="E529" s="227">
        <v>2.88</v>
      </c>
      <c r="F529" s="225"/>
      <c r="G529" s="225"/>
      <c r="H529" s="225"/>
      <c r="I529" s="225"/>
      <c r="J529" s="225"/>
      <c r="K529" s="225"/>
      <c r="L529" s="225"/>
      <c r="M529" s="225"/>
      <c r="N529" s="225"/>
      <c r="O529" s="225"/>
      <c r="P529" s="225"/>
      <c r="Q529" s="225"/>
      <c r="R529" s="225"/>
      <c r="S529" s="225"/>
      <c r="T529" s="225"/>
      <c r="U529" s="225"/>
      <c r="V529" s="225"/>
      <c r="W529" s="225"/>
      <c r="X529" s="206"/>
      <c r="Y529" s="206"/>
      <c r="Z529" s="206"/>
      <c r="AA529" s="206"/>
      <c r="AB529" s="206"/>
      <c r="AC529" s="206"/>
      <c r="AD529" s="206"/>
      <c r="AE529" s="206"/>
      <c r="AF529" s="206"/>
      <c r="AG529" s="206" t="s">
        <v>280</v>
      </c>
      <c r="AH529" s="206">
        <v>0</v>
      </c>
      <c r="AI529" s="206"/>
      <c r="AJ529" s="206"/>
      <c r="AK529" s="206"/>
      <c r="AL529" s="206"/>
      <c r="AM529" s="206"/>
      <c r="AN529" s="206"/>
      <c r="AO529" s="206"/>
      <c r="AP529" s="206"/>
      <c r="AQ529" s="206"/>
      <c r="AR529" s="206"/>
      <c r="AS529" s="206"/>
      <c r="AT529" s="206"/>
      <c r="AU529" s="206"/>
      <c r="AV529" s="206"/>
      <c r="AW529" s="206"/>
      <c r="AX529" s="206"/>
      <c r="AY529" s="206"/>
      <c r="AZ529" s="206"/>
      <c r="BA529" s="206"/>
      <c r="BB529" s="206"/>
      <c r="BC529" s="206"/>
      <c r="BD529" s="206"/>
      <c r="BE529" s="206"/>
      <c r="BF529" s="206"/>
      <c r="BG529" s="206"/>
      <c r="BH529" s="206"/>
    </row>
    <row r="530" spans="1:60" ht="20.399999999999999" outlineLevel="1" x14ac:dyDescent="0.25">
      <c r="A530" s="223"/>
      <c r="B530" s="224"/>
      <c r="C530" s="254" t="s">
        <v>1165</v>
      </c>
      <c r="D530" s="226"/>
      <c r="E530" s="227">
        <v>3.87</v>
      </c>
      <c r="F530" s="225"/>
      <c r="G530" s="225"/>
      <c r="H530" s="225"/>
      <c r="I530" s="225"/>
      <c r="J530" s="225"/>
      <c r="K530" s="225"/>
      <c r="L530" s="225"/>
      <c r="M530" s="225"/>
      <c r="N530" s="225"/>
      <c r="O530" s="225"/>
      <c r="P530" s="225"/>
      <c r="Q530" s="225"/>
      <c r="R530" s="225"/>
      <c r="S530" s="225"/>
      <c r="T530" s="225"/>
      <c r="U530" s="225"/>
      <c r="V530" s="225"/>
      <c r="W530" s="225"/>
      <c r="X530" s="206"/>
      <c r="Y530" s="206"/>
      <c r="Z530" s="206"/>
      <c r="AA530" s="206"/>
      <c r="AB530" s="206"/>
      <c r="AC530" s="206"/>
      <c r="AD530" s="206"/>
      <c r="AE530" s="206"/>
      <c r="AF530" s="206"/>
      <c r="AG530" s="206" t="s">
        <v>280</v>
      </c>
      <c r="AH530" s="206">
        <v>0</v>
      </c>
      <c r="AI530" s="206"/>
      <c r="AJ530" s="206"/>
      <c r="AK530" s="206"/>
      <c r="AL530" s="206"/>
      <c r="AM530" s="206"/>
      <c r="AN530" s="206"/>
      <c r="AO530" s="206"/>
      <c r="AP530" s="206"/>
      <c r="AQ530" s="206"/>
      <c r="AR530" s="206"/>
      <c r="AS530" s="206"/>
      <c r="AT530" s="206"/>
      <c r="AU530" s="206"/>
      <c r="AV530" s="206"/>
      <c r="AW530" s="206"/>
      <c r="AX530" s="206"/>
      <c r="AY530" s="206"/>
      <c r="AZ530" s="206"/>
      <c r="BA530" s="206"/>
      <c r="BB530" s="206"/>
      <c r="BC530" s="206"/>
      <c r="BD530" s="206"/>
      <c r="BE530" s="206"/>
      <c r="BF530" s="206"/>
      <c r="BG530" s="206"/>
      <c r="BH530" s="206"/>
    </row>
    <row r="531" spans="1:60" outlineLevel="1" x14ac:dyDescent="0.25">
      <c r="A531" s="223"/>
      <c r="B531" s="224"/>
      <c r="C531" s="254" t="s">
        <v>1164</v>
      </c>
      <c r="D531" s="226"/>
      <c r="E531" s="227">
        <v>2.88</v>
      </c>
      <c r="F531" s="225"/>
      <c r="G531" s="225"/>
      <c r="H531" s="225"/>
      <c r="I531" s="225"/>
      <c r="J531" s="225"/>
      <c r="K531" s="225"/>
      <c r="L531" s="225"/>
      <c r="M531" s="225"/>
      <c r="N531" s="225"/>
      <c r="O531" s="225"/>
      <c r="P531" s="225"/>
      <c r="Q531" s="225"/>
      <c r="R531" s="225"/>
      <c r="S531" s="225"/>
      <c r="T531" s="225"/>
      <c r="U531" s="225"/>
      <c r="V531" s="225"/>
      <c r="W531" s="225"/>
      <c r="X531" s="206"/>
      <c r="Y531" s="206"/>
      <c r="Z531" s="206"/>
      <c r="AA531" s="206"/>
      <c r="AB531" s="206"/>
      <c r="AC531" s="206"/>
      <c r="AD531" s="206"/>
      <c r="AE531" s="206"/>
      <c r="AF531" s="206"/>
      <c r="AG531" s="206" t="s">
        <v>280</v>
      </c>
      <c r="AH531" s="206">
        <v>0</v>
      </c>
      <c r="AI531" s="206"/>
      <c r="AJ531" s="206"/>
      <c r="AK531" s="206"/>
      <c r="AL531" s="206"/>
      <c r="AM531" s="206"/>
      <c r="AN531" s="206"/>
      <c r="AO531" s="206"/>
      <c r="AP531" s="206"/>
      <c r="AQ531" s="206"/>
      <c r="AR531" s="206"/>
      <c r="AS531" s="206"/>
      <c r="AT531" s="206"/>
      <c r="AU531" s="206"/>
      <c r="AV531" s="206"/>
      <c r="AW531" s="206"/>
      <c r="AX531" s="206"/>
      <c r="AY531" s="206"/>
      <c r="AZ531" s="206"/>
      <c r="BA531" s="206"/>
      <c r="BB531" s="206"/>
      <c r="BC531" s="206"/>
      <c r="BD531" s="206"/>
      <c r="BE531" s="206"/>
      <c r="BF531" s="206"/>
      <c r="BG531" s="206"/>
      <c r="BH531" s="206"/>
    </row>
    <row r="532" spans="1:60" outlineLevel="1" x14ac:dyDescent="0.25">
      <c r="A532" s="237">
        <v>99</v>
      </c>
      <c r="B532" s="238" t="s">
        <v>841</v>
      </c>
      <c r="C532" s="253" t="s">
        <v>842</v>
      </c>
      <c r="D532" s="239" t="s">
        <v>314</v>
      </c>
      <c r="E532" s="240">
        <v>86.063999999999993</v>
      </c>
      <c r="F532" s="241"/>
      <c r="G532" s="242">
        <f>ROUND(E532*F532,2)</f>
        <v>0</v>
      </c>
      <c r="H532" s="241"/>
      <c r="I532" s="242">
        <f>ROUND(E532*H532,2)</f>
        <v>0</v>
      </c>
      <c r="J532" s="241"/>
      <c r="K532" s="242">
        <f>ROUND(E532*J532,2)</f>
        <v>0</v>
      </c>
      <c r="L532" s="242">
        <v>21</v>
      </c>
      <c r="M532" s="242">
        <f>G532*(1+L532/100)</f>
        <v>0</v>
      </c>
      <c r="N532" s="242">
        <v>4.5500000000000002E-3</v>
      </c>
      <c r="O532" s="242">
        <f>ROUND(E532*N532,2)</f>
        <v>0.39</v>
      </c>
      <c r="P532" s="242">
        <v>0</v>
      </c>
      <c r="Q532" s="243">
        <f>ROUND(E532*P532,2)</f>
        <v>0</v>
      </c>
      <c r="R532" s="225"/>
      <c r="S532" s="225" t="s">
        <v>276</v>
      </c>
      <c r="T532" s="225" t="s">
        <v>277</v>
      </c>
      <c r="U532" s="225">
        <v>1.1259999999999999</v>
      </c>
      <c r="V532" s="225">
        <f>ROUND(E532*U532,2)</f>
        <v>96.91</v>
      </c>
      <c r="W532" s="225"/>
      <c r="X532" s="206"/>
      <c r="Y532" s="206"/>
      <c r="Z532" s="206"/>
      <c r="AA532" s="206"/>
      <c r="AB532" s="206"/>
      <c r="AC532" s="206"/>
      <c r="AD532" s="206"/>
      <c r="AE532" s="206"/>
      <c r="AF532" s="206"/>
      <c r="AG532" s="206" t="s">
        <v>659</v>
      </c>
      <c r="AH532" s="206"/>
      <c r="AI532" s="206"/>
      <c r="AJ532" s="206"/>
      <c r="AK532" s="206"/>
      <c r="AL532" s="206"/>
      <c r="AM532" s="206"/>
      <c r="AN532" s="206"/>
      <c r="AO532" s="206"/>
      <c r="AP532" s="206"/>
      <c r="AQ532" s="206"/>
      <c r="AR532" s="206"/>
      <c r="AS532" s="206"/>
      <c r="AT532" s="206"/>
      <c r="AU532" s="206"/>
      <c r="AV532" s="206"/>
      <c r="AW532" s="206"/>
      <c r="AX532" s="206"/>
      <c r="AY532" s="206"/>
      <c r="AZ532" s="206"/>
      <c r="BA532" s="206"/>
      <c r="BB532" s="206"/>
      <c r="BC532" s="206"/>
      <c r="BD532" s="206"/>
      <c r="BE532" s="206"/>
      <c r="BF532" s="206"/>
      <c r="BG532" s="206"/>
      <c r="BH532" s="206"/>
    </row>
    <row r="533" spans="1:60" ht="20.399999999999999" outlineLevel="1" x14ac:dyDescent="0.25">
      <c r="A533" s="223"/>
      <c r="B533" s="224"/>
      <c r="C533" s="254" t="s">
        <v>957</v>
      </c>
      <c r="D533" s="226"/>
      <c r="E533" s="227">
        <v>7.5060000000000002</v>
      </c>
      <c r="F533" s="225"/>
      <c r="G533" s="225"/>
      <c r="H533" s="225"/>
      <c r="I533" s="225"/>
      <c r="J533" s="225"/>
      <c r="K533" s="225"/>
      <c r="L533" s="225"/>
      <c r="M533" s="225"/>
      <c r="N533" s="225"/>
      <c r="O533" s="225"/>
      <c r="P533" s="225"/>
      <c r="Q533" s="225"/>
      <c r="R533" s="225"/>
      <c r="S533" s="225"/>
      <c r="T533" s="225"/>
      <c r="U533" s="225"/>
      <c r="V533" s="225"/>
      <c r="W533" s="225"/>
      <c r="X533" s="206"/>
      <c r="Y533" s="206"/>
      <c r="Z533" s="206"/>
      <c r="AA533" s="206"/>
      <c r="AB533" s="206"/>
      <c r="AC533" s="206"/>
      <c r="AD533" s="206"/>
      <c r="AE533" s="206"/>
      <c r="AF533" s="206"/>
      <c r="AG533" s="206" t="s">
        <v>280</v>
      </c>
      <c r="AH533" s="206">
        <v>0</v>
      </c>
      <c r="AI533" s="206"/>
      <c r="AJ533" s="206"/>
      <c r="AK533" s="206"/>
      <c r="AL533" s="206"/>
      <c r="AM533" s="206"/>
      <c r="AN533" s="206"/>
      <c r="AO533" s="206"/>
      <c r="AP533" s="206"/>
      <c r="AQ533" s="206"/>
      <c r="AR533" s="206"/>
      <c r="AS533" s="206"/>
      <c r="AT533" s="206"/>
      <c r="AU533" s="206"/>
      <c r="AV533" s="206"/>
      <c r="AW533" s="206"/>
      <c r="AX533" s="206"/>
      <c r="AY533" s="206"/>
      <c r="AZ533" s="206"/>
      <c r="BA533" s="206"/>
      <c r="BB533" s="206"/>
      <c r="BC533" s="206"/>
      <c r="BD533" s="206"/>
      <c r="BE533" s="206"/>
      <c r="BF533" s="206"/>
      <c r="BG533" s="206"/>
      <c r="BH533" s="206"/>
    </row>
    <row r="534" spans="1:60" outlineLevel="1" x14ac:dyDescent="0.25">
      <c r="A534" s="223"/>
      <c r="B534" s="224"/>
      <c r="C534" s="254" t="s">
        <v>1160</v>
      </c>
      <c r="D534" s="226"/>
      <c r="E534" s="227">
        <v>6.6959999999999997</v>
      </c>
      <c r="F534" s="225"/>
      <c r="G534" s="225"/>
      <c r="H534" s="225"/>
      <c r="I534" s="225"/>
      <c r="J534" s="225"/>
      <c r="K534" s="225"/>
      <c r="L534" s="225"/>
      <c r="M534" s="225"/>
      <c r="N534" s="225"/>
      <c r="O534" s="225"/>
      <c r="P534" s="225"/>
      <c r="Q534" s="225"/>
      <c r="R534" s="225"/>
      <c r="S534" s="225"/>
      <c r="T534" s="225"/>
      <c r="U534" s="225"/>
      <c r="V534" s="225"/>
      <c r="W534" s="225"/>
      <c r="X534" s="206"/>
      <c r="Y534" s="206"/>
      <c r="Z534" s="206"/>
      <c r="AA534" s="206"/>
      <c r="AB534" s="206"/>
      <c r="AC534" s="206"/>
      <c r="AD534" s="206"/>
      <c r="AE534" s="206"/>
      <c r="AF534" s="206"/>
      <c r="AG534" s="206" t="s">
        <v>280</v>
      </c>
      <c r="AH534" s="206">
        <v>0</v>
      </c>
      <c r="AI534" s="206"/>
      <c r="AJ534" s="206"/>
      <c r="AK534" s="206"/>
      <c r="AL534" s="206"/>
      <c r="AM534" s="206"/>
      <c r="AN534" s="206"/>
      <c r="AO534" s="206"/>
      <c r="AP534" s="206"/>
      <c r="AQ534" s="206"/>
      <c r="AR534" s="206"/>
      <c r="AS534" s="206"/>
      <c r="AT534" s="206"/>
      <c r="AU534" s="206"/>
      <c r="AV534" s="206"/>
      <c r="AW534" s="206"/>
      <c r="AX534" s="206"/>
      <c r="AY534" s="206"/>
      <c r="AZ534" s="206"/>
      <c r="BA534" s="206"/>
      <c r="BB534" s="206"/>
      <c r="BC534" s="206"/>
      <c r="BD534" s="206"/>
      <c r="BE534" s="206"/>
      <c r="BF534" s="206"/>
      <c r="BG534" s="206"/>
      <c r="BH534" s="206"/>
    </row>
    <row r="535" spans="1:60" ht="20.399999999999999" outlineLevel="1" x14ac:dyDescent="0.25">
      <c r="A535" s="223"/>
      <c r="B535" s="224"/>
      <c r="C535" s="254" t="s">
        <v>958</v>
      </c>
      <c r="D535" s="226"/>
      <c r="E535" s="227">
        <v>2.4060000000000001</v>
      </c>
      <c r="F535" s="225"/>
      <c r="G535" s="225"/>
      <c r="H535" s="225"/>
      <c r="I535" s="225"/>
      <c r="J535" s="225"/>
      <c r="K535" s="225"/>
      <c r="L535" s="225"/>
      <c r="M535" s="225"/>
      <c r="N535" s="225"/>
      <c r="O535" s="225"/>
      <c r="P535" s="225"/>
      <c r="Q535" s="225"/>
      <c r="R535" s="225"/>
      <c r="S535" s="225"/>
      <c r="T535" s="225"/>
      <c r="U535" s="225"/>
      <c r="V535" s="225"/>
      <c r="W535" s="225"/>
      <c r="X535" s="206"/>
      <c r="Y535" s="206"/>
      <c r="Z535" s="206"/>
      <c r="AA535" s="206"/>
      <c r="AB535" s="206"/>
      <c r="AC535" s="206"/>
      <c r="AD535" s="206"/>
      <c r="AE535" s="206"/>
      <c r="AF535" s="206"/>
      <c r="AG535" s="206" t="s">
        <v>280</v>
      </c>
      <c r="AH535" s="206">
        <v>0</v>
      </c>
      <c r="AI535" s="206"/>
      <c r="AJ535" s="206"/>
      <c r="AK535" s="206"/>
      <c r="AL535" s="206"/>
      <c r="AM535" s="206"/>
      <c r="AN535" s="206"/>
      <c r="AO535" s="206"/>
      <c r="AP535" s="206"/>
      <c r="AQ535" s="206"/>
      <c r="AR535" s="206"/>
      <c r="AS535" s="206"/>
      <c r="AT535" s="206"/>
      <c r="AU535" s="206"/>
      <c r="AV535" s="206"/>
      <c r="AW535" s="206"/>
      <c r="AX535" s="206"/>
      <c r="AY535" s="206"/>
      <c r="AZ535" s="206"/>
      <c r="BA535" s="206"/>
      <c r="BB535" s="206"/>
      <c r="BC535" s="206"/>
      <c r="BD535" s="206"/>
      <c r="BE535" s="206"/>
      <c r="BF535" s="206"/>
      <c r="BG535" s="206"/>
      <c r="BH535" s="206"/>
    </row>
    <row r="536" spans="1:60" ht="40.799999999999997" outlineLevel="1" x14ac:dyDescent="0.25">
      <c r="A536" s="223"/>
      <c r="B536" s="224"/>
      <c r="C536" s="254" t="s">
        <v>1161</v>
      </c>
      <c r="D536" s="226"/>
      <c r="E536" s="227">
        <v>26.166</v>
      </c>
      <c r="F536" s="225"/>
      <c r="G536" s="225"/>
      <c r="H536" s="225"/>
      <c r="I536" s="225"/>
      <c r="J536" s="225"/>
      <c r="K536" s="225"/>
      <c r="L536" s="225"/>
      <c r="M536" s="225"/>
      <c r="N536" s="225"/>
      <c r="O536" s="225"/>
      <c r="P536" s="225"/>
      <c r="Q536" s="225"/>
      <c r="R536" s="225"/>
      <c r="S536" s="225"/>
      <c r="T536" s="225"/>
      <c r="U536" s="225"/>
      <c r="V536" s="225"/>
      <c r="W536" s="225"/>
      <c r="X536" s="206"/>
      <c r="Y536" s="206"/>
      <c r="Z536" s="206"/>
      <c r="AA536" s="206"/>
      <c r="AB536" s="206"/>
      <c r="AC536" s="206"/>
      <c r="AD536" s="206"/>
      <c r="AE536" s="206"/>
      <c r="AF536" s="206"/>
      <c r="AG536" s="206" t="s">
        <v>280</v>
      </c>
      <c r="AH536" s="206">
        <v>0</v>
      </c>
      <c r="AI536" s="206"/>
      <c r="AJ536" s="206"/>
      <c r="AK536" s="206"/>
      <c r="AL536" s="206"/>
      <c r="AM536" s="206"/>
      <c r="AN536" s="206"/>
      <c r="AO536" s="206"/>
      <c r="AP536" s="206"/>
      <c r="AQ536" s="206"/>
      <c r="AR536" s="206"/>
      <c r="AS536" s="206"/>
      <c r="AT536" s="206"/>
      <c r="AU536" s="206"/>
      <c r="AV536" s="206"/>
      <c r="AW536" s="206"/>
      <c r="AX536" s="206"/>
      <c r="AY536" s="206"/>
      <c r="AZ536" s="206"/>
      <c r="BA536" s="206"/>
      <c r="BB536" s="206"/>
      <c r="BC536" s="206"/>
      <c r="BD536" s="206"/>
      <c r="BE536" s="206"/>
      <c r="BF536" s="206"/>
      <c r="BG536" s="206"/>
      <c r="BH536" s="206"/>
    </row>
    <row r="537" spans="1:60" ht="20.399999999999999" outlineLevel="1" x14ac:dyDescent="0.25">
      <c r="A537" s="223"/>
      <c r="B537" s="224"/>
      <c r="C537" s="254" t="s">
        <v>959</v>
      </c>
      <c r="D537" s="226"/>
      <c r="E537" s="227">
        <v>9.36</v>
      </c>
      <c r="F537" s="225"/>
      <c r="G537" s="225"/>
      <c r="H537" s="225"/>
      <c r="I537" s="225"/>
      <c r="J537" s="225"/>
      <c r="K537" s="225"/>
      <c r="L537" s="225"/>
      <c r="M537" s="225"/>
      <c r="N537" s="225"/>
      <c r="O537" s="225"/>
      <c r="P537" s="225"/>
      <c r="Q537" s="225"/>
      <c r="R537" s="225"/>
      <c r="S537" s="225"/>
      <c r="T537" s="225"/>
      <c r="U537" s="225"/>
      <c r="V537" s="225"/>
      <c r="W537" s="225"/>
      <c r="X537" s="206"/>
      <c r="Y537" s="206"/>
      <c r="Z537" s="206"/>
      <c r="AA537" s="206"/>
      <c r="AB537" s="206"/>
      <c r="AC537" s="206"/>
      <c r="AD537" s="206"/>
      <c r="AE537" s="206"/>
      <c r="AF537" s="206"/>
      <c r="AG537" s="206" t="s">
        <v>280</v>
      </c>
      <c r="AH537" s="206">
        <v>0</v>
      </c>
      <c r="AI537" s="206"/>
      <c r="AJ537" s="206"/>
      <c r="AK537" s="206"/>
      <c r="AL537" s="206"/>
      <c r="AM537" s="206"/>
      <c r="AN537" s="206"/>
      <c r="AO537" s="206"/>
      <c r="AP537" s="206"/>
      <c r="AQ537" s="206"/>
      <c r="AR537" s="206"/>
      <c r="AS537" s="206"/>
      <c r="AT537" s="206"/>
      <c r="AU537" s="206"/>
      <c r="AV537" s="206"/>
      <c r="AW537" s="206"/>
      <c r="AX537" s="206"/>
      <c r="AY537" s="206"/>
      <c r="AZ537" s="206"/>
      <c r="BA537" s="206"/>
      <c r="BB537" s="206"/>
      <c r="BC537" s="206"/>
      <c r="BD537" s="206"/>
      <c r="BE537" s="206"/>
      <c r="BF537" s="206"/>
      <c r="BG537" s="206"/>
      <c r="BH537" s="206"/>
    </row>
    <row r="538" spans="1:60" ht="30.6" outlineLevel="1" x14ac:dyDescent="0.25">
      <c r="A538" s="223"/>
      <c r="B538" s="224"/>
      <c r="C538" s="254" t="s">
        <v>1162</v>
      </c>
      <c r="D538" s="226"/>
      <c r="E538" s="227">
        <v>18.18</v>
      </c>
      <c r="F538" s="225"/>
      <c r="G538" s="225"/>
      <c r="H538" s="225"/>
      <c r="I538" s="225"/>
      <c r="J538" s="225"/>
      <c r="K538" s="225"/>
      <c r="L538" s="225"/>
      <c r="M538" s="225"/>
      <c r="N538" s="225"/>
      <c r="O538" s="225"/>
      <c r="P538" s="225"/>
      <c r="Q538" s="225"/>
      <c r="R538" s="225"/>
      <c r="S538" s="225"/>
      <c r="T538" s="225"/>
      <c r="U538" s="225"/>
      <c r="V538" s="225"/>
      <c r="W538" s="225"/>
      <c r="X538" s="206"/>
      <c r="Y538" s="206"/>
      <c r="Z538" s="206"/>
      <c r="AA538" s="206"/>
      <c r="AB538" s="206"/>
      <c r="AC538" s="206"/>
      <c r="AD538" s="206"/>
      <c r="AE538" s="206"/>
      <c r="AF538" s="206"/>
      <c r="AG538" s="206" t="s">
        <v>280</v>
      </c>
      <c r="AH538" s="206">
        <v>0</v>
      </c>
      <c r="AI538" s="206"/>
      <c r="AJ538" s="206"/>
      <c r="AK538" s="206"/>
      <c r="AL538" s="206"/>
      <c r="AM538" s="206"/>
      <c r="AN538" s="206"/>
      <c r="AO538" s="206"/>
      <c r="AP538" s="206"/>
      <c r="AQ538" s="206"/>
      <c r="AR538" s="206"/>
      <c r="AS538" s="206"/>
      <c r="AT538" s="206"/>
      <c r="AU538" s="206"/>
      <c r="AV538" s="206"/>
      <c r="AW538" s="206"/>
      <c r="AX538" s="206"/>
      <c r="AY538" s="206"/>
      <c r="AZ538" s="206"/>
      <c r="BA538" s="206"/>
      <c r="BB538" s="206"/>
      <c r="BC538" s="206"/>
      <c r="BD538" s="206"/>
      <c r="BE538" s="206"/>
      <c r="BF538" s="206"/>
      <c r="BG538" s="206"/>
      <c r="BH538" s="206"/>
    </row>
    <row r="539" spans="1:60" ht="20.399999999999999" outlineLevel="1" x14ac:dyDescent="0.25">
      <c r="A539" s="223"/>
      <c r="B539" s="224"/>
      <c r="C539" s="254" t="s">
        <v>1163</v>
      </c>
      <c r="D539" s="226"/>
      <c r="E539" s="227">
        <v>6.12</v>
      </c>
      <c r="F539" s="225"/>
      <c r="G539" s="225"/>
      <c r="H539" s="225"/>
      <c r="I539" s="225"/>
      <c r="J539" s="225"/>
      <c r="K539" s="225"/>
      <c r="L539" s="225"/>
      <c r="M539" s="225"/>
      <c r="N539" s="225"/>
      <c r="O539" s="225"/>
      <c r="P539" s="225"/>
      <c r="Q539" s="225"/>
      <c r="R539" s="225"/>
      <c r="S539" s="225"/>
      <c r="T539" s="225"/>
      <c r="U539" s="225"/>
      <c r="V539" s="225"/>
      <c r="W539" s="225"/>
      <c r="X539" s="206"/>
      <c r="Y539" s="206"/>
      <c r="Z539" s="206"/>
      <c r="AA539" s="206"/>
      <c r="AB539" s="206"/>
      <c r="AC539" s="206"/>
      <c r="AD539" s="206"/>
      <c r="AE539" s="206"/>
      <c r="AF539" s="206"/>
      <c r="AG539" s="206" t="s">
        <v>280</v>
      </c>
      <c r="AH539" s="206">
        <v>0</v>
      </c>
      <c r="AI539" s="206"/>
      <c r="AJ539" s="206"/>
      <c r="AK539" s="206"/>
      <c r="AL539" s="206"/>
      <c r="AM539" s="206"/>
      <c r="AN539" s="206"/>
      <c r="AO539" s="206"/>
      <c r="AP539" s="206"/>
      <c r="AQ539" s="206"/>
      <c r="AR539" s="206"/>
      <c r="AS539" s="206"/>
      <c r="AT539" s="206"/>
      <c r="AU539" s="206"/>
      <c r="AV539" s="206"/>
      <c r="AW539" s="206"/>
      <c r="AX539" s="206"/>
      <c r="AY539" s="206"/>
      <c r="AZ539" s="206"/>
      <c r="BA539" s="206"/>
      <c r="BB539" s="206"/>
      <c r="BC539" s="206"/>
      <c r="BD539" s="206"/>
      <c r="BE539" s="206"/>
      <c r="BF539" s="206"/>
      <c r="BG539" s="206"/>
      <c r="BH539" s="206"/>
    </row>
    <row r="540" spans="1:60" outlineLevel="1" x14ac:dyDescent="0.25">
      <c r="A540" s="223"/>
      <c r="B540" s="224"/>
      <c r="C540" s="254" t="s">
        <v>1164</v>
      </c>
      <c r="D540" s="226"/>
      <c r="E540" s="227">
        <v>2.88</v>
      </c>
      <c r="F540" s="225"/>
      <c r="G540" s="225"/>
      <c r="H540" s="225"/>
      <c r="I540" s="225"/>
      <c r="J540" s="225"/>
      <c r="K540" s="225"/>
      <c r="L540" s="225"/>
      <c r="M540" s="225"/>
      <c r="N540" s="225"/>
      <c r="O540" s="225"/>
      <c r="P540" s="225"/>
      <c r="Q540" s="225"/>
      <c r="R540" s="225"/>
      <c r="S540" s="225"/>
      <c r="T540" s="225"/>
      <c r="U540" s="225"/>
      <c r="V540" s="225"/>
      <c r="W540" s="225"/>
      <c r="X540" s="206"/>
      <c r="Y540" s="206"/>
      <c r="Z540" s="206"/>
      <c r="AA540" s="206"/>
      <c r="AB540" s="206"/>
      <c r="AC540" s="206"/>
      <c r="AD540" s="206"/>
      <c r="AE540" s="206"/>
      <c r="AF540" s="206"/>
      <c r="AG540" s="206" t="s">
        <v>280</v>
      </c>
      <c r="AH540" s="206">
        <v>0</v>
      </c>
      <c r="AI540" s="206"/>
      <c r="AJ540" s="206"/>
      <c r="AK540" s="206"/>
      <c r="AL540" s="206"/>
      <c r="AM540" s="206"/>
      <c r="AN540" s="206"/>
      <c r="AO540" s="206"/>
      <c r="AP540" s="206"/>
      <c r="AQ540" s="206"/>
      <c r="AR540" s="206"/>
      <c r="AS540" s="206"/>
      <c r="AT540" s="206"/>
      <c r="AU540" s="206"/>
      <c r="AV540" s="206"/>
      <c r="AW540" s="206"/>
      <c r="AX540" s="206"/>
      <c r="AY540" s="206"/>
      <c r="AZ540" s="206"/>
      <c r="BA540" s="206"/>
      <c r="BB540" s="206"/>
      <c r="BC540" s="206"/>
      <c r="BD540" s="206"/>
      <c r="BE540" s="206"/>
      <c r="BF540" s="206"/>
      <c r="BG540" s="206"/>
      <c r="BH540" s="206"/>
    </row>
    <row r="541" spans="1:60" ht="20.399999999999999" outlineLevel="1" x14ac:dyDescent="0.25">
      <c r="A541" s="223"/>
      <c r="B541" s="224"/>
      <c r="C541" s="254" t="s">
        <v>1165</v>
      </c>
      <c r="D541" s="226"/>
      <c r="E541" s="227">
        <v>3.87</v>
      </c>
      <c r="F541" s="225"/>
      <c r="G541" s="225"/>
      <c r="H541" s="225"/>
      <c r="I541" s="225"/>
      <c r="J541" s="225"/>
      <c r="K541" s="225"/>
      <c r="L541" s="225"/>
      <c r="M541" s="225"/>
      <c r="N541" s="225"/>
      <c r="O541" s="225"/>
      <c r="P541" s="225"/>
      <c r="Q541" s="225"/>
      <c r="R541" s="225"/>
      <c r="S541" s="225"/>
      <c r="T541" s="225"/>
      <c r="U541" s="225"/>
      <c r="V541" s="225"/>
      <c r="W541" s="225"/>
      <c r="X541" s="206"/>
      <c r="Y541" s="206"/>
      <c r="Z541" s="206"/>
      <c r="AA541" s="206"/>
      <c r="AB541" s="206"/>
      <c r="AC541" s="206"/>
      <c r="AD541" s="206"/>
      <c r="AE541" s="206"/>
      <c r="AF541" s="206"/>
      <c r="AG541" s="206" t="s">
        <v>280</v>
      </c>
      <c r="AH541" s="206">
        <v>0</v>
      </c>
      <c r="AI541" s="206"/>
      <c r="AJ541" s="206"/>
      <c r="AK541" s="206"/>
      <c r="AL541" s="206"/>
      <c r="AM541" s="206"/>
      <c r="AN541" s="206"/>
      <c r="AO541" s="206"/>
      <c r="AP541" s="206"/>
      <c r="AQ541" s="206"/>
      <c r="AR541" s="206"/>
      <c r="AS541" s="206"/>
      <c r="AT541" s="206"/>
      <c r="AU541" s="206"/>
      <c r="AV541" s="206"/>
      <c r="AW541" s="206"/>
      <c r="AX541" s="206"/>
      <c r="AY541" s="206"/>
      <c r="AZ541" s="206"/>
      <c r="BA541" s="206"/>
      <c r="BB541" s="206"/>
      <c r="BC541" s="206"/>
      <c r="BD541" s="206"/>
      <c r="BE541" s="206"/>
      <c r="BF541" s="206"/>
      <c r="BG541" s="206"/>
      <c r="BH541" s="206"/>
    </row>
    <row r="542" spans="1:60" outlineLevel="1" x14ac:dyDescent="0.25">
      <c r="A542" s="223"/>
      <c r="B542" s="224"/>
      <c r="C542" s="254" t="s">
        <v>1164</v>
      </c>
      <c r="D542" s="226"/>
      <c r="E542" s="227">
        <v>2.88</v>
      </c>
      <c r="F542" s="225"/>
      <c r="G542" s="225"/>
      <c r="H542" s="225"/>
      <c r="I542" s="225"/>
      <c r="J542" s="225"/>
      <c r="K542" s="225"/>
      <c r="L542" s="225"/>
      <c r="M542" s="225"/>
      <c r="N542" s="225"/>
      <c r="O542" s="225"/>
      <c r="P542" s="225"/>
      <c r="Q542" s="225"/>
      <c r="R542" s="225"/>
      <c r="S542" s="225"/>
      <c r="T542" s="225"/>
      <c r="U542" s="225"/>
      <c r="V542" s="225"/>
      <c r="W542" s="225"/>
      <c r="X542" s="206"/>
      <c r="Y542" s="206"/>
      <c r="Z542" s="206"/>
      <c r="AA542" s="206"/>
      <c r="AB542" s="206"/>
      <c r="AC542" s="206"/>
      <c r="AD542" s="206"/>
      <c r="AE542" s="206"/>
      <c r="AF542" s="206"/>
      <c r="AG542" s="206" t="s">
        <v>280</v>
      </c>
      <c r="AH542" s="206">
        <v>0</v>
      </c>
      <c r="AI542" s="206"/>
      <c r="AJ542" s="206"/>
      <c r="AK542" s="206"/>
      <c r="AL542" s="206"/>
      <c r="AM542" s="206"/>
      <c r="AN542" s="206"/>
      <c r="AO542" s="206"/>
      <c r="AP542" s="206"/>
      <c r="AQ542" s="206"/>
      <c r="AR542" s="206"/>
      <c r="AS542" s="206"/>
      <c r="AT542" s="206"/>
      <c r="AU542" s="206"/>
      <c r="AV542" s="206"/>
      <c r="AW542" s="206"/>
      <c r="AX542" s="206"/>
      <c r="AY542" s="206"/>
      <c r="AZ542" s="206"/>
      <c r="BA542" s="206"/>
      <c r="BB542" s="206"/>
      <c r="BC542" s="206"/>
      <c r="BD542" s="206"/>
      <c r="BE542" s="206"/>
      <c r="BF542" s="206"/>
      <c r="BG542" s="206"/>
      <c r="BH542" s="206"/>
    </row>
    <row r="543" spans="1:60" outlineLevel="1" x14ac:dyDescent="0.25">
      <c r="A543" s="237">
        <v>100</v>
      </c>
      <c r="B543" s="238" t="s">
        <v>843</v>
      </c>
      <c r="C543" s="253" t="s">
        <v>844</v>
      </c>
      <c r="D543" s="239" t="s">
        <v>314</v>
      </c>
      <c r="E543" s="240">
        <v>86.063999999999993</v>
      </c>
      <c r="F543" s="241"/>
      <c r="G543" s="242">
        <f>ROUND(E543*F543,2)</f>
        <v>0</v>
      </c>
      <c r="H543" s="241"/>
      <c r="I543" s="242">
        <f>ROUND(E543*H543,2)</f>
        <v>0</v>
      </c>
      <c r="J543" s="241"/>
      <c r="K543" s="242">
        <f>ROUND(E543*J543,2)</f>
        <v>0</v>
      </c>
      <c r="L543" s="242">
        <v>21</v>
      </c>
      <c r="M543" s="242">
        <f>G543*(1+L543/100)</f>
        <v>0</v>
      </c>
      <c r="N543" s="242">
        <v>1.1E-4</v>
      </c>
      <c r="O543" s="242">
        <f>ROUND(E543*N543,2)</f>
        <v>0.01</v>
      </c>
      <c r="P543" s="242">
        <v>0</v>
      </c>
      <c r="Q543" s="243">
        <f>ROUND(E543*P543,2)</f>
        <v>0</v>
      </c>
      <c r="R543" s="225"/>
      <c r="S543" s="225" t="s">
        <v>276</v>
      </c>
      <c r="T543" s="225" t="s">
        <v>277</v>
      </c>
      <c r="U543" s="225">
        <v>0</v>
      </c>
      <c r="V543" s="225">
        <f>ROUND(E543*U543,2)</f>
        <v>0</v>
      </c>
      <c r="W543" s="225"/>
      <c r="X543" s="206"/>
      <c r="Y543" s="206"/>
      <c r="Z543" s="206"/>
      <c r="AA543" s="206"/>
      <c r="AB543" s="206"/>
      <c r="AC543" s="206"/>
      <c r="AD543" s="206"/>
      <c r="AE543" s="206"/>
      <c r="AF543" s="206"/>
      <c r="AG543" s="206" t="s">
        <v>659</v>
      </c>
      <c r="AH543" s="206"/>
      <c r="AI543" s="206"/>
      <c r="AJ543" s="206"/>
      <c r="AK543" s="206"/>
      <c r="AL543" s="206"/>
      <c r="AM543" s="206"/>
      <c r="AN543" s="206"/>
      <c r="AO543" s="206"/>
      <c r="AP543" s="206"/>
      <c r="AQ543" s="206"/>
      <c r="AR543" s="206"/>
      <c r="AS543" s="206"/>
      <c r="AT543" s="206"/>
      <c r="AU543" s="206"/>
      <c r="AV543" s="206"/>
      <c r="AW543" s="206"/>
      <c r="AX543" s="206"/>
      <c r="AY543" s="206"/>
      <c r="AZ543" s="206"/>
      <c r="BA543" s="206"/>
      <c r="BB543" s="206"/>
      <c r="BC543" s="206"/>
      <c r="BD543" s="206"/>
      <c r="BE543" s="206"/>
      <c r="BF543" s="206"/>
      <c r="BG543" s="206"/>
      <c r="BH543" s="206"/>
    </row>
    <row r="544" spans="1:60" ht="20.399999999999999" outlineLevel="1" x14ac:dyDescent="0.25">
      <c r="A544" s="223"/>
      <c r="B544" s="224"/>
      <c r="C544" s="254" t="s">
        <v>957</v>
      </c>
      <c r="D544" s="226"/>
      <c r="E544" s="227">
        <v>7.5060000000000002</v>
      </c>
      <c r="F544" s="225"/>
      <c r="G544" s="225"/>
      <c r="H544" s="225"/>
      <c r="I544" s="225"/>
      <c r="J544" s="225"/>
      <c r="K544" s="225"/>
      <c r="L544" s="225"/>
      <c r="M544" s="225"/>
      <c r="N544" s="225"/>
      <c r="O544" s="225"/>
      <c r="P544" s="225"/>
      <c r="Q544" s="225"/>
      <c r="R544" s="225"/>
      <c r="S544" s="225"/>
      <c r="T544" s="225"/>
      <c r="U544" s="225"/>
      <c r="V544" s="225"/>
      <c r="W544" s="225"/>
      <c r="X544" s="206"/>
      <c r="Y544" s="206"/>
      <c r="Z544" s="206"/>
      <c r="AA544" s="206"/>
      <c r="AB544" s="206"/>
      <c r="AC544" s="206"/>
      <c r="AD544" s="206"/>
      <c r="AE544" s="206"/>
      <c r="AF544" s="206"/>
      <c r="AG544" s="206" t="s">
        <v>280</v>
      </c>
      <c r="AH544" s="206">
        <v>0</v>
      </c>
      <c r="AI544" s="206"/>
      <c r="AJ544" s="206"/>
      <c r="AK544" s="206"/>
      <c r="AL544" s="206"/>
      <c r="AM544" s="206"/>
      <c r="AN544" s="206"/>
      <c r="AO544" s="206"/>
      <c r="AP544" s="206"/>
      <c r="AQ544" s="206"/>
      <c r="AR544" s="206"/>
      <c r="AS544" s="206"/>
      <c r="AT544" s="206"/>
      <c r="AU544" s="206"/>
      <c r="AV544" s="206"/>
      <c r="AW544" s="206"/>
      <c r="AX544" s="206"/>
      <c r="AY544" s="206"/>
      <c r="AZ544" s="206"/>
      <c r="BA544" s="206"/>
      <c r="BB544" s="206"/>
      <c r="BC544" s="206"/>
      <c r="BD544" s="206"/>
      <c r="BE544" s="206"/>
      <c r="BF544" s="206"/>
      <c r="BG544" s="206"/>
      <c r="BH544" s="206"/>
    </row>
    <row r="545" spans="1:60" outlineLevel="1" x14ac:dyDescent="0.25">
      <c r="A545" s="223"/>
      <c r="B545" s="224"/>
      <c r="C545" s="254" t="s">
        <v>1160</v>
      </c>
      <c r="D545" s="226"/>
      <c r="E545" s="227">
        <v>6.6959999999999997</v>
      </c>
      <c r="F545" s="225"/>
      <c r="G545" s="225"/>
      <c r="H545" s="225"/>
      <c r="I545" s="225"/>
      <c r="J545" s="225"/>
      <c r="K545" s="225"/>
      <c r="L545" s="225"/>
      <c r="M545" s="225"/>
      <c r="N545" s="225"/>
      <c r="O545" s="225"/>
      <c r="P545" s="225"/>
      <c r="Q545" s="225"/>
      <c r="R545" s="225"/>
      <c r="S545" s="225"/>
      <c r="T545" s="225"/>
      <c r="U545" s="225"/>
      <c r="V545" s="225"/>
      <c r="W545" s="225"/>
      <c r="X545" s="206"/>
      <c r="Y545" s="206"/>
      <c r="Z545" s="206"/>
      <c r="AA545" s="206"/>
      <c r="AB545" s="206"/>
      <c r="AC545" s="206"/>
      <c r="AD545" s="206"/>
      <c r="AE545" s="206"/>
      <c r="AF545" s="206"/>
      <c r="AG545" s="206" t="s">
        <v>280</v>
      </c>
      <c r="AH545" s="206">
        <v>0</v>
      </c>
      <c r="AI545" s="206"/>
      <c r="AJ545" s="206"/>
      <c r="AK545" s="206"/>
      <c r="AL545" s="206"/>
      <c r="AM545" s="206"/>
      <c r="AN545" s="206"/>
      <c r="AO545" s="206"/>
      <c r="AP545" s="206"/>
      <c r="AQ545" s="206"/>
      <c r="AR545" s="206"/>
      <c r="AS545" s="206"/>
      <c r="AT545" s="206"/>
      <c r="AU545" s="206"/>
      <c r="AV545" s="206"/>
      <c r="AW545" s="206"/>
      <c r="AX545" s="206"/>
      <c r="AY545" s="206"/>
      <c r="AZ545" s="206"/>
      <c r="BA545" s="206"/>
      <c r="BB545" s="206"/>
      <c r="BC545" s="206"/>
      <c r="BD545" s="206"/>
      <c r="BE545" s="206"/>
      <c r="BF545" s="206"/>
      <c r="BG545" s="206"/>
      <c r="BH545" s="206"/>
    </row>
    <row r="546" spans="1:60" ht="20.399999999999999" outlineLevel="1" x14ac:dyDescent="0.25">
      <c r="A546" s="223"/>
      <c r="B546" s="224"/>
      <c r="C546" s="254" t="s">
        <v>958</v>
      </c>
      <c r="D546" s="226"/>
      <c r="E546" s="227">
        <v>2.4060000000000001</v>
      </c>
      <c r="F546" s="225"/>
      <c r="G546" s="225"/>
      <c r="H546" s="225"/>
      <c r="I546" s="225"/>
      <c r="J546" s="225"/>
      <c r="K546" s="225"/>
      <c r="L546" s="225"/>
      <c r="M546" s="225"/>
      <c r="N546" s="225"/>
      <c r="O546" s="225"/>
      <c r="P546" s="225"/>
      <c r="Q546" s="225"/>
      <c r="R546" s="225"/>
      <c r="S546" s="225"/>
      <c r="T546" s="225"/>
      <c r="U546" s="225"/>
      <c r="V546" s="225"/>
      <c r="W546" s="225"/>
      <c r="X546" s="206"/>
      <c r="Y546" s="206"/>
      <c r="Z546" s="206"/>
      <c r="AA546" s="206"/>
      <c r="AB546" s="206"/>
      <c r="AC546" s="206"/>
      <c r="AD546" s="206"/>
      <c r="AE546" s="206"/>
      <c r="AF546" s="206"/>
      <c r="AG546" s="206" t="s">
        <v>280</v>
      </c>
      <c r="AH546" s="206">
        <v>0</v>
      </c>
      <c r="AI546" s="206"/>
      <c r="AJ546" s="206"/>
      <c r="AK546" s="206"/>
      <c r="AL546" s="206"/>
      <c r="AM546" s="206"/>
      <c r="AN546" s="206"/>
      <c r="AO546" s="206"/>
      <c r="AP546" s="206"/>
      <c r="AQ546" s="206"/>
      <c r="AR546" s="206"/>
      <c r="AS546" s="206"/>
      <c r="AT546" s="206"/>
      <c r="AU546" s="206"/>
      <c r="AV546" s="206"/>
      <c r="AW546" s="206"/>
      <c r="AX546" s="206"/>
      <c r="AY546" s="206"/>
      <c r="AZ546" s="206"/>
      <c r="BA546" s="206"/>
      <c r="BB546" s="206"/>
      <c r="BC546" s="206"/>
      <c r="BD546" s="206"/>
      <c r="BE546" s="206"/>
      <c r="BF546" s="206"/>
      <c r="BG546" s="206"/>
      <c r="BH546" s="206"/>
    </row>
    <row r="547" spans="1:60" ht="40.799999999999997" outlineLevel="1" x14ac:dyDescent="0.25">
      <c r="A547" s="223"/>
      <c r="B547" s="224"/>
      <c r="C547" s="254" t="s">
        <v>1161</v>
      </c>
      <c r="D547" s="226"/>
      <c r="E547" s="227">
        <v>26.166</v>
      </c>
      <c r="F547" s="225"/>
      <c r="G547" s="225"/>
      <c r="H547" s="225"/>
      <c r="I547" s="225"/>
      <c r="J547" s="225"/>
      <c r="K547" s="225"/>
      <c r="L547" s="225"/>
      <c r="M547" s="225"/>
      <c r="N547" s="225"/>
      <c r="O547" s="225"/>
      <c r="P547" s="225"/>
      <c r="Q547" s="225"/>
      <c r="R547" s="225"/>
      <c r="S547" s="225"/>
      <c r="T547" s="225"/>
      <c r="U547" s="225"/>
      <c r="V547" s="225"/>
      <c r="W547" s="225"/>
      <c r="X547" s="206"/>
      <c r="Y547" s="206"/>
      <c r="Z547" s="206"/>
      <c r="AA547" s="206"/>
      <c r="AB547" s="206"/>
      <c r="AC547" s="206"/>
      <c r="AD547" s="206"/>
      <c r="AE547" s="206"/>
      <c r="AF547" s="206"/>
      <c r="AG547" s="206" t="s">
        <v>280</v>
      </c>
      <c r="AH547" s="206">
        <v>0</v>
      </c>
      <c r="AI547" s="206"/>
      <c r="AJ547" s="206"/>
      <c r="AK547" s="206"/>
      <c r="AL547" s="206"/>
      <c r="AM547" s="206"/>
      <c r="AN547" s="206"/>
      <c r="AO547" s="206"/>
      <c r="AP547" s="206"/>
      <c r="AQ547" s="206"/>
      <c r="AR547" s="206"/>
      <c r="AS547" s="206"/>
      <c r="AT547" s="206"/>
      <c r="AU547" s="206"/>
      <c r="AV547" s="206"/>
      <c r="AW547" s="206"/>
      <c r="AX547" s="206"/>
      <c r="AY547" s="206"/>
      <c r="AZ547" s="206"/>
      <c r="BA547" s="206"/>
      <c r="BB547" s="206"/>
      <c r="BC547" s="206"/>
      <c r="BD547" s="206"/>
      <c r="BE547" s="206"/>
      <c r="BF547" s="206"/>
      <c r="BG547" s="206"/>
      <c r="BH547" s="206"/>
    </row>
    <row r="548" spans="1:60" ht="20.399999999999999" outlineLevel="1" x14ac:dyDescent="0.25">
      <c r="A548" s="223"/>
      <c r="B548" s="224"/>
      <c r="C548" s="254" t="s">
        <v>959</v>
      </c>
      <c r="D548" s="226"/>
      <c r="E548" s="227">
        <v>9.36</v>
      </c>
      <c r="F548" s="225"/>
      <c r="G548" s="225"/>
      <c r="H548" s="225"/>
      <c r="I548" s="225"/>
      <c r="J548" s="225"/>
      <c r="K548" s="225"/>
      <c r="L548" s="225"/>
      <c r="M548" s="225"/>
      <c r="N548" s="225"/>
      <c r="O548" s="225"/>
      <c r="P548" s="225"/>
      <c r="Q548" s="225"/>
      <c r="R548" s="225"/>
      <c r="S548" s="225"/>
      <c r="T548" s="225"/>
      <c r="U548" s="225"/>
      <c r="V548" s="225"/>
      <c r="W548" s="225"/>
      <c r="X548" s="206"/>
      <c r="Y548" s="206"/>
      <c r="Z548" s="206"/>
      <c r="AA548" s="206"/>
      <c r="AB548" s="206"/>
      <c r="AC548" s="206"/>
      <c r="AD548" s="206"/>
      <c r="AE548" s="206"/>
      <c r="AF548" s="206"/>
      <c r="AG548" s="206" t="s">
        <v>280</v>
      </c>
      <c r="AH548" s="206">
        <v>0</v>
      </c>
      <c r="AI548" s="206"/>
      <c r="AJ548" s="206"/>
      <c r="AK548" s="206"/>
      <c r="AL548" s="206"/>
      <c r="AM548" s="206"/>
      <c r="AN548" s="206"/>
      <c r="AO548" s="206"/>
      <c r="AP548" s="206"/>
      <c r="AQ548" s="206"/>
      <c r="AR548" s="206"/>
      <c r="AS548" s="206"/>
      <c r="AT548" s="206"/>
      <c r="AU548" s="206"/>
      <c r="AV548" s="206"/>
      <c r="AW548" s="206"/>
      <c r="AX548" s="206"/>
      <c r="AY548" s="206"/>
      <c r="AZ548" s="206"/>
      <c r="BA548" s="206"/>
      <c r="BB548" s="206"/>
      <c r="BC548" s="206"/>
      <c r="BD548" s="206"/>
      <c r="BE548" s="206"/>
      <c r="BF548" s="206"/>
      <c r="BG548" s="206"/>
      <c r="BH548" s="206"/>
    </row>
    <row r="549" spans="1:60" ht="30.6" outlineLevel="1" x14ac:dyDescent="0.25">
      <c r="A549" s="223"/>
      <c r="B549" s="224"/>
      <c r="C549" s="254" t="s">
        <v>1162</v>
      </c>
      <c r="D549" s="226"/>
      <c r="E549" s="227">
        <v>18.18</v>
      </c>
      <c r="F549" s="225"/>
      <c r="G549" s="225"/>
      <c r="H549" s="225"/>
      <c r="I549" s="225"/>
      <c r="J549" s="225"/>
      <c r="K549" s="225"/>
      <c r="L549" s="225"/>
      <c r="M549" s="225"/>
      <c r="N549" s="225"/>
      <c r="O549" s="225"/>
      <c r="P549" s="225"/>
      <c r="Q549" s="225"/>
      <c r="R549" s="225"/>
      <c r="S549" s="225"/>
      <c r="T549" s="225"/>
      <c r="U549" s="225"/>
      <c r="V549" s="225"/>
      <c r="W549" s="225"/>
      <c r="X549" s="206"/>
      <c r="Y549" s="206"/>
      <c r="Z549" s="206"/>
      <c r="AA549" s="206"/>
      <c r="AB549" s="206"/>
      <c r="AC549" s="206"/>
      <c r="AD549" s="206"/>
      <c r="AE549" s="206"/>
      <c r="AF549" s="206"/>
      <c r="AG549" s="206" t="s">
        <v>280</v>
      </c>
      <c r="AH549" s="206">
        <v>0</v>
      </c>
      <c r="AI549" s="206"/>
      <c r="AJ549" s="206"/>
      <c r="AK549" s="206"/>
      <c r="AL549" s="206"/>
      <c r="AM549" s="206"/>
      <c r="AN549" s="206"/>
      <c r="AO549" s="206"/>
      <c r="AP549" s="206"/>
      <c r="AQ549" s="206"/>
      <c r="AR549" s="206"/>
      <c r="AS549" s="206"/>
      <c r="AT549" s="206"/>
      <c r="AU549" s="206"/>
      <c r="AV549" s="206"/>
      <c r="AW549" s="206"/>
      <c r="AX549" s="206"/>
      <c r="AY549" s="206"/>
      <c r="AZ549" s="206"/>
      <c r="BA549" s="206"/>
      <c r="BB549" s="206"/>
      <c r="BC549" s="206"/>
      <c r="BD549" s="206"/>
      <c r="BE549" s="206"/>
      <c r="BF549" s="206"/>
      <c r="BG549" s="206"/>
      <c r="BH549" s="206"/>
    </row>
    <row r="550" spans="1:60" ht="20.399999999999999" outlineLevel="1" x14ac:dyDescent="0.25">
      <c r="A550" s="223"/>
      <c r="B550" s="224"/>
      <c r="C550" s="254" t="s">
        <v>1163</v>
      </c>
      <c r="D550" s="226"/>
      <c r="E550" s="227">
        <v>6.12</v>
      </c>
      <c r="F550" s="225"/>
      <c r="G550" s="225"/>
      <c r="H550" s="225"/>
      <c r="I550" s="225"/>
      <c r="J550" s="225"/>
      <c r="K550" s="225"/>
      <c r="L550" s="225"/>
      <c r="M550" s="225"/>
      <c r="N550" s="225"/>
      <c r="O550" s="225"/>
      <c r="P550" s="225"/>
      <c r="Q550" s="225"/>
      <c r="R550" s="225"/>
      <c r="S550" s="225"/>
      <c r="T550" s="225"/>
      <c r="U550" s="225"/>
      <c r="V550" s="225"/>
      <c r="W550" s="225"/>
      <c r="X550" s="206"/>
      <c r="Y550" s="206"/>
      <c r="Z550" s="206"/>
      <c r="AA550" s="206"/>
      <c r="AB550" s="206"/>
      <c r="AC550" s="206"/>
      <c r="AD550" s="206"/>
      <c r="AE550" s="206"/>
      <c r="AF550" s="206"/>
      <c r="AG550" s="206" t="s">
        <v>280</v>
      </c>
      <c r="AH550" s="206">
        <v>0</v>
      </c>
      <c r="AI550" s="206"/>
      <c r="AJ550" s="206"/>
      <c r="AK550" s="206"/>
      <c r="AL550" s="206"/>
      <c r="AM550" s="206"/>
      <c r="AN550" s="206"/>
      <c r="AO550" s="206"/>
      <c r="AP550" s="206"/>
      <c r="AQ550" s="206"/>
      <c r="AR550" s="206"/>
      <c r="AS550" s="206"/>
      <c r="AT550" s="206"/>
      <c r="AU550" s="206"/>
      <c r="AV550" s="206"/>
      <c r="AW550" s="206"/>
      <c r="AX550" s="206"/>
      <c r="AY550" s="206"/>
      <c r="AZ550" s="206"/>
      <c r="BA550" s="206"/>
      <c r="BB550" s="206"/>
      <c r="BC550" s="206"/>
      <c r="BD550" s="206"/>
      <c r="BE550" s="206"/>
      <c r="BF550" s="206"/>
      <c r="BG550" s="206"/>
      <c r="BH550" s="206"/>
    </row>
    <row r="551" spans="1:60" outlineLevel="1" x14ac:dyDescent="0.25">
      <c r="A551" s="223"/>
      <c r="B551" s="224"/>
      <c r="C551" s="254" t="s">
        <v>1164</v>
      </c>
      <c r="D551" s="226"/>
      <c r="E551" s="227">
        <v>2.88</v>
      </c>
      <c r="F551" s="225"/>
      <c r="G551" s="225"/>
      <c r="H551" s="225"/>
      <c r="I551" s="225"/>
      <c r="J551" s="225"/>
      <c r="K551" s="225"/>
      <c r="L551" s="225"/>
      <c r="M551" s="225"/>
      <c r="N551" s="225"/>
      <c r="O551" s="225"/>
      <c r="P551" s="225"/>
      <c r="Q551" s="225"/>
      <c r="R551" s="225"/>
      <c r="S551" s="225"/>
      <c r="T551" s="225"/>
      <c r="U551" s="225"/>
      <c r="V551" s="225"/>
      <c r="W551" s="225"/>
      <c r="X551" s="206"/>
      <c r="Y551" s="206"/>
      <c r="Z551" s="206"/>
      <c r="AA551" s="206"/>
      <c r="AB551" s="206"/>
      <c r="AC551" s="206"/>
      <c r="AD551" s="206"/>
      <c r="AE551" s="206"/>
      <c r="AF551" s="206"/>
      <c r="AG551" s="206" t="s">
        <v>280</v>
      </c>
      <c r="AH551" s="206">
        <v>0</v>
      </c>
      <c r="AI551" s="206"/>
      <c r="AJ551" s="206"/>
      <c r="AK551" s="206"/>
      <c r="AL551" s="206"/>
      <c r="AM551" s="206"/>
      <c r="AN551" s="206"/>
      <c r="AO551" s="206"/>
      <c r="AP551" s="206"/>
      <c r="AQ551" s="206"/>
      <c r="AR551" s="206"/>
      <c r="AS551" s="206"/>
      <c r="AT551" s="206"/>
      <c r="AU551" s="206"/>
      <c r="AV551" s="206"/>
      <c r="AW551" s="206"/>
      <c r="AX551" s="206"/>
      <c r="AY551" s="206"/>
      <c r="AZ551" s="206"/>
      <c r="BA551" s="206"/>
      <c r="BB551" s="206"/>
      <c r="BC551" s="206"/>
      <c r="BD551" s="206"/>
      <c r="BE551" s="206"/>
      <c r="BF551" s="206"/>
      <c r="BG551" s="206"/>
      <c r="BH551" s="206"/>
    </row>
    <row r="552" spans="1:60" ht="20.399999999999999" outlineLevel="1" x14ac:dyDescent="0.25">
      <c r="A552" s="223"/>
      <c r="B552" s="224"/>
      <c r="C552" s="254" t="s">
        <v>1165</v>
      </c>
      <c r="D552" s="226"/>
      <c r="E552" s="227">
        <v>3.87</v>
      </c>
      <c r="F552" s="225"/>
      <c r="G552" s="225"/>
      <c r="H552" s="225"/>
      <c r="I552" s="225"/>
      <c r="J552" s="225"/>
      <c r="K552" s="225"/>
      <c r="L552" s="225"/>
      <c r="M552" s="225"/>
      <c r="N552" s="225"/>
      <c r="O552" s="225"/>
      <c r="P552" s="225"/>
      <c r="Q552" s="225"/>
      <c r="R552" s="225"/>
      <c r="S552" s="225"/>
      <c r="T552" s="225"/>
      <c r="U552" s="225"/>
      <c r="V552" s="225"/>
      <c r="W552" s="225"/>
      <c r="X552" s="206"/>
      <c r="Y552" s="206"/>
      <c r="Z552" s="206"/>
      <c r="AA552" s="206"/>
      <c r="AB552" s="206"/>
      <c r="AC552" s="206"/>
      <c r="AD552" s="206"/>
      <c r="AE552" s="206"/>
      <c r="AF552" s="206"/>
      <c r="AG552" s="206" t="s">
        <v>280</v>
      </c>
      <c r="AH552" s="206">
        <v>0</v>
      </c>
      <c r="AI552" s="206"/>
      <c r="AJ552" s="206"/>
      <c r="AK552" s="206"/>
      <c r="AL552" s="206"/>
      <c r="AM552" s="206"/>
      <c r="AN552" s="206"/>
      <c r="AO552" s="206"/>
      <c r="AP552" s="206"/>
      <c r="AQ552" s="206"/>
      <c r="AR552" s="206"/>
      <c r="AS552" s="206"/>
      <c r="AT552" s="206"/>
      <c r="AU552" s="206"/>
      <c r="AV552" s="206"/>
      <c r="AW552" s="206"/>
      <c r="AX552" s="206"/>
      <c r="AY552" s="206"/>
      <c r="AZ552" s="206"/>
      <c r="BA552" s="206"/>
      <c r="BB552" s="206"/>
      <c r="BC552" s="206"/>
      <c r="BD552" s="206"/>
      <c r="BE552" s="206"/>
      <c r="BF552" s="206"/>
      <c r="BG552" s="206"/>
      <c r="BH552" s="206"/>
    </row>
    <row r="553" spans="1:60" outlineLevel="1" x14ac:dyDescent="0.25">
      <c r="A553" s="223"/>
      <c r="B553" s="224"/>
      <c r="C553" s="254" t="s">
        <v>1164</v>
      </c>
      <c r="D553" s="226"/>
      <c r="E553" s="227">
        <v>2.88</v>
      </c>
      <c r="F553" s="225"/>
      <c r="G553" s="225"/>
      <c r="H553" s="225"/>
      <c r="I553" s="225"/>
      <c r="J553" s="225"/>
      <c r="K553" s="225"/>
      <c r="L553" s="225"/>
      <c r="M553" s="225"/>
      <c r="N553" s="225"/>
      <c r="O553" s="225"/>
      <c r="P553" s="225"/>
      <c r="Q553" s="225"/>
      <c r="R553" s="225"/>
      <c r="S553" s="225"/>
      <c r="T553" s="225"/>
      <c r="U553" s="225"/>
      <c r="V553" s="225"/>
      <c r="W553" s="225"/>
      <c r="X553" s="206"/>
      <c r="Y553" s="206"/>
      <c r="Z553" s="206"/>
      <c r="AA553" s="206"/>
      <c r="AB553" s="206"/>
      <c r="AC553" s="206"/>
      <c r="AD553" s="206"/>
      <c r="AE553" s="206"/>
      <c r="AF553" s="206"/>
      <c r="AG553" s="206" t="s">
        <v>280</v>
      </c>
      <c r="AH553" s="206">
        <v>0</v>
      </c>
      <c r="AI553" s="206"/>
      <c r="AJ553" s="206"/>
      <c r="AK553" s="206"/>
      <c r="AL553" s="206"/>
      <c r="AM553" s="206"/>
      <c r="AN553" s="206"/>
      <c r="AO553" s="206"/>
      <c r="AP553" s="206"/>
      <c r="AQ553" s="206"/>
      <c r="AR553" s="206"/>
      <c r="AS553" s="206"/>
      <c r="AT553" s="206"/>
      <c r="AU553" s="206"/>
      <c r="AV553" s="206"/>
      <c r="AW553" s="206"/>
      <c r="AX553" s="206"/>
      <c r="AY553" s="206"/>
      <c r="AZ553" s="206"/>
      <c r="BA553" s="206"/>
      <c r="BB553" s="206"/>
      <c r="BC553" s="206"/>
      <c r="BD553" s="206"/>
      <c r="BE553" s="206"/>
      <c r="BF553" s="206"/>
      <c r="BG553" s="206"/>
      <c r="BH553" s="206"/>
    </row>
    <row r="554" spans="1:60" outlineLevel="1" x14ac:dyDescent="0.25">
      <c r="A554" s="244">
        <v>101</v>
      </c>
      <c r="B554" s="245" t="s">
        <v>845</v>
      </c>
      <c r="C554" s="255" t="s">
        <v>846</v>
      </c>
      <c r="D554" s="246" t="s">
        <v>0</v>
      </c>
      <c r="E554" s="247">
        <v>732.40463999999997</v>
      </c>
      <c r="F554" s="248"/>
      <c r="G554" s="249">
        <f>ROUND(E554*F554,2)</f>
        <v>0</v>
      </c>
      <c r="H554" s="248"/>
      <c r="I554" s="249">
        <f>ROUND(E554*H554,2)</f>
        <v>0</v>
      </c>
      <c r="J554" s="248"/>
      <c r="K554" s="249">
        <f>ROUND(E554*J554,2)</f>
        <v>0</v>
      </c>
      <c r="L554" s="249">
        <v>21</v>
      </c>
      <c r="M554" s="249">
        <f>G554*(1+L554/100)</f>
        <v>0</v>
      </c>
      <c r="N554" s="249">
        <v>0</v>
      </c>
      <c r="O554" s="249">
        <f>ROUND(E554*N554,2)</f>
        <v>0</v>
      </c>
      <c r="P554" s="249">
        <v>0</v>
      </c>
      <c r="Q554" s="250">
        <f>ROUND(E554*P554,2)</f>
        <v>0</v>
      </c>
      <c r="R554" s="225"/>
      <c r="S554" s="225" t="s">
        <v>276</v>
      </c>
      <c r="T554" s="225" t="s">
        <v>277</v>
      </c>
      <c r="U554" s="225">
        <v>0</v>
      </c>
      <c r="V554" s="225">
        <f>ROUND(E554*U554,2)</f>
        <v>0</v>
      </c>
      <c r="W554" s="225"/>
      <c r="X554" s="206"/>
      <c r="Y554" s="206"/>
      <c r="Z554" s="206"/>
      <c r="AA554" s="206"/>
      <c r="AB554" s="206"/>
      <c r="AC554" s="206"/>
      <c r="AD554" s="206"/>
      <c r="AE554" s="206"/>
      <c r="AF554" s="206"/>
      <c r="AG554" s="206" t="s">
        <v>455</v>
      </c>
      <c r="AH554" s="206"/>
      <c r="AI554" s="206"/>
      <c r="AJ554" s="206"/>
      <c r="AK554" s="206"/>
      <c r="AL554" s="206"/>
      <c r="AM554" s="206"/>
      <c r="AN554" s="206"/>
      <c r="AO554" s="206"/>
      <c r="AP554" s="206"/>
      <c r="AQ554" s="206"/>
      <c r="AR554" s="206"/>
      <c r="AS554" s="206"/>
      <c r="AT554" s="206"/>
      <c r="AU554" s="206"/>
      <c r="AV554" s="206"/>
      <c r="AW554" s="206"/>
      <c r="AX554" s="206"/>
      <c r="AY554" s="206"/>
      <c r="AZ554" s="206"/>
      <c r="BA554" s="206"/>
      <c r="BB554" s="206"/>
      <c r="BC554" s="206"/>
      <c r="BD554" s="206"/>
      <c r="BE554" s="206"/>
      <c r="BF554" s="206"/>
      <c r="BG554" s="206"/>
      <c r="BH554" s="206"/>
    </row>
    <row r="555" spans="1:60" ht="20.399999999999999" outlineLevel="1" x14ac:dyDescent="0.25">
      <c r="A555" s="237">
        <v>102</v>
      </c>
      <c r="B555" s="238" t="s">
        <v>847</v>
      </c>
      <c r="C555" s="253" t="s">
        <v>1166</v>
      </c>
      <c r="D555" s="239" t="s">
        <v>314</v>
      </c>
      <c r="E555" s="240">
        <v>94.670400000000001</v>
      </c>
      <c r="F555" s="241"/>
      <c r="G555" s="242">
        <f>ROUND(E555*F555,2)</f>
        <v>0</v>
      </c>
      <c r="H555" s="241"/>
      <c r="I555" s="242">
        <f>ROUND(E555*H555,2)</f>
        <v>0</v>
      </c>
      <c r="J555" s="241"/>
      <c r="K555" s="242">
        <f>ROUND(E555*J555,2)</f>
        <v>0</v>
      </c>
      <c r="L555" s="242">
        <v>21</v>
      </c>
      <c r="M555" s="242">
        <f>G555*(1+L555/100)</f>
        <v>0</v>
      </c>
      <c r="N555" s="242">
        <v>0</v>
      </c>
      <c r="O555" s="242">
        <f>ROUND(E555*N555,2)</f>
        <v>0</v>
      </c>
      <c r="P555" s="242">
        <v>0</v>
      </c>
      <c r="Q555" s="243">
        <f>ROUND(E555*P555,2)</f>
        <v>0</v>
      </c>
      <c r="R555" s="225" t="s">
        <v>672</v>
      </c>
      <c r="S555" s="225" t="s">
        <v>276</v>
      </c>
      <c r="T555" s="225" t="s">
        <v>277</v>
      </c>
      <c r="U555" s="225">
        <v>0</v>
      </c>
      <c r="V555" s="225">
        <f>ROUND(E555*U555,2)</f>
        <v>0</v>
      </c>
      <c r="W555" s="225"/>
      <c r="X555" s="206"/>
      <c r="Y555" s="206"/>
      <c r="Z555" s="206"/>
      <c r="AA555" s="206"/>
      <c r="AB555" s="206"/>
      <c r="AC555" s="206"/>
      <c r="AD555" s="206"/>
      <c r="AE555" s="206"/>
      <c r="AF555" s="206"/>
      <c r="AG555" s="206" t="s">
        <v>685</v>
      </c>
      <c r="AH555" s="206"/>
      <c r="AI555" s="206"/>
      <c r="AJ555" s="206"/>
      <c r="AK555" s="206"/>
      <c r="AL555" s="206"/>
      <c r="AM555" s="206"/>
      <c r="AN555" s="206"/>
      <c r="AO555" s="206"/>
      <c r="AP555" s="206"/>
      <c r="AQ555" s="206"/>
      <c r="AR555" s="206"/>
      <c r="AS555" s="206"/>
      <c r="AT555" s="206"/>
      <c r="AU555" s="206"/>
      <c r="AV555" s="206"/>
      <c r="AW555" s="206"/>
      <c r="AX555" s="206"/>
      <c r="AY555" s="206"/>
      <c r="AZ555" s="206"/>
      <c r="BA555" s="206"/>
      <c r="BB555" s="206"/>
      <c r="BC555" s="206"/>
      <c r="BD555" s="206"/>
      <c r="BE555" s="206"/>
      <c r="BF555" s="206"/>
      <c r="BG555" s="206"/>
      <c r="BH555" s="206"/>
    </row>
    <row r="556" spans="1:60" outlineLevel="1" x14ac:dyDescent="0.25">
      <c r="A556" s="223"/>
      <c r="B556" s="224"/>
      <c r="C556" s="256" t="s">
        <v>752</v>
      </c>
      <c r="D556" s="228"/>
      <c r="E556" s="229"/>
      <c r="F556" s="225"/>
      <c r="G556" s="225"/>
      <c r="H556" s="225"/>
      <c r="I556" s="225"/>
      <c r="J556" s="225"/>
      <c r="K556" s="225"/>
      <c r="L556" s="225"/>
      <c r="M556" s="225"/>
      <c r="N556" s="225"/>
      <c r="O556" s="225"/>
      <c r="P556" s="225"/>
      <c r="Q556" s="225"/>
      <c r="R556" s="225"/>
      <c r="S556" s="225"/>
      <c r="T556" s="225"/>
      <c r="U556" s="225"/>
      <c r="V556" s="225"/>
      <c r="W556" s="225"/>
      <c r="X556" s="206"/>
      <c r="Y556" s="206"/>
      <c r="Z556" s="206"/>
      <c r="AA556" s="206"/>
      <c r="AB556" s="206"/>
      <c r="AC556" s="206"/>
      <c r="AD556" s="206"/>
      <c r="AE556" s="206"/>
      <c r="AF556" s="206"/>
      <c r="AG556" s="206" t="s">
        <v>280</v>
      </c>
      <c r="AH556" s="206"/>
      <c r="AI556" s="206"/>
      <c r="AJ556" s="206"/>
      <c r="AK556" s="206"/>
      <c r="AL556" s="206"/>
      <c r="AM556" s="206"/>
      <c r="AN556" s="206"/>
      <c r="AO556" s="206"/>
      <c r="AP556" s="206"/>
      <c r="AQ556" s="206"/>
      <c r="AR556" s="206"/>
      <c r="AS556" s="206"/>
      <c r="AT556" s="206"/>
      <c r="AU556" s="206"/>
      <c r="AV556" s="206"/>
      <c r="AW556" s="206"/>
      <c r="AX556" s="206"/>
      <c r="AY556" s="206"/>
      <c r="AZ556" s="206"/>
      <c r="BA556" s="206"/>
      <c r="BB556" s="206"/>
      <c r="BC556" s="206"/>
      <c r="BD556" s="206"/>
      <c r="BE556" s="206"/>
      <c r="BF556" s="206"/>
      <c r="BG556" s="206"/>
      <c r="BH556" s="206"/>
    </row>
    <row r="557" spans="1:60" ht="20.399999999999999" outlineLevel="1" x14ac:dyDescent="0.25">
      <c r="A557" s="223"/>
      <c r="B557" s="224"/>
      <c r="C557" s="257" t="s">
        <v>1167</v>
      </c>
      <c r="D557" s="228"/>
      <c r="E557" s="229">
        <v>7.5060000000000002</v>
      </c>
      <c r="F557" s="225"/>
      <c r="G557" s="225"/>
      <c r="H557" s="225"/>
      <c r="I557" s="225"/>
      <c r="J557" s="225"/>
      <c r="K557" s="225"/>
      <c r="L557" s="225"/>
      <c r="M557" s="225"/>
      <c r="N557" s="225"/>
      <c r="O557" s="225"/>
      <c r="P557" s="225"/>
      <c r="Q557" s="225"/>
      <c r="R557" s="225"/>
      <c r="S557" s="225"/>
      <c r="T557" s="225"/>
      <c r="U557" s="225"/>
      <c r="V557" s="225"/>
      <c r="W557" s="225"/>
      <c r="X557" s="206"/>
      <c r="Y557" s="206"/>
      <c r="Z557" s="206"/>
      <c r="AA557" s="206"/>
      <c r="AB557" s="206"/>
      <c r="AC557" s="206"/>
      <c r="AD557" s="206"/>
      <c r="AE557" s="206"/>
      <c r="AF557" s="206"/>
      <c r="AG557" s="206" t="s">
        <v>280</v>
      </c>
      <c r="AH557" s="206">
        <v>2</v>
      </c>
      <c r="AI557" s="206"/>
      <c r="AJ557" s="206"/>
      <c r="AK557" s="206"/>
      <c r="AL557" s="206"/>
      <c r="AM557" s="206"/>
      <c r="AN557" s="206"/>
      <c r="AO557" s="206"/>
      <c r="AP557" s="206"/>
      <c r="AQ557" s="206"/>
      <c r="AR557" s="206"/>
      <c r="AS557" s="206"/>
      <c r="AT557" s="206"/>
      <c r="AU557" s="206"/>
      <c r="AV557" s="206"/>
      <c r="AW557" s="206"/>
      <c r="AX557" s="206"/>
      <c r="AY557" s="206"/>
      <c r="AZ557" s="206"/>
      <c r="BA557" s="206"/>
      <c r="BB557" s="206"/>
      <c r="BC557" s="206"/>
      <c r="BD557" s="206"/>
      <c r="BE557" s="206"/>
      <c r="BF557" s="206"/>
      <c r="BG557" s="206"/>
      <c r="BH557" s="206"/>
    </row>
    <row r="558" spans="1:60" outlineLevel="1" x14ac:dyDescent="0.25">
      <c r="A558" s="223"/>
      <c r="B558" s="224"/>
      <c r="C558" s="257" t="s">
        <v>1168</v>
      </c>
      <c r="D558" s="228"/>
      <c r="E558" s="229">
        <v>6.6959999999999997</v>
      </c>
      <c r="F558" s="225"/>
      <c r="G558" s="225"/>
      <c r="H558" s="225"/>
      <c r="I558" s="225"/>
      <c r="J558" s="225"/>
      <c r="K558" s="225"/>
      <c r="L558" s="225"/>
      <c r="M558" s="225"/>
      <c r="N558" s="225"/>
      <c r="O558" s="225"/>
      <c r="P558" s="225"/>
      <c r="Q558" s="225"/>
      <c r="R558" s="225"/>
      <c r="S558" s="225"/>
      <c r="T558" s="225"/>
      <c r="U558" s="225"/>
      <c r="V558" s="225"/>
      <c r="W558" s="225"/>
      <c r="X558" s="206"/>
      <c r="Y558" s="206"/>
      <c r="Z558" s="206"/>
      <c r="AA558" s="206"/>
      <c r="AB558" s="206"/>
      <c r="AC558" s="206"/>
      <c r="AD558" s="206"/>
      <c r="AE558" s="206"/>
      <c r="AF558" s="206"/>
      <c r="AG558" s="206" t="s">
        <v>280</v>
      </c>
      <c r="AH558" s="206">
        <v>2</v>
      </c>
      <c r="AI558" s="206"/>
      <c r="AJ558" s="206"/>
      <c r="AK558" s="206"/>
      <c r="AL558" s="206"/>
      <c r="AM558" s="206"/>
      <c r="AN558" s="206"/>
      <c r="AO558" s="206"/>
      <c r="AP558" s="206"/>
      <c r="AQ558" s="206"/>
      <c r="AR558" s="206"/>
      <c r="AS558" s="206"/>
      <c r="AT558" s="206"/>
      <c r="AU558" s="206"/>
      <c r="AV558" s="206"/>
      <c r="AW558" s="206"/>
      <c r="AX558" s="206"/>
      <c r="AY558" s="206"/>
      <c r="AZ558" s="206"/>
      <c r="BA558" s="206"/>
      <c r="BB558" s="206"/>
      <c r="BC558" s="206"/>
      <c r="BD558" s="206"/>
      <c r="BE558" s="206"/>
      <c r="BF558" s="206"/>
      <c r="BG558" s="206"/>
      <c r="BH558" s="206"/>
    </row>
    <row r="559" spans="1:60" ht="20.399999999999999" outlineLevel="1" x14ac:dyDescent="0.25">
      <c r="A559" s="223"/>
      <c r="B559" s="224"/>
      <c r="C559" s="257" t="s">
        <v>1169</v>
      </c>
      <c r="D559" s="228"/>
      <c r="E559" s="229">
        <v>2.4060000000000001</v>
      </c>
      <c r="F559" s="225"/>
      <c r="G559" s="225"/>
      <c r="H559" s="225"/>
      <c r="I559" s="225"/>
      <c r="J559" s="225"/>
      <c r="K559" s="225"/>
      <c r="L559" s="225"/>
      <c r="M559" s="225"/>
      <c r="N559" s="225"/>
      <c r="O559" s="225"/>
      <c r="P559" s="225"/>
      <c r="Q559" s="225"/>
      <c r="R559" s="225"/>
      <c r="S559" s="225"/>
      <c r="T559" s="225"/>
      <c r="U559" s="225"/>
      <c r="V559" s="225"/>
      <c r="W559" s="225"/>
      <c r="X559" s="206"/>
      <c r="Y559" s="206"/>
      <c r="Z559" s="206"/>
      <c r="AA559" s="206"/>
      <c r="AB559" s="206"/>
      <c r="AC559" s="206"/>
      <c r="AD559" s="206"/>
      <c r="AE559" s="206"/>
      <c r="AF559" s="206"/>
      <c r="AG559" s="206" t="s">
        <v>280</v>
      </c>
      <c r="AH559" s="206">
        <v>2</v>
      </c>
      <c r="AI559" s="206"/>
      <c r="AJ559" s="206"/>
      <c r="AK559" s="206"/>
      <c r="AL559" s="206"/>
      <c r="AM559" s="206"/>
      <c r="AN559" s="206"/>
      <c r="AO559" s="206"/>
      <c r="AP559" s="206"/>
      <c r="AQ559" s="206"/>
      <c r="AR559" s="206"/>
      <c r="AS559" s="206"/>
      <c r="AT559" s="206"/>
      <c r="AU559" s="206"/>
      <c r="AV559" s="206"/>
      <c r="AW559" s="206"/>
      <c r="AX559" s="206"/>
      <c r="AY559" s="206"/>
      <c r="AZ559" s="206"/>
      <c r="BA559" s="206"/>
      <c r="BB559" s="206"/>
      <c r="BC559" s="206"/>
      <c r="BD559" s="206"/>
      <c r="BE559" s="206"/>
      <c r="BF559" s="206"/>
      <c r="BG559" s="206"/>
      <c r="BH559" s="206"/>
    </row>
    <row r="560" spans="1:60" ht="40.799999999999997" outlineLevel="1" x14ac:dyDescent="0.25">
      <c r="A560" s="223"/>
      <c r="B560" s="224"/>
      <c r="C560" s="257" t="s">
        <v>1170</v>
      </c>
      <c r="D560" s="228"/>
      <c r="E560" s="229">
        <v>26.166</v>
      </c>
      <c r="F560" s="225"/>
      <c r="G560" s="225"/>
      <c r="H560" s="225"/>
      <c r="I560" s="225"/>
      <c r="J560" s="225"/>
      <c r="K560" s="225"/>
      <c r="L560" s="225"/>
      <c r="M560" s="225"/>
      <c r="N560" s="225"/>
      <c r="O560" s="225"/>
      <c r="P560" s="225"/>
      <c r="Q560" s="225"/>
      <c r="R560" s="225"/>
      <c r="S560" s="225"/>
      <c r="T560" s="225"/>
      <c r="U560" s="225"/>
      <c r="V560" s="225"/>
      <c r="W560" s="225"/>
      <c r="X560" s="206"/>
      <c r="Y560" s="206"/>
      <c r="Z560" s="206"/>
      <c r="AA560" s="206"/>
      <c r="AB560" s="206"/>
      <c r="AC560" s="206"/>
      <c r="AD560" s="206"/>
      <c r="AE560" s="206"/>
      <c r="AF560" s="206"/>
      <c r="AG560" s="206" t="s">
        <v>280</v>
      </c>
      <c r="AH560" s="206">
        <v>2</v>
      </c>
      <c r="AI560" s="206"/>
      <c r="AJ560" s="206"/>
      <c r="AK560" s="206"/>
      <c r="AL560" s="206"/>
      <c r="AM560" s="206"/>
      <c r="AN560" s="206"/>
      <c r="AO560" s="206"/>
      <c r="AP560" s="206"/>
      <c r="AQ560" s="206"/>
      <c r="AR560" s="206"/>
      <c r="AS560" s="206"/>
      <c r="AT560" s="206"/>
      <c r="AU560" s="206"/>
      <c r="AV560" s="206"/>
      <c r="AW560" s="206"/>
      <c r="AX560" s="206"/>
      <c r="AY560" s="206"/>
      <c r="AZ560" s="206"/>
      <c r="BA560" s="206"/>
      <c r="BB560" s="206"/>
      <c r="BC560" s="206"/>
      <c r="BD560" s="206"/>
      <c r="BE560" s="206"/>
      <c r="BF560" s="206"/>
      <c r="BG560" s="206"/>
      <c r="BH560" s="206"/>
    </row>
    <row r="561" spans="1:60" ht="20.399999999999999" outlineLevel="1" x14ac:dyDescent="0.25">
      <c r="A561" s="223"/>
      <c r="B561" s="224"/>
      <c r="C561" s="257" t="s">
        <v>1171</v>
      </c>
      <c r="D561" s="228"/>
      <c r="E561" s="229">
        <v>9.36</v>
      </c>
      <c r="F561" s="225"/>
      <c r="G561" s="225"/>
      <c r="H561" s="225"/>
      <c r="I561" s="225"/>
      <c r="J561" s="225"/>
      <c r="K561" s="225"/>
      <c r="L561" s="225"/>
      <c r="M561" s="225"/>
      <c r="N561" s="225"/>
      <c r="O561" s="225"/>
      <c r="P561" s="225"/>
      <c r="Q561" s="225"/>
      <c r="R561" s="225"/>
      <c r="S561" s="225"/>
      <c r="T561" s="225"/>
      <c r="U561" s="225"/>
      <c r="V561" s="225"/>
      <c r="W561" s="225"/>
      <c r="X561" s="206"/>
      <c r="Y561" s="206"/>
      <c r="Z561" s="206"/>
      <c r="AA561" s="206"/>
      <c r="AB561" s="206"/>
      <c r="AC561" s="206"/>
      <c r="AD561" s="206"/>
      <c r="AE561" s="206"/>
      <c r="AF561" s="206"/>
      <c r="AG561" s="206" t="s">
        <v>280</v>
      </c>
      <c r="AH561" s="206">
        <v>2</v>
      </c>
      <c r="AI561" s="206"/>
      <c r="AJ561" s="206"/>
      <c r="AK561" s="206"/>
      <c r="AL561" s="206"/>
      <c r="AM561" s="206"/>
      <c r="AN561" s="206"/>
      <c r="AO561" s="206"/>
      <c r="AP561" s="206"/>
      <c r="AQ561" s="206"/>
      <c r="AR561" s="206"/>
      <c r="AS561" s="206"/>
      <c r="AT561" s="206"/>
      <c r="AU561" s="206"/>
      <c r="AV561" s="206"/>
      <c r="AW561" s="206"/>
      <c r="AX561" s="206"/>
      <c r="AY561" s="206"/>
      <c r="AZ561" s="206"/>
      <c r="BA561" s="206"/>
      <c r="BB561" s="206"/>
      <c r="BC561" s="206"/>
      <c r="BD561" s="206"/>
      <c r="BE561" s="206"/>
      <c r="BF561" s="206"/>
      <c r="BG561" s="206"/>
      <c r="BH561" s="206"/>
    </row>
    <row r="562" spans="1:60" ht="30.6" outlineLevel="1" x14ac:dyDescent="0.25">
      <c r="A562" s="223"/>
      <c r="B562" s="224"/>
      <c r="C562" s="257" t="s">
        <v>1172</v>
      </c>
      <c r="D562" s="228"/>
      <c r="E562" s="229">
        <v>18.18</v>
      </c>
      <c r="F562" s="225"/>
      <c r="G562" s="225"/>
      <c r="H562" s="225"/>
      <c r="I562" s="225"/>
      <c r="J562" s="225"/>
      <c r="K562" s="225"/>
      <c r="L562" s="225"/>
      <c r="M562" s="225"/>
      <c r="N562" s="225"/>
      <c r="O562" s="225"/>
      <c r="P562" s="225"/>
      <c r="Q562" s="225"/>
      <c r="R562" s="225"/>
      <c r="S562" s="225"/>
      <c r="T562" s="225"/>
      <c r="U562" s="225"/>
      <c r="V562" s="225"/>
      <c r="W562" s="225"/>
      <c r="X562" s="206"/>
      <c r="Y562" s="206"/>
      <c r="Z562" s="206"/>
      <c r="AA562" s="206"/>
      <c r="AB562" s="206"/>
      <c r="AC562" s="206"/>
      <c r="AD562" s="206"/>
      <c r="AE562" s="206"/>
      <c r="AF562" s="206"/>
      <c r="AG562" s="206" t="s">
        <v>280</v>
      </c>
      <c r="AH562" s="206">
        <v>2</v>
      </c>
      <c r="AI562" s="206"/>
      <c r="AJ562" s="206"/>
      <c r="AK562" s="206"/>
      <c r="AL562" s="206"/>
      <c r="AM562" s="206"/>
      <c r="AN562" s="206"/>
      <c r="AO562" s="206"/>
      <c r="AP562" s="206"/>
      <c r="AQ562" s="206"/>
      <c r="AR562" s="206"/>
      <c r="AS562" s="206"/>
      <c r="AT562" s="206"/>
      <c r="AU562" s="206"/>
      <c r="AV562" s="206"/>
      <c r="AW562" s="206"/>
      <c r="AX562" s="206"/>
      <c r="AY562" s="206"/>
      <c r="AZ562" s="206"/>
      <c r="BA562" s="206"/>
      <c r="BB562" s="206"/>
      <c r="BC562" s="206"/>
      <c r="BD562" s="206"/>
      <c r="BE562" s="206"/>
      <c r="BF562" s="206"/>
      <c r="BG562" s="206"/>
      <c r="BH562" s="206"/>
    </row>
    <row r="563" spans="1:60" ht="20.399999999999999" outlineLevel="1" x14ac:dyDescent="0.25">
      <c r="A563" s="223"/>
      <c r="B563" s="224"/>
      <c r="C563" s="257" t="s">
        <v>1173</v>
      </c>
      <c r="D563" s="228"/>
      <c r="E563" s="229">
        <v>6.12</v>
      </c>
      <c r="F563" s="225"/>
      <c r="G563" s="225"/>
      <c r="H563" s="225"/>
      <c r="I563" s="225"/>
      <c r="J563" s="225"/>
      <c r="K563" s="225"/>
      <c r="L563" s="225"/>
      <c r="M563" s="225"/>
      <c r="N563" s="225"/>
      <c r="O563" s="225"/>
      <c r="P563" s="225"/>
      <c r="Q563" s="225"/>
      <c r="R563" s="225"/>
      <c r="S563" s="225"/>
      <c r="T563" s="225"/>
      <c r="U563" s="225"/>
      <c r="V563" s="225"/>
      <c r="W563" s="225"/>
      <c r="X563" s="206"/>
      <c r="Y563" s="206"/>
      <c r="Z563" s="206"/>
      <c r="AA563" s="206"/>
      <c r="AB563" s="206"/>
      <c r="AC563" s="206"/>
      <c r="AD563" s="206"/>
      <c r="AE563" s="206"/>
      <c r="AF563" s="206"/>
      <c r="AG563" s="206" t="s">
        <v>280</v>
      </c>
      <c r="AH563" s="206">
        <v>2</v>
      </c>
      <c r="AI563" s="206"/>
      <c r="AJ563" s="206"/>
      <c r="AK563" s="206"/>
      <c r="AL563" s="206"/>
      <c r="AM563" s="206"/>
      <c r="AN563" s="206"/>
      <c r="AO563" s="206"/>
      <c r="AP563" s="206"/>
      <c r="AQ563" s="206"/>
      <c r="AR563" s="206"/>
      <c r="AS563" s="206"/>
      <c r="AT563" s="206"/>
      <c r="AU563" s="206"/>
      <c r="AV563" s="206"/>
      <c r="AW563" s="206"/>
      <c r="AX563" s="206"/>
      <c r="AY563" s="206"/>
      <c r="AZ563" s="206"/>
      <c r="BA563" s="206"/>
      <c r="BB563" s="206"/>
      <c r="BC563" s="206"/>
      <c r="BD563" s="206"/>
      <c r="BE563" s="206"/>
      <c r="BF563" s="206"/>
      <c r="BG563" s="206"/>
      <c r="BH563" s="206"/>
    </row>
    <row r="564" spans="1:60" outlineLevel="1" x14ac:dyDescent="0.25">
      <c r="A564" s="223"/>
      <c r="B564" s="224"/>
      <c r="C564" s="257" t="s">
        <v>1174</v>
      </c>
      <c r="D564" s="228"/>
      <c r="E564" s="229">
        <v>2.88</v>
      </c>
      <c r="F564" s="225"/>
      <c r="G564" s="225"/>
      <c r="H564" s="225"/>
      <c r="I564" s="225"/>
      <c r="J564" s="225"/>
      <c r="K564" s="225"/>
      <c r="L564" s="225"/>
      <c r="M564" s="225"/>
      <c r="N564" s="225"/>
      <c r="O564" s="225"/>
      <c r="P564" s="225"/>
      <c r="Q564" s="225"/>
      <c r="R564" s="225"/>
      <c r="S564" s="225"/>
      <c r="T564" s="225"/>
      <c r="U564" s="225"/>
      <c r="V564" s="225"/>
      <c r="W564" s="225"/>
      <c r="X564" s="206"/>
      <c r="Y564" s="206"/>
      <c r="Z564" s="206"/>
      <c r="AA564" s="206"/>
      <c r="AB564" s="206"/>
      <c r="AC564" s="206"/>
      <c r="AD564" s="206"/>
      <c r="AE564" s="206"/>
      <c r="AF564" s="206"/>
      <c r="AG564" s="206" t="s">
        <v>280</v>
      </c>
      <c r="AH564" s="206">
        <v>2</v>
      </c>
      <c r="AI564" s="206"/>
      <c r="AJ564" s="206"/>
      <c r="AK564" s="206"/>
      <c r="AL564" s="206"/>
      <c r="AM564" s="206"/>
      <c r="AN564" s="206"/>
      <c r="AO564" s="206"/>
      <c r="AP564" s="206"/>
      <c r="AQ564" s="206"/>
      <c r="AR564" s="206"/>
      <c r="AS564" s="206"/>
      <c r="AT564" s="206"/>
      <c r="AU564" s="206"/>
      <c r="AV564" s="206"/>
      <c r="AW564" s="206"/>
      <c r="AX564" s="206"/>
      <c r="AY564" s="206"/>
      <c r="AZ564" s="206"/>
      <c r="BA564" s="206"/>
      <c r="BB564" s="206"/>
      <c r="BC564" s="206"/>
      <c r="BD564" s="206"/>
      <c r="BE564" s="206"/>
      <c r="BF564" s="206"/>
      <c r="BG564" s="206"/>
      <c r="BH564" s="206"/>
    </row>
    <row r="565" spans="1:60" ht="20.399999999999999" outlineLevel="1" x14ac:dyDescent="0.25">
      <c r="A565" s="223"/>
      <c r="B565" s="224"/>
      <c r="C565" s="257" t="s">
        <v>1175</v>
      </c>
      <c r="D565" s="228"/>
      <c r="E565" s="229">
        <v>3.87</v>
      </c>
      <c r="F565" s="225"/>
      <c r="G565" s="225"/>
      <c r="H565" s="225"/>
      <c r="I565" s="225"/>
      <c r="J565" s="225"/>
      <c r="K565" s="225"/>
      <c r="L565" s="225"/>
      <c r="M565" s="225"/>
      <c r="N565" s="225"/>
      <c r="O565" s="225"/>
      <c r="P565" s="225"/>
      <c r="Q565" s="225"/>
      <c r="R565" s="225"/>
      <c r="S565" s="225"/>
      <c r="T565" s="225"/>
      <c r="U565" s="225"/>
      <c r="V565" s="225"/>
      <c r="W565" s="225"/>
      <c r="X565" s="206"/>
      <c r="Y565" s="206"/>
      <c r="Z565" s="206"/>
      <c r="AA565" s="206"/>
      <c r="AB565" s="206"/>
      <c r="AC565" s="206"/>
      <c r="AD565" s="206"/>
      <c r="AE565" s="206"/>
      <c r="AF565" s="206"/>
      <c r="AG565" s="206" t="s">
        <v>280</v>
      </c>
      <c r="AH565" s="206">
        <v>2</v>
      </c>
      <c r="AI565" s="206"/>
      <c r="AJ565" s="206"/>
      <c r="AK565" s="206"/>
      <c r="AL565" s="206"/>
      <c r="AM565" s="206"/>
      <c r="AN565" s="206"/>
      <c r="AO565" s="206"/>
      <c r="AP565" s="206"/>
      <c r="AQ565" s="206"/>
      <c r="AR565" s="206"/>
      <c r="AS565" s="206"/>
      <c r="AT565" s="206"/>
      <c r="AU565" s="206"/>
      <c r="AV565" s="206"/>
      <c r="AW565" s="206"/>
      <c r="AX565" s="206"/>
      <c r="AY565" s="206"/>
      <c r="AZ565" s="206"/>
      <c r="BA565" s="206"/>
      <c r="BB565" s="206"/>
      <c r="BC565" s="206"/>
      <c r="BD565" s="206"/>
      <c r="BE565" s="206"/>
      <c r="BF565" s="206"/>
      <c r="BG565" s="206"/>
      <c r="BH565" s="206"/>
    </row>
    <row r="566" spans="1:60" outlineLevel="1" x14ac:dyDescent="0.25">
      <c r="A566" s="223"/>
      <c r="B566" s="224"/>
      <c r="C566" s="257" t="s">
        <v>1174</v>
      </c>
      <c r="D566" s="228"/>
      <c r="E566" s="229">
        <v>2.88</v>
      </c>
      <c r="F566" s="225"/>
      <c r="G566" s="225"/>
      <c r="H566" s="225"/>
      <c r="I566" s="225"/>
      <c r="J566" s="225"/>
      <c r="K566" s="225"/>
      <c r="L566" s="225"/>
      <c r="M566" s="225"/>
      <c r="N566" s="225"/>
      <c r="O566" s="225"/>
      <c r="P566" s="225"/>
      <c r="Q566" s="225"/>
      <c r="R566" s="225"/>
      <c r="S566" s="225"/>
      <c r="T566" s="225"/>
      <c r="U566" s="225"/>
      <c r="V566" s="225"/>
      <c r="W566" s="225"/>
      <c r="X566" s="206"/>
      <c r="Y566" s="206"/>
      <c r="Z566" s="206"/>
      <c r="AA566" s="206"/>
      <c r="AB566" s="206"/>
      <c r="AC566" s="206"/>
      <c r="AD566" s="206"/>
      <c r="AE566" s="206"/>
      <c r="AF566" s="206"/>
      <c r="AG566" s="206" t="s">
        <v>280</v>
      </c>
      <c r="AH566" s="206">
        <v>2</v>
      </c>
      <c r="AI566" s="206"/>
      <c r="AJ566" s="206"/>
      <c r="AK566" s="206"/>
      <c r="AL566" s="206"/>
      <c r="AM566" s="206"/>
      <c r="AN566" s="206"/>
      <c r="AO566" s="206"/>
      <c r="AP566" s="206"/>
      <c r="AQ566" s="206"/>
      <c r="AR566" s="206"/>
      <c r="AS566" s="206"/>
      <c r="AT566" s="206"/>
      <c r="AU566" s="206"/>
      <c r="AV566" s="206"/>
      <c r="AW566" s="206"/>
      <c r="AX566" s="206"/>
      <c r="AY566" s="206"/>
      <c r="AZ566" s="206"/>
      <c r="BA566" s="206"/>
      <c r="BB566" s="206"/>
      <c r="BC566" s="206"/>
      <c r="BD566" s="206"/>
      <c r="BE566" s="206"/>
      <c r="BF566" s="206"/>
      <c r="BG566" s="206"/>
      <c r="BH566" s="206"/>
    </row>
    <row r="567" spans="1:60" outlineLevel="1" x14ac:dyDescent="0.25">
      <c r="A567" s="223"/>
      <c r="B567" s="224"/>
      <c r="C567" s="256" t="s">
        <v>762</v>
      </c>
      <c r="D567" s="228"/>
      <c r="E567" s="229"/>
      <c r="F567" s="225"/>
      <c r="G567" s="225"/>
      <c r="H567" s="225"/>
      <c r="I567" s="225"/>
      <c r="J567" s="225"/>
      <c r="K567" s="225"/>
      <c r="L567" s="225"/>
      <c r="M567" s="225"/>
      <c r="N567" s="225"/>
      <c r="O567" s="225"/>
      <c r="P567" s="225"/>
      <c r="Q567" s="225"/>
      <c r="R567" s="225"/>
      <c r="S567" s="225"/>
      <c r="T567" s="225"/>
      <c r="U567" s="225"/>
      <c r="V567" s="225"/>
      <c r="W567" s="225"/>
      <c r="X567" s="206"/>
      <c r="Y567" s="206"/>
      <c r="Z567" s="206"/>
      <c r="AA567" s="206"/>
      <c r="AB567" s="206"/>
      <c r="AC567" s="206"/>
      <c r="AD567" s="206"/>
      <c r="AE567" s="206"/>
      <c r="AF567" s="206"/>
      <c r="AG567" s="206" t="s">
        <v>280</v>
      </c>
      <c r="AH567" s="206"/>
      <c r="AI567" s="206"/>
      <c r="AJ567" s="206"/>
      <c r="AK567" s="206"/>
      <c r="AL567" s="206"/>
      <c r="AM567" s="206"/>
      <c r="AN567" s="206"/>
      <c r="AO567" s="206"/>
      <c r="AP567" s="206"/>
      <c r="AQ567" s="206"/>
      <c r="AR567" s="206"/>
      <c r="AS567" s="206"/>
      <c r="AT567" s="206"/>
      <c r="AU567" s="206"/>
      <c r="AV567" s="206"/>
      <c r="AW567" s="206"/>
      <c r="AX567" s="206"/>
      <c r="AY567" s="206"/>
      <c r="AZ567" s="206"/>
      <c r="BA567" s="206"/>
      <c r="BB567" s="206"/>
      <c r="BC567" s="206"/>
      <c r="BD567" s="206"/>
      <c r="BE567" s="206"/>
      <c r="BF567" s="206"/>
      <c r="BG567" s="206"/>
      <c r="BH567" s="206"/>
    </row>
    <row r="568" spans="1:60" outlineLevel="1" x14ac:dyDescent="0.25">
      <c r="A568" s="223"/>
      <c r="B568" s="224"/>
      <c r="C568" s="254" t="s">
        <v>1176</v>
      </c>
      <c r="D568" s="226"/>
      <c r="E568" s="227">
        <v>94.670400000000001</v>
      </c>
      <c r="F568" s="225"/>
      <c r="G568" s="225"/>
      <c r="H568" s="225"/>
      <c r="I568" s="225"/>
      <c r="J568" s="225"/>
      <c r="K568" s="225"/>
      <c r="L568" s="225"/>
      <c r="M568" s="225"/>
      <c r="N568" s="225"/>
      <c r="O568" s="225"/>
      <c r="P568" s="225"/>
      <c r="Q568" s="225"/>
      <c r="R568" s="225"/>
      <c r="S568" s="225"/>
      <c r="T568" s="225"/>
      <c r="U568" s="225"/>
      <c r="V568" s="225"/>
      <c r="W568" s="225"/>
      <c r="X568" s="206"/>
      <c r="Y568" s="206"/>
      <c r="Z568" s="206"/>
      <c r="AA568" s="206"/>
      <c r="AB568" s="206"/>
      <c r="AC568" s="206"/>
      <c r="AD568" s="206"/>
      <c r="AE568" s="206"/>
      <c r="AF568" s="206"/>
      <c r="AG568" s="206" t="s">
        <v>280</v>
      </c>
      <c r="AH568" s="206">
        <v>0</v>
      </c>
      <c r="AI568" s="206"/>
      <c r="AJ568" s="206"/>
      <c r="AK568" s="206"/>
      <c r="AL568" s="206"/>
      <c r="AM568" s="206"/>
      <c r="AN568" s="206"/>
      <c r="AO568" s="206"/>
      <c r="AP568" s="206"/>
      <c r="AQ568" s="206"/>
      <c r="AR568" s="206"/>
      <c r="AS568" s="206"/>
      <c r="AT568" s="206"/>
      <c r="AU568" s="206"/>
      <c r="AV568" s="206"/>
      <c r="AW568" s="206"/>
      <c r="AX568" s="206"/>
      <c r="AY568" s="206"/>
      <c r="AZ568" s="206"/>
      <c r="BA568" s="206"/>
      <c r="BB568" s="206"/>
      <c r="BC568" s="206"/>
      <c r="BD568" s="206"/>
      <c r="BE568" s="206"/>
      <c r="BF568" s="206"/>
      <c r="BG568" s="206"/>
      <c r="BH568" s="206"/>
    </row>
    <row r="569" spans="1:60" x14ac:dyDescent="0.25">
      <c r="A569" s="231" t="s">
        <v>271</v>
      </c>
      <c r="B569" s="232" t="s">
        <v>234</v>
      </c>
      <c r="C569" s="252" t="s">
        <v>235</v>
      </c>
      <c r="D569" s="233"/>
      <c r="E569" s="234"/>
      <c r="F569" s="235"/>
      <c r="G569" s="235">
        <f>SUMIF(AG570:AG576,"&lt;&gt;NOR",G570:G576)</f>
        <v>0</v>
      </c>
      <c r="H569" s="235"/>
      <c r="I569" s="235">
        <f>SUM(I570:I576)</f>
        <v>0</v>
      </c>
      <c r="J569" s="235"/>
      <c r="K569" s="235">
        <f>SUM(K570:K576)</f>
        <v>0</v>
      </c>
      <c r="L569" s="235"/>
      <c r="M569" s="235">
        <f>SUM(M570:M576)</f>
        <v>0</v>
      </c>
      <c r="N569" s="235"/>
      <c r="O569" s="235">
        <f>SUM(O570:O576)</f>
        <v>0.01</v>
      </c>
      <c r="P569" s="235"/>
      <c r="Q569" s="236">
        <f>SUM(Q570:Q576)</f>
        <v>0</v>
      </c>
      <c r="R569" s="230"/>
      <c r="S569" s="230"/>
      <c r="T569" s="230"/>
      <c r="U569" s="230"/>
      <c r="V569" s="230">
        <f>SUM(V570:V576)</f>
        <v>9.6</v>
      </c>
      <c r="W569" s="230"/>
      <c r="AG569" t="s">
        <v>272</v>
      </c>
    </row>
    <row r="570" spans="1:60" ht="20.399999999999999" outlineLevel="1" x14ac:dyDescent="0.25">
      <c r="A570" s="237">
        <v>103</v>
      </c>
      <c r="B570" s="238" t="s">
        <v>861</v>
      </c>
      <c r="C570" s="253" t="s">
        <v>862</v>
      </c>
      <c r="D570" s="239" t="s">
        <v>314</v>
      </c>
      <c r="E570" s="240">
        <v>31.261600000000001</v>
      </c>
      <c r="F570" s="241"/>
      <c r="G570" s="242">
        <f>ROUND(E570*F570,2)</f>
        <v>0</v>
      </c>
      <c r="H570" s="241"/>
      <c r="I570" s="242">
        <f>ROUND(E570*H570,2)</f>
        <v>0</v>
      </c>
      <c r="J570" s="241"/>
      <c r="K570" s="242">
        <f>ROUND(E570*J570,2)</f>
        <v>0</v>
      </c>
      <c r="L570" s="242">
        <v>21</v>
      </c>
      <c r="M570" s="242">
        <f>G570*(1+L570/100)</f>
        <v>0</v>
      </c>
      <c r="N570" s="242">
        <v>2.7999999999999998E-4</v>
      </c>
      <c r="O570" s="242">
        <f>ROUND(E570*N570,2)</f>
        <v>0.01</v>
      </c>
      <c r="P570" s="242">
        <v>0</v>
      </c>
      <c r="Q570" s="243">
        <f>ROUND(E570*P570,2)</f>
        <v>0</v>
      </c>
      <c r="R570" s="225"/>
      <c r="S570" s="225" t="s">
        <v>276</v>
      </c>
      <c r="T570" s="225" t="s">
        <v>277</v>
      </c>
      <c r="U570" s="225">
        <v>0.307</v>
      </c>
      <c r="V570" s="225">
        <f>ROUND(E570*U570,2)</f>
        <v>9.6</v>
      </c>
      <c r="W570" s="225"/>
      <c r="X570" s="206"/>
      <c r="Y570" s="206"/>
      <c r="Z570" s="206"/>
      <c r="AA570" s="206"/>
      <c r="AB570" s="206"/>
      <c r="AC570" s="206"/>
      <c r="AD570" s="206"/>
      <c r="AE570" s="206"/>
      <c r="AF570" s="206"/>
      <c r="AG570" s="206" t="s">
        <v>659</v>
      </c>
      <c r="AH570" s="206"/>
      <c r="AI570" s="206"/>
      <c r="AJ570" s="206"/>
      <c r="AK570" s="206"/>
      <c r="AL570" s="206"/>
      <c r="AM570" s="206"/>
      <c r="AN570" s="206"/>
      <c r="AO570" s="206"/>
      <c r="AP570" s="206"/>
      <c r="AQ570" s="206"/>
      <c r="AR570" s="206"/>
      <c r="AS570" s="206"/>
      <c r="AT570" s="206"/>
      <c r="AU570" s="206"/>
      <c r="AV570" s="206"/>
      <c r="AW570" s="206"/>
      <c r="AX570" s="206"/>
      <c r="AY570" s="206"/>
      <c r="AZ570" s="206"/>
      <c r="BA570" s="206"/>
      <c r="BB570" s="206"/>
      <c r="BC570" s="206"/>
      <c r="BD570" s="206"/>
      <c r="BE570" s="206"/>
      <c r="BF570" s="206"/>
      <c r="BG570" s="206"/>
      <c r="BH570" s="206"/>
    </row>
    <row r="571" spans="1:60" outlineLevel="1" x14ac:dyDescent="0.25">
      <c r="A571" s="223"/>
      <c r="B571" s="224"/>
      <c r="C571" s="254" t="s">
        <v>1177</v>
      </c>
      <c r="D571" s="226"/>
      <c r="E571" s="227">
        <v>12.666600000000001</v>
      </c>
      <c r="F571" s="225"/>
      <c r="G571" s="225"/>
      <c r="H571" s="225"/>
      <c r="I571" s="225"/>
      <c r="J571" s="225"/>
      <c r="K571" s="225"/>
      <c r="L571" s="225"/>
      <c r="M571" s="225"/>
      <c r="N571" s="225"/>
      <c r="O571" s="225"/>
      <c r="P571" s="225"/>
      <c r="Q571" s="225"/>
      <c r="R571" s="225"/>
      <c r="S571" s="225"/>
      <c r="T571" s="225"/>
      <c r="U571" s="225"/>
      <c r="V571" s="225"/>
      <c r="W571" s="225"/>
      <c r="X571" s="206"/>
      <c r="Y571" s="206"/>
      <c r="Z571" s="206"/>
      <c r="AA571" s="206"/>
      <c r="AB571" s="206"/>
      <c r="AC571" s="206"/>
      <c r="AD571" s="206"/>
      <c r="AE571" s="206"/>
      <c r="AF571" s="206"/>
      <c r="AG571" s="206" t="s">
        <v>280</v>
      </c>
      <c r="AH571" s="206">
        <v>0</v>
      </c>
      <c r="AI571" s="206"/>
      <c r="AJ571" s="206"/>
      <c r="AK571" s="206"/>
      <c r="AL571" s="206"/>
      <c r="AM571" s="206"/>
      <c r="AN571" s="206"/>
      <c r="AO571" s="206"/>
      <c r="AP571" s="206"/>
      <c r="AQ571" s="206"/>
      <c r="AR571" s="206"/>
      <c r="AS571" s="206"/>
      <c r="AT571" s="206"/>
      <c r="AU571" s="206"/>
      <c r="AV571" s="206"/>
      <c r="AW571" s="206"/>
      <c r="AX571" s="206"/>
      <c r="AY571" s="206"/>
      <c r="AZ571" s="206"/>
      <c r="BA571" s="206"/>
      <c r="BB571" s="206"/>
      <c r="BC571" s="206"/>
      <c r="BD571" s="206"/>
      <c r="BE571" s="206"/>
      <c r="BF571" s="206"/>
      <c r="BG571" s="206"/>
      <c r="BH571" s="206"/>
    </row>
    <row r="572" spans="1:60" outlineLevel="1" x14ac:dyDescent="0.25">
      <c r="A572" s="223"/>
      <c r="B572" s="224"/>
      <c r="C572" s="254" t="s">
        <v>1178</v>
      </c>
      <c r="D572" s="226"/>
      <c r="E572" s="227">
        <v>1.4694</v>
      </c>
      <c r="F572" s="225"/>
      <c r="G572" s="225"/>
      <c r="H572" s="225"/>
      <c r="I572" s="225"/>
      <c r="J572" s="225"/>
      <c r="K572" s="225"/>
      <c r="L572" s="225"/>
      <c r="M572" s="225"/>
      <c r="N572" s="225"/>
      <c r="O572" s="225"/>
      <c r="P572" s="225"/>
      <c r="Q572" s="225"/>
      <c r="R572" s="225"/>
      <c r="S572" s="225"/>
      <c r="T572" s="225"/>
      <c r="U572" s="225"/>
      <c r="V572" s="225"/>
      <c r="W572" s="225"/>
      <c r="X572" s="206"/>
      <c r="Y572" s="206"/>
      <c r="Z572" s="206"/>
      <c r="AA572" s="206"/>
      <c r="AB572" s="206"/>
      <c r="AC572" s="206"/>
      <c r="AD572" s="206"/>
      <c r="AE572" s="206"/>
      <c r="AF572" s="206"/>
      <c r="AG572" s="206" t="s">
        <v>280</v>
      </c>
      <c r="AH572" s="206">
        <v>0</v>
      </c>
      <c r="AI572" s="206"/>
      <c r="AJ572" s="206"/>
      <c r="AK572" s="206"/>
      <c r="AL572" s="206"/>
      <c r="AM572" s="206"/>
      <c r="AN572" s="206"/>
      <c r="AO572" s="206"/>
      <c r="AP572" s="206"/>
      <c r="AQ572" s="206"/>
      <c r="AR572" s="206"/>
      <c r="AS572" s="206"/>
      <c r="AT572" s="206"/>
      <c r="AU572" s="206"/>
      <c r="AV572" s="206"/>
      <c r="AW572" s="206"/>
      <c r="AX572" s="206"/>
      <c r="AY572" s="206"/>
      <c r="AZ572" s="206"/>
      <c r="BA572" s="206"/>
      <c r="BB572" s="206"/>
      <c r="BC572" s="206"/>
      <c r="BD572" s="206"/>
      <c r="BE572" s="206"/>
      <c r="BF572" s="206"/>
      <c r="BG572" s="206"/>
      <c r="BH572" s="206"/>
    </row>
    <row r="573" spans="1:60" outlineLevel="1" x14ac:dyDescent="0.25">
      <c r="A573" s="223"/>
      <c r="B573" s="224"/>
      <c r="C573" s="254" t="s">
        <v>1179</v>
      </c>
      <c r="D573" s="226"/>
      <c r="E573" s="227">
        <v>3.0007999999999999</v>
      </c>
      <c r="F573" s="225"/>
      <c r="G573" s="225"/>
      <c r="H573" s="225"/>
      <c r="I573" s="225"/>
      <c r="J573" s="225"/>
      <c r="K573" s="225"/>
      <c r="L573" s="225"/>
      <c r="M573" s="225"/>
      <c r="N573" s="225"/>
      <c r="O573" s="225"/>
      <c r="P573" s="225"/>
      <c r="Q573" s="225"/>
      <c r="R573" s="225"/>
      <c r="S573" s="225"/>
      <c r="T573" s="225"/>
      <c r="U573" s="225"/>
      <c r="V573" s="225"/>
      <c r="W573" s="225"/>
      <c r="X573" s="206"/>
      <c r="Y573" s="206"/>
      <c r="Z573" s="206"/>
      <c r="AA573" s="206"/>
      <c r="AB573" s="206"/>
      <c r="AC573" s="206"/>
      <c r="AD573" s="206"/>
      <c r="AE573" s="206"/>
      <c r="AF573" s="206"/>
      <c r="AG573" s="206" t="s">
        <v>280</v>
      </c>
      <c r="AH573" s="206">
        <v>0</v>
      </c>
      <c r="AI573" s="206"/>
      <c r="AJ573" s="206"/>
      <c r="AK573" s="206"/>
      <c r="AL573" s="206"/>
      <c r="AM573" s="206"/>
      <c r="AN573" s="206"/>
      <c r="AO573" s="206"/>
      <c r="AP573" s="206"/>
      <c r="AQ573" s="206"/>
      <c r="AR573" s="206"/>
      <c r="AS573" s="206"/>
      <c r="AT573" s="206"/>
      <c r="AU573" s="206"/>
      <c r="AV573" s="206"/>
      <c r="AW573" s="206"/>
      <c r="AX573" s="206"/>
      <c r="AY573" s="206"/>
      <c r="AZ573" s="206"/>
      <c r="BA573" s="206"/>
      <c r="BB573" s="206"/>
      <c r="BC573" s="206"/>
      <c r="BD573" s="206"/>
      <c r="BE573" s="206"/>
      <c r="BF573" s="206"/>
      <c r="BG573" s="206"/>
      <c r="BH573" s="206"/>
    </row>
    <row r="574" spans="1:60" outlineLevel="1" x14ac:dyDescent="0.25">
      <c r="A574" s="223"/>
      <c r="B574" s="224"/>
      <c r="C574" s="254" t="s">
        <v>1180</v>
      </c>
      <c r="D574" s="226"/>
      <c r="E574" s="227">
        <v>3.4127999999999998</v>
      </c>
      <c r="F574" s="225"/>
      <c r="G574" s="225"/>
      <c r="H574" s="225"/>
      <c r="I574" s="225"/>
      <c r="J574" s="225"/>
      <c r="K574" s="225"/>
      <c r="L574" s="225"/>
      <c r="M574" s="225"/>
      <c r="N574" s="225"/>
      <c r="O574" s="225"/>
      <c r="P574" s="225"/>
      <c r="Q574" s="225"/>
      <c r="R574" s="225"/>
      <c r="S574" s="225"/>
      <c r="T574" s="225"/>
      <c r="U574" s="225"/>
      <c r="V574" s="225"/>
      <c r="W574" s="225"/>
      <c r="X574" s="206"/>
      <c r="Y574" s="206"/>
      <c r="Z574" s="206"/>
      <c r="AA574" s="206"/>
      <c r="AB574" s="206"/>
      <c r="AC574" s="206"/>
      <c r="AD574" s="206"/>
      <c r="AE574" s="206"/>
      <c r="AF574" s="206"/>
      <c r="AG574" s="206" t="s">
        <v>280</v>
      </c>
      <c r="AH574" s="206">
        <v>0</v>
      </c>
      <c r="AI574" s="206"/>
      <c r="AJ574" s="206"/>
      <c r="AK574" s="206"/>
      <c r="AL574" s="206"/>
      <c r="AM574" s="206"/>
      <c r="AN574" s="206"/>
      <c r="AO574" s="206"/>
      <c r="AP574" s="206"/>
      <c r="AQ574" s="206"/>
      <c r="AR574" s="206"/>
      <c r="AS574" s="206"/>
      <c r="AT574" s="206"/>
      <c r="AU574" s="206"/>
      <c r="AV574" s="206"/>
      <c r="AW574" s="206"/>
      <c r="AX574" s="206"/>
      <c r="AY574" s="206"/>
      <c r="AZ574" s="206"/>
      <c r="BA574" s="206"/>
      <c r="BB574" s="206"/>
      <c r="BC574" s="206"/>
      <c r="BD574" s="206"/>
      <c r="BE574" s="206"/>
      <c r="BF574" s="206"/>
      <c r="BG574" s="206"/>
      <c r="BH574" s="206"/>
    </row>
    <row r="575" spans="1:60" outlineLevel="1" x14ac:dyDescent="0.25">
      <c r="A575" s="223"/>
      <c r="B575" s="224"/>
      <c r="C575" s="254" t="s">
        <v>1181</v>
      </c>
      <c r="D575" s="226"/>
      <c r="E575" s="227">
        <v>4.7519999999999998</v>
      </c>
      <c r="F575" s="225"/>
      <c r="G575" s="225"/>
      <c r="H575" s="225"/>
      <c r="I575" s="225"/>
      <c r="J575" s="225"/>
      <c r="K575" s="225"/>
      <c r="L575" s="225"/>
      <c r="M575" s="225"/>
      <c r="N575" s="225"/>
      <c r="O575" s="225"/>
      <c r="P575" s="225"/>
      <c r="Q575" s="225"/>
      <c r="R575" s="225"/>
      <c r="S575" s="225"/>
      <c r="T575" s="225"/>
      <c r="U575" s="225"/>
      <c r="V575" s="225"/>
      <c r="W575" s="225"/>
      <c r="X575" s="206"/>
      <c r="Y575" s="206"/>
      <c r="Z575" s="206"/>
      <c r="AA575" s="206"/>
      <c r="AB575" s="206"/>
      <c r="AC575" s="206"/>
      <c r="AD575" s="206"/>
      <c r="AE575" s="206"/>
      <c r="AF575" s="206"/>
      <c r="AG575" s="206" t="s">
        <v>280</v>
      </c>
      <c r="AH575" s="206">
        <v>0</v>
      </c>
      <c r="AI575" s="206"/>
      <c r="AJ575" s="206"/>
      <c r="AK575" s="206"/>
      <c r="AL575" s="206"/>
      <c r="AM575" s="206"/>
      <c r="AN575" s="206"/>
      <c r="AO575" s="206"/>
      <c r="AP575" s="206"/>
      <c r="AQ575" s="206"/>
      <c r="AR575" s="206"/>
      <c r="AS575" s="206"/>
      <c r="AT575" s="206"/>
      <c r="AU575" s="206"/>
      <c r="AV575" s="206"/>
      <c r="AW575" s="206"/>
      <c r="AX575" s="206"/>
      <c r="AY575" s="206"/>
      <c r="AZ575" s="206"/>
      <c r="BA575" s="206"/>
      <c r="BB575" s="206"/>
      <c r="BC575" s="206"/>
      <c r="BD575" s="206"/>
      <c r="BE575" s="206"/>
      <c r="BF575" s="206"/>
      <c r="BG575" s="206"/>
      <c r="BH575" s="206"/>
    </row>
    <row r="576" spans="1:60" outlineLevel="1" x14ac:dyDescent="0.25">
      <c r="A576" s="223"/>
      <c r="B576" s="224"/>
      <c r="C576" s="254" t="s">
        <v>1182</v>
      </c>
      <c r="D576" s="226"/>
      <c r="E576" s="227">
        <v>5.96</v>
      </c>
      <c r="F576" s="225"/>
      <c r="G576" s="225"/>
      <c r="H576" s="225"/>
      <c r="I576" s="225"/>
      <c r="J576" s="225"/>
      <c r="K576" s="225"/>
      <c r="L576" s="225"/>
      <c r="M576" s="225"/>
      <c r="N576" s="225"/>
      <c r="O576" s="225"/>
      <c r="P576" s="225"/>
      <c r="Q576" s="225"/>
      <c r="R576" s="225"/>
      <c r="S576" s="225"/>
      <c r="T576" s="225"/>
      <c r="U576" s="225"/>
      <c r="V576" s="225"/>
      <c r="W576" s="225"/>
      <c r="X576" s="206"/>
      <c r="Y576" s="206"/>
      <c r="Z576" s="206"/>
      <c r="AA576" s="206"/>
      <c r="AB576" s="206"/>
      <c r="AC576" s="206"/>
      <c r="AD576" s="206"/>
      <c r="AE576" s="206"/>
      <c r="AF576" s="206"/>
      <c r="AG576" s="206" t="s">
        <v>280</v>
      </c>
      <c r="AH576" s="206">
        <v>0</v>
      </c>
      <c r="AI576" s="206"/>
      <c r="AJ576" s="206"/>
      <c r="AK576" s="206"/>
      <c r="AL576" s="206"/>
      <c r="AM576" s="206"/>
      <c r="AN576" s="206"/>
      <c r="AO576" s="206"/>
      <c r="AP576" s="206"/>
      <c r="AQ576" s="206"/>
      <c r="AR576" s="206"/>
      <c r="AS576" s="206"/>
      <c r="AT576" s="206"/>
      <c r="AU576" s="206"/>
      <c r="AV576" s="206"/>
      <c r="AW576" s="206"/>
      <c r="AX576" s="206"/>
      <c r="AY576" s="206"/>
      <c r="AZ576" s="206"/>
      <c r="BA576" s="206"/>
      <c r="BB576" s="206"/>
      <c r="BC576" s="206"/>
      <c r="BD576" s="206"/>
      <c r="BE576" s="206"/>
      <c r="BF576" s="206"/>
      <c r="BG576" s="206"/>
      <c r="BH576" s="206"/>
    </row>
    <row r="577" spans="1:60" x14ac:dyDescent="0.25">
      <c r="A577" s="231" t="s">
        <v>271</v>
      </c>
      <c r="B577" s="232" t="s">
        <v>236</v>
      </c>
      <c r="C577" s="252" t="s">
        <v>237</v>
      </c>
      <c r="D577" s="233"/>
      <c r="E577" s="234"/>
      <c r="F577" s="235"/>
      <c r="G577" s="235">
        <f>SUMIF(AG578:AG594,"&lt;&gt;NOR",G578:G594)</f>
        <v>0</v>
      </c>
      <c r="H577" s="235"/>
      <c r="I577" s="235">
        <f>SUM(I578:I594)</f>
        <v>0</v>
      </c>
      <c r="J577" s="235"/>
      <c r="K577" s="235">
        <f>SUM(K578:K594)</f>
        <v>0</v>
      </c>
      <c r="L577" s="235"/>
      <c r="M577" s="235">
        <f>SUM(M578:M594)</f>
        <v>0</v>
      </c>
      <c r="N577" s="235"/>
      <c r="O577" s="235">
        <f>SUM(O578:O594)</f>
        <v>0.24000000000000002</v>
      </c>
      <c r="P577" s="235"/>
      <c r="Q577" s="236">
        <f>SUM(Q578:Q594)</f>
        <v>0</v>
      </c>
      <c r="R577" s="230"/>
      <c r="S577" s="230"/>
      <c r="T577" s="230"/>
      <c r="U577" s="230"/>
      <c r="V577" s="230">
        <f>SUM(V578:V594)</f>
        <v>113.66</v>
      </c>
      <c r="W577" s="230"/>
      <c r="AG577" t="s">
        <v>272</v>
      </c>
    </row>
    <row r="578" spans="1:60" outlineLevel="1" x14ac:dyDescent="0.25">
      <c r="A578" s="237">
        <v>104</v>
      </c>
      <c r="B578" s="238" t="s">
        <v>871</v>
      </c>
      <c r="C578" s="253" t="s">
        <v>872</v>
      </c>
      <c r="D578" s="239" t="s">
        <v>314</v>
      </c>
      <c r="E578" s="240">
        <v>502.67919999999998</v>
      </c>
      <c r="F578" s="241"/>
      <c r="G578" s="242">
        <f>ROUND(E578*F578,2)</f>
        <v>0</v>
      </c>
      <c r="H578" s="241"/>
      <c r="I578" s="242">
        <f>ROUND(E578*H578,2)</f>
        <v>0</v>
      </c>
      <c r="J578" s="241"/>
      <c r="K578" s="242">
        <f>ROUND(E578*J578,2)</f>
        <v>0</v>
      </c>
      <c r="L578" s="242">
        <v>21</v>
      </c>
      <c r="M578" s="242">
        <f>G578*(1+L578/100)</f>
        <v>0</v>
      </c>
      <c r="N578" s="242">
        <v>0</v>
      </c>
      <c r="O578" s="242">
        <f>ROUND(E578*N578,2)</f>
        <v>0</v>
      </c>
      <c r="P578" s="242">
        <v>0</v>
      </c>
      <c r="Q578" s="243">
        <f>ROUND(E578*P578,2)</f>
        <v>0</v>
      </c>
      <c r="R578" s="225"/>
      <c r="S578" s="225" t="s">
        <v>276</v>
      </c>
      <c r="T578" s="225" t="s">
        <v>277</v>
      </c>
      <c r="U578" s="225">
        <v>6.9709999999999994E-2</v>
      </c>
      <c r="V578" s="225">
        <f>ROUND(E578*U578,2)</f>
        <v>35.04</v>
      </c>
      <c r="W578" s="225"/>
      <c r="X578" s="206"/>
      <c r="Y578" s="206"/>
      <c r="Z578" s="206"/>
      <c r="AA578" s="206"/>
      <c r="AB578" s="206"/>
      <c r="AC578" s="206"/>
      <c r="AD578" s="206"/>
      <c r="AE578" s="206"/>
      <c r="AF578" s="206"/>
      <c r="AG578" s="206" t="s">
        <v>659</v>
      </c>
      <c r="AH578" s="206"/>
      <c r="AI578" s="206"/>
      <c r="AJ578" s="206"/>
      <c r="AK578" s="206"/>
      <c r="AL578" s="206"/>
      <c r="AM578" s="206"/>
      <c r="AN578" s="206"/>
      <c r="AO578" s="206"/>
      <c r="AP578" s="206"/>
      <c r="AQ578" s="206"/>
      <c r="AR578" s="206"/>
      <c r="AS578" s="206"/>
      <c r="AT578" s="206"/>
      <c r="AU578" s="206"/>
      <c r="AV578" s="206"/>
      <c r="AW578" s="206"/>
      <c r="AX578" s="206"/>
      <c r="AY578" s="206"/>
      <c r="AZ578" s="206"/>
      <c r="BA578" s="206"/>
      <c r="BB578" s="206"/>
      <c r="BC578" s="206"/>
      <c r="BD578" s="206"/>
      <c r="BE578" s="206"/>
      <c r="BF578" s="206"/>
      <c r="BG578" s="206"/>
      <c r="BH578" s="206"/>
    </row>
    <row r="579" spans="1:60" outlineLevel="1" x14ac:dyDescent="0.25">
      <c r="A579" s="223"/>
      <c r="B579" s="224"/>
      <c r="C579" s="254" t="s">
        <v>1183</v>
      </c>
      <c r="D579" s="226"/>
      <c r="E579" s="227">
        <v>160.91</v>
      </c>
      <c r="F579" s="225"/>
      <c r="G579" s="225"/>
      <c r="H579" s="225"/>
      <c r="I579" s="225"/>
      <c r="J579" s="225"/>
      <c r="K579" s="225"/>
      <c r="L579" s="225"/>
      <c r="M579" s="225"/>
      <c r="N579" s="225"/>
      <c r="O579" s="225"/>
      <c r="P579" s="225"/>
      <c r="Q579" s="225"/>
      <c r="R579" s="225"/>
      <c r="S579" s="225"/>
      <c r="T579" s="225"/>
      <c r="U579" s="225"/>
      <c r="V579" s="225"/>
      <c r="W579" s="225"/>
      <c r="X579" s="206"/>
      <c r="Y579" s="206"/>
      <c r="Z579" s="206"/>
      <c r="AA579" s="206"/>
      <c r="AB579" s="206"/>
      <c r="AC579" s="206"/>
      <c r="AD579" s="206"/>
      <c r="AE579" s="206"/>
      <c r="AF579" s="206"/>
      <c r="AG579" s="206" t="s">
        <v>280</v>
      </c>
      <c r="AH579" s="206">
        <v>0</v>
      </c>
      <c r="AI579" s="206"/>
      <c r="AJ579" s="206"/>
      <c r="AK579" s="206"/>
      <c r="AL579" s="206"/>
      <c r="AM579" s="206"/>
      <c r="AN579" s="206"/>
      <c r="AO579" s="206"/>
      <c r="AP579" s="206"/>
      <c r="AQ579" s="206"/>
      <c r="AR579" s="206"/>
      <c r="AS579" s="206"/>
      <c r="AT579" s="206"/>
      <c r="AU579" s="206"/>
      <c r="AV579" s="206"/>
      <c r="AW579" s="206"/>
      <c r="AX579" s="206"/>
      <c r="AY579" s="206"/>
      <c r="AZ579" s="206"/>
      <c r="BA579" s="206"/>
      <c r="BB579" s="206"/>
      <c r="BC579" s="206"/>
      <c r="BD579" s="206"/>
      <c r="BE579" s="206"/>
      <c r="BF579" s="206"/>
      <c r="BG579" s="206"/>
      <c r="BH579" s="206"/>
    </row>
    <row r="580" spans="1:60" outlineLevel="1" x14ac:dyDescent="0.25">
      <c r="A580" s="223"/>
      <c r="B580" s="224"/>
      <c r="C580" s="254" t="s">
        <v>1184</v>
      </c>
      <c r="D580" s="226"/>
      <c r="E580" s="227">
        <v>341.76920000000001</v>
      </c>
      <c r="F580" s="225"/>
      <c r="G580" s="225"/>
      <c r="H580" s="225"/>
      <c r="I580" s="225"/>
      <c r="J580" s="225"/>
      <c r="K580" s="225"/>
      <c r="L580" s="225"/>
      <c r="M580" s="225"/>
      <c r="N580" s="225"/>
      <c r="O580" s="225"/>
      <c r="P580" s="225"/>
      <c r="Q580" s="225"/>
      <c r="R580" s="225"/>
      <c r="S580" s="225"/>
      <c r="T580" s="225"/>
      <c r="U580" s="225"/>
      <c r="V580" s="225"/>
      <c r="W580" s="225"/>
      <c r="X580" s="206"/>
      <c r="Y580" s="206"/>
      <c r="Z580" s="206"/>
      <c r="AA580" s="206"/>
      <c r="AB580" s="206"/>
      <c r="AC580" s="206"/>
      <c r="AD580" s="206"/>
      <c r="AE580" s="206"/>
      <c r="AF580" s="206"/>
      <c r="AG580" s="206" t="s">
        <v>280</v>
      </c>
      <c r="AH580" s="206">
        <v>0</v>
      </c>
      <c r="AI580" s="206"/>
      <c r="AJ580" s="206"/>
      <c r="AK580" s="206"/>
      <c r="AL580" s="206"/>
      <c r="AM580" s="206"/>
      <c r="AN580" s="206"/>
      <c r="AO580" s="206"/>
      <c r="AP580" s="206"/>
      <c r="AQ580" s="206"/>
      <c r="AR580" s="206"/>
      <c r="AS580" s="206"/>
      <c r="AT580" s="206"/>
      <c r="AU580" s="206"/>
      <c r="AV580" s="206"/>
      <c r="AW580" s="206"/>
      <c r="AX580" s="206"/>
      <c r="AY580" s="206"/>
      <c r="AZ580" s="206"/>
      <c r="BA580" s="206"/>
      <c r="BB580" s="206"/>
      <c r="BC580" s="206"/>
      <c r="BD580" s="206"/>
      <c r="BE580" s="206"/>
      <c r="BF580" s="206"/>
      <c r="BG580" s="206"/>
      <c r="BH580" s="206"/>
    </row>
    <row r="581" spans="1:60" ht="20.399999999999999" outlineLevel="1" x14ac:dyDescent="0.25">
      <c r="A581" s="237">
        <v>105</v>
      </c>
      <c r="B581" s="238" t="s">
        <v>873</v>
      </c>
      <c r="C581" s="253" t="s">
        <v>874</v>
      </c>
      <c r="D581" s="239" t="s">
        <v>314</v>
      </c>
      <c r="E581" s="240">
        <v>523.49090000000001</v>
      </c>
      <c r="F581" s="241"/>
      <c r="G581" s="242">
        <f>ROUND(E581*F581,2)</f>
        <v>0</v>
      </c>
      <c r="H581" s="241"/>
      <c r="I581" s="242">
        <f>ROUND(E581*H581,2)</f>
        <v>0</v>
      </c>
      <c r="J581" s="241"/>
      <c r="K581" s="242">
        <f>ROUND(E581*J581,2)</f>
        <v>0</v>
      </c>
      <c r="L581" s="242">
        <v>21</v>
      </c>
      <c r="M581" s="242">
        <f>G581*(1+L581/100)</f>
        <v>0</v>
      </c>
      <c r="N581" s="242">
        <v>2.0000000000000001E-4</v>
      </c>
      <c r="O581" s="242">
        <f>ROUND(E581*N581,2)</f>
        <v>0.1</v>
      </c>
      <c r="P581" s="242">
        <v>0</v>
      </c>
      <c r="Q581" s="243">
        <f>ROUND(E581*P581,2)</f>
        <v>0</v>
      </c>
      <c r="R581" s="225"/>
      <c r="S581" s="225" t="s">
        <v>276</v>
      </c>
      <c r="T581" s="225" t="s">
        <v>277</v>
      </c>
      <c r="U581" s="225">
        <v>3.2480000000000002E-2</v>
      </c>
      <c r="V581" s="225">
        <f>ROUND(E581*U581,2)</f>
        <v>17</v>
      </c>
      <c r="W581" s="225"/>
      <c r="X581" s="206"/>
      <c r="Y581" s="206"/>
      <c r="Z581" s="206"/>
      <c r="AA581" s="206"/>
      <c r="AB581" s="206"/>
      <c r="AC581" s="206"/>
      <c r="AD581" s="206"/>
      <c r="AE581" s="206"/>
      <c r="AF581" s="206"/>
      <c r="AG581" s="206" t="s">
        <v>659</v>
      </c>
      <c r="AH581" s="206"/>
      <c r="AI581" s="206"/>
      <c r="AJ581" s="206"/>
      <c r="AK581" s="206"/>
      <c r="AL581" s="206"/>
      <c r="AM581" s="206"/>
      <c r="AN581" s="206"/>
      <c r="AO581" s="206"/>
      <c r="AP581" s="206"/>
      <c r="AQ581" s="206"/>
      <c r="AR581" s="206"/>
      <c r="AS581" s="206"/>
      <c r="AT581" s="206"/>
      <c r="AU581" s="206"/>
      <c r="AV581" s="206"/>
      <c r="AW581" s="206"/>
      <c r="AX581" s="206"/>
      <c r="AY581" s="206"/>
      <c r="AZ581" s="206"/>
      <c r="BA581" s="206"/>
      <c r="BB581" s="206"/>
      <c r="BC581" s="206"/>
      <c r="BD581" s="206"/>
      <c r="BE581" s="206"/>
      <c r="BF581" s="206"/>
      <c r="BG581" s="206"/>
      <c r="BH581" s="206"/>
    </row>
    <row r="582" spans="1:60" outlineLevel="1" x14ac:dyDescent="0.25">
      <c r="A582" s="223"/>
      <c r="B582" s="224"/>
      <c r="C582" s="254" t="s">
        <v>1185</v>
      </c>
      <c r="D582" s="226"/>
      <c r="E582" s="227">
        <v>160.91</v>
      </c>
      <c r="F582" s="225"/>
      <c r="G582" s="225"/>
      <c r="H582" s="225"/>
      <c r="I582" s="225"/>
      <c r="J582" s="225"/>
      <c r="K582" s="225"/>
      <c r="L582" s="225"/>
      <c r="M582" s="225"/>
      <c r="N582" s="225"/>
      <c r="O582" s="225"/>
      <c r="P582" s="225"/>
      <c r="Q582" s="225"/>
      <c r="R582" s="225"/>
      <c r="S582" s="225"/>
      <c r="T582" s="225"/>
      <c r="U582" s="225"/>
      <c r="V582" s="225"/>
      <c r="W582" s="225"/>
      <c r="X582" s="206"/>
      <c r="Y582" s="206"/>
      <c r="Z582" s="206"/>
      <c r="AA582" s="206"/>
      <c r="AB582" s="206"/>
      <c r="AC582" s="206"/>
      <c r="AD582" s="206"/>
      <c r="AE582" s="206"/>
      <c r="AF582" s="206"/>
      <c r="AG582" s="206" t="s">
        <v>280</v>
      </c>
      <c r="AH582" s="206">
        <v>0</v>
      </c>
      <c r="AI582" s="206"/>
      <c r="AJ582" s="206"/>
      <c r="AK582" s="206"/>
      <c r="AL582" s="206"/>
      <c r="AM582" s="206"/>
      <c r="AN582" s="206"/>
      <c r="AO582" s="206"/>
      <c r="AP582" s="206"/>
      <c r="AQ582" s="206"/>
      <c r="AR582" s="206"/>
      <c r="AS582" s="206"/>
      <c r="AT582" s="206"/>
      <c r="AU582" s="206"/>
      <c r="AV582" s="206"/>
      <c r="AW582" s="206"/>
      <c r="AX582" s="206"/>
      <c r="AY582" s="206"/>
      <c r="AZ582" s="206"/>
      <c r="BA582" s="206"/>
      <c r="BB582" s="206"/>
      <c r="BC582" s="206"/>
      <c r="BD582" s="206"/>
      <c r="BE582" s="206"/>
      <c r="BF582" s="206"/>
      <c r="BG582" s="206"/>
      <c r="BH582" s="206"/>
    </row>
    <row r="583" spans="1:60" outlineLevel="1" x14ac:dyDescent="0.25">
      <c r="A583" s="223"/>
      <c r="B583" s="224"/>
      <c r="C583" s="254" t="s">
        <v>1186</v>
      </c>
      <c r="D583" s="226"/>
      <c r="E583" s="227">
        <v>341.76920000000001</v>
      </c>
      <c r="F583" s="225"/>
      <c r="G583" s="225"/>
      <c r="H583" s="225"/>
      <c r="I583" s="225"/>
      <c r="J583" s="225"/>
      <c r="K583" s="225"/>
      <c r="L583" s="225"/>
      <c r="M583" s="225"/>
      <c r="N583" s="225"/>
      <c r="O583" s="225"/>
      <c r="P583" s="225"/>
      <c r="Q583" s="225"/>
      <c r="R583" s="225"/>
      <c r="S583" s="225"/>
      <c r="T583" s="225"/>
      <c r="U583" s="225"/>
      <c r="V583" s="225"/>
      <c r="W583" s="225"/>
      <c r="X583" s="206"/>
      <c r="Y583" s="206"/>
      <c r="Z583" s="206"/>
      <c r="AA583" s="206"/>
      <c r="AB583" s="206"/>
      <c r="AC583" s="206"/>
      <c r="AD583" s="206"/>
      <c r="AE583" s="206"/>
      <c r="AF583" s="206"/>
      <c r="AG583" s="206" t="s">
        <v>280</v>
      </c>
      <c r="AH583" s="206">
        <v>0</v>
      </c>
      <c r="AI583" s="206"/>
      <c r="AJ583" s="206"/>
      <c r="AK583" s="206"/>
      <c r="AL583" s="206"/>
      <c r="AM583" s="206"/>
      <c r="AN583" s="206"/>
      <c r="AO583" s="206"/>
      <c r="AP583" s="206"/>
      <c r="AQ583" s="206"/>
      <c r="AR583" s="206"/>
      <c r="AS583" s="206"/>
      <c r="AT583" s="206"/>
      <c r="AU583" s="206"/>
      <c r="AV583" s="206"/>
      <c r="AW583" s="206"/>
      <c r="AX583" s="206"/>
      <c r="AY583" s="206"/>
      <c r="AZ583" s="206"/>
      <c r="BA583" s="206"/>
      <c r="BB583" s="206"/>
      <c r="BC583" s="206"/>
      <c r="BD583" s="206"/>
      <c r="BE583" s="206"/>
      <c r="BF583" s="206"/>
      <c r="BG583" s="206"/>
      <c r="BH583" s="206"/>
    </row>
    <row r="584" spans="1:60" outlineLevel="1" x14ac:dyDescent="0.25">
      <c r="A584" s="223"/>
      <c r="B584" s="224"/>
      <c r="C584" s="254" t="s">
        <v>1187</v>
      </c>
      <c r="D584" s="226"/>
      <c r="E584" s="227">
        <v>100.7548</v>
      </c>
      <c r="F584" s="225"/>
      <c r="G584" s="225"/>
      <c r="H584" s="225"/>
      <c r="I584" s="225"/>
      <c r="J584" s="225"/>
      <c r="K584" s="225"/>
      <c r="L584" s="225"/>
      <c r="M584" s="225"/>
      <c r="N584" s="225"/>
      <c r="O584" s="225"/>
      <c r="P584" s="225"/>
      <c r="Q584" s="225"/>
      <c r="R584" s="225"/>
      <c r="S584" s="225"/>
      <c r="T584" s="225"/>
      <c r="U584" s="225"/>
      <c r="V584" s="225"/>
      <c r="W584" s="225"/>
      <c r="X584" s="206"/>
      <c r="Y584" s="206"/>
      <c r="Z584" s="206"/>
      <c r="AA584" s="206"/>
      <c r="AB584" s="206"/>
      <c r="AC584" s="206"/>
      <c r="AD584" s="206"/>
      <c r="AE584" s="206"/>
      <c r="AF584" s="206"/>
      <c r="AG584" s="206" t="s">
        <v>280</v>
      </c>
      <c r="AH584" s="206">
        <v>0</v>
      </c>
      <c r="AI584" s="206"/>
      <c r="AJ584" s="206"/>
      <c r="AK584" s="206"/>
      <c r="AL584" s="206"/>
      <c r="AM584" s="206"/>
      <c r="AN584" s="206"/>
      <c r="AO584" s="206"/>
      <c r="AP584" s="206"/>
      <c r="AQ584" s="206"/>
      <c r="AR584" s="206"/>
      <c r="AS584" s="206"/>
      <c r="AT584" s="206"/>
      <c r="AU584" s="206"/>
      <c r="AV584" s="206"/>
      <c r="AW584" s="206"/>
      <c r="AX584" s="206"/>
      <c r="AY584" s="206"/>
      <c r="AZ584" s="206"/>
      <c r="BA584" s="206"/>
      <c r="BB584" s="206"/>
      <c r="BC584" s="206"/>
      <c r="BD584" s="206"/>
      <c r="BE584" s="206"/>
      <c r="BF584" s="206"/>
      <c r="BG584" s="206"/>
      <c r="BH584" s="206"/>
    </row>
    <row r="585" spans="1:60" outlineLevel="1" x14ac:dyDescent="0.25">
      <c r="A585" s="223"/>
      <c r="B585" s="224"/>
      <c r="C585" s="254" t="s">
        <v>954</v>
      </c>
      <c r="D585" s="226"/>
      <c r="E585" s="227">
        <v>-79.943100000000001</v>
      </c>
      <c r="F585" s="225"/>
      <c r="G585" s="225"/>
      <c r="H585" s="225"/>
      <c r="I585" s="225"/>
      <c r="J585" s="225"/>
      <c r="K585" s="225"/>
      <c r="L585" s="225"/>
      <c r="M585" s="225"/>
      <c r="N585" s="225"/>
      <c r="O585" s="225"/>
      <c r="P585" s="225"/>
      <c r="Q585" s="225"/>
      <c r="R585" s="225"/>
      <c r="S585" s="225"/>
      <c r="T585" s="225"/>
      <c r="U585" s="225"/>
      <c r="V585" s="225"/>
      <c r="W585" s="225"/>
      <c r="X585" s="206"/>
      <c r="Y585" s="206"/>
      <c r="Z585" s="206"/>
      <c r="AA585" s="206"/>
      <c r="AB585" s="206"/>
      <c r="AC585" s="206"/>
      <c r="AD585" s="206"/>
      <c r="AE585" s="206"/>
      <c r="AF585" s="206"/>
      <c r="AG585" s="206" t="s">
        <v>280</v>
      </c>
      <c r="AH585" s="206">
        <v>0</v>
      </c>
      <c r="AI585" s="206"/>
      <c r="AJ585" s="206"/>
      <c r="AK585" s="206"/>
      <c r="AL585" s="206"/>
      <c r="AM585" s="206"/>
      <c r="AN585" s="206"/>
      <c r="AO585" s="206"/>
      <c r="AP585" s="206"/>
      <c r="AQ585" s="206"/>
      <c r="AR585" s="206"/>
      <c r="AS585" s="206"/>
      <c r="AT585" s="206"/>
      <c r="AU585" s="206"/>
      <c r="AV585" s="206"/>
      <c r="AW585" s="206"/>
      <c r="AX585" s="206"/>
      <c r="AY585" s="206"/>
      <c r="AZ585" s="206"/>
      <c r="BA585" s="206"/>
      <c r="BB585" s="206"/>
      <c r="BC585" s="206"/>
      <c r="BD585" s="206"/>
      <c r="BE585" s="206"/>
      <c r="BF585" s="206"/>
      <c r="BG585" s="206"/>
      <c r="BH585" s="206"/>
    </row>
    <row r="586" spans="1:60" ht="20.399999999999999" outlineLevel="1" x14ac:dyDescent="0.25">
      <c r="A586" s="237">
        <v>106</v>
      </c>
      <c r="B586" s="238" t="s">
        <v>1188</v>
      </c>
      <c r="C586" s="253" t="s">
        <v>1189</v>
      </c>
      <c r="D586" s="239" t="s">
        <v>314</v>
      </c>
      <c r="E586" s="240">
        <v>79.943100000000001</v>
      </c>
      <c r="F586" s="241"/>
      <c r="G586" s="242">
        <f>ROUND(E586*F586,2)</f>
        <v>0</v>
      </c>
      <c r="H586" s="241"/>
      <c r="I586" s="242">
        <f>ROUND(E586*H586,2)</f>
        <v>0</v>
      </c>
      <c r="J586" s="241"/>
      <c r="K586" s="242">
        <f>ROUND(E586*J586,2)</f>
        <v>0</v>
      </c>
      <c r="L586" s="242">
        <v>21</v>
      </c>
      <c r="M586" s="242">
        <f>G586*(1+L586/100)</f>
        <v>0</v>
      </c>
      <c r="N586" s="242">
        <v>1.7000000000000001E-4</v>
      </c>
      <c r="O586" s="242">
        <f>ROUND(E586*N586,2)</f>
        <v>0.01</v>
      </c>
      <c r="P586" s="242">
        <v>0</v>
      </c>
      <c r="Q586" s="243">
        <f>ROUND(E586*P586,2)</f>
        <v>0</v>
      </c>
      <c r="R586" s="225"/>
      <c r="S586" s="225" t="s">
        <v>276</v>
      </c>
      <c r="T586" s="225" t="s">
        <v>277</v>
      </c>
      <c r="U586" s="225">
        <v>3.2480000000000002E-2</v>
      </c>
      <c r="V586" s="225">
        <f>ROUND(E586*U586,2)</f>
        <v>2.6</v>
      </c>
      <c r="W586" s="225"/>
      <c r="X586" s="206"/>
      <c r="Y586" s="206"/>
      <c r="Z586" s="206"/>
      <c r="AA586" s="206"/>
      <c r="AB586" s="206"/>
      <c r="AC586" s="206"/>
      <c r="AD586" s="206"/>
      <c r="AE586" s="206"/>
      <c r="AF586" s="206"/>
      <c r="AG586" s="206" t="s">
        <v>659</v>
      </c>
      <c r="AH586" s="206"/>
      <c r="AI586" s="206"/>
      <c r="AJ586" s="206"/>
      <c r="AK586" s="206"/>
      <c r="AL586" s="206"/>
      <c r="AM586" s="206"/>
      <c r="AN586" s="206"/>
      <c r="AO586" s="206"/>
      <c r="AP586" s="206"/>
      <c r="AQ586" s="206"/>
      <c r="AR586" s="206"/>
      <c r="AS586" s="206"/>
      <c r="AT586" s="206"/>
      <c r="AU586" s="206"/>
      <c r="AV586" s="206"/>
      <c r="AW586" s="206"/>
      <c r="AX586" s="206"/>
      <c r="AY586" s="206"/>
      <c r="AZ586" s="206"/>
      <c r="BA586" s="206"/>
      <c r="BB586" s="206"/>
      <c r="BC586" s="206"/>
      <c r="BD586" s="206"/>
      <c r="BE586" s="206"/>
      <c r="BF586" s="206"/>
      <c r="BG586" s="206"/>
      <c r="BH586" s="206"/>
    </row>
    <row r="587" spans="1:60" ht="20.399999999999999" outlineLevel="1" x14ac:dyDescent="0.25">
      <c r="A587" s="223"/>
      <c r="B587" s="224"/>
      <c r="C587" s="254" t="s">
        <v>938</v>
      </c>
      <c r="D587" s="226"/>
      <c r="E587" s="227">
        <v>79.943129999999996</v>
      </c>
      <c r="F587" s="225"/>
      <c r="G587" s="225"/>
      <c r="H587" s="225"/>
      <c r="I587" s="225"/>
      <c r="J587" s="225"/>
      <c r="K587" s="225"/>
      <c r="L587" s="225"/>
      <c r="M587" s="225"/>
      <c r="N587" s="225"/>
      <c r="O587" s="225"/>
      <c r="P587" s="225"/>
      <c r="Q587" s="225"/>
      <c r="R587" s="225"/>
      <c r="S587" s="225"/>
      <c r="T587" s="225"/>
      <c r="U587" s="225"/>
      <c r="V587" s="225"/>
      <c r="W587" s="225"/>
      <c r="X587" s="206"/>
      <c r="Y587" s="206"/>
      <c r="Z587" s="206"/>
      <c r="AA587" s="206"/>
      <c r="AB587" s="206"/>
      <c r="AC587" s="206"/>
      <c r="AD587" s="206"/>
      <c r="AE587" s="206"/>
      <c r="AF587" s="206"/>
      <c r="AG587" s="206" t="s">
        <v>280</v>
      </c>
      <c r="AH587" s="206">
        <v>0</v>
      </c>
      <c r="AI587" s="206"/>
      <c r="AJ587" s="206"/>
      <c r="AK587" s="206"/>
      <c r="AL587" s="206"/>
      <c r="AM587" s="206"/>
      <c r="AN587" s="206"/>
      <c r="AO587" s="206"/>
      <c r="AP587" s="206"/>
      <c r="AQ587" s="206"/>
      <c r="AR587" s="206"/>
      <c r="AS587" s="206"/>
      <c r="AT587" s="206"/>
      <c r="AU587" s="206"/>
      <c r="AV587" s="206"/>
      <c r="AW587" s="206"/>
      <c r="AX587" s="206"/>
      <c r="AY587" s="206"/>
      <c r="AZ587" s="206"/>
      <c r="BA587" s="206"/>
      <c r="BB587" s="206"/>
      <c r="BC587" s="206"/>
      <c r="BD587" s="206"/>
      <c r="BE587" s="206"/>
      <c r="BF587" s="206"/>
      <c r="BG587" s="206"/>
      <c r="BH587" s="206"/>
    </row>
    <row r="588" spans="1:60" ht="20.399999999999999" outlineLevel="1" x14ac:dyDescent="0.25">
      <c r="A588" s="237">
        <v>107</v>
      </c>
      <c r="B588" s="238" t="s">
        <v>1190</v>
      </c>
      <c r="C588" s="253" t="s">
        <v>1191</v>
      </c>
      <c r="D588" s="239" t="s">
        <v>314</v>
      </c>
      <c r="E588" s="240">
        <v>79.943100000000001</v>
      </c>
      <c r="F588" s="241"/>
      <c r="G588" s="242">
        <f>ROUND(E588*F588,2)</f>
        <v>0</v>
      </c>
      <c r="H588" s="241"/>
      <c r="I588" s="242">
        <f>ROUND(E588*H588,2)</f>
        <v>0</v>
      </c>
      <c r="J588" s="241"/>
      <c r="K588" s="242">
        <f>ROUND(E588*J588,2)</f>
        <v>0</v>
      </c>
      <c r="L588" s="242">
        <v>21</v>
      </c>
      <c r="M588" s="242">
        <f>G588*(1+L588/100)</f>
        <v>0</v>
      </c>
      <c r="N588" s="242">
        <v>3.3E-4</v>
      </c>
      <c r="O588" s="242">
        <f>ROUND(E588*N588,2)</f>
        <v>0.03</v>
      </c>
      <c r="P588" s="242">
        <v>0</v>
      </c>
      <c r="Q588" s="243">
        <f>ROUND(E588*P588,2)</f>
        <v>0</v>
      </c>
      <c r="R588" s="225"/>
      <c r="S588" s="225" t="s">
        <v>276</v>
      </c>
      <c r="T588" s="225" t="s">
        <v>277</v>
      </c>
      <c r="U588" s="225">
        <v>0.10191</v>
      </c>
      <c r="V588" s="225">
        <f>ROUND(E588*U588,2)</f>
        <v>8.15</v>
      </c>
      <c r="W588" s="225"/>
      <c r="X588" s="206"/>
      <c r="Y588" s="206"/>
      <c r="Z588" s="206"/>
      <c r="AA588" s="206"/>
      <c r="AB588" s="206"/>
      <c r="AC588" s="206"/>
      <c r="AD588" s="206"/>
      <c r="AE588" s="206"/>
      <c r="AF588" s="206"/>
      <c r="AG588" s="206" t="s">
        <v>659</v>
      </c>
      <c r="AH588" s="206"/>
      <c r="AI588" s="206"/>
      <c r="AJ588" s="206"/>
      <c r="AK588" s="206"/>
      <c r="AL588" s="206"/>
      <c r="AM588" s="206"/>
      <c r="AN588" s="206"/>
      <c r="AO588" s="206"/>
      <c r="AP588" s="206"/>
      <c r="AQ588" s="206"/>
      <c r="AR588" s="206"/>
      <c r="AS588" s="206"/>
      <c r="AT588" s="206"/>
      <c r="AU588" s="206"/>
      <c r="AV588" s="206"/>
      <c r="AW588" s="206"/>
      <c r="AX588" s="206"/>
      <c r="AY588" s="206"/>
      <c r="AZ588" s="206"/>
      <c r="BA588" s="206"/>
      <c r="BB588" s="206"/>
      <c r="BC588" s="206"/>
      <c r="BD588" s="206"/>
      <c r="BE588" s="206"/>
      <c r="BF588" s="206"/>
      <c r="BG588" s="206"/>
      <c r="BH588" s="206"/>
    </row>
    <row r="589" spans="1:60" ht="20.399999999999999" outlineLevel="1" x14ac:dyDescent="0.25">
      <c r="A589" s="223"/>
      <c r="B589" s="224"/>
      <c r="C589" s="254" t="s">
        <v>938</v>
      </c>
      <c r="D589" s="226"/>
      <c r="E589" s="227">
        <v>79.943129999999996</v>
      </c>
      <c r="F589" s="225"/>
      <c r="G589" s="225"/>
      <c r="H589" s="225"/>
      <c r="I589" s="225"/>
      <c r="J589" s="225"/>
      <c r="K589" s="225"/>
      <c r="L589" s="225"/>
      <c r="M589" s="225"/>
      <c r="N589" s="225"/>
      <c r="O589" s="225"/>
      <c r="P589" s="225"/>
      <c r="Q589" s="225"/>
      <c r="R589" s="225"/>
      <c r="S589" s="225"/>
      <c r="T589" s="225"/>
      <c r="U589" s="225"/>
      <c r="V589" s="225"/>
      <c r="W589" s="225"/>
      <c r="X589" s="206"/>
      <c r="Y589" s="206"/>
      <c r="Z589" s="206"/>
      <c r="AA589" s="206"/>
      <c r="AB589" s="206"/>
      <c r="AC589" s="206"/>
      <c r="AD589" s="206"/>
      <c r="AE589" s="206"/>
      <c r="AF589" s="206"/>
      <c r="AG589" s="206" t="s">
        <v>280</v>
      </c>
      <c r="AH589" s="206">
        <v>0</v>
      </c>
      <c r="AI589" s="206"/>
      <c r="AJ589" s="206"/>
      <c r="AK589" s="206"/>
      <c r="AL589" s="206"/>
      <c r="AM589" s="206"/>
      <c r="AN589" s="206"/>
      <c r="AO589" s="206"/>
      <c r="AP589" s="206"/>
      <c r="AQ589" s="206"/>
      <c r="AR589" s="206"/>
      <c r="AS589" s="206"/>
      <c r="AT589" s="206"/>
      <c r="AU589" s="206"/>
      <c r="AV589" s="206"/>
      <c r="AW589" s="206"/>
      <c r="AX589" s="206"/>
      <c r="AY589" s="206"/>
      <c r="AZ589" s="206"/>
      <c r="BA589" s="206"/>
      <c r="BB589" s="206"/>
      <c r="BC589" s="206"/>
      <c r="BD589" s="206"/>
      <c r="BE589" s="206"/>
      <c r="BF589" s="206"/>
      <c r="BG589" s="206"/>
      <c r="BH589" s="206"/>
    </row>
    <row r="590" spans="1:60" ht="20.399999999999999" outlineLevel="1" x14ac:dyDescent="0.25">
      <c r="A590" s="237">
        <v>108</v>
      </c>
      <c r="B590" s="238" t="s">
        <v>879</v>
      </c>
      <c r="C590" s="253" t="s">
        <v>1192</v>
      </c>
      <c r="D590" s="239" t="s">
        <v>314</v>
      </c>
      <c r="E590" s="240">
        <v>523.49090000000001</v>
      </c>
      <c r="F590" s="241"/>
      <c r="G590" s="242">
        <f>ROUND(E590*F590,2)</f>
        <v>0</v>
      </c>
      <c r="H590" s="241"/>
      <c r="I590" s="242">
        <f>ROUND(E590*H590,2)</f>
        <v>0</v>
      </c>
      <c r="J590" s="241"/>
      <c r="K590" s="242">
        <f>ROUND(E590*J590,2)</f>
        <v>0</v>
      </c>
      <c r="L590" s="242">
        <v>21</v>
      </c>
      <c r="M590" s="242">
        <f>G590*(1+L590/100)</f>
        <v>0</v>
      </c>
      <c r="N590" s="242">
        <v>1.9000000000000001E-4</v>
      </c>
      <c r="O590" s="242">
        <f>ROUND(E590*N590,2)</f>
        <v>0.1</v>
      </c>
      <c r="P590" s="242">
        <v>0</v>
      </c>
      <c r="Q590" s="243">
        <f>ROUND(E590*P590,2)</f>
        <v>0</v>
      </c>
      <c r="R590" s="225"/>
      <c r="S590" s="225" t="s">
        <v>881</v>
      </c>
      <c r="T590" s="225" t="s">
        <v>277</v>
      </c>
      <c r="U590" s="225">
        <v>9.7170000000000006E-2</v>
      </c>
      <c r="V590" s="225">
        <f>ROUND(E590*U590,2)</f>
        <v>50.87</v>
      </c>
      <c r="W590" s="225"/>
      <c r="X590" s="206"/>
      <c r="Y590" s="206"/>
      <c r="Z590" s="206"/>
      <c r="AA590" s="206"/>
      <c r="AB590" s="206"/>
      <c r="AC590" s="206"/>
      <c r="AD590" s="206"/>
      <c r="AE590" s="206"/>
      <c r="AF590" s="206"/>
      <c r="AG590" s="206" t="s">
        <v>659</v>
      </c>
      <c r="AH590" s="206"/>
      <c r="AI590" s="206"/>
      <c r="AJ590" s="206"/>
      <c r="AK590" s="206"/>
      <c r="AL590" s="206"/>
      <c r="AM590" s="206"/>
      <c r="AN590" s="206"/>
      <c r="AO590" s="206"/>
      <c r="AP590" s="206"/>
      <c r="AQ590" s="206"/>
      <c r="AR590" s="206"/>
      <c r="AS590" s="206"/>
      <c r="AT590" s="206"/>
      <c r="AU590" s="206"/>
      <c r="AV590" s="206"/>
      <c r="AW590" s="206"/>
      <c r="AX590" s="206"/>
      <c r="AY590" s="206"/>
      <c r="AZ590" s="206"/>
      <c r="BA590" s="206"/>
      <c r="BB590" s="206"/>
      <c r="BC590" s="206"/>
      <c r="BD590" s="206"/>
      <c r="BE590" s="206"/>
      <c r="BF590" s="206"/>
      <c r="BG590" s="206"/>
      <c r="BH590" s="206"/>
    </row>
    <row r="591" spans="1:60" outlineLevel="1" x14ac:dyDescent="0.25">
      <c r="A591" s="223"/>
      <c r="B591" s="224"/>
      <c r="C591" s="254" t="s">
        <v>1185</v>
      </c>
      <c r="D591" s="226"/>
      <c r="E591" s="227">
        <v>160.91</v>
      </c>
      <c r="F591" s="225"/>
      <c r="G591" s="225"/>
      <c r="H591" s="225"/>
      <c r="I591" s="225"/>
      <c r="J591" s="225"/>
      <c r="K591" s="225"/>
      <c r="L591" s="225"/>
      <c r="M591" s="225"/>
      <c r="N591" s="225"/>
      <c r="O591" s="225"/>
      <c r="P591" s="225"/>
      <c r="Q591" s="225"/>
      <c r="R591" s="225"/>
      <c r="S591" s="225"/>
      <c r="T591" s="225"/>
      <c r="U591" s="225"/>
      <c r="V591" s="225"/>
      <c r="W591" s="225"/>
      <c r="X591" s="206"/>
      <c r="Y591" s="206"/>
      <c r="Z591" s="206"/>
      <c r="AA591" s="206"/>
      <c r="AB591" s="206"/>
      <c r="AC591" s="206"/>
      <c r="AD591" s="206"/>
      <c r="AE591" s="206"/>
      <c r="AF591" s="206"/>
      <c r="AG591" s="206" t="s">
        <v>280</v>
      </c>
      <c r="AH591" s="206">
        <v>0</v>
      </c>
      <c r="AI591" s="206"/>
      <c r="AJ591" s="206"/>
      <c r="AK591" s="206"/>
      <c r="AL591" s="206"/>
      <c r="AM591" s="206"/>
      <c r="AN591" s="206"/>
      <c r="AO591" s="206"/>
      <c r="AP591" s="206"/>
      <c r="AQ591" s="206"/>
      <c r="AR591" s="206"/>
      <c r="AS591" s="206"/>
      <c r="AT591" s="206"/>
      <c r="AU591" s="206"/>
      <c r="AV591" s="206"/>
      <c r="AW591" s="206"/>
      <c r="AX591" s="206"/>
      <c r="AY591" s="206"/>
      <c r="AZ591" s="206"/>
      <c r="BA591" s="206"/>
      <c r="BB591" s="206"/>
      <c r="BC591" s="206"/>
      <c r="BD591" s="206"/>
      <c r="BE591" s="206"/>
      <c r="BF591" s="206"/>
      <c r="BG591" s="206"/>
      <c r="BH591" s="206"/>
    </row>
    <row r="592" spans="1:60" outlineLevel="1" x14ac:dyDescent="0.25">
      <c r="A592" s="223"/>
      <c r="B592" s="224"/>
      <c r="C592" s="254" t="s">
        <v>1186</v>
      </c>
      <c r="D592" s="226"/>
      <c r="E592" s="227">
        <v>341.76920000000001</v>
      </c>
      <c r="F592" s="225"/>
      <c r="G592" s="225"/>
      <c r="H592" s="225"/>
      <c r="I592" s="225"/>
      <c r="J592" s="225"/>
      <c r="K592" s="225"/>
      <c r="L592" s="225"/>
      <c r="M592" s="225"/>
      <c r="N592" s="225"/>
      <c r="O592" s="225"/>
      <c r="P592" s="225"/>
      <c r="Q592" s="225"/>
      <c r="R592" s="225"/>
      <c r="S592" s="225"/>
      <c r="T592" s="225"/>
      <c r="U592" s="225"/>
      <c r="V592" s="225"/>
      <c r="W592" s="225"/>
      <c r="X592" s="206"/>
      <c r="Y592" s="206"/>
      <c r="Z592" s="206"/>
      <c r="AA592" s="206"/>
      <c r="AB592" s="206"/>
      <c r="AC592" s="206"/>
      <c r="AD592" s="206"/>
      <c r="AE592" s="206"/>
      <c r="AF592" s="206"/>
      <c r="AG592" s="206" t="s">
        <v>280</v>
      </c>
      <c r="AH592" s="206">
        <v>0</v>
      </c>
      <c r="AI592" s="206"/>
      <c r="AJ592" s="206"/>
      <c r="AK592" s="206"/>
      <c r="AL592" s="206"/>
      <c r="AM592" s="206"/>
      <c r="AN592" s="206"/>
      <c r="AO592" s="206"/>
      <c r="AP592" s="206"/>
      <c r="AQ592" s="206"/>
      <c r="AR592" s="206"/>
      <c r="AS592" s="206"/>
      <c r="AT592" s="206"/>
      <c r="AU592" s="206"/>
      <c r="AV592" s="206"/>
      <c r="AW592" s="206"/>
      <c r="AX592" s="206"/>
      <c r="AY592" s="206"/>
      <c r="AZ592" s="206"/>
      <c r="BA592" s="206"/>
      <c r="BB592" s="206"/>
      <c r="BC592" s="206"/>
      <c r="BD592" s="206"/>
      <c r="BE592" s="206"/>
      <c r="BF592" s="206"/>
      <c r="BG592" s="206"/>
      <c r="BH592" s="206"/>
    </row>
    <row r="593" spans="1:60" outlineLevel="1" x14ac:dyDescent="0.25">
      <c r="A593" s="223"/>
      <c r="B593" s="224"/>
      <c r="C593" s="254" t="s">
        <v>1187</v>
      </c>
      <c r="D593" s="226"/>
      <c r="E593" s="227">
        <v>100.7548</v>
      </c>
      <c r="F593" s="225"/>
      <c r="G593" s="225"/>
      <c r="H593" s="225"/>
      <c r="I593" s="225"/>
      <c r="J593" s="225"/>
      <c r="K593" s="225"/>
      <c r="L593" s="225"/>
      <c r="M593" s="225"/>
      <c r="N593" s="225"/>
      <c r="O593" s="225"/>
      <c r="P593" s="225"/>
      <c r="Q593" s="225"/>
      <c r="R593" s="225"/>
      <c r="S593" s="225"/>
      <c r="T593" s="225"/>
      <c r="U593" s="225"/>
      <c r="V593" s="225"/>
      <c r="W593" s="225"/>
      <c r="X593" s="206"/>
      <c r="Y593" s="206"/>
      <c r="Z593" s="206"/>
      <c r="AA593" s="206"/>
      <c r="AB593" s="206"/>
      <c r="AC593" s="206"/>
      <c r="AD593" s="206"/>
      <c r="AE593" s="206"/>
      <c r="AF593" s="206"/>
      <c r="AG593" s="206" t="s">
        <v>280</v>
      </c>
      <c r="AH593" s="206">
        <v>0</v>
      </c>
      <c r="AI593" s="206"/>
      <c r="AJ593" s="206"/>
      <c r="AK593" s="206"/>
      <c r="AL593" s="206"/>
      <c r="AM593" s="206"/>
      <c r="AN593" s="206"/>
      <c r="AO593" s="206"/>
      <c r="AP593" s="206"/>
      <c r="AQ593" s="206"/>
      <c r="AR593" s="206"/>
      <c r="AS593" s="206"/>
      <c r="AT593" s="206"/>
      <c r="AU593" s="206"/>
      <c r="AV593" s="206"/>
      <c r="AW593" s="206"/>
      <c r="AX593" s="206"/>
      <c r="AY593" s="206"/>
      <c r="AZ593" s="206"/>
      <c r="BA593" s="206"/>
      <c r="BB593" s="206"/>
      <c r="BC593" s="206"/>
      <c r="BD593" s="206"/>
      <c r="BE593" s="206"/>
      <c r="BF593" s="206"/>
      <c r="BG593" s="206"/>
      <c r="BH593" s="206"/>
    </row>
    <row r="594" spans="1:60" outlineLevel="1" x14ac:dyDescent="0.25">
      <c r="A594" s="223"/>
      <c r="B594" s="224"/>
      <c r="C594" s="254" t="s">
        <v>954</v>
      </c>
      <c r="D594" s="226"/>
      <c r="E594" s="227">
        <v>-79.943100000000001</v>
      </c>
      <c r="F594" s="225"/>
      <c r="G594" s="225"/>
      <c r="H594" s="225"/>
      <c r="I594" s="225"/>
      <c r="J594" s="225"/>
      <c r="K594" s="225"/>
      <c r="L594" s="225"/>
      <c r="M594" s="225"/>
      <c r="N594" s="225"/>
      <c r="O594" s="225"/>
      <c r="P594" s="225"/>
      <c r="Q594" s="225"/>
      <c r="R594" s="225"/>
      <c r="S594" s="225"/>
      <c r="T594" s="225"/>
      <c r="U594" s="225"/>
      <c r="V594" s="225"/>
      <c r="W594" s="225"/>
      <c r="X594" s="206"/>
      <c r="Y594" s="206"/>
      <c r="Z594" s="206"/>
      <c r="AA594" s="206"/>
      <c r="AB594" s="206"/>
      <c r="AC594" s="206"/>
      <c r="AD594" s="206"/>
      <c r="AE594" s="206"/>
      <c r="AF594" s="206"/>
      <c r="AG594" s="206" t="s">
        <v>280</v>
      </c>
      <c r="AH594" s="206">
        <v>0</v>
      </c>
      <c r="AI594" s="206"/>
      <c r="AJ594" s="206"/>
      <c r="AK594" s="206"/>
      <c r="AL594" s="206"/>
      <c r="AM594" s="206"/>
      <c r="AN594" s="206"/>
      <c r="AO594" s="206"/>
      <c r="AP594" s="206"/>
      <c r="AQ594" s="206"/>
      <c r="AR594" s="206"/>
      <c r="AS594" s="206"/>
      <c r="AT594" s="206"/>
      <c r="AU594" s="206"/>
      <c r="AV594" s="206"/>
      <c r="AW594" s="206"/>
      <c r="AX594" s="206"/>
      <c r="AY594" s="206"/>
      <c r="AZ594" s="206"/>
      <c r="BA594" s="206"/>
      <c r="BB594" s="206"/>
      <c r="BC594" s="206"/>
      <c r="BD594" s="206"/>
      <c r="BE594" s="206"/>
      <c r="BF594" s="206"/>
      <c r="BG594" s="206"/>
      <c r="BH594" s="206"/>
    </row>
    <row r="595" spans="1:60" x14ac:dyDescent="0.25">
      <c r="A595" s="231" t="s">
        <v>271</v>
      </c>
      <c r="B595" s="232" t="s">
        <v>238</v>
      </c>
      <c r="C595" s="252" t="s">
        <v>239</v>
      </c>
      <c r="D595" s="233"/>
      <c r="E595" s="234"/>
      <c r="F595" s="235"/>
      <c r="G595" s="235">
        <f>SUMIF(AG596:AG596,"&lt;&gt;NOR",G596:G596)</f>
        <v>0</v>
      </c>
      <c r="H595" s="235"/>
      <c r="I595" s="235">
        <f>SUM(I596:I596)</f>
        <v>0</v>
      </c>
      <c r="J595" s="235"/>
      <c r="K595" s="235">
        <f>SUM(K596:K596)</f>
        <v>0</v>
      </c>
      <c r="L595" s="235"/>
      <c r="M595" s="235">
        <f>SUM(M596:M596)</f>
        <v>0</v>
      </c>
      <c r="N595" s="235"/>
      <c r="O595" s="235">
        <f>SUM(O596:O596)</f>
        <v>0</v>
      </c>
      <c r="P595" s="235"/>
      <c r="Q595" s="236">
        <f>SUM(Q596:Q596)</f>
        <v>0</v>
      </c>
      <c r="R595" s="230"/>
      <c r="S595" s="230"/>
      <c r="T595" s="230"/>
      <c r="U595" s="230"/>
      <c r="V595" s="230">
        <f>SUM(V596:V596)</f>
        <v>30</v>
      </c>
      <c r="W595" s="230"/>
      <c r="AG595" t="s">
        <v>272</v>
      </c>
    </row>
    <row r="596" spans="1:60" ht="20.399999999999999" outlineLevel="1" x14ac:dyDescent="0.25">
      <c r="A596" s="244">
        <v>109</v>
      </c>
      <c r="B596" s="245" t="s">
        <v>882</v>
      </c>
      <c r="C596" s="255" t="s">
        <v>883</v>
      </c>
      <c r="D596" s="246" t="s">
        <v>884</v>
      </c>
      <c r="E596" s="247">
        <v>30</v>
      </c>
      <c r="F596" s="248"/>
      <c r="G596" s="249">
        <f>ROUND(E596*F596,2)</f>
        <v>0</v>
      </c>
      <c r="H596" s="248"/>
      <c r="I596" s="249">
        <f>ROUND(E596*H596,2)</f>
        <v>0</v>
      </c>
      <c r="J596" s="248"/>
      <c r="K596" s="249">
        <f>ROUND(E596*J596,2)</f>
        <v>0</v>
      </c>
      <c r="L596" s="249">
        <v>21</v>
      </c>
      <c r="M596" s="249">
        <f>G596*(1+L596/100)</f>
        <v>0</v>
      </c>
      <c r="N596" s="249">
        <v>0</v>
      </c>
      <c r="O596" s="249">
        <f>ROUND(E596*N596,2)</f>
        <v>0</v>
      </c>
      <c r="P596" s="249">
        <v>0</v>
      </c>
      <c r="Q596" s="250">
        <f>ROUND(E596*P596,2)</f>
        <v>0</v>
      </c>
      <c r="R596" s="225"/>
      <c r="S596" s="225" t="s">
        <v>289</v>
      </c>
      <c r="T596" s="225" t="s">
        <v>277</v>
      </c>
      <c r="U596" s="225">
        <v>1</v>
      </c>
      <c r="V596" s="225">
        <f>ROUND(E596*U596,2)</f>
        <v>30</v>
      </c>
      <c r="W596" s="225"/>
      <c r="X596" s="206"/>
      <c r="Y596" s="206"/>
      <c r="Z596" s="206"/>
      <c r="AA596" s="206"/>
      <c r="AB596" s="206"/>
      <c r="AC596" s="206"/>
      <c r="AD596" s="206"/>
      <c r="AE596" s="206"/>
      <c r="AF596" s="206"/>
      <c r="AG596" s="206" t="s">
        <v>885</v>
      </c>
      <c r="AH596" s="206"/>
      <c r="AI596" s="206"/>
      <c r="AJ596" s="206"/>
      <c r="AK596" s="206"/>
      <c r="AL596" s="206"/>
      <c r="AM596" s="206"/>
      <c r="AN596" s="206"/>
      <c r="AO596" s="206"/>
      <c r="AP596" s="206"/>
      <c r="AQ596" s="206"/>
      <c r="AR596" s="206"/>
      <c r="AS596" s="206"/>
      <c r="AT596" s="206"/>
      <c r="AU596" s="206"/>
      <c r="AV596" s="206"/>
      <c r="AW596" s="206"/>
      <c r="AX596" s="206"/>
      <c r="AY596" s="206"/>
      <c r="AZ596" s="206"/>
      <c r="BA596" s="206"/>
      <c r="BB596" s="206"/>
      <c r="BC596" s="206"/>
      <c r="BD596" s="206"/>
      <c r="BE596" s="206"/>
      <c r="BF596" s="206"/>
      <c r="BG596" s="206"/>
      <c r="BH596" s="206"/>
    </row>
    <row r="597" spans="1:60" x14ac:dyDescent="0.25">
      <c r="A597" s="231" t="s">
        <v>271</v>
      </c>
      <c r="B597" s="232" t="s">
        <v>242</v>
      </c>
      <c r="C597" s="252" t="s">
        <v>243</v>
      </c>
      <c r="D597" s="233"/>
      <c r="E597" s="234"/>
      <c r="F597" s="235"/>
      <c r="G597" s="235">
        <f>SUMIF(AG598:AG603,"&lt;&gt;NOR",G598:G603)</f>
        <v>0</v>
      </c>
      <c r="H597" s="235"/>
      <c r="I597" s="235">
        <f>SUM(I598:I603)</f>
        <v>0</v>
      </c>
      <c r="J597" s="235"/>
      <c r="K597" s="235">
        <f>SUM(K598:K603)</f>
        <v>0</v>
      </c>
      <c r="L597" s="235"/>
      <c r="M597" s="235">
        <f>SUM(M598:M603)</f>
        <v>0</v>
      </c>
      <c r="N597" s="235"/>
      <c r="O597" s="235">
        <f>SUM(O598:O603)</f>
        <v>0</v>
      </c>
      <c r="P597" s="235"/>
      <c r="Q597" s="236">
        <f>SUM(Q598:Q603)</f>
        <v>0</v>
      </c>
      <c r="R597" s="230"/>
      <c r="S597" s="230"/>
      <c r="T597" s="230"/>
      <c r="U597" s="230"/>
      <c r="V597" s="230">
        <f>SUM(V598:V603)</f>
        <v>119.15</v>
      </c>
      <c r="W597" s="230"/>
      <c r="AG597" t="s">
        <v>272</v>
      </c>
    </row>
    <row r="598" spans="1:60" outlineLevel="1" x14ac:dyDescent="0.25">
      <c r="A598" s="244">
        <v>110</v>
      </c>
      <c r="B598" s="245" t="s">
        <v>886</v>
      </c>
      <c r="C598" s="255" t="s">
        <v>887</v>
      </c>
      <c r="D598" s="246" t="s">
        <v>320</v>
      </c>
      <c r="E598" s="247">
        <v>48.042940000000002</v>
      </c>
      <c r="F598" s="248"/>
      <c r="G598" s="249">
        <f>ROUND(E598*F598,2)</f>
        <v>0</v>
      </c>
      <c r="H598" s="248"/>
      <c r="I598" s="249">
        <f>ROUND(E598*H598,2)</f>
        <v>0</v>
      </c>
      <c r="J598" s="248"/>
      <c r="K598" s="249">
        <f>ROUND(E598*J598,2)</f>
        <v>0</v>
      </c>
      <c r="L598" s="249">
        <v>21</v>
      </c>
      <c r="M598" s="249">
        <f>G598*(1+L598/100)</f>
        <v>0</v>
      </c>
      <c r="N598" s="249">
        <v>0</v>
      </c>
      <c r="O598" s="249">
        <f>ROUND(E598*N598,2)</f>
        <v>0</v>
      </c>
      <c r="P598" s="249">
        <v>0</v>
      </c>
      <c r="Q598" s="250">
        <f>ROUND(E598*P598,2)</f>
        <v>0</v>
      </c>
      <c r="R598" s="225"/>
      <c r="S598" s="225" t="s">
        <v>276</v>
      </c>
      <c r="T598" s="225" t="s">
        <v>277</v>
      </c>
      <c r="U598" s="225">
        <v>0.63800000000000001</v>
      </c>
      <c r="V598" s="225">
        <f>ROUND(E598*U598,2)</f>
        <v>30.65</v>
      </c>
      <c r="W598" s="225"/>
      <c r="X598" s="206"/>
      <c r="Y598" s="206"/>
      <c r="Z598" s="206"/>
      <c r="AA598" s="206"/>
      <c r="AB598" s="206"/>
      <c r="AC598" s="206"/>
      <c r="AD598" s="206"/>
      <c r="AE598" s="206"/>
      <c r="AF598" s="206"/>
      <c r="AG598" s="206" t="s">
        <v>455</v>
      </c>
      <c r="AH598" s="206"/>
      <c r="AI598" s="206"/>
      <c r="AJ598" s="206"/>
      <c r="AK598" s="206"/>
      <c r="AL598" s="206"/>
      <c r="AM598" s="206"/>
      <c r="AN598" s="206"/>
      <c r="AO598" s="206"/>
      <c r="AP598" s="206"/>
      <c r="AQ598" s="206"/>
      <c r="AR598" s="206"/>
      <c r="AS598" s="206"/>
      <c r="AT598" s="206"/>
      <c r="AU598" s="206"/>
      <c r="AV598" s="206"/>
      <c r="AW598" s="206"/>
      <c r="AX598" s="206"/>
      <c r="AY598" s="206"/>
      <c r="AZ598" s="206"/>
      <c r="BA598" s="206"/>
      <c r="BB598" s="206"/>
      <c r="BC598" s="206"/>
      <c r="BD598" s="206"/>
      <c r="BE598" s="206"/>
      <c r="BF598" s="206"/>
      <c r="BG598" s="206"/>
      <c r="BH598" s="206"/>
    </row>
    <row r="599" spans="1:60" outlineLevel="1" x14ac:dyDescent="0.25">
      <c r="A599" s="244">
        <v>111</v>
      </c>
      <c r="B599" s="245" t="s">
        <v>888</v>
      </c>
      <c r="C599" s="255" t="s">
        <v>889</v>
      </c>
      <c r="D599" s="246" t="s">
        <v>320</v>
      </c>
      <c r="E599" s="247">
        <v>48.042940000000002</v>
      </c>
      <c r="F599" s="248"/>
      <c r="G599" s="249">
        <f>ROUND(E599*F599,2)</f>
        <v>0</v>
      </c>
      <c r="H599" s="248"/>
      <c r="I599" s="249">
        <f>ROUND(E599*H599,2)</f>
        <v>0</v>
      </c>
      <c r="J599" s="248"/>
      <c r="K599" s="249">
        <f>ROUND(E599*J599,2)</f>
        <v>0</v>
      </c>
      <c r="L599" s="249">
        <v>21</v>
      </c>
      <c r="M599" s="249">
        <f>G599*(1+L599/100)</f>
        <v>0</v>
      </c>
      <c r="N599" s="249">
        <v>0</v>
      </c>
      <c r="O599" s="249">
        <f>ROUND(E599*N599,2)</f>
        <v>0</v>
      </c>
      <c r="P599" s="249">
        <v>0</v>
      </c>
      <c r="Q599" s="250">
        <f>ROUND(E599*P599,2)</f>
        <v>0</v>
      </c>
      <c r="R599" s="225"/>
      <c r="S599" s="225" t="s">
        <v>276</v>
      </c>
      <c r="T599" s="225" t="s">
        <v>277</v>
      </c>
      <c r="U599" s="225">
        <v>0.01</v>
      </c>
      <c r="V599" s="225">
        <f>ROUND(E599*U599,2)</f>
        <v>0.48</v>
      </c>
      <c r="W599" s="225"/>
      <c r="X599" s="206"/>
      <c r="Y599" s="206"/>
      <c r="Z599" s="206"/>
      <c r="AA599" s="206"/>
      <c r="AB599" s="206"/>
      <c r="AC599" s="206"/>
      <c r="AD599" s="206"/>
      <c r="AE599" s="206"/>
      <c r="AF599" s="206"/>
      <c r="AG599" s="206" t="s">
        <v>455</v>
      </c>
      <c r="AH599" s="206"/>
      <c r="AI599" s="206"/>
      <c r="AJ599" s="206"/>
      <c r="AK599" s="206"/>
      <c r="AL599" s="206"/>
      <c r="AM599" s="206"/>
      <c r="AN599" s="206"/>
      <c r="AO599" s="206"/>
      <c r="AP599" s="206"/>
      <c r="AQ599" s="206"/>
      <c r="AR599" s="206"/>
      <c r="AS599" s="206"/>
      <c r="AT599" s="206"/>
      <c r="AU599" s="206"/>
      <c r="AV599" s="206"/>
      <c r="AW599" s="206"/>
      <c r="AX599" s="206"/>
      <c r="AY599" s="206"/>
      <c r="AZ599" s="206"/>
      <c r="BA599" s="206"/>
      <c r="BB599" s="206"/>
      <c r="BC599" s="206"/>
      <c r="BD599" s="206"/>
      <c r="BE599" s="206"/>
      <c r="BF599" s="206"/>
      <c r="BG599" s="206"/>
      <c r="BH599" s="206"/>
    </row>
    <row r="600" spans="1:60" ht="20.399999999999999" outlineLevel="1" x14ac:dyDescent="0.25">
      <c r="A600" s="244">
        <v>112</v>
      </c>
      <c r="B600" s="245" t="s">
        <v>890</v>
      </c>
      <c r="C600" s="255" t="s">
        <v>1193</v>
      </c>
      <c r="D600" s="246" t="s">
        <v>320</v>
      </c>
      <c r="E600" s="247">
        <v>576.51522</v>
      </c>
      <c r="F600" s="248"/>
      <c r="G600" s="249">
        <f>ROUND(E600*F600,2)</f>
        <v>0</v>
      </c>
      <c r="H600" s="248"/>
      <c r="I600" s="249">
        <f>ROUND(E600*H600,2)</f>
        <v>0</v>
      </c>
      <c r="J600" s="248"/>
      <c r="K600" s="249">
        <f>ROUND(E600*J600,2)</f>
        <v>0</v>
      </c>
      <c r="L600" s="249">
        <v>21</v>
      </c>
      <c r="M600" s="249">
        <f>G600*(1+L600/100)</f>
        <v>0</v>
      </c>
      <c r="N600" s="249">
        <v>0</v>
      </c>
      <c r="O600" s="249">
        <f>ROUND(E600*N600,2)</f>
        <v>0</v>
      </c>
      <c r="P600" s="249">
        <v>0</v>
      </c>
      <c r="Q600" s="250">
        <f>ROUND(E600*P600,2)</f>
        <v>0</v>
      </c>
      <c r="R600" s="225"/>
      <c r="S600" s="225" t="s">
        <v>276</v>
      </c>
      <c r="T600" s="225" t="s">
        <v>277</v>
      </c>
      <c r="U600" s="225">
        <v>0</v>
      </c>
      <c r="V600" s="225">
        <f>ROUND(E600*U600,2)</f>
        <v>0</v>
      </c>
      <c r="W600" s="225"/>
      <c r="X600" s="206"/>
      <c r="Y600" s="206"/>
      <c r="Z600" s="206"/>
      <c r="AA600" s="206"/>
      <c r="AB600" s="206"/>
      <c r="AC600" s="206"/>
      <c r="AD600" s="206"/>
      <c r="AE600" s="206"/>
      <c r="AF600" s="206"/>
      <c r="AG600" s="206" t="s">
        <v>455</v>
      </c>
      <c r="AH600" s="206"/>
      <c r="AI600" s="206"/>
      <c r="AJ600" s="206"/>
      <c r="AK600" s="206"/>
      <c r="AL600" s="206"/>
      <c r="AM600" s="206"/>
      <c r="AN600" s="206"/>
      <c r="AO600" s="206"/>
      <c r="AP600" s="206"/>
      <c r="AQ600" s="206"/>
      <c r="AR600" s="206"/>
      <c r="AS600" s="206"/>
      <c r="AT600" s="206"/>
      <c r="AU600" s="206"/>
      <c r="AV600" s="206"/>
      <c r="AW600" s="206"/>
      <c r="AX600" s="206"/>
      <c r="AY600" s="206"/>
      <c r="AZ600" s="206"/>
      <c r="BA600" s="206"/>
      <c r="BB600" s="206"/>
      <c r="BC600" s="206"/>
      <c r="BD600" s="206"/>
      <c r="BE600" s="206"/>
      <c r="BF600" s="206"/>
      <c r="BG600" s="206"/>
      <c r="BH600" s="206"/>
    </row>
    <row r="601" spans="1:60" outlineLevel="1" x14ac:dyDescent="0.25">
      <c r="A601" s="244">
        <v>113</v>
      </c>
      <c r="B601" s="245" t="s">
        <v>894</v>
      </c>
      <c r="C601" s="255" t="s">
        <v>895</v>
      </c>
      <c r="D601" s="246" t="s">
        <v>320</v>
      </c>
      <c r="E601" s="247">
        <v>48.042940000000002</v>
      </c>
      <c r="F601" s="248"/>
      <c r="G601" s="249">
        <f>ROUND(E601*F601,2)</f>
        <v>0</v>
      </c>
      <c r="H601" s="248"/>
      <c r="I601" s="249">
        <f>ROUND(E601*H601,2)</f>
        <v>0</v>
      </c>
      <c r="J601" s="248"/>
      <c r="K601" s="249">
        <f>ROUND(E601*J601,2)</f>
        <v>0</v>
      </c>
      <c r="L601" s="249">
        <v>21</v>
      </c>
      <c r="M601" s="249">
        <f>G601*(1+L601/100)</f>
        <v>0</v>
      </c>
      <c r="N601" s="249">
        <v>0</v>
      </c>
      <c r="O601" s="249">
        <f>ROUND(E601*N601,2)</f>
        <v>0</v>
      </c>
      <c r="P601" s="249">
        <v>0</v>
      </c>
      <c r="Q601" s="250">
        <f>ROUND(E601*P601,2)</f>
        <v>0</v>
      </c>
      <c r="R601" s="225"/>
      <c r="S601" s="225" t="s">
        <v>276</v>
      </c>
      <c r="T601" s="225" t="s">
        <v>277</v>
      </c>
      <c r="U601" s="225">
        <v>0</v>
      </c>
      <c r="V601" s="225">
        <f>ROUND(E601*U601,2)</f>
        <v>0</v>
      </c>
      <c r="W601" s="225"/>
      <c r="X601" s="206"/>
      <c r="Y601" s="206"/>
      <c r="Z601" s="206"/>
      <c r="AA601" s="206"/>
      <c r="AB601" s="206"/>
      <c r="AC601" s="206"/>
      <c r="AD601" s="206"/>
      <c r="AE601" s="206"/>
      <c r="AF601" s="206"/>
      <c r="AG601" s="206" t="s">
        <v>455</v>
      </c>
      <c r="AH601" s="206"/>
      <c r="AI601" s="206"/>
      <c r="AJ601" s="206"/>
      <c r="AK601" s="206"/>
      <c r="AL601" s="206"/>
      <c r="AM601" s="206"/>
      <c r="AN601" s="206"/>
      <c r="AO601" s="206"/>
      <c r="AP601" s="206"/>
      <c r="AQ601" s="206"/>
      <c r="AR601" s="206"/>
      <c r="AS601" s="206"/>
      <c r="AT601" s="206"/>
      <c r="AU601" s="206"/>
      <c r="AV601" s="206"/>
      <c r="AW601" s="206"/>
      <c r="AX601" s="206"/>
      <c r="AY601" s="206"/>
      <c r="AZ601" s="206"/>
      <c r="BA601" s="206"/>
      <c r="BB601" s="206"/>
      <c r="BC601" s="206"/>
      <c r="BD601" s="206"/>
      <c r="BE601" s="206"/>
      <c r="BF601" s="206"/>
      <c r="BG601" s="206"/>
      <c r="BH601" s="206"/>
    </row>
    <row r="602" spans="1:60" outlineLevel="1" x14ac:dyDescent="0.25">
      <c r="A602" s="244">
        <v>114</v>
      </c>
      <c r="B602" s="245" t="s">
        <v>896</v>
      </c>
      <c r="C602" s="255" t="s">
        <v>897</v>
      </c>
      <c r="D602" s="246" t="s">
        <v>320</v>
      </c>
      <c r="E602" s="247">
        <v>48.042940000000002</v>
      </c>
      <c r="F602" s="248"/>
      <c r="G602" s="249">
        <f>ROUND(E602*F602,2)</f>
        <v>0</v>
      </c>
      <c r="H602" s="248"/>
      <c r="I602" s="249">
        <f>ROUND(E602*H602,2)</f>
        <v>0</v>
      </c>
      <c r="J602" s="248"/>
      <c r="K602" s="249">
        <f>ROUND(E602*J602,2)</f>
        <v>0</v>
      </c>
      <c r="L602" s="249">
        <v>21</v>
      </c>
      <c r="M602" s="249">
        <f>G602*(1+L602/100)</f>
        <v>0</v>
      </c>
      <c r="N602" s="249">
        <v>0</v>
      </c>
      <c r="O602" s="249">
        <f>ROUND(E602*N602,2)</f>
        <v>0</v>
      </c>
      <c r="P602" s="249">
        <v>0</v>
      </c>
      <c r="Q602" s="250">
        <f>ROUND(E602*P602,2)</f>
        <v>0</v>
      </c>
      <c r="R602" s="225"/>
      <c r="S602" s="225" t="s">
        <v>276</v>
      </c>
      <c r="T602" s="225" t="s">
        <v>277</v>
      </c>
      <c r="U602" s="225">
        <v>0.752</v>
      </c>
      <c r="V602" s="225">
        <f>ROUND(E602*U602,2)</f>
        <v>36.130000000000003</v>
      </c>
      <c r="W602" s="225"/>
      <c r="X602" s="206"/>
      <c r="Y602" s="206"/>
      <c r="Z602" s="206"/>
      <c r="AA602" s="206"/>
      <c r="AB602" s="206"/>
      <c r="AC602" s="206"/>
      <c r="AD602" s="206"/>
      <c r="AE602" s="206"/>
      <c r="AF602" s="206"/>
      <c r="AG602" s="206" t="s">
        <v>455</v>
      </c>
      <c r="AH602" s="206"/>
      <c r="AI602" s="206"/>
      <c r="AJ602" s="206"/>
      <c r="AK602" s="206"/>
      <c r="AL602" s="206"/>
      <c r="AM602" s="206"/>
      <c r="AN602" s="206"/>
      <c r="AO602" s="206"/>
      <c r="AP602" s="206"/>
      <c r="AQ602" s="206"/>
      <c r="AR602" s="206"/>
      <c r="AS602" s="206"/>
      <c r="AT602" s="206"/>
      <c r="AU602" s="206"/>
      <c r="AV602" s="206"/>
      <c r="AW602" s="206"/>
      <c r="AX602" s="206"/>
      <c r="AY602" s="206"/>
      <c r="AZ602" s="206"/>
      <c r="BA602" s="206"/>
      <c r="BB602" s="206"/>
      <c r="BC602" s="206"/>
      <c r="BD602" s="206"/>
      <c r="BE602" s="206"/>
      <c r="BF602" s="206"/>
      <c r="BG602" s="206"/>
      <c r="BH602" s="206"/>
    </row>
    <row r="603" spans="1:60" outlineLevel="1" x14ac:dyDescent="0.25">
      <c r="A603" s="244">
        <v>115</v>
      </c>
      <c r="B603" s="245" t="s">
        <v>898</v>
      </c>
      <c r="C603" s="255" t="s">
        <v>899</v>
      </c>
      <c r="D603" s="246" t="s">
        <v>320</v>
      </c>
      <c r="E603" s="247">
        <v>144.12880999999999</v>
      </c>
      <c r="F603" s="248"/>
      <c r="G603" s="249">
        <f>ROUND(E603*F603,2)</f>
        <v>0</v>
      </c>
      <c r="H603" s="248"/>
      <c r="I603" s="249">
        <f>ROUND(E603*H603,2)</f>
        <v>0</v>
      </c>
      <c r="J603" s="248"/>
      <c r="K603" s="249">
        <f>ROUND(E603*J603,2)</f>
        <v>0</v>
      </c>
      <c r="L603" s="249">
        <v>21</v>
      </c>
      <c r="M603" s="249">
        <f>G603*(1+L603/100)</f>
        <v>0</v>
      </c>
      <c r="N603" s="249">
        <v>0</v>
      </c>
      <c r="O603" s="249">
        <f>ROUND(E603*N603,2)</f>
        <v>0</v>
      </c>
      <c r="P603" s="249">
        <v>0</v>
      </c>
      <c r="Q603" s="250">
        <f>ROUND(E603*P603,2)</f>
        <v>0</v>
      </c>
      <c r="R603" s="225"/>
      <c r="S603" s="225" t="s">
        <v>276</v>
      </c>
      <c r="T603" s="225" t="s">
        <v>277</v>
      </c>
      <c r="U603" s="225">
        <v>0.36</v>
      </c>
      <c r="V603" s="225">
        <f>ROUND(E603*U603,2)</f>
        <v>51.89</v>
      </c>
      <c r="W603" s="225"/>
      <c r="X603" s="206"/>
      <c r="Y603" s="206"/>
      <c r="Z603" s="206"/>
      <c r="AA603" s="206"/>
      <c r="AB603" s="206"/>
      <c r="AC603" s="206"/>
      <c r="AD603" s="206"/>
      <c r="AE603" s="206"/>
      <c r="AF603" s="206"/>
      <c r="AG603" s="206" t="s">
        <v>455</v>
      </c>
      <c r="AH603" s="206"/>
      <c r="AI603" s="206"/>
      <c r="AJ603" s="206"/>
      <c r="AK603" s="206"/>
      <c r="AL603" s="206"/>
      <c r="AM603" s="206"/>
      <c r="AN603" s="206"/>
      <c r="AO603" s="206"/>
      <c r="AP603" s="206"/>
      <c r="AQ603" s="206"/>
      <c r="AR603" s="206"/>
      <c r="AS603" s="206"/>
      <c r="AT603" s="206"/>
      <c r="AU603" s="206"/>
      <c r="AV603" s="206"/>
      <c r="AW603" s="206"/>
      <c r="AX603" s="206"/>
      <c r="AY603" s="206"/>
      <c r="AZ603" s="206"/>
      <c r="BA603" s="206"/>
      <c r="BB603" s="206"/>
      <c r="BC603" s="206"/>
      <c r="BD603" s="206"/>
      <c r="BE603" s="206"/>
      <c r="BF603" s="206"/>
      <c r="BG603" s="206"/>
      <c r="BH603" s="206"/>
    </row>
    <row r="604" spans="1:60" x14ac:dyDescent="0.25">
      <c r="A604" s="231" t="s">
        <v>271</v>
      </c>
      <c r="B604" s="232" t="s">
        <v>245</v>
      </c>
      <c r="C604" s="252" t="s">
        <v>29</v>
      </c>
      <c r="D604" s="233"/>
      <c r="E604" s="234"/>
      <c r="F604" s="235"/>
      <c r="G604" s="235">
        <f>SUMIF(AG605:AG611,"&lt;&gt;NOR",G605:G611)</f>
        <v>0</v>
      </c>
      <c r="H604" s="235"/>
      <c r="I604" s="235">
        <f>SUM(I605:I611)</f>
        <v>0</v>
      </c>
      <c r="J604" s="235"/>
      <c r="K604" s="235">
        <f>SUM(K605:K611)</f>
        <v>0</v>
      </c>
      <c r="L604" s="235"/>
      <c r="M604" s="235">
        <f>SUM(M605:M611)</f>
        <v>0</v>
      </c>
      <c r="N604" s="235"/>
      <c r="O604" s="235">
        <f>SUM(O605:O611)</f>
        <v>0</v>
      </c>
      <c r="P604" s="235"/>
      <c r="Q604" s="236">
        <f>SUM(Q605:Q611)</f>
        <v>0</v>
      </c>
      <c r="R604" s="230"/>
      <c r="S604" s="230"/>
      <c r="T604" s="230"/>
      <c r="U604" s="230"/>
      <c r="V604" s="230">
        <f>SUM(V605:V611)</f>
        <v>0</v>
      </c>
      <c r="W604" s="230"/>
      <c r="AG604" t="s">
        <v>272</v>
      </c>
    </row>
    <row r="605" spans="1:60" outlineLevel="1" x14ac:dyDescent="0.25">
      <c r="A605" s="244">
        <v>116</v>
      </c>
      <c r="B605" s="245" t="s">
        <v>900</v>
      </c>
      <c r="C605" s="255" t="s">
        <v>901</v>
      </c>
      <c r="D605" s="246" t="s">
        <v>902</v>
      </c>
      <c r="E605" s="247">
        <v>1</v>
      </c>
      <c r="F605" s="248"/>
      <c r="G605" s="249">
        <f>ROUND(E605*F605,2)</f>
        <v>0</v>
      </c>
      <c r="H605" s="248"/>
      <c r="I605" s="249">
        <f>ROUND(E605*H605,2)</f>
        <v>0</v>
      </c>
      <c r="J605" s="248"/>
      <c r="K605" s="249">
        <f>ROUND(E605*J605,2)</f>
        <v>0</v>
      </c>
      <c r="L605" s="249">
        <v>21</v>
      </c>
      <c r="M605" s="249">
        <f>G605*(1+L605/100)</f>
        <v>0</v>
      </c>
      <c r="N605" s="249">
        <v>0</v>
      </c>
      <c r="O605" s="249">
        <f>ROUND(E605*N605,2)</f>
        <v>0</v>
      </c>
      <c r="P605" s="249">
        <v>0</v>
      </c>
      <c r="Q605" s="250">
        <f>ROUND(E605*P605,2)</f>
        <v>0</v>
      </c>
      <c r="R605" s="225"/>
      <c r="S605" s="225" t="s">
        <v>276</v>
      </c>
      <c r="T605" s="225" t="s">
        <v>277</v>
      </c>
      <c r="U605" s="225">
        <v>0</v>
      </c>
      <c r="V605" s="225">
        <f>ROUND(E605*U605,2)</f>
        <v>0</v>
      </c>
      <c r="W605" s="225"/>
      <c r="X605" s="206"/>
      <c r="Y605" s="206"/>
      <c r="Z605" s="206"/>
      <c r="AA605" s="206"/>
      <c r="AB605" s="206"/>
      <c r="AC605" s="206"/>
      <c r="AD605" s="206"/>
      <c r="AE605" s="206"/>
      <c r="AF605" s="206"/>
      <c r="AG605" s="206" t="s">
        <v>903</v>
      </c>
      <c r="AH605" s="206"/>
      <c r="AI605" s="206"/>
      <c r="AJ605" s="206"/>
      <c r="AK605" s="206"/>
      <c r="AL605" s="206"/>
      <c r="AM605" s="206"/>
      <c r="AN605" s="206"/>
      <c r="AO605" s="206"/>
      <c r="AP605" s="206"/>
      <c r="AQ605" s="206"/>
      <c r="AR605" s="206"/>
      <c r="AS605" s="206"/>
      <c r="AT605" s="206"/>
      <c r="AU605" s="206"/>
      <c r="AV605" s="206"/>
      <c r="AW605" s="206"/>
      <c r="AX605" s="206"/>
      <c r="AY605" s="206"/>
      <c r="AZ605" s="206"/>
      <c r="BA605" s="206"/>
      <c r="BB605" s="206"/>
      <c r="BC605" s="206"/>
      <c r="BD605" s="206"/>
      <c r="BE605" s="206"/>
      <c r="BF605" s="206"/>
      <c r="BG605" s="206"/>
      <c r="BH605" s="206"/>
    </row>
    <row r="606" spans="1:60" outlineLevel="1" x14ac:dyDescent="0.25">
      <c r="A606" s="244">
        <v>117</v>
      </c>
      <c r="B606" s="245" t="s">
        <v>904</v>
      </c>
      <c r="C606" s="255" t="s">
        <v>905</v>
      </c>
      <c r="D606" s="246" t="s">
        <v>902</v>
      </c>
      <c r="E606" s="247">
        <v>1</v>
      </c>
      <c r="F606" s="248"/>
      <c r="G606" s="249">
        <f>ROUND(E606*F606,2)</f>
        <v>0</v>
      </c>
      <c r="H606" s="248"/>
      <c r="I606" s="249">
        <f>ROUND(E606*H606,2)</f>
        <v>0</v>
      </c>
      <c r="J606" s="248"/>
      <c r="K606" s="249">
        <f>ROUND(E606*J606,2)</f>
        <v>0</v>
      </c>
      <c r="L606" s="249">
        <v>21</v>
      </c>
      <c r="M606" s="249">
        <f>G606*(1+L606/100)</f>
        <v>0</v>
      </c>
      <c r="N606" s="249">
        <v>0</v>
      </c>
      <c r="O606" s="249">
        <f>ROUND(E606*N606,2)</f>
        <v>0</v>
      </c>
      <c r="P606" s="249">
        <v>0</v>
      </c>
      <c r="Q606" s="250">
        <f>ROUND(E606*P606,2)</f>
        <v>0</v>
      </c>
      <c r="R606" s="225"/>
      <c r="S606" s="225" t="s">
        <v>289</v>
      </c>
      <c r="T606" s="225" t="s">
        <v>277</v>
      </c>
      <c r="U606" s="225">
        <v>0</v>
      </c>
      <c r="V606" s="225">
        <f>ROUND(E606*U606,2)</f>
        <v>0</v>
      </c>
      <c r="W606" s="225"/>
      <c r="X606" s="206"/>
      <c r="Y606" s="206"/>
      <c r="Z606" s="206"/>
      <c r="AA606" s="206"/>
      <c r="AB606" s="206"/>
      <c r="AC606" s="206"/>
      <c r="AD606" s="206"/>
      <c r="AE606" s="206"/>
      <c r="AF606" s="206"/>
      <c r="AG606" s="206" t="s">
        <v>903</v>
      </c>
      <c r="AH606" s="206"/>
      <c r="AI606" s="206"/>
      <c r="AJ606" s="206"/>
      <c r="AK606" s="206"/>
      <c r="AL606" s="206"/>
      <c r="AM606" s="206"/>
      <c r="AN606" s="206"/>
      <c r="AO606" s="206"/>
      <c r="AP606" s="206"/>
      <c r="AQ606" s="206"/>
      <c r="AR606" s="206"/>
      <c r="AS606" s="206"/>
      <c r="AT606" s="206"/>
      <c r="AU606" s="206"/>
      <c r="AV606" s="206"/>
      <c r="AW606" s="206"/>
      <c r="AX606" s="206"/>
      <c r="AY606" s="206"/>
      <c r="AZ606" s="206"/>
      <c r="BA606" s="206"/>
      <c r="BB606" s="206"/>
      <c r="BC606" s="206"/>
      <c r="BD606" s="206"/>
      <c r="BE606" s="206"/>
      <c r="BF606" s="206"/>
      <c r="BG606" s="206"/>
      <c r="BH606" s="206"/>
    </row>
    <row r="607" spans="1:60" ht="30.6" outlineLevel="1" x14ac:dyDescent="0.25">
      <c r="A607" s="244">
        <v>118</v>
      </c>
      <c r="B607" s="245" t="s">
        <v>906</v>
      </c>
      <c r="C607" s="255" t="s">
        <v>907</v>
      </c>
      <c r="D607" s="246" t="s">
        <v>902</v>
      </c>
      <c r="E607" s="247">
        <v>1</v>
      </c>
      <c r="F607" s="248"/>
      <c r="G607" s="249">
        <f>ROUND(E607*F607,2)</f>
        <v>0</v>
      </c>
      <c r="H607" s="248"/>
      <c r="I607" s="249">
        <f>ROUND(E607*H607,2)</f>
        <v>0</v>
      </c>
      <c r="J607" s="248"/>
      <c r="K607" s="249">
        <f>ROUND(E607*J607,2)</f>
        <v>0</v>
      </c>
      <c r="L607" s="249">
        <v>21</v>
      </c>
      <c r="M607" s="249">
        <f>G607*(1+L607/100)</f>
        <v>0</v>
      </c>
      <c r="N607" s="249">
        <v>0</v>
      </c>
      <c r="O607" s="249">
        <f>ROUND(E607*N607,2)</f>
        <v>0</v>
      </c>
      <c r="P607" s="249">
        <v>0</v>
      </c>
      <c r="Q607" s="250">
        <f>ROUND(E607*P607,2)</f>
        <v>0</v>
      </c>
      <c r="R607" s="225"/>
      <c r="S607" s="225" t="s">
        <v>289</v>
      </c>
      <c r="T607" s="225" t="s">
        <v>277</v>
      </c>
      <c r="U607" s="225">
        <v>0</v>
      </c>
      <c r="V607" s="225">
        <f>ROUND(E607*U607,2)</f>
        <v>0</v>
      </c>
      <c r="W607" s="225"/>
      <c r="X607" s="206"/>
      <c r="Y607" s="206"/>
      <c r="Z607" s="206"/>
      <c r="AA607" s="206"/>
      <c r="AB607" s="206"/>
      <c r="AC607" s="206"/>
      <c r="AD607" s="206"/>
      <c r="AE607" s="206"/>
      <c r="AF607" s="206"/>
      <c r="AG607" s="206" t="s">
        <v>903</v>
      </c>
      <c r="AH607" s="206"/>
      <c r="AI607" s="206"/>
      <c r="AJ607" s="206"/>
      <c r="AK607" s="206"/>
      <c r="AL607" s="206"/>
      <c r="AM607" s="206"/>
      <c r="AN607" s="206"/>
      <c r="AO607" s="206"/>
      <c r="AP607" s="206"/>
      <c r="AQ607" s="206"/>
      <c r="AR607" s="206"/>
      <c r="AS607" s="206"/>
      <c r="AT607" s="206"/>
      <c r="AU607" s="206"/>
      <c r="AV607" s="206"/>
      <c r="AW607" s="206"/>
      <c r="AX607" s="206"/>
      <c r="AY607" s="206"/>
      <c r="AZ607" s="206"/>
      <c r="BA607" s="206"/>
      <c r="BB607" s="206"/>
      <c r="BC607" s="206"/>
      <c r="BD607" s="206"/>
      <c r="BE607" s="206"/>
      <c r="BF607" s="206"/>
      <c r="BG607" s="206"/>
      <c r="BH607" s="206"/>
    </row>
    <row r="608" spans="1:60" outlineLevel="1" x14ac:dyDescent="0.25">
      <c r="A608" s="244">
        <v>119</v>
      </c>
      <c r="B608" s="245" t="s">
        <v>908</v>
      </c>
      <c r="C608" s="255" t="s">
        <v>909</v>
      </c>
      <c r="D608" s="246" t="s">
        <v>902</v>
      </c>
      <c r="E608" s="247">
        <v>1</v>
      </c>
      <c r="F608" s="248"/>
      <c r="G608" s="249">
        <f>ROUND(E608*F608,2)</f>
        <v>0</v>
      </c>
      <c r="H608" s="248"/>
      <c r="I608" s="249">
        <f>ROUND(E608*H608,2)</f>
        <v>0</v>
      </c>
      <c r="J608" s="248"/>
      <c r="K608" s="249">
        <f>ROUND(E608*J608,2)</f>
        <v>0</v>
      </c>
      <c r="L608" s="249">
        <v>21</v>
      </c>
      <c r="M608" s="249">
        <f>G608*(1+L608/100)</f>
        <v>0</v>
      </c>
      <c r="N608" s="249">
        <v>0</v>
      </c>
      <c r="O608" s="249">
        <f>ROUND(E608*N608,2)</f>
        <v>0</v>
      </c>
      <c r="P608" s="249">
        <v>0</v>
      </c>
      <c r="Q608" s="250">
        <f>ROUND(E608*P608,2)</f>
        <v>0</v>
      </c>
      <c r="R608" s="225"/>
      <c r="S608" s="225" t="s">
        <v>289</v>
      </c>
      <c r="T608" s="225" t="s">
        <v>277</v>
      </c>
      <c r="U608" s="225">
        <v>0</v>
      </c>
      <c r="V608" s="225">
        <f>ROUND(E608*U608,2)</f>
        <v>0</v>
      </c>
      <c r="W608" s="225"/>
      <c r="X608" s="206"/>
      <c r="Y608" s="206"/>
      <c r="Z608" s="206"/>
      <c r="AA608" s="206"/>
      <c r="AB608" s="206"/>
      <c r="AC608" s="206"/>
      <c r="AD608" s="206"/>
      <c r="AE608" s="206"/>
      <c r="AF608" s="206"/>
      <c r="AG608" s="206" t="s">
        <v>903</v>
      </c>
      <c r="AH608" s="206"/>
      <c r="AI608" s="206"/>
      <c r="AJ608" s="206"/>
      <c r="AK608" s="206"/>
      <c r="AL608" s="206"/>
      <c r="AM608" s="206"/>
      <c r="AN608" s="206"/>
      <c r="AO608" s="206"/>
      <c r="AP608" s="206"/>
      <c r="AQ608" s="206"/>
      <c r="AR608" s="206"/>
      <c r="AS608" s="206"/>
      <c r="AT608" s="206"/>
      <c r="AU608" s="206"/>
      <c r="AV608" s="206"/>
      <c r="AW608" s="206"/>
      <c r="AX608" s="206"/>
      <c r="AY608" s="206"/>
      <c r="AZ608" s="206"/>
      <c r="BA608" s="206"/>
      <c r="BB608" s="206"/>
      <c r="BC608" s="206"/>
      <c r="BD608" s="206"/>
      <c r="BE608" s="206"/>
      <c r="BF608" s="206"/>
      <c r="BG608" s="206"/>
      <c r="BH608" s="206"/>
    </row>
    <row r="609" spans="1:60" outlineLevel="1" x14ac:dyDescent="0.25">
      <c r="A609" s="244">
        <v>120</v>
      </c>
      <c r="B609" s="245" t="s">
        <v>910</v>
      </c>
      <c r="C609" s="255" t="s">
        <v>911</v>
      </c>
      <c r="D609" s="246" t="s">
        <v>902</v>
      </c>
      <c r="E609" s="247">
        <v>1</v>
      </c>
      <c r="F609" s="248"/>
      <c r="G609" s="249">
        <f>ROUND(E609*F609,2)</f>
        <v>0</v>
      </c>
      <c r="H609" s="248"/>
      <c r="I609" s="249">
        <f>ROUND(E609*H609,2)</f>
        <v>0</v>
      </c>
      <c r="J609" s="248"/>
      <c r="K609" s="249">
        <f>ROUND(E609*J609,2)</f>
        <v>0</v>
      </c>
      <c r="L609" s="249">
        <v>21</v>
      </c>
      <c r="M609" s="249">
        <f>G609*(1+L609/100)</f>
        <v>0</v>
      </c>
      <c r="N609" s="249">
        <v>0</v>
      </c>
      <c r="O609" s="249">
        <f>ROUND(E609*N609,2)</f>
        <v>0</v>
      </c>
      <c r="P609" s="249">
        <v>0</v>
      </c>
      <c r="Q609" s="250">
        <f>ROUND(E609*P609,2)</f>
        <v>0</v>
      </c>
      <c r="R609" s="225"/>
      <c r="S609" s="225" t="s">
        <v>289</v>
      </c>
      <c r="T609" s="225" t="s">
        <v>277</v>
      </c>
      <c r="U609" s="225">
        <v>0</v>
      </c>
      <c r="V609" s="225">
        <f>ROUND(E609*U609,2)</f>
        <v>0</v>
      </c>
      <c r="W609" s="225"/>
      <c r="X609" s="206"/>
      <c r="Y609" s="206"/>
      <c r="Z609" s="206"/>
      <c r="AA609" s="206"/>
      <c r="AB609" s="206"/>
      <c r="AC609" s="206"/>
      <c r="AD609" s="206"/>
      <c r="AE609" s="206"/>
      <c r="AF609" s="206"/>
      <c r="AG609" s="206" t="s">
        <v>903</v>
      </c>
      <c r="AH609" s="206"/>
      <c r="AI609" s="206"/>
      <c r="AJ609" s="206"/>
      <c r="AK609" s="206"/>
      <c r="AL609" s="206"/>
      <c r="AM609" s="206"/>
      <c r="AN609" s="206"/>
      <c r="AO609" s="206"/>
      <c r="AP609" s="206"/>
      <c r="AQ609" s="206"/>
      <c r="AR609" s="206"/>
      <c r="AS609" s="206"/>
      <c r="AT609" s="206"/>
      <c r="AU609" s="206"/>
      <c r="AV609" s="206"/>
      <c r="AW609" s="206"/>
      <c r="AX609" s="206"/>
      <c r="AY609" s="206"/>
      <c r="AZ609" s="206"/>
      <c r="BA609" s="206"/>
      <c r="BB609" s="206"/>
      <c r="BC609" s="206"/>
      <c r="BD609" s="206"/>
      <c r="BE609" s="206"/>
      <c r="BF609" s="206"/>
      <c r="BG609" s="206"/>
      <c r="BH609" s="206"/>
    </row>
    <row r="610" spans="1:60" ht="20.399999999999999" outlineLevel="1" x14ac:dyDescent="0.25">
      <c r="A610" s="244">
        <v>121</v>
      </c>
      <c r="B610" s="245" t="s">
        <v>912</v>
      </c>
      <c r="C610" s="255" t="s">
        <v>913</v>
      </c>
      <c r="D610" s="246" t="s">
        <v>902</v>
      </c>
      <c r="E610" s="247">
        <v>1</v>
      </c>
      <c r="F610" s="248"/>
      <c r="G610" s="249">
        <f>ROUND(E610*F610,2)</f>
        <v>0</v>
      </c>
      <c r="H610" s="248"/>
      <c r="I610" s="249">
        <f>ROUND(E610*H610,2)</f>
        <v>0</v>
      </c>
      <c r="J610" s="248"/>
      <c r="K610" s="249">
        <f>ROUND(E610*J610,2)</f>
        <v>0</v>
      </c>
      <c r="L610" s="249">
        <v>21</v>
      </c>
      <c r="M610" s="249">
        <f>G610*(1+L610/100)</f>
        <v>0</v>
      </c>
      <c r="N610" s="249">
        <v>0</v>
      </c>
      <c r="O610" s="249">
        <f>ROUND(E610*N610,2)</f>
        <v>0</v>
      </c>
      <c r="P610" s="249">
        <v>0</v>
      </c>
      <c r="Q610" s="250">
        <f>ROUND(E610*P610,2)</f>
        <v>0</v>
      </c>
      <c r="R610" s="225"/>
      <c r="S610" s="225" t="s">
        <v>289</v>
      </c>
      <c r="T610" s="225" t="s">
        <v>277</v>
      </c>
      <c r="U610" s="225">
        <v>0</v>
      </c>
      <c r="V610" s="225">
        <f>ROUND(E610*U610,2)</f>
        <v>0</v>
      </c>
      <c r="W610" s="225"/>
      <c r="X610" s="206"/>
      <c r="Y610" s="206"/>
      <c r="Z610" s="206"/>
      <c r="AA610" s="206"/>
      <c r="AB610" s="206"/>
      <c r="AC610" s="206"/>
      <c r="AD610" s="206"/>
      <c r="AE610" s="206"/>
      <c r="AF610" s="206"/>
      <c r="AG610" s="206" t="s">
        <v>903</v>
      </c>
      <c r="AH610" s="206"/>
      <c r="AI610" s="206"/>
      <c r="AJ610" s="206"/>
      <c r="AK610" s="206"/>
      <c r="AL610" s="206"/>
      <c r="AM610" s="206"/>
      <c r="AN610" s="206"/>
      <c r="AO610" s="206"/>
      <c r="AP610" s="206"/>
      <c r="AQ610" s="206"/>
      <c r="AR610" s="206"/>
      <c r="AS610" s="206"/>
      <c r="AT610" s="206"/>
      <c r="AU610" s="206"/>
      <c r="AV610" s="206"/>
      <c r="AW610" s="206"/>
      <c r="AX610" s="206"/>
      <c r="AY610" s="206"/>
      <c r="AZ610" s="206"/>
      <c r="BA610" s="206"/>
      <c r="BB610" s="206"/>
      <c r="BC610" s="206"/>
      <c r="BD610" s="206"/>
      <c r="BE610" s="206"/>
      <c r="BF610" s="206"/>
      <c r="BG610" s="206"/>
      <c r="BH610" s="206"/>
    </row>
    <row r="611" spans="1:60" outlineLevel="1" x14ac:dyDescent="0.25">
      <c r="A611" s="237">
        <v>122</v>
      </c>
      <c r="B611" s="238" t="s">
        <v>914</v>
      </c>
      <c r="C611" s="253" t="s">
        <v>915</v>
      </c>
      <c r="D611" s="239" t="s">
        <v>902</v>
      </c>
      <c r="E611" s="240">
        <v>1</v>
      </c>
      <c r="F611" s="241"/>
      <c r="G611" s="242">
        <f>ROUND(E611*F611,2)</f>
        <v>0</v>
      </c>
      <c r="H611" s="241"/>
      <c r="I611" s="242">
        <f>ROUND(E611*H611,2)</f>
        <v>0</v>
      </c>
      <c r="J611" s="241"/>
      <c r="K611" s="242">
        <f>ROUND(E611*J611,2)</f>
        <v>0</v>
      </c>
      <c r="L611" s="242">
        <v>21</v>
      </c>
      <c r="M611" s="242">
        <f>G611*(1+L611/100)</f>
        <v>0</v>
      </c>
      <c r="N611" s="242">
        <v>0</v>
      </c>
      <c r="O611" s="242">
        <f>ROUND(E611*N611,2)</f>
        <v>0</v>
      </c>
      <c r="P611" s="242">
        <v>0</v>
      </c>
      <c r="Q611" s="243">
        <f>ROUND(E611*P611,2)</f>
        <v>0</v>
      </c>
      <c r="R611" s="225"/>
      <c r="S611" s="225" t="s">
        <v>289</v>
      </c>
      <c r="T611" s="225" t="s">
        <v>277</v>
      </c>
      <c r="U611" s="225">
        <v>0</v>
      </c>
      <c r="V611" s="225">
        <f>ROUND(E611*U611,2)</f>
        <v>0</v>
      </c>
      <c r="W611" s="225"/>
      <c r="X611" s="206"/>
      <c r="Y611" s="206"/>
      <c r="Z611" s="206"/>
      <c r="AA611" s="206"/>
      <c r="AB611" s="206"/>
      <c r="AC611" s="206"/>
      <c r="AD611" s="206"/>
      <c r="AE611" s="206"/>
      <c r="AF611" s="206"/>
      <c r="AG611" s="206" t="s">
        <v>903</v>
      </c>
      <c r="AH611" s="206"/>
      <c r="AI611" s="206"/>
      <c r="AJ611" s="206"/>
      <c r="AK611" s="206"/>
      <c r="AL611" s="206"/>
      <c r="AM611" s="206"/>
      <c r="AN611" s="206"/>
      <c r="AO611" s="206"/>
      <c r="AP611" s="206"/>
      <c r="AQ611" s="206"/>
      <c r="AR611" s="206"/>
      <c r="AS611" s="206"/>
      <c r="AT611" s="206"/>
      <c r="AU611" s="206"/>
      <c r="AV611" s="206"/>
      <c r="AW611" s="206"/>
      <c r="AX611" s="206"/>
      <c r="AY611" s="206"/>
      <c r="AZ611" s="206"/>
      <c r="BA611" s="206"/>
      <c r="BB611" s="206"/>
      <c r="BC611" s="206"/>
      <c r="BD611" s="206"/>
      <c r="BE611" s="206"/>
      <c r="BF611" s="206"/>
      <c r="BG611" s="206"/>
      <c r="BH611" s="206"/>
    </row>
    <row r="612" spans="1:60" x14ac:dyDescent="0.25">
      <c r="A612" s="5"/>
      <c r="B612" s="6"/>
      <c r="C612" s="258"/>
      <c r="D612" s="8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AE612">
        <v>15</v>
      </c>
      <c r="AF612">
        <v>21</v>
      </c>
    </row>
    <row r="613" spans="1:60" x14ac:dyDescent="0.25">
      <c r="A613" s="209"/>
      <c r="B613" s="210" t="s">
        <v>31</v>
      </c>
      <c r="C613" s="259"/>
      <c r="D613" s="211"/>
      <c r="E613" s="212"/>
      <c r="F613" s="212"/>
      <c r="G613" s="251">
        <f>G8+G10+G17+G28+G38+G225+G236+G250+G253+G256+G269+G307+G309+G317+G336+G343+G353+G400+G409+G452+G520+G569+G577+G595+G597+G604</f>
        <v>0</v>
      </c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AE613">
        <f>SUMIF(L7:L611,AE612,G7:G611)</f>
        <v>0</v>
      </c>
      <c r="AF613">
        <f>SUMIF(L7:L611,AF612,G7:G611)</f>
        <v>0</v>
      </c>
      <c r="AG613" t="s">
        <v>916</v>
      </c>
    </row>
    <row r="614" spans="1:60" x14ac:dyDescent="0.25">
      <c r="A614" s="5"/>
      <c r="B614" s="6"/>
      <c r="C614" s="258"/>
      <c r="D614" s="8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spans="1:60" x14ac:dyDescent="0.25">
      <c r="A615" s="5"/>
      <c r="B615" s="6"/>
      <c r="C615" s="258"/>
      <c r="D615" s="8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spans="1:60" x14ac:dyDescent="0.25">
      <c r="A616" s="213" t="s">
        <v>917</v>
      </c>
      <c r="B616" s="213"/>
      <c r="C616" s="260"/>
      <c r="D616" s="8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spans="1:60" x14ac:dyDescent="0.25">
      <c r="A617" s="214"/>
      <c r="B617" s="215"/>
      <c r="C617" s="261"/>
      <c r="D617" s="215"/>
      <c r="E617" s="215"/>
      <c r="F617" s="215"/>
      <c r="G617" s="216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AG617" t="s">
        <v>918</v>
      </c>
    </row>
    <row r="618" spans="1:60" x14ac:dyDescent="0.25">
      <c r="A618" s="217"/>
      <c r="B618" s="218"/>
      <c r="C618" s="262"/>
      <c r="D618" s="218"/>
      <c r="E618" s="218"/>
      <c r="F618" s="218"/>
      <c r="G618" s="219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spans="1:60" x14ac:dyDescent="0.25">
      <c r="A619" s="217"/>
      <c r="B619" s="218"/>
      <c r="C619" s="262"/>
      <c r="D619" s="218"/>
      <c r="E619" s="218"/>
      <c r="F619" s="218"/>
      <c r="G619" s="219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spans="1:60" x14ac:dyDescent="0.25">
      <c r="A620" s="217"/>
      <c r="B620" s="218"/>
      <c r="C620" s="262"/>
      <c r="D620" s="218"/>
      <c r="E620" s="218"/>
      <c r="F620" s="218"/>
      <c r="G620" s="219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spans="1:60" x14ac:dyDescent="0.25">
      <c r="A621" s="220"/>
      <c r="B621" s="221"/>
      <c r="C621" s="263"/>
      <c r="D621" s="221"/>
      <c r="E621" s="221"/>
      <c r="F621" s="221"/>
      <c r="G621" s="222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1:60" x14ac:dyDescent="0.25">
      <c r="A622" s="5"/>
      <c r="B622" s="6"/>
      <c r="C622" s="258"/>
      <c r="D622" s="8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spans="1:60" x14ac:dyDescent="0.25">
      <c r="C623" s="264"/>
      <c r="D623" s="190"/>
      <c r="AG623" t="s">
        <v>919</v>
      </c>
    </row>
    <row r="624" spans="1:60" x14ac:dyDescent="0.25">
      <c r="D624" s="190"/>
    </row>
    <row r="625" spans="4:4" x14ac:dyDescent="0.25">
      <c r="D625" s="190"/>
    </row>
    <row r="626" spans="4:4" x14ac:dyDescent="0.25">
      <c r="D626" s="190"/>
    </row>
    <row r="627" spans="4:4" x14ac:dyDescent="0.25">
      <c r="D627" s="190"/>
    </row>
    <row r="628" spans="4:4" x14ac:dyDescent="0.25">
      <c r="D628" s="190"/>
    </row>
    <row r="629" spans="4:4" x14ac:dyDescent="0.25">
      <c r="D629" s="190"/>
    </row>
    <row r="630" spans="4:4" x14ac:dyDescent="0.25">
      <c r="D630" s="190"/>
    </row>
    <row r="631" spans="4:4" x14ac:dyDescent="0.25">
      <c r="D631" s="190"/>
    </row>
    <row r="632" spans="4:4" x14ac:dyDescent="0.25">
      <c r="D632" s="190"/>
    </row>
    <row r="633" spans="4:4" x14ac:dyDescent="0.25">
      <c r="D633" s="190"/>
    </row>
    <row r="634" spans="4:4" x14ac:dyDescent="0.25">
      <c r="D634" s="190"/>
    </row>
    <row r="635" spans="4:4" x14ac:dyDescent="0.25">
      <c r="D635" s="190"/>
    </row>
    <row r="636" spans="4:4" x14ac:dyDescent="0.25">
      <c r="D636" s="190"/>
    </row>
    <row r="637" spans="4:4" x14ac:dyDescent="0.25">
      <c r="D637" s="190"/>
    </row>
    <row r="638" spans="4:4" x14ac:dyDescent="0.25">
      <c r="D638" s="190"/>
    </row>
    <row r="639" spans="4:4" x14ac:dyDescent="0.25">
      <c r="D639" s="190"/>
    </row>
    <row r="640" spans="4:4" x14ac:dyDescent="0.25">
      <c r="D640" s="190"/>
    </row>
    <row r="641" spans="4:4" x14ac:dyDescent="0.25">
      <c r="D641" s="190"/>
    </row>
    <row r="642" spans="4:4" x14ac:dyDescent="0.25">
      <c r="D642" s="190"/>
    </row>
    <row r="643" spans="4:4" x14ac:dyDescent="0.25">
      <c r="D643" s="190"/>
    </row>
    <row r="644" spans="4:4" x14ac:dyDescent="0.25">
      <c r="D644" s="190"/>
    </row>
    <row r="645" spans="4:4" x14ac:dyDescent="0.25">
      <c r="D645" s="190"/>
    </row>
    <row r="646" spans="4:4" x14ac:dyDescent="0.25">
      <c r="D646" s="190"/>
    </row>
    <row r="647" spans="4:4" x14ac:dyDescent="0.25">
      <c r="D647" s="190"/>
    </row>
    <row r="648" spans="4:4" x14ac:dyDescent="0.25">
      <c r="D648" s="190"/>
    </row>
    <row r="649" spans="4:4" x14ac:dyDescent="0.25">
      <c r="D649" s="190"/>
    </row>
    <row r="650" spans="4:4" x14ac:dyDescent="0.25">
      <c r="D650" s="190"/>
    </row>
    <row r="651" spans="4:4" x14ac:dyDescent="0.25">
      <c r="D651" s="190"/>
    </row>
    <row r="652" spans="4:4" x14ac:dyDescent="0.25">
      <c r="D652" s="190"/>
    </row>
    <row r="653" spans="4:4" x14ac:dyDescent="0.25">
      <c r="D653" s="190"/>
    </row>
    <row r="654" spans="4:4" x14ac:dyDescent="0.25">
      <c r="D654" s="190"/>
    </row>
    <row r="655" spans="4:4" x14ac:dyDescent="0.25">
      <c r="D655" s="190"/>
    </row>
    <row r="656" spans="4:4" x14ac:dyDescent="0.25">
      <c r="D656" s="190"/>
    </row>
    <row r="657" spans="4:4" x14ac:dyDescent="0.25">
      <c r="D657" s="190"/>
    </row>
    <row r="658" spans="4:4" x14ac:dyDescent="0.25">
      <c r="D658" s="190"/>
    </row>
    <row r="659" spans="4:4" x14ac:dyDescent="0.25">
      <c r="D659" s="190"/>
    </row>
    <row r="660" spans="4:4" x14ac:dyDescent="0.25">
      <c r="D660" s="190"/>
    </row>
    <row r="661" spans="4:4" x14ac:dyDescent="0.25">
      <c r="D661" s="190"/>
    </row>
    <row r="662" spans="4:4" x14ac:dyDescent="0.25">
      <c r="D662" s="190"/>
    </row>
    <row r="663" spans="4:4" x14ac:dyDescent="0.25">
      <c r="D663" s="190"/>
    </row>
    <row r="664" spans="4:4" x14ac:dyDescent="0.25">
      <c r="D664" s="190"/>
    </row>
    <row r="665" spans="4:4" x14ac:dyDescent="0.25">
      <c r="D665" s="190"/>
    </row>
    <row r="666" spans="4:4" x14ac:dyDescent="0.25">
      <c r="D666" s="190"/>
    </row>
    <row r="667" spans="4:4" x14ac:dyDescent="0.25">
      <c r="D667" s="190"/>
    </row>
    <row r="668" spans="4:4" x14ac:dyDescent="0.25">
      <c r="D668" s="190"/>
    </row>
    <row r="669" spans="4:4" x14ac:dyDescent="0.25">
      <c r="D669" s="190"/>
    </row>
    <row r="670" spans="4:4" x14ac:dyDescent="0.25">
      <c r="D670" s="190"/>
    </row>
    <row r="671" spans="4:4" x14ac:dyDescent="0.25">
      <c r="D671" s="190"/>
    </row>
    <row r="672" spans="4:4" x14ac:dyDescent="0.25">
      <c r="D672" s="190"/>
    </row>
    <row r="673" spans="4:4" x14ac:dyDescent="0.25">
      <c r="D673" s="190"/>
    </row>
    <row r="674" spans="4:4" x14ac:dyDescent="0.25">
      <c r="D674" s="190"/>
    </row>
    <row r="675" spans="4:4" x14ac:dyDescent="0.25">
      <c r="D675" s="190"/>
    </row>
    <row r="676" spans="4:4" x14ac:dyDescent="0.25">
      <c r="D676" s="190"/>
    </row>
    <row r="677" spans="4:4" x14ac:dyDescent="0.25">
      <c r="D677" s="190"/>
    </row>
    <row r="678" spans="4:4" x14ac:dyDescent="0.25">
      <c r="D678" s="190"/>
    </row>
    <row r="679" spans="4:4" x14ac:dyDescent="0.25">
      <c r="D679" s="190"/>
    </row>
    <row r="680" spans="4:4" x14ac:dyDescent="0.25">
      <c r="D680" s="190"/>
    </row>
    <row r="681" spans="4:4" x14ac:dyDescent="0.25">
      <c r="D681" s="190"/>
    </row>
    <row r="682" spans="4:4" x14ac:dyDescent="0.25">
      <c r="D682" s="190"/>
    </row>
    <row r="683" spans="4:4" x14ac:dyDescent="0.25">
      <c r="D683" s="190"/>
    </row>
    <row r="684" spans="4:4" x14ac:dyDescent="0.25">
      <c r="D684" s="190"/>
    </row>
    <row r="685" spans="4:4" x14ac:dyDescent="0.25">
      <c r="D685" s="190"/>
    </row>
    <row r="686" spans="4:4" x14ac:dyDescent="0.25">
      <c r="D686" s="190"/>
    </row>
    <row r="687" spans="4:4" x14ac:dyDescent="0.25">
      <c r="D687" s="190"/>
    </row>
    <row r="688" spans="4:4" x14ac:dyDescent="0.25">
      <c r="D688" s="190"/>
    </row>
    <row r="689" spans="4:4" x14ac:dyDescent="0.25">
      <c r="D689" s="190"/>
    </row>
    <row r="690" spans="4:4" x14ac:dyDescent="0.25">
      <c r="D690" s="190"/>
    </row>
    <row r="691" spans="4:4" x14ac:dyDescent="0.25">
      <c r="D691" s="190"/>
    </row>
    <row r="692" spans="4:4" x14ac:dyDescent="0.25">
      <c r="D692" s="190"/>
    </row>
    <row r="693" spans="4:4" x14ac:dyDescent="0.25">
      <c r="D693" s="190"/>
    </row>
    <row r="694" spans="4:4" x14ac:dyDescent="0.25">
      <c r="D694" s="190"/>
    </row>
    <row r="695" spans="4:4" x14ac:dyDescent="0.25">
      <c r="D695" s="190"/>
    </row>
    <row r="696" spans="4:4" x14ac:dyDescent="0.25">
      <c r="D696" s="190"/>
    </row>
    <row r="697" spans="4:4" x14ac:dyDescent="0.25">
      <c r="D697" s="190"/>
    </row>
    <row r="698" spans="4:4" x14ac:dyDescent="0.25">
      <c r="D698" s="190"/>
    </row>
    <row r="699" spans="4:4" x14ac:dyDescent="0.25">
      <c r="D699" s="190"/>
    </row>
    <row r="700" spans="4:4" x14ac:dyDescent="0.25">
      <c r="D700" s="190"/>
    </row>
    <row r="701" spans="4:4" x14ac:dyDescent="0.25">
      <c r="D701" s="190"/>
    </row>
    <row r="702" spans="4:4" x14ac:dyDescent="0.25">
      <c r="D702" s="190"/>
    </row>
    <row r="703" spans="4:4" x14ac:dyDescent="0.25">
      <c r="D703" s="190"/>
    </row>
    <row r="704" spans="4:4" x14ac:dyDescent="0.25">
      <c r="D704" s="190"/>
    </row>
    <row r="705" spans="4:4" x14ac:dyDescent="0.25">
      <c r="D705" s="190"/>
    </row>
    <row r="706" spans="4:4" x14ac:dyDescent="0.25">
      <c r="D706" s="190"/>
    </row>
    <row r="707" spans="4:4" x14ac:dyDescent="0.25">
      <c r="D707" s="190"/>
    </row>
    <row r="708" spans="4:4" x14ac:dyDescent="0.25">
      <c r="D708" s="190"/>
    </row>
    <row r="709" spans="4:4" x14ac:dyDescent="0.25">
      <c r="D709" s="190"/>
    </row>
    <row r="710" spans="4:4" x14ac:dyDescent="0.25">
      <c r="D710" s="190"/>
    </row>
    <row r="711" spans="4:4" x14ac:dyDescent="0.25">
      <c r="D711" s="190"/>
    </row>
    <row r="712" spans="4:4" x14ac:dyDescent="0.25">
      <c r="D712" s="190"/>
    </row>
    <row r="713" spans="4:4" x14ac:dyDescent="0.25">
      <c r="D713" s="190"/>
    </row>
    <row r="714" spans="4:4" x14ac:dyDescent="0.25">
      <c r="D714" s="190"/>
    </row>
    <row r="715" spans="4:4" x14ac:dyDescent="0.25">
      <c r="D715" s="190"/>
    </row>
    <row r="716" spans="4:4" x14ac:dyDescent="0.25">
      <c r="D716" s="190"/>
    </row>
    <row r="717" spans="4:4" x14ac:dyDescent="0.25">
      <c r="D717" s="190"/>
    </row>
    <row r="718" spans="4:4" x14ac:dyDescent="0.25">
      <c r="D718" s="190"/>
    </row>
    <row r="719" spans="4:4" x14ac:dyDescent="0.25">
      <c r="D719" s="190"/>
    </row>
    <row r="720" spans="4:4" x14ac:dyDescent="0.25">
      <c r="D720" s="190"/>
    </row>
    <row r="721" spans="4:4" x14ac:dyDescent="0.25">
      <c r="D721" s="190"/>
    </row>
    <row r="722" spans="4:4" x14ac:dyDescent="0.25">
      <c r="D722" s="190"/>
    </row>
    <row r="723" spans="4:4" x14ac:dyDescent="0.25">
      <c r="D723" s="190"/>
    </row>
    <row r="724" spans="4:4" x14ac:dyDescent="0.25">
      <c r="D724" s="190"/>
    </row>
    <row r="725" spans="4:4" x14ac:dyDescent="0.25">
      <c r="D725" s="190"/>
    </row>
    <row r="726" spans="4:4" x14ac:dyDescent="0.25">
      <c r="D726" s="190"/>
    </row>
    <row r="727" spans="4:4" x14ac:dyDescent="0.25">
      <c r="D727" s="190"/>
    </row>
    <row r="728" spans="4:4" x14ac:dyDescent="0.25">
      <c r="D728" s="190"/>
    </row>
    <row r="729" spans="4:4" x14ac:dyDescent="0.25">
      <c r="D729" s="190"/>
    </row>
    <row r="730" spans="4:4" x14ac:dyDescent="0.25">
      <c r="D730" s="190"/>
    </row>
    <row r="731" spans="4:4" x14ac:dyDescent="0.25">
      <c r="D731" s="190"/>
    </row>
    <row r="732" spans="4:4" x14ac:dyDescent="0.25">
      <c r="D732" s="190"/>
    </row>
    <row r="733" spans="4:4" x14ac:dyDescent="0.25">
      <c r="D733" s="190"/>
    </row>
    <row r="734" spans="4:4" x14ac:dyDescent="0.25">
      <c r="D734" s="190"/>
    </row>
    <row r="735" spans="4:4" x14ac:dyDescent="0.25">
      <c r="D735" s="190"/>
    </row>
    <row r="736" spans="4:4" x14ac:dyDescent="0.25">
      <c r="D736" s="190"/>
    </row>
    <row r="737" spans="4:4" x14ac:dyDescent="0.25">
      <c r="D737" s="190"/>
    </row>
    <row r="738" spans="4:4" x14ac:dyDescent="0.25">
      <c r="D738" s="190"/>
    </row>
    <row r="739" spans="4:4" x14ac:dyDescent="0.25">
      <c r="D739" s="190"/>
    </row>
    <row r="740" spans="4:4" x14ac:dyDescent="0.25">
      <c r="D740" s="190"/>
    </row>
    <row r="741" spans="4:4" x14ac:dyDescent="0.25">
      <c r="D741" s="190"/>
    </row>
    <row r="742" spans="4:4" x14ac:dyDescent="0.25">
      <c r="D742" s="190"/>
    </row>
    <row r="743" spans="4:4" x14ac:dyDescent="0.25">
      <c r="D743" s="190"/>
    </row>
    <row r="744" spans="4:4" x14ac:dyDescent="0.25">
      <c r="D744" s="190"/>
    </row>
    <row r="745" spans="4:4" x14ac:dyDescent="0.25">
      <c r="D745" s="190"/>
    </row>
    <row r="746" spans="4:4" x14ac:dyDescent="0.25">
      <c r="D746" s="190"/>
    </row>
    <row r="747" spans="4:4" x14ac:dyDescent="0.25">
      <c r="D747" s="190"/>
    </row>
    <row r="748" spans="4:4" x14ac:dyDescent="0.25">
      <c r="D748" s="190"/>
    </row>
    <row r="749" spans="4:4" x14ac:dyDescent="0.25">
      <c r="D749" s="190"/>
    </row>
    <row r="750" spans="4:4" x14ac:dyDescent="0.25">
      <c r="D750" s="190"/>
    </row>
    <row r="751" spans="4:4" x14ac:dyDescent="0.25">
      <c r="D751" s="190"/>
    </row>
    <row r="752" spans="4:4" x14ac:dyDescent="0.25">
      <c r="D752" s="190"/>
    </row>
    <row r="753" spans="4:4" x14ac:dyDescent="0.25">
      <c r="D753" s="190"/>
    </row>
    <row r="754" spans="4:4" x14ac:dyDescent="0.25">
      <c r="D754" s="190"/>
    </row>
    <row r="755" spans="4:4" x14ac:dyDescent="0.25">
      <c r="D755" s="190"/>
    </row>
    <row r="756" spans="4:4" x14ac:dyDescent="0.25">
      <c r="D756" s="190"/>
    </row>
    <row r="757" spans="4:4" x14ac:dyDescent="0.25">
      <c r="D757" s="190"/>
    </row>
    <row r="758" spans="4:4" x14ac:dyDescent="0.25">
      <c r="D758" s="190"/>
    </row>
    <row r="759" spans="4:4" x14ac:dyDescent="0.25">
      <c r="D759" s="190"/>
    </row>
    <row r="760" spans="4:4" x14ac:dyDescent="0.25">
      <c r="D760" s="190"/>
    </row>
    <row r="761" spans="4:4" x14ac:dyDescent="0.25">
      <c r="D761" s="190"/>
    </row>
    <row r="762" spans="4:4" x14ac:dyDescent="0.25">
      <c r="D762" s="190"/>
    </row>
    <row r="763" spans="4:4" x14ac:dyDescent="0.25">
      <c r="D763" s="190"/>
    </row>
    <row r="764" spans="4:4" x14ac:dyDescent="0.25">
      <c r="D764" s="190"/>
    </row>
    <row r="765" spans="4:4" x14ac:dyDescent="0.25">
      <c r="D765" s="190"/>
    </row>
    <row r="766" spans="4:4" x14ac:dyDescent="0.25">
      <c r="D766" s="190"/>
    </row>
    <row r="767" spans="4:4" x14ac:dyDescent="0.25">
      <c r="D767" s="190"/>
    </row>
    <row r="768" spans="4:4" x14ac:dyDescent="0.25">
      <c r="D768" s="190"/>
    </row>
    <row r="769" spans="4:4" x14ac:dyDescent="0.25">
      <c r="D769" s="190"/>
    </row>
    <row r="770" spans="4:4" x14ac:dyDescent="0.25">
      <c r="D770" s="190"/>
    </row>
    <row r="771" spans="4:4" x14ac:dyDescent="0.25">
      <c r="D771" s="190"/>
    </row>
    <row r="772" spans="4:4" x14ac:dyDescent="0.25">
      <c r="D772" s="190"/>
    </row>
    <row r="773" spans="4:4" x14ac:dyDescent="0.25">
      <c r="D773" s="190"/>
    </row>
    <row r="774" spans="4:4" x14ac:dyDescent="0.25">
      <c r="D774" s="190"/>
    </row>
    <row r="775" spans="4:4" x14ac:dyDescent="0.25">
      <c r="D775" s="190"/>
    </row>
    <row r="776" spans="4:4" x14ac:dyDescent="0.25">
      <c r="D776" s="190"/>
    </row>
    <row r="777" spans="4:4" x14ac:dyDescent="0.25">
      <c r="D777" s="190"/>
    </row>
    <row r="778" spans="4:4" x14ac:dyDescent="0.25">
      <c r="D778" s="190"/>
    </row>
    <row r="779" spans="4:4" x14ac:dyDescent="0.25">
      <c r="D779" s="190"/>
    </row>
    <row r="780" spans="4:4" x14ac:dyDescent="0.25">
      <c r="D780" s="190"/>
    </row>
    <row r="781" spans="4:4" x14ac:dyDescent="0.25">
      <c r="D781" s="190"/>
    </row>
    <row r="782" spans="4:4" x14ac:dyDescent="0.25">
      <c r="D782" s="190"/>
    </row>
    <row r="783" spans="4:4" x14ac:dyDescent="0.25">
      <c r="D783" s="190"/>
    </row>
    <row r="784" spans="4:4" x14ac:dyDescent="0.25">
      <c r="D784" s="190"/>
    </row>
    <row r="785" spans="4:4" x14ac:dyDescent="0.25">
      <c r="D785" s="190"/>
    </row>
    <row r="786" spans="4:4" x14ac:dyDescent="0.25">
      <c r="D786" s="190"/>
    </row>
    <row r="787" spans="4:4" x14ac:dyDescent="0.25">
      <c r="D787" s="190"/>
    </row>
    <row r="788" spans="4:4" x14ac:dyDescent="0.25">
      <c r="D788" s="190"/>
    </row>
    <row r="789" spans="4:4" x14ac:dyDescent="0.25">
      <c r="D789" s="190"/>
    </row>
    <row r="790" spans="4:4" x14ac:dyDescent="0.25">
      <c r="D790" s="190"/>
    </row>
    <row r="791" spans="4:4" x14ac:dyDescent="0.25">
      <c r="D791" s="190"/>
    </row>
    <row r="792" spans="4:4" x14ac:dyDescent="0.25">
      <c r="D792" s="190"/>
    </row>
    <row r="793" spans="4:4" x14ac:dyDescent="0.25">
      <c r="D793" s="190"/>
    </row>
    <row r="794" spans="4:4" x14ac:dyDescent="0.25">
      <c r="D794" s="190"/>
    </row>
    <row r="795" spans="4:4" x14ac:dyDescent="0.25">
      <c r="D795" s="190"/>
    </row>
    <row r="796" spans="4:4" x14ac:dyDescent="0.25">
      <c r="D796" s="190"/>
    </row>
    <row r="797" spans="4:4" x14ac:dyDescent="0.25">
      <c r="D797" s="190"/>
    </row>
    <row r="798" spans="4:4" x14ac:dyDescent="0.25">
      <c r="D798" s="190"/>
    </row>
    <row r="799" spans="4:4" x14ac:dyDescent="0.25">
      <c r="D799" s="190"/>
    </row>
    <row r="800" spans="4:4" x14ac:dyDescent="0.25">
      <c r="D800" s="190"/>
    </row>
    <row r="801" spans="4:4" x14ac:dyDescent="0.25">
      <c r="D801" s="190"/>
    </row>
    <row r="802" spans="4:4" x14ac:dyDescent="0.25">
      <c r="D802" s="190"/>
    </row>
    <row r="803" spans="4:4" x14ac:dyDescent="0.25">
      <c r="D803" s="190"/>
    </row>
    <row r="804" spans="4:4" x14ac:dyDescent="0.25">
      <c r="D804" s="190"/>
    </row>
    <row r="805" spans="4:4" x14ac:dyDescent="0.25">
      <c r="D805" s="190"/>
    </row>
    <row r="806" spans="4:4" x14ac:dyDescent="0.25">
      <c r="D806" s="190"/>
    </row>
    <row r="807" spans="4:4" x14ac:dyDescent="0.25">
      <c r="D807" s="190"/>
    </row>
    <row r="808" spans="4:4" x14ac:dyDescent="0.25">
      <c r="D808" s="190"/>
    </row>
    <row r="809" spans="4:4" x14ac:dyDescent="0.25">
      <c r="D809" s="190"/>
    </row>
    <row r="810" spans="4:4" x14ac:dyDescent="0.25">
      <c r="D810" s="190"/>
    </row>
    <row r="811" spans="4:4" x14ac:dyDescent="0.25">
      <c r="D811" s="190"/>
    </row>
    <row r="812" spans="4:4" x14ac:dyDescent="0.25">
      <c r="D812" s="190"/>
    </row>
    <row r="813" spans="4:4" x14ac:dyDescent="0.25">
      <c r="D813" s="190"/>
    </row>
    <row r="814" spans="4:4" x14ac:dyDescent="0.25">
      <c r="D814" s="190"/>
    </row>
    <row r="815" spans="4:4" x14ac:dyDescent="0.25">
      <c r="D815" s="190"/>
    </row>
    <row r="816" spans="4:4" x14ac:dyDescent="0.25">
      <c r="D816" s="190"/>
    </row>
    <row r="817" spans="4:4" x14ac:dyDescent="0.25">
      <c r="D817" s="190"/>
    </row>
    <row r="818" spans="4:4" x14ac:dyDescent="0.25">
      <c r="D818" s="190"/>
    </row>
    <row r="819" spans="4:4" x14ac:dyDescent="0.25">
      <c r="D819" s="190"/>
    </row>
    <row r="820" spans="4:4" x14ac:dyDescent="0.25">
      <c r="D820" s="190"/>
    </row>
    <row r="821" spans="4:4" x14ac:dyDescent="0.25">
      <c r="D821" s="190"/>
    </row>
    <row r="822" spans="4:4" x14ac:dyDescent="0.25">
      <c r="D822" s="190"/>
    </row>
    <row r="823" spans="4:4" x14ac:dyDescent="0.25">
      <c r="D823" s="190"/>
    </row>
    <row r="824" spans="4:4" x14ac:dyDescent="0.25">
      <c r="D824" s="190"/>
    </row>
    <row r="825" spans="4:4" x14ac:dyDescent="0.25">
      <c r="D825" s="190"/>
    </row>
    <row r="826" spans="4:4" x14ac:dyDescent="0.25">
      <c r="D826" s="190"/>
    </row>
    <row r="827" spans="4:4" x14ac:dyDescent="0.25">
      <c r="D827" s="190"/>
    </row>
    <row r="828" spans="4:4" x14ac:dyDescent="0.25">
      <c r="D828" s="190"/>
    </row>
    <row r="829" spans="4:4" x14ac:dyDescent="0.25">
      <c r="D829" s="190"/>
    </row>
    <row r="830" spans="4:4" x14ac:dyDescent="0.25">
      <c r="D830" s="190"/>
    </row>
    <row r="831" spans="4:4" x14ac:dyDescent="0.25">
      <c r="D831" s="190"/>
    </row>
    <row r="832" spans="4:4" x14ac:dyDescent="0.25">
      <c r="D832" s="190"/>
    </row>
    <row r="833" spans="4:4" x14ac:dyDescent="0.25">
      <c r="D833" s="190"/>
    </row>
    <row r="834" spans="4:4" x14ac:dyDescent="0.25">
      <c r="D834" s="190"/>
    </row>
    <row r="835" spans="4:4" x14ac:dyDescent="0.25">
      <c r="D835" s="190"/>
    </row>
    <row r="836" spans="4:4" x14ac:dyDescent="0.25">
      <c r="D836" s="190"/>
    </row>
    <row r="837" spans="4:4" x14ac:dyDescent="0.25">
      <c r="D837" s="190"/>
    </row>
    <row r="838" spans="4:4" x14ac:dyDescent="0.25">
      <c r="D838" s="190"/>
    </row>
    <row r="839" spans="4:4" x14ac:dyDescent="0.25">
      <c r="D839" s="190"/>
    </row>
    <row r="840" spans="4:4" x14ac:dyDescent="0.25">
      <c r="D840" s="190"/>
    </row>
    <row r="841" spans="4:4" x14ac:dyDescent="0.25">
      <c r="D841" s="190"/>
    </row>
    <row r="842" spans="4:4" x14ac:dyDescent="0.25">
      <c r="D842" s="190"/>
    </row>
    <row r="843" spans="4:4" x14ac:dyDescent="0.25">
      <c r="D843" s="190"/>
    </row>
    <row r="844" spans="4:4" x14ac:dyDescent="0.25">
      <c r="D844" s="190"/>
    </row>
    <row r="845" spans="4:4" x14ac:dyDescent="0.25">
      <c r="D845" s="190"/>
    </row>
    <row r="846" spans="4:4" x14ac:dyDescent="0.25">
      <c r="D846" s="190"/>
    </row>
    <row r="847" spans="4:4" x14ac:dyDescent="0.25">
      <c r="D847" s="190"/>
    </row>
    <row r="848" spans="4:4" x14ac:dyDescent="0.25">
      <c r="D848" s="190"/>
    </row>
    <row r="849" spans="4:4" x14ac:dyDescent="0.25">
      <c r="D849" s="190"/>
    </row>
    <row r="850" spans="4:4" x14ac:dyDescent="0.25">
      <c r="D850" s="190"/>
    </row>
    <row r="851" spans="4:4" x14ac:dyDescent="0.25">
      <c r="D851" s="190"/>
    </row>
    <row r="852" spans="4:4" x14ac:dyDescent="0.25">
      <c r="D852" s="190"/>
    </row>
    <row r="853" spans="4:4" x14ac:dyDescent="0.25">
      <c r="D853" s="190"/>
    </row>
    <row r="854" spans="4:4" x14ac:dyDescent="0.25">
      <c r="D854" s="190"/>
    </row>
    <row r="855" spans="4:4" x14ac:dyDescent="0.25">
      <c r="D855" s="190"/>
    </row>
    <row r="856" spans="4:4" x14ac:dyDescent="0.25">
      <c r="D856" s="190"/>
    </row>
    <row r="857" spans="4:4" x14ac:dyDescent="0.25">
      <c r="D857" s="190"/>
    </row>
    <row r="858" spans="4:4" x14ac:dyDescent="0.25">
      <c r="D858" s="190"/>
    </row>
    <row r="859" spans="4:4" x14ac:dyDescent="0.25">
      <c r="D859" s="190"/>
    </row>
    <row r="860" spans="4:4" x14ac:dyDescent="0.25">
      <c r="D860" s="190"/>
    </row>
    <row r="861" spans="4:4" x14ac:dyDescent="0.25">
      <c r="D861" s="190"/>
    </row>
    <row r="862" spans="4:4" x14ac:dyDescent="0.25">
      <c r="D862" s="190"/>
    </row>
    <row r="863" spans="4:4" x14ac:dyDescent="0.25">
      <c r="D863" s="190"/>
    </row>
    <row r="864" spans="4:4" x14ac:dyDescent="0.25">
      <c r="D864" s="190"/>
    </row>
    <row r="865" spans="4:4" x14ac:dyDescent="0.25">
      <c r="D865" s="190"/>
    </row>
    <row r="866" spans="4:4" x14ac:dyDescent="0.25">
      <c r="D866" s="190"/>
    </row>
    <row r="867" spans="4:4" x14ac:dyDescent="0.25">
      <c r="D867" s="190"/>
    </row>
    <row r="868" spans="4:4" x14ac:dyDescent="0.25">
      <c r="D868" s="190"/>
    </row>
    <row r="869" spans="4:4" x14ac:dyDescent="0.25">
      <c r="D869" s="190"/>
    </row>
    <row r="870" spans="4:4" x14ac:dyDescent="0.25">
      <c r="D870" s="190"/>
    </row>
    <row r="871" spans="4:4" x14ac:dyDescent="0.25">
      <c r="D871" s="190"/>
    </row>
    <row r="872" spans="4:4" x14ac:dyDescent="0.25">
      <c r="D872" s="190"/>
    </row>
    <row r="873" spans="4:4" x14ac:dyDescent="0.25">
      <c r="D873" s="190"/>
    </row>
    <row r="874" spans="4:4" x14ac:dyDescent="0.25">
      <c r="D874" s="190"/>
    </row>
    <row r="875" spans="4:4" x14ac:dyDescent="0.25">
      <c r="D875" s="190"/>
    </row>
    <row r="876" spans="4:4" x14ac:dyDescent="0.25">
      <c r="D876" s="190"/>
    </row>
    <row r="877" spans="4:4" x14ac:dyDescent="0.25">
      <c r="D877" s="190"/>
    </row>
    <row r="878" spans="4:4" x14ac:dyDescent="0.25">
      <c r="D878" s="190"/>
    </row>
    <row r="879" spans="4:4" x14ac:dyDescent="0.25">
      <c r="D879" s="190"/>
    </row>
    <row r="880" spans="4:4" x14ac:dyDescent="0.25">
      <c r="D880" s="190"/>
    </row>
    <row r="881" spans="4:4" x14ac:dyDescent="0.25">
      <c r="D881" s="190"/>
    </row>
    <row r="882" spans="4:4" x14ac:dyDescent="0.25">
      <c r="D882" s="190"/>
    </row>
    <row r="883" spans="4:4" x14ac:dyDescent="0.25">
      <c r="D883" s="190"/>
    </row>
    <row r="884" spans="4:4" x14ac:dyDescent="0.25">
      <c r="D884" s="190"/>
    </row>
    <row r="885" spans="4:4" x14ac:dyDescent="0.25">
      <c r="D885" s="190"/>
    </row>
    <row r="886" spans="4:4" x14ac:dyDescent="0.25">
      <c r="D886" s="190"/>
    </row>
    <row r="887" spans="4:4" x14ac:dyDescent="0.25">
      <c r="D887" s="190"/>
    </row>
    <row r="888" spans="4:4" x14ac:dyDescent="0.25">
      <c r="D888" s="190"/>
    </row>
    <row r="889" spans="4:4" x14ac:dyDescent="0.25">
      <c r="D889" s="190"/>
    </row>
    <row r="890" spans="4:4" x14ac:dyDescent="0.25">
      <c r="D890" s="190"/>
    </row>
    <row r="891" spans="4:4" x14ac:dyDescent="0.25">
      <c r="D891" s="190"/>
    </row>
    <row r="892" spans="4:4" x14ac:dyDescent="0.25">
      <c r="D892" s="190"/>
    </row>
    <row r="893" spans="4:4" x14ac:dyDescent="0.25">
      <c r="D893" s="190"/>
    </row>
    <row r="894" spans="4:4" x14ac:dyDescent="0.25">
      <c r="D894" s="190"/>
    </row>
    <row r="895" spans="4:4" x14ac:dyDescent="0.25">
      <c r="D895" s="190"/>
    </row>
    <row r="896" spans="4:4" x14ac:dyDescent="0.25">
      <c r="D896" s="190"/>
    </row>
    <row r="897" spans="4:4" x14ac:dyDescent="0.25">
      <c r="D897" s="190"/>
    </row>
    <row r="898" spans="4:4" x14ac:dyDescent="0.25">
      <c r="D898" s="190"/>
    </row>
    <row r="899" spans="4:4" x14ac:dyDescent="0.25">
      <c r="D899" s="190"/>
    </row>
    <row r="900" spans="4:4" x14ac:dyDescent="0.25">
      <c r="D900" s="190"/>
    </row>
    <row r="901" spans="4:4" x14ac:dyDescent="0.25">
      <c r="D901" s="190"/>
    </row>
    <row r="902" spans="4:4" x14ac:dyDescent="0.25">
      <c r="D902" s="190"/>
    </row>
    <row r="903" spans="4:4" x14ac:dyDescent="0.25">
      <c r="D903" s="190"/>
    </row>
    <row r="904" spans="4:4" x14ac:dyDescent="0.25">
      <c r="D904" s="190"/>
    </row>
    <row r="905" spans="4:4" x14ac:dyDescent="0.25">
      <c r="D905" s="190"/>
    </row>
    <row r="906" spans="4:4" x14ac:dyDescent="0.25">
      <c r="D906" s="190"/>
    </row>
    <row r="907" spans="4:4" x14ac:dyDescent="0.25">
      <c r="D907" s="190"/>
    </row>
    <row r="908" spans="4:4" x14ac:dyDescent="0.25">
      <c r="D908" s="190"/>
    </row>
    <row r="909" spans="4:4" x14ac:dyDescent="0.25">
      <c r="D909" s="190"/>
    </row>
    <row r="910" spans="4:4" x14ac:dyDescent="0.25">
      <c r="D910" s="190"/>
    </row>
    <row r="911" spans="4:4" x14ac:dyDescent="0.25">
      <c r="D911" s="190"/>
    </row>
    <row r="912" spans="4:4" x14ac:dyDescent="0.25">
      <c r="D912" s="190"/>
    </row>
    <row r="913" spans="4:4" x14ac:dyDescent="0.25">
      <c r="D913" s="190"/>
    </row>
    <row r="914" spans="4:4" x14ac:dyDescent="0.25">
      <c r="D914" s="190"/>
    </row>
    <row r="915" spans="4:4" x14ac:dyDescent="0.25">
      <c r="D915" s="190"/>
    </row>
    <row r="916" spans="4:4" x14ac:dyDescent="0.25">
      <c r="D916" s="190"/>
    </row>
    <row r="917" spans="4:4" x14ac:dyDescent="0.25">
      <c r="D917" s="190"/>
    </row>
    <row r="918" spans="4:4" x14ac:dyDescent="0.25">
      <c r="D918" s="190"/>
    </row>
    <row r="919" spans="4:4" x14ac:dyDescent="0.25">
      <c r="D919" s="190"/>
    </row>
    <row r="920" spans="4:4" x14ac:dyDescent="0.25">
      <c r="D920" s="190"/>
    </row>
    <row r="921" spans="4:4" x14ac:dyDescent="0.25">
      <c r="D921" s="190"/>
    </row>
    <row r="922" spans="4:4" x14ac:dyDescent="0.25">
      <c r="D922" s="190"/>
    </row>
    <row r="923" spans="4:4" x14ac:dyDescent="0.25">
      <c r="D923" s="190"/>
    </row>
    <row r="924" spans="4:4" x14ac:dyDescent="0.25">
      <c r="D924" s="190"/>
    </row>
    <row r="925" spans="4:4" x14ac:dyDescent="0.25">
      <c r="D925" s="190"/>
    </row>
    <row r="926" spans="4:4" x14ac:dyDescent="0.25">
      <c r="D926" s="190"/>
    </row>
    <row r="927" spans="4:4" x14ac:dyDescent="0.25">
      <c r="D927" s="190"/>
    </row>
    <row r="928" spans="4:4" x14ac:dyDescent="0.25">
      <c r="D928" s="190"/>
    </row>
    <row r="929" spans="4:4" x14ac:dyDescent="0.25">
      <c r="D929" s="190"/>
    </row>
    <row r="930" spans="4:4" x14ac:dyDescent="0.25">
      <c r="D930" s="190"/>
    </row>
    <row r="931" spans="4:4" x14ac:dyDescent="0.25">
      <c r="D931" s="190"/>
    </row>
    <row r="932" spans="4:4" x14ac:dyDescent="0.25">
      <c r="D932" s="190"/>
    </row>
    <row r="933" spans="4:4" x14ac:dyDescent="0.25">
      <c r="D933" s="190"/>
    </row>
    <row r="934" spans="4:4" x14ac:dyDescent="0.25">
      <c r="D934" s="190"/>
    </row>
    <row r="935" spans="4:4" x14ac:dyDescent="0.25">
      <c r="D935" s="190"/>
    </row>
    <row r="936" spans="4:4" x14ac:dyDescent="0.25">
      <c r="D936" s="190"/>
    </row>
    <row r="937" spans="4:4" x14ac:dyDescent="0.25">
      <c r="D937" s="190"/>
    </row>
    <row r="938" spans="4:4" x14ac:dyDescent="0.25">
      <c r="D938" s="190"/>
    </row>
    <row r="939" spans="4:4" x14ac:dyDescent="0.25">
      <c r="D939" s="190"/>
    </row>
    <row r="940" spans="4:4" x14ac:dyDescent="0.25">
      <c r="D940" s="190"/>
    </row>
    <row r="941" spans="4:4" x14ac:dyDescent="0.25">
      <c r="D941" s="190"/>
    </row>
    <row r="942" spans="4:4" x14ac:dyDescent="0.25">
      <c r="D942" s="190"/>
    </row>
    <row r="943" spans="4:4" x14ac:dyDescent="0.25">
      <c r="D943" s="190"/>
    </row>
    <row r="944" spans="4:4" x14ac:dyDescent="0.25">
      <c r="D944" s="190"/>
    </row>
    <row r="945" spans="4:4" x14ac:dyDescent="0.25">
      <c r="D945" s="190"/>
    </row>
    <row r="946" spans="4:4" x14ac:dyDescent="0.25">
      <c r="D946" s="190"/>
    </row>
    <row r="947" spans="4:4" x14ac:dyDescent="0.25">
      <c r="D947" s="190"/>
    </row>
    <row r="948" spans="4:4" x14ac:dyDescent="0.25">
      <c r="D948" s="190"/>
    </row>
    <row r="949" spans="4:4" x14ac:dyDescent="0.25">
      <c r="D949" s="190"/>
    </row>
    <row r="950" spans="4:4" x14ac:dyDescent="0.25">
      <c r="D950" s="190"/>
    </row>
    <row r="951" spans="4:4" x14ac:dyDescent="0.25">
      <c r="D951" s="190"/>
    </row>
    <row r="952" spans="4:4" x14ac:dyDescent="0.25">
      <c r="D952" s="190"/>
    </row>
    <row r="953" spans="4:4" x14ac:dyDescent="0.25">
      <c r="D953" s="190"/>
    </row>
    <row r="954" spans="4:4" x14ac:dyDescent="0.25">
      <c r="D954" s="190"/>
    </row>
    <row r="955" spans="4:4" x14ac:dyDescent="0.25">
      <c r="D955" s="190"/>
    </row>
    <row r="956" spans="4:4" x14ac:dyDescent="0.25">
      <c r="D956" s="190"/>
    </row>
    <row r="957" spans="4:4" x14ac:dyDescent="0.25">
      <c r="D957" s="190"/>
    </row>
    <row r="958" spans="4:4" x14ac:dyDescent="0.25">
      <c r="D958" s="190"/>
    </row>
    <row r="959" spans="4:4" x14ac:dyDescent="0.25">
      <c r="D959" s="190"/>
    </row>
    <row r="960" spans="4:4" x14ac:dyDescent="0.25">
      <c r="D960" s="190"/>
    </row>
    <row r="961" spans="4:4" x14ac:dyDescent="0.25">
      <c r="D961" s="190"/>
    </row>
    <row r="962" spans="4:4" x14ac:dyDescent="0.25">
      <c r="D962" s="190"/>
    </row>
    <row r="963" spans="4:4" x14ac:dyDescent="0.25">
      <c r="D963" s="190"/>
    </row>
    <row r="964" spans="4:4" x14ac:dyDescent="0.25">
      <c r="D964" s="190"/>
    </row>
    <row r="965" spans="4:4" x14ac:dyDescent="0.25">
      <c r="D965" s="190"/>
    </row>
    <row r="966" spans="4:4" x14ac:dyDescent="0.25">
      <c r="D966" s="190"/>
    </row>
    <row r="967" spans="4:4" x14ac:dyDescent="0.25">
      <c r="D967" s="190"/>
    </row>
    <row r="968" spans="4:4" x14ac:dyDescent="0.25">
      <c r="D968" s="190"/>
    </row>
    <row r="969" spans="4:4" x14ac:dyDescent="0.25">
      <c r="D969" s="190"/>
    </row>
    <row r="970" spans="4:4" x14ac:dyDescent="0.25">
      <c r="D970" s="190"/>
    </row>
    <row r="971" spans="4:4" x14ac:dyDescent="0.25">
      <c r="D971" s="190"/>
    </row>
    <row r="972" spans="4:4" x14ac:dyDescent="0.25">
      <c r="D972" s="190"/>
    </row>
    <row r="973" spans="4:4" x14ac:dyDescent="0.25">
      <c r="D973" s="190"/>
    </row>
    <row r="974" spans="4:4" x14ac:dyDescent="0.25">
      <c r="D974" s="190"/>
    </row>
    <row r="975" spans="4:4" x14ac:dyDescent="0.25">
      <c r="D975" s="190"/>
    </row>
    <row r="976" spans="4:4" x14ac:dyDescent="0.25">
      <c r="D976" s="190"/>
    </row>
    <row r="977" spans="4:4" x14ac:dyDescent="0.25">
      <c r="D977" s="190"/>
    </row>
    <row r="978" spans="4:4" x14ac:dyDescent="0.25">
      <c r="D978" s="190"/>
    </row>
    <row r="979" spans="4:4" x14ac:dyDescent="0.25">
      <c r="D979" s="190"/>
    </row>
    <row r="980" spans="4:4" x14ac:dyDescent="0.25">
      <c r="D980" s="190"/>
    </row>
    <row r="981" spans="4:4" x14ac:dyDescent="0.25">
      <c r="D981" s="190"/>
    </row>
    <row r="982" spans="4:4" x14ac:dyDescent="0.25">
      <c r="D982" s="190"/>
    </row>
    <row r="983" spans="4:4" x14ac:dyDescent="0.25">
      <c r="D983" s="190"/>
    </row>
    <row r="984" spans="4:4" x14ac:dyDescent="0.25">
      <c r="D984" s="190"/>
    </row>
    <row r="985" spans="4:4" x14ac:dyDescent="0.25">
      <c r="D985" s="190"/>
    </row>
    <row r="986" spans="4:4" x14ac:dyDescent="0.25">
      <c r="D986" s="190"/>
    </row>
    <row r="987" spans="4:4" x14ac:dyDescent="0.25">
      <c r="D987" s="190"/>
    </row>
    <row r="988" spans="4:4" x14ac:dyDescent="0.25">
      <c r="D988" s="190"/>
    </row>
    <row r="989" spans="4:4" x14ac:dyDescent="0.25">
      <c r="D989" s="190"/>
    </row>
    <row r="990" spans="4:4" x14ac:dyDescent="0.25">
      <c r="D990" s="190"/>
    </row>
    <row r="991" spans="4:4" x14ac:dyDescent="0.25">
      <c r="D991" s="190"/>
    </row>
    <row r="992" spans="4:4" x14ac:dyDescent="0.25">
      <c r="D992" s="190"/>
    </row>
    <row r="993" spans="4:4" x14ac:dyDescent="0.25">
      <c r="D993" s="190"/>
    </row>
    <row r="994" spans="4:4" x14ac:dyDescent="0.25">
      <c r="D994" s="190"/>
    </row>
    <row r="995" spans="4:4" x14ac:dyDescent="0.25">
      <c r="D995" s="190"/>
    </row>
    <row r="996" spans="4:4" x14ac:dyDescent="0.25">
      <c r="D996" s="190"/>
    </row>
    <row r="997" spans="4:4" x14ac:dyDescent="0.25">
      <c r="D997" s="190"/>
    </row>
    <row r="998" spans="4:4" x14ac:dyDescent="0.25">
      <c r="D998" s="190"/>
    </row>
    <row r="999" spans="4:4" x14ac:dyDescent="0.25">
      <c r="D999" s="190"/>
    </row>
    <row r="1000" spans="4:4" x14ac:dyDescent="0.25">
      <c r="D1000" s="190"/>
    </row>
    <row r="1001" spans="4:4" x14ac:dyDescent="0.25">
      <c r="D1001" s="190"/>
    </row>
    <row r="1002" spans="4:4" x14ac:dyDescent="0.25">
      <c r="D1002" s="190"/>
    </row>
    <row r="1003" spans="4:4" x14ac:dyDescent="0.25">
      <c r="D1003" s="190"/>
    </row>
    <row r="1004" spans="4:4" x14ac:dyDescent="0.25">
      <c r="D1004" s="190"/>
    </row>
    <row r="1005" spans="4:4" x14ac:dyDescent="0.25">
      <c r="D1005" s="190"/>
    </row>
    <row r="1006" spans="4:4" x14ac:dyDescent="0.25">
      <c r="D1006" s="190"/>
    </row>
    <row r="1007" spans="4:4" x14ac:dyDescent="0.25">
      <c r="D1007" s="190"/>
    </row>
    <row r="1008" spans="4:4" x14ac:dyDescent="0.25">
      <c r="D1008" s="190"/>
    </row>
    <row r="1009" spans="4:4" x14ac:dyDescent="0.25">
      <c r="D1009" s="190"/>
    </row>
    <row r="1010" spans="4:4" x14ac:dyDescent="0.25">
      <c r="D1010" s="190"/>
    </row>
    <row r="1011" spans="4:4" x14ac:dyDescent="0.25">
      <c r="D1011" s="190"/>
    </row>
    <row r="1012" spans="4:4" x14ac:dyDescent="0.25">
      <c r="D1012" s="190"/>
    </row>
    <row r="1013" spans="4:4" x14ac:dyDescent="0.25">
      <c r="D1013" s="190"/>
    </row>
    <row r="1014" spans="4:4" x14ac:dyDescent="0.25">
      <c r="D1014" s="190"/>
    </row>
    <row r="1015" spans="4:4" x14ac:dyDescent="0.25">
      <c r="D1015" s="190"/>
    </row>
    <row r="1016" spans="4:4" x14ac:dyDescent="0.25">
      <c r="D1016" s="190"/>
    </row>
    <row r="1017" spans="4:4" x14ac:dyDescent="0.25">
      <c r="D1017" s="190"/>
    </row>
    <row r="1018" spans="4:4" x14ac:dyDescent="0.25">
      <c r="D1018" s="190"/>
    </row>
    <row r="1019" spans="4:4" x14ac:dyDescent="0.25">
      <c r="D1019" s="190"/>
    </row>
    <row r="1020" spans="4:4" x14ac:dyDescent="0.25">
      <c r="D1020" s="190"/>
    </row>
    <row r="1021" spans="4:4" x14ac:dyDescent="0.25">
      <c r="D1021" s="190"/>
    </row>
    <row r="1022" spans="4:4" x14ac:dyDescent="0.25">
      <c r="D1022" s="190"/>
    </row>
    <row r="1023" spans="4:4" x14ac:dyDescent="0.25">
      <c r="D1023" s="190"/>
    </row>
    <row r="1024" spans="4:4" x14ac:dyDescent="0.25">
      <c r="D1024" s="190"/>
    </row>
    <row r="1025" spans="4:4" x14ac:dyDescent="0.25">
      <c r="D1025" s="190"/>
    </row>
    <row r="1026" spans="4:4" x14ac:dyDescent="0.25">
      <c r="D1026" s="190"/>
    </row>
    <row r="1027" spans="4:4" x14ac:dyDescent="0.25">
      <c r="D1027" s="190"/>
    </row>
    <row r="1028" spans="4:4" x14ac:dyDescent="0.25">
      <c r="D1028" s="190"/>
    </row>
    <row r="1029" spans="4:4" x14ac:dyDescent="0.25">
      <c r="D1029" s="190"/>
    </row>
    <row r="1030" spans="4:4" x14ac:dyDescent="0.25">
      <c r="D1030" s="190"/>
    </row>
    <row r="1031" spans="4:4" x14ac:dyDescent="0.25">
      <c r="D1031" s="190"/>
    </row>
    <row r="1032" spans="4:4" x14ac:dyDescent="0.25">
      <c r="D1032" s="190"/>
    </row>
    <row r="1033" spans="4:4" x14ac:dyDescent="0.25">
      <c r="D1033" s="190"/>
    </row>
    <row r="1034" spans="4:4" x14ac:dyDescent="0.25">
      <c r="D1034" s="190"/>
    </row>
    <row r="1035" spans="4:4" x14ac:dyDescent="0.25">
      <c r="D1035" s="190"/>
    </row>
    <row r="1036" spans="4:4" x14ac:dyDescent="0.25">
      <c r="D1036" s="190"/>
    </row>
    <row r="1037" spans="4:4" x14ac:dyDescent="0.25">
      <c r="D1037" s="190"/>
    </row>
    <row r="1038" spans="4:4" x14ac:dyDescent="0.25">
      <c r="D1038" s="190"/>
    </row>
    <row r="1039" spans="4:4" x14ac:dyDescent="0.25">
      <c r="D1039" s="190"/>
    </row>
    <row r="1040" spans="4:4" x14ac:dyDescent="0.25">
      <c r="D1040" s="190"/>
    </row>
    <row r="1041" spans="4:4" x14ac:dyDescent="0.25">
      <c r="D1041" s="190"/>
    </row>
    <row r="1042" spans="4:4" x14ac:dyDescent="0.25">
      <c r="D1042" s="190"/>
    </row>
    <row r="1043" spans="4:4" x14ac:dyDescent="0.25">
      <c r="D1043" s="190"/>
    </row>
    <row r="1044" spans="4:4" x14ac:dyDescent="0.25">
      <c r="D1044" s="190"/>
    </row>
    <row r="1045" spans="4:4" x14ac:dyDescent="0.25">
      <c r="D1045" s="190"/>
    </row>
    <row r="1046" spans="4:4" x14ac:dyDescent="0.25">
      <c r="D1046" s="190"/>
    </row>
    <row r="1047" spans="4:4" x14ac:dyDescent="0.25">
      <c r="D1047" s="190"/>
    </row>
    <row r="1048" spans="4:4" x14ac:dyDescent="0.25">
      <c r="D1048" s="190"/>
    </row>
    <row r="1049" spans="4:4" x14ac:dyDescent="0.25">
      <c r="D1049" s="190"/>
    </row>
    <row r="1050" spans="4:4" x14ac:dyDescent="0.25">
      <c r="D1050" s="190"/>
    </row>
    <row r="1051" spans="4:4" x14ac:dyDescent="0.25">
      <c r="D1051" s="190"/>
    </row>
    <row r="1052" spans="4:4" x14ac:dyDescent="0.25">
      <c r="D1052" s="190"/>
    </row>
    <row r="1053" spans="4:4" x14ac:dyDescent="0.25">
      <c r="D1053" s="190"/>
    </row>
    <row r="1054" spans="4:4" x14ac:dyDescent="0.25">
      <c r="D1054" s="190"/>
    </row>
    <row r="1055" spans="4:4" x14ac:dyDescent="0.25">
      <c r="D1055" s="190"/>
    </row>
    <row r="1056" spans="4:4" x14ac:dyDescent="0.25">
      <c r="D1056" s="190"/>
    </row>
    <row r="1057" spans="4:4" x14ac:dyDescent="0.25">
      <c r="D1057" s="190"/>
    </row>
    <row r="1058" spans="4:4" x14ac:dyDescent="0.25">
      <c r="D1058" s="190"/>
    </row>
    <row r="1059" spans="4:4" x14ac:dyDescent="0.25">
      <c r="D1059" s="190"/>
    </row>
    <row r="1060" spans="4:4" x14ac:dyDescent="0.25">
      <c r="D1060" s="190"/>
    </row>
    <row r="1061" spans="4:4" x14ac:dyDescent="0.25">
      <c r="D1061" s="190"/>
    </row>
    <row r="1062" spans="4:4" x14ac:dyDescent="0.25">
      <c r="D1062" s="190"/>
    </row>
    <row r="1063" spans="4:4" x14ac:dyDescent="0.25">
      <c r="D1063" s="190"/>
    </row>
    <row r="1064" spans="4:4" x14ac:dyDescent="0.25">
      <c r="D1064" s="190"/>
    </row>
    <row r="1065" spans="4:4" x14ac:dyDescent="0.25">
      <c r="D1065" s="190"/>
    </row>
    <row r="1066" spans="4:4" x14ac:dyDescent="0.25">
      <c r="D1066" s="190"/>
    </row>
    <row r="1067" spans="4:4" x14ac:dyDescent="0.25">
      <c r="D1067" s="190"/>
    </row>
    <row r="1068" spans="4:4" x14ac:dyDescent="0.25">
      <c r="D1068" s="190"/>
    </row>
    <row r="1069" spans="4:4" x14ac:dyDescent="0.25">
      <c r="D1069" s="190"/>
    </row>
    <row r="1070" spans="4:4" x14ac:dyDescent="0.25">
      <c r="D1070" s="190"/>
    </row>
    <row r="1071" spans="4:4" x14ac:dyDescent="0.25">
      <c r="D1071" s="190"/>
    </row>
    <row r="1072" spans="4:4" x14ac:dyDescent="0.25">
      <c r="D1072" s="190"/>
    </row>
    <row r="1073" spans="4:4" x14ac:dyDescent="0.25">
      <c r="D1073" s="190"/>
    </row>
    <row r="1074" spans="4:4" x14ac:dyDescent="0.25">
      <c r="D1074" s="190"/>
    </row>
    <row r="1075" spans="4:4" x14ac:dyDescent="0.25">
      <c r="D1075" s="190"/>
    </row>
    <row r="1076" spans="4:4" x14ac:dyDescent="0.25">
      <c r="D1076" s="190"/>
    </row>
    <row r="1077" spans="4:4" x14ac:dyDescent="0.25">
      <c r="D1077" s="190"/>
    </row>
    <row r="1078" spans="4:4" x14ac:dyDescent="0.25">
      <c r="D1078" s="190"/>
    </row>
    <row r="1079" spans="4:4" x14ac:dyDescent="0.25">
      <c r="D1079" s="190"/>
    </row>
    <row r="1080" spans="4:4" x14ac:dyDescent="0.25">
      <c r="D1080" s="190"/>
    </row>
    <row r="1081" spans="4:4" x14ac:dyDescent="0.25">
      <c r="D1081" s="190"/>
    </row>
    <row r="1082" spans="4:4" x14ac:dyDescent="0.25">
      <c r="D1082" s="190"/>
    </row>
    <row r="1083" spans="4:4" x14ac:dyDescent="0.25">
      <c r="D1083" s="190"/>
    </row>
    <row r="1084" spans="4:4" x14ac:dyDescent="0.25">
      <c r="D1084" s="190"/>
    </row>
    <row r="1085" spans="4:4" x14ac:dyDescent="0.25">
      <c r="D1085" s="190"/>
    </row>
    <row r="1086" spans="4:4" x14ac:dyDescent="0.25">
      <c r="D1086" s="190"/>
    </row>
    <row r="1087" spans="4:4" x14ac:dyDescent="0.25">
      <c r="D1087" s="190"/>
    </row>
    <row r="1088" spans="4:4" x14ac:dyDescent="0.25">
      <c r="D1088" s="190"/>
    </row>
    <row r="1089" spans="4:4" x14ac:dyDescent="0.25">
      <c r="D1089" s="190"/>
    </row>
    <row r="1090" spans="4:4" x14ac:dyDescent="0.25">
      <c r="D1090" s="190"/>
    </row>
    <row r="1091" spans="4:4" x14ac:dyDescent="0.25">
      <c r="D1091" s="190"/>
    </row>
    <row r="1092" spans="4:4" x14ac:dyDescent="0.25">
      <c r="D1092" s="190"/>
    </row>
    <row r="1093" spans="4:4" x14ac:dyDescent="0.25">
      <c r="D1093" s="190"/>
    </row>
    <row r="1094" spans="4:4" x14ac:dyDescent="0.25">
      <c r="D1094" s="190"/>
    </row>
    <row r="1095" spans="4:4" x14ac:dyDescent="0.25">
      <c r="D1095" s="190"/>
    </row>
    <row r="1096" spans="4:4" x14ac:dyDescent="0.25">
      <c r="D1096" s="190"/>
    </row>
    <row r="1097" spans="4:4" x14ac:dyDescent="0.25">
      <c r="D1097" s="190"/>
    </row>
    <row r="1098" spans="4:4" x14ac:dyDescent="0.25">
      <c r="D1098" s="190"/>
    </row>
    <row r="1099" spans="4:4" x14ac:dyDescent="0.25">
      <c r="D1099" s="190"/>
    </row>
    <row r="1100" spans="4:4" x14ac:dyDescent="0.25">
      <c r="D1100" s="190"/>
    </row>
    <row r="1101" spans="4:4" x14ac:dyDescent="0.25">
      <c r="D1101" s="190"/>
    </row>
    <row r="1102" spans="4:4" x14ac:dyDescent="0.25">
      <c r="D1102" s="190"/>
    </row>
    <row r="1103" spans="4:4" x14ac:dyDescent="0.25">
      <c r="D1103" s="190"/>
    </row>
    <row r="1104" spans="4:4" x14ac:dyDescent="0.25">
      <c r="D1104" s="190"/>
    </row>
    <row r="1105" spans="4:4" x14ac:dyDescent="0.25">
      <c r="D1105" s="190"/>
    </row>
    <row r="1106" spans="4:4" x14ac:dyDescent="0.25">
      <c r="D1106" s="190"/>
    </row>
    <row r="1107" spans="4:4" x14ac:dyDescent="0.25">
      <c r="D1107" s="190"/>
    </row>
    <row r="1108" spans="4:4" x14ac:dyDescent="0.25">
      <c r="D1108" s="190"/>
    </row>
    <row r="1109" spans="4:4" x14ac:dyDescent="0.25">
      <c r="D1109" s="190"/>
    </row>
    <row r="1110" spans="4:4" x14ac:dyDescent="0.25">
      <c r="D1110" s="190"/>
    </row>
    <row r="1111" spans="4:4" x14ac:dyDescent="0.25">
      <c r="D1111" s="190"/>
    </row>
    <row r="1112" spans="4:4" x14ac:dyDescent="0.25">
      <c r="D1112" s="190"/>
    </row>
    <row r="1113" spans="4:4" x14ac:dyDescent="0.25">
      <c r="D1113" s="190"/>
    </row>
    <row r="1114" spans="4:4" x14ac:dyDescent="0.25">
      <c r="D1114" s="190"/>
    </row>
    <row r="1115" spans="4:4" x14ac:dyDescent="0.25">
      <c r="D1115" s="190"/>
    </row>
    <row r="1116" spans="4:4" x14ac:dyDescent="0.25">
      <c r="D1116" s="190"/>
    </row>
    <row r="1117" spans="4:4" x14ac:dyDescent="0.25">
      <c r="D1117" s="190"/>
    </row>
    <row r="1118" spans="4:4" x14ac:dyDescent="0.25">
      <c r="D1118" s="190"/>
    </row>
    <row r="1119" spans="4:4" x14ac:dyDescent="0.25">
      <c r="D1119" s="190"/>
    </row>
    <row r="1120" spans="4:4" x14ac:dyDescent="0.25">
      <c r="D1120" s="190"/>
    </row>
    <row r="1121" spans="4:4" x14ac:dyDescent="0.25">
      <c r="D1121" s="190"/>
    </row>
    <row r="1122" spans="4:4" x14ac:dyDescent="0.25">
      <c r="D1122" s="190"/>
    </row>
    <row r="1123" spans="4:4" x14ac:dyDescent="0.25">
      <c r="D1123" s="190"/>
    </row>
    <row r="1124" spans="4:4" x14ac:dyDescent="0.25">
      <c r="D1124" s="190"/>
    </row>
    <row r="1125" spans="4:4" x14ac:dyDescent="0.25">
      <c r="D1125" s="190"/>
    </row>
    <row r="1126" spans="4:4" x14ac:dyDescent="0.25">
      <c r="D1126" s="190"/>
    </row>
    <row r="1127" spans="4:4" x14ac:dyDescent="0.25">
      <c r="D1127" s="190"/>
    </row>
    <row r="1128" spans="4:4" x14ac:dyDescent="0.25">
      <c r="D1128" s="190"/>
    </row>
    <row r="1129" spans="4:4" x14ac:dyDescent="0.25">
      <c r="D1129" s="190"/>
    </row>
    <row r="1130" spans="4:4" x14ac:dyDescent="0.25">
      <c r="D1130" s="190"/>
    </row>
    <row r="1131" spans="4:4" x14ac:dyDescent="0.25">
      <c r="D1131" s="190"/>
    </row>
    <row r="1132" spans="4:4" x14ac:dyDescent="0.25">
      <c r="D1132" s="190"/>
    </row>
    <row r="1133" spans="4:4" x14ac:dyDescent="0.25">
      <c r="D1133" s="190"/>
    </row>
    <row r="1134" spans="4:4" x14ac:dyDescent="0.25">
      <c r="D1134" s="190"/>
    </row>
    <row r="1135" spans="4:4" x14ac:dyDescent="0.25">
      <c r="D1135" s="190"/>
    </row>
    <row r="1136" spans="4:4" x14ac:dyDescent="0.25">
      <c r="D1136" s="190"/>
    </row>
    <row r="1137" spans="4:4" x14ac:dyDescent="0.25">
      <c r="D1137" s="190"/>
    </row>
    <row r="1138" spans="4:4" x14ac:dyDescent="0.25">
      <c r="D1138" s="190"/>
    </row>
    <row r="1139" spans="4:4" x14ac:dyDescent="0.25">
      <c r="D1139" s="190"/>
    </row>
    <row r="1140" spans="4:4" x14ac:dyDescent="0.25">
      <c r="D1140" s="190"/>
    </row>
    <row r="1141" spans="4:4" x14ac:dyDescent="0.25">
      <c r="D1141" s="190"/>
    </row>
    <row r="1142" spans="4:4" x14ac:dyDescent="0.25">
      <c r="D1142" s="190"/>
    </row>
    <row r="1143" spans="4:4" x14ac:dyDescent="0.25">
      <c r="D1143" s="190"/>
    </row>
    <row r="1144" spans="4:4" x14ac:dyDescent="0.25">
      <c r="D1144" s="190"/>
    </row>
    <row r="1145" spans="4:4" x14ac:dyDescent="0.25">
      <c r="D1145" s="190"/>
    </row>
    <row r="1146" spans="4:4" x14ac:dyDescent="0.25">
      <c r="D1146" s="190"/>
    </row>
    <row r="1147" spans="4:4" x14ac:dyDescent="0.25">
      <c r="D1147" s="190"/>
    </row>
    <row r="1148" spans="4:4" x14ac:dyDescent="0.25">
      <c r="D1148" s="190"/>
    </row>
    <row r="1149" spans="4:4" x14ac:dyDescent="0.25">
      <c r="D1149" s="190"/>
    </row>
    <row r="1150" spans="4:4" x14ac:dyDescent="0.25">
      <c r="D1150" s="190"/>
    </row>
    <row r="1151" spans="4:4" x14ac:dyDescent="0.25">
      <c r="D1151" s="190"/>
    </row>
    <row r="1152" spans="4:4" x14ac:dyDescent="0.25">
      <c r="D1152" s="190"/>
    </row>
    <row r="1153" spans="4:4" x14ac:dyDescent="0.25">
      <c r="D1153" s="190"/>
    </row>
    <row r="1154" spans="4:4" x14ac:dyDescent="0.25">
      <c r="D1154" s="190"/>
    </row>
    <row r="1155" spans="4:4" x14ac:dyDescent="0.25">
      <c r="D1155" s="190"/>
    </row>
    <row r="1156" spans="4:4" x14ac:dyDescent="0.25">
      <c r="D1156" s="190"/>
    </row>
    <row r="1157" spans="4:4" x14ac:dyDescent="0.25">
      <c r="D1157" s="190"/>
    </row>
    <row r="1158" spans="4:4" x14ac:dyDescent="0.25">
      <c r="D1158" s="190"/>
    </row>
    <row r="1159" spans="4:4" x14ac:dyDescent="0.25">
      <c r="D1159" s="190"/>
    </row>
    <row r="1160" spans="4:4" x14ac:dyDescent="0.25">
      <c r="D1160" s="190"/>
    </row>
    <row r="1161" spans="4:4" x14ac:dyDescent="0.25">
      <c r="D1161" s="190"/>
    </row>
    <row r="1162" spans="4:4" x14ac:dyDescent="0.25">
      <c r="D1162" s="190"/>
    </row>
    <row r="1163" spans="4:4" x14ac:dyDescent="0.25">
      <c r="D1163" s="190"/>
    </row>
    <row r="1164" spans="4:4" x14ac:dyDescent="0.25">
      <c r="D1164" s="190"/>
    </row>
    <row r="1165" spans="4:4" x14ac:dyDescent="0.25">
      <c r="D1165" s="190"/>
    </row>
    <row r="1166" spans="4:4" x14ac:dyDescent="0.25">
      <c r="D1166" s="190"/>
    </row>
    <row r="1167" spans="4:4" x14ac:dyDescent="0.25">
      <c r="D1167" s="190"/>
    </row>
    <row r="1168" spans="4:4" x14ac:dyDescent="0.25">
      <c r="D1168" s="190"/>
    </row>
    <row r="1169" spans="4:4" x14ac:dyDescent="0.25">
      <c r="D1169" s="190"/>
    </row>
    <row r="1170" spans="4:4" x14ac:dyDescent="0.25">
      <c r="D1170" s="190"/>
    </row>
    <row r="1171" spans="4:4" x14ac:dyDescent="0.25">
      <c r="D1171" s="190"/>
    </row>
    <row r="1172" spans="4:4" x14ac:dyDescent="0.25">
      <c r="D1172" s="190"/>
    </row>
    <row r="1173" spans="4:4" x14ac:dyDescent="0.25">
      <c r="D1173" s="190"/>
    </row>
    <row r="1174" spans="4:4" x14ac:dyDescent="0.25">
      <c r="D1174" s="190"/>
    </row>
    <row r="1175" spans="4:4" x14ac:dyDescent="0.25">
      <c r="D1175" s="190"/>
    </row>
    <row r="1176" spans="4:4" x14ac:dyDescent="0.25">
      <c r="D1176" s="190"/>
    </row>
    <row r="1177" spans="4:4" x14ac:dyDescent="0.25">
      <c r="D1177" s="190"/>
    </row>
    <row r="1178" spans="4:4" x14ac:dyDescent="0.25">
      <c r="D1178" s="190"/>
    </row>
    <row r="1179" spans="4:4" x14ac:dyDescent="0.25">
      <c r="D1179" s="190"/>
    </row>
    <row r="1180" spans="4:4" x14ac:dyDescent="0.25">
      <c r="D1180" s="190"/>
    </row>
    <row r="1181" spans="4:4" x14ac:dyDescent="0.25">
      <c r="D1181" s="190"/>
    </row>
    <row r="1182" spans="4:4" x14ac:dyDescent="0.25">
      <c r="D1182" s="190"/>
    </row>
    <row r="1183" spans="4:4" x14ac:dyDescent="0.25">
      <c r="D1183" s="190"/>
    </row>
    <row r="1184" spans="4:4" x14ac:dyDescent="0.25">
      <c r="D1184" s="190"/>
    </row>
    <row r="1185" spans="4:4" x14ac:dyDescent="0.25">
      <c r="D1185" s="190"/>
    </row>
    <row r="1186" spans="4:4" x14ac:dyDescent="0.25">
      <c r="D1186" s="190"/>
    </row>
    <row r="1187" spans="4:4" x14ac:dyDescent="0.25">
      <c r="D1187" s="190"/>
    </row>
    <row r="1188" spans="4:4" x14ac:dyDescent="0.25">
      <c r="D1188" s="190"/>
    </row>
    <row r="1189" spans="4:4" x14ac:dyDescent="0.25">
      <c r="D1189" s="190"/>
    </row>
    <row r="1190" spans="4:4" x14ac:dyDescent="0.25">
      <c r="D1190" s="190"/>
    </row>
    <row r="1191" spans="4:4" x14ac:dyDescent="0.25">
      <c r="D1191" s="190"/>
    </row>
    <row r="1192" spans="4:4" x14ac:dyDescent="0.25">
      <c r="D1192" s="190"/>
    </row>
    <row r="1193" spans="4:4" x14ac:dyDescent="0.25">
      <c r="D1193" s="190"/>
    </row>
    <row r="1194" spans="4:4" x14ac:dyDescent="0.25">
      <c r="D1194" s="190"/>
    </row>
    <row r="1195" spans="4:4" x14ac:dyDescent="0.25">
      <c r="D1195" s="190"/>
    </row>
    <row r="1196" spans="4:4" x14ac:dyDescent="0.25">
      <c r="D1196" s="190"/>
    </row>
    <row r="1197" spans="4:4" x14ac:dyDescent="0.25">
      <c r="D1197" s="190"/>
    </row>
    <row r="1198" spans="4:4" x14ac:dyDescent="0.25">
      <c r="D1198" s="190"/>
    </row>
    <row r="1199" spans="4:4" x14ac:dyDescent="0.25">
      <c r="D1199" s="190"/>
    </row>
    <row r="1200" spans="4:4" x14ac:dyDescent="0.25">
      <c r="D1200" s="190"/>
    </row>
    <row r="1201" spans="4:4" x14ac:dyDescent="0.25">
      <c r="D1201" s="190"/>
    </row>
    <row r="1202" spans="4:4" x14ac:dyDescent="0.25">
      <c r="D1202" s="190"/>
    </row>
    <row r="1203" spans="4:4" x14ac:dyDescent="0.25">
      <c r="D1203" s="190"/>
    </row>
    <row r="1204" spans="4:4" x14ac:dyDescent="0.25">
      <c r="D1204" s="190"/>
    </row>
    <row r="1205" spans="4:4" x14ac:dyDescent="0.25">
      <c r="D1205" s="190"/>
    </row>
    <row r="1206" spans="4:4" x14ac:dyDescent="0.25">
      <c r="D1206" s="190"/>
    </row>
    <row r="1207" spans="4:4" x14ac:dyDescent="0.25">
      <c r="D1207" s="190"/>
    </row>
    <row r="1208" spans="4:4" x14ac:dyDescent="0.25">
      <c r="D1208" s="190"/>
    </row>
    <row r="1209" spans="4:4" x14ac:dyDescent="0.25">
      <c r="D1209" s="190"/>
    </row>
    <row r="1210" spans="4:4" x14ac:dyDescent="0.25">
      <c r="D1210" s="190"/>
    </row>
    <row r="1211" spans="4:4" x14ac:dyDescent="0.25">
      <c r="D1211" s="190"/>
    </row>
    <row r="1212" spans="4:4" x14ac:dyDescent="0.25">
      <c r="D1212" s="190"/>
    </row>
    <row r="1213" spans="4:4" x14ac:dyDescent="0.25">
      <c r="D1213" s="190"/>
    </row>
    <row r="1214" spans="4:4" x14ac:dyDescent="0.25">
      <c r="D1214" s="190"/>
    </row>
    <row r="1215" spans="4:4" x14ac:dyDescent="0.25">
      <c r="D1215" s="190"/>
    </row>
    <row r="1216" spans="4:4" x14ac:dyDescent="0.25">
      <c r="D1216" s="190"/>
    </row>
    <row r="1217" spans="4:4" x14ac:dyDescent="0.25">
      <c r="D1217" s="190"/>
    </row>
    <row r="1218" spans="4:4" x14ac:dyDescent="0.25">
      <c r="D1218" s="190"/>
    </row>
    <row r="1219" spans="4:4" x14ac:dyDescent="0.25">
      <c r="D1219" s="190"/>
    </row>
    <row r="1220" spans="4:4" x14ac:dyDescent="0.25">
      <c r="D1220" s="190"/>
    </row>
    <row r="1221" spans="4:4" x14ac:dyDescent="0.25">
      <c r="D1221" s="190"/>
    </row>
    <row r="1222" spans="4:4" x14ac:dyDescent="0.25">
      <c r="D1222" s="190"/>
    </row>
    <row r="1223" spans="4:4" x14ac:dyDescent="0.25">
      <c r="D1223" s="190"/>
    </row>
    <row r="1224" spans="4:4" x14ac:dyDescent="0.25">
      <c r="D1224" s="190"/>
    </row>
    <row r="1225" spans="4:4" x14ac:dyDescent="0.25">
      <c r="D1225" s="190"/>
    </row>
    <row r="1226" spans="4:4" x14ac:dyDescent="0.25">
      <c r="D1226" s="190"/>
    </row>
    <row r="1227" spans="4:4" x14ac:dyDescent="0.25">
      <c r="D1227" s="190"/>
    </row>
    <row r="1228" spans="4:4" x14ac:dyDescent="0.25">
      <c r="D1228" s="190"/>
    </row>
    <row r="1229" spans="4:4" x14ac:dyDescent="0.25">
      <c r="D1229" s="190"/>
    </row>
    <row r="1230" spans="4:4" x14ac:dyDescent="0.25">
      <c r="D1230" s="190"/>
    </row>
    <row r="1231" spans="4:4" x14ac:dyDescent="0.25">
      <c r="D1231" s="190"/>
    </row>
    <row r="1232" spans="4:4" x14ac:dyDescent="0.25">
      <c r="D1232" s="190"/>
    </row>
    <row r="1233" spans="4:4" x14ac:dyDescent="0.25">
      <c r="D1233" s="190"/>
    </row>
    <row r="1234" spans="4:4" x14ac:dyDescent="0.25">
      <c r="D1234" s="190"/>
    </row>
    <row r="1235" spans="4:4" x14ac:dyDescent="0.25">
      <c r="D1235" s="190"/>
    </row>
    <row r="1236" spans="4:4" x14ac:dyDescent="0.25">
      <c r="D1236" s="190"/>
    </row>
    <row r="1237" spans="4:4" x14ac:dyDescent="0.25">
      <c r="D1237" s="190"/>
    </row>
    <row r="1238" spans="4:4" x14ac:dyDescent="0.25">
      <c r="D1238" s="190"/>
    </row>
    <row r="1239" spans="4:4" x14ac:dyDescent="0.25">
      <c r="D1239" s="190"/>
    </row>
    <row r="1240" spans="4:4" x14ac:dyDescent="0.25">
      <c r="D1240" s="190"/>
    </row>
    <row r="1241" spans="4:4" x14ac:dyDescent="0.25">
      <c r="D1241" s="190"/>
    </row>
    <row r="1242" spans="4:4" x14ac:dyDescent="0.25">
      <c r="D1242" s="190"/>
    </row>
    <row r="1243" spans="4:4" x14ac:dyDescent="0.25">
      <c r="D1243" s="190"/>
    </row>
    <row r="1244" spans="4:4" x14ac:dyDescent="0.25">
      <c r="D1244" s="190"/>
    </row>
    <row r="1245" spans="4:4" x14ac:dyDescent="0.25">
      <c r="D1245" s="190"/>
    </row>
    <row r="1246" spans="4:4" x14ac:dyDescent="0.25">
      <c r="D1246" s="190"/>
    </row>
    <row r="1247" spans="4:4" x14ac:dyDescent="0.25">
      <c r="D1247" s="190"/>
    </row>
    <row r="1248" spans="4:4" x14ac:dyDescent="0.25">
      <c r="D1248" s="190"/>
    </row>
    <row r="1249" spans="4:4" x14ac:dyDescent="0.25">
      <c r="D1249" s="190"/>
    </row>
    <row r="1250" spans="4:4" x14ac:dyDescent="0.25">
      <c r="D1250" s="190"/>
    </row>
    <row r="1251" spans="4:4" x14ac:dyDescent="0.25">
      <c r="D1251" s="190"/>
    </row>
    <row r="1252" spans="4:4" x14ac:dyDescent="0.25">
      <c r="D1252" s="190"/>
    </row>
    <row r="1253" spans="4:4" x14ac:dyDescent="0.25">
      <c r="D1253" s="190"/>
    </row>
    <row r="1254" spans="4:4" x14ac:dyDescent="0.25">
      <c r="D1254" s="190"/>
    </row>
    <row r="1255" spans="4:4" x14ac:dyDescent="0.25">
      <c r="D1255" s="190"/>
    </row>
    <row r="1256" spans="4:4" x14ac:dyDescent="0.25">
      <c r="D1256" s="190"/>
    </row>
    <row r="1257" spans="4:4" x14ac:dyDescent="0.25">
      <c r="D1257" s="190"/>
    </row>
    <row r="1258" spans="4:4" x14ac:dyDescent="0.25">
      <c r="D1258" s="190"/>
    </row>
    <row r="1259" spans="4:4" x14ac:dyDescent="0.25">
      <c r="D1259" s="190"/>
    </row>
    <row r="1260" spans="4:4" x14ac:dyDescent="0.25">
      <c r="D1260" s="190"/>
    </row>
    <row r="1261" spans="4:4" x14ac:dyDescent="0.25">
      <c r="D1261" s="190"/>
    </row>
    <row r="1262" spans="4:4" x14ac:dyDescent="0.25">
      <c r="D1262" s="190"/>
    </row>
    <row r="1263" spans="4:4" x14ac:dyDescent="0.25">
      <c r="D1263" s="190"/>
    </row>
    <row r="1264" spans="4:4" x14ac:dyDescent="0.25">
      <c r="D1264" s="190"/>
    </row>
    <row r="1265" spans="4:4" x14ac:dyDescent="0.25">
      <c r="D1265" s="190"/>
    </row>
    <row r="1266" spans="4:4" x14ac:dyDescent="0.25">
      <c r="D1266" s="190"/>
    </row>
    <row r="1267" spans="4:4" x14ac:dyDescent="0.25">
      <c r="D1267" s="190"/>
    </row>
    <row r="1268" spans="4:4" x14ac:dyDescent="0.25">
      <c r="D1268" s="190"/>
    </row>
    <row r="1269" spans="4:4" x14ac:dyDescent="0.25">
      <c r="D1269" s="190"/>
    </row>
    <row r="1270" spans="4:4" x14ac:dyDescent="0.25">
      <c r="D1270" s="190"/>
    </row>
    <row r="1271" spans="4:4" x14ac:dyDescent="0.25">
      <c r="D1271" s="190"/>
    </row>
    <row r="1272" spans="4:4" x14ac:dyDescent="0.25">
      <c r="D1272" s="190"/>
    </row>
    <row r="1273" spans="4:4" x14ac:dyDescent="0.25">
      <c r="D1273" s="190"/>
    </row>
    <row r="1274" spans="4:4" x14ac:dyDescent="0.25">
      <c r="D1274" s="190"/>
    </row>
    <row r="1275" spans="4:4" x14ac:dyDescent="0.25">
      <c r="D1275" s="190"/>
    </row>
    <row r="1276" spans="4:4" x14ac:dyDescent="0.25">
      <c r="D1276" s="190"/>
    </row>
    <row r="1277" spans="4:4" x14ac:dyDescent="0.25">
      <c r="D1277" s="190"/>
    </row>
    <row r="1278" spans="4:4" x14ac:dyDescent="0.25">
      <c r="D1278" s="190"/>
    </row>
    <row r="1279" spans="4:4" x14ac:dyDescent="0.25">
      <c r="D1279" s="190"/>
    </row>
    <row r="1280" spans="4:4" x14ac:dyDescent="0.25">
      <c r="D1280" s="190"/>
    </row>
    <row r="1281" spans="4:4" x14ac:dyDescent="0.25">
      <c r="D1281" s="190"/>
    </row>
    <row r="1282" spans="4:4" x14ac:dyDescent="0.25">
      <c r="D1282" s="190"/>
    </row>
    <row r="1283" spans="4:4" x14ac:dyDescent="0.25">
      <c r="D1283" s="190"/>
    </row>
    <row r="1284" spans="4:4" x14ac:dyDescent="0.25">
      <c r="D1284" s="190"/>
    </row>
    <row r="1285" spans="4:4" x14ac:dyDescent="0.25">
      <c r="D1285" s="190"/>
    </row>
    <row r="1286" spans="4:4" x14ac:dyDescent="0.25">
      <c r="D1286" s="190"/>
    </row>
    <row r="1287" spans="4:4" x14ac:dyDescent="0.25">
      <c r="D1287" s="190"/>
    </row>
    <row r="1288" spans="4:4" x14ac:dyDescent="0.25">
      <c r="D1288" s="190"/>
    </row>
    <row r="1289" spans="4:4" x14ac:dyDescent="0.25">
      <c r="D1289" s="190"/>
    </row>
    <row r="1290" spans="4:4" x14ac:dyDescent="0.25">
      <c r="D1290" s="190"/>
    </row>
    <row r="1291" spans="4:4" x14ac:dyDescent="0.25">
      <c r="D1291" s="190"/>
    </row>
    <row r="1292" spans="4:4" x14ac:dyDescent="0.25">
      <c r="D1292" s="190"/>
    </row>
    <row r="1293" spans="4:4" x14ac:dyDescent="0.25">
      <c r="D1293" s="190"/>
    </row>
    <row r="1294" spans="4:4" x14ac:dyDescent="0.25">
      <c r="D1294" s="190"/>
    </row>
    <row r="1295" spans="4:4" x14ac:dyDescent="0.25">
      <c r="D1295" s="190"/>
    </row>
    <row r="1296" spans="4:4" x14ac:dyDescent="0.25">
      <c r="D1296" s="190"/>
    </row>
    <row r="1297" spans="4:4" x14ac:dyDescent="0.25">
      <c r="D1297" s="190"/>
    </row>
    <row r="1298" spans="4:4" x14ac:dyDescent="0.25">
      <c r="D1298" s="190"/>
    </row>
    <row r="1299" spans="4:4" x14ac:dyDescent="0.25">
      <c r="D1299" s="190"/>
    </row>
    <row r="1300" spans="4:4" x14ac:dyDescent="0.25">
      <c r="D1300" s="190"/>
    </row>
    <row r="1301" spans="4:4" x14ac:dyDescent="0.25">
      <c r="D1301" s="190"/>
    </row>
    <row r="1302" spans="4:4" x14ac:dyDescent="0.25">
      <c r="D1302" s="190"/>
    </row>
    <row r="1303" spans="4:4" x14ac:dyDescent="0.25">
      <c r="D1303" s="190"/>
    </row>
    <row r="1304" spans="4:4" x14ac:dyDescent="0.25">
      <c r="D1304" s="190"/>
    </row>
    <row r="1305" spans="4:4" x14ac:dyDescent="0.25">
      <c r="D1305" s="190"/>
    </row>
    <row r="1306" spans="4:4" x14ac:dyDescent="0.25">
      <c r="D1306" s="190"/>
    </row>
    <row r="1307" spans="4:4" x14ac:dyDescent="0.25">
      <c r="D1307" s="190"/>
    </row>
    <row r="1308" spans="4:4" x14ac:dyDescent="0.25">
      <c r="D1308" s="190"/>
    </row>
    <row r="1309" spans="4:4" x14ac:dyDescent="0.25">
      <c r="D1309" s="190"/>
    </row>
    <row r="1310" spans="4:4" x14ac:dyDescent="0.25">
      <c r="D1310" s="190"/>
    </row>
    <row r="1311" spans="4:4" x14ac:dyDescent="0.25">
      <c r="D1311" s="190"/>
    </row>
    <row r="1312" spans="4:4" x14ac:dyDescent="0.25">
      <c r="D1312" s="190"/>
    </row>
    <row r="1313" spans="4:4" x14ac:dyDescent="0.25">
      <c r="D1313" s="190"/>
    </row>
    <row r="1314" spans="4:4" x14ac:dyDescent="0.25">
      <c r="D1314" s="190"/>
    </row>
    <row r="1315" spans="4:4" x14ac:dyDescent="0.25">
      <c r="D1315" s="190"/>
    </row>
    <row r="1316" spans="4:4" x14ac:dyDescent="0.25">
      <c r="D1316" s="190"/>
    </row>
    <row r="1317" spans="4:4" x14ac:dyDescent="0.25">
      <c r="D1317" s="190"/>
    </row>
    <row r="1318" spans="4:4" x14ac:dyDescent="0.25">
      <c r="D1318" s="190"/>
    </row>
    <row r="1319" spans="4:4" x14ac:dyDescent="0.25">
      <c r="D1319" s="190"/>
    </row>
    <row r="1320" spans="4:4" x14ac:dyDescent="0.25">
      <c r="D1320" s="190"/>
    </row>
    <row r="1321" spans="4:4" x14ac:dyDescent="0.25">
      <c r="D1321" s="190"/>
    </row>
    <row r="1322" spans="4:4" x14ac:dyDescent="0.25">
      <c r="D1322" s="190"/>
    </row>
    <row r="1323" spans="4:4" x14ac:dyDescent="0.25">
      <c r="D1323" s="190"/>
    </row>
    <row r="1324" spans="4:4" x14ac:dyDescent="0.25">
      <c r="D1324" s="190"/>
    </row>
    <row r="1325" spans="4:4" x14ac:dyDescent="0.25">
      <c r="D1325" s="190"/>
    </row>
    <row r="1326" spans="4:4" x14ac:dyDescent="0.25">
      <c r="D1326" s="190"/>
    </row>
    <row r="1327" spans="4:4" x14ac:dyDescent="0.25">
      <c r="D1327" s="190"/>
    </row>
    <row r="1328" spans="4:4" x14ac:dyDescent="0.25">
      <c r="D1328" s="190"/>
    </row>
    <row r="1329" spans="4:4" x14ac:dyDescent="0.25">
      <c r="D1329" s="190"/>
    </row>
    <row r="1330" spans="4:4" x14ac:dyDescent="0.25">
      <c r="D1330" s="190"/>
    </row>
    <row r="1331" spans="4:4" x14ac:dyDescent="0.25">
      <c r="D1331" s="190"/>
    </row>
    <row r="1332" spans="4:4" x14ac:dyDescent="0.25">
      <c r="D1332" s="190"/>
    </row>
    <row r="1333" spans="4:4" x14ac:dyDescent="0.25">
      <c r="D1333" s="190"/>
    </row>
    <row r="1334" spans="4:4" x14ac:dyDescent="0.25">
      <c r="D1334" s="190"/>
    </row>
    <row r="1335" spans="4:4" x14ac:dyDescent="0.25">
      <c r="D1335" s="190"/>
    </row>
    <row r="1336" spans="4:4" x14ac:dyDescent="0.25">
      <c r="D1336" s="190"/>
    </row>
    <row r="1337" spans="4:4" x14ac:dyDescent="0.25">
      <c r="D1337" s="190"/>
    </row>
    <row r="1338" spans="4:4" x14ac:dyDescent="0.25">
      <c r="D1338" s="190"/>
    </row>
    <row r="1339" spans="4:4" x14ac:dyDescent="0.25">
      <c r="D1339" s="190"/>
    </row>
    <row r="1340" spans="4:4" x14ac:dyDescent="0.25">
      <c r="D1340" s="190"/>
    </row>
    <row r="1341" spans="4:4" x14ac:dyDescent="0.25">
      <c r="D1341" s="190"/>
    </row>
    <row r="1342" spans="4:4" x14ac:dyDescent="0.25">
      <c r="D1342" s="190"/>
    </row>
    <row r="1343" spans="4:4" x14ac:dyDescent="0.25">
      <c r="D1343" s="190"/>
    </row>
    <row r="1344" spans="4:4" x14ac:dyDescent="0.25">
      <c r="D1344" s="190"/>
    </row>
    <row r="1345" spans="4:4" x14ac:dyDescent="0.25">
      <c r="D1345" s="190"/>
    </row>
    <row r="1346" spans="4:4" x14ac:dyDescent="0.25">
      <c r="D1346" s="190"/>
    </row>
    <row r="1347" spans="4:4" x14ac:dyDescent="0.25">
      <c r="D1347" s="190"/>
    </row>
    <row r="1348" spans="4:4" x14ac:dyDescent="0.25">
      <c r="D1348" s="190"/>
    </row>
    <row r="1349" spans="4:4" x14ac:dyDescent="0.25">
      <c r="D1349" s="190"/>
    </row>
    <row r="1350" spans="4:4" x14ac:dyDescent="0.25">
      <c r="D1350" s="190"/>
    </row>
    <row r="1351" spans="4:4" x14ac:dyDescent="0.25">
      <c r="D1351" s="190"/>
    </row>
    <row r="1352" spans="4:4" x14ac:dyDescent="0.25">
      <c r="D1352" s="190"/>
    </row>
    <row r="1353" spans="4:4" x14ac:dyDescent="0.25">
      <c r="D1353" s="190"/>
    </row>
    <row r="1354" spans="4:4" x14ac:dyDescent="0.25">
      <c r="D1354" s="190"/>
    </row>
    <row r="1355" spans="4:4" x14ac:dyDescent="0.25">
      <c r="D1355" s="190"/>
    </row>
    <row r="1356" spans="4:4" x14ac:dyDescent="0.25">
      <c r="D1356" s="190"/>
    </row>
    <row r="1357" spans="4:4" x14ac:dyDescent="0.25">
      <c r="D1357" s="190"/>
    </row>
    <row r="1358" spans="4:4" x14ac:dyDescent="0.25">
      <c r="D1358" s="190"/>
    </row>
    <row r="1359" spans="4:4" x14ac:dyDescent="0.25">
      <c r="D1359" s="190"/>
    </row>
    <row r="1360" spans="4:4" x14ac:dyDescent="0.25">
      <c r="D1360" s="190"/>
    </row>
    <row r="1361" spans="4:4" x14ac:dyDescent="0.25">
      <c r="D1361" s="190"/>
    </row>
    <row r="1362" spans="4:4" x14ac:dyDescent="0.25">
      <c r="D1362" s="190"/>
    </row>
    <row r="1363" spans="4:4" x14ac:dyDescent="0.25">
      <c r="D1363" s="190"/>
    </row>
    <row r="1364" spans="4:4" x14ac:dyDescent="0.25">
      <c r="D1364" s="190"/>
    </row>
    <row r="1365" spans="4:4" x14ac:dyDescent="0.25">
      <c r="D1365" s="190"/>
    </row>
    <row r="1366" spans="4:4" x14ac:dyDescent="0.25">
      <c r="D1366" s="190"/>
    </row>
    <row r="1367" spans="4:4" x14ac:dyDescent="0.25">
      <c r="D1367" s="190"/>
    </row>
    <row r="1368" spans="4:4" x14ac:dyDescent="0.25">
      <c r="D1368" s="190"/>
    </row>
    <row r="1369" spans="4:4" x14ac:dyDescent="0.25">
      <c r="D1369" s="190"/>
    </row>
    <row r="1370" spans="4:4" x14ac:dyDescent="0.25">
      <c r="D1370" s="190"/>
    </row>
    <row r="1371" spans="4:4" x14ac:dyDescent="0.25">
      <c r="D1371" s="190"/>
    </row>
    <row r="1372" spans="4:4" x14ac:dyDescent="0.25">
      <c r="D1372" s="190"/>
    </row>
    <row r="1373" spans="4:4" x14ac:dyDescent="0.25">
      <c r="D1373" s="190"/>
    </row>
    <row r="1374" spans="4:4" x14ac:dyDescent="0.25">
      <c r="D1374" s="190"/>
    </row>
    <row r="1375" spans="4:4" x14ac:dyDescent="0.25">
      <c r="D1375" s="190"/>
    </row>
    <row r="1376" spans="4:4" x14ac:dyDescent="0.25">
      <c r="D1376" s="190"/>
    </row>
    <row r="1377" spans="4:4" x14ac:dyDescent="0.25">
      <c r="D1377" s="190"/>
    </row>
    <row r="1378" spans="4:4" x14ac:dyDescent="0.25">
      <c r="D1378" s="190"/>
    </row>
    <row r="1379" spans="4:4" x14ac:dyDescent="0.25">
      <c r="D1379" s="190"/>
    </row>
    <row r="1380" spans="4:4" x14ac:dyDescent="0.25">
      <c r="D1380" s="190"/>
    </row>
    <row r="1381" spans="4:4" x14ac:dyDescent="0.25">
      <c r="D1381" s="190"/>
    </row>
    <row r="1382" spans="4:4" x14ac:dyDescent="0.25">
      <c r="D1382" s="190"/>
    </row>
    <row r="1383" spans="4:4" x14ac:dyDescent="0.25">
      <c r="D1383" s="190"/>
    </row>
    <row r="1384" spans="4:4" x14ac:dyDescent="0.25">
      <c r="D1384" s="190"/>
    </row>
    <row r="1385" spans="4:4" x14ac:dyDescent="0.25">
      <c r="D1385" s="190"/>
    </row>
    <row r="1386" spans="4:4" x14ac:dyDescent="0.25">
      <c r="D1386" s="190"/>
    </row>
    <row r="1387" spans="4:4" x14ac:dyDescent="0.25">
      <c r="D1387" s="190"/>
    </row>
    <row r="1388" spans="4:4" x14ac:dyDescent="0.25">
      <c r="D1388" s="190"/>
    </row>
    <row r="1389" spans="4:4" x14ac:dyDescent="0.25">
      <c r="D1389" s="190"/>
    </row>
    <row r="1390" spans="4:4" x14ac:dyDescent="0.25">
      <c r="D1390" s="190"/>
    </row>
    <row r="1391" spans="4:4" x14ac:dyDescent="0.25">
      <c r="D1391" s="190"/>
    </row>
    <row r="1392" spans="4:4" x14ac:dyDescent="0.25">
      <c r="D1392" s="190"/>
    </row>
    <row r="1393" spans="4:4" x14ac:dyDescent="0.25">
      <c r="D1393" s="190"/>
    </row>
    <row r="1394" spans="4:4" x14ac:dyDescent="0.25">
      <c r="D1394" s="190"/>
    </row>
    <row r="1395" spans="4:4" x14ac:dyDescent="0.25">
      <c r="D1395" s="190"/>
    </row>
    <row r="1396" spans="4:4" x14ac:dyDescent="0.25">
      <c r="D1396" s="190"/>
    </row>
    <row r="1397" spans="4:4" x14ac:dyDescent="0.25">
      <c r="D1397" s="190"/>
    </row>
    <row r="1398" spans="4:4" x14ac:dyDescent="0.25">
      <c r="D1398" s="190"/>
    </row>
    <row r="1399" spans="4:4" x14ac:dyDescent="0.25">
      <c r="D1399" s="190"/>
    </row>
    <row r="1400" spans="4:4" x14ac:dyDescent="0.25">
      <c r="D1400" s="190"/>
    </row>
    <row r="1401" spans="4:4" x14ac:dyDescent="0.25">
      <c r="D1401" s="190"/>
    </row>
    <row r="1402" spans="4:4" x14ac:dyDescent="0.25">
      <c r="D1402" s="190"/>
    </row>
    <row r="1403" spans="4:4" x14ac:dyDescent="0.25">
      <c r="D1403" s="190"/>
    </row>
    <row r="1404" spans="4:4" x14ac:dyDescent="0.25">
      <c r="D1404" s="190"/>
    </row>
    <row r="1405" spans="4:4" x14ac:dyDescent="0.25">
      <c r="D1405" s="190"/>
    </row>
    <row r="1406" spans="4:4" x14ac:dyDescent="0.25">
      <c r="D1406" s="190"/>
    </row>
    <row r="1407" spans="4:4" x14ac:dyDescent="0.25">
      <c r="D1407" s="190"/>
    </row>
    <row r="1408" spans="4:4" x14ac:dyDescent="0.25">
      <c r="D1408" s="190"/>
    </row>
    <row r="1409" spans="4:4" x14ac:dyDescent="0.25">
      <c r="D1409" s="190"/>
    </row>
    <row r="1410" spans="4:4" x14ac:dyDescent="0.25">
      <c r="D1410" s="190"/>
    </row>
    <row r="1411" spans="4:4" x14ac:dyDescent="0.25">
      <c r="D1411" s="190"/>
    </row>
    <row r="1412" spans="4:4" x14ac:dyDescent="0.25">
      <c r="D1412" s="190"/>
    </row>
    <row r="1413" spans="4:4" x14ac:dyDescent="0.25">
      <c r="D1413" s="190"/>
    </row>
    <row r="1414" spans="4:4" x14ac:dyDescent="0.25">
      <c r="D1414" s="190"/>
    </row>
    <row r="1415" spans="4:4" x14ac:dyDescent="0.25">
      <c r="D1415" s="190"/>
    </row>
    <row r="1416" spans="4:4" x14ac:dyDescent="0.25">
      <c r="D1416" s="190"/>
    </row>
    <row r="1417" spans="4:4" x14ac:dyDescent="0.25">
      <c r="D1417" s="190"/>
    </row>
    <row r="1418" spans="4:4" x14ac:dyDescent="0.25">
      <c r="D1418" s="190"/>
    </row>
    <row r="1419" spans="4:4" x14ac:dyDescent="0.25">
      <c r="D1419" s="190"/>
    </row>
    <row r="1420" spans="4:4" x14ac:dyDescent="0.25">
      <c r="D1420" s="190"/>
    </row>
    <row r="1421" spans="4:4" x14ac:dyDescent="0.25">
      <c r="D1421" s="190"/>
    </row>
    <row r="1422" spans="4:4" x14ac:dyDescent="0.25">
      <c r="D1422" s="190"/>
    </row>
    <row r="1423" spans="4:4" x14ac:dyDescent="0.25">
      <c r="D1423" s="190"/>
    </row>
    <row r="1424" spans="4:4" x14ac:dyDescent="0.25">
      <c r="D1424" s="190"/>
    </row>
    <row r="1425" spans="4:4" x14ac:dyDescent="0.25">
      <c r="D1425" s="190"/>
    </row>
    <row r="1426" spans="4:4" x14ac:dyDescent="0.25">
      <c r="D1426" s="190"/>
    </row>
    <row r="1427" spans="4:4" x14ac:dyDescent="0.25">
      <c r="D1427" s="190"/>
    </row>
    <row r="1428" spans="4:4" x14ac:dyDescent="0.25">
      <c r="D1428" s="190"/>
    </row>
    <row r="1429" spans="4:4" x14ac:dyDescent="0.25">
      <c r="D1429" s="190"/>
    </row>
    <row r="1430" spans="4:4" x14ac:dyDescent="0.25">
      <c r="D1430" s="190"/>
    </row>
    <row r="1431" spans="4:4" x14ac:dyDescent="0.25">
      <c r="D1431" s="190"/>
    </row>
    <row r="1432" spans="4:4" x14ac:dyDescent="0.25">
      <c r="D1432" s="190"/>
    </row>
    <row r="1433" spans="4:4" x14ac:dyDescent="0.25">
      <c r="D1433" s="190"/>
    </row>
    <row r="1434" spans="4:4" x14ac:dyDescent="0.25">
      <c r="D1434" s="190"/>
    </row>
    <row r="1435" spans="4:4" x14ac:dyDescent="0.25">
      <c r="D1435" s="190"/>
    </row>
    <row r="1436" spans="4:4" x14ac:dyDescent="0.25">
      <c r="D1436" s="190"/>
    </row>
    <row r="1437" spans="4:4" x14ac:dyDescent="0.25">
      <c r="D1437" s="190"/>
    </row>
    <row r="1438" spans="4:4" x14ac:dyDescent="0.25">
      <c r="D1438" s="190"/>
    </row>
    <row r="1439" spans="4:4" x14ac:dyDescent="0.25">
      <c r="D1439" s="190"/>
    </row>
    <row r="1440" spans="4:4" x14ac:dyDescent="0.25">
      <c r="D1440" s="190"/>
    </row>
    <row r="1441" spans="4:4" x14ac:dyDescent="0.25">
      <c r="D1441" s="190"/>
    </row>
    <row r="1442" spans="4:4" x14ac:dyDescent="0.25">
      <c r="D1442" s="190"/>
    </row>
    <row r="1443" spans="4:4" x14ac:dyDescent="0.25">
      <c r="D1443" s="190"/>
    </row>
    <row r="1444" spans="4:4" x14ac:dyDescent="0.25">
      <c r="D1444" s="190"/>
    </row>
    <row r="1445" spans="4:4" x14ac:dyDescent="0.25">
      <c r="D1445" s="190"/>
    </row>
    <row r="1446" spans="4:4" x14ac:dyDescent="0.25">
      <c r="D1446" s="190"/>
    </row>
    <row r="1447" spans="4:4" x14ac:dyDescent="0.25">
      <c r="D1447" s="190"/>
    </row>
    <row r="1448" spans="4:4" x14ac:dyDescent="0.25">
      <c r="D1448" s="190"/>
    </row>
    <row r="1449" spans="4:4" x14ac:dyDescent="0.25">
      <c r="D1449" s="190"/>
    </row>
    <row r="1450" spans="4:4" x14ac:dyDescent="0.25">
      <c r="D1450" s="190"/>
    </row>
    <row r="1451" spans="4:4" x14ac:dyDescent="0.25">
      <c r="D1451" s="190"/>
    </row>
    <row r="1452" spans="4:4" x14ac:dyDescent="0.25">
      <c r="D1452" s="190"/>
    </row>
    <row r="1453" spans="4:4" x14ac:dyDescent="0.25">
      <c r="D1453" s="190"/>
    </row>
    <row r="1454" spans="4:4" x14ac:dyDescent="0.25">
      <c r="D1454" s="190"/>
    </row>
    <row r="1455" spans="4:4" x14ac:dyDescent="0.25">
      <c r="D1455" s="190"/>
    </row>
    <row r="1456" spans="4:4" x14ac:dyDescent="0.25">
      <c r="D1456" s="190"/>
    </row>
    <row r="1457" spans="4:4" x14ac:dyDescent="0.25">
      <c r="D1457" s="190"/>
    </row>
    <row r="1458" spans="4:4" x14ac:dyDescent="0.25">
      <c r="D1458" s="190"/>
    </row>
    <row r="1459" spans="4:4" x14ac:dyDescent="0.25">
      <c r="D1459" s="190"/>
    </row>
    <row r="1460" spans="4:4" x14ac:dyDescent="0.25">
      <c r="D1460" s="190"/>
    </row>
    <row r="1461" spans="4:4" x14ac:dyDescent="0.25">
      <c r="D1461" s="190"/>
    </row>
    <row r="1462" spans="4:4" x14ac:dyDescent="0.25">
      <c r="D1462" s="190"/>
    </row>
    <row r="1463" spans="4:4" x14ac:dyDescent="0.25">
      <c r="D1463" s="190"/>
    </row>
    <row r="1464" spans="4:4" x14ac:dyDescent="0.25">
      <c r="D1464" s="190"/>
    </row>
    <row r="1465" spans="4:4" x14ac:dyDescent="0.25">
      <c r="D1465" s="190"/>
    </row>
    <row r="1466" spans="4:4" x14ac:dyDescent="0.25">
      <c r="D1466" s="190"/>
    </row>
    <row r="1467" spans="4:4" x14ac:dyDescent="0.25">
      <c r="D1467" s="190"/>
    </row>
    <row r="1468" spans="4:4" x14ac:dyDescent="0.25">
      <c r="D1468" s="190"/>
    </row>
    <row r="1469" spans="4:4" x14ac:dyDescent="0.25">
      <c r="D1469" s="190"/>
    </row>
    <row r="1470" spans="4:4" x14ac:dyDescent="0.25">
      <c r="D1470" s="190"/>
    </row>
    <row r="1471" spans="4:4" x14ac:dyDescent="0.25">
      <c r="D1471" s="190"/>
    </row>
    <row r="1472" spans="4:4" x14ac:dyDescent="0.25">
      <c r="D1472" s="190"/>
    </row>
    <row r="1473" spans="4:4" x14ac:dyDescent="0.25">
      <c r="D1473" s="190"/>
    </row>
    <row r="1474" spans="4:4" x14ac:dyDescent="0.25">
      <c r="D1474" s="190"/>
    </row>
    <row r="1475" spans="4:4" x14ac:dyDescent="0.25">
      <c r="D1475" s="190"/>
    </row>
    <row r="1476" spans="4:4" x14ac:dyDescent="0.25">
      <c r="D1476" s="190"/>
    </row>
    <row r="1477" spans="4:4" x14ac:dyDescent="0.25">
      <c r="D1477" s="190"/>
    </row>
    <row r="1478" spans="4:4" x14ac:dyDescent="0.25">
      <c r="D1478" s="190"/>
    </row>
    <row r="1479" spans="4:4" x14ac:dyDescent="0.25">
      <c r="D1479" s="190"/>
    </row>
    <row r="1480" spans="4:4" x14ac:dyDescent="0.25">
      <c r="D1480" s="190"/>
    </row>
    <row r="1481" spans="4:4" x14ac:dyDescent="0.25">
      <c r="D1481" s="190"/>
    </row>
    <row r="1482" spans="4:4" x14ac:dyDescent="0.25">
      <c r="D1482" s="190"/>
    </row>
    <row r="1483" spans="4:4" x14ac:dyDescent="0.25">
      <c r="D1483" s="190"/>
    </row>
    <row r="1484" spans="4:4" x14ac:dyDescent="0.25">
      <c r="D1484" s="190"/>
    </row>
    <row r="1485" spans="4:4" x14ac:dyDescent="0.25">
      <c r="D1485" s="190"/>
    </row>
    <row r="1486" spans="4:4" x14ac:dyDescent="0.25">
      <c r="D1486" s="190"/>
    </row>
    <row r="1487" spans="4:4" x14ac:dyDescent="0.25">
      <c r="D1487" s="190"/>
    </row>
    <row r="1488" spans="4:4" x14ac:dyDescent="0.25">
      <c r="D1488" s="190"/>
    </row>
    <row r="1489" spans="4:4" x14ac:dyDescent="0.25">
      <c r="D1489" s="190"/>
    </row>
    <row r="1490" spans="4:4" x14ac:dyDescent="0.25">
      <c r="D1490" s="190"/>
    </row>
    <row r="1491" spans="4:4" x14ac:dyDescent="0.25">
      <c r="D1491" s="190"/>
    </row>
    <row r="1492" spans="4:4" x14ac:dyDescent="0.25">
      <c r="D1492" s="190"/>
    </row>
    <row r="1493" spans="4:4" x14ac:dyDescent="0.25">
      <c r="D1493" s="190"/>
    </row>
    <row r="1494" spans="4:4" x14ac:dyDescent="0.25">
      <c r="D1494" s="190"/>
    </row>
    <row r="1495" spans="4:4" x14ac:dyDescent="0.25">
      <c r="D1495" s="190"/>
    </row>
    <row r="1496" spans="4:4" x14ac:dyDescent="0.25">
      <c r="D1496" s="190"/>
    </row>
    <row r="1497" spans="4:4" x14ac:dyDescent="0.25">
      <c r="D1497" s="190"/>
    </row>
    <row r="1498" spans="4:4" x14ac:dyDescent="0.25">
      <c r="D1498" s="190"/>
    </row>
    <row r="1499" spans="4:4" x14ac:dyDescent="0.25">
      <c r="D1499" s="190"/>
    </row>
    <row r="1500" spans="4:4" x14ac:dyDescent="0.25">
      <c r="D1500" s="190"/>
    </row>
    <row r="1501" spans="4:4" x14ac:dyDescent="0.25">
      <c r="D1501" s="190"/>
    </row>
    <row r="1502" spans="4:4" x14ac:dyDescent="0.25">
      <c r="D1502" s="190"/>
    </row>
    <row r="1503" spans="4:4" x14ac:dyDescent="0.25">
      <c r="D1503" s="190"/>
    </row>
    <row r="1504" spans="4:4" x14ac:dyDescent="0.25">
      <c r="D1504" s="190"/>
    </row>
    <row r="1505" spans="4:4" x14ac:dyDescent="0.25">
      <c r="D1505" s="190"/>
    </row>
    <row r="1506" spans="4:4" x14ac:dyDescent="0.25">
      <c r="D1506" s="190"/>
    </row>
    <row r="1507" spans="4:4" x14ac:dyDescent="0.25">
      <c r="D1507" s="190"/>
    </row>
    <row r="1508" spans="4:4" x14ac:dyDescent="0.25">
      <c r="D1508" s="190"/>
    </row>
    <row r="1509" spans="4:4" x14ac:dyDescent="0.25">
      <c r="D1509" s="190"/>
    </row>
    <row r="1510" spans="4:4" x14ac:dyDescent="0.25">
      <c r="D1510" s="190"/>
    </row>
    <row r="1511" spans="4:4" x14ac:dyDescent="0.25">
      <c r="D1511" s="190"/>
    </row>
    <row r="1512" spans="4:4" x14ac:dyDescent="0.25">
      <c r="D1512" s="190"/>
    </row>
    <row r="1513" spans="4:4" x14ac:dyDescent="0.25">
      <c r="D1513" s="190"/>
    </row>
    <row r="1514" spans="4:4" x14ac:dyDescent="0.25">
      <c r="D1514" s="190"/>
    </row>
    <row r="1515" spans="4:4" x14ac:dyDescent="0.25">
      <c r="D1515" s="190"/>
    </row>
    <row r="1516" spans="4:4" x14ac:dyDescent="0.25">
      <c r="D1516" s="190"/>
    </row>
    <row r="1517" spans="4:4" x14ac:dyDescent="0.25">
      <c r="D1517" s="190"/>
    </row>
    <row r="1518" spans="4:4" x14ac:dyDescent="0.25">
      <c r="D1518" s="190"/>
    </row>
    <row r="1519" spans="4:4" x14ac:dyDescent="0.25">
      <c r="D1519" s="190"/>
    </row>
    <row r="1520" spans="4:4" x14ac:dyDescent="0.25">
      <c r="D1520" s="190"/>
    </row>
    <row r="1521" spans="4:4" x14ac:dyDescent="0.25">
      <c r="D1521" s="190"/>
    </row>
    <row r="1522" spans="4:4" x14ac:dyDescent="0.25">
      <c r="D1522" s="190"/>
    </row>
    <row r="1523" spans="4:4" x14ac:dyDescent="0.25">
      <c r="D1523" s="190"/>
    </row>
    <row r="1524" spans="4:4" x14ac:dyDescent="0.25">
      <c r="D1524" s="190"/>
    </row>
    <row r="1525" spans="4:4" x14ac:dyDescent="0.25">
      <c r="D1525" s="190"/>
    </row>
    <row r="1526" spans="4:4" x14ac:dyDescent="0.25">
      <c r="D1526" s="190"/>
    </row>
    <row r="1527" spans="4:4" x14ac:dyDescent="0.25">
      <c r="D1527" s="190"/>
    </row>
    <row r="1528" spans="4:4" x14ac:dyDescent="0.25">
      <c r="D1528" s="190"/>
    </row>
    <row r="1529" spans="4:4" x14ac:dyDescent="0.25">
      <c r="D1529" s="190"/>
    </row>
    <row r="1530" spans="4:4" x14ac:dyDescent="0.25">
      <c r="D1530" s="190"/>
    </row>
    <row r="1531" spans="4:4" x14ac:dyDescent="0.25">
      <c r="D1531" s="190"/>
    </row>
    <row r="1532" spans="4:4" x14ac:dyDescent="0.25">
      <c r="D1532" s="190"/>
    </row>
    <row r="1533" spans="4:4" x14ac:dyDescent="0.25">
      <c r="D1533" s="190"/>
    </row>
    <row r="1534" spans="4:4" x14ac:dyDescent="0.25">
      <c r="D1534" s="190"/>
    </row>
    <row r="1535" spans="4:4" x14ac:dyDescent="0.25">
      <c r="D1535" s="190"/>
    </row>
    <row r="1536" spans="4:4" x14ac:dyDescent="0.25">
      <c r="D1536" s="190"/>
    </row>
    <row r="1537" spans="4:4" x14ac:dyDescent="0.25">
      <c r="D1537" s="190"/>
    </row>
    <row r="1538" spans="4:4" x14ac:dyDescent="0.25">
      <c r="D1538" s="190"/>
    </row>
    <row r="1539" spans="4:4" x14ac:dyDescent="0.25">
      <c r="D1539" s="190"/>
    </row>
    <row r="1540" spans="4:4" x14ac:dyDescent="0.25">
      <c r="D1540" s="190"/>
    </row>
    <row r="1541" spans="4:4" x14ac:dyDescent="0.25">
      <c r="D1541" s="190"/>
    </row>
    <row r="1542" spans="4:4" x14ac:dyDescent="0.25">
      <c r="D1542" s="190"/>
    </row>
    <row r="1543" spans="4:4" x14ac:dyDescent="0.25">
      <c r="D1543" s="190"/>
    </row>
    <row r="1544" spans="4:4" x14ac:dyDescent="0.25">
      <c r="D1544" s="190"/>
    </row>
    <row r="1545" spans="4:4" x14ac:dyDescent="0.25">
      <c r="D1545" s="190"/>
    </row>
    <row r="1546" spans="4:4" x14ac:dyDescent="0.25">
      <c r="D1546" s="190"/>
    </row>
    <row r="1547" spans="4:4" x14ac:dyDescent="0.25">
      <c r="D1547" s="190"/>
    </row>
    <row r="1548" spans="4:4" x14ac:dyDescent="0.25">
      <c r="D1548" s="190"/>
    </row>
    <row r="1549" spans="4:4" x14ac:dyDescent="0.25">
      <c r="D1549" s="190"/>
    </row>
    <row r="1550" spans="4:4" x14ac:dyDescent="0.25">
      <c r="D1550" s="190"/>
    </row>
    <row r="1551" spans="4:4" x14ac:dyDescent="0.25">
      <c r="D1551" s="190"/>
    </row>
    <row r="1552" spans="4:4" x14ac:dyDescent="0.25">
      <c r="D1552" s="190"/>
    </row>
    <row r="1553" spans="4:4" x14ac:dyDescent="0.25">
      <c r="D1553" s="190"/>
    </row>
    <row r="1554" spans="4:4" x14ac:dyDescent="0.25">
      <c r="D1554" s="190"/>
    </row>
    <row r="1555" spans="4:4" x14ac:dyDescent="0.25">
      <c r="D1555" s="190"/>
    </row>
    <row r="1556" spans="4:4" x14ac:dyDescent="0.25">
      <c r="D1556" s="190"/>
    </row>
    <row r="1557" spans="4:4" x14ac:dyDescent="0.25">
      <c r="D1557" s="190"/>
    </row>
    <row r="1558" spans="4:4" x14ac:dyDescent="0.25">
      <c r="D1558" s="190"/>
    </row>
    <row r="1559" spans="4:4" x14ac:dyDescent="0.25">
      <c r="D1559" s="190"/>
    </row>
    <row r="1560" spans="4:4" x14ac:dyDescent="0.25">
      <c r="D1560" s="190"/>
    </row>
    <row r="1561" spans="4:4" x14ac:dyDescent="0.25">
      <c r="D1561" s="190"/>
    </row>
    <row r="1562" spans="4:4" x14ac:dyDescent="0.25">
      <c r="D1562" s="190"/>
    </row>
    <row r="1563" spans="4:4" x14ac:dyDescent="0.25">
      <c r="D1563" s="190"/>
    </row>
    <row r="1564" spans="4:4" x14ac:dyDescent="0.25">
      <c r="D1564" s="190"/>
    </row>
    <row r="1565" spans="4:4" x14ac:dyDescent="0.25">
      <c r="D1565" s="190"/>
    </row>
    <row r="1566" spans="4:4" x14ac:dyDescent="0.25">
      <c r="D1566" s="190"/>
    </row>
    <row r="1567" spans="4:4" x14ac:dyDescent="0.25">
      <c r="D1567" s="190"/>
    </row>
    <row r="1568" spans="4:4" x14ac:dyDescent="0.25">
      <c r="D1568" s="190"/>
    </row>
    <row r="1569" spans="4:4" x14ac:dyDescent="0.25">
      <c r="D1569" s="190"/>
    </row>
    <row r="1570" spans="4:4" x14ac:dyDescent="0.25">
      <c r="D1570" s="190"/>
    </row>
    <row r="1571" spans="4:4" x14ac:dyDescent="0.25">
      <c r="D1571" s="190"/>
    </row>
    <row r="1572" spans="4:4" x14ac:dyDescent="0.25">
      <c r="D1572" s="190"/>
    </row>
    <row r="1573" spans="4:4" x14ac:dyDescent="0.25">
      <c r="D1573" s="190"/>
    </row>
    <row r="1574" spans="4:4" x14ac:dyDescent="0.25">
      <c r="D1574" s="190"/>
    </row>
    <row r="1575" spans="4:4" x14ac:dyDescent="0.25">
      <c r="D1575" s="190"/>
    </row>
    <row r="1576" spans="4:4" x14ac:dyDescent="0.25">
      <c r="D1576" s="190"/>
    </row>
    <row r="1577" spans="4:4" x14ac:dyDescent="0.25">
      <c r="D1577" s="190"/>
    </row>
    <row r="1578" spans="4:4" x14ac:dyDescent="0.25">
      <c r="D1578" s="190"/>
    </row>
    <row r="1579" spans="4:4" x14ac:dyDescent="0.25">
      <c r="D1579" s="190"/>
    </row>
    <row r="1580" spans="4:4" x14ac:dyDescent="0.25">
      <c r="D1580" s="190"/>
    </row>
    <row r="1581" spans="4:4" x14ac:dyDescent="0.25">
      <c r="D1581" s="190"/>
    </row>
    <row r="1582" spans="4:4" x14ac:dyDescent="0.25">
      <c r="D1582" s="190"/>
    </row>
    <row r="1583" spans="4:4" x14ac:dyDescent="0.25">
      <c r="D1583" s="190"/>
    </row>
    <row r="1584" spans="4:4" x14ac:dyDescent="0.25">
      <c r="D1584" s="190"/>
    </row>
    <row r="1585" spans="4:4" x14ac:dyDescent="0.25">
      <c r="D1585" s="190"/>
    </row>
    <row r="1586" spans="4:4" x14ac:dyDescent="0.25">
      <c r="D1586" s="190"/>
    </row>
    <row r="1587" spans="4:4" x14ac:dyDescent="0.25">
      <c r="D1587" s="190"/>
    </row>
    <row r="1588" spans="4:4" x14ac:dyDescent="0.25">
      <c r="D1588" s="190"/>
    </row>
    <row r="1589" spans="4:4" x14ac:dyDescent="0.25">
      <c r="D1589" s="190"/>
    </row>
    <row r="1590" spans="4:4" x14ac:dyDescent="0.25">
      <c r="D1590" s="190"/>
    </row>
    <row r="1591" spans="4:4" x14ac:dyDescent="0.25">
      <c r="D1591" s="190"/>
    </row>
    <row r="1592" spans="4:4" x14ac:dyDescent="0.25">
      <c r="D1592" s="190"/>
    </row>
    <row r="1593" spans="4:4" x14ac:dyDescent="0.25">
      <c r="D1593" s="190"/>
    </row>
    <row r="1594" spans="4:4" x14ac:dyDescent="0.25">
      <c r="D1594" s="190"/>
    </row>
    <row r="1595" spans="4:4" x14ac:dyDescent="0.25">
      <c r="D1595" s="190"/>
    </row>
    <row r="1596" spans="4:4" x14ac:dyDescent="0.25">
      <c r="D1596" s="190"/>
    </row>
    <row r="1597" spans="4:4" x14ac:dyDescent="0.25">
      <c r="D1597" s="190"/>
    </row>
    <row r="1598" spans="4:4" x14ac:dyDescent="0.25">
      <c r="D1598" s="190"/>
    </row>
    <row r="1599" spans="4:4" x14ac:dyDescent="0.25">
      <c r="D1599" s="190"/>
    </row>
    <row r="1600" spans="4:4" x14ac:dyDescent="0.25">
      <c r="D1600" s="190"/>
    </row>
    <row r="1601" spans="4:4" x14ac:dyDescent="0.25">
      <c r="D1601" s="190"/>
    </row>
    <row r="1602" spans="4:4" x14ac:dyDescent="0.25">
      <c r="D1602" s="190"/>
    </row>
    <row r="1603" spans="4:4" x14ac:dyDescent="0.25">
      <c r="D1603" s="190"/>
    </row>
    <row r="1604" spans="4:4" x14ac:dyDescent="0.25">
      <c r="D1604" s="190"/>
    </row>
    <row r="1605" spans="4:4" x14ac:dyDescent="0.25">
      <c r="D1605" s="190"/>
    </row>
    <row r="1606" spans="4:4" x14ac:dyDescent="0.25">
      <c r="D1606" s="190"/>
    </row>
    <row r="1607" spans="4:4" x14ac:dyDescent="0.25">
      <c r="D1607" s="190"/>
    </row>
    <row r="1608" spans="4:4" x14ac:dyDescent="0.25">
      <c r="D1608" s="190"/>
    </row>
    <row r="1609" spans="4:4" x14ac:dyDescent="0.25">
      <c r="D1609" s="190"/>
    </row>
    <row r="1610" spans="4:4" x14ac:dyDescent="0.25">
      <c r="D1610" s="190"/>
    </row>
    <row r="1611" spans="4:4" x14ac:dyDescent="0.25">
      <c r="D1611" s="190"/>
    </row>
    <row r="1612" spans="4:4" x14ac:dyDescent="0.25">
      <c r="D1612" s="190"/>
    </row>
    <row r="1613" spans="4:4" x14ac:dyDescent="0.25">
      <c r="D1613" s="190"/>
    </row>
    <row r="1614" spans="4:4" x14ac:dyDescent="0.25">
      <c r="D1614" s="190"/>
    </row>
    <row r="1615" spans="4:4" x14ac:dyDescent="0.25">
      <c r="D1615" s="190"/>
    </row>
    <row r="1616" spans="4:4" x14ac:dyDescent="0.25">
      <c r="D1616" s="190"/>
    </row>
    <row r="1617" spans="4:4" x14ac:dyDescent="0.25">
      <c r="D1617" s="190"/>
    </row>
    <row r="1618" spans="4:4" x14ac:dyDescent="0.25">
      <c r="D1618" s="190"/>
    </row>
    <row r="1619" spans="4:4" x14ac:dyDescent="0.25">
      <c r="D1619" s="190"/>
    </row>
    <row r="1620" spans="4:4" x14ac:dyDescent="0.25">
      <c r="D1620" s="190"/>
    </row>
    <row r="1621" spans="4:4" x14ac:dyDescent="0.25">
      <c r="D1621" s="190"/>
    </row>
    <row r="1622" spans="4:4" x14ac:dyDescent="0.25">
      <c r="D1622" s="190"/>
    </row>
    <row r="1623" spans="4:4" x14ac:dyDescent="0.25">
      <c r="D1623" s="190"/>
    </row>
    <row r="1624" spans="4:4" x14ac:dyDescent="0.25">
      <c r="D1624" s="190"/>
    </row>
    <row r="1625" spans="4:4" x14ac:dyDescent="0.25">
      <c r="D1625" s="190"/>
    </row>
    <row r="1626" spans="4:4" x14ac:dyDescent="0.25">
      <c r="D1626" s="190"/>
    </row>
    <row r="1627" spans="4:4" x14ac:dyDescent="0.25">
      <c r="D1627" s="190"/>
    </row>
    <row r="1628" spans="4:4" x14ac:dyDescent="0.25">
      <c r="D1628" s="190"/>
    </row>
    <row r="1629" spans="4:4" x14ac:dyDescent="0.25">
      <c r="D1629" s="190"/>
    </row>
    <row r="1630" spans="4:4" x14ac:dyDescent="0.25">
      <c r="D1630" s="190"/>
    </row>
    <row r="1631" spans="4:4" x14ac:dyDescent="0.25">
      <c r="D1631" s="190"/>
    </row>
    <row r="1632" spans="4:4" x14ac:dyDescent="0.25">
      <c r="D1632" s="190"/>
    </row>
    <row r="1633" spans="4:4" x14ac:dyDescent="0.25">
      <c r="D1633" s="190"/>
    </row>
    <row r="1634" spans="4:4" x14ac:dyDescent="0.25">
      <c r="D1634" s="190"/>
    </row>
    <row r="1635" spans="4:4" x14ac:dyDescent="0.25">
      <c r="D1635" s="190"/>
    </row>
    <row r="1636" spans="4:4" x14ac:dyDescent="0.25">
      <c r="D1636" s="190"/>
    </row>
    <row r="1637" spans="4:4" x14ac:dyDescent="0.25">
      <c r="D1637" s="190"/>
    </row>
    <row r="1638" spans="4:4" x14ac:dyDescent="0.25">
      <c r="D1638" s="190"/>
    </row>
    <row r="1639" spans="4:4" x14ac:dyDescent="0.25">
      <c r="D1639" s="190"/>
    </row>
    <row r="1640" spans="4:4" x14ac:dyDescent="0.25">
      <c r="D1640" s="190"/>
    </row>
    <row r="1641" spans="4:4" x14ac:dyDescent="0.25">
      <c r="D1641" s="190"/>
    </row>
    <row r="1642" spans="4:4" x14ac:dyDescent="0.25">
      <c r="D1642" s="190"/>
    </row>
    <row r="1643" spans="4:4" x14ac:dyDescent="0.25">
      <c r="D1643" s="190"/>
    </row>
    <row r="1644" spans="4:4" x14ac:dyDescent="0.25">
      <c r="D1644" s="190"/>
    </row>
    <row r="1645" spans="4:4" x14ac:dyDescent="0.25">
      <c r="D1645" s="190"/>
    </row>
    <row r="1646" spans="4:4" x14ac:dyDescent="0.25">
      <c r="D1646" s="190"/>
    </row>
    <row r="1647" spans="4:4" x14ac:dyDescent="0.25">
      <c r="D1647" s="190"/>
    </row>
    <row r="1648" spans="4:4" x14ac:dyDescent="0.25">
      <c r="D1648" s="190"/>
    </row>
    <row r="1649" spans="4:4" x14ac:dyDescent="0.25">
      <c r="D1649" s="190"/>
    </row>
    <row r="1650" spans="4:4" x14ac:dyDescent="0.25">
      <c r="D1650" s="190"/>
    </row>
    <row r="1651" spans="4:4" x14ac:dyDescent="0.25">
      <c r="D1651" s="190"/>
    </row>
    <row r="1652" spans="4:4" x14ac:dyDescent="0.25">
      <c r="D1652" s="190"/>
    </row>
    <row r="1653" spans="4:4" x14ac:dyDescent="0.25">
      <c r="D1653" s="190"/>
    </row>
    <row r="1654" spans="4:4" x14ac:dyDescent="0.25">
      <c r="D1654" s="190"/>
    </row>
    <row r="1655" spans="4:4" x14ac:dyDescent="0.25">
      <c r="D1655" s="190"/>
    </row>
    <row r="1656" spans="4:4" x14ac:dyDescent="0.25">
      <c r="D1656" s="190"/>
    </row>
    <row r="1657" spans="4:4" x14ac:dyDescent="0.25">
      <c r="D1657" s="190"/>
    </row>
    <row r="1658" spans="4:4" x14ac:dyDescent="0.25">
      <c r="D1658" s="190"/>
    </row>
    <row r="1659" spans="4:4" x14ac:dyDescent="0.25">
      <c r="D1659" s="190"/>
    </row>
    <row r="1660" spans="4:4" x14ac:dyDescent="0.25">
      <c r="D1660" s="190"/>
    </row>
    <row r="1661" spans="4:4" x14ac:dyDescent="0.25">
      <c r="D1661" s="190"/>
    </row>
    <row r="1662" spans="4:4" x14ac:dyDescent="0.25">
      <c r="D1662" s="190"/>
    </row>
    <row r="1663" spans="4:4" x14ac:dyDescent="0.25">
      <c r="D1663" s="190"/>
    </row>
    <row r="1664" spans="4:4" x14ac:dyDescent="0.25">
      <c r="D1664" s="190"/>
    </row>
    <row r="1665" spans="4:4" x14ac:dyDescent="0.25">
      <c r="D1665" s="190"/>
    </row>
    <row r="1666" spans="4:4" x14ac:dyDescent="0.25">
      <c r="D1666" s="190"/>
    </row>
    <row r="1667" spans="4:4" x14ac:dyDescent="0.25">
      <c r="D1667" s="190"/>
    </row>
    <row r="1668" spans="4:4" x14ac:dyDescent="0.25">
      <c r="D1668" s="190"/>
    </row>
    <row r="1669" spans="4:4" x14ac:dyDescent="0.25">
      <c r="D1669" s="190"/>
    </row>
    <row r="1670" spans="4:4" x14ac:dyDescent="0.25">
      <c r="D1670" s="190"/>
    </row>
    <row r="1671" spans="4:4" x14ac:dyDescent="0.25">
      <c r="D1671" s="190"/>
    </row>
    <row r="1672" spans="4:4" x14ac:dyDescent="0.25">
      <c r="D1672" s="190"/>
    </row>
    <row r="1673" spans="4:4" x14ac:dyDescent="0.25">
      <c r="D1673" s="190"/>
    </row>
    <row r="1674" spans="4:4" x14ac:dyDescent="0.25">
      <c r="D1674" s="190"/>
    </row>
    <row r="1675" spans="4:4" x14ac:dyDescent="0.25">
      <c r="D1675" s="190"/>
    </row>
    <row r="1676" spans="4:4" x14ac:dyDescent="0.25">
      <c r="D1676" s="190"/>
    </row>
    <row r="1677" spans="4:4" x14ac:dyDescent="0.25">
      <c r="D1677" s="190"/>
    </row>
    <row r="1678" spans="4:4" x14ac:dyDescent="0.25">
      <c r="D1678" s="190"/>
    </row>
    <row r="1679" spans="4:4" x14ac:dyDescent="0.25">
      <c r="D1679" s="190"/>
    </row>
    <row r="1680" spans="4:4" x14ac:dyDescent="0.25">
      <c r="D1680" s="190"/>
    </row>
    <row r="1681" spans="4:4" x14ac:dyDescent="0.25">
      <c r="D1681" s="190"/>
    </row>
    <row r="1682" spans="4:4" x14ac:dyDescent="0.25">
      <c r="D1682" s="190"/>
    </row>
    <row r="1683" spans="4:4" x14ac:dyDescent="0.25">
      <c r="D1683" s="190"/>
    </row>
    <row r="1684" spans="4:4" x14ac:dyDescent="0.25">
      <c r="D1684" s="190"/>
    </row>
    <row r="1685" spans="4:4" x14ac:dyDescent="0.25">
      <c r="D1685" s="190"/>
    </row>
    <row r="1686" spans="4:4" x14ac:dyDescent="0.25">
      <c r="D1686" s="190"/>
    </row>
    <row r="1687" spans="4:4" x14ac:dyDescent="0.25">
      <c r="D1687" s="190"/>
    </row>
    <row r="1688" spans="4:4" x14ac:dyDescent="0.25">
      <c r="D1688" s="190"/>
    </row>
    <row r="1689" spans="4:4" x14ac:dyDescent="0.25">
      <c r="D1689" s="190"/>
    </row>
    <row r="1690" spans="4:4" x14ac:dyDescent="0.25">
      <c r="D1690" s="190"/>
    </row>
    <row r="1691" spans="4:4" x14ac:dyDescent="0.25">
      <c r="D1691" s="190"/>
    </row>
    <row r="1692" spans="4:4" x14ac:dyDescent="0.25">
      <c r="D1692" s="190"/>
    </row>
    <row r="1693" spans="4:4" x14ac:dyDescent="0.25">
      <c r="D1693" s="190"/>
    </row>
    <row r="1694" spans="4:4" x14ac:dyDescent="0.25">
      <c r="D1694" s="190"/>
    </row>
    <row r="1695" spans="4:4" x14ac:dyDescent="0.25">
      <c r="D1695" s="190"/>
    </row>
    <row r="1696" spans="4:4" x14ac:dyDescent="0.25">
      <c r="D1696" s="190"/>
    </row>
    <row r="1697" spans="4:4" x14ac:dyDescent="0.25">
      <c r="D1697" s="190"/>
    </row>
    <row r="1698" spans="4:4" x14ac:dyDescent="0.25">
      <c r="D1698" s="190"/>
    </row>
    <row r="1699" spans="4:4" x14ac:dyDescent="0.25">
      <c r="D1699" s="190"/>
    </row>
    <row r="1700" spans="4:4" x14ac:dyDescent="0.25">
      <c r="D1700" s="190"/>
    </row>
    <row r="1701" spans="4:4" x14ac:dyDescent="0.25">
      <c r="D1701" s="190"/>
    </row>
    <row r="1702" spans="4:4" x14ac:dyDescent="0.25">
      <c r="D1702" s="190"/>
    </row>
    <row r="1703" spans="4:4" x14ac:dyDescent="0.25">
      <c r="D1703" s="190"/>
    </row>
    <row r="1704" spans="4:4" x14ac:dyDescent="0.25">
      <c r="D1704" s="190"/>
    </row>
    <row r="1705" spans="4:4" x14ac:dyDescent="0.25">
      <c r="D1705" s="190"/>
    </row>
    <row r="1706" spans="4:4" x14ac:dyDescent="0.25">
      <c r="D1706" s="190"/>
    </row>
    <row r="1707" spans="4:4" x14ac:dyDescent="0.25">
      <c r="D1707" s="190"/>
    </row>
    <row r="1708" spans="4:4" x14ac:dyDescent="0.25">
      <c r="D1708" s="190"/>
    </row>
    <row r="1709" spans="4:4" x14ac:dyDescent="0.25">
      <c r="D1709" s="190"/>
    </row>
    <row r="1710" spans="4:4" x14ac:dyDescent="0.25">
      <c r="D1710" s="190"/>
    </row>
    <row r="1711" spans="4:4" x14ac:dyDescent="0.25">
      <c r="D1711" s="190"/>
    </row>
    <row r="1712" spans="4:4" x14ac:dyDescent="0.25">
      <c r="D1712" s="190"/>
    </row>
    <row r="1713" spans="4:4" x14ac:dyDescent="0.25">
      <c r="D1713" s="190"/>
    </row>
    <row r="1714" spans="4:4" x14ac:dyDescent="0.25">
      <c r="D1714" s="190"/>
    </row>
    <row r="1715" spans="4:4" x14ac:dyDescent="0.25">
      <c r="D1715" s="190"/>
    </row>
    <row r="1716" spans="4:4" x14ac:dyDescent="0.25">
      <c r="D1716" s="190"/>
    </row>
    <row r="1717" spans="4:4" x14ac:dyDescent="0.25">
      <c r="D1717" s="190"/>
    </row>
    <row r="1718" spans="4:4" x14ac:dyDescent="0.25">
      <c r="D1718" s="190"/>
    </row>
    <row r="1719" spans="4:4" x14ac:dyDescent="0.25">
      <c r="D1719" s="190"/>
    </row>
    <row r="1720" spans="4:4" x14ac:dyDescent="0.25">
      <c r="D1720" s="190"/>
    </row>
    <row r="1721" spans="4:4" x14ac:dyDescent="0.25">
      <c r="D1721" s="190"/>
    </row>
    <row r="1722" spans="4:4" x14ac:dyDescent="0.25">
      <c r="D1722" s="190"/>
    </row>
    <row r="1723" spans="4:4" x14ac:dyDescent="0.25">
      <c r="D1723" s="190"/>
    </row>
    <row r="1724" spans="4:4" x14ac:dyDescent="0.25">
      <c r="D1724" s="190"/>
    </row>
    <row r="1725" spans="4:4" x14ac:dyDescent="0.25">
      <c r="D1725" s="190"/>
    </row>
    <row r="1726" spans="4:4" x14ac:dyDescent="0.25">
      <c r="D1726" s="190"/>
    </row>
    <row r="1727" spans="4:4" x14ac:dyDescent="0.25">
      <c r="D1727" s="190"/>
    </row>
    <row r="1728" spans="4:4" x14ac:dyDescent="0.25">
      <c r="D1728" s="190"/>
    </row>
    <row r="1729" spans="4:4" x14ac:dyDescent="0.25">
      <c r="D1729" s="190"/>
    </row>
    <row r="1730" spans="4:4" x14ac:dyDescent="0.25">
      <c r="D1730" s="190"/>
    </row>
    <row r="1731" spans="4:4" x14ac:dyDescent="0.25">
      <c r="D1731" s="190"/>
    </row>
    <row r="1732" spans="4:4" x14ac:dyDescent="0.25">
      <c r="D1732" s="190"/>
    </row>
    <row r="1733" spans="4:4" x14ac:dyDescent="0.25">
      <c r="D1733" s="190"/>
    </row>
    <row r="1734" spans="4:4" x14ac:dyDescent="0.25">
      <c r="D1734" s="190"/>
    </row>
    <row r="1735" spans="4:4" x14ac:dyDescent="0.25">
      <c r="D1735" s="190"/>
    </row>
    <row r="1736" spans="4:4" x14ac:dyDescent="0.25">
      <c r="D1736" s="190"/>
    </row>
    <row r="1737" spans="4:4" x14ac:dyDescent="0.25">
      <c r="D1737" s="190"/>
    </row>
    <row r="1738" spans="4:4" x14ac:dyDescent="0.25">
      <c r="D1738" s="190"/>
    </row>
    <row r="1739" spans="4:4" x14ac:dyDescent="0.25">
      <c r="D1739" s="190"/>
    </row>
    <row r="1740" spans="4:4" x14ac:dyDescent="0.25">
      <c r="D1740" s="190"/>
    </row>
    <row r="1741" spans="4:4" x14ac:dyDescent="0.25">
      <c r="D1741" s="190"/>
    </row>
    <row r="1742" spans="4:4" x14ac:dyDescent="0.25">
      <c r="D1742" s="190"/>
    </row>
    <row r="1743" spans="4:4" x14ac:dyDescent="0.25">
      <c r="D1743" s="190"/>
    </row>
    <row r="1744" spans="4:4" x14ac:dyDescent="0.25">
      <c r="D1744" s="190"/>
    </row>
    <row r="1745" spans="4:4" x14ac:dyDescent="0.25">
      <c r="D1745" s="190"/>
    </row>
    <row r="1746" spans="4:4" x14ac:dyDescent="0.25">
      <c r="D1746" s="190"/>
    </row>
    <row r="1747" spans="4:4" x14ac:dyDescent="0.25">
      <c r="D1747" s="190"/>
    </row>
    <row r="1748" spans="4:4" x14ac:dyDescent="0.25">
      <c r="D1748" s="190"/>
    </row>
    <row r="1749" spans="4:4" x14ac:dyDescent="0.25">
      <c r="D1749" s="190"/>
    </row>
    <row r="1750" spans="4:4" x14ac:dyDescent="0.25">
      <c r="D1750" s="190"/>
    </row>
    <row r="1751" spans="4:4" x14ac:dyDescent="0.25">
      <c r="D1751" s="190"/>
    </row>
    <row r="1752" spans="4:4" x14ac:dyDescent="0.25">
      <c r="D1752" s="190"/>
    </row>
    <row r="1753" spans="4:4" x14ac:dyDescent="0.25">
      <c r="D1753" s="190"/>
    </row>
    <row r="1754" spans="4:4" x14ac:dyDescent="0.25">
      <c r="D1754" s="190"/>
    </row>
    <row r="1755" spans="4:4" x14ac:dyDescent="0.25">
      <c r="D1755" s="190"/>
    </row>
    <row r="1756" spans="4:4" x14ac:dyDescent="0.25">
      <c r="D1756" s="190"/>
    </row>
    <row r="1757" spans="4:4" x14ac:dyDescent="0.25">
      <c r="D1757" s="190"/>
    </row>
    <row r="1758" spans="4:4" x14ac:dyDescent="0.25">
      <c r="D1758" s="190"/>
    </row>
    <row r="1759" spans="4:4" x14ac:dyDescent="0.25">
      <c r="D1759" s="190"/>
    </row>
    <row r="1760" spans="4:4" x14ac:dyDescent="0.25">
      <c r="D1760" s="190"/>
    </row>
    <row r="1761" spans="4:4" x14ac:dyDescent="0.25">
      <c r="D1761" s="190"/>
    </row>
    <row r="1762" spans="4:4" x14ac:dyDescent="0.25">
      <c r="D1762" s="190"/>
    </row>
    <row r="1763" spans="4:4" x14ac:dyDescent="0.25">
      <c r="D1763" s="190"/>
    </row>
    <row r="1764" spans="4:4" x14ac:dyDescent="0.25">
      <c r="D1764" s="190"/>
    </row>
    <row r="1765" spans="4:4" x14ac:dyDescent="0.25">
      <c r="D1765" s="190"/>
    </row>
    <row r="1766" spans="4:4" x14ac:dyDescent="0.25">
      <c r="D1766" s="190"/>
    </row>
    <row r="1767" spans="4:4" x14ac:dyDescent="0.25">
      <c r="D1767" s="190"/>
    </row>
    <row r="1768" spans="4:4" x14ac:dyDescent="0.25">
      <c r="D1768" s="190"/>
    </row>
    <row r="1769" spans="4:4" x14ac:dyDescent="0.25">
      <c r="D1769" s="190"/>
    </row>
    <row r="1770" spans="4:4" x14ac:dyDescent="0.25">
      <c r="D1770" s="190"/>
    </row>
    <row r="1771" spans="4:4" x14ac:dyDescent="0.25">
      <c r="D1771" s="190"/>
    </row>
    <row r="1772" spans="4:4" x14ac:dyDescent="0.25">
      <c r="D1772" s="190"/>
    </row>
    <row r="1773" spans="4:4" x14ac:dyDescent="0.25">
      <c r="D1773" s="190"/>
    </row>
    <row r="1774" spans="4:4" x14ac:dyDescent="0.25">
      <c r="D1774" s="190"/>
    </row>
    <row r="1775" spans="4:4" x14ac:dyDescent="0.25">
      <c r="D1775" s="190"/>
    </row>
    <row r="1776" spans="4:4" x14ac:dyDescent="0.25">
      <c r="D1776" s="190"/>
    </row>
    <row r="1777" spans="4:4" x14ac:dyDescent="0.25">
      <c r="D1777" s="190"/>
    </row>
    <row r="1778" spans="4:4" x14ac:dyDescent="0.25">
      <c r="D1778" s="190"/>
    </row>
    <row r="1779" spans="4:4" x14ac:dyDescent="0.25">
      <c r="D1779" s="190"/>
    </row>
    <row r="1780" spans="4:4" x14ac:dyDescent="0.25">
      <c r="D1780" s="190"/>
    </row>
    <row r="1781" spans="4:4" x14ac:dyDescent="0.25">
      <c r="D1781" s="190"/>
    </row>
    <row r="1782" spans="4:4" x14ac:dyDescent="0.25">
      <c r="D1782" s="190"/>
    </row>
    <row r="1783" spans="4:4" x14ac:dyDescent="0.25">
      <c r="D1783" s="190"/>
    </row>
    <row r="1784" spans="4:4" x14ac:dyDescent="0.25">
      <c r="D1784" s="190"/>
    </row>
    <row r="1785" spans="4:4" x14ac:dyDescent="0.25">
      <c r="D1785" s="190"/>
    </row>
    <row r="1786" spans="4:4" x14ac:dyDescent="0.25">
      <c r="D1786" s="190"/>
    </row>
    <row r="1787" spans="4:4" x14ac:dyDescent="0.25">
      <c r="D1787" s="190"/>
    </row>
    <row r="1788" spans="4:4" x14ac:dyDescent="0.25">
      <c r="D1788" s="190"/>
    </row>
    <row r="1789" spans="4:4" x14ac:dyDescent="0.25">
      <c r="D1789" s="190"/>
    </row>
    <row r="1790" spans="4:4" x14ac:dyDescent="0.25">
      <c r="D1790" s="190"/>
    </row>
    <row r="1791" spans="4:4" x14ac:dyDescent="0.25">
      <c r="D1791" s="190"/>
    </row>
    <row r="1792" spans="4:4" x14ac:dyDescent="0.25">
      <c r="D1792" s="190"/>
    </row>
    <row r="1793" spans="4:4" x14ac:dyDescent="0.25">
      <c r="D1793" s="190"/>
    </row>
    <row r="1794" spans="4:4" x14ac:dyDescent="0.25">
      <c r="D1794" s="190"/>
    </row>
    <row r="1795" spans="4:4" x14ac:dyDescent="0.25">
      <c r="D1795" s="190"/>
    </row>
    <row r="1796" spans="4:4" x14ac:dyDescent="0.25">
      <c r="D1796" s="190"/>
    </row>
    <row r="1797" spans="4:4" x14ac:dyDescent="0.25">
      <c r="D1797" s="190"/>
    </row>
    <row r="1798" spans="4:4" x14ac:dyDescent="0.25">
      <c r="D1798" s="190"/>
    </row>
    <row r="1799" spans="4:4" x14ac:dyDescent="0.25">
      <c r="D1799" s="190"/>
    </row>
    <row r="1800" spans="4:4" x14ac:dyDescent="0.25">
      <c r="D1800" s="190"/>
    </row>
    <row r="1801" spans="4:4" x14ac:dyDescent="0.25">
      <c r="D1801" s="190"/>
    </row>
    <row r="1802" spans="4:4" x14ac:dyDescent="0.25">
      <c r="D1802" s="190"/>
    </row>
    <row r="1803" spans="4:4" x14ac:dyDescent="0.25">
      <c r="D1803" s="190"/>
    </row>
    <row r="1804" spans="4:4" x14ac:dyDescent="0.25">
      <c r="D1804" s="190"/>
    </row>
    <row r="1805" spans="4:4" x14ac:dyDescent="0.25">
      <c r="D1805" s="190"/>
    </row>
    <row r="1806" spans="4:4" x14ac:dyDescent="0.25">
      <c r="D1806" s="190"/>
    </row>
    <row r="1807" spans="4:4" x14ac:dyDescent="0.25">
      <c r="D1807" s="190"/>
    </row>
    <row r="1808" spans="4:4" x14ac:dyDescent="0.25">
      <c r="D1808" s="190"/>
    </row>
    <row r="1809" spans="4:4" x14ac:dyDescent="0.25">
      <c r="D1809" s="190"/>
    </row>
    <row r="1810" spans="4:4" x14ac:dyDescent="0.25">
      <c r="D1810" s="190"/>
    </row>
    <row r="1811" spans="4:4" x14ac:dyDescent="0.25">
      <c r="D1811" s="190"/>
    </row>
    <row r="1812" spans="4:4" x14ac:dyDescent="0.25">
      <c r="D1812" s="190"/>
    </row>
    <row r="1813" spans="4:4" x14ac:dyDescent="0.25">
      <c r="D1813" s="190"/>
    </row>
    <row r="1814" spans="4:4" x14ac:dyDescent="0.25">
      <c r="D1814" s="190"/>
    </row>
    <row r="1815" spans="4:4" x14ac:dyDescent="0.25">
      <c r="D1815" s="190"/>
    </row>
    <row r="1816" spans="4:4" x14ac:dyDescent="0.25">
      <c r="D1816" s="190"/>
    </row>
    <row r="1817" spans="4:4" x14ac:dyDescent="0.25">
      <c r="D1817" s="190"/>
    </row>
    <row r="1818" spans="4:4" x14ac:dyDescent="0.25">
      <c r="D1818" s="190"/>
    </row>
    <row r="1819" spans="4:4" x14ac:dyDescent="0.25">
      <c r="D1819" s="190"/>
    </row>
    <row r="1820" spans="4:4" x14ac:dyDescent="0.25">
      <c r="D1820" s="190"/>
    </row>
    <row r="1821" spans="4:4" x14ac:dyDescent="0.25">
      <c r="D1821" s="190"/>
    </row>
    <row r="1822" spans="4:4" x14ac:dyDescent="0.25">
      <c r="D1822" s="190"/>
    </row>
    <row r="1823" spans="4:4" x14ac:dyDescent="0.25">
      <c r="D1823" s="190"/>
    </row>
    <row r="1824" spans="4:4" x14ac:dyDescent="0.25">
      <c r="D1824" s="190"/>
    </row>
    <row r="1825" spans="4:4" x14ac:dyDescent="0.25">
      <c r="D1825" s="190"/>
    </row>
    <row r="1826" spans="4:4" x14ac:dyDescent="0.25">
      <c r="D1826" s="190"/>
    </row>
    <row r="1827" spans="4:4" x14ac:dyDescent="0.25">
      <c r="D1827" s="190"/>
    </row>
    <row r="1828" spans="4:4" x14ac:dyDescent="0.25">
      <c r="D1828" s="190"/>
    </row>
    <row r="1829" spans="4:4" x14ac:dyDescent="0.25">
      <c r="D1829" s="190"/>
    </row>
    <row r="1830" spans="4:4" x14ac:dyDescent="0.25">
      <c r="D1830" s="190"/>
    </row>
    <row r="1831" spans="4:4" x14ac:dyDescent="0.25">
      <c r="D1831" s="190"/>
    </row>
    <row r="1832" spans="4:4" x14ac:dyDescent="0.25">
      <c r="D1832" s="190"/>
    </row>
    <row r="1833" spans="4:4" x14ac:dyDescent="0.25">
      <c r="D1833" s="190"/>
    </row>
    <row r="1834" spans="4:4" x14ac:dyDescent="0.25">
      <c r="D1834" s="190"/>
    </row>
    <row r="1835" spans="4:4" x14ac:dyDescent="0.25">
      <c r="D1835" s="190"/>
    </row>
    <row r="1836" spans="4:4" x14ac:dyDescent="0.25">
      <c r="D1836" s="190"/>
    </row>
    <row r="1837" spans="4:4" x14ac:dyDescent="0.25">
      <c r="D1837" s="190"/>
    </row>
    <row r="1838" spans="4:4" x14ac:dyDescent="0.25">
      <c r="D1838" s="190"/>
    </row>
    <row r="1839" spans="4:4" x14ac:dyDescent="0.25">
      <c r="D1839" s="190"/>
    </row>
    <row r="1840" spans="4:4" x14ac:dyDescent="0.25">
      <c r="D1840" s="190"/>
    </row>
    <row r="1841" spans="4:4" x14ac:dyDescent="0.25">
      <c r="D1841" s="190"/>
    </row>
    <row r="1842" spans="4:4" x14ac:dyDescent="0.25">
      <c r="D1842" s="190"/>
    </row>
    <row r="1843" spans="4:4" x14ac:dyDescent="0.25">
      <c r="D1843" s="190"/>
    </row>
    <row r="1844" spans="4:4" x14ac:dyDescent="0.25">
      <c r="D1844" s="190"/>
    </row>
    <row r="1845" spans="4:4" x14ac:dyDescent="0.25">
      <c r="D1845" s="190"/>
    </row>
    <row r="1846" spans="4:4" x14ac:dyDescent="0.25">
      <c r="D1846" s="190"/>
    </row>
    <row r="1847" spans="4:4" x14ac:dyDescent="0.25">
      <c r="D1847" s="190"/>
    </row>
    <row r="1848" spans="4:4" x14ac:dyDescent="0.25">
      <c r="D1848" s="190"/>
    </row>
    <row r="1849" spans="4:4" x14ac:dyDescent="0.25">
      <c r="D1849" s="190"/>
    </row>
    <row r="1850" spans="4:4" x14ac:dyDescent="0.25">
      <c r="D1850" s="190"/>
    </row>
    <row r="1851" spans="4:4" x14ac:dyDescent="0.25">
      <c r="D1851" s="190"/>
    </row>
    <row r="1852" spans="4:4" x14ac:dyDescent="0.25">
      <c r="D1852" s="190"/>
    </row>
    <row r="1853" spans="4:4" x14ac:dyDescent="0.25">
      <c r="D1853" s="190"/>
    </row>
    <row r="1854" spans="4:4" x14ac:dyDescent="0.25">
      <c r="D1854" s="190"/>
    </row>
    <row r="1855" spans="4:4" x14ac:dyDescent="0.25">
      <c r="D1855" s="190"/>
    </row>
    <row r="1856" spans="4:4" x14ac:dyDescent="0.25">
      <c r="D1856" s="190"/>
    </row>
    <row r="1857" spans="4:4" x14ac:dyDescent="0.25">
      <c r="D1857" s="190"/>
    </row>
    <row r="1858" spans="4:4" x14ac:dyDescent="0.25">
      <c r="D1858" s="190"/>
    </row>
    <row r="1859" spans="4:4" x14ac:dyDescent="0.25">
      <c r="D1859" s="190"/>
    </row>
    <row r="1860" spans="4:4" x14ac:dyDescent="0.25">
      <c r="D1860" s="190"/>
    </row>
    <row r="1861" spans="4:4" x14ac:dyDescent="0.25">
      <c r="D1861" s="190"/>
    </row>
    <row r="1862" spans="4:4" x14ac:dyDescent="0.25">
      <c r="D1862" s="190"/>
    </row>
    <row r="1863" spans="4:4" x14ac:dyDescent="0.25">
      <c r="D1863" s="190"/>
    </row>
    <row r="1864" spans="4:4" x14ac:dyDescent="0.25">
      <c r="D1864" s="190"/>
    </row>
    <row r="1865" spans="4:4" x14ac:dyDescent="0.25">
      <c r="D1865" s="190"/>
    </row>
    <row r="1866" spans="4:4" x14ac:dyDescent="0.25">
      <c r="D1866" s="190"/>
    </row>
    <row r="1867" spans="4:4" x14ac:dyDescent="0.25">
      <c r="D1867" s="190"/>
    </row>
    <row r="1868" spans="4:4" x14ac:dyDescent="0.25">
      <c r="D1868" s="190"/>
    </row>
    <row r="1869" spans="4:4" x14ac:dyDescent="0.25">
      <c r="D1869" s="190"/>
    </row>
    <row r="1870" spans="4:4" x14ac:dyDescent="0.25">
      <c r="D1870" s="190"/>
    </row>
    <row r="1871" spans="4:4" x14ac:dyDescent="0.25">
      <c r="D1871" s="190"/>
    </row>
    <row r="1872" spans="4:4" x14ac:dyDescent="0.25">
      <c r="D1872" s="190"/>
    </row>
    <row r="1873" spans="4:4" x14ac:dyDescent="0.25">
      <c r="D1873" s="190"/>
    </row>
    <row r="1874" spans="4:4" x14ac:dyDescent="0.25">
      <c r="D1874" s="190"/>
    </row>
    <row r="1875" spans="4:4" x14ac:dyDescent="0.25">
      <c r="D1875" s="190"/>
    </row>
    <row r="1876" spans="4:4" x14ac:dyDescent="0.25">
      <c r="D1876" s="190"/>
    </row>
    <row r="1877" spans="4:4" x14ac:dyDescent="0.25">
      <c r="D1877" s="190"/>
    </row>
    <row r="1878" spans="4:4" x14ac:dyDescent="0.25">
      <c r="D1878" s="190"/>
    </row>
    <row r="1879" spans="4:4" x14ac:dyDescent="0.25">
      <c r="D1879" s="190"/>
    </row>
    <row r="1880" spans="4:4" x14ac:dyDescent="0.25">
      <c r="D1880" s="190"/>
    </row>
    <row r="1881" spans="4:4" x14ac:dyDescent="0.25">
      <c r="D1881" s="190"/>
    </row>
    <row r="1882" spans="4:4" x14ac:dyDescent="0.25">
      <c r="D1882" s="190"/>
    </row>
    <row r="1883" spans="4:4" x14ac:dyDescent="0.25">
      <c r="D1883" s="190"/>
    </row>
    <row r="1884" spans="4:4" x14ac:dyDescent="0.25">
      <c r="D1884" s="190"/>
    </row>
    <row r="1885" spans="4:4" x14ac:dyDescent="0.25">
      <c r="D1885" s="190"/>
    </row>
    <row r="1886" spans="4:4" x14ac:dyDescent="0.25">
      <c r="D1886" s="190"/>
    </row>
    <row r="1887" spans="4:4" x14ac:dyDescent="0.25">
      <c r="D1887" s="190"/>
    </row>
    <row r="1888" spans="4:4" x14ac:dyDescent="0.25">
      <c r="D1888" s="190"/>
    </row>
    <row r="1889" spans="4:4" x14ac:dyDescent="0.25">
      <c r="D1889" s="190"/>
    </row>
    <row r="1890" spans="4:4" x14ac:dyDescent="0.25">
      <c r="D1890" s="190"/>
    </row>
    <row r="1891" spans="4:4" x14ac:dyDescent="0.25">
      <c r="D1891" s="190"/>
    </row>
    <row r="1892" spans="4:4" x14ac:dyDescent="0.25">
      <c r="D1892" s="190"/>
    </row>
    <row r="1893" spans="4:4" x14ac:dyDescent="0.25">
      <c r="D1893" s="190"/>
    </row>
    <row r="1894" spans="4:4" x14ac:dyDescent="0.25">
      <c r="D1894" s="190"/>
    </row>
    <row r="1895" spans="4:4" x14ac:dyDescent="0.25">
      <c r="D1895" s="190"/>
    </row>
    <row r="1896" spans="4:4" x14ac:dyDescent="0.25">
      <c r="D1896" s="190"/>
    </row>
    <row r="1897" spans="4:4" x14ac:dyDescent="0.25">
      <c r="D1897" s="190"/>
    </row>
    <row r="1898" spans="4:4" x14ac:dyDescent="0.25">
      <c r="D1898" s="190"/>
    </row>
    <row r="1899" spans="4:4" x14ac:dyDescent="0.25">
      <c r="D1899" s="190"/>
    </row>
    <row r="1900" spans="4:4" x14ac:dyDescent="0.25">
      <c r="D1900" s="190"/>
    </row>
    <row r="1901" spans="4:4" x14ac:dyDescent="0.25">
      <c r="D1901" s="190"/>
    </row>
    <row r="1902" spans="4:4" x14ac:dyDescent="0.25">
      <c r="D1902" s="190"/>
    </row>
    <row r="1903" spans="4:4" x14ac:dyDescent="0.25">
      <c r="D1903" s="190"/>
    </row>
    <row r="1904" spans="4:4" x14ac:dyDescent="0.25">
      <c r="D1904" s="190"/>
    </row>
    <row r="1905" spans="4:4" x14ac:dyDescent="0.25">
      <c r="D1905" s="190"/>
    </row>
    <row r="1906" spans="4:4" x14ac:dyDescent="0.25">
      <c r="D1906" s="190"/>
    </row>
    <row r="1907" spans="4:4" x14ac:dyDescent="0.25">
      <c r="D1907" s="190"/>
    </row>
    <row r="1908" spans="4:4" x14ac:dyDescent="0.25">
      <c r="D1908" s="190"/>
    </row>
    <row r="1909" spans="4:4" x14ac:dyDescent="0.25">
      <c r="D1909" s="190"/>
    </row>
    <row r="1910" spans="4:4" x14ac:dyDescent="0.25">
      <c r="D1910" s="190"/>
    </row>
    <row r="1911" spans="4:4" x14ac:dyDescent="0.25">
      <c r="D1911" s="190"/>
    </row>
    <row r="1912" spans="4:4" x14ac:dyDescent="0.25">
      <c r="D1912" s="190"/>
    </row>
    <row r="1913" spans="4:4" x14ac:dyDescent="0.25">
      <c r="D1913" s="190"/>
    </row>
    <row r="1914" spans="4:4" x14ac:dyDescent="0.25">
      <c r="D1914" s="190"/>
    </row>
    <row r="1915" spans="4:4" x14ac:dyDescent="0.25">
      <c r="D1915" s="190"/>
    </row>
    <row r="1916" spans="4:4" x14ac:dyDescent="0.25">
      <c r="D1916" s="190"/>
    </row>
    <row r="1917" spans="4:4" x14ac:dyDescent="0.25">
      <c r="D1917" s="190"/>
    </row>
    <row r="1918" spans="4:4" x14ac:dyDescent="0.25">
      <c r="D1918" s="190"/>
    </row>
    <row r="1919" spans="4:4" x14ac:dyDescent="0.25">
      <c r="D1919" s="190"/>
    </row>
    <row r="1920" spans="4:4" x14ac:dyDescent="0.25">
      <c r="D1920" s="190"/>
    </row>
    <row r="1921" spans="4:4" x14ac:dyDescent="0.25">
      <c r="D1921" s="190"/>
    </row>
    <row r="1922" spans="4:4" x14ac:dyDescent="0.25">
      <c r="D1922" s="190"/>
    </row>
    <row r="1923" spans="4:4" x14ac:dyDescent="0.25">
      <c r="D1923" s="190"/>
    </row>
    <row r="1924" spans="4:4" x14ac:dyDescent="0.25">
      <c r="D1924" s="190"/>
    </row>
    <row r="1925" spans="4:4" x14ac:dyDescent="0.25">
      <c r="D1925" s="190"/>
    </row>
    <row r="1926" spans="4:4" x14ac:dyDescent="0.25">
      <c r="D1926" s="190"/>
    </row>
    <row r="1927" spans="4:4" x14ac:dyDescent="0.25">
      <c r="D1927" s="190"/>
    </row>
    <row r="1928" spans="4:4" x14ac:dyDescent="0.25">
      <c r="D1928" s="190"/>
    </row>
    <row r="1929" spans="4:4" x14ac:dyDescent="0.25">
      <c r="D1929" s="190"/>
    </row>
    <row r="1930" spans="4:4" x14ac:dyDescent="0.25">
      <c r="D1930" s="190"/>
    </row>
    <row r="1931" spans="4:4" x14ac:dyDescent="0.25">
      <c r="D1931" s="190"/>
    </row>
    <row r="1932" spans="4:4" x14ac:dyDescent="0.25">
      <c r="D1932" s="190"/>
    </row>
    <row r="1933" spans="4:4" x14ac:dyDescent="0.25">
      <c r="D1933" s="190"/>
    </row>
    <row r="1934" spans="4:4" x14ac:dyDescent="0.25">
      <c r="D1934" s="190"/>
    </row>
    <row r="1935" spans="4:4" x14ac:dyDescent="0.25">
      <c r="D1935" s="190"/>
    </row>
    <row r="1936" spans="4:4" x14ac:dyDescent="0.25">
      <c r="D1936" s="190"/>
    </row>
    <row r="1937" spans="4:4" x14ac:dyDescent="0.25">
      <c r="D1937" s="190"/>
    </row>
    <row r="1938" spans="4:4" x14ac:dyDescent="0.25">
      <c r="D1938" s="190"/>
    </row>
    <row r="1939" spans="4:4" x14ac:dyDescent="0.25">
      <c r="D1939" s="190"/>
    </row>
    <row r="1940" spans="4:4" x14ac:dyDescent="0.25">
      <c r="D1940" s="190"/>
    </row>
    <row r="1941" spans="4:4" x14ac:dyDescent="0.25">
      <c r="D1941" s="190"/>
    </row>
    <row r="1942" spans="4:4" x14ac:dyDescent="0.25">
      <c r="D1942" s="190"/>
    </row>
    <row r="1943" spans="4:4" x14ac:dyDescent="0.25">
      <c r="D1943" s="190"/>
    </row>
    <row r="1944" spans="4:4" x14ac:dyDescent="0.25">
      <c r="D1944" s="190"/>
    </row>
    <row r="1945" spans="4:4" x14ac:dyDescent="0.25">
      <c r="D1945" s="190"/>
    </row>
    <row r="1946" spans="4:4" x14ac:dyDescent="0.25">
      <c r="D1946" s="190"/>
    </row>
    <row r="1947" spans="4:4" x14ac:dyDescent="0.25">
      <c r="D1947" s="190"/>
    </row>
    <row r="1948" spans="4:4" x14ac:dyDescent="0.25">
      <c r="D1948" s="190"/>
    </row>
    <row r="1949" spans="4:4" x14ac:dyDescent="0.25">
      <c r="D1949" s="190"/>
    </row>
    <row r="1950" spans="4:4" x14ac:dyDescent="0.25">
      <c r="D1950" s="190"/>
    </row>
    <row r="1951" spans="4:4" x14ac:dyDescent="0.25">
      <c r="D1951" s="190"/>
    </row>
    <row r="1952" spans="4:4" x14ac:dyDescent="0.25">
      <c r="D1952" s="190"/>
    </row>
    <row r="1953" spans="4:4" x14ac:dyDescent="0.25">
      <c r="D1953" s="190"/>
    </row>
    <row r="1954" spans="4:4" x14ac:dyDescent="0.25">
      <c r="D1954" s="190"/>
    </row>
    <row r="1955" spans="4:4" x14ac:dyDescent="0.25">
      <c r="D1955" s="190"/>
    </row>
    <row r="1956" spans="4:4" x14ac:dyDescent="0.25">
      <c r="D1956" s="190"/>
    </row>
    <row r="1957" spans="4:4" x14ac:dyDescent="0.25">
      <c r="D1957" s="190"/>
    </row>
    <row r="1958" spans="4:4" x14ac:dyDescent="0.25">
      <c r="D1958" s="190"/>
    </row>
    <row r="1959" spans="4:4" x14ac:dyDescent="0.25">
      <c r="D1959" s="190"/>
    </row>
    <row r="1960" spans="4:4" x14ac:dyDescent="0.25">
      <c r="D1960" s="190"/>
    </row>
    <row r="1961" spans="4:4" x14ac:dyDescent="0.25">
      <c r="D1961" s="190"/>
    </row>
    <row r="1962" spans="4:4" x14ac:dyDescent="0.25">
      <c r="D1962" s="190"/>
    </row>
    <row r="1963" spans="4:4" x14ac:dyDescent="0.25">
      <c r="D1963" s="190"/>
    </row>
    <row r="1964" spans="4:4" x14ac:dyDescent="0.25">
      <c r="D1964" s="190"/>
    </row>
    <row r="1965" spans="4:4" x14ac:dyDescent="0.25">
      <c r="D1965" s="190"/>
    </row>
    <row r="1966" spans="4:4" x14ac:dyDescent="0.25">
      <c r="D1966" s="190"/>
    </row>
    <row r="1967" spans="4:4" x14ac:dyDescent="0.25">
      <c r="D1967" s="190"/>
    </row>
    <row r="1968" spans="4:4" x14ac:dyDescent="0.25">
      <c r="D1968" s="190"/>
    </row>
    <row r="1969" spans="4:4" x14ac:dyDescent="0.25">
      <c r="D1969" s="190"/>
    </row>
    <row r="1970" spans="4:4" x14ac:dyDescent="0.25">
      <c r="D1970" s="190"/>
    </row>
    <row r="1971" spans="4:4" x14ac:dyDescent="0.25">
      <c r="D1971" s="190"/>
    </row>
    <row r="1972" spans="4:4" x14ac:dyDescent="0.25">
      <c r="D1972" s="190"/>
    </row>
    <row r="1973" spans="4:4" x14ac:dyDescent="0.25">
      <c r="D1973" s="190"/>
    </row>
    <row r="1974" spans="4:4" x14ac:dyDescent="0.25">
      <c r="D1974" s="190"/>
    </row>
    <row r="1975" spans="4:4" x14ac:dyDescent="0.25">
      <c r="D1975" s="190"/>
    </row>
    <row r="1976" spans="4:4" x14ac:dyDescent="0.25">
      <c r="D1976" s="190"/>
    </row>
    <row r="1977" spans="4:4" x14ac:dyDescent="0.25">
      <c r="D1977" s="190"/>
    </row>
    <row r="1978" spans="4:4" x14ac:dyDescent="0.25">
      <c r="D1978" s="190"/>
    </row>
    <row r="1979" spans="4:4" x14ac:dyDescent="0.25">
      <c r="D1979" s="190"/>
    </row>
    <row r="1980" spans="4:4" x14ac:dyDescent="0.25">
      <c r="D1980" s="190"/>
    </row>
    <row r="1981" spans="4:4" x14ac:dyDescent="0.25">
      <c r="D1981" s="190"/>
    </row>
    <row r="1982" spans="4:4" x14ac:dyDescent="0.25">
      <c r="D1982" s="190"/>
    </row>
    <row r="1983" spans="4:4" x14ac:dyDescent="0.25">
      <c r="D1983" s="190"/>
    </row>
    <row r="1984" spans="4:4" x14ac:dyDescent="0.25">
      <c r="D1984" s="190"/>
    </row>
    <row r="1985" spans="4:4" x14ac:dyDescent="0.25">
      <c r="D1985" s="190"/>
    </row>
    <row r="1986" spans="4:4" x14ac:dyDescent="0.25">
      <c r="D1986" s="190"/>
    </row>
    <row r="1987" spans="4:4" x14ac:dyDescent="0.25">
      <c r="D1987" s="190"/>
    </row>
    <row r="1988" spans="4:4" x14ac:dyDescent="0.25">
      <c r="D1988" s="190"/>
    </row>
    <row r="1989" spans="4:4" x14ac:dyDescent="0.25">
      <c r="D1989" s="190"/>
    </row>
    <row r="1990" spans="4:4" x14ac:dyDescent="0.25">
      <c r="D1990" s="190"/>
    </row>
    <row r="1991" spans="4:4" x14ac:dyDescent="0.25">
      <c r="D1991" s="190"/>
    </row>
    <row r="1992" spans="4:4" x14ac:dyDescent="0.25">
      <c r="D1992" s="190"/>
    </row>
    <row r="1993" spans="4:4" x14ac:dyDescent="0.25">
      <c r="D1993" s="190"/>
    </row>
    <row r="1994" spans="4:4" x14ac:dyDescent="0.25">
      <c r="D1994" s="190"/>
    </row>
    <row r="1995" spans="4:4" x14ac:dyDescent="0.25">
      <c r="D1995" s="190"/>
    </row>
    <row r="1996" spans="4:4" x14ac:dyDescent="0.25">
      <c r="D1996" s="190"/>
    </row>
    <row r="1997" spans="4:4" x14ac:dyDescent="0.25">
      <c r="D1997" s="190"/>
    </row>
    <row r="1998" spans="4:4" x14ac:dyDescent="0.25">
      <c r="D1998" s="190"/>
    </row>
    <row r="1999" spans="4:4" x14ac:dyDescent="0.25">
      <c r="D1999" s="190"/>
    </row>
    <row r="2000" spans="4:4" x14ac:dyDescent="0.25">
      <c r="D2000" s="190"/>
    </row>
    <row r="2001" spans="4:4" x14ac:dyDescent="0.25">
      <c r="D2001" s="190"/>
    </row>
    <row r="2002" spans="4:4" x14ac:dyDescent="0.25">
      <c r="D2002" s="190"/>
    </row>
    <row r="2003" spans="4:4" x14ac:dyDescent="0.25">
      <c r="D2003" s="190"/>
    </row>
    <row r="2004" spans="4:4" x14ac:dyDescent="0.25">
      <c r="D2004" s="190"/>
    </row>
    <row r="2005" spans="4:4" x14ac:dyDescent="0.25">
      <c r="D2005" s="190"/>
    </row>
    <row r="2006" spans="4:4" x14ac:dyDescent="0.25">
      <c r="D2006" s="190"/>
    </row>
    <row r="2007" spans="4:4" x14ac:dyDescent="0.25">
      <c r="D2007" s="190"/>
    </row>
    <row r="2008" spans="4:4" x14ac:dyDescent="0.25">
      <c r="D2008" s="190"/>
    </row>
    <row r="2009" spans="4:4" x14ac:dyDescent="0.25">
      <c r="D2009" s="190"/>
    </row>
    <row r="2010" spans="4:4" x14ac:dyDescent="0.25">
      <c r="D2010" s="190"/>
    </row>
    <row r="2011" spans="4:4" x14ac:dyDescent="0.25">
      <c r="D2011" s="190"/>
    </row>
    <row r="2012" spans="4:4" x14ac:dyDescent="0.25">
      <c r="D2012" s="190"/>
    </row>
    <row r="2013" spans="4:4" x14ac:dyDescent="0.25">
      <c r="D2013" s="190"/>
    </row>
    <row r="2014" spans="4:4" x14ac:dyDescent="0.25">
      <c r="D2014" s="190"/>
    </row>
    <row r="2015" spans="4:4" x14ac:dyDescent="0.25">
      <c r="D2015" s="190"/>
    </row>
    <row r="2016" spans="4:4" x14ac:dyDescent="0.25">
      <c r="D2016" s="190"/>
    </row>
    <row r="2017" spans="4:4" x14ac:dyDescent="0.25">
      <c r="D2017" s="190"/>
    </row>
    <row r="2018" spans="4:4" x14ac:dyDescent="0.25">
      <c r="D2018" s="190"/>
    </row>
    <row r="2019" spans="4:4" x14ac:dyDescent="0.25">
      <c r="D2019" s="190"/>
    </row>
    <row r="2020" spans="4:4" x14ac:dyDescent="0.25">
      <c r="D2020" s="190"/>
    </row>
    <row r="2021" spans="4:4" x14ac:dyDescent="0.25">
      <c r="D2021" s="190"/>
    </row>
    <row r="2022" spans="4:4" x14ac:dyDescent="0.25">
      <c r="D2022" s="190"/>
    </row>
    <row r="2023" spans="4:4" x14ac:dyDescent="0.25">
      <c r="D2023" s="190"/>
    </row>
    <row r="2024" spans="4:4" x14ac:dyDescent="0.25">
      <c r="D2024" s="190"/>
    </row>
    <row r="2025" spans="4:4" x14ac:dyDescent="0.25">
      <c r="D2025" s="190"/>
    </row>
    <row r="2026" spans="4:4" x14ac:dyDescent="0.25">
      <c r="D2026" s="190"/>
    </row>
    <row r="2027" spans="4:4" x14ac:dyDescent="0.25">
      <c r="D2027" s="190"/>
    </row>
    <row r="2028" spans="4:4" x14ac:dyDescent="0.25">
      <c r="D2028" s="190"/>
    </row>
    <row r="2029" spans="4:4" x14ac:dyDescent="0.25">
      <c r="D2029" s="190"/>
    </row>
    <row r="2030" spans="4:4" x14ac:dyDescent="0.25">
      <c r="D2030" s="190"/>
    </row>
    <row r="2031" spans="4:4" x14ac:dyDescent="0.25">
      <c r="D2031" s="190"/>
    </row>
    <row r="2032" spans="4:4" x14ac:dyDescent="0.25">
      <c r="D2032" s="190"/>
    </row>
    <row r="2033" spans="4:4" x14ac:dyDescent="0.25">
      <c r="D2033" s="190"/>
    </row>
    <row r="2034" spans="4:4" x14ac:dyDescent="0.25">
      <c r="D2034" s="190"/>
    </row>
    <row r="2035" spans="4:4" x14ac:dyDescent="0.25">
      <c r="D2035" s="190"/>
    </row>
    <row r="2036" spans="4:4" x14ac:dyDescent="0.25">
      <c r="D2036" s="190"/>
    </row>
    <row r="2037" spans="4:4" x14ac:dyDescent="0.25">
      <c r="D2037" s="190"/>
    </row>
    <row r="2038" spans="4:4" x14ac:dyDescent="0.25">
      <c r="D2038" s="190"/>
    </row>
    <row r="2039" spans="4:4" x14ac:dyDescent="0.25">
      <c r="D2039" s="190"/>
    </row>
    <row r="2040" spans="4:4" x14ac:dyDescent="0.25">
      <c r="D2040" s="190"/>
    </row>
    <row r="2041" spans="4:4" x14ac:dyDescent="0.25">
      <c r="D2041" s="190"/>
    </row>
    <row r="2042" spans="4:4" x14ac:dyDescent="0.25">
      <c r="D2042" s="190"/>
    </row>
    <row r="2043" spans="4:4" x14ac:dyDescent="0.25">
      <c r="D2043" s="190"/>
    </row>
    <row r="2044" spans="4:4" x14ac:dyDescent="0.25">
      <c r="D2044" s="190"/>
    </row>
    <row r="2045" spans="4:4" x14ac:dyDescent="0.25">
      <c r="D2045" s="190"/>
    </row>
    <row r="2046" spans="4:4" x14ac:dyDescent="0.25">
      <c r="D2046" s="190"/>
    </row>
    <row r="2047" spans="4:4" x14ac:dyDescent="0.25">
      <c r="D2047" s="190"/>
    </row>
    <row r="2048" spans="4:4" x14ac:dyDescent="0.25">
      <c r="D2048" s="190"/>
    </row>
    <row r="2049" spans="4:4" x14ac:dyDescent="0.25">
      <c r="D2049" s="190"/>
    </row>
    <row r="2050" spans="4:4" x14ac:dyDescent="0.25">
      <c r="D2050" s="190"/>
    </row>
    <row r="2051" spans="4:4" x14ac:dyDescent="0.25">
      <c r="D2051" s="190"/>
    </row>
    <row r="2052" spans="4:4" x14ac:dyDescent="0.25">
      <c r="D2052" s="190"/>
    </row>
    <row r="2053" spans="4:4" x14ac:dyDescent="0.25">
      <c r="D2053" s="190"/>
    </row>
    <row r="2054" spans="4:4" x14ac:dyDescent="0.25">
      <c r="D2054" s="190"/>
    </row>
    <row r="2055" spans="4:4" x14ac:dyDescent="0.25">
      <c r="D2055" s="190"/>
    </row>
    <row r="2056" spans="4:4" x14ac:dyDescent="0.25">
      <c r="D2056" s="190"/>
    </row>
    <row r="2057" spans="4:4" x14ac:dyDescent="0.25">
      <c r="D2057" s="190"/>
    </row>
    <row r="2058" spans="4:4" x14ac:dyDescent="0.25">
      <c r="D2058" s="190"/>
    </row>
    <row r="2059" spans="4:4" x14ac:dyDescent="0.25">
      <c r="D2059" s="190"/>
    </row>
    <row r="2060" spans="4:4" x14ac:dyDescent="0.25">
      <c r="D2060" s="190"/>
    </row>
    <row r="2061" spans="4:4" x14ac:dyDescent="0.25">
      <c r="D2061" s="190"/>
    </row>
    <row r="2062" spans="4:4" x14ac:dyDescent="0.25">
      <c r="D2062" s="190"/>
    </row>
    <row r="2063" spans="4:4" x14ac:dyDescent="0.25">
      <c r="D2063" s="190"/>
    </row>
    <row r="2064" spans="4:4" x14ac:dyDescent="0.25">
      <c r="D2064" s="190"/>
    </row>
    <row r="2065" spans="4:4" x14ac:dyDescent="0.25">
      <c r="D2065" s="190"/>
    </row>
    <row r="2066" spans="4:4" x14ac:dyDescent="0.25">
      <c r="D2066" s="190"/>
    </row>
    <row r="2067" spans="4:4" x14ac:dyDescent="0.25">
      <c r="D2067" s="190"/>
    </row>
    <row r="2068" spans="4:4" x14ac:dyDescent="0.25">
      <c r="D2068" s="190"/>
    </row>
    <row r="2069" spans="4:4" x14ac:dyDescent="0.25">
      <c r="D2069" s="190"/>
    </row>
    <row r="2070" spans="4:4" x14ac:dyDescent="0.25">
      <c r="D2070" s="190"/>
    </row>
    <row r="2071" spans="4:4" x14ac:dyDescent="0.25">
      <c r="D2071" s="190"/>
    </row>
    <row r="2072" spans="4:4" x14ac:dyDescent="0.25">
      <c r="D2072" s="190"/>
    </row>
    <row r="2073" spans="4:4" x14ac:dyDescent="0.25">
      <c r="D2073" s="190"/>
    </row>
    <row r="2074" spans="4:4" x14ac:dyDescent="0.25">
      <c r="D2074" s="190"/>
    </row>
    <row r="2075" spans="4:4" x14ac:dyDescent="0.25">
      <c r="D2075" s="190"/>
    </row>
    <row r="2076" spans="4:4" x14ac:dyDescent="0.25">
      <c r="D2076" s="190"/>
    </row>
    <row r="2077" spans="4:4" x14ac:dyDescent="0.25">
      <c r="D2077" s="190"/>
    </row>
    <row r="2078" spans="4:4" x14ac:dyDescent="0.25">
      <c r="D2078" s="190"/>
    </row>
    <row r="2079" spans="4:4" x14ac:dyDescent="0.25">
      <c r="D2079" s="190"/>
    </row>
    <row r="2080" spans="4:4" x14ac:dyDescent="0.25">
      <c r="D2080" s="190"/>
    </row>
    <row r="2081" spans="4:4" x14ac:dyDescent="0.25">
      <c r="D2081" s="190"/>
    </row>
    <row r="2082" spans="4:4" x14ac:dyDescent="0.25">
      <c r="D2082" s="190"/>
    </row>
    <row r="2083" spans="4:4" x14ac:dyDescent="0.25">
      <c r="D2083" s="190"/>
    </row>
    <row r="2084" spans="4:4" x14ac:dyDescent="0.25">
      <c r="D2084" s="190"/>
    </row>
    <row r="2085" spans="4:4" x14ac:dyDescent="0.25">
      <c r="D2085" s="190"/>
    </row>
    <row r="2086" spans="4:4" x14ac:dyDescent="0.25">
      <c r="D2086" s="190"/>
    </row>
    <row r="2087" spans="4:4" x14ac:dyDescent="0.25">
      <c r="D2087" s="190"/>
    </row>
    <row r="2088" spans="4:4" x14ac:dyDescent="0.25">
      <c r="D2088" s="190"/>
    </row>
    <row r="2089" spans="4:4" x14ac:dyDescent="0.25">
      <c r="D2089" s="190"/>
    </row>
    <row r="2090" spans="4:4" x14ac:dyDescent="0.25">
      <c r="D2090" s="190"/>
    </row>
    <row r="2091" spans="4:4" x14ac:dyDescent="0.25">
      <c r="D2091" s="190"/>
    </row>
    <row r="2092" spans="4:4" x14ac:dyDescent="0.25">
      <c r="D2092" s="190"/>
    </row>
    <row r="2093" spans="4:4" x14ac:dyDescent="0.25">
      <c r="D2093" s="190"/>
    </row>
    <row r="2094" spans="4:4" x14ac:dyDescent="0.25">
      <c r="D2094" s="190"/>
    </row>
    <row r="2095" spans="4:4" x14ac:dyDescent="0.25">
      <c r="D2095" s="190"/>
    </row>
    <row r="2096" spans="4:4" x14ac:dyDescent="0.25">
      <c r="D2096" s="190"/>
    </row>
    <row r="2097" spans="4:4" x14ac:dyDescent="0.25">
      <c r="D2097" s="190"/>
    </row>
    <row r="2098" spans="4:4" x14ac:dyDescent="0.25">
      <c r="D2098" s="190"/>
    </row>
    <row r="2099" spans="4:4" x14ac:dyDescent="0.25">
      <c r="D2099" s="190"/>
    </row>
    <row r="2100" spans="4:4" x14ac:dyDescent="0.25">
      <c r="D2100" s="190"/>
    </row>
    <row r="2101" spans="4:4" x14ac:dyDescent="0.25">
      <c r="D2101" s="190"/>
    </row>
    <row r="2102" spans="4:4" x14ac:dyDescent="0.25">
      <c r="D2102" s="190"/>
    </row>
    <row r="2103" spans="4:4" x14ac:dyDescent="0.25">
      <c r="D2103" s="190"/>
    </row>
    <row r="2104" spans="4:4" x14ac:dyDescent="0.25">
      <c r="D2104" s="190"/>
    </row>
    <row r="2105" spans="4:4" x14ac:dyDescent="0.25">
      <c r="D2105" s="190"/>
    </row>
    <row r="2106" spans="4:4" x14ac:dyDescent="0.25">
      <c r="D2106" s="190"/>
    </row>
    <row r="2107" spans="4:4" x14ac:dyDescent="0.25">
      <c r="D2107" s="190"/>
    </row>
    <row r="2108" spans="4:4" x14ac:dyDescent="0.25">
      <c r="D2108" s="190"/>
    </row>
    <row r="2109" spans="4:4" x14ac:dyDescent="0.25">
      <c r="D2109" s="190"/>
    </row>
    <row r="2110" spans="4:4" x14ac:dyDescent="0.25">
      <c r="D2110" s="190"/>
    </row>
    <row r="2111" spans="4:4" x14ac:dyDescent="0.25">
      <c r="D2111" s="190"/>
    </row>
    <row r="2112" spans="4:4" x14ac:dyDescent="0.25">
      <c r="D2112" s="190"/>
    </row>
    <row r="2113" spans="4:4" x14ac:dyDescent="0.25">
      <c r="D2113" s="190"/>
    </row>
    <row r="2114" spans="4:4" x14ac:dyDescent="0.25">
      <c r="D2114" s="190"/>
    </row>
    <row r="2115" spans="4:4" x14ac:dyDescent="0.25">
      <c r="D2115" s="190"/>
    </row>
    <row r="2116" spans="4:4" x14ac:dyDescent="0.25">
      <c r="D2116" s="190"/>
    </row>
    <row r="2117" spans="4:4" x14ac:dyDescent="0.25">
      <c r="D2117" s="190"/>
    </row>
    <row r="2118" spans="4:4" x14ac:dyDescent="0.25">
      <c r="D2118" s="190"/>
    </row>
    <row r="2119" spans="4:4" x14ac:dyDescent="0.25">
      <c r="D2119" s="190"/>
    </row>
    <row r="2120" spans="4:4" x14ac:dyDescent="0.25">
      <c r="D2120" s="190"/>
    </row>
    <row r="2121" spans="4:4" x14ac:dyDescent="0.25">
      <c r="D2121" s="190"/>
    </row>
    <row r="2122" spans="4:4" x14ac:dyDescent="0.25">
      <c r="D2122" s="190"/>
    </row>
    <row r="2123" spans="4:4" x14ac:dyDescent="0.25">
      <c r="D2123" s="190"/>
    </row>
    <row r="2124" spans="4:4" x14ac:dyDescent="0.25">
      <c r="D2124" s="190"/>
    </row>
    <row r="2125" spans="4:4" x14ac:dyDescent="0.25">
      <c r="D2125" s="190"/>
    </row>
    <row r="2126" spans="4:4" x14ac:dyDescent="0.25">
      <c r="D2126" s="190"/>
    </row>
    <row r="2127" spans="4:4" x14ac:dyDescent="0.25">
      <c r="D2127" s="190"/>
    </row>
    <row r="2128" spans="4:4" x14ac:dyDescent="0.25">
      <c r="D2128" s="190"/>
    </row>
    <row r="2129" spans="4:4" x14ac:dyDescent="0.25">
      <c r="D2129" s="190"/>
    </row>
    <row r="2130" spans="4:4" x14ac:dyDescent="0.25">
      <c r="D2130" s="190"/>
    </row>
    <row r="2131" spans="4:4" x14ac:dyDescent="0.25">
      <c r="D2131" s="190"/>
    </row>
    <row r="2132" spans="4:4" x14ac:dyDescent="0.25">
      <c r="D2132" s="190"/>
    </row>
    <row r="2133" spans="4:4" x14ac:dyDescent="0.25">
      <c r="D2133" s="190"/>
    </row>
    <row r="2134" spans="4:4" x14ac:dyDescent="0.25">
      <c r="D2134" s="190"/>
    </row>
    <row r="2135" spans="4:4" x14ac:dyDescent="0.25">
      <c r="D2135" s="190"/>
    </row>
    <row r="2136" spans="4:4" x14ac:dyDescent="0.25">
      <c r="D2136" s="190"/>
    </row>
    <row r="2137" spans="4:4" x14ac:dyDescent="0.25">
      <c r="D2137" s="190"/>
    </row>
    <row r="2138" spans="4:4" x14ac:dyDescent="0.25">
      <c r="D2138" s="190"/>
    </row>
    <row r="2139" spans="4:4" x14ac:dyDescent="0.25">
      <c r="D2139" s="190"/>
    </row>
    <row r="2140" spans="4:4" x14ac:dyDescent="0.25">
      <c r="D2140" s="190"/>
    </row>
    <row r="2141" spans="4:4" x14ac:dyDescent="0.25">
      <c r="D2141" s="190"/>
    </row>
    <row r="2142" spans="4:4" x14ac:dyDescent="0.25">
      <c r="D2142" s="190"/>
    </row>
    <row r="2143" spans="4:4" x14ac:dyDescent="0.25">
      <c r="D2143" s="190"/>
    </row>
    <row r="2144" spans="4:4" x14ac:dyDescent="0.25">
      <c r="D2144" s="190"/>
    </row>
    <row r="2145" spans="4:4" x14ac:dyDescent="0.25">
      <c r="D2145" s="190"/>
    </row>
    <row r="2146" spans="4:4" x14ac:dyDescent="0.25">
      <c r="D2146" s="190"/>
    </row>
    <row r="2147" spans="4:4" x14ac:dyDescent="0.25">
      <c r="D2147" s="190"/>
    </row>
    <row r="2148" spans="4:4" x14ac:dyDescent="0.25">
      <c r="D2148" s="190"/>
    </row>
    <row r="2149" spans="4:4" x14ac:dyDescent="0.25">
      <c r="D2149" s="190"/>
    </row>
    <row r="2150" spans="4:4" x14ac:dyDescent="0.25">
      <c r="D2150" s="190"/>
    </row>
    <row r="2151" spans="4:4" x14ac:dyDescent="0.25">
      <c r="D2151" s="190"/>
    </row>
    <row r="2152" spans="4:4" x14ac:dyDescent="0.25">
      <c r="D2152" s="190"/>
    </row>
    <row r="2153" spans="4:4" x14ac:dyDescent="0.25">
      <c r="D2153" s="190"/>
    </row>
    <row r="2154" spans="4:4" x14ac:dyDescent="0.25">
      <c r="D2154" s="190"/>
    </row>
    <row r="2155" spans="4:4" x14ac:dyDescent="0.25">
      <c r="D2155" s="190"/>
    </row>
    <row r="2156" spans="4:4" x14ac:dyDescent="0.25">
      <c r="D2156" s="190"/>
    </row>
    <row r="2157" spans="4:4" x14ac:dyDescent="0.25">
      <c r="D2157" s="190"/>
    </row>
    <row r="2158" spans="4:4" x14ac:dyDescent="0.25">
      <c r="D2158" s="190"/>
    </row>
    <row r="2159" spans="4:4" x14ac:dyDescent="0.25">
      <c r="D2159" s="190"/>
    </row>
    <row r="2160" spans="4:4" x14ac:dyDescent="0.25">
      <c r="D2160" s="190"/>
    </row>
    <row r="2161" spans="4:4" x14ac:dyDescent="0.25">
      <c r="D2161" s="190"/>
    </row>
    <row r="2162" spans="4:4" x14ac:dyDescent="0.25">
      <c r="D2162" s="190"/>
    </row>
    <row r="2163" spans="4:4" x14ac:dyDescent="0.25">
      <c r="D2163" s="190"/>
    </row>
    <row r="2164" spans="4:4" x14ac:dyDescent="0.25">
      <c r="D2164" s="190"/>
    </row>
    <row r="2165" spans="4:4" x14ac:dyDescent="0.25">
      <c r="D2165" s="190"/>
    </row>
    <row r="2166" spans="4:4" x14ac:dyDescent="0.25">
      <c r="D2166" s="190"/>
    </row>
    <row r="2167" spans="4:4" x14ac:dyDescent="0.25">
      <c r="D2167" s="190"/>
    </row>
    <row r="2168" spans="4:4" x14ac:dyDescent="0.25">
      <c r="D2168" s="190"/>
    </row>
    <row r="2169" spans="4:4" x14ac:dyDescent="0.25">
      <c r="D2169" s="190"/>
    </row>
    <row r="2170" spans="4:4" x14ac:dyDescent="0.25">
      <c r="D2170" s="190"/>
    </row>
    <row r="2171" spans="4:4" x14ac:dyDescent="0.25">
      <c r="D2171" s="190"/>
    </row>
    <row r="2172" spans="4:4" x14ac:dyDescent="0.25">
      <c r="D2172" s="190"/>
    </row>
    <row r="2173" spans="4:4" x14ac:dyDescent="0.25">
      <c r="D2173" s="190"/>
    </row>
    <row r="2174" spans="4:4" x14ac:dyDescent="0.25">
      <c r="D2174" s="190"/>
    </row>
    <row r="2175" spans="4:4" x14ac:dyDescent="0.25">
      <c r="D2175" s="190"/>
    </row>
    <row r="2176" spans="4:4" x14ac:dyDescent="0.25">
      <c r="D2176" s="190"/>
    </row>
    <row r="2177" spans="4:4" x14ac:dyDescent="0.25">
      <c r="D2177" s="190"/>
    </row>
    <row r="2178" spans="4:4" x14ac:dyDescent="0.25">
      <c r="D2178" s="190"/>
    </row>
    <row r="2179" spans="4:4" x14ac:dyDescent="0.25">
      <c r="D2179" s="190"/>
    </row>
    <row r="2180" spans="4:4" x14ac:dyDescent="0.25">
      <c r="D2180" s="190"/>
    </row>
    <row r="2181" spans="4:4" x14ac:dyDescent="0.25">
      <c r="D2181" s="190"/>
    </row>
    <row r="2182" spans="4:4" x14ac:dyDescent="0.25">
      <c r="D2182" s="190"/>
    </row>
    <row r="2183" spans="4:4" x14ac:dyDescent="0.25">
      <c r="D2183" s="190"/>
    </row>
    <row r="2184" spans="4:4" x14ac:dyDescent="0.25">
      <c r="D2184" s="190"/>
    </row>
    <row r="2185" spans="4:4" x14ac:dyDescent="0.25">
      <c r="D2185" s="190"/>
    </row>
    <row r="2186" spans="4:4" x14ac:dyDescent="0.25">
      <c r="D2186" s="190"/>
    </row>
    <row r="2187" spans="4:4" x14ac:dyDescent="0.25">
      <c r="D2187" s="190"/>
    </row>
    <row r="2188" spans="4:4" x14ac:dyDescent="0.25">
      <c r="D2188" s="190"/>
    </row>
    <row r="2189" spans="4:4" x14ac:dyDescent="0.25">
      <c r="D2189" s="190"/>
    </row>
    <row r="2190" spans="4:4" x14ac:dyDescent="0.25">
      <c r="D2190" s="190"/>
    </row>
    <row r="2191" spans="4:4" x14ac:dyDescent="0.25">
      <c r="D2191" s="190"/>
    </row>
    <row r="2192" spans="4:4" x14ac:dyDescent="0.25">
      <c r="D2192" s="190"/>
    </row>
    <row r="2193" spans="4:4" x14ac:dyDescent="0.25">
      <c r="D2193" s="190"/>
    </row>
    <row r="2194" spans="4:4" x14ac:dyDescent="0.25">
      <c r="D2194" s="190"/>
    </row>
    <row r="2195" spans="4:4" x14ac:dyDescent="0.25">
      <c r="D2195" s="190"/>
    </row>
    <row r="2196" spans="4:4" x14ac:dyDescent="0.25">
      <c r="D2196" s="190"/>
    </row>
    <row r="2197" spans="4:4" x14ac:dyDescent="0.25">
      <c r="D2197" s="190"/>
    </row>
    <row r="2198" spans="4:4" x14ac:dyDescent="0.25">
      <c r="D2198" s="190"/>
    </row>
    <row r="2199" spans="4:4" x14ac:dyDescent="0.25">
      <c r="D2199" s="190"/>
    </row>
    <row r="2200" spans="4:4" x14ac:dyDescent="0.25">
      <c r="D2200" s="190"/>
    </row>
    <row r="2201" spans="4:4" x14ac:dyDescent="0.25">
      <c r="D2201" s="190"/>
    </row>
    <row r="2202" spans="4:4" x14ac:dyDescent="0.25">
      <c r="D2202" s="190"/>
    </row>
    <row r="2203" spans="4:4" x14ac:dyDescent="0.25">
      <c r="D2203" s="190"/>
    </row>
    <row r="2204" spans="4:4" x14ac:dyDescent="0.25">
      <c r="D2204" s="190"/>
    </row>
    <row r="2205" spans="4:4" x14ac:dyDescent="0.25">
      <c r="D2205" s="190"/>
    </row>
    <row r="2206" spans="4:4" x14ac:dyDescent="0.25">
      <c r="D2206" s="190"/>
    </row>
    <row r="2207" spans="4:4" x14ac:dyDescent="0.25">
      <c r="D2207" s="190"/>
    </row>
    <row r="2208" spans="4:4" x14ac:dyDescent="0.25">
      <c r="D2208" s="190"/>
    </row>
    <row r="2209" spans="4:4" x14ac:dyDescent="0.25">
      <c r="D2209" s="190"/>
    </row>
    <row r="2210" spans="4:4" x14ac:dyDescent="0.25">
      <c r="D2210" s="190"/>
    </row>
    <row r="2211" spans="4:4" x14ac:dyDescent="0.25">
      <c r="D2211" s="190"/>
    </row>
    <row r="2212" spans="4:4" x14ac:dyDescent="0.25">
      <c r="D2212" s="190"/>
    </row>
    <row r="2213" spans="4:4" x14ac:dyDescent="0.25">
      <c r="D2213" s="190"/>
    </row>
    <row r="2214" spans="4:4" x14ac:dyDescent="0.25">
      <c r="D2214" s="190"/>
    </row>
    <row r="2215" spans="4:4" x14ac:dyDescent="0.25">
      <c r="D2215" s="190"/>
    </row>
    <row r="2216" spans="4:4" x14ac:dyDescent="0.25">
      <c r="D2216" s="190"/>
    </row>
    <row r="2217" spans="4:4" x14ac:dyDescent="0.25">
      <c r="D2217" s="190"/>
    </row>
    <row r="2218" spans="4:4" x14ac:dyDescent="0.25">
      <c r="D2218" s="190"/>
    </row>
    <row r="2219" spans="4:4" x14ac:dyDescent="0.25">
      <c r="D2219" s="190"/>
    </row>
    <row r="2220" spans="4:4" x14ac:dyDescent="0.25">
      <c r="D2220" s="190"/>
    </row>
    <row r="2221" spans="4:4" x14ac:dyDescent="0.25">
      <c r="D2221" s="190"/>
    </row>
    <row r="2222" spans="4:4" x14ac:dyDescent="0.25">
      <c r="D2222" s="190"/>
    </row>
    <row r="2223" spans="4:4" x14ac:dyDescent="0.25">
      <c r="D2223" s="190"/>
    </row>
    <row r="2224" spans="4:4" x14ac:dyDescent="0.25">
      <c r="D2224" s="190"/>
    </row>
    <row r="2225" spans="4:4" x14ac:dyDescent="0.25">
      <c r="D2225" s="190"/>
    </row>
    <row r="2226" spans="4:4" x14ac:dyDescent="0.25">
      <c r="D2226" s="190"/>
    </row>
    <row r="2227" spans="4:4" x14ac:dyDescent="0.25">
      <c r="D2227" s="190"/>
    </row>
    <row r="2228" spans="4:4" x14ac:dyDescent="0.25">
      <c r="D2228" s="190"/>
    </row>
    <row r="2229" spans="4:4" x14ac:dyDescent="0.25">
      <c r="D2229" s="190"/>
    </row>
    <row r="2230" spans="4:4" x14ac:dyDescent="0.25">
      <c r="D2230" s="190"/>
    </row>
    <row r="2231" spans="4:4" x14ac:dyDescent="0.25">
      <c r="D2231" s="190"/>
    </row>
    <row r="2232" spans="4:4" x14ac:dyDescent="0.25">
      <c r="D2232" s="190"/>
    </row>
    <row r="2233" spans="4:4" x14ac:dyDescent="0.25">
      <c r="D2233" s="190"/>
    </row>
    <row r="2234" spans="4:4" x14ac:dyDescent="0.25">
      <c r="D2234" s="190"/>
    </row>
    <row r="2235" spans="4:4" x14ac:dyDescent="0.25">
      <c r="D2235" s="190"/>
    </row>
    <row r="2236" spans="4:4" x14ac:dyDescent="0.25">
      <c r="D2236" s="190"/>
    </row>
    <row r="2237" spans="4:4" x14ac:dyDescent="0.25">
      <c r="D2237" s="190"/>
    </row>
    <row r="2238" spans="4:4" x14ac:dyDescent="0.25">
      <c r="D2238" s="190"/>
    </row>
    <row r="2239" spans="4:4" x14ac:dyDescent="0.25">
      <c r="D2239" s="190"/>
    </row>
    <row r="2240" spans="4:4" x14ac:dyDescent="0.25">
      <c r="D2240" s="190"/>
    </row>
    <row r="2241" spans="4:4" x14ac:dyDescent="0.25">
      <c r="D2241" s="190"/>
    </row>
    <row r="2242" spans="4:4" x14ac:dyDescent="0.25">
      <c r="D2242" s="190"/>
    </row>
    <row r="2243" spans="4:4" x14ac:dyDescent="0.25">
      <c r="D2243" s="190"/>
    </row>
    <row r="2244" spans="4:4" x14ac:dyDescent="0.25">
      <c r="D2244" s="190"/>
    </row>
    <row r="2245" spans="4:4" x14ac:dyDescent="0.25">
      <c r="D2245" s="190"/>
    </row>
    <row r="2246" spans="4:4" x14ac:dyDescent="0.25">
      <c r="D2246" s="190"/>
    </row>
    <row r="2247" spans="4:4" x14ac:dyDescent="0.25">
      <c r="D2247" s="190"/>
    </row>
    <row r="2248" spans="4:4" x14ac:dyDescent="0.25">
      <c r="D2248" s="190"/>
    </row>
    <row r="2249" spans="4:4" x14ac:dyDescent="0.25">
      <c r="D2249" s="190"/>
    </row>
    <row r="2250" spans="4:4" x14ac:dyDescent="0.25">
      <c r="D2250" s="190"/>
    </row>
    <row r="2251" spans="4:4" x14ac:dyDescent="0.25">
      <c r="D2251" s="190"/>
    </row>
    <row r="2252" spans="4:4" x14ac:dyDescent="0.25">
      <c r="D2252" s="190"/>
    </row>
    <row r="2253" spans="4:4" x14ac:dyDescent="0.25">
      <c r="D2253" s="190"/>
    </row>
    <row r="2254" spans="4:4" x14ac:dyDescent="0.25">
      <c r="D2254" s="190"/>
    </row>
    <row r="2255" spans="4:4" x14ac:dyDescent="0.25">
      <c r="D2255" s="190"/>
    </row>
    <row r="2256" spans="4:4" x14ac:dyDescent="0.25">
      <c r="D2256" s="190"/>
    </row>
    <row r="2257" spans="4:4" x14ac:dyDescent="0.25">
      <c r="D2257" s="190"/>
    </row>
    <row r="2258" spans="4:4" x14ac:dyDescent="0.25">
      <c r="D2258" s="190"/>
    </row>
    <row r="2259" spans="4:4" x14ac:dyDescent="0.25">
      <c r="D2259" s="190"/>
    </row>
    <row r="2260" spans="4:4" x14ac:dyDescent="0.25">
      <c r="D2260" s="190"/>
    </row>
    <row r="2261" spans="4:4" x14ac:dyDescent="0.25">
      <c r="D2261" s="190"/>
    </row>
    <row r="2262" spans="4:4" x14ac:dyDescent="0.25">
      <c r="D2262" s="190"/>
    </row>
    <row r="2263" spans="4:4" x14ac:dyDescent="0.25">
      <c r="D2263" s="190"/>
    </row>
    <row r="2264" spans="4:4" x14ac:dyDescent="0.25">
      <c r="D2264" s="190"/>
    </row>
    <row r="2265" spans="4:4" x14ac:dyDescent="0.25">
      <c r="D2265" s="190"/>
    </row>
    <row r="2266" spans="4:4" x14ac:dyDescent="0.25">
      <c r="D2266" s="190"/>
    </row>
    <row r="2267" spans="4:4" x14ac:dyDescent="0.25">
      <c r="D2267" s="190"/>
    </row>
    <row r="2268" spans="4:4" x14ac:dyDescent="0.25">
      <c r="D2268" s="190"/>
    </row>
    <row r="2269" spans="4:4" x14ac:dyDescent="0.25">
      <c r="D2269" s="190"/>
    </row>
    <row r="2270" spans="4:4" x14ac:dyDescent="0.25">
      <c r="D2270" s="190"/>
    </row>
    <row r="2271" spans="4:4" x14ac:dyDescent="0.25">
      <c r="D2271" s="190"/>
    </row>
    <row r="2272" spans="4:4" x14ac:dyDescent="0.25">
      <c r="D2272" s="190"/>
    </row>
    <row r="2273" spans="4:4" x14ac:dyDescent="0.25">
      <c r="D2273" s="190"/>
    </row>
    <row r="2274" spans="4:4" x14ac:dyDescent="0.25">
      <c r="D2274" s="190"/>
    </row>
    <row r="2275" spans="4:4" x14ac:dyDescent="0.25">
      <c r="D2275" s="190"/>
    </row>
    <row r="2276" spans="4:4" x14ac:dyDescent="0.25">
      <c r="D2276" s="190"/>
    </row>
    <row r="2277" spans="4:4" x14ac:dyDescent="0.25">
      <c r="D2277" s="190"/>
    </row>
    <row r="2278" spans="4:4" x14ac:dyDescent="0.25">
      <c r="D2278" s="190"/>
    </row>
    <row r="2279" spans="4:4" x14ac:dyDescent="0.25">
      <c r="D2279" s="190"/>
    </row>
    <row r="2280" spans="4:4" x14ac:dyDescent="0.25">
      <c r="D2280" s="190"/>
    </row>
    <row r="2281" spans="4:4" x14ac:dyDescent="0.25">
      <c r="D2281" s="190"/>
    </row>
    <row r="2282" spans="4:4" x14ac:dyDescent="0.25">
      <c r="D2282" s="190"/>
    </row>
    <row r="2283" spans="4:4" x14ac:dyDescent="0.25">
      <c r="D2283" s="190"/>
    </row>
    <row r="2284" spans="4:4" x14ac:dyDescent="0.25">
      <c r="D2284" s="190"/>
    </row>
    <row r="2285" spans="4:4" x14ac:dyDescent="0.25">
      <c r="D2285" s="190"/>
    </row>
    <row r="2286" spans="4:4" x14ac:dyDescent="0.25">
      <c r="D2286" s="190"/>
    </row>
    <row r="2287" spans="4:4" x14ac:dyDescent="0.25">
      <c r="D2287" s="190"/>
    </row>
    <row r="2288" spans="4:4" x14ac:dyDescent="0.25">
      <c r="D2288" s="190"/>
    </row>
    <row r="2289" spans="4:4" x14ac:dyDescent="0.25">
      <c r="D2289" s="190"/>
    </row>
    <row r="2290" spans="4:4" x14ac:dyDescent="0.25">
      <c r="D2290" s="190"/>
    </row>
    <row r="2291" spans="4:4" x14ac:dyDescent="0.25">
      <c r="D2291" s="190"/>
    </row>
    <row r="2292" spans="4:4" x14ac:dyDescent="0.25">
      <c r="D2292" s="190"/>
    </row>
    <row r="2293" spans="4:4" x14ac:dyDescent="0.25">
      <c r="D2293" s="190"/>
    </row>
    <row r="2294" spans="4:4" x14ac:dyDescent="0.25">
      <c r="D2294" s="190"/>
    </row>
    <row r="2295" spans="4:4" x14ac:dyDescent="0.25">
      <c r="D2295" s="190"/>
    </row>
    <row r="2296" spans="4:4" x14ac:dyDescent="0.25">
      <c r="D2296" s="190"/>
    </row>
    <row r="2297" spans="4:4" x14ac:dyDescent="0.25">
      <c r="D2297" s="190"/>
    </row>
    <row r="2298" spans="4:4" x14ac:dyDescent="0.25">
      <c r="D2298" s="190"/>
    </row>
    <row r="2299" spans="4:4" x14ac:dyDescent="0.25">
      <c r="D2299" s="190"/>
    </row>
    <row r="2300" spans="4:4" x14ac:dyDescent="0.25">
      <c r="D2300" s="190"/>
    </row>
    <row r="2301" spans="4:4" x14ac:dyDescent="0.25">
      <c r="D2301" s="190"/>
    </row>
    <row r="2302" spans="4:4" x14ac:dyDescent="0.25">
      <c r="D2302" s="190"/>
    </row>
    <row r="2303" spans="4:4" x14ac:dyDescent="0.25">
      <c r="D2303" s="190"/>
    </row>
    <row r="2304" spans="4:4" x14ac:dyDescent="0.25">
      <c r="D2304" s="190"/>
    </row>
    <row r="2305" spans="4:4" x14ac:dyDescent="0.25">
      <c r="D2305" s="190"/>
    </row>
    <row r="2306" spans="4:4" x14ac:dyDescent="0.25">
      <c r="D2306" s="190"/>
    </row>
    <row r="2307" spans="4:4" x14ac:dyDescent="0.25">
      <c r="D2307" s="190"/>
    </row>
    <row r="2308" spans="4:4" x14ac:dyDescent="0.25">
      <c r="D2308" s="190"/>
    </row>
    <row r="2309" spans="4:4" x14ac:dyDescent="0.25">
      <c r="D2309" s="190"/>
    </row>
    <row r="2310" spans="4:4" x14ac:dyDescent="0.25">
      <c r="D2310" s="190"/>
    </row>
    <row r="2311" spans="4:4" x14ac:dyDescent="0.25">
      <c r="D2311" s="190"/>
    </row>
    <row r="2312" spans="4:4" x14ac:dyDescent="0.25">
      <c r="D2312" s="190"/>
    </row>
    <row r="2313" spans="4:4" x14ac:dyDescent="0.25">
      <c r="D2313" s="190"/>
    </row>
    <row r="2314" spans="4:4" x14ac:dyDescent="0.25">
      <c r="D2314" s="190"/>
    </row>
    <row r="2315" spans="4:4" x14ac:dyDescent="0.25">
      <c r="D2315" s="190"/>
    </row>
    <row r="2316" spans="4:4" x14ac:dyDescent="0.25">
      <c r="D2316" s="190"/>
    </row>
    <row r="2317" spans="4:4" x14ac:dyDescent="0.25">
      <c r="D2317" s="190"/>
    </row>
    <row r="2318" spans="4:4" x14ac:dyDescent="0.25">
      <c r="D2318" s="190"/>
    </row>
    <row r="2319" spans="4:4" x14ac:dyDescent="0.25">
      <c r="D2319" s="190"/>
    </row>
    <row r="2320" spans="4:4" x14ac:dyDescent="0.25">
      <c r="D2320" s="190"/>
    </row>
    <row r="2321" spans="4:4" x14ac:dyDescent="0.25">
      <c r="D2321" s="190"/>
    </row>
    <row r="2322" spans="4:4" x14ac:dyDescent="0.25">
      <c r="D2322" s="190"/>
    </row>
    <row r="2323" spans="4:4" x14ac:dyDescent="0.25">
      <c r="D2323" s="190"/>
    </row>
    <row r="2324" spans="4:4" x14ac:dyDescent="0.25">
      <c r="D2324" s="190"/>
    </row>
    <row r="2325" spans="4:4" x14ac:dyDescent="0.25">
      <c r="D2325" s="190"/>
    </row>
    <row r="2326" spans="4:4" x14ac:dyDescent="0.25">
      <c r="D2326" s="190"/>
    </row>
    <row r="2327" spans="4:4" x14ac:dyDescent="0.25">
      <c r="D2327" s="190"/>
    </row>
    <row r="2328" spans="4:4" x14ac:dyDescent="0.25">
      <c r="D2328" s="190"/>
    </row>
    <row r="2329" spans="4:4" x14ac:dyDescent="0.25">
      <c r="D2329" s="190"/>
    </row>
    <row r="2330" spans="4:4" x14ac:dyDescent="0.25">
      <c r="D2330" s="190"/>
    </row>
    <row r="2331" spans="4:4" x14ac:dyDescent="0.25">
      <c r="D2331" s="190"/>
    </row>
    <row r="2332" spans="4:4" x14ac:dyDescent="0.25">
      <c r="D2332" s="190"/>
    </row>
    <row r="2333" spans="4:4" x14ac:dyDescent="0.25">
      <c r="D2333" s="190"/>
    </row>
    <row r="2334" spans="4:4" x14ac:dyDescent="0.25">
      <c r="D2334" s="190"/>
    </row>
    <row r="2335" spans="4:4" x14ac:dyDescent="0.25">
      <c r="D2335" s="190"/>
    </row>
    <row r="2336" spans="4:4" x14ac:dyDescent="0.25">
      <c r="D2336" s="190"/>
    </row>
    <row r="2337" spans="4:4" x14ac:dyDescent="0.25">
      <c r="D2337" s="190"/>
    </row>
    <row r="2338" spans="4:4" x14ac:dyDescent="0.25">
      <c r="D2338" s="190"/>
    </row>
    <row r="2339" spans="4:4" x14ac:dyDescent="0.25">
      <c r="D2339" s="190"/>
    </row>
    <row r="2340" spans="4:4" x14ac:dyDescent="0.25">
      <c r="D2340" s="190"/>
    </row>
    <row r="2341" spans="4:4" x14ac:dyDescent="0.25">
      <c r="D2341" s="190"/>
    </row>
    <row r="2342" spans="4:4" x14ac:dyDescent="0.25">
      <c r="D2342" s="190"/>
    </row>
    <row r="2343" spans="4:4" x14ac:dyDescent="0.25">
      <c r="D2343" s="190"/>
    </row>
    <row r="2344" spans="4:4" x14ac:dyDescent="0.25">
      <c r="D2344" s="190"/>
    </row>
    <row r="2345" spans="4:4" x14ac:dyDescent="0.25">
      <c r="D2345" s="190"/>
    </row>
    <row r="2346" spans="4:4" x14ac:dyDescent="0.25">
      <c r="D2346" s="190"/>
    </row>
    <row r="2347" spans="4:4" x14ac:dyDescent="0.25">
      <c r="D2347" s="190"/>
    </row>
    <row r="2348" spans="4:4" x14ac:dyDescent="0.25">
      <c r="D2348" s="190"/>
    </row>
    <row r="2349" spans="4:4" x14ac:dyDescent="0.25">
      <c r="D2349" s="190"/>
    </row>
    <row r="2350" spans="4:4" x14ac:dyDescent="0.25">
      <c r="D2350" s="190"/>
    </row>
    <row r="2351" spans="4:4" x14ac:dyDescent="0.25">
      <c r="D2351" s="190"/>
    </row>
    <row r="2352" spans="4:4" x14ac:dyDescent="0.25">
      <c r="D2352" s="190"/>
    </row>
    <row r="2353" spans="4:4" x14ac:dyDescent="0.25">
      <c r="D2353" s="190"/>
    </row>
    <row r="2354" spans="4:4" x14ac:dyDescent="0.25">
      <c r="D2354" s="190"/>
    </row>
    <row r="2355" spans="4:4" x14ac:dyDescent="0.25">
      <c r="D2355" s="190"/>
    </row>
    <row r="2356" spans="4:4" x14ac:dyDescent="0.25">
      <c r="D2356" s="190"/>
    </row>
    <row r="2357" spans="4:4" x14ac:dyDescent="0.25">
      <c r="D2357" s="190"/>
    </row>
    <row r="2358" spans="4:4" x14ac:dyDescent="0.25">
      <c r="D2358" s="190"/>
    </row>
    <row r="2359" spans="4:4" x14ac:dyDescent="0.25">
      <c r="D2359" s="190"/>
    </row>
    <row r="2360" spans="4:4" x14ac:dyDescent="0.25">
      <c r="D2360" s="190"/>
    </row>
    <row r="2361" spans="4:4" x14ac:dyDescent="0.25">
      <c r="D2361" s="190"/>
    </row>
    <row r="2362" spans="4:4" x14ac:dyDescent="0.25">
      <c r="D2362" s="190"/>
    </row>
    <row r="2363" spans="4:4" x14ac:dyDescent="0.25">
      <c r="D2363" s="190"/>
    </row>
    <row r="2364" spans="4:4" x14ac:dyDescent="0.25">
      <c r="D2364" s="190"/>
    </row>
    <row r="2365" spans="4:4" x14ac:dyDescent="0.25">
      <c r="D2365" s="190"/>
    </row>
    <row r="2366" spans="4:4" x14ac:dyDescent="0.25">
      <c r="D2366" s="190"/>
    </row>
    <row r="2367" spans="4:4" x14ac:dyDescent="0.25">
      <c r="D2367" s="190"/>
    </row>
    <row r="2368" spans="4:4" x14ac:dyDescent="0.25">
      <c r="D2368" s="190"/>
    </row>
    <row r="2369" spans="4:4" x14ac:dyDescent="0.25">
      <c r="D2369" s="190"/>
    </row>
    <row r="2370" spans="4:4" x14ac:dyDescent="0.25">
      <c r="D2370" s="190"/>
    </row>
    <row r="2371" spans="4:4" x14ac:dyDescent="0.25">
      <c r="D2371" s="190"/>
    </row>
    <row r="2372" spans="4:4" x14ac:dyDescent="0.25">
      <c r="D2372" s="190"/>
    </row>
    <row r="2373" spans="4:4" x14ac:dyDescent="0.25">
      <c r="D2373" s="190"/>
    </row>
    <row r="2374" spans="4:4" x14ac:dyDescent="0.25">
      <c r="D2374" s="190"/>
    </row>
    <row r="2375" spans="4:4" x14ac:dyDescent="0.25">
      <c r="D2375" s="190"/>
    </row>
    <row r="2376" spans="4:4" x14ac:dyDescent="0.25">
      <c r="D2376" s="190"/>
    </row>
    <row r="2377" spans="4:4" x14ac:dyDescent="0.25">
      <c r="D2377" s="190"/>
    </row>
    <row r="2378" spans="4:4" x14ac:dyDescent="0.25">
      <c r="D2378" s="190"/>
    </row>
    <row r="2379" spans="4:4" x14ac:dyDescent="0.25">
      <c r="D2379" s="190"/>
    </row>
    <row r="2380" spans="4:4" x14ac:dyDescent="0.25">
      <c r="D2380" s="190"/>
    </row>
    <row r="2381" spans="4:4" x14ac:dyDescent="0.25">
      <c r="D2381" s="190"/>
    </row>
    <row r="2382" spans="4:4" x14ac:dyDescent="0.25">
      <c r="D2382" s="190"/>
    </row>
    <row r="2383" spans="4:4" x14ac:dyDescent="0.25">
      <c r="D2383" s="190"/>
    </row>
    <row r="2384" spans="4:4" x14ac:dyDescent="0.25">
      <c r="D2384" s="190"/>
    </row>
    <row r="2385" spans="4:4" x14ac:dyDescent="0.25">
      <c r="D2385" s="190"/>
    </row>
    <row r="2386" spans="4:4" x14ac:dyDescent="0.25">
      <c r="D2386" s="190"/>
    </row>
    <row r="2387" spans="4:4" x14ac:dyDescent="0.25">
      <c r="D2387" s="190"/>
    </row>
    <row r="2388" spans="4:4" x14ac:dyDescent="0.25">
      <c r="D2388" s="190"/>
    </row>
    <row r="2389" spans="4:4" x14ac:dyDescent="0.25">
      <c r="D2389" s="190"/>
    </row>
    <row r="2390" spans="4:4" x14ac:dyDescent="0.25">
      <c r="D2390" s="190"/>
    </row>
    <row r="2391" spans="4:4" x14ac:dyDescent="0.25">
      <c r="D2391" s="190"/>
    </row>
    <row r="2392" spans="4:4" x14ac:dyDescent="0.25">
      <c r="D2392" s="190"/>
    </row>
    <row r="2393" spans="4:4" x14ac:dyDescent="0.25">
      <c r="D2393" s="190"/>
    </row>
    <row r="2394" spans="4:4" x14ac:dyDescent="0.25">
      <c r="D2394" s="190"/>
    </row>
    <row r="2395" spans="4:4" x14ac:dyDescent="0.25">
      <c r="D2395" s="190"/>
    </row>
    <row r="2396" spans="4:4" x14ac:dyDescent="0.25">
      <c r="D2396" s="190"/>
    </row>
    <row r="2397" spans="4:4" x14ac:dyDescent="0.25">
      <c r="D2397" s="190"/>
    </row>
    <row r="2398" spans="4:4" x14ac:dyDescent="0.25">
      <c r="D2398" s="190"/>
    </row>
    <row r="2399" spans="4:4" x14ac:dyDescent="0.25">
      <c r="D2399" s="190"/>
    </row>
    <row r="2400" spans="4:4" x14ac:dyDescent="0.25">
      <c r="D2400" s="190"/>
    </row>
    <row r="2401" spans="4:4" x14ac:dyDescent="0.25">
      <c r="D2401" s="190"/>
    </row>
    <row r="2402" spans="4:4" x14ac:dyDescent="0.25">
      <c r="D2402" s="190"/>
    </row>
    <row r="2403" spans="4:4" x14ac:dyDescent="0.25">
      <c r="D2403" s="190"/>
    </row>
    <row r="2404" spans="4:4" x14ac:dyDescent="0.25">
      <c r="D2404" s="190"/>
    </row>
    <row r="2405" spans="4:4" x14ac:dyDescent="0.25">
      <c r="D2405" s="190"/>
    </row>
    <row r="2406" spans="4:4" x14ac:dyDescent="0.25">
      <c r="D2406" s="190"/>
    </row>
    <row r="2407" spans="4:4" x14ac:dyDescent="0.25">
      <c r="D2407" s="190"/>
    </row>
    <row r="2408" spans="4:4" x14ac:dyDescent="0.25">
      <c r="D2408" s="190"/>
    </row>
    <row r="2409" spans="4:4" x14ac:dyDescent="0.25">
      <c r="D2409" s="190"/>
    </row>
    <row r="2410" spans="4:4" x14ac:dyDescent="0.25">
      <c r="D2410" s="190"/>
    </row>
    <row r="2411" spans="4:4" x14ac:dyDescent="0.25">
      <c r="D2411" s="190"/>
    </row>
    <row r="2412" spans="4:4" x14ac:dyDescent="0.25">
      <c r="D2412" s="190"/>
    </row>
    <row r="2413" spans="4:4" x14ac:dyDescent="0.25">
      <c r="D2413" s="190"/>
    </row>
    <row r="2414" spans="4:4" x14ac:dyDescent="0.25">
      <c r="D2414" s="190"/>
    </row>
    <row r="2415" spans="4:4" x14ac:dyDescent="0.25">
      <c r="D2415" s="190"/>
    </row>
    <row r="2416" spans="4:4" x14ac:dyDescent="0.25">
      <c r="D2416" s="190"/>
    </row>
    <row r="2417" spans="4:4" x14ac:dyDescent="0.25">
      <c r="D2417" s="190"/>
    </row>
    <row r="2418" spans="4:4" x14ac:dyDescent="0.25">
      <c r="D2418" s="190"/>
    </row>
    <row r="2419" spans="4:4" x14ac:dyDescent="0.25">
      <c r="D2419" s="190"/>
    </row>
    <row r="2420" spans="4:4" x14ac:dyDescent="0.25">
      <c r="D2420" s="190"/>
    </row>
    <row r="2421" spans="4:4" x14ac:dyDescent="0.25">
      <c r="D2421" s="190"/>
    </row>
    <row r="2422" spans="4:4" x14ac:dyDescent="0.25">
      <c r="D2422" s="190"/>
    </row>
    <row r="2423" spans="4:4" x14ac:dyDescent="0.25">
      <c r="D2423" s="190"/>
    </row>
    <row r="2424" spans="4:4" x14ac:dyDescent="0.25">
      <c r="D2424" s="190"/>
    </row>
    <row r="2425" spans="4:4" x14ac:dyDescent="0.25">
      <c r="D2425" s="190"/>
    </row>
    <row r="2426" spans="4:4" x14ac:dyDescent="0.25">
      <c r="D2426" s="190"/>
    </row>
    <row r="2427" spans="4:4" x14ac:dyDescent="0.25">
      <c r="D2427" s="190"/>
    </row>
    <row r="2428" spans="4:4" x14ac:dyDescent="0.25">
      <c r="D2428" s="190"/>
    </row>
    <row r="2429" spans="4:4" x14ac:dyDescent="0.25">
      <c r="D2429" s="190"/>
    </row>
    <row r="2430" spans="4:4" x14ac:dyDescent="0.25">
      <c r="D2430" s="190"/>
    </row>
    <row r="2431" spans="4:4" x14ac:dyDescent="0.25">
      <c r="D2431" s="190"/>
    </row>
    <row r="2432" spans="4:4" x14ac:dyDescent="0.25">
      <c r="D2432" s="190"/>
    </row>
    <row r="2433" spans="4:4" x14ac:dyDescent="0.25">
      <c r="D2433" s="190"/>
    </row>
    <row r="2434" spans="4:4" x14ac:dyDescent="0.25">
      <c r="D2434" s="190"/>
    </row>
    <row r="2435" spans="4:4" x14ac:dyDescent="0.25">
      <c r="D2435" s="190"/>
    </row>
    <row r="2436" spans="4:4" x14ac:dyDescent="0.25">
      <c r="D2436" s="190"/>
    </row>
    <row r="2437" spans="4:4" x14ac:dyDescent="0.25">
      <c r="D2437" s="190"/>
    </row>
    <row r="2438" spans="4:4" x14ac:dyDescent="0.25">
      <c r="D2438" s="190"/>
    </row>
    <row r="2439" spans="4:4" x14ac:dyDescent="0.25">
      <c r="D2439" s="190"/>
    </row>
    <row r="2440" spans="4:4" x14ac:dyDescent="0.25">
      <c r="D2440" s="190"/>
    </row>
    <row r="2441" spans="4:4" x14ac:dyDescent="0.25">
      <c r="D2441" s="190"/>
    </row>
    <row r="2442" spans="4:4" x14ac:dyDescent="0.25">
      <c r="D2442" s="190"/>
    </row>
    <row r="2443" spans="4:4" x14ac:dyDescent="0.25">
      <c r="D2443" s="190"/>
    </row>
    <row r="2444" spans="4:4" x14ac:dyDescent="0.25">
      <c r="D2444" s="190"/>
    </row>
    <row r="2445" spans="4:4" x14ac:dyDescent="0.25">
      <c r="D2445" s="190"/>
    </row>
    <row r="2446" spans="4:4" x14ac:dyDescent="0.25">
      <c r="D2446" s="190"/>
    </row>
    <row r="2447" spans="4:4" x14ac:dyDescent="0.25">
      <c r="D2447" s="190"/>
    </row>
    <row r="2448" spans="4:4" x14ac:dyDescent="0.25">
      <c r="D2448" s="190"/>
    </row>
    <row r="2449" spans="4:4" x14ac:dyDescent="0.25">
      <c r="D2449" s="190"/>
    </row>
    <row r="2450" spans="4:4" x14ac:dyDescent="0.25">
      <c r="D2450" s="190"/>
    </row>
    <row r="2451" spans="4:4" x14ac:dyDescent="0.25">
      <c r="D2451" s="190"/>
    </row>
    <row r="2452" spans="4:4" x14ac:dyDescent="0.25">
      <c r="D2452" s="190"/>
    </row>
    <row r="2453" spans="4:4" x14ac:dyDescent="0.25">
      <c r="D2453" s="190"/>
    </row>
    <row r="2454" spans="4:4" x14ac:dyDescent="0.25">
      <c r="D2454" s="190"/>
    </row>
    <row r="2455" spans="4:4" x14ac:dyDescent="0.25">
      <c r="D2455" s="190"/>
    </row>
    <row r="2456" spans="4:4" x14ac:dyDescent="0.25">
      <c r="D2456" s="190"/>
    </row>
    <row r="2457" spans="4:4" x14ac:dyDescent="0.25">
      <c r="D2457" s="190"/>
    </row>
    <row r="2458" spans="4:4" x14ac:dyDescent="0.25">
      <c r="D2458" s="190"/>
    </row>
    <row r="2459" spans="4:4" x14ac:dyDescent="0.25">
      <c r="D2459" s="190"/>
    </row>
    <row r="2460" spans="4:4" x14ac:dyDescent="0.25">
      <c r="D2460" s="190"/>
    </row>
    <row r="2461" spans="4:4" x14ac:dyDescent="0.25">
      <c r="D2461" s="190"/>
    </row>
    <row r="2462" spans="4:4" x14ac:dyDescent="0.25">
      <c r="D2462" s="190"/>
    </row>
    <row r="2463" spans="4:4" x14ac:dyDescent="0.25">
      <c r="D2463" s="190"/>
    </row>
    <row r="2464" spans="4:4" x14ac:dyDescent="0.25">
      <c r="D2464" s="190"/>
    </row>
    <row r="2465" spans="4:4" x14ac:dyDescent="0.25">
      <c r="D2465" s="190"/>
    </row>
    <row r="2466" spans="4:4" x14ac:dyDescent="0.25">
      <c r="D2466" s="190"/>
    </row>
    <row r="2467" spans="4:4" x14ac:dyDescent="0.25">
      <c r="D2467" s="190"/>
    </row>
    <row r="2468" spans="4:4" x14ac:dyDescent="0.25">
      <c r="D2468" s="190"/>
    </row>
    <row r="2469" spans="4:4" x14ac:dyDescent="0.25">
      <c r="D2469" s="190"/>
    </row>
    <row r="2470" spans="4:4" x14ac:dyDescent="0.25">
      <c r="D2470" s="190"/>
    </row>
    <row r="2471" spans="4:4" x14ac:dyDescent="0.25">
      <c r="D2471" s="190"/>
    </row>
    <row r="2472" spans="4:4" x14ac:dyDescent="0.25">
      <c r="D2472" s="190"/>
    </row>
    <row r="2473" spans="4:4" x14ac:dyDescent="0.25">
      <c r="D2473" s="190"/>
    </row>
    <row r="2474" spans="4:4" x14ac:dyDescent="0.25">
      <c r="D2474" s="190"/>
    </row>
    <row r="2475" spans="4:4" x14ac:dyDescent="0.25">
      <c r="D2475" s="190"/>
    </row>
    <row r="2476" spans="4:4" x14ac:dyDescent="0.25">
      <c r="D2476" s="190"/>
    </row>
    <row r="2477" spans="4:4" x14ac:dyDescent="0.25">
      <c r="D2477" s="190"/>
    </row>
    <row r="2478" spans="4:4" x14ac:dyDescent="0.25">
      <c r="D2478" s="190"/>
    </row>
    <row r="2479" spans="4:4" x14ac:dyDescent="0.25">
      <c r="D2479" s="190"/>
    </row>
    <row r="2480" spans="4:4" x14ac:dyDescent="0.25">
      <c r="D2480" s="190"/>
    </row>
    <row r="2481" spans="4:4" x14ac:dyDescent="0.25">
      <c r="D2481" s="190"/>
    </row>
    <row r="2482" spans="4:4" x14ac:dyDescent="0.25">
      <c r="D2482" s="190"/>
    </row>
    <row r="2483" spans="4:4" x14ac:dyDescent="0.25">
      <c r="D2483" s="190"/>
    </row>
    <row r="2484" spans="4:4" x14ac:dyDescent="0.25">
      <c r="D2484" s="190"/>
    </row>
    <row r="2485" spans="4:4" x14ac:dyDescent="0.25">
      <c r="D2485" s="190"/>
    </row>
    <row r="2486" spans="4:4" x14ac:dyDescent="0.25">
      <c r="D2486" s="190"/>
    </row>
    <row r="2487" spans="4:4" x14ac:dyDescent="0.25">
      <c r="D2487" s="190"/>
    </row>
    <row r="2488" spans="4:4" x14ac:dyDescent="0.25">
      <c r="D2488" s="190"/>
    </row>
    <row r="2489" spans="4:4" x14ac:dyDescent="0.25">
      <c r="D2489" s="190"/>
    </row>
    <row r="2490" spans="4:4" x14ac:dyDescent="0.25">
      <c r="D2490" s="190"/>
    </row>
    <row r="2491" spans="4:4" x14ac:dyDescent="0.25">
      <c r="D2491" s="190"/>
    </row>
    <row r="2492" spans="4:4" x14ac:dyDescent="0.25">
      <c r="D2492" s="190"/>
    </row>
    <row r="2493" spans="4:4" x14ac:dyDescent="0.25">
      <c r="D2493" s="190"/>
    </row>
    <row r="2494" spans="4:4" x14ac:dyDescent="0.25">
      <c r="D2494" s="190"/>
    </row>
    <row r="2495" spans="4:4" x14ac:dyDescent="0.25">
      <c r="D2495" s="190"/>
    </row>
    <row r="2496" spans="4:4" x14ac:dyDescent="0.25">
      <c r="D2496" s="190"/>
    </row>
    <row r="2497" spans="4:4" x14ac:dyDescent="0.25">
      <c r="D2497" s="190"/>
    </row>
    <row r="2498" spans="4:4" x14ac:dyDescent="0.25">
      <c r="D2498" s="190"/>
    </row>
    <row r="2499" spans="4:4" x14ac:dyDescent="0.25">
      <c r="D2499" s="190"/>
    </row>
    <row r="2500" spans="4:4" x14ac:dyDescent="0.25">
      <c r="D2500" s="190"/>
    </row>
    <row r="2501" spans="4:4" x14ac:dyDescent="0.25">
      <c r="D2501" s="190"/>
    </row>
    <row r="2502" spans="4:4" x14ac:dyDescent="0.25">
      <c r="D2502" s="190"/>
    </row>
    <row r="2503" spans="4:4" x14ac:dyDescent="0.25">
      <c r="D2503" s="190"/>
    </row>
    <row r="2504" spans="4:4" x14ac:dyDescent="0.25">
      <c r="D2504" s="190"/>
    </row>
    <row r="2505" spans="4:4" x14ac:dyDescent="0.25">
      <c r="D2505" s="190"/>
    </row>
    <row r="2506" spans="4:4" x14ac:dyDescent="0.25">
      <c r="D2506" s="190"/>
    </row>
    <row r="2507" spans="4:4" x14ac:dyDescent="0.25">
      <c r="D2507" s="190"/>
    </row>
    <row r="2508" spans="4:4" x14ac:dyDescent="0.25">
      <c r="D2508" s="190"/>
    </row>
    <row r="2509" spans="4:4" x14ac:dyDescent="0.25">
      <c r="D2509" s="190"/>
    </row>
    <row r="2510" spans="4:4" x14ac:dyDescent="0.25">
      <c r="D2510" s="190"/>
    </row>
    <row r="2511" spans="4:4" x14ac:dyDescent="0.25">
      <c r="D2511" s="190"/>
    </row>
    <row r="2512" spans="4:4" x14ac:dyDescent="0.25">
      <c r="D2512" s="190"/>
    </row>
    <row r="2513" spans="4:4" x14ac:dyDescent="0.25">
      <c r="D2513" s="190"/>
    </row>
    <row r="2514" spans="4:4" x14ac:dyDescent="0.25">
      <c r="D2514" s="190"/>
    </row>
    <row r="2515" spans="4:4" x14ac:dyDescent="0.25">
      <c r="D2515" s="190"/>
    </row>
    <row r="2516" spans="4:4" x14ac:dyDescent="0.25">
      <c r="D2516" s="190"/>
    </row>
    <row r="2517" spans="4:4" x14ac:dyDescent="0.25">
      <c r="D2517" s="190"/>
    </row>
    <row r="2518" spans="4:4" x14ac:dyDescent="0.25">
      <c r="D2518" s="190"/>
    </row>
    <row r="2519" spans="4:4" x14ac:dyDescent="0.25">
      <c r="D2519" s="190"/>
    </row>
    <row r="2520" spans="4:4" x14ac:dyDescent="0.25">
      <c r="D2520" s="190"/>
    </row>
    <row r="2521" spans="4:4" x14ac:dyDescent="0.25">
      <c r="D2521" s="190"/>
    </row>
    <row r="2522" spans="4:4" x14ac:dyDescent="0.25">
      <c r="D2522" s="190"/>
    </row>
    <row r="2523" spans="4:4" x14ac:dyDescent="0.25">
      <c r="D2523" s="190"/>
    </row>
    <row r="2524" spans="4:4" x14ac:dyDescent="0.25">
      <c r="D2524" s="190"/>
    </row>
    <row r="2525" spans="4:4" x14ac:dyDescent="0.25">
      <c r="D2525" s="190"/>
    </row>
    <row r="2526" spans="4:4" x14ac:dyDescent="0.25">
      <c r="D2526" s="190"/>
    </row>
    <row r="2527" spans="4:4" x14ac:dyDescent="0.25">
      <c r="D2527" s="190"/>
    </row>
    <row r="2528" spans="4:4" x14ac:dyDescent="0.25">
      <c r="D2528" s="190"/>
    </row>
    <row r="2529" spans="4:4" x14ac:dyDescent="0.25">
      <c r="D2529" s="190"/>
    </row>
    <row r="2530" spans="4:4" x14ac:dyDescent="0.25">
      <c r="D2530" s="190"/>
    </row>
    <row r="2531" spans="4:4" x14ac:dyDescent="0.25">
      <c r="D2531" s="190"/>
    </row>
    <row r="2532" spans="4:4" x14ac:dyDescent="0.25">
      <c r="D2532" s="190"/>
    </row>
    <row r="2533" spans="4:4" x14ac:dyDescent="0.25">
      <c r="D2533" s="190"/>
    </row>
    <row r="2534" spans="4:4" x14ac:dyDescent="0.25">
      <c r="D2534" s="190"/>
    </row>
    <row r="2535" spans="4:4" x14ac:dyDescent="0.25">
      <c r="D2535" s="190"/>
    </row>
    <row r="2536" spans="4:4" x14ac:dyDescent="0.25">
      <c r="D2536" s="190"/>
    </row>
    <row r="2537" spans="4:4" x14ac:dyDescent="0.25">
      <c r="D2537" s="190"/>
    </row>
    <row r="2538" spans="4:4" x14ac:dyDescent="0.25">
      <c r="D2538" s="190"/>
    </row>
    <row r="2539" spans="4:4" x14ac:dyDescent="0.25">
      <c r="D2539" s="190"/>
    </row>
    <row r="2540" spans="4:4" x14ac:dyDescent="0.25">
      <c r="D2540" s="190"/>
    </row>
    <row r="2541" spans="4:4" x14ac:dyDescent="0.25">
      <c r="D2541" s="190"/>
    </row>
    <row r="2542" spans="4:4" x14ac:dyDescent="0.25">
      <c r="D2542" s="190"/>
    </row>
    <row r="2543" spans="4:4" x14ac:dyDescent="0.25">
      <c r="D2543" s="190"/>
    </row>
    <row r="2544" spans="4:4" x14ac:dyDescent="0.25">
      <c r="D2544" s="190"/>
    </row>
    <row r="2545" spans="4:4" x14ac:dyDescent="0.25">
      <c r="D2545" s="190"/>
    </row>
    <row r="2546" spans="4:4" x14ac:dyDescent="0.25">
      <c r="D2546" s="190"/>
    </row>
    <row r="2547" spans="4:4" x14ac:dyDescent="0.25">
      <c r="D2547" s="190"/>
    </row>
    <row r="2548" spans="4:4" x14ac:dyDescent="0.25">
      <c r="D2548" s="190"/>
    </row>
    <row r="2549" spans="4:4" x14ac:dyDescent="0.25">
      <c r="D2549" s="190"/>
    </row>
    <row r="2550" spans="4:4" x14ac:dyDescent="0.25">
      <c r="D2550" s="190"/>
    </row>
    <row r="2551" spans="4:4" x14ac:dyDescent="0.25">
      <c r="D2551" s="190"/>
    </row>
    <row r="2552" spans="4:4" x14ac:dyDescent="0.25">
      <c r="D2552" s="190"/>
    </row>
    <row r="2553" spans="4:4" x14ac:dyDescent="0.25">
      <c r="D2553" s="190"/>
    </row>
    <row r="2554" spans="4:4" x14ac:dyDescent="0.25">
      <c r="D2554" s="190"/>
    </row>
    <row r="2555" spans="4:4" x14ac:dyDescent="0.25">
      <c r="D2555" s="190"/>
    </row>
    <row r="2556" spans="4:4" x14ac:dyDescent="0.25">
      <c r="D2556" s="190"/>
    </row>
    <row r="2557" spans="4:4" x14ac:dyDescent="0.25">
      <c r="D2557" s="190"/>
    </row>
    <row r="2558" spans="4:4" x14ac:dyDescent="0.25">
      <c r="D2558" s="190"/>
    </row>
    <row r="2559" spans="4:4" x14ac:dyDescent="0.25">
      <c r="D2559" s="190"/>
    </row>
    <row r="2560" spans="4:4" x14ac:dyDescent="0.25">
      <c r="D2560" s="190"/>
    </row>
    <row r="2561" spans="4:4" x14ac:dyDescent="0.25">
      <c r="D2561" s="190"/>
    </row>
    <row r="2562" spans="4:4" x14ac:dyDescent="0.25">
      <c r="D2562" s="190"/>
    </row>
    <row r="2563" spans="4:4" x14ac:dyDescent="0.25">
      <c r="D2563" s="190"/>
    </row>
    <row r="2564" spans="4:4" x14ac:dyDescent="0.25">
      <c r="D2564" s="190"/>
    </row>
    <row r="2565" spans="4:4" x14ac:dyDescent="0.25">
      <c r="D2565" s="190"/>
    </row>
    <row r="2566" spans="4:4" x14ac:dyDescent="0.25">
      <c r="D2566" s="190"/>
    </row>
    <row r="2567" spans="4:4" x14ac:dyDescent="0.25">
      <c r="D2567" s="190"/>
    </row>
    <row r="2568" spans="4:4" x14ac:dyDescent="0.25">
      <c r="D2568" s="190"/>
    </row>
    <row r="2569" spans="4:4" x14ac:dyDescent="0.25">
      <c r="D2569" s="190"/>
    </row>
    <row r="2570" spans="4:4" x14ac:dyDescent="0.25">
      <c r="D2570" s="190"/>
    </row>
    <row r="2571" spans="4:4" x14ac:dyDescent="0.25">
      <c r="D2571" s="190"/>
    </row>
    <row r="2572" spans="4:4" x14ac:dyDescent="0.25">
      <c r="D2572" s="190"/>
    </row>
    <row r="2573" spans="4:4" x14ac:dyDescent="0.25">
      <c r="D2573" s="190"/>
    </row>
    <row r="2574" spans="4:4" x14ac:dyDescent="0.25">
      <c r="D2574" s="190"/>
    </row>
    <row r="2575" spans="4:4" x14ac:dyDescent="0.25">
      <c r="D2575" s="190"/>
    </row>
    <row r="2576" spans="4:4" x14ac:dyDescent="0.25">
      <c r="D2576" s="190"/>
    </row>
    <row r="2577" spans="4:4" x14ac:dyDescent="0.25">
      <c r="D2577" s="190"/>
    </row>
    <row r="2578" spans="4:4" x14ac:dyDescent="0.25">
      <c r="D2578" s="190"/>
    </row>
    <row r="2579" spans="4:4" x14ac:dyDescent="0.25">
      <c r="D2579" s="190"/>
    </row>
    <row r="2580" spans="4:4" x14ac:dyDescent="0.25">
      <c r="D2580" s="190"/>
    </row>
    <row r="2581" spans="4:4" x14ac:dyDescent="0.25">
      <c r="D2581" s="190"/>
    </row>
    <row r="2582" spans="4:4" x14ac:dyDescent="0.25">
      <c r="D2582" s="190"/>
    </row>
    <row r="2583" spans="4:4" x14ac:dyDescent="0.25">
      <c r="D2583" s="190"/>
    </row>
    <row r="2584" spans="4:4" x14ac:dyDescent="0.25">
      <c r="D2584" s="190"/>
    </row>
    <row r="2585" spans="4:4" x14ac:dyDescent="0.25">
      <c r="D2585" s="190"/>
    </row>
    <row r="2586" spans="4:4" x14ac:dyDescent="0.25">
      <c r="D2586" s="190"/>
    </row>
    <row r="2587" spans="4:4" x14ac:dyDescent="0.25">
      <c r="D2587" s="190"/>
    </row>
    <row r="2588" spans="4:4" x14ac:dyDescent="0.25">
      <c r="D2588" s="190"/>
    </row>
    <row r="2589" spans="4:4" x14ac:dyDescent="0.25">
      <c r="D2589" s="190"/>
    </row>
    <row r="2590" spans="4:4" x14ac:dyDescent="0.25">
      <c r="D2590" s="190"/>
    </row>
    <row r="2591" spans="4:4" x14ac:dyDescent="0.25">
      <c r="D2591" s="190"/>
    </row>
    <row r="2592" spans="4:4" x14ac:dyDescent="0.25">
      <c r="D2592" s="190"/>
    </row>
    <row r="2593" spans="4:4" x14ac:dyDescent="0.25">
      <c r="D2593" s="190"/>
    </row>
    <row r="2594" spans="4:4" x14ac:dyDescent="0.25">
      <c r="D2594" s="190"/>
    </row>
    <row r="2595" spans="4:4" x14ac:dyDescent="0.25">
      <c r="D2595" s="190"/>
    </row>
    <row r="2596" spans="4:4" x14ac:dyDescent="0.25">
      <c r="D2596" s="190"/>
    </row>
    <row r="2597" spans="4:4" x14ac:dyDescent="0.25">
      <c r="D2597" s="190"/>
    </row>
    <row r="2598" spans="4:4" x14ac:dyDescent="0.25">
      <c r="D2598" s="190"/>
    </row>
    <row r="2599" spans="4:4" x14ac:dyDescent="0.25">
      <c r="D2599" s="190"/>
    </row>
    <row r="2600" spans="4:4" x14ac:dyDescent="0.25">
      <c r="D2600" s="190"/>
    </row>
    <row r="2601" spans="4:4" x14ac:dyDescent="0.25">
      <c r="D2601" s="190"/>
    </row>
    <row r="2602" spans="4:4" x14ac:dyDescent="0.25">
      <c r="D2602" s="190"/>
    </row>
    <row r="2603" spans="4:4" x14ac:dyDescent="0.25">
      <c r="D2603" s="190"/>
    </row>
    <row r="2604" spans="4:4" x14ac:dyDescent="0.25">
      <c r="D2604" s="190"/>
    </row>
    <row r="2605" spans="4:4" x14ac:dyDescent="0.25">
      <c r="D2605" s="190"/>
    </row>
    <row r="2606" spans="4:4" x14ac:dyDescent="0.25">
      <c r="D2606" s="190"/>
    </row>
    <row r="2607" spans="4:4" x14ac:dyDescent="0.25">
      <c r="D2607" s="190"/>
    </row>
    <row r="2608" spans="4:4" x14ac:dyDescent="0.25">
      <c r="D2608" s="190"/>
    </row>
    <row r="2609" spans="4:4" x14ac:dyDescent="0.25">
      <c r="D2609" s="190"/>
    </row>
    <row r="2610" spans="4:4" x14ac:dyDescent="0.25">
      <c r="D2610" s="190"/>
    </row>
    <row r="2611" spans="4:4" x14ac:dyDescent="0.25">
      <c r="D2611" s="190"/>
    </row>
    <row r="2612" spans="4:4" x14ac:dyDescent="0.25">
      <c r="D2612" s="190"/>
    </row>
    <row r="2613" spans="4:4" x14ac:dyDescent="0.25">
      <c r="D2613" s="190"/>
    </row>
    <row r="2614" spans="4:4" x14ac:dyDescent="0.25">
      <c r="D2614" s="190"/>
    </row>
    <row r="2615" spans="4:4" x14ac:dyDescent="0.25">
      <c r="D2615" s="190"/>
    </row>
    <row r="2616" spans="4:4" x14ac:dyDescent="0.25">
      <c r="D2616" s="190"/>
    </row>
    <row r="2617" spans="4:4" x14ac:dyDescent="0.25">
      <c r="D2617" s="190"/>
    </row>
    <row r="2618" spans="4:4" x14ac:dyDescent="0.25">
      <c r="D2618" s="190"/>
    </row>
    <row r="2619" spans="4:4" x14ac:dyDescent="0.25">
      <c r="D2619" s="190"/>
    </row>
    <row r="2620" spans="4:4" x14ac:dyDescent="0.25">
      <c r="D2620" s="190"/>
    </row>
    <row r="2621" spans="4:4" x14ac:dyDescent="0.25">
      <c r="D2621" s="190"/>
    </row>
    <row r="2622" spans="4:4" x14ac:dyDescent="0.25">
      <c r="D2622" s="190"/>
    </row>
    <row r="2623" spans="4:4" x14ac:dyDescent="0.25">
      <c r="D2623" s="190"/>
    </row>
    <row r="2624" spans="4:4" x14ac:dyDescent="0.25">
      <c r="D2624" s="190"/>
    </row>
    <row r="2625" spans="4:4" x14ac:dyDescent="0.25">
      <c r="D2625" s="190"/>
    </row>
    <row r="2626" spans="4:4" x14ac:dyDescent="0.25">
      <c r="D2626" s="190"/>
    </row>
    <row r="2627" spans="4:4" x14ac:dyDescent="0.25">
      <c r="D2627" s="190"/>
    </row>
    <row r="2628" spans="4:4" x14ac:dyDescent="0.25">
      <c r="D2628" s="190"/>
    </row>
    <row r="2629" spans="4:4" x14ac:dyDescent="0.25">
      <c r="D2629" s="190"/>
    </row>
    <row r="2630" spans="4:4" x14ac:dyDescent="0.25">
      <c r="D2630" s="190"/>
    </row>
    <row r="2631" spans="4:4" x14ac:dyDescent="0.25">
      <c r="D2631" s="190"/>
    </row>
    <row r="2632" spans="4:4" x14ac:dyDescent="0.25">
      <c r="D2632" s="190"/>
    </row>
    <row r="2633" spans="4:4" x14ac:dyDescent="0.25">
      <c r="D2633" s="190"/>
    </row>
    <row r="2634" spans="4:4" x14ac:dyDescent="0.25">
      <c r="D2634" s="190"/>
    </row>
    <row r="2635" spans="4:4" x14ac:dyDescent="0.25">
      <c r="D2635" s="190"/>
    </row>
    <row r="2636" spans="4:4" x14ac:dyDescent="0.25">
      <c r="D2636" s="190"/>
    </row>
    <row r="2637" spans="4:4" x14ac:dyDescent="0.25">
      <c r="D2637" s="190"/>
    </row>
    <row r="2638" spans="4:4" x14ac:dyDescent="0.25">
      <c r="D2638" s="190"/>
    </row>
    <row r="2639" spans="4:4" x14ac:dyDescent="0.25">
      <c r="D2639" s="190"/>
    </row>
    <row r="2640" spans="4:4" x14ac:dyDescent="0.25">
      <c r="D2640" s="190"/>
    </row>
    <row r="2641" spans="4:4" x14ac:dyDescent="0.25">
      <c r="D2641" s="190"/>
    </row>
    <row r="2642" spans="4:4" x14ac:dyDescent="0.25">
      <c r="D2642" s="190"/>
    </row>
    <row r="2643" spans="4:4" x14ac:dyDescent="0.25">
      <c r="D2643" s="190"/>
    </row>
    <row r="2644" spans="4:4" x14ac:dyDescent="0.25">
      <c r="D2644" s="190"/>
    </row>
    <row r="2645" spans="4:4" x14ac:dyDescent="0.25">
      <c r="D2645" s="190"/>
    </row>
    <row r="2646" spans="4:4" x14ac:dyDescent="0.25">
      <c r="D2646" s="190"/>
    </row>
    <row r="2647" spans="4:4" x14ac:dyDescent="0.25">
      <c r="D2647" s="190"/>
    </row>
    <row r="2648" spans="4:4" x14ac:dyDescent="0.25">
      <c r="D2648" s="190"/>
    </row>
    <row r="2649" spans="4:4" x14ac:dyDescent="0.25">
      <c r="D2649" s="190"/>
    </row>
    <row r="2650" spans="4:4" x14ac:dyDescent="0.25">
      <c r="D2650" s="190"/>
    </row>
    <row r="2651" spans="4:4" x14ac:dyDescent="0.25">
      <c r="D2651" s="190"/>
    </row>
    <row r="2652" spans="4:4" x14ac:dyDescent="0.25">
      <c r="D2652" s="190"/>
    </row>
    <row r="2653" spans="4:4" x14ac:dyDescent="0.25">
      <c r="D2653" s="190"/>
    </row>
    <row r="2654" spans="4:4" x14ac:dyDescent="0.25">
      <c r="D2654" s="190"/>
    </row>
    <row r="2655" spans="4:4" x14ac:dyDescent="0.25">
      <c r="D2655" s="190"/>
    </row>
    <row r="2656" spans="4:4" x14ac:dyDescent="0.25">
      <c r="D2656" s="190"/>
    </row>
    <row r="2657" spans="4:4" x14ac:dyDescent="0.25">
      <c r="D2657" s="190"/>
    </row>
    <row r="2658" spans="4:4" x14ac:dyDescent="0.25">
      <c r="D2658" s="190"/>
    </row>
    <row r="2659" spans="4:4" x14ac:dyDescent="0.25">
      <c r="D2659" s="190"/>
    </row>
    <row r="2660" spans="4:4" x14ac:dyDescent="0.25">
      <c r="D2660" s="190"/>
    </row>
    <row r="2661" spans="4:4" x14ac:dyDescent="0.25">
      <c r="D2661" s="190"/>
    </row>
    <row r="2662" spans="4:4" x14ac:dyDescent="0.25">
      <c r="D2662" s="190"/>
    </row>
    <row r="2663" spans="4:4" x14ac:dyDescent="0.25">
      <c r="D2663" s="190"/>
    </row>
    <row r="2664" spans="4:4" x14ac:dyDescent="0.25">
      <c r="D2664" s="190"/>
    </row>
    <row r="2665" spans="4:4" x14ac:dyDescent="0.25">
      <c r="D2665" s="190"/>
    </row>
    <row r="2666" spans="4:4" x14ac:dyDescent="0.25">
      <c r="D2666" s="190"/>
    </row>
    <row r="2667" spans="4:4" x14ac:dyDescent="0.25">
      <c r="D2667" s="190"/>
    </row>
    <row r="2668" spans="4:4" x14ac:dyDescent="0.25">
      <c r="D2668" s="190"/>
    </row>
    <row r="2669" spans="4:4" x14ac:dyDescent="0.25">
      <c r="D2669" s="190"/>
    </row>
    <row r="2670" spans="4:4" x14ac:dyDescent="0.25">
      <c r="D2670" s="190"/>
    </row>
    <row r="2671" spans="4:4" x14ac:dyDescent="0.25">
      <c r="D2671" s="190"/>
    </row>
    <row r="2672" spans="4:4" x14ac:dyDescent="0.25">
      <c r="D2672" s="190"/>
    </row>
    <row r="2673" spans="4:4" x14ac:dyDescent="0.25">
      <c r="D2673" s="190"/>
    </row>
    <row r="2674" spans="4:4" x14ac:dyDescent="0.25">
      <c r="D2674" s="190"/>
    </row>
    <row r="2675" spans="4:4" x14ac:dyDescent="0.25">
      <c r="D2675" s="190"/>
    </row>
    <row r="2676" spans="4:4" x14ac:dyDescent="0.25">
      <c r="D2676" s="190"/>
    </row>
    <row r="2677" spans="4:4" x14ac:dyDescent="0.25">
      <c r="D2677" s="190"/>
    </row>
    <row r="2678" spans="4:4" x14ac:dyDescent="0.25">
      <c r="D2678" s="190"/>
    </row>
    <row r="2679" spans="4:4" x14ac:dyDescent="0.25">
      <c r="D2679" s="190"/>
    </row>
    <row r="2680" spans="4:4" x14ac:dyDescent="0.25">
      <c r="D2680" s="190"/>
    </row>
    <row r="2681" spans="4:4" x14ac:dyDescent="0.25">
      <c r="D2681" s="190"/>
    </row>
    <row r="2682" spans="4:4" x14ac:dyDescent="0.25">
      <c r="D2682" s="190"/>
    </row>
    <row r="2683" spans="4:4" x14ac:dyDescent="0.25">
      <c r="D2683" s="190"/>
    </row>
    <row r="2684" spans="4:4" x14ac:dyDescent="0.25">
      <c r="D2684" s="190"/>
    </row>
    <row r="2685" spans="4:4" x14ac:dyDescent="0.25">
      <c r="D2685" s="190"/>
    </row>
    <row r="2686" spans="4:4" x14ac:dyDescent="0.25">
      <c r="D2686" s="190"/>
    </row>
    <row r="2687" spans="4:4" x14ac:dyDescent="0.25">
      <c r="D2687" s="190"/>
    </row>
    <row r="2688" spans="4:4" x14ac:dyDescent="0.25">
      <c r="D2688" s="190"/>
    </row>
    <row r="2689" spans="4:4" x14ac:dyDescent="0.25">
      <c r="D2689" s="190"/>
    </row>
    <row r="2690" spans="4:4" x14ac:dyDescent="0.25">
      <c r="D2690" s="190"/>
    </row>
    <row r="2691" spans="4:4" x14ac:dyDescent="0.25">
      <c r="D2691" s="190"/>
    </row>
    <row r="2692" spans="4:4" x14ac:dyDescent="0.25">
      <c r="D2692" s="190"/>
    </row>
    <row r="2693" spans="4:4" x14ac:dyDescent="0.25">
      <c r="D2693" s="190"/>
    </row>
    <row r="2694" spans="4:4" x14ac:dyDescent="0.25">
      <c r="D2694" s="190"/>
    </row>
    <row r="2695" spans="4:4" x14ac:dyDescent="0.25">
      <c r="D2695" s="190"/>
    </row>
    <row r="2696" spans="4:4" x14ac:dyDescent="0.25">
      <c r="D2696" s="190"/>
    </row>
    <row r="2697" spans="4:4" x14ac:dyDescent="0.25">
      <c r="D2697" s="190"/>
    </row>
    <row r="2698" spans="4:4" x14ac:dyDescent="0.25">
      <c r="D2698" s="190"/>
    </row>
    <row r="2699" spans="4:4" x14ac:dyDescent="0.25">
      <c r="D2699" s="190"/>
    </row>
    <row r="2700" spans="4:4" x14ac:dyDescent="0.25">
      <c r="D2700" s="190"/>
    </row>
    <row r="2701" spans="4:4" x14ac:dyDescent="0.25">
      <c r="D2701" s="190"/>
    </row>
    <row r="2702" spans="4:4" x14ac:dyDescent="0.25">
      <c r="D2702" s="190"/>
    </row>
    <row r="2703" spans="4:4" x14ac:dyDescent="0.25">
      <c r="D2703" s="190"/>
    </row>
    <row r="2704" spans="4:4" x14ac:dyDescent="0.25">
      <c r="D2704" s="190"/>
    </row>
    <row r="2705" spans="4:4" x14ac:dyDescent="0.25">
      <c r="D2705" s="190"/>
    </row>
    <row r="2706" spans="4:4" x14ac:dyDescent="0.25">
      <c r="D2706" s="190"/>
    </row>
    <row r="2707" spans="4:4" x14ac:dyDescent="0.25">
      <c r="D2707" s="190"/>
    </row>
    <row r="2708" spans="4:4" x14ac:dyDescent="0.25">
      <c r="D2708" s="190"/>
    </row>
    <row r="2709" spans="4:4" x14ac:dyDescent="0.25">
      <c r="D2709" s="190"/>
    </row>
    <row r="2710" spans="4:4" x14ac:dyDescent="0.25">
      <c r="D2710" s="190"/>
    </row>
    <row r="2711" spans="4:4" x14ac:dyDescent="0.25">
      <c r="D2711" s="190"/>
    </row>
    <row r="2712" spans="4:4" x14ac:dyDescent="0.25">
      <c r="D2712" s="190"/>
    </row>
    <row r="2713" spans="4:4" x14ac:dyDescent="0.25">
      <c r="D2713" s="190"/>
    </row>
    <row r="2714" spans="4:4" x14ac:dyDescent="0.25">
      <c r="D2714" s="190"/>
    </row>
    <row r="2715" spans="4:4" x14ac:dyDescent="0.25">
      <c r="D2715" s="190"/>
    </row>
    <row r="2716" spans="4:4" x14ac:dyDescent="0.25">
      <c r="D2716" s="190"/>
    </row>
    <row r="2717" spans="4:4" x14ac:dyDescent="0.25">
      <c r="D2717" s="190"/>
    </row>
    <row r="2718" spans="4:4" x14ac:dyDescent="0.25">
      <c r="D2718" s="190"/>
    </row>
    <row r="2719" spans="4:4" x14ac:dyDescent="0.25">
      <c r="D2719" s="190"/>
    </row>
    <row r="2720" spans="4:4" x14ac:dyDescent="0.25">
      <c r="D2720" s="190"/>
    </row>
    <row r="2721" spans="4:4" x14ac:dyDescent="0.25">
      <c r="D2721" s="190"/>
    </row>
    <row r="2722" spans="4:4" x14ac:dyDescent="0.25">
      <c r="D2722" s="190"/>
    </row>
    <row r="2723" spans="4:4" x14ac:dyDescent="0.25">
      <c r="D2723" s="190"/>
    </row>
    <row r="2724" spans="4:4" x14ac:dyDescent="0.25">
      <c r="D2724" s="190"/>
    </row>
    <row r="2725" spans="4:4" x14ac:dyDescent="0.25">
      <c r="D2725" s="190"/>
    </row>
    <row r="2726" spans="4:4" x14ac:dyDescent="0.25">
      <c r="D2726" s="190"/>
    </row>
    <row r="2727" spans="4:4" x14ac:dyDescent="0.25">
      <c r="D2727" s="190"/>
    </row>
    <row r="2728" spans="4:4" x14ac:dyDescent="0.25">
      <c r="D2728" s="190"/>
    </row>
    <row r="2729" spans="4:4" x14ac:dyDescent="0.25">
      <c r="D2729" s="190"/>
    </row>
    <row r="2730" spans="4:4" x14ac:dyDescent="0.25">
      <c r="D2730" s="190"/>
    </row>
    <row r="2731" spans="4:4" x14ac:dyDescent="0.25">
      <c r="D2731" s="190"/>
    </row>
    <row r="2732" spans="4:4" x14ac:dyDescent="0.25">
      <c r="D2732" s="190"/>
    </row>
    <row r="2733" spans="4:4" x14ac:dyDescent="0.25">
      <c r="D2733" s="190"/>
    </row>
    <row r="2734" spans="4:4" x14ac:dyDescent="0.25">
      <c r="D2734" s="190"/>
    </row>
    <row r="2735" spans="4:4" x14ac:dyDescent="0.25">
      <c r="D2735" s="190"/>
    </row>
    <row r="2736" spans="4:4" x14ac:dyDescent="0.25">
      <c r="D2736" s="190"/>
    </row>
    <row r="2737" spans="4:4" x14ac:dyDescent="0.25">
      <c r="D2737" s="190"/>
    </row>
    <row r="2738" spans="4:4" x14ac:dyDescent="0.25">
      <c r="D2738" s="190"/>
    </row>
    <row r="2739" spans="4:4" x14ac:dyDescent="0.25">
      <c r="D2739" s="190"/>
    </row>
    <row r="2740" spans="4:4" x14ac:dyDescent="0.25">
      <c r="D2740" s="190"/>
    </row>
    <row r="2741" spans="4:4" x14ac:dyDescent="0.25">
      <c r="D2741" s="190"/>
    </row>
    <row r="2742" spans="4:4" x14ac:dyDescent="0.25">
      <c r="D2742" s="190"/>
    </row>
    <row r="2743" spans="4:4" x14ac:dyDescent="0.25">
      <c r="D2743" s="190"/>
    </row>
    <row r="2744" spans="4:4" x14ac:dyDescent="0.25">
      <c r="D2744" s="190"/>
    </row>
    <row r="2745" spans="4:4" x14ac:dyDescent="0.25">
      <c r="D2745" s="190"/>
    </row>
    <row r="2746" spans="4:4" x14ac:dyDescent="0.25">
      <c r="D2746" s="190"/>
    </row>
    <row r="2747" spans="4:4" x14ac:dyDescent="0.25">
      <c r="D2747" s="190"/>
    </row>
    <row r="2748" spans="4:4" x14ac:dyDescent="0.25">
      <c r="D2748" s="190"/>
    </row>
    <row r="2749" spans="4:4" x14ac:dyDescent="0.25">
      <c r="D2749" s="190"/>
    </row>
    <row r="2750" spans="4:4" x14ac:dyDescent="0.25">
      <c r="D2750" s="190"/>
    </row>
    <row r="2751" spans="4:4" x14ac:dyDescent="0.25">
      <c r="D2751" s="190"/>
    </row>
    <row r="2752" spans="4:4" x14ac:dyDescent="0.25">
      <c r="D2752" s="190"/>
    </row>
    <row r="2753" spans="4:4" x14ac:dyDescent="0.25">
      <c r="D2753" s="190"/>
    </row>
    <row r="2754" spans="4:4" x14ac:dyDescent="0.25">
      <c r="D2754" s="190"/>
    </row>
    <row r="2755" spans="4:4" x14ac:dyDescent="0.25">
      <c r="D2755" s="190"/>
    </row>
    <row r="2756" spans="4:4" x14ac:dyDescent="0.25">
      <c r="D2756" s="190"/>
    </row>
    <row r="2757" spans="4:4" x14ac:dyDescent="0.25">
      <c r="D2757" s="190"/>
    </row>
    <row r="2758" spans="4:4" x14ac:dyDescent="0.25">
      <c r="D2758" s="190"/>
    </row>
    <row r="2759" spans="4:4" x14ac:dyDescent="0.25">
      <c r="D2759" s="190"/>
    </row>
    <row r="2760" spans="4:4" x14ac:dyDescent="0.25">
      <c r="D2760" s="190"/>
    </row>
    <row r="2761" spans="4:4" x14ac:dyDescent="0.25">
      <c r="D2761" s="190"/>
    </row>
    <row r="2762" spans="4:4" x14ac:dyDescent="0.25">
      <c r="D2762" s="190"/>
    </row>
    <row r="2763" spans="4:4" x14ac:dyDescent="0.25">
      <c r="D2763" s="190"/>
    </row>
    <row r="2764" spans="4:4" x14ac:dyDescent="0.25">
      <c r="D2764" s="190"/>
    </row>
    <row r="2765" spans="4:4" x14ac:dyDescent="0.25">
      <c r="D2765" s="190"/>
    </row>
    <row r="2766" spans="4:4" x14ac:dyDescent="0.25">
      <c r="D2766" s="190"/>
    </row>
    <row r="2767" spans="4:4" x14ac:dyDescent="0.25">
      <c r="D2767" s="190"/>
    </row>
    <row r="2768" spans="4:4" x14ac:dyDescent="0.25">
      <c r="D2768" s="190"/>
    </row>
    <row r="2769" spans="4:4" x14ac:dyDescent="0.25">
      <c r="D2769" s="190"/>
    </row>
    <row r="2770" spans="4:4" x14ac:dyDescent="0.25">
      <c r="D2770" s="190"/>
    </row>
    <row r="2771" spans="4:4" x14ac:dyDescent="0.25">
      <c r="D2771" s="190"/>
    </row>
    <row r="2772" spans="4:4" x14ac:dyDescent="0.25">
      <c r="D2772" s="190"/>
    </row>
    <row r="2773" spans="4:4" x14ac:dyDescent="0.25">
      <c r="D2773" s="190"/>
    </row>
    <row r="2774" spans="4:4" x14ac:dyDescent="0.25">
      <c r="D2774" s="190"/>
    </row>
    <row r="2775" spans="4:4" x14ac:dyDescent="0.25">
      <c r="D2775" s="190"/>
    </row>
    <row r="2776" spans="4:4" x14ac:dyDescent="0.25">
      <c r="D2776" s="190"/>
    </row>
    <row r="2777" spans="4:4" x14ac:dyDescent="0.25">
      <c r="D2777" s="190"/>
    </row>
    <row r="2778" spans="4:4" x14ac:dyDescent="0.25">
      <c r="D2778" s="190"/>
    </row>
    <row r="2779" spans="4:4" x14ac:dyDescent="0.25">
      <c r="D2779" s="190"/>
    </row>
    <row r="2780" spans="4:4" x14ac:dyDescent="0.25">
      <c r="D2780" s="190"/>
    </row>
    <row r="2781" spans="4:4" x14ac:dyDescent="0.25">
      <c r="D2781" s="190"/>
    </row>
    <row r="2782" spans="4:4" x14ac:dyDescent="0.25">
      <c r="D2782" s="190"/>
    </row>
    <row r="2783" spans="4:4" x14ac:dyDescent="0.25">
      <c r="D2783" s="190"/>
    </row>
    <row r="2784" spans="4:4" x14ac:dyDescent="0.25">
      <c r="D2784" s="190"/>
    </row>
    <row r="2785" spans="4:4" x14ac:dyDescent="0.25">
      <c r="D2785" s="190"/>
    </row>
    <row r="2786" spans="4:4" x14ac:dyDescent="0.25">
      <c r="D2786" s="190"/>
    </row>
    <row r="2787" spans="4:4" x14ac:dyDescent="0.25">
      <c r="D2787" s="190"/>
    </row>
    <row r="2788" spans="4:4" x14ac:dyDescent="0.25">
      <c r="D2788" s="190"/>
    </row>
    <row r="2789" spans="4:4" x14ac:dyDescent="0.25">
      <c r="D2789" s="190"/>
    </row>
    <row r="2790" spans="4:4" x14ac:dyDescent="0.25">
      <c r="D2790" s="190"/>
    </row>
    <row r="2791" spans="4:4" x14ac:dyDescent="0.25">
      <c r="D2791" s="190"/>
    </row>
    <row r="2792" spans="4:4" x14ac:dyDescent="0.25">
      <c r="D2792" s="190"/>
    </row>
    <row r="2793" spans="4:4" x14ac:dyDescent="0.25">
      <c r="D2793" s="190"/>
    </row>
    <row r="2794" spans="4:4" x14ac:dyDescent="0.25">
      <c r="D2794" s="190"/>
    </row>
    <row r="2795" spans="4:4" x14ac:dyDescent="0.25">
      <c r="D2795" s="190"/>
    </row>
    <row r="2796" spans="4:4" x14ac:dyDescent="0.25">
      <c r="D2796" s="190"/>
    </row>
    <row r="2797" spans="4:4" x14ac:dyDescent="0.25">
      <c r="D2797" s="190"/>
    </row>
    <row r="2798" spans="4:4" x14ac:dyDescent="0.25">
      <c r="D2798" s="190"/>
    </row>
    <row r="2799" spans="4:4" x14ac:dyDescent="0.25">
      <c r="D2799" s="190"/>
    </row>
    <row r="2800" spans="4:4" x14ac:dyDescent="0.25">
      <c r="D2800" s="190"/>
    </row>
    <row r="2801" spans="4:4" x14ac:dyDescent="0.25">
      <c r="D2801" s="190"/>
    </row>
    <row r="2802" spans="4:4" x14ac:dyDescent="0.25">
      <c r="D2802" s="190"/>
    </row>
    <row r="2803" spans="4:4" x14ac:dyDescent="0.25">
      <c r="D2803" s="190"/>
    </row>
    <row r="2804" spans="4:4" x14ac:dyDescent="0.25">
      <c r="D2804" s="190"/>
    </row>
    <row r="2805" spans="4:4" x14ac:dyDescent="0.25">
      <c r="D2805" s="190"/>
    </row>
    <row r="2806" spans="4:4" x14ac:dyDescent="0.25">
      <c r="D2806" s="190"/>
    </row>
    <row r="2807" spans="4:4" x14ac:dyDescent="0.25">
      <c r="D2807" s="190"/>
    </row>
    <row r="2808" spans="4:4" x14ac:dyDescent="0.25">
      <c r="D2808" s="190"/>
    </row>
    <row r="2809" spans="4:4" x14ac:dyDescent="0.25">
      <c r="D2809" s="190"/>
    </row>
    <row r="2810" spans="4:4" x14ac:dyDescent="0.25">
      <c r="D2810" s="190"/>
    </row>
    <row r="2811" spans="4:4" x14ac:dyDescent="0.25">
      <c r="D2811" s="190"/>
    </row>
    <row r="2812" spans="4:4" x14ac:dyDescent="0.25">
      <c r="D2812" s="190"/>
    </row>
    <row r="2813" spans="4:4" x14ac:dyDescent="0.25">
      <c r="D2813" s="190"/>
    </row>
    <row r="2814" spans="4:4" x14ac:dyDescent="0.25">
      <c r="D2814" s="190"/>
    </row>
    <row r="2815" spans="4:4" x14ac:dyDescent="0.25">
      <c r="D2815" s="190"/>
    </row>
    <row r="2816" spans="4:4" x14ac:dyDescent="0.25">
      <c r="D2816" s="190"/>
    </row>
    <row r="2817" spans="4:4" x14ac:dyDescent="0.25">
      <c r="D2817" s="190"/>
    </row>
    <row r="2818" spans="4:4" x14ac:dyDescent="0.25">
      <c r="D2818" s="190"/>
    </row>
    <row r="2819" spans="4:4" x14ac:dyDescent="0.25">
      <c r="D2819" s="190"/>
    </row>
    <row r="2820" spans="4:4" x14ac:dyDescent="0.25">
      <c r="D2820" s="190"/>
    </row>
    <row r="2821" spans="4:4" x14ac:dyDescent="0.25">
      <c r="D2821" s="190"/>
    </row>
    <row r="2822" spans="4:4" x14ac:dyDescent="0.25">
      <c r="D2822" s="190"/>
    </row>
    <row r="2823" spans="4:4" x14ac:dyDescent="0.25">
      <c r="D2823" s="190"/>
    </row>
    <row r="2824" spans="4:4" x14ac:dyDescent="0.25">
      <c r="D2824" s="190"/>
    </row>
    <row r="2825" spans="4:4" x14ac:dyDescent="0.25">
      <c r="D2825" s="190"/>
    </row>
    <row r="2826" spans="4:4" x14ac:dyDescent="0.25">
      <c r="D2826" s="190"/>
    </row>
    <row r="2827" spans="4:4" x14ac:dyDescent="0.25">
      <c r="D2827" s="190"/>
    </row>
    <row r="2828" spans="4:4" x14ac:dyDescent="0.25">
      <c r="D2828" s="190"/>
    </row>
    <row r="2829" spans="4:4" x14ac:dyDescent="0.25">
      <c r="D2829" s="190"/>
    </row>
    <row r="2830" spans="4:4" x14ac:dyDescent="0.25">
      <c r="D2830" s="190"/>
    </row>
    <row r="2831" spans="4:4" x14ac:dyDescent="0.25">
      <c r="D2831" s="190"/>
    </row>
    <row r="2832" spans="4:4" x14ac:dyDescent="0.25">
      <c r="D2832" s="190"/>
    </row>
    <row r="2833" spans="4:4" x14ac:dyDescent="0.25">
      <c r="D2833" s="190"/>
    </row>
    <row r="2834" spans="4:4" x14ac:dyDescent="0.25">
      <c r="D2834" s="190"/>
    </row>
    <row r="2835" spans="4:4" x14ac:dyDescent="0.25">
      <c r="D2835" s="190"/>
    </row>
    <row r="2836" spans="4:4" x14ac:dyDescent="0.25">
      <c r="D2836" s="190"/>
    </row>
    <row r="2837" spans="4:4" x14ac:dyDescent="0.25">
      <c r="D2837" s="190"/>
    </row>
    <row r="2838" spans="4:4" x14ac:dyDescent="0.25">
      <c r="D2838" s="190"/>
    </row>
    <row r="2839" spans="4:4" x14ac:dyDescent="0.25">
      <c r="D2839" s="190"/>
    </row>
    <row r="2840" spans="4:4" x14ac:dyDescent="0.25">
      <c r="D2840" s="190"/>
    </row>
    <row r="2841" spans="4:4" x14ac:dyDescent="0.25">
      <c r="D2841" s="190"/>
    </row>
    <row r="2842" spans="4:4" x14ac:dyDescent="0.25">
      <c r="D2842" s="190"/>
    </row>
    <row r="2843" spans="4:4" x14ac:dyDescent="0.25">
      <c r="D2843" s="190"/>
    </row>
    <row r="2844" spans="4:4" x14ac:dyDescent="0.25">
      <c r="D2844" s="190"/>
    </row>
    <row r="2845" spans="4:4" x14ac:dyDescent="0.25">
      <c r="D2845" s="190"/>
    </row>
    <row r="2846" spans="4:4" x14ac:dyDescent="0.25">
      <c r="D2846" s="190"/>
    </row>
    <row r="2847" spans="4:4" x14ac:dyDescent="0.25">
      <c r="D2847" s="190"/>
    </row>
    <row r="2848" spans="4:4" x14ac:dyDescent="0.25">
      <c r="D2848" s="190"/>
    </row>
    <row r="2849" spans="4:4" x14ac:dyDescent="0.25">
      <c r="D2849" s="190"/>
    </row>
    <row r="2850" spans="4:4" x14ac:dyDescent="0.25">
      <c r="D2850" s="190"/>
    </row>
    <row r="2851" spans="4:4" x14ac:dyDescent="0.25">
      <c r="D2851" s="190"/>
    </row>
    <row r="2852" spans="4:4" x14ac:dyDescent="0.25">
      <c r="D2852" s="190"/>
    </row>
    <row r="2853" spans="4:4" x14ac:dyDescent="0.25">
      <c r="D2853" s="190"/>
    </row>
    <row r="2854" spans="4:4" x14ac:dyDescent="0.25">
      <c r="D2854" s="190"/>
    </row>
    <row r="2855" spans="4:4" x14ac:dyDescent="0.25">
      <c r="D2855" s="190"/>
    </row>
    <row r="2856" spans="4:4" x14ac:dyDescent="0.25">
      <c r="D2856" s="190"/>
    </row>
    <row r="2857" spans="4:4" x14ac:dyDescent="0.25">
      <c r="D2857" s="190"/>
    </row>
    <row r="2858" spans="4:4" x14ac:dyDescent="0.25">
      <c r="D2858" s="190"/>
    </row>
    <row r="2859" spans="4:4" x14ac:dyDescent="0.25">
      <c r="D2859" s="190"/>
    </row>
    <row r="2860" spans="4:4" x14ac:dyDescent="0.25">
      <c r="D2860" s="190"/>
    </row>
    <row r="2861" spans="4:4" x14ac:dyDescent="0.25">
      <c r="D2861" s="190"/>
    </row>
    <row r="2862" spans="4:4" x14ac:dyDescent="0.25">
      <c r="D2862" s="190"/>
    </row>
    <row r="2863" spans="4:4" x14ac:dyDescent="0.25">
      <c r="D2863" s="190"/>
    </row>
    <row r="2864" spans="4:4" x14ac:dyDescent="0.25">
      <c r="D2864" s="190"/>
    </row>
    <row r="2865" spans="4:4" x14ac:dyDescent="0.25">
      <c r="D2865" s="190"/>
    </row>
    <row r="2866" spans="4:4" x14ac:dyDescent="0.25">
      <c r="D2866" s="190"/>
    </row>
    <row r="2867" spans="4:4" x14ac:dyDescent="0.25">
      <c r="D2867" s="190"/>
    </row>
    <row r="2868" spans="4:4" x14ac:dyDescent="0.25">
      <c r="D2868" s="190"/>
    </row>
    <row r="2869" spans="4:4" x14ac:dyDescent="0.25">
      <c r="D2869" s="190"/>
    </row>
    <row r="2870" spans="4:4" x14ac:dyDescent="0.25">
      <c r="D2870" s="190"/>
    </row>
    <row r="2871" spans="4:4" x14ac:dyDescent="0.25">
      <c r="D2871" s="190"/>
    </row>
    <row r="2872" spans="4:4" x14ac:dyDescent="0.25">
      <c r="D2872" s="190"/>
    </row>
    <row r="2873" spans="4:4" x14ac:dyDescent="0.25">
      <c r="D2873" s="190"/>
    </row>
    <row r="2874" spans="4:4" x14ac:dyDescent="0.25">
      <c r="D2874" s="190"/>
    </row>
    <row r="2875" spans="4:4" x14ac:dyDescent="0.25">
      <c r="D2875" s="190"/>
    </row>
    <row r="2876" spans="4:4" x14ac:dyDescent="0.25">
      <c r="D2876" s="190"/>
    </row>
    <row r="2877" spans="4:4" x14ac:dyDescent="0.25">
      <c r="D2877" s="190"/>
    </row>
    <row r="2878" spans="4:4" x14ac:dyDescent="0.25">
      <c r="D2878" s="190"/>
    </row>
    <row r="2879" spans="4:4" x14ac:dyDescent="0.25">
      <c r="D2879" s="190"/>
    </row>
    <row r="2880" spans="4:4" x14ac:dyDescent="0.25">
      <c r="D2880" s="190"/>
    </row>
    <row r="2881" spans="4:4" x14ac:dyDescent="0.25">
      <c r="D2881" s="190"/>
    </row>
    <row r="2882" spans="4:4" x14ac:dyDescent="0.25">
      <c r="D2882" s="190"/>
    </row>
    <row r="2883" spans="4:4" x14ac:dyDescent="0.25">
      <c r="D2883" s="190"/>
    </row>
    <row r="2884" spans="4:4" x14ac:dyDescent="0.25">
      <c r="D2884" s="190"/>
    </row>
    <row r="2885" spans="4:4" x14ac:dyDescent="0.25">
      <c r="D2885" s="190"/>
    </row>
    <row r="2886" spans="4:4" x14ac:dyDescent="0.25">
      <c r="D2886" s="190"/>
    </row>
    <row r="2887" spans="4:4" x14ac:dyDescent="0.25">
      <c r="D2887" s="190"/>
    </row>
    <row r="2888" spans="4:4" x14ac:dyDescent="0.25">
      <c r="D2888" s="190"/>
    </row>
    <row r="2889" spans="4:4" x14ac:dyDescent="0.25">
      <c r="D2889" s="190"/>
    </row>
    <row r="2890" spans="4:4" x14ac:dyDescent="0.25">
      <c r="D2890" s="190"/>
    </row>
    <row r="2891" spans="4:4" x14ac:dyDescent="0.25">
      <c r="D2891" s="190"/>
    </row>
    <row r="2892" spans="4:4" x14ac:dyDescent="0.25">
      <c r="D2892" s="190"/>
    </row>
    <row r="2893" spans="4:4" x14ac:dyDescent="0.25">
      <c r="D2893" s="190"/>
    </row>
    <row r="2894" spans="4:4" x14ac:dyDescent="0.25">
      <c r="D2894" s="190"/>
    </row>
    <row r="2895" spans="4:4" x14ac:dyDescent="0.25">
      <c r="D2895" s="190"/>
    </row>
    <row r="2896" spans="4:4" x14ac:dyDescent="0.25">
      <c r="D2896" s="190"/>
    </row>
    <row r="2897" spans="4:4" x14ac:dyDescent="0.25">
      <c r="D2897" s="190"/>
    </row>
    <row r="2898" spans="4:4" x14ac:dyDescent="0.25">
      <c r="D2898" s="190"/>
    </row>
    <row r="2899" spans="4:4" x14ac:dyDescent="0.25">
      <c r="D2899" s="190"/>
    </row>
    <row r="2900" spans="4:4" x14ac:dyDescent="0.25">
      <c r="D2900" s="190"/>
    </row>
    <row r="2901" spans="4:4" x14ac:dyDescent="0.25">
      <c r="D2901" s="190"/>
    </row>
    <row r="2902" spans="4:4" x14ac:dyDescent="0.25">
      <c r="D2902" s="190"/>
    </row>
    <row r="2903" spans="4:4" x14ac:dyDescent="0.25">
      <c r="D2903" s="190"/>
    </row>
    <row r="2904" spans="4:4" x14ac:dyDescent="0.25">
      <c r="D2904" s="190"/>
    </row>
    <row r="2905" spans="4:4" x14ac:dyDescent="0.25">
      <c r="D2905" s="190"/>
    </row>
    <row r="2906" spans="4:4" x14ac:dyDescent="0.25">
      <c r="D2906" s="190"/>
    </row>
    <row r="2907" spans="4:4" x14ac:dyDescent="0.25">
      <c r="D2907" s="190"/>
    </row>
    <row r="2908" spans="4:4" x14ac:dyDescent="0.25">
      <c r="D2908" s="190"/>
    </row>
    <row r="2909" spans="4:4" x14ac:dyDescent="0.25">
      <c r="D2909" s="190"/>
    </row>
    <row r="2910" spans="4:4" x14ac:dyDescent="0.25">
      <c r="D2910" s="190"/>
    </row>
    <row r="2911" spans="4:4" x14ac:dyDescent="0.25">
      <c r="D2911" s="190"/>
    </row>
    <row r="2912" spans="4:4" x14ac:dyDescent="0.25">
      <c r="D2912" s="190"/>
    </row>
    <row r="2913" spans="4:4" x14ac:dyDescent="0.25">
      <c r="D2913" s="190"/>
    </row>
    <row r="2914" spans="4:4" x14ac:dyDescent="0.25">
      <c r="D2914" s="190"/>
    </row>
    <row r="2915" spans="4:4" x14ac:dyDescent="0.25">
      <c r="D2915" s="190"/>
    </row>
    <row r="2916" spans="4:4" x14ac:dyDescent="0.25">
      <c r="D2916" s="190"/>
    </row>
    <row r="2917" spans="4:4" x14ac:dyDescent="0.25">
      <c r="D2917" s="190"/>
    </row>
    <row r="2918" spans="4:4" x14ac:dyDescent="0.25">
      <c r="D2918" s="190"/>
    </row>
    <row r="2919" spans="4:4" x14ac:dyDescent="0.25">
      <c r="D2919" s="190"/>
    </row>
    <row r="2920" spans="4:4" x14ac:dyDescent="0.25">
      <c r="D2920" s="190"/>
    </row>
    <row r="2921" spans="4:4" x14ac:dyDescent="0.25">
      <c r="D2921" s="190"/>
    </row>
    <row r="2922" spans="4:4" x14ac:dyDescent="0.25">
      <c r="D2922" s="190"/>
    </row>
    <row r="2923" spans="4:4" x14ac:dyDescent="0.25">
      <c r="D2923" s="190"/>
    </row>
    <row r="2924" spans="4:4" x14ac:dyDescent="0.25">
      <c r="D2924" s="190"/>
    </row>
    <row r="2925" spans="4:4" x14ac:dyDescent="0.25">
      <c r="D2925" s="190"/>
    </row>
    <row r="2926" spans="4:4" x14ac:dyDescent="0.25">
      <c r="D2926" s="190"/>
    </row>
    <row r="2927" spans="4:4" x14ac:dyDescent="0.25">
      <c r="D2927" s="190"/>
    </row>
    <row r="2928" spans="4:4" x14ac:dyDescent="0.25">
      <c r="D2928" s="190"/>
    </row>
    <row r="2929" spans="4:4" x14ac:dyDescent="0.25">
      <c r="D2929" s="190"/>
    </row>
    <row r="2930" spans="4:4" x14ac:dyDescent="0.25">
      <c r="D2930" s="190"/>
    </row>
    <row r="2931" spans="4:4" x14ac:dyDescent="0.25">
      <c r="D2931" s="190"/>
    </row>
    <row r="2932" spans="4:4" x14ac:dyDescent="0.25">
      <c r="D2932" s="190"/>
    </row>
    <row r="2933" spans="4:4" x14ac:dyDescent="0.25">
      <c r="D2933" s="190"/>
    </row>
    <row r="2934" spans="4:4" x14ac:dyDescent="0.25">
      <c r="D2934" s="190"/>
    </row>
    <row r="2935" spans="4:4" x14ac:dyDescent="0.25">
      <c r="D2935" s="190"/>
    </row>
    <row r="2936" spans="4:4" x14ac:dyDescent="0.25">
      <c r="D2936" s="190"/>
    </row>
    <row r="2937" spans="4:4" x14ac:dyDescent="0.25">
      <c r="D2937" s="190"/>
    </row>
    <row r="2938" spans="4:4" x14ac:dyDescent="0.25">
      <c r="D2938" s="190"/>
    </row>
    <row r="2939" spans="4:4" x14ac:dyDescent="0.25">
      <c r="D2939" s="190"/>
    </row>
    <row r="2940" spans="4:4" x14ac:dyDescent="0.25">
      <c r="D2940" s="190"/>
    </row>
    <row r="2941" spans="4:4" x14ac:dyDescent="0.25">
      <c r="D2941" s="190"/>
    </row>
    <row r="2942" spans="4:4" x14ac:dyDescent="0.25">
      <c r="D2942" s="190"/>
    </row>
    <row r="2943" spans="4:4" x14ac:dyDescent="0.25">
      <c r="D2943" s="190"/>
    </row>
    <row r="2944" spans="4:4" x14ac:dyDescent="0.25">
      <c r="D2944" s="190"/>
    </row>
    <row r="2945" spans="4:4" x14ac:dyDescent="0.25">
      <c r="D2945" s="190"/>
    </row>
    <row r="2946" spans="4:4" x14ac:dyDescent="0.25">
      <c r="D2946" s="190"/>
    </row>
    <row r="2947" spans="4:4" x14ac:dyDescent="0.25">
      <c r="D2947" s="190"/>
    </row>
    <row r="2948" spans="4:4" x14ac:dyDescent="0.25">
      <c r="D2948" s="190"/>
    </row>
    <row r="2949" spans="4:4" x14ac:dyDescent="0.25">
      <c r="D2949" s="190"/>
    </row>
    <row r="2950" spans="4:4" x14ac:dyDescent="0.25">
      <c r="D2950" s="190"/>
    </row>
    <row r="2951" spans="4:4" x14ac:dyDescent="0.25">
      <c r="D2951" s="190"/>
    </row>
    <row r="2952" spans="4:4" x14ac:dyDescent="0.25">
      <c r="D2952" s="190"/>
    </row>
    <row r="2953" spans="4:4" x14ac:dyDescent="0.25">
      <c r="D2953" s="190"/>
    </row>
    <row r="2954" spans="4:4" x14ac:dyDescent="0.25">
      <c r="D2954" s="190"/>
    </row>
    <row r="2955" spans="4:4" x14ac:dyDescent="0.25">
      <c r="D2955" s="190"/>
    </row>
    <row r="2956" spans="4:4" x14ac:dyDescent="0.25">
      <c r="D2956" s="190"/>
    </row>
    <row r="2957" spans="4:4" x14ac:dyDescent="0.25">
      <c r="D2957" s="190"/>
    </row>
    <row r="2958" spans="4:4" x14ac:dyDescent="0.25">
      <c r="D2958" s="190"/>
    </row>
    <row r="2959" spans="4:4" x14ac:dyDescent="0.25">
      <c r="D2959" s="190"/>
    </row>
    <row r="2960" spans="4:4" x14ac:dyDescent="0.25">
      <c r="D2960" s="190"/>
    </row>
    <row r="2961" spans="4:4" x14ac:dyDescent="0.25">
      <c r="D2961" s="190"/>
    </row>
    <row r="2962" spans="4:4" x14ac:dyDescent="0.25">
      <c r="D2962" s="190"/>
    </row>
    <row r="2963" spans="4:4" x14ac:dyDescent="0.25">
      <c r="D2963" s="190"/>
    </row>
    <row r="2964" spans="4:4" x14ac:dyDescent="0.25">
      <c r="D2964" s="190"/>
    </row>
    <row r="2965" spans="4:4" x14ac:dyDescent="0.25">
      <c r="D2965" s="190"/>
    </row>
    <row r="2966" spans="4:4" x14ac:dyDescent="0.25">
      <c r="D2966" s="190"/>
    </row>
    <row r="2967" spans="4:4" x14ac:dyDescent="0.25">
      <c r="D2967" s="190"/>
    </row>
    <row r="2968" spans="4:4" x14ac:dyDescent="0.25">
      <c r="D2968" s="190"/>
    </row>
    <row r="2969" spans="4:4" x14ac:dyDescent="0.25">
      <c r="D2969" s="190"/>
    </row>
    <row r="2970" spans="4:4" x14ac:dyDescent="0.25">
      <c r="D2970" s="190"/>
    </row>
    <row r="2971" spans="4:4" x14ac:dyDescent="0.25">
      <c r="D2971" s="190"/>
    </row>
    <row r="2972" spans="4:4" x14ac:dyDescent="0.25">
      <c r="D2972" s="190"/>
    </row>
    <row r="2973" spans="4:4" x14ac:dyDescent="0.25">
      <c r="D2973" s="190"/>
    </row>
    <row r="2974" spans="4:4" x14ac:dyDescent="0.25">
      <c r="D2974" s="190"/>
    </row>
    <row r="2975" spans="4:4" x14ac:dyDescent="0.25">
      <c r="D2975" s="190"/>
    </row>
    <row r="2976" spans="4:4" x14ac:dyDescent="0.25">
      <c r="D2976" s="190"/>
    </row>
    <row r="2977" spans="4:4" x14ac:dyDescent="0.25">
      <c r="D2977" s="190"/>
    </row>
    <row r="2978" spans="4:4" x14ac:dyDescent="0.25">
      <c r="D2978" s="190"/>
    </row>
    <row r="2979" spans="4:4" x14ac:dyDescent="0.25">
      <c r="D2979" s="190"/>
    </row>
    <row r="2980" spans="4:4" x14ac:dyDescent="0.25">
      <c r="D2980" s="190"/>
    </row>
    <row r="2981" spans="4:4" x14ac:dyDescent="0.25">
      <c r="D2981" s="190"/>
    </row>
    <row r="2982" spans="4:4" x14ac:dyDescent="0.25">
      <c r="D2982" s="190"/>
    </row>
    <row r="2983" spans="4:4" x14ac:dyDescent="0.25">
      <c r="D2983" s="190"/>
    </row>
    <row r="2984" spans="4:4" x14ac:dyDescent="0.25">
      <c r="D2984" s="190"/>
    </row>
    <row r="2985" spans="4:4" x14ac:dyDescent="0.25">
      <c r="D2985" s="190"/>
    </row>
    <row r="2986" spans="4:4" x14ac:dyDescent="0.25">
      <c r="D2986" s="190"/>
    </row>
    <row r="2987" spans="4:4" x14ac:dyDescent="0.25">
      <c r="D2987" s="190"/>
    </row>
    <row r="2988" spans="4:4" x14ac:dyDescent="0.25">
      <c r="D2988" s="190"/>
    </row>
    <row r="2989" spans="4:4" x14ac:dyDescent="0.25">
      <c r="D2989" s="190"/>
    </row>
    <row r="2990" spans="4:4" x14ac:dyDescent="0.25">
      <c r="D2990" s="190"/>
    </row>
    <row r="2991" spans="4:4" x14ac:dyDescent="0.25">
      <c r="D2991" s="190"/>
    </row>
    <row r="2992" spans="4:4" x14ac:dyDescent="0.25">
      <c r="D2992" s="190"/>
    </row>
    <row r="2993" spans="4:4" x14ac:dyDescent="0.25">
      <c r="D2993" s="190"/>
    </row>
    <row r="2994" spans="4:4" x14ac:dyDescent="0.25">
      <c r="D2994" s="190"/>
    </row>
    <row r="2995" spans="4:4" x14ac:dyDescent="0.25">
      <c r="D2995" s="190"/>
    </row>
    <row r="2996" spans="4:4" x14ac:dyDescent="0.25">
      <c r="D2996" s="190"/>
    </row>
    <row r="2997" spans="4:4" x14ac:dyDescent="0.25">
      <c r="D2997" s="190"/>
    </row>
    <row r="2998" spans="4:4" x14ac:dyDescent="0.25">
      <c r="D2998" s="190"/>
    </row>
    <row r="2999" spans="4:4" x14ac:dyDescent="0.25">
      <c r="D2999" s="190"/>
    </row>
    <row r="3000" spans="4:4" x14ac:dyDescent="0.25">
      <c r="D3000" s="190"/>
    </row>
    <row r="3001" spans="4:4" x14ac:dyDescent="0.25">
      <c r="D3001" s="190"/>
    </row>
    <row r="3002" spans="4:4" x14ac:dyDescent="0.25">
      <c r="D3002" s="190"/>
    </row>
    <row r="3003" spans="4:4" x14ac:dyDescent="0.25">
      <c r="D3003" s="190"/>
    </row>
    <row r="3004" spans="4:4" x14ac:dyDescent="0.25">
      <c r="D3004" s="190"/>
    </row>
    <row r="3005" spans="4:4" x14ac:dyDescent="0.25">
      <c r="D3005" s="190"/>
    </row>
    <row r="3006" spans="4:4" x14ac:dyDescent="0.25">
      <c r="D3006" s="190"/>
    </row>
    <row r="3007" spans="4:4" x14ac:dyDescent="0.25">
      <c r="D3007" s="190"/>
    </row>
    <row r="3008" spans="4:4" x14ac:dyDescent="0.25">
      <c r="D3008" s="190"/>
    </row>
    <row r="3009" spans="4:4" x14ac:dyDescent="0.25">
      <c r="D3009" s="190"/>
    </row>
    <row r="3010" spans="4:4" x14ac:dyDescent="0.25">
      <c r="D3010" s="190"/>
    </row>
    <row r="3011" spans="4:4" x14ac:dyDescent="0.25">
      <c r="D3011" s="190"/>
    </row>
    <row r="3012" spans="4:4" x14ac:dyDescent="0.25">
      <c r="D3012" s="190"/>
    </row>
    <row r="3013" spans="4:4" x14ac:dyDescent="0.25">
      <c r="D3013" s="190"/>
    </row>
    <row r="3014" spans="4:4" x14ac:dyDescent="0.25">
      <c r="D3014" s="190"/>
    </row>
    <row r="3015" spans="4:4" x14ac:dyDescent="0.25">
      <c r="D3015" s="190"/>
    </row>
    <row r="3016" spans="4:4" x14ac:dyDescent="0.25">
      <c r="D3016" s="190"/>
    </row>
    <row r="3017" spans="4:4" x14ac:dyDescent="0.25">
      <c r="D3017" s="190"/>
    </row>
    <row r="3018" spans="4:4" x14ac:dyDescent="0.25">
      <c r="D3018" s="190"/>
    </row>
    <row r="3019" spans="4:4" x14ac:dyDescent="0.25">
      <c r="D3019" s="190"/>
    </row>
    <row r="3020" spans="4:4" x14ac:dyDescent="0.25">
      <c r="D3020" s="190"/>
    </row>
    <row r="3021" spans="4:4" x14ac:dyDescent="0.25">
      <c r="D3021" s="190"/>
    </row>
    <row r="3022" spans="4:4" x14ac:dyDescent="0.25">
      <c r="D3022" s="190"/>
    </row>
    <row r="3023" spans="4:4" x14ac:dyDescent="0.25">
      <c r="D3023" s="190"/>
    </row>
    <row r="3024" spans="4:4" x14ac:dyDescent="0.25">
      <c r="D3024" s="190"/>
    </row>
    <row r="3025" spans="4:4" x14ac:dyDescent="0.25">
      <c r="D3025" s="190"/>
    </row>
    <row r="3026" spans="4:4" x14ac:dyDescent="0.25">
      <c r="D3026" s="190"/>
    </row>
    <row r="3027" spans="4:4" x14ac:dyDescent="0.25">
      <c r="D3027" s="190"/>
    </row>
    <row r="3028" spans="4:4" x14ac:dyDescent="0.25">
      <c r="D3028" s="190"/>
    </row>
    <row r="3029" spans="4:4" x14ac:dyDescent="0.25">
      <c r="D3029" s="190"/>
    </row>
    <row r="3030" spans="4:4" x14ac:dyDescent="0.25">
      <c r="D3030" s="190"/>
    </row>
    <row r="3031" spans="4:4" x14ac:dyDescent="0.25">
      <c r="D3031" s="190"/>
    </row>
    <row r="3032" spans="4:4" x14ac:dyDescent="0.25">
      <c r="D3032" s="190"/>
    </row>
    <row r="3033" spans="4:4" x14ac:dyDescent="0.25">
      <c r="D3033" s="190"/>
    </row>
    <row r="3034" spans="4:4" x14ac:dyDescent="0.25">
      <c r="D3034" s="190"/>
    </row>
    <row r="3035" spans="4:4" x14ac:dyDescent="0.25">
      <c r="D3035" s="190"/>
    </row>
    <row r="3036" spans="4:4" x14ac:dyDescent="0.25">
      <c r="D3036" s="190"/>
    </row>
    <row r="3037" spans="4:4" x14ac:dyDescent="0.25">
      <c r="D3037" s="190"/>
    </row>
    <row r="3038" spans="4:4" x14ac:dyDescent="0.25">
      <c r="D3038" s="190"/>
    </row>
    <row r="3039" spans="4:4" x14ac:dyDescent="0.25">
      <c r="D3039" s="190"/>
    </row>
    <row r="3040" spans="4:4" x14ac:dyDescent="0.25">
      <c r="D3040" s="190"/>
    </row>
    <row r="3041" spans="4:4" x14ac:dyDescent="0.25">
      <c r="D3041" s="190"/>
    </row>
    <row r="3042" spans="4:4" x14ac:dyDescent="0.25">
      <c r="D3042" s="190"/>
    </row>
    <row r="3043" spans="4:4" x14ac:dyDescent="0.25">
      <c r="D3043" s="190"/>
    </row>
    <row r="3044" spans="4:4" x14ac:dyDescent="0.25">
      <c r="D3044" s="190"/>
    </row>
    <row r="3045" spans="4:4" x14ac:dyDescent="0.25">
      <c r="D3045" s="190"/>
    </row>
    <row r="3046" spans="4:4" x14ac:dyDescent="0.25">
      <c r="D3046" s="190"/>
    </row>
    <row r="3047" spans="4:4" x14ac:dyDescent="0.25">
      <c r="D3047" s="190"/>
    </row>
    <row r="3048" spans="4:4" x14ac:dyDescent="0.25">
      <c r="D3048" s="190"/>
    </row>
    <row r="3049" spans="4:4" x14ac:dyDescent="0.25">
      <c r="D3049" s="190"/>
    </row>
    <row r="3050" spans="4:4" x14ac:dyDescent="0.25">
      <c r="D3050" s="190"/>
    </row>
    <row r="3051" spans="4:4" x14ac:dyDescent="0.25">
      <c r="D3051" s="190"/>
    </row>
    <row r="3052" spans="4:4" x14ac:dyDescent="0.25">
      <c r="D3052" s="190"/>
    </row>
    <row r="3053" spans="4:4" x14ac:dyDescent="0.25">
      <c r="D3053" s="190"/>
    </row>
    <row r="3054" spans="4:4" x14ac:dyDescent="0.25">
      <c r="D3054" s="190"/>
    </row>
    <row r="3055" spans="4:4" x14ac:dyDescent="0.25">
      <c r="D3055" s="190"/>
    </row>
    <row r="3056" spans="4:4" x14ac:dyDescent="0.25">
      <c r="D3056" s="190"/>
    </row>
    <row r="3057" spans="4:4" x14ac:dyDescent="0.25">
      <c r="D3057" s="190"/>
    </row>
    <row r="3058" spans="4:4" x14ac:dyDescent="0.25">
      <c r="D3058" s="190"/>
    </row>
    <row r="3059" spans="4:4" x14ac:dyDescent="0.25">
      <c r="D3059" s="190"/>
    </row>
    <row r="3060" spans="4:4" x14ac:dyDescent="0.25">
      <c r="D3060" s="190"/>
    </row>
    <row r="3061" spans="4:4" x14ac:dyDescent="0.25">
      <c r="D3061" s="190"/>
    </row>
    <row r="3062" spans="4:4" x14ac:dyDescent="0.25">
      <c r="D3062" s="190"/>
    </row>
    <row r="3063" spans="4:4" x14ac:dyDescent="0.25">
      <c r="D3063" s="190"/>
    </row>
    <row r="3064" spans="4:4" x14ac:dyDescent="0.25">
      <c r="D3064" s="190"/>
    </row>
    <row r="3065" spans="4:4" x14ac:dyDescent="0.25">
      <c r="D3065" s="190"/>
    </row>
    <row r="3066" spans="4:4" x14ac:dyDescent="0.25">
      <c r="D3066" s="190"/>
    </row>
    <row r="3067" spans="4:4" x14ac:dyDescent="0.25">
      <c r="D3067" s="190"/>
    </row>
    <row r="3068" spans="4:4" x14ac:dyDescent="0.25">
      <c r="D3068" s="190"/>
    </row>
    <row r="3069" spans="4:4" x14ac:dyDescent="0.25">
      <c r="D3069" s="190"/>
    </row>
    <row r="3070" spans="4:4" x14ac:dyDescent="0.25">
      <c r="D3070" s="190"/>
    </row>
    <row r="3071" spans="4:4" x14ac:dyDescent="0.25">
      <c r="D3071" s="190"/>
    </row>
    <row r="3072" spans="4:4" x14ac:dyDescent="0.25">
      <c r="D3072" s="190"/>
    </row>
    <row r="3073" spans="4:4" x14ac:dyDescent="0.25">
      <c r="D3073" s="190"/>
    </row>
    <row r="3074" spans="4:4" x14ac:dyDescent="0.25">
      <c r="D3074" s="190"/>
    </row>
    <row r="3075" spans="4:4" x14ac:dyDescent="0.25">
      <c r="D3075" s="190"/>
    </row>
    <row r="3076" spans="4:4" x14ac:dyDescent="0.25">
      <c r="D3076" s="190"/>
    </row>
    <row r="3077" spans="4:4" x14ac:dyDescent="0.25">
      <c r="D3077" s="190"/>
    </row>
    <row r="3078" spans="4:4" x14ac:dyDescent="0.25">
      <c r="D3078" s="190"/>
    </row>
    <row r="3079" spans="4:4" x14ac:dyDescent="0.25">
      <c r="D3079" s="190"/>
    </row>
    <row r="3080" spans="4:4" x14ac:dyDescent="0.25">
      <c r="D3080" s="190"/>
    </row>
    <row r="3081" spans="4:4" x14ac:dyDescent="0.25">
      <c r="D3081" s="190"/>
    </row>
    <row r="3082" spans="4:4" x14ac:dyDescent="0.25">
      <c r="D3082" s="190"/>
    </row>
    <row r="3083" spans="4:4" x14ac:dyDescent="0.25">
      <c r="D3083" s="190"/>
    </row>
    <row r="3084" spans="4:4" x14ac:dyDescent="0.25">
      <c r="D3084" s="190"/>
    </row>
    <row r="3085" spans="4:4" x14ac:dyDescent="0.25">
      <c r="D3085" s="190"/>
    </row>
    <row r="3086" spans="4:4" x14ac:dyDescent="0.25">
      <c r="D3086" s="190"/>
    </row>
    <row r="3087" spans="4:4" x14ac:dyDescent="0.25">
      <c r="D3087" s="190"/>
    </row>
    <row r="3088" spans="4:4" x14ac:dyDescent="0.25">
      <c r="D3088" s="190"/>
    </row>
    <row r="3089" spans="4:4" x14ac:dyDescent="0.25">
      <c r="D3089" s="190"/>
    </row>
    <row r="3090" spans="4:4" x14ac:dyDescent="0.25">
      <c r="D3090" s="190"/>
    </row>
    <row r="3091" spans="4:4" x14ac:dyDescent="0.25">
      <c r="D3091" s="190"/>
    </row>
    <row r="3092" spans="4:4" x14ac:dyDescent="0.25">
      <c r="D3092" s="190"/>
    </row>
    <row r="3093" spans="4:4" x14ac:dyDescent="0.25">
      <c r="D3093" s="190"/>
    </row>
    <row r="3094" spans="4:4" x14ac:dyDescent="0.25">
      <c r="D3094" s="190"/>
    </row>
    <row r="3095" spans="4:4" x14ac:dyDescent="0.25">
      <c r="D3095" s="190"/>
    </row>
    <row r="3096" spans="4:4" x14ac:dyDescent="0.25">
      <c r="D3096" s="190"/>
    </row>
    <row r="3097" spans="4:4" x14ac:dyDescent="0.25">
      <c r="D3097" s="190"/>
    </row>
    <row r="3098" spans="4:4" x14ac:dyDescent="0.25">
      <c r="D3098" s="190"/>
    </row>
    <row r="3099" spans="4:4" x14ac:dyDescent="0.25">
      <c r="D3099" s="190"/>
    </row>
    <row r="3100" spans="4:4" x14ac:dyDescent="0.25">
      <c r="D3100" s="190"/>
    </row>
    <row r="3101" spans="4:4" x14ac:dyDescent="0.25">
      <c r="D3101" s="190"/>
    </row>
    <row r="3102" spans="4:4" x14ac:dyDescent="0.25">
      <c r="D3102" s="190"/>
    </row>
    <row r="3103" spans="4:4" x14ac:dyDescent="0.25">
      <c r="D3103" s="190"/>
    </row>
    <row r="3104" spans="4:4" x14ac:dyDescent="0.25">
      <c r="D3104" s="190"/>
    </row>
    <row r="3105" spans="4:4" x14ac:dyDescent="0.25">
      <c r="D3105" s="190"/>
    </row>
    <row r="3106" spans="4:4" x14ac:dyDescent="0.25">
      <c r="D3106" s="190"/>
    </row>
    <row r="3107" spans="4:4" x14ac:dyDescent="0.25">
      <c r="D3107" s="190"/>
    </row>
    <row r="3108" spans="4:4" x14ac:dyDescent="0.25">
      <c r="D3108" s="190"/>
    </row>
    <row r="3109" spans="4:4" x14ac:dyDescent="0.25">
      <c r="D3109" s="190"/>
    </row>
    <row r="3110" spans="4:4" x14ac:dyDescent="0.25">
      <c r="D3110" s="190"/>
    </row>
    <row r="3111" spans="4:4" x14ac:dyDescent="0.25">
      <c r="D3111" s="190"/>
    </row>
    <row r="3112" spans="4:4" x14ac:dyDescent="0.25">
      <c r="D3112" s="190"/>
    </row>
    <row r="3113" spans="4:4" x14ac:dyDescent="0.25">
      <c r="D3113" s="190"/>
    </row>
    <row r="3114" spans="4:4" x14ac:dyDescent="0.25">
      <c r="D3114" s="190"/>
    </row>
    <row r="3115" spans="4:4" x14ac:dyDescent="0.25">
      <c r="D3115" s="190"/>
    </row>
    <row r="3116" spans="4:4" x14ac:dyDescent="0.25">
      <c r="D3116" s="190"/>
    </row>
    <row r="3117" spans="4:4" x14ac:dyDescent="0.25">
      <c r="D3117" s="190"/>
    </row>
    <row r="3118" spans="4:4" x14ac:dyDescent="0.25">
      <c r="D3118" s="190"/>
    </row>
    <row r="3119" spans="4:4" x14ac:dyDescent="0.25">
      <c r="D3119" s="190"/>
    </row>
    <row r="3120" spans="4:4" x14ac:dyDescent="0.25">
      <c r="D3120" s="190"/>
    </row>
    <row r="3121" spans="4:4" x14ac:dyDescent="0.25">
      <c r="D3121" s="190"/>
    </row>
    <row r="3122" spans="4:4" x14ac:dyDescent="0.25">
      <c r="D3122" s="190"/>
    </row>
    <row r="3123" spans="4:4" x14ac:dyDescent="0.25">
      <c r="D3123" s="190"/>
    </row>
    <row r="3124" spans="4:4" x14ac:dyDescent="0.25">
      <c r="D3124" s="190"/>
    </row>
    <row r="3125" spans="4:4" x14ac:dyDescent="0.25">
      <c r="D3125" s="190"/>
    </row>
    <row r="3126" spans="4:4" x14ac:dyDescent="0.25">
      <c r="D3126" s="190"/>
    </row>
    <row r="3127" spans="4:4" x14ac:dyDescent="0.25">
      <c r="D3127" s="190"/>
    </row>
    <row r="3128" spans="4:4" x14ac:dyDescent="0.25">
      <c r="D3128" s="190"/>
    </row>
    <row r="3129" spans="4:4" x14ac:dyDescent="0.25">
      <c r="D3129" s="190"/>
    </row>
    <row r="3130" spans="4:4" x14ac:dyDescent="0.25">
      <c r="D3130" s="190"/>
    </row>
    <row r="3131" spans="4:4" x14ac:dyDescent="0.25">
      <c r="D3131" s="190"/>
    </row>
    <row r="3132" spans="4:4" x14ac:dyDescent="0.25">
      <c r="D3132" s="190"/>
    </row>
    <row r="3133" spans="4:4" x14ac:dyDescent="0.25">
      <c r="D3133" s="190"/>
    </row>
    <row r="3134" spans="4:4" x14ac:dyDescent="0.25">
      <c r="D3134" s="190"/>
    </row>
    <row r="3135" spans="4:4" x14ac:dyDescent="0.25">
      <c r="D3135" s="190"/>
    </row>
    <row r="3136" spans="4:4" x14ac:dyDescent="0.25">
      <c r="D3136" s="190"/>
    </row>
    <row r="3137" spans="4:4" x14ac:dyDescent="0.25">
      <c r="D3137" s="190"/>
    </row>
    <row r="3138" spans="4:4" x14ac:dyDescent="0.25">
      <c r="D3138" s="190"/>
    </row>
    <row r="3139" spans="4:4" x14ac:dyDescent="0.25">
      <c r="D3139" s="190"/>
    </row>
    <row r="3140" spans="4:4" x14ac:dyDescent="0.25">
      <c r="D3140" s="190"/>
    </row>
    <row r="3141" spans="4:4" x14ac:dyDescent="0.25">
      <c r="D3141" s="190"/>
    </row>
    <row r="3142" spans="4:4" x14ac:dyDescent="0.25">
      <c r="D3142" s="190"/>
    </row>
    <row r="3143" spans="4:4" x14ac:dyDescent="0.25">
      <c r="D3143" s="190"/>
    </row>
    <row r="3144" spans="4:4" x14ac:dyDescent="0.25">
      <c r="D3144" s="190"/>
    </row>
    <row r="3145" spans="4:4" x14ac:dyDescent="0.25">
      <c r="D3145" s="190"/>
    </row>
    <row r="3146" spans="4:4" x14ac:dyDescent="0.25">
      <c r="D3146" s="190"/>
    </row>
    <row r="3147" spans="4:4" x14ac:dyDescent="0.25">
      <c r="D3147" s="190"/>
    </row>
    <row r="3148" spans="4:4" x14ac:dyDescent="0.25">
      <c r="D3148" s="190"/>
    </row>
    <row r="3149" spans="4:4" x14ac:dyDescent="0.25">
      <c r="D3149" s="190"/>
    </row>
    <row r="3150" spans="4:4" x14ac:dyDescent="0.25">
      <c r="D3150" s="190"/>
    </row>
    <row r="3151" spans="4:4" x14ac:dyDescent="0.25">
      <c r="D3151" s="190"/>
    </row>
    <row r="3152" spans="4:4" x14ac:dyDescent="0.25">
      <c r="D3152" s="190"/>
    </row>
    <row r="3153" spans="4:4" x14ac:dyDescent="0.25">
      <c r="D3153" s="190"/>
    </row>
    <row r="3154" spans="4:4" x14ac:dyDescent="0.25">
      <c r="D3154" s="190"/>
    </row>
    <row r="3155" spans="4:4" x14ac:dyDescent="0.25">
      <c r="D3155" s="190"/>
    </row>
    <row r="3156" spans="4:4" x14ac:dyDescent="0.25">
      <c r="D3156" s="190"/>
    </row>
    <row r="3157" spans="4:4" x14ac:dyDescent="0.25">
      <c r="D3157" s="190"/>
    </row>
    <row r="3158" spans="4:4" x14ac:dyDescent="0.25">
      <c r="D3158" s="190"/>
    </row>
    <row r="3159" spans="4:4" x14ac:dyDescent="0.25">
      <c r="D3159" s="190"/>
    </row>
    <row r="3160" spans="4:4" x14ac:dyDescent="0.25">
      <c r="D3160" s="190"/>
    </row>
    <row r="3161" spans="4:4" x14ac:dyDescent="0.25">
      <c r="D3161" s="190"/>
    </row>
    <row r="3162" spans="4:4" x14ac:dyDescent="0.25">
      <c r="D3162" s="190"/>
    </row>
    <row r="3163" spans="4:4" x14ac:dyDescent="0.25">
      <c r="D3163" s="190"/>
    </row>
    <row r="3164" spans="4:4" x14ac:dyDescent="0.25">
      <c r="D3164" s="190"/>
    </row>
    <row r="3165" spans="4:4" x14ac:dyDescent="0.25">
      <c r="D3165" s="190"/>
    </row>
    <row r="3166" spans="4:4" x14ac:dyDescent="0.25">
      <c r="D3166" s="190"/>
    </row>
    <row r="3167" spans="4:4" x14ac:dyDescent="0.25">
      <c r="D3167" s="190"/>
    </row>
    <row r="3168" spans="4:4" x14ac:dyDescent="0.25">
      <c r="D3168" s="190"/>
    </row>
    <row r="3169" spans="4:4" x14ac:dyDescent="0.25">
      <c r="D3169" s="190"/>
    </row>
    <row r="3170" spans="4:4" x14ac:dyDescent="0.25">
      <c r="D3170" s="190"/>
    </row>
    <row r="3171" spans="4:4" x14ac:dyDescent="0.25">
      <c r="D3171" s="190"/>
    </row>
    <row r="3172" spans="4:4" x14ac:dyDescent="0.25">
      <c r="D3172" s="190"/>
    </row>
    <row r="3173" spans="4:4" x14ac:dyDescent="0.25">
      <c r="D3173" s="190"/>
    </row>
    <row r="3174" spans="4:4" x14ac:dyDescent="0.25">
      <c r="D3174" s="190"/>
    </row>
    <row r="3175" spans="4:4" x14ac:dyDescent="0.25">
      <c r="D3175" s="190"/>
    </row>
    <row r="3176" spans="4:4" x14ac:dyDescent="0.25">
      <c r="D3176" s="190"/>
    </row>
    <row r="3177" spans="4:4" x14ac:dyDescent="0.25">
      <c r="D3177" s="190"/>
    </row>
    <row r="3178" spans="4:4" x14ac:dyDescent="0.25">
      <c r="D3178" s="190"/>
    </row>
    <row r="3179" spans="4:4" x14ac:dyDescent="0.25">
      <c r="D3179" s="190"/>
    </row>
    <row r="3180" spans="4:4" x14ac:dyDescent="0.25">
      <c r="D3180" s="190"/>
    </row>
    <row r="3181" spans="4:4" x14ac:dyDescent="0.25">
      <c r="D3181" s="190"/>
    </row>
    <row r="3182" spans="4:4" x14ac:dyDescent="0.25">
      <c r="D3182" s="190"/>
    </row>
    <row r="3183" spans="4:4" x14ac:dyDescent="0.25">
      <c r="D3183" s="190"/>
    </row>
    <row r="3184" spans="4:4" x14ac:dyDescent="0.25">
      <c r="D3184" s="190"/>
    </row>
    <row r="3185" spans="4:4" x14ac:dyDescent="0.25">
      <c r="D3185" s="190"/>
    </row>
    <row r="3186" spans="4:4" x14ac:dyDescent="0.25">
      <c r="D3186" s="190"/>
    </row>
    <row r="3187" spans="4:4" x14ac:dyDescent="0.25">
      <c r="D3187" s="190"/>
    </row>
    <row r="3188" spans="4:4" x14ac:dyDescent="0.25">
      <c r="D3188" s="190"/>
    </row>
    <row r="3189" spans="4:4" x14ac:dyDescent="0.25">
      <c r="D3189" s="190"/>
    </row>
    <row r="3190" spans="4:4" x14ac:dyDescent="0.25">
      <c r="D3190" s="190"/>
    </row>
    <row r="3191" spans="4:4" x14ac:dyDescent="0.25">
      <c r="D3191" s="190"/>
    </row>
    <row r="3192" spans="4:4" x14ac:dyDescent="0.25">
      <c r="D3192" s="190"/>
    </row>
    <row r="3193" spans="4:4" x14ac:dyDescent="0.25">
      <c r="D3193" s="190"/>
    </row>
    <row r="3194" spans="4:4" x14ac:dyDescent="0.25">
      <c r="D3194" s="190"/>
    </row>
    <row r="3195" spans="4:4" x14ac:dyDescent="0.25">
      <c r="D3195" s="190"/>
    </row>
    <row r="3196" spans="4:4" x14ac:dyDescent="0.25">
      <c r="D3196" s="190"/>
    </row>
    <row r="3197" spans="4:4" x14ac:dyDescent="0.25">
      <c r="D3197" s="190"/>
    </row>
    <row r="3198" spans="4:4" x14ac:dyDescent="0.25">
      <c r="D3198" s="190"/>
    </row>
    <row r="3199" spans="4:4" x14ac:dyDescent="0.25">
      <c r="D3199" s="190"/>
    </row>
    <row r="3200" spans="4:4" x14ac:dyDescent="0.25">
      <c r="D3200" s="190"/>
    </row>
    <row r="3201" spans="4:4" x14ac:dyDescent="0.25">
      <c r="D3201" s="190"/>
    </row>
    <row r="3202" spans="4:4" x14ac:dyDescent="0.25">
      <c r="D3202" s="190"/>
    </row>
    <row r="3203" spans="4:4" x14ac:dyDescent="0.25">
      <c r="D3203" s="190"/>
    </row>
    <row r="3204" spans="4:4" x14ac:dyDescent="0.25">
      <c r="D3204" s="190"/>
    </row>
    <row r="3205" spans="4:4" x14ac:dyDescent="0.25">
      <c r="D3205" s="190"/>
    </row>
    <row r="3206" spans="4:4" x14ac:dyDescent="0.25">
      <c r="D3206" s="190"/>
    </row>
    <row r="3207" spans="4:4" x14ac:dyDescent="0.25">
      <c r="D3207" s="190"/>
    </row>
    <row r="3208" spans="4:4" x14ac:dyDescent="0.25">
      <c r="D3208" s="190"/>
    </row>
    <row r="3209" spans="4:4" x14ac:dyDescent="0.25">
      <c r="D3209" s="190"/>
    </row>
    <row r="3210" spans="4:4" x14ac:dyDescent="0.25">
      <c r="D3210" s="190"/>
    </row>
    <row r="3211" spans="4:4" x14ac:dyDescent="0.25">
      <c r="D3211" s="190"/>
    </row>
    <row r="3212" spans="4:4" x14ac:dyDescent="0.25">
      <c r="D3212" s="190"/>
    </row>
    <row r="3213" spans="4:4" x14ac:dyDescent="0.25">
      <c r="D3213" s="190"/>
    </row>
    <row r="3214" spans="4:4" x14ac:dyDescent="0.25">
      <c r="D3214" s="190"/>
    </row>
    <row r="3215" spans="4:4" x14ac:dyDescent="0.25">
      <c r="D3215" s="190"/>
    </row>
    <row r="3216" spans="4:4" x14ac:dyDescent="0.25">
      <c r="D3216" s="190"/>
    </row>
    <row r="3217" spans="4:4" x14ac:dyDescent="0.25">
      <c r="D3217" s="190"/>
    </row>
    <row r="3218" spans="4:4" x14ac:dyDescent="0.25">
      <c r="D3218" s="190"/>
    </row>
    <row r="3219" spans="4:4" x14ac:dyDescent="0.25">
      <c r="D3219" s="190"/>
    </row>
    <row r="3220" spans="4:4" x14ac:dyDescent="0.25">
      <c r="D3220" s="190"/>
    </row>
    <row r="3221" spans="4:4" x14ac:dyDescent="0.25">
      <c r="D3221" s="190"/>
    </row>
    <row r="3222" spans="4:4" x14ac:dyDescent="0.25">
      <c r="D3222" s="190"/>
    </row>
    <row r="3223" spans="4:4" x14ac:dyDescent="0.25">
      <c r="D3223" s="190"/>
    </row>
    <row r="3224" spans="4:4" x14ac:dyDescent="0.25">
      <c r="D3224" s="190"/>
    </row>
    <row r="3225" spans="4:4" x14ac:dyDescent="0.25">
      <c r="D3225" s="190"/>
    </row>
    <row r="3226" spans="4:4" x14ac:dyDescent="0.25">
      <c r="D3226" s="190"/>
    </row>
    <row r="3227" spans="4:4" x14ac:dyDescent="0.25">
      <c r="D3227" s="190"/>
    </row>
    <row r="3228" spans="4:4" x14ac:dyDescent="0.25">
      <c r="D3228" s="190"/>
    </row>
    <row r="3229" spans="4:4" x14ac:dyDescent="0.25">
      <c r="D3229" s="190"/>
    </row>
    <row r="3230" spans="4:4" x14ac:dyDescent="0.25">
      <c r="D3230" s="190"/>
    </row>
    <row r="3231" spans="4:4" x14ac:dyDescent="0.25">
      <c r="D3231" s="190"/>
    </row>
    <row r="3232" spans="4:4" x14ac:dyDescent="0.25">
      <c r="D3232" s="190"/>
    </row>
    <row r="3233" spans="4:4" x14ac:dyDescent="0.25">
      <c r="D3233" s="190"/>
    </row>
    <row r="3234" spans="4:4" x14ac:dyDescent="0.25">
      <c r="D3234" s="190"/>
    </row>
    <row r="3235" spans="4:4" x14ac:dyDescent="0.25">
      <c r="D3235" s="190"/>
    </row>
    <row r="3236" spans="4:4" x14ac:dyDescent="0.25">
      <c r="D3236" s="190"/>
    </row>
    <row r="3237" spans="4:4" x14ac:dyDescent="0.25">
      <c r="D3237" s="190"/>
    </row>
    <row r="3238" spans="4:4" x14ac:dyDescent="0.25">
      <c r="D3238" s="190"/>
    </row>
    <row r="3239" spans="4:4" x14ac:dyDescent="0.25">
      <c r="D3239" s="190"/>
    </row>
    <row r="3240" spans="4:4" x14ac:dyDescent="0.25">
      <c r="D3240" s="190"/>
    </row>
    <row r="3241" spans="4:4" x14ac:dyDescent="0.25">
      <c r="D3241" s="190"/>
    </row>
    <row r="3242" spans="4:4" x14ac:dyDescent="0.25">
      <c r="D3242" s="190"/>
    </row>
    <row r="3243" spans="4:4" x14ac:dyDescent="0.25">
      <c r="D3243" s="190"/>
    </row>
    <row r="3244" spans="4:4" x14ac:dyDescent="0.25">
      <c r="D3244" s="190"/>
    </row>
    <row r="3245" spans="4:4" x14ac:dyDescent="0.25">
      <c r="D3245" s="190"/>
    </row>
    <row r="3246" spans="4:4" x14ac:dyDescent="0.25">
      <c r="D3246" s="190"/>
    </row>
    <row r="3247" spans="4:4" x14ac:dyDescent="0.25">
      <c r="D3247" s="190"/>
    </row>
    <row r="3248" spans="4:4" x14ac:dyDescent="0.25">
      <c r="D3248" s="190"/>
    </row>
    <row r="3249" spans="4:4" x14ac:dyDescent="0.25">
      <c r="D3249" s="190"/>
    </row>
    <row r="3250" spans="4:4" x14ac:dyDescent="0.25">
      <c r="D3250" s="190"/>
    </row>
    <row r="3251" spans="4:4" x14ac:dyDescent="0.25">
      <c r="D3251" s="190"/>
    </row>
    <row r="3252" spans="4:4" x14ac:dyDescent="0.25">
      <c r="D3252" s="190"/>
    </row>
    <row r="3253" spans="4:4" x14ac:dyDescent="0.25">
      <c r="D3253" s="190"/>
    </row>
    <row r="3254" spans="4:4" x14ac:dyDescent="0.25">
      <c r="D3254" s="190"/>
    </row>
    <row r="3255" spans="4:4" x14ac:dyDescent="0.25">
      <c r="D3255" s="190"/>
    </row>
    <row r="3256" spans="4:4" x14ac:dyDescent="0.25">
      <c r="D3256" s="190"/>
    </row>
    <row r="3257" spans="4:4" x14ac:dyDescent="0.25">
      <c r="D3257" s="190"/>
    </row>
    <row r="3258" spans="4:4" x14ac:dyDescent="0.25">
      <c r="D3258" s="190"/>
    </row>
    <row r="3259" spans="4:4" x14ac:dyDescent="0.25">
      <c r="D3259" s="190"/>
    </row>
    <row r="3260" spans="4:4" x14ac:dyDescent="0.25">
      <c r="D3260" s="190"/>
    </row>
    <row r="3261" spans="4:4" x14ac:dyDescent="0.25">
      <c r="D3261" s="190"/>
    </row>
    <row r="3262" spans="4:4" x14ac:dyDescent="0.25">
      <c r="D3262" s="190"/>
    </row>
    <row r="3263" spans="4:4" x14ac:dyDescent="0.25">
      <c r="D3263" s="190"/>
    </row>
    <row r="3264" spans="4:4" x14ac:dyDescent="0.25">
      <c r="D3264" s="190"/>
    </row>
    <row r="3265" spans="4:4" x14ac:dyDescent="0.25">
      <c r="D3265" s="190"/>
    </row>
    <row r="3266" spans="4:4" x14ac:dyDescent="0.25">
      <c r="D3266" s="190"/>
    </row>
    <row r="3267" spans="4:4" x14ac:dyDescent="0.25">
      <c r="D3267" s="190"/>
    </row>
    <row r="3268" spans="4:4" x14ac:dyDescent="0.25">
      <c r="D3268" s="190"/>
    </row>
    <row r="3269" spans="4:4" x14ac:dyDescent="0.25">
      <c r="D3269" s="190"/>
    </row>
    <row r="3270" spans="4:4" x14ac:dyDescent="0.25">
      <c r="D3270" s="190"/>
    </row>
    <row r="3271" spans="4:4" x14ac:dyDescent="0.25">
      <c r="D3271" s="190"/>
    </row>
    <row r="3272" spans="4:4" x14ac:dyDescent="0.25">
      <c r="D3272" s="190"/>
    </row>
    <row r="3273" spans="4:4" x14ac:dyDescent="0.25">
      <c r="D3273" s="190"/>
    </row>
    <row r="3274" spans="4:4" x14ac:dyDescent="0.25">
      <c r="D3274" s="190"/>
    </row>
    <row r="3275" spans="4:4" x14ac:dyDescent="0.25">
      <c r="D3275" s="190"/>
    </row>
    <row r="3276" spans="4:4" x14ac:dyDescent="0.25">
      <c r="D3276" s="190"/>
    </row>
    <row r="3277" spans="4:4" x14ac:dyDescent="0.25">
      <c r="D3277" s="190"/>
    </row>
    <row r="3278" spans="4:4" x14ac:dyDescent="0.25">
      <c r="D3278" s="190"/>
    </row>
    <row r="3279" spans="4:4" x14ac:dyDescent="0.25">
      <c r="D3279" s="190"/>
    </row>
    <row r="3280" spans="4:4" x14ac:dyDescent="0.25">
      <c r="D3280" s="190"/>
    </row>
    <row r="3281" spans="4:4" x14ac:dyDescent="0.25">
      <c r="D3281" s="190"/>
    </row>
    <row r="3282" spans="4:4" x14ac:dyDescent="0.25">
      <c r="D3282" s="190"/>
    </row>
    <row r="3283" spans="4:4" x14ac:dyDescent="0.25">
      <c r="D3283" s="190"/>
    </row>
    <row r="3284" spans="4:4" x14ac:dyDescent="0.25">
      <c r="D3284" s="190"/>
    </row>
    <row r="3285" spans="4:4" x14ac:dyDescent="0.25">
      <c r="D3285" s="190"/>
    </row>
    <row r="3286" spans="4:4" x14ac:dyDescent="0.25">
      <c r="D3286" s="190"/>
    </row>
    <row r="3287" spans="4:4" x14ac:dyDescent="0.25">
      <c r="D3287" s="190"/>
    </row>
    <row r="3288" spans="4:4" x14ac:dyDescent="0.25">
      <c r="D3288" s="190"/>
    </row>
    <row r="3289" spans="4:4" x14ac:dyDescent="0.25">
      <c r="D3289" s="190"/>
    </row>
    <row r="3290" spans="4:4" x14ac:dyDescent="0.25">
      <c r="D3290" s="190"/>
    </row>
    <row r="3291" spans="4:4" x14ac:dyDescent="0.25">
      <c r="D3291" s="190"/>
    </row>
    <row r="3292" spans="4:4" x14ac:dyDescent="0.25">
      <c r="D3292" s="190"/>
    </row>
    <row r="3293" spans="4:4" x14ac:dyDescent="0.25">
      <c r="D3293" s="190"/>
    </row>
    <row r="3294" spans="4:4" x14ac:dyDescent="0.25">
      <c r="D3294" s="190"/>
    </row>
    <row r="3295" spans="4:4" x14ac:dyDescent="0.25">
      <c r="D3295" s="190"/>
    </row>
    <row r="3296" spans="4:4" x14ac:dyDescent="0.25">
      <c r="D3296" s="190"/>
    </row>
    <row r="3297" spans="4:4" x14ac:dyDescent="0.25">
      <c r="D3297" s="190"/>
    </row>
    <row r="3298" spans="4:4" x14ac:dyDescent="0.25">
      <c r="D3298" s="190"/>
    </row>
    <row r="3299" spans="4:4" x14ac:dyDescent="0.25">
      <c r="D3299" s="190"/>
    </row>
    <row r="3300" spans="4:4" x14ac:dyDescent="0.25">
      <c r="D3300" s="190"/>
    </row>
    <row r="3301" spans="4:4" x14ac:dyDescent="0.25">
      <c r="D3301" s="190"/>
    </row>
    <row r="3302" spans="4:4" x14ac:dyDescent="0.25">
      <c r="D3302" s="190"/>
    </row>
    <row r="3303" spans="4:4" x14ac:dyDescent="0.25">
      <c r="D3303" s="190"/>
    </row>
    <row r="3304" spans="4:4" x14ac:dyDescent="0.25">
      <c r="D3304" s="190"/>
    </row>
    <row r="3305" spans="4:4" x14ac:dyDescent="0.25">
      <c r="D3305" s="190"/>
    </row>
    <row r="3306" spans="4:4" x14ac:dyDescent="0.25">
      <c r="D3306" s="190"/>
    </row>
    <row r="3307" spans="4:4" x14ac:dyDescent="0.25">
      <c r="D3307" s="190"/>
    </row>
    <row r="3308" spans="4:4" x14ac:dyDescent="0.25">
      <c r="D3308" s="190"/>
    </row>
    <row r="3309" spans="4:4" x14ac:dyDescent="0.25">
      <c r="D3309" s="190"/>
    </row>
    <row r="3310" spans="4:4" x14ac:dyDescent="0.25">
      <c r="D3310" s="190"/>
    </row>
    <row r="3311" spans="4:4" x14ac:dyDescent="0.25">
      <c r="D3311" s="190"/>
    </row>
    <row r="3312" spans="4:4" x14ac:dyDescent="0.25">
      <c r="D3312" s="190"/>
    </row>
    <row r="3313" spans="4:4" x14ac:dyDescent="0.25">
      <c r="D3313" s="190"/>
    </row>
    <row r="3314" spans="4:4" x14ac:dyDescent="0.25">
      <c r="D3314" s="190"/>
    </row>
    <row r="3315" spans="4:4" x14ac:dyDescent="0.25">
      <c r="D3315" s="190"/>
    </row>
    <row r="3316" spans="4:4" x14ac:dyDescent="0.25">
      <c r="D3316" s="190"/>
    </row>
    <row r="3317" spans="4:4" x14ac:dyDescent="0.25">
      <c r="D3317" s="190"/>
    </row>
    <row r="3318" spans="4:4" x14ac:dyDescent="0.25">
      <c r="D3318" s="190"/>
    </row>
    <row r="3319" spans="4:4" x14ac:dyDescent="0.25">
      <c r="D3319" s="190"/>
    </row>
    <row r="3320" spans="4:4" x14ac:dyDescent="0.25">
      <c r="D3320" s="190"/>
    </row>
    <row r="3321" spans="4:4" x14ac:dyDescent="0.25">
      <c r="D3321" s="190"/>
    </row>
    <row r="3322" spans="4:4" x14ac:dyDescent="0.25">
      <c r="D3322" s="190"/>
    </row>
    <row r="3323" spans="4:4" x14ac:dyDescent="0.25">
      <c r="D3323" s="190"/>
    </row>
    <row r="3324" spans="4:4" x14ac:dyDescent="0.25">
      <c r="D3324" s="190"/>
    </row>
    <row r="3325" spans="4:4" x14ac:dyDescent="0.25">
      <c r="D3325" s="190"/>
    </row>
    <row r="3326" spans="4:4" x14ac:dyDescent="0.25">
      <c r="D3326" s="190"/>
    </row>
    <row r="3327" spans="4:4" x14ac:dyDescent="0.25">
      <c r="D3327" s="190"/>
    </row>
    <row r="3328" spans="4:4" x14ac:dyDescent="0.25">
      <c r="D3328" s="190"/>
    </row>
    <row r="3329" spans="4:4" x14ac:dyDescent="0.25">
      <c r="D3329" s="190"/>
    </row>
    <row r="3330" spans="4:4" x14ac:dyDescent="0.25">
      <c r="D3330" s="190"/>
    </row>
    <row r="3331" spans="4:4" x14ac:dyDescent="0.25">
      <c r="D3331" s="190"/>
    </row>
    <row r="3332" spans="4:4" x14ac:dyDescent="0.25">
      <c r="D3332" s="190"/>
    </row>
    <row r="3333" spans="4:4" x14ac:dyDescent="0.25">
      <c r="D3333" s="190"/>
    </row>
    <row r="3334" spans="4:4" x14ac:dyDescent="0.25">
      <c r="D3334" s="190"/>
    </row>
    <row r="3335" spans="4:4" x14ac:dyDescent="0.25">
      <c r="D3335" s="190"/>
    </row>
    <row r="3336" spans="4:4" x14ac:dyDescent="0.25">
      <c r="D3336" s="190"/>
    </row>
    <row r="3337" spans="4:4" x14ac:dyDescent="0.25">
      <c r="D3337" s="190"/>
    </row>
    <row r="3338" spans="4:4" x14ac:dyDescent="0.25">
      <c r="D3338" s="190"/>
    </row>
    <row r="3339" spans="4:4" x14ac:dyDescent="0.25">
      <c r="D3339" s="190"/>
    </row>
    <row r="3340" spans="4:4" x14ac:dyDescent="0.25">
      <c r="D3340" s="190"/>
    </row>
    <row r="3341" spans="4:4" x14ac:dyDescent="0.25">
      <c r="D3341" s="190"/>
    </row>
    <row r="3342" spans="4:4" x14ac:dyDescent="0.25">
      <c r="D3342" s="190"/>
    </row>
    <row r="3343" spans="4:4" x14ac:dyDescent="0.25">
      <c r="D3343" s="190"/>
    </row>
    <row r="3344" spans="4:4" x14ac:dyDescent="0.25">
      <c r="D3344" s="190"/>
    </row>
    <row r="3345" spans="4:4" x14ac:dyDescent="0.25">
      <c r="D3345" s="190"/>
    </row>
    <row r="3346" spans="4:4" x14ac:dyDescent="0.25">
      <c r="D3346" s="190"/>
    </row>
    <row r="3347" spans="4:4" x14ac:dyDescent="0.25">
      <c r="D3347" s="190"/>
    </row>
    <row r="3348" spans="4:4" x14ac:dyDescent="0.25">
      <c r="D3348" s="190"/>
    </row>
    <row r="3349" spans="4:4" x14ac:dyDescent="0.25">
      <c r="D3349" s="190"/>
    </row>
    <row r="3350" spans="4:4" x14ac:dyDescent="0.25">
      <c r="D3350" s="190"/>
    </row>
    <row r="3351" spans="4:4" x14ac:dyDescent="0.25">
      <c r="D3351" s="190"/>
    </row>
    <row r="3352" spans="4:4" x14ac:dyDescent="0.25">
      <c r="D3352" s="190"/>
    </row>
    <row r="3353" spans="4:4" x14ac:dyDescent="0.25">
      <c r="D3353" s="190"/>
    </row>
    <row r="3354" spans="4:4" x14ac:dyDescent="0.25">
      <c r="D3354" s="190"/>
    </row>
    <row r="3355" spans="4:4" x14ac:dyDescent="0.25">
      <c r="D3355" s="190"/>
    </row>
    <row r="3356" spans="4:4" x14ac:dyDescent="0.25">
      <c r="D3356" s="190"/>
    </row>
    <row r="3357" spans="4:4" x14ac:dyDescent="0.25">
      <c r="D3357" s="190"/>
    </row>
    <row r="3358" spans="4:4" x14ac:dyDescent="0.25">
      <c r="D3358" s="190"/>
    </row>
    <row r="3359" spans="4:4" x14ac:dyDescent="0.25">
      <c r="D3359" s="190"/>
    </row>
    <row r="3360" spans="4:4" x14ac:dyDescent="0.25">
      <c r="D3360" s="190"/>
    </row>
    <row r="3361" spans="4:4" x14ac:dyDescent="0.25">
      <c r="D3361" s="190"/>
    </row>
    <row r="3362" spans="4:4" x14ac:dyDescent="0.25">
      <c r="D3362" s="190"/>
    </row>
    <row r="3363" spans="4:4" x14ac:dyDescent="0.25">
      <c r="D3363" s="190"/>
    </row>
    <row r="3364" spans="4:4" x14ac:dyDescent="0.25">
      <c r="D3364" s="190"/>
    </row>
    <row r="3365" spans="4:4" x14ac:dyDescent="0.25">
      <c r="D3365" s="190"/>
    </row>
    <row r="3366" spans="4:4" x14ac:dyDescent="0.25">
      <c r="D3366" s="190"/>
    </row>
    <row r="3367" spans="4:4" x14ac:dyDescent="0.25">
      <c r="D3367" s="190"/>
    </row>
    <row r="3368" spans="4:4" x14ac:dyDescent="0.25">
      <c r="D3368" s="190"/>
    </row>
    <row r="3369" spans="4:4" x14ac:dyDescent="0.25">
      <c r="D3369" s="190"/>
    </row>
    <row r="3370" spans="4:4" x14ac:dyDescent="0.25">
      <c r="D3370" s="190"/>
    </row>
    <row r="3371" spans="4:4" x14ac:dyDescent="0.25">
      <c r="D3371" s="190"/>
    </row>
    <row r="3372" spans="4:4" x14ac:dyDescent="0.25">
      <c r="D3372" s="190"/>
    </row>
    <row r="3373" spans="4:4" x14ac:dyDescent="0.25">
      <c r="D3373" s="190"/>
    </row>
    <row r="3374" spans="4:4" x14ac:dyDescent="0.25">
      <c r="D3374" s="190"/>
    </row>
    <row r="3375" spans="4:4" x14ac:dyDescent="0.25">
      <c r="D3375" s="190"/>
    </row>
    <row r="3376" spans="4:4" x14ac:dyDescent="0.25">
      <c r="D3376" s="190"/>
    </row>
    <row r="3377" spans="4:4" x14ac:dyDescent="0.25">
      <c r="D3377" s="190"/>
    </row>
    <row r="3378" spans="4:4" x14ac:dyDescent="0.25">
      <c r="D3378" s="190"/>
    </row>
    <row r="3379" spans="4:4" x14ac:dyDescent="0.25">
      <c r="D3379" s="190"/>
    </row>
    <row r="3380" spans="4:4" x14ac:dyDescent="0.25">
      <c r="D3380" s="190"/>
    </row>
    <row r="3381" spans="4:4" x14ac:dyDescent="0.25">
      <c r="D3381" s="190"/>
    </row>
    <row r="3382" spans="4:4" x14ac:dyDescent="0.25">
      <c r="D3382" s="190"/>
    </row>
    <row r="3383" spans="4:4" x14ac:dyDescent="0.25">
      <c r="D3383" s="190"/>
    </row>
    <row r="3384" spans="4:4" x14ac:dyDescent="0.25">
      <c r="D3384" s="190"/>
    </row>
    <row r="3385" spans="4:4" x14ac:dyDescent="0.25">
      <c r="D3385" s="190"/>
    </row>
    <row r="3386" spans="4:4" x14ac:dyDescent="0.25">
      <c r="D3386" s="190"/>
    </row>
    <row r="3387" spans="4:4" x14ac:dyDescent="0.25">
      <c r="D3387" s="190"/>
    </row>
    <row r="3388" spans="4:4" x14ac:dyDescent="0.25">
      <c r="D3388" s="190"/>
    </row>
    <row r="3389" spans="4:4" x14ac:dyDescent="0.25">
      <c r="D3389" s="190"/>
    </row>
    <row r="3390" spans="4:4" x14ac:dyDescent="0.25">
      <c r="D3390" s="190"/>
    </row>
    <row r="3391" spans="4:4" x14ac:dyDescent="0.25">
      <c r="D3391" s="190"/>
    </row>
    <row r="3392" spans="4:4" x14ac:dyDescent="0.25">
      <c r="D3392" s="190"/>
    </row>
    <row r="3393" spans="4:4" x14ac:dyDescent="0.25">
      <c r="D3393" s="190"/>
    </row>
    <row r="3394" spans="4:4" x14ac:dyDescent="0.25">
      <c r="D3394" s="190"/>
    </row>
    <row r="3395" spans="4:4" x14ac:dyDescent="0.25">
      <c r="D3395" s="190"/>
    </row>
    <row r="3396" spans="4:4" x14ac:dyDescent="0.25">
      <c r="D3396" s="190"/>
    </row>
    <row r="3397" spans="4:4" x14ac:dyDescent="0.25">
      <c r="D3397" s="190"/>
    </row>
    <row r="3398" spans="4:4" x14ac:dyDescent="0.25">
      <c r="D3398" s="190"/>
    </row>
    <row r="3399" spans="4:4" x14ac:dyDescent="0.25">
      <c r="D3399" s="190"/>
    </row>
    <row r="3400" spans="4:4" x14ac:dyDescent="0.25">
      <c r="D3400" s="190"/>
    </row>
    <row r="3401" spans="4:4" x14ac:dyDescent="0.25">
      <c r="D3401" s="190"/>
    </row>
    <row r="3402" spans="4:4" x14ac:dyDescent="0.25">
      <c r="D3402" s="190"/>
    </row>
    <row r="3403" spans="4:4" x14ac:dyDescent="0.25">
      <c r="D3403" s="190"/>
    </row>
    <row r="3404" spans="4:4" x14ac:dyDescent="0.25">
      <c r="D3404" s="190"/>
    </row>
    <row r="3405" spans="4:4" x14ac:dyDescent="0.25">
      <c r="D3405" s="190"/>
    </row>
    <row r="3406" spans="4:4" x14ac:dyDescent="0.25">
      <c r="D3406" s="190"/>
    </row>
    <row r="3407" spans="4:4" x14ac:dyDescent="0.25">
      <c r="D3407" s="190"/>
    </row>
    <row r="3408" spans="4:4" x14ac:dyDescent="0.25">
      <c r="D3408" s="190"/>
    </row>
    <row r="3409" spans="4:4" x14ac:dyDescent="0.25">
      <c r="D3409" s="190"/>
    </row>
    <row r="3410" spans="4:4" x14ac:dyDescent="0.25">
      <c r="D3410" s="190"/>
    </row>
    <row r="3411" spans="4:4" x14ac:dyDescent="0.25">
      <c r="D3411" s="190"/>
    </row>
    <row r="3412" spans="4:4" x14ac:dyDescent="0.25">
      <c r="D3412" s="190"/>
    </row>
    <row r="3413" spans="4:4" x14ac:dyDescent="0.25">
      <c r="D3413" s="190"/>
    </row>
    <row r="3414" spans="4:4" x14ac:dyDescent="0.25">
      <c r="D3414" s="190"/>
    </row>
    <row r="3415" spans="4:4" x14ac:dyDescent="0.25">
      <c r="D3415" s="190"/>
    </row>
    <row r="3416" spans="4:4" x14ac:dyDescent="0.25">
      <c r="D3416" s="190"/>
    </row>
    <row r="3417" spans="4:4" x14ac:dyDescent="0.25">
      <c r="D3417" s="190"/>
    </row>
    <row r="3418" spans="4:4" x14ac:dyDescent="0.25">
      <c r="D3418" s="190"/>
    </row>
    <row r="3419" spans="4:4" x14ac:dyDescent="0.25">
      <c r="D3419" s="190"/>
    </row>
    <row r="3420" spans="4:4" x14ac:dyDescent="0.25">
      <c r="D3420" s="190"/>
    </row>
    <row r="3421" spans="4:4" x14ac:dyDescent="0.25">
      <c r="D3421" s="190"/>
    </row>
    <row r="3422" spans="4:4" x14ac:dyDescent="0.25">
      <c r="D3422" s="190"/>
    </row>
    <row r="3423" spans="4:4" x14ac:dyDescent="0.25">
      <c r="D3423" s="190"/>
    </row>
    <row r="3424" spans="4:4" x14ac:dyDescent="0.25">
      <c r="D3424" s="190"/>
    </row>
    <row r="3425" spans="4:4" x14ac:dyDescent="0.25">
      <c r="D3425" s="190"/>
    </row>
    <row r="3426" spans="4:4" x14ac:dyDescent="0.25">
      <c r="D3426" s="190"/>
    </row>
    <row r="3427" spans="4:4" x14ac:dyDescent="0.25">
      <c r="D3427" s="190"/>
    </row>
    <row r="3428" spans="4:4" x14ac:dyDescent="0.25">
      <c r="D3428" s="190"/>
    </row>
    <row r="3429" spans="4:4" x14ac:dyDescent="0.25">
      <c r="D3429" s="190"/>
    </row>
    <row r="3430" spans="4:4" x14ac:dyDescent="0.25">
      <c r="D3430" s="190"/>
    </row>
    <row r="3431" spans="4:4" x14ac:dyDescent="0.25">
      <c r="D3431" s="190"/>
    </row>
    <row r="3432" spans="4:4" x14ac:dyDescent="0.25">
      <c r="D3432" s="190"/>
    </row>
    <row r="3433" spans="4:4" x14ac:dyDescent="0.25">
      <c r="D3433" s="190"/>
    </row>
    <row r="3434" spans="4:4" x14ac:dyDescent="0.25">
      <c r="D3434" s="190"/>
    </row>
    <row r="3435" spans="4:4" x14ac:dyDescent="0.25">
      <c r="D3435" s="190"/>
    </row>
    <row r="3436" spans="4:4" x14ac:dyDescent="0.25">
      <c r="D3436" s="190"/>
    </row>
    <row r="3437" spans="4:4" x14ac:dyDescent="0.25">
      <c r="D3437" s="190"/>
    </row>
    <row r="3438" spans="4:4" x14ac:dyDescent="0.25">
      <c r="D3438" s="190"/>
    </row>
    <row r="3439" spans="4:4" x14ac:dyDescent="0.25">
      <c r="D3439" s="190"/>
    </row>
    <row r="3440" spans="4:4" x14ac:dyDescent="0.25">
      <c r="D3440" s="190"/>
    </row>
    <row r="3441" spans="4:4" x14ac:dyDescent="0.25">
      <c r="D3441" s="190"/>
    </row>
    <row r="3442" spans="4:4" x14ac:dyDescent="0.25">
      <c r="D3442" s="190"/>
    </row>
    <row r="3443" spans="4:4" x14ac:dyDescent="0.25">
      <c r="D3443" s="190"/>
    </row>
    <row r="3444" spans="4:4" x14ac:dyDescent="0.25">
      <c r="D3444" s="190"/>
    </row>
    <row r="3445" spans="4:4" x14ac:dyDescent="0.25">
      <c r="D3445" s="190"/>
    </row>
    <row r="3446" spans="4:4" x14ac:dyDescent="0.25">
      <c r="D3446" s="190"/>
    </row>
    <row r="3447" spans="4:4" x14ac:dyDescent="0.25">
      <c r="D3447" s="190"/>
    </row>
    <row r="3448" spans="4:4" x14ac:dyDescent="0.25">
      <c r="D3448" s="190"/>
    </row>
    <row r="3449" spans="4:4" x14ac:dyDescent="0.25">
      <c r="D3449" s="190"/>
    </row>
    <row r="3450" spans="4:4" x14ac:dyDescent="0.25">
      <c r="D3450" s="190"/>
    </row>
    <row r="3451" spans="4:4" x14ac:dyDescent="0.25">
      <c r="D3451" s="190"/>
    </row>
    <row r="3452" spans="4:4" x14ac:dyDescent="0.25">
      <c r="D3452" s="190"/>
    </row>
    <row r="3453" spans="4:4" x14ac:dyDescent="0.25">
      <c r="D3453" s="190"/>
    </row>
    <row r="3454" spans="4:4" x14ac:dyDescent="0.25">
      <c r="D3454" s="190"/>
    </row>
    <row r="3455" spans="4:4" x14ac:dyDescent="0.25">
      <c r="D3455" s="190"/>
    </row>
    <row r="3456" spans="4:4" x14ac:dyDescent="0.25">
      <c r="D3456" s="190"/>
    </row>
    <row r="3457" spans="4:4" x14ac:dyDescent="0.25">
      <c r="D3457" s="190"/>
    </row>
    <row r="3458" spans="4:4" x14ac:dyDescent="0.25">
      <c r="D3458" s="190"/>
    </row>
    <row r="3459" spans="4:4" x14ac:dyDescent="0.25">
      <c r="D3459" s="190"/>
    </row>
    <row r="3460" spans="4:4" x14ac:dyDescent="0.25">
      <c r="D3460" s="190"/>
    </row>
    <row r="3461" spans="4:4" x14ac:dyDescent="0.25">
      <c r="D3461" s="190"/>
    </row>
    <row r="3462" spans="4:4" x14ac:dyDescent="0.25">
      <c r="D3462" s="190"/>
    </row>
    <row r="3463" spans="4:4" x14ac:dyDescent="0.25">
      <c r="D3463" s="190"/>
    </row>
    <row r="3464" spans="4:4" x14ac:dyDescent="0.25">
      <c r="D3464" s="190"/>
    </row>
    <row r="3465" spans="4:4" x14ac:dyDescent="0.25">
      <c r="D3465" s="190"/>
    </row>
    <row r="3466" spans="4:4" x14ac:dyDescent="0.25">
      <c r="D3466" s="190"/>
    </row>
    <row r="3467" spans="4:4" x14ac:dyDescent="0.25">
      <c r="D3467" s="190"/>
    </row>
    <row r="3468" spans="4:4" x14ac:dyDescent="0.25">
      <c r="D3468" s="190"/>
    </row>
    <row r="3469" spans="4:4" x14ac:dyDescent="0.25">
      <c r="D3469" s="190"/>
    </row>
    <row r="3470" spans="4:4" x14ac:dyDescent="0.25">
      <c r="D3470" s="190"/>
    </row>
    <row r="3471" spans="4:4" x14ac:dyDescent="0.25">
      <c r="D3471" s="190"/>
    </row>
    <row r="3472" spans="4:4" x14ac:dyDescent="0.25">
      <c r="D3472" s="190"/>
    </row>
    <row r="3473" spans="4:4" x14ac:dyDescent="0.25">
      <c r="D3473" s="190"/>
    </row>
    <row r="3474" spans="4:4" x14ac:dyDescent="0.25">
      <c r="D3474" s="190"/>
    </row>
    <row r="3475" spans="4:4" x14ac:dyDescent="0.25">
      <c r="D3475" s="190"/>
    </row>
    <row r="3476" spans="4:4" x14ac:dyDescent="0.25">
      <c r="D3476" s="190"/>
    </row>
    <row r="3477" spans="4:4" x14ac:dyDescent="0.25">
      <c r="D3477" s="190"/>
    </row>
    <row r="3478" spans="4:4" x14ac:dyDescent="0.25">
      <c r="D3478" s="190"/>
    </row>
    <row r="3479" spans="4:4" x14ac:dyDescent="0.25">
      <c r="D3479" s="190"/>
    </row>
    <row r="3480" spans="4:4" x14ac:dyDescent="0.25">
      <c r="D3480" s="190"/>
    </row>
    <row r="3481" spans="4:4" x14ac:dyDescent="0.25">
      <c r="D3481" s="190"/>
    </row>
    <row r="3482" spans="4:4" x14ac:dyDescent="0.25">
      <c r="D3482" s="190"/>
    </row>
    <row r="3483" spans="4:4" x14ac:dyDescent="0.25">
      <c r="D3483" s="190"/>
    </row>
    <row r="3484" spans="4:4" x14ac:dyDescent="0.25">
      <c r="D3484" s="190"/>
    </row>
    <row r="3485" spans="4:4" x14ac:dyDescent="0.25">
      <c r="D3485" s="190"/>
    </row>
    <row r="3486" spans="4:4" x14ac:dyDescent="0.25">
      <c r="D3486" s="190"/>
    </row>
    <row r="3487" spans="4:4" x14ac:dyDescent="0.25">
      <c r="D3487" s="190"/>
    </row>
    <row r="3488" spans="4:4" x14ac:dyDescent="0.25">
      <c r="D3488" s="190"/>
    </row>
    <row r="3489" spans="4:4" x14ac:dyDescent="0.25">
      <c r="D3489" s="190"/>
    </row>
    <row r="3490" spans="4:4" x14ac:dyDescent="0.25">
      <c r="D3490" s="190"/>
    </row>
    <row r="3491" spans="4:4" x14ac:dyDescent="0.25">
      <c r="D3491" s="190"/>
    </row>
    <row r="3492" spans="4:4" x14ac:dyDescent="0.25">
      <c r="D3492" s="190"/>
    </row>
    <row r="3493" spans="4:4" x14ac:dyDescent="0.25">
      <c r="D3493" s="190"/>
    </row>
    <row r="3494" spans="4:4" x14ac:dyDescent="0.25">
      <c r="D3494" s="190"/>
    </row>
    <row r="3495" spans="4:4" x14ac:dyDescent="0.25">
      <c r="D3495" s="190"/>
    </row>
    <row r="3496" spans="4:4" x14ac:dyDescent="0.25">
      <c r="D3496" s="190"/>
    </row>
    <row r="3497" spans="4:4" x14ac:dyDescent="0.25">
      <c r="D3497" s="190"/>
    </row>
    <row r="3498" spans="4:4" x14ac:dyDescent="0.25">
      <c r="D3498" s="190"/>
    </row>
    <row r="3499" spans="4:4" x14ac:dyDescent="0.25">
      <c r="D3499" s="190"/>
    </row>
    <row r="3500" spans="4:4" x14ac:dyDescent="0.25">
      <c r="D3500" s="190"/>
    </row>
    <row r="3501" spans="4:4" x14ac:dyDescent="0.25">
      <c r="D3501" s="190"/>
    </row>
    <row r="3502" spans="4:4" x14ac:dyDescent="0.25">
      <c r="D3502" s="190"/>
    </row>
    <row r="3503" spans="4:4" x14ac:dyDescent="0.25">
      <c r="D3503" s="190"/>
    </row>
    <row r="3504" spans="4:4" x14ac:dyDescent="0.25">
      <c r="D3504" s="190"/>
    </row>
    <row r="3505" spans="4:4" x14ac:dyDescent="0.25">
      <c r="D3505" s="190"/>
    </row>
    <row r="3506" spans="4:4" x14ac:dyDescent="0.25">
      <c r="D3506" s="190"/>
    </row>
    <row r="3507" spans="4:4" x14ac:dyDescent="0.25">
      <c r="D3507" s="190"/>
    </row>
    <row r="3508" spans="4:4" x14ac:dyDescent="0.25">
      <c r="D3508" s="190"/>
    </row>
    <row r="3509" spans="4:4" x14ac:dyDescent="0.25">
      <c r="D3509" s="190"/>
    </row>
    <row r="3510" spans="4:4" x14ac:dyDescent="0.25">
      <c r="D3510" s="190"/>
    </row>
    <row r="3511" spans="4:4" x14ac:dyDescent="0.25">
      <c r="D3511" s="190"/>
    </row>
    <row r="3512" spans="4:4" x14ac:dyDescent="0.25">
      <c r="D3512" s="190"/>
    </row>
    <row r="3513" spans="4:4" x14ac:dyDescent="0.25">
      <c r="D3513" s="190"/>
    </row>
    <row r="3514" spans="4:4" x14ac:dyDescent="0.25">
      <c r="D3514" s="190"/>
    </row>
    <row r="3515" spans="4:4" x14ac:dyDescent="0.25">
      <c r="D3515" s="190"/>
    </row>
    <row r="3516" spans="4:4" x14ac:dyDescent="0.25">
      <c r="D3516" s="190"/>
    </row>
    <row r="3517" spans="4:4" x14ac:dyDescent="0.25">
      <c r="D3517" s="190"/>
    </row>
    <row r="3518" spans="4:4" x14ac:dyDescent="0.25">
      <c r="D3518" s="190"/>
    </row>
    <row r="3519" spans="4:4" x14ac:dyDescent="0.25">
      <c r="D3519" s="190"/>
    </row>
    <row r="3520" spans="4:4" x14ac:dyDescent="0.25">
      <c r="D3520" s="190"/>
    </row>
    <row r="3521" spans="4:4" x14ac:dyDescent="0.25">
      <c r="D3521" s="190"/>
    </row>
    <row r="3522" spans="4:4" x14ac:dyDescent="0.25">
      <c r="D3522" s="190"/>
    </row>
    <row r="3523" spans="4:4" x14ac:dyDescent="0.25">
      <c r="D3523" s="190"/>
    </row>
    <row r="3524" spans="4:4" x14ac:dyDescent="0.25">
      <c r="D3524" s="190"/>
    </row>
    <row r="3525" spans="4:4" x14ac:dyDescent="0.25">
      <c r="D3525" s="190"/>
    </row>
    <row r="3526" spans="4:4" x14ac:dyDescent="0.25">
      <c r="D3526" s="190"/>
    </row>
    <row r="3527" spans="4:4" x14ac:dyDescent="0.25">
      <c r="D3527" s="190"/>
    </row>
    <row r="3528" spans="4:4" x14ac:dyDescent="0.25">
      <c r="D3528" s="190"/>
    </row>
    <row r="3529" spans="4:4" x14ac:dyDescent="0.25">
      <c r="D3529" s="190"/>
    </row>
    <row r="3530" spans="4:4" x14ac:dyDescent="0.25">
      <c r="D3530" s="190"/>
    </row>
    <row r="3531" spans="4:4" x14ac:dyDescent="0.25">
      <c r="D3531" s="190"/>
    </row>
    <row r="3532" spans="4:4" x14ac:dyDescent="0.25">
      <c r="D3532" s="190"/>
    </row>
    <row r="3533" spans="4:4" x14ac:dyDescent="0.25">
      <c r="D3533" s="190"/>
    </row>
    <row r="3534" spans="4:4" x14ac:dyDescent="0.25">
      <c r="D3534" s="190"/>
    </row>
    <row r="3535" spans="4:4" x14ac:dyDescent="0.25">
      <c r="D3535" s="190"/>
    </row>
    <row r="3536" spans="4:4" x14ac:dyDescent="0.25">
      <c r="D3536" s="190"/>
    </row>
    <row r="3537" spans="4:4" x14ac:dyDescent="0.25">
      <c r="D3537" s="190"/>
    </row>
    <row r="3538" spans="4:4" x14ac:dyDescent="0.25">
      <c r="D3538" s="190"/>
    </row>
    <row r="3539" spans="4:4" x14ac:dyDescent="0.25">
      <c r="D3539" s="190"/>
    </row>
    <row r="3540" spans="4:4" x14ac:dyDescent="0.25">
      <c r="D3540" s="190"/>
    </row>
    <row r="3541" spans="4:4" x14ac:dyDescent="0.25">
      <c r="D3541" s="190"/>
    </row>
    <row r="3542" spans="4:4" x14ac:dyDescent="0.25">
      <c r="D3542" s="190"/>
    </row>
    <row r="3543" spans="4:4" x14ac:dyDescent="0.25">
      <c r="D3543" s="190"/>
    </row>
    <row r="3544" spans="4:4" x14ac:dyDescent="0.25">
      <c r="D3544" s="190"/>
    </row>
    <row r="3545" spans="4:4" x14ac:dyDescent="0.25">
      <c r="D3545" s="190"/>
    </row>
    <row r="3546" spans="4:4" x14ac:dyDescent="0.25">
      <c r="D3546" s="190"/>
    </row>
    <row r="3547" spans="4:4" x14ac:dyDescent="0.25">
      <c r="D3547" s="190"/>
    </row>
    <row r="3548" spans="4:4" x14ac:dyDescent="0.25">
      <c r="D3548" s="190"/>
    </row>
    <row r="3549" spans="4:4" x14ac:dyDescent="0.25">
      <c r="D3549" s="190"/>
    </row>
    <row r="3550" spans="4:4" x14ac:dyDescent="0.25">
      <c r="D3550" s="190"/>
    </row>
    <row r="3551" spans="4:4" x14ac:dyDescent="0.25">
      <c r="D3551" s="190"/>
    </row>
    <row r="3552" spans="4:4" x14ac:dyDescent="0.25">
      <c r="D3552" s="190"/>
    </row>
    <row r="3553" spans="4:4" x14ac:dyDescent="0.25">
      <c r="D3553" s="190"/>
    </row>
    <row r="3554" spans="4:4" x14ac:dyDescent="0.25">
      <c r="D3554" s="190"/>
    </row>
    <row r="3555" spans="4:4" x14ac:dyDescent="0.25">
      <c r="D3555" s="190"/>
    </row>
    <row r="3556" spans="4:4" x14ac:dyDescent="0.25">
      <c r="D3556" s="190"/>
    </row>
    <row r="3557" spans="4:4" x14ac:dyDescent="0.25">
      <c r="D3557" s="190"/>
    </row>
    <row r="3558" spans="4:4" x14ac:dyDescent="0.25">
      <c r="D3558" s="190"/>
    </row>
    <row r="3559" spans="4:4" x14ac:dyDescent="0.25">
      <c r="D3559" s="190"/>
    </row>
    <row r="3560" spans="4:4" x14ac:dyDescent="0.25">
      <c r="D3560" s="190"/>
    </row>
    <row r="3561" spans="4:4" x14ac:dyDescent="0.25">
      <c r="D3561" s="190"/>
    </row>
    <row r="3562" spans="4:4" x14ac:dyDescent="0.25">
      <c r="D3562" s="190"/>
    </row>
    <row r="3563" spans="4:4" x14ac:dyDescent="0.25">
      <c r="D3563" s="190"/>
    </row>
    <row r="3564" spans="4:4" x14ac:dyDescent="0.25">
      <c r="D3564" s="190"/>
    </row>
    <row r="3565" spans="4:4" x14ac:dyDescent="0.25">
      <c r="D3565" s="190"/>
    </row>
    <row r="3566" spans="4:4" x14ac:dyDescent="0.25">
      <c r="D3566" s="190"/>
    </row>
    <row r="3567" spans="4:4" x14ac:dyDescent="0.25">
      <c r="D3567" s="190"/>
    </row>
    <row r="3568" spans="4:4" x14ac:dyDescent="0.25">
      <c r="D3568" s="190"/>
    </row>
    <row r="3569" spans="4:4" x14ac:dyDescent="0.25">
      <c r="D3569" s="190"/>
    </row>
    <row r="3570" spans="4:4" x14ac:dyDescent="0.25">
      <c r="D3570" s="190"/>
    </row>
    <row r="3571" spans="4:4" x14ac:dyDescent="0.25">
      <c r="D3571" s="190"/>
    </row>
    <row r="3572" spans="4:4" x14ac:dyDescent="0.25">
      <c r="D3572" s="190"/>
    </row>
    <row r="3573" spans="4:4" x14ac:dyDescent="0.25">
      <c r="D3573" s="190"/>
    </row>
    <row r="3574" spans="4:4" x14ac:dyDescent="0.25">
      <c r="D3574" s="190"/>
    </row>
    <row r="3575" spans="4:4" x14ac:dyDescent="0.25">
      <c r="D3575" s="190"/>
    </row>
    <row r="3576" spans="4:4" x14ac:dyDescent="0.25">
      <c r="D3576" s="190"/>
    </row>
    <row r="3577" spans="4:4" x14ac:dyDescent="0.25">
      <c r="D3577" s="190"/>
    </row>
    <row r="3578" spans="4:4" x14ac:dyDescent="0.25">
      <c r="D3578" s="190"/>
    </row>
    <row r="3579" spans="4:4" x14ac:dyDescent="0.25">
      <c r="D3579" s="190"/>
    </row>
    <row r="3580" spans="4:4" x14ac:dyDescent="0.25">
      <c r="D3580" s="190"/>
    </row>
    <row r="3581" spans="4:4" x14ac:dyDescent="0.25">
      <c r="D3581" s="190"/>
    </row>
    <row r="3582" spans="4:4" x14ac:dyDescent="0.25">
      <c r="D3582" s="190"/>
    </row>
    <row r="3583" spans="4:4" x14ac:dyDescent="0.25">
      <c r="D3583" s="190"/>
    </row>
    <row r="3584" spans="4:4" x14ac:dyDescent="0.25">
      <c r="D3584" s="190"/>
    </row>
    <row r="3585" spans="4:4" x14ac:dyDescent="0.25">
      <c r="D3585" s="190"/>
    </row>
    <row r="3586" spans="4:4" x14ac:dyDescent="0.25">
      <c r="D3586" s="190"/>
    </row>
    <row r="3587" spans="4:4" x14ac:dyDescent="0.25">
      <c r="D3587" s="190"/>
    </row>
    <row r="3588" spans="4:4" x14ac:dyDescent="0.25">
      <c r="D3588" s="190"/>
    </row>
    <row r="3589" spans="4:4" x14ac:dyDescent="0.25">
      <c r="D3589" s="190"/>
    </row>
    <row r="3590" spans="4:4" x14ac:dyDescent="0.25">
      <c r="D3590" s="190"/>
    </row>
    <row r="3591" spans="4:4" x14ac:dyDescent="0.25">
      <c r="D3591" s="190"/>
    </row>
    <row r="3592" spans="4:4" x14ac:dyDescent="0.25">
      <c r="D3592" s="190"/>
    </row>
    <row r="3593" spans="4:4" x14ac:dyDescent="0.25">
      <c r="D3593" s="190"/>
    </row>
    <row r="3594" spans="4:4" x14ac:dyDescent="0.25">
      <c r="D3594" s="190"/>
    </row>
    <row r="3595" spans="4:4" x14ac:dyDescent="0.25">
      <c r="D3595" s="190"/>
    </row>
    <row r="3596" spans="4:4" x14ac:dyDescent="0.25">
      <c r="D3596" s="190"/>
    </row>
    <row r="3597" spans="4:4" x14ac:dyDescent="0.25">
      <c r="D3597" s="190"/>
    </row>
    <row r="3598" spans="4:4" x14ac:dyDescent="0.25">
      <c r="D3598" s="190"/>
    </row>
    <row r="3599" spans="4:4" x14ac:dyDescent="0.25">
      <c r="D3599" s="190"/>
    </row>
    <row r="3600" spans="4:4" x14ac:dyDescent="0.25">
      <c r="D3600" s="190"/>
    </row>
    <row r="3601" spans="4:4" x14ac:dyDescent="0.25">
      <c r="D3601" s="190"/>
    </row>
    <row r="3602" spans="4:4" x14ac:dyDescent="0.25">
      <c r="D3602" s="190"/>
    </row>
    <row r="3603" spans="4:4" x14ac:dyDescent="0.25">
      <c r="D3603" s="190"/>
    </row>
    <row r="3604" spans="4:4" x14ac:dyDescent="0.25">
      <c r="D3604" s="190"/>
    </row>
    <row r="3605" spans="4:4" x14ac:dyDescent="0.25">
      <c r="D3605" s="190"/>
    </row>
    <row r="3606" spans="4:4" x14ac:dyDescent="0.25">
      <c r="D3606" s="190"/>
    </row>
    <row r="3607" spans="4:4" x14ac:dyDescent="0.25">
      <c r="D3607" s="190"/>
    </row>
    <row r="3608" spans="4:4" x14ac:dyDescent="0.25">
      <c r="D3608" s="190"/>
    </row>
    <row r="3609" spans="4:4" x14ac:dyDescent="0.25">
      <c r="D3609" s="190"/>
    </row>
    <row r="3610" spans="4:4" x14ac:dyDescent="0.25">
      <c r="D3610" s="190"/>
    </row>
    <row r="3611" spans="4:4" x14ac:dyDescent="0.25">
      <c r="D3611" s="190"/>
    </row>
    <row r="3612" spans="4:4" x14ac:dyDescent="0.25">
      <c r="D3612" s="190"/>
    </row>
    <row r="3613" spans="4:4" x14ac:dyDescent="0.25">
      <c r="D3613" s="190"/>
    </row>
    <row r="3614" spans="4:4" x14ac:dyDescent="0.25">
      <c r="D3614" s="190"/>
    </row>
    <row r="3615" spans="4:4" x14ac:dyDescent="0.25">
      <c r="D3615" s="190"/>
    </row>
    <row r="3616" spans="4:4" x14ac:dyDescent="0.25">
      <c r="D3616" s="190"/>
    </row>
    <row r="3617" spans="4:4" x14ac:dyDescent="0.25">
      <c r="D3617" s="190"/>
    </row>
    <row r="3618" spans="4:4" x14ac:dyDescent="0.25">
      <c r="D3618" s="190"/>
    </row>
    <row r="3619" spans="4:4" x14ac:dyDescent="0.25">
      <c r="D3619" s="190"/>
    </row>
    <row r="3620" spans="4:4" x14ac:dyDescent="0.25">
      <c r="D3620" s="190"/>
    </row>
    <row r="3621" spans="4:4" x14ac:dyDescent="0.25">
      <c r="D3621" s="190"/>
    </row>
    <row r="3622" spans="4:4" x14ac:dyDescent="0.25">
      <c r="D3622" s="190"/>
    </row>
    <row r="3623" spans="4:4" x14ac:dyDescent="0.25">
      <c r="D3623" s="190"/>
    </row>
    <row r="3624" spans="4:4" x14ac:dyDescent="0.25">
      <c r="D3624" s="190"/>
    </row>
    <row r="3625" spans="4:4" x14ac:dyDescent="0.25">
      <c r="D3625" s="190"/>
    </row>
    <row r="3626" spans="4:4" x14ac:dyDescent="0.25">
      <c r="D3626" s="190"/>
    </row>
    <row r="3627" spans="4:4" x14ac:dyDescent="0.25">
      <c r="D3627" s="190"/>
    </row>
    <row r="3628" spans="4:4" x14ac:dyDescent="0.25">
      <c r="D3628" s="190"/>
    </row>
    <row r="3629" spans="4:4" x14ac:dyDescent="0.25">
      <c r="D3629" s="190"/>
    </row>
    <row r="3630" spans="4:4" x14ac:dyDescent="0.25">
      <c r="D3630" s="190"/>
    </row>
    <row r="3631" spans="4:4" x14ac:dyDescent="0.25">
      <c r="D3631" s="190"/>
    </row>
    <row r="3632" spans="4:4" x14ac:dyDescent="0.25">
      <c r="D3632" s="190"/>
    </row>
    <row r="3633" spans="4:4" x14ac:dyDescent="0.25">
      <c r="D3633" s="190"/>
    </row>
    <row r="3634" spans="4:4" x14ac:dyDescent="0.25">
      <c r="D3634" s="190"/>
    </row>
    <row r="3635" spans="4:4" x14ac:dyDescent="0.25">
      <c r="D3635" s="190"/>
    </row>
    <row r="3636" spans="4:4" x14ac:dyDescent="0.25">
      <c r="D3636" s="190"/>
    </row>
    <row r="3637" spans="4:4" x14ac:dyDescent="0.25">
      <c r="D3637" s="190"/>
    </row>
    <row r="3638" spans="4:4" x14ac:dyDescent="0.25">
      <c r="D3638" s="190"/>
    </row>
    <row r="3639" spans="4:4" x14ac:dyDescent="0.25">
      <c r="D3639" s="190"/>
    </row>
    <row r="3640" spans="4:4" x14ac:dyDescent="0.25">
      <c r="D3640" s="190"/>
    </row>
    <row r="3641" spans="4:4" x14ac:dyDescent="0.25">
      <c r="D3641" s="190"/>
    </row>
    <row r="3642" spans="4:4" x14ac:dyDescent="0.25">
      <c r="D3642" s="190"/>
    </row>
    <row r="3643" spans="4:4" x14ac:dyDescent="0.25">
      <c r="D3643" s="190"/>
    </row>
    <row r="3644" spans="4:4" x14ac:dyDescent="0.25">
      <c r="D3644" s="190"/>
    </row>
    <row r="3645" spans="4:4" x14ac:dyDescent="0.25">
      <c r="D3645" s="190"/>
    </row>
    <row r="3646" spans="4:4" x14ac:dyDescent="0.25">
      <c r="D3646" s="190"/>
    </row>
    <row r="3647" spans="4:4" x14ac:dyDescent="0.25">
      <c r="D3647" s="190"/>
    </row>
    <row r="3648" spans="4:4" x14ac:dyDescent="0.25">
      <c r="D3648" s="190"/>
    </row>
    <row r="3649" spans="4:4" x14ac:dyDescent="0.25">
      <c r="D3649" s="190"/>
    </row>
    <row r="3650" spans="4:4" x14ac:dyDescent="0.25">
      <c r="D3650" s="190"/>
    </row>
    <row r="3651" spans="4:4" x14ac:dyDescent="0.25">
      <c r="D3651" s="190"/>
    </row>
    <row r="3652" spans="4:4" x14ac:dyDescent="0.25">
      <c r="D3652" s="190"/>
    </row>
    <row r="3653" spans="4:4" x14ac:dyDescent="0.25">
      <c r="D3653" s="190"/>
    </row>
    <row r="3654" spans="4:4" x14ac:dyDescent="0.25">
      <c r="D3654" s="190"/>
    </row>
    <row r="3655" spans="4:4" x14ac:dyDescent="0.25">
      <c r="D3655" s="190"/>
    </row>
    <row r="3656" spans="4:4" x14ac:dyDescent="0.25">
      <c r="D3656" s="190"/>
    </row>
    <row r="3657" spans="4:4" x14ac:dyDescent="0.25">
      <c r="D3657" s="190"/>
    </row>
    <row r="3658" spans="4:4" x14ac:dyDescent="0.25">
      <c r="D3658" s="190"/>
    </row>
    <row r="3659" spans="4:4" x14ac:dyDescent="0.25">
      <c r="D3659" s="190"/>
    </row>
    <row r="3660" spans="4:4" x14ac:dyDescent="0.25">
      <c r="D3660" s="190"/>
    </row>
    <row r="3661" spans="4:4" x14ac:dyDescent="0.25">
      <c r="D3661" s="190"/>
    </row>
    <row r="3662" spans="4:4" x14ac:dyDescent="0.25">
      <c r="D3662" s="190"/>
    </row>
    <row r="3663" spans="4:4" x14ac:dyDescent="0.25">
      <c r="D3663" s="190"/>
    </row>
    <row r="3664" spans="4:4" x14ac:dyDescent="0.25">
      <c r="D3664" s="190"/>
    </row>
    <row r="3665" spans="4:4" x14ac:dyDescent="0.25">
      <c r="D3665" s="190"/>
    </row>
    <row r="3666" spans="4:4" x14ac:dyDescent="0.25">
      <c r="D3666" s="190"/>
    </row>
    <row r="3667" spans="4:4" x14ac:dyDescent="0.25">
      <c r="D3667" s="190"/>
    </row>
    <row r="3668" spans="4:4" x14ac:dyDescent="0.25">
      <c r="D3668" s="190"/>
    </row>
    <row r="3669" spans="4:4" x14ac:dyDescent="0.25">
      <c r="D3669" s="190"/>
    </row>
    <row r="3670" spans="4:4" x14ac:dyDescent="0.25">
      <c r="D3670" s="190"/>
    </row>
    <row r="3671" spans="4:4" x14ac:dyDescent="0.25">
      <c r="D3671" s="190"/>
    </row>
    <row r="3672" spans="4:4" x14ac:dyDescent="0.25">
      <c r="D3672" s="190"/>
    </row>
    <row r="3673" spans="4:4" x14ac:dyDescent="0.25">
      <c r="D3673" s="190"/>
    </row>
    <row r="3674" spans="4:4" x14ac:dyDescent="0.25">
      <c r="D3674" s="190"/>
    </row>
    <row r="3675" spans="4:4" x14ac:dyDescent="0.25">
      <c r="D3675" s="190"/>
    </row>
    <row r="3676" spans="4:4" x14ac:dyDescent="0.25">
      <c r="D3676" s="190"/>
    </row>
    <row r="3677" spans="4:4" x14ac:dyDescent="0.25">
      <c r="D3677" s="190"/>
    </row>
    <row r="3678" spans="4:4" x14ac:dyDescent="0.25">
      <c r="D3678" s="190"/>
    </row>
    <row r="3679" spans="4:4" x14ac:dyDescent="0.25">
      <c r="D3679" s="190"/>
    </row>
    <row r="3680" spans="4:4" x14ac:dyDescent="0.25">
      <c r="D3680" s="190"/>
    </row>
    <row r="3681" spans="4:4" x14ac:dyDescent="0.25">
      <c r="D3681" s="190"/>
    </row>
    <row r="3682" spans="4:4" x14ac:dyDescent="0.25">
      <c r="D3682" s="190"/>
    </row>
    <row r="3683" spans="4:4" x14ac:dyDescent="0.25">
      <c r="D3683" s="190"/>
    </row>
    <row r="3684" spans="4:4" x14ac:dyDescent="0.25">
      <c r="D3684" s="190"/>
    </row>
    <row r="3685" spans="4:4" x14ac:dyDescent="0.25">
      <c r="D3685" s="190"/>
    </row>
    <row r="3686" spans="4:4" x14ac:dyDescent="0.25">
      <c r="D3686" s="190"/>
    </row>
    <row r="3687" spans="4:4" x14ac:dyDescent="0.25">
      <c r="D3687" s="190"/>
    </row>
    <row r="3688" spans="4:4" x14ac:dyDescent="0.25">
      <c r="D3688" s="190"/>
    </row>
    <row r="3689" spans="4:4" x14ac:dyDescent="0.25">
      <c r="D3689" s="190"/>
    </row>
    <row r="3690" spans="4:4" x14ac:dyDescent="0.25">
      <c r="D3690" s="190"/>
    </row>
    <row r="3691" spans="4:4" x14ac:dyDescent="0.25">
      <c r="D3691" s="190"/>
    </row>
    <row r="3692" spans="4:4" x14ac:dyDescent="0.25">
      <c r="D3692" s="190"/>
    </row>
    <row r="3693" spans="4:4" x14ac:dyDescent="0.25">
      <c r="D3693" s="190"/>
    </row>
    <row r="3694" spans="4:4" x14ac:dyDescent="0.25">
      <c r="D3694" s="190"/>
    </row>
    <row r="3695" spans="4:4" x14ac:dyDescent="0.25">
      <c r="D3695" s="190"/>
    </row>
    <row r="3696" spans="4:4" x14ac:dyDescent="0.25">
      <c r="D3696" s="190"/>
    </row>
    <row r="3697" spans="4:4" x14ac:dyDescent="0.25">
      <c r="D3697" s="190"/>
    </row>
    <row r="3698" spans="4:4" x14ac:dyDescent="0.25">
      <c r="D3698" s="190"/>
    </row>
    <row r="3699" spans="4:4" x14ac:dyDescent="0.25">
      <c r="D3699" s="190"/>
    </row>
    <row r="3700" spans="4:4" x14ac:dyDescent="0.25">
      <c r="D3700" s="190"/>
    </row>
    <row r="3701" spans="4:4" x14ac:dyDescent="0.25">
      <c r="D3701" s="190"/>
    </row>
    <row r="3702" spans="4:4" x14ac:dyDescent="0.25">
      <c r="D3702" s="190"/>
    </row>
    <row r="3703" spans="4:4" x14ac:dyDescent="0.25">
      <c r="D3703" s="190"/>
    </row>
    <row r="3704" spans="4:4" x14ac:dyDescent="0.25">
      <c r="D3704" s="190"/>
    </row>
    <row r="3705" spans="4:4" x14ac:dyDescent="0.25">
      <c r="D3705" s="190"/>
    </row>
    <row r="3706" spans="4:4" x14ac:dyDescent="0.25">
      <c r="D3706" s="190"/>
    </row>
    <row r="3707" spans="4:4" x14ac:dyDescent="0.25">
      <c r="D3707" s="190"/>
    </row>
    <row r="3708" spans="4:4" x14ac:dyDescent="0.25">
      <c r="D3708" s="190"/>
    </row>
    <row r="3709" spans="4:4" x14ac:dyDescent="0.25">
      <c r="D3709" s="190"/>
    </row>
    <row r="3710" spans="4:4" x14ac:dyDescent="0.25">
      <c r="D3710" s="190"/>
    </row>
    <row r="3711" spans="4:4" x14ac:dyDescent="0.25">
      <c r="D3711" s="190"/>
    </row>
    <row r="3712" spans="4:4" x14ac:dyDescent="0.25">
      <c r="D3712" s="190"/>
    </row>
    <row r="3713" spans="4:4" x14ac:dyDescent="0.25">
      <c r="D3713" s="190"/>
    </row>
    <row r="3714" spans="4:4" x14ac:dyDescent="0.25">
      <c r="D3714" s="190"/>
    </row>
    <row r="3715" spans="4:4" x14ac:dyDescent="0.25">
      <c r="D3715" s="190"/>
    </row>
    <row r="3716" spans="4:4" x14ac:dyDescent="0.25">
      <c r="D3716" s="190"/>
    </row>
    <row r="3717" spans="4:4" x14ac:dyDescent="0.25">
      <c r="D3717" s="190"/>
    </row>
    <row r="3718" spans="4:4" x14ac:dyDescent="0.25">
      <c r="D3718" s="190"/>
    </row>
    <row r="3719" spans="4:4" x14ac:dyDescent="0.25">
      <c r="D3719" s="190"/>
    </row>
    <row r="3720" spans="4:4" x14ac:dyDescent="0.25">
      <c r="D3720" s="190"/>
    </row>
    <row r="3721" spans="4:4" x14ac:dyDescent="0.25">
      <c r="D3721" s="190"/>
    </row>
    <row r="3722" spans="4:4" x14ac:dyDescent="0.25">
      <c r="D3722" s="190"/>
    </row>
    <row r="3723" spans="4:4" x14ac:dyDescent="0.25">
      <c r="D3723" s="190"/>
    </row>
    <row r="3724" spans="4:4" x14ac:dyDescent="0.25">
      <c r="D3724" s="190"/>
    </row>
    <row r="3725" spans="4:4" x14ac:dyDescent="0.25">
      <c r="D3725" s="190"/>
    </row>
    <row r="3726" spans="4:4" x14ac:dyDescent="0.25">
      <c r="D3726" s="190"/>
    </row>
    <row r="3727" spans="4:4" x14ac:dyDescent="0.25">
      <c r="D3727" s="190"/>
    </row>
    <row r="3728" spans="4:4" x14ac:dyDescent="0.25">
      <c r="D3728" s="190"/>
    </row>
    <row r="3729" spans="4:4" x14ac:dyDescent="0.25">
      <c r="D3729" s="190"/>
    </row>
    <row r="3730" spans="4:4" x14ac:dyDescent="0.25">
      <c r="D3730" s="190"/>
    </row>
    <row r="3731" spans="4:4" x14ac:dyDescent="0.25">
      <c r="D3731" s="190"/>
    </row>
    <row r="3732" spans="4:4" x14ac:dyDescent="0.25">
      <c r="D3732" s="190"/>
    </row>
    <row r="3733" spans="4:4" x14ac:dyDescent="0.25">
      <c r="D3733" s="190"/>
    </row>
    <row r="3734" spans="4:4" x14ac:dyDescent="0.25">
      <c r="D3734" s="190"/>
    </row>
    <row r="3735" spans="4:4" x14ac:dyDescent="0.25">
      <c r="D3735" s="190"/>
    </row>
    <row r="3736" spans="4:4" x14ac:dyDescent="0.25">
      <c r="D3736" s="190"/>
    </row>
    <row r="3737" spans="4:4" x14ac:dyDescent="0.25">
      <c r="D3737" s="190"/>
    </row>
    <row r="3738" spans="4:4" x14ac:dyDescent="0.25">
      <c r="D3738" s="190"/>
    </row>
    <row r="3739" spans="4:4" x14ac:dyDescent="0.25">
      <c r="D3739" s="190"/>
    </row>
    <row r="3740" spans="4:4" x14ac:dyDescent="0.25">
      <c r="D3740" s="190"/>
    </row>
    <row r="3741" spans="4:4" x14ac:dyDescent="0.25">
      <c r="D3741" s="190"/>
    </row>
    <row r="3742" spans="4:4" x14ac:dyDescent="0.25">
      <c r="D3742" s="190"/>
    </row>
    <row r="3743" spans="4:4" x14ac:dyDescent="0.25">
      <c r="D3743" s="190"/>
    </row>
    <row r="3744" spans="4:4" x14ac:dyDescent="0.25">
      <c r="D3744" s="190"/>
    </row>
    <row r="3745" spans="4:4" x14ac:dyDescent="0.25">
      <c r="D3745" s="190"/>
    </row>
    <row r="3746" spans="4:4" x14ac:dyDescent="0.25">
      <c r="D3746" s="190"/>
    </row>
    <row r="3747" spans="4:4" x14ac:dyDescent="0.25">
      <c r="D3747" s="190"/>
    </row>
    <row r="3748" spans="4:4" x14ac:dyDescent="0.25">
      <c r="D3748" s="190"/>
    </row>
    <row r="3749" spans="4:4" x14ac:dyDescent="0.25">
      <c r="D3749" s="190"/>
    </row>
    <row r="3750" spans="4:4" x14ac:dyDescent="0.25">
      <c r="D3750" s="190"/>
    </row>
    <row r="3751" spans="4:4" x14ac:dyDescent="0.25">
      <c r="D3751" s="190"/>
    </row>
    <row r="3752" spans="4:4" x14ac:dyDescent="0.25">
      <c r="D3752" s="190"/>
    </row>
    <row r="3753" spans="4:4" x14ac:dyDescent="0.25">
      <c r="D3753" s="190"/>
    </row>
    <row r="3754" spans="4:4" x14ac:dyDescent="0.25">
      <c r="D3754" s="190"/>
    </row>
    <row r="3755" spans="4:4" x14ac:dyDescent="0.25">
      <c r="D3755" s="190"/>
    </row>
    <row r="3756" spans="4:4" x14ac:dyDescent="0.25">
      <c r="D3756" s="190"/>
    </row>
    <row r="3757" spans="4:4" x14ac:dyDescent="0.25">
      <c r="D3757" s="190"/>
    </row>
    <row r="3758" spans="4:4" x14ac:dyDescent="0.25">
      <c r="D3758" s="190"/>
    </row>
    <row r="3759" spans="4:4" x14ac:dyDescent="0.25">
      <c r="D3759" s="190"/>
    </row>
    <row r="3760" spans="4:4" x14ac:dyDescent="0.25">
      <c r="D3760" s="190"/>
    </row>
    <row r="3761" spans="4:4" x14ac:dyDescent="0.25">
      <c r="D3761" s="190"/>
    </row>
    <row r="3762" spans="4:4" x14ac:dyDescent="0.25">
      <c r="D3762" s="190"/>
    </row>
    <row r="3763" spans="4:4" x14ac:dyDescent="0.25">
      <c r="D3763" s="190"/>
    </row>
    <row r="3764" spans="4:4" x14ac:dyDescent="0.25">
      <c r="D3764" s="190"/>
    </row>
    <row r="3765" spans="4:4" x14ac:dyDescent="0.25">
      <c r="D3765" s="190"/>
    </row>
    <row r="3766" spans="4:4" x14ac:dyDescent="0.25">
      <c r="D3766" s="190"/>
    </row>
    <row r="3767" spans="4:4" x14ac:dyDescent="0.25">
      <c r="D3767" s="190"/>
    </row>
    <row r="3768" spans="4:4" x14ac:dyDescent="0.25">
      <c r="D3768" s="190"/>
    </row>
    <row r="3769" spans="4:4" x14ac:dyDescent="0.25">
      <c r="D3769" s="190"/>
    </row>
    <row r="3770" spans="4:4" x14ac:dyDescent="0.25">
      <c r="D3770" s="190"/>
    </row>
    <row r="3771" spans="4:4" x14ac:dyDescent="0.25">
      <c r="D3771" s="190"/>
    </row>
    <row r="3772" spans="4:4" x14ac:dyDescent="0.25">
      <c r="D3772" s="190"/>
    </row>
    <row r="3773" spans="4:4" x14ac:dyDescent="0.25">
      <c r="D3773" s="190"/>
    </row>
    <row r="3774" spans="4:4" x14ac:dyDescent="0.25">
      <c r="D3774" s="190"/>
    </row>
    <row r="3775" spans="4:4" x14ac:dyDescent="0.25">
      <c r="D3775" s="190"/>
    </row>
    <row r="3776" spans="4:4" x14ac:dyDescent="0.25">
      <c r="D3776" s="190"/>
    </row>
    <row r="3777" spans="4:4" x14ac:dyDescent="0.25">
      <c r="D3777" s="190"/>
    </row>
    <row r="3778" spans="4:4" x14ac:dyDescent="0.25">
      <c r="D3778" s="190"/>
    </row>
    <row r="3779" spans="4:4" x14ac:dyDescent="0.25">
      <c r="D3779" s="190"/>
    </row>
    <row r="3780" spans="4:4" x14ac:dyDescent="0.25">
      <c r="D3780" s="190"/>
    </row>
    <row r="3781" spans="4:4" x14ac:dyDescent="0.25">
      <c r="D3781" s="190"/>
    </row>
    <row r="3782" spans="4:4" x14ac:dyDescent="0.25">
      <c r="D3782" s="190"/>
    </row>
    <row r="3783" spans="4:4" x14ac:dyDescent="0.25">
      <c r="D3783" s="190"/>
    </row>
    <row r="3784" spans="4:4" x14ac:dyDescent="0.25">
      <c r="D3784" s="190"/>
    </row>
    <row r="3785" spans="4:4" x14ac:dyDescent="0.25">
      <c r="D3785" s="190"/>
    </row>
    <row r="3786" spans="4:4" x14ac:dyDescent="0.25">
      <c r="D3786" s="190"/>
    </row>
    <row r="3787" spans="4:4" x14ac:dyDescent="0.25">
      <c r="D3787" s="190"/>
    </row>
    <row r="3788" spans="4:4" x14ac:dyDescent="0.25">
      <c r="D3788" s="190"/>
    </row>
    <row r="3789" spans="4:4" x14ac:dyDescent="0.25">
      <c r="D3789" s="190"/>
    </row>
    <row r="3790" spans="4:4" x14ac:dyDescent="0.25">
      <c r="D3790" s="190"/>
    </row>
    <row r="3791" spans="4:4" x14ac:dyDescent="0.25">
      <c r="D3791" s="190"/>
    </row>
    <row r="3792" spans="4:4" x14ac:dyDescent="0.25">
      <c r="D3792" s="190"/>
    </row>
    <row r="3793" spans="4:4" x14ac:dyDescent="0.25">
      <c r="D3793" s="190"/>
    </row>
    <row r="3794" spans="4:4" x14ac:dyDescent="0.25">
      <c r="D3794" s="190"/>
    </row>
    <row r="3795" spans="4:4" x14ac:dyDescent="0.25">
      <c r="D3795" s="190"/>
    </row>
    <row r="3796" spans="4:4" x14ac:dyDescent="0.25">
      <c r="D3796" s="190"/>
    </row>
    <row r="3797" spans="4:4" x14ac:dyDescent="0.25">
      <c r="D3797" s="190"/>
    </row>
    <row r="3798" spans="4:4" x14ac:dyDescent="0.25">
      <c r="D3798" s="190"/>
    </row>
    <row r="3799" spans="4:4" x14ac:dyDescent="0.25">
      <c r="D3799" s="190"/>
    </row>
    <row r="3800" spans="4:4" x14ac:dyDescent="0.25">
      <c r="D3800" s="190"/>
    </row>
    <row r="3801" spans="4:4" x14ac:dyDescent="0.25">
      <c r="D3801" s="190"/>
    </row>
    <row r="3802" spans="4:4" x14ac:dyDescent="0.25">
      <c r="D3802" s="190"/>
    </row>
    <row r="3803" spans="4:4" x14ac:dyDescent="0.25">
      <c r="D3803" s="190"/>
    </row>
    <row r="3804" spans="4:4" x14ac:dyDescent="0.25">
      <c r="D3804" s="190"/>
    </row>
    <row r="3805" spans="4:4" x14ac:dyDescent="0.25">
      <c r="D3805" s="190"/>
    </row>
    <row r="3806" spans="4:4" x14ac:dyDescent="0.25">
      <c r="D3806" s="190"/>
    </row>
    <row r="3807" spans="4:4" x14ac:dyDescent="0.25">
      <c r="D3807" s="190"/>
    </row>
    <row r="3808" spans="4:4" x14ac:dyDescent="0.25">
      <c r="D3808" s="190"/>
    </row>
    <row r="3809" spans="4:4" x14ac:dyDescent="0.25">
      <c r="D3809" s="190"/>
    </row>
    <row r="3810" spans="4:4" x14ac:dyDescent="0.25">
      <c r="D3810" s="190"/>
    </row>
    <row r="3811" spans="4:4" x14ac:dyDescent="0.25">
      <c r="D3811" s="190"/>
    </row>
    <row r="3812" spans="4:4" x14ac:dyDescent="0.25">
      <c r="D3812" s="190"/>
    </row>
    <row r="3813" spans="4:4" x14ac:dyDescent="0.25">
      <c r="D3813" s="190"/>
    </row>
    <row r="3814" spans="4:4" x14ac:dyDescent="0.25">
      <c r="D3814" s="190"/>
    </row>
    <row r="3815" spans="4:4" x14ac:dyDescent="0.25">
      <c r="D3815" s="190"/>
    </row>
    <row r="3816" spans="4:4" x14ac:dyDescent="0.25">
      <c r="D3816" s="190"/>
    </row>
    <row r="3817" spans="4:4" x14ac:dyDescent="0.25">
      <c r="D3817" s="190"/>
    </row>
    <row r="3818" spans="4:4" x14ac:dyDescent="0.25">
      <c r="D3818" s="190"/>
    </row>
    <row r="3819" spans="4:4" x14ac:dyDescent="0.25">
      <c r="D3819" s="190"/>
    </row>
    <row r="3820" spans="4:4" x14ac:dyDescent="0.25">
      <c r="D3820" s="190"/>
    </row>
    <row r="3821" spans="4:4" x14ac:dyDescent="0.25">
      <c r="D3821" s="190"/>
    </row>
    <row r="3822" spans="4:4" x14ac:dyDescent="0.25">
      <c r="D3822" s="190"/>
    </row>
    <row r="3823" spans="4:4" x14ac:dyDescent="0.25">
      <c r="D3823" s="190"/>
    </row>
    <row r="3824" spans="4:4" x14ac:dyDescent="0.25">
      <c r="D3824" s="190"/>
    </row>
    <row r="3825" spans="4:4" x14ac:dyDescent="0.25">
      <c r="D3825" s="190"/>
    </row>
    <row r="3826" spans="4:4" x14ac:dyDescent="0.25">
      <c r="D3826" s="190"/>
    </row>
    <row r="3827" spans="4:4" x14ac:dyDescent="0.25">
      <c r="D3827" s="190"/>
    </row>
    <row r="3828" spans="4:4" x14ac:dyDescent="0.25">
      <c r="D3828" s="190"/>
    </row>
    <row r="3829" spans="4:4" x14ac:dyDescent="0.25">
      <c r="D3829" s="190"/>
    </row>
    <row r="3830" spans="4:4" x14ac:dyDescent="0.25">
      <c r="D3830" s="190"/>
    </row>
    <row r="3831" spans="4:4" x14ac:dyDescent="0.25">
      <c r="D3831" s="190"/>
    </row>
    <row r="3832" spans="4:4" x14ac:dyDescent="0.25">
      <c r="D3832" s="190"/>
    </row>
    <row r="3833" spans="4:4" x14ac:dyDescent="0.25">
      <c r="D3833" s="190"/>
    </row>
    <row r="3834" spans="4:4" x14ac:dyDescent="0.25">
      <c r="D3834" s="190"/>
    </row>
    <row r="3835" spans="4:4" x14ac:dyDescent="0.25">
      <c r="D3835" s="190"/>
    </row>
    <row r="3836" spans="4:4" x14ac:dyDescent="0.25">
      <c r="D3836" s="190"/>
    </row>
    <row r="3837" spans="4:4" x14ac:dyDescent="0.25">
      <c r="D3837" s="190"/>
    </row>
    <row r="3838" spans="4:4" x14ac:dyDescent="0.25">
      <c r="D3838" s="190"/>
    </row>
    <row r="3839" spans="4:4" x14ac:dyDescent="0.25">
      <c r="D3839" s="190"/>
    </row>
    <row r="3840" spans="4:4" x14ac:dyDescent="0.25">
      <c r="D3840" s="190"/>
    </row>
    <row r="3841" spans="4:4" x14ac:dyDescent="0.25">
      <c r="D3841" s="190"/>
    </row>
    <row r="3842" spans="4:4" x14ac:dyDescent="0.25">
      <c r="D3842" s="190"/>
    </row>
    <row r="3843" spans="4:4" x14ac:dyDescent="0.25">
      <c r="D3843" s="190"/>
    </row>
    <row r="3844" spans="4:4" x14ac:dyDescent="0.25">
      <c r="D3844" s="190"/>
    </row>
    <row r="3845" spans="4:4" x14ac:dyDescent="0.25">
      <c r="D3845" s="190"/>
    </row>
    <row r="3846" spans="4:4" x14ac:dyDescent="0.25">
      <c r="D3846" s="190"/>
    </row>
    <row r="3847" spans="4:4" x14ac:dyDescent="0.25">
      <c r="D3847" s="190"/>
    </row>
    <row r="3848" spans="4:4" x14ac:dyDescent="0.25">
      <c r="D3848" s="190"/>
    </row>
    <row r="3849" spans="4:4" x14ac:dyDescent="0.25">
      <c r="D3849" s="190"/>
    </row>
    <row r="3850" spans="4:4" x14ac:dyDescent="0.25">
      <c r="D3850" s="190"/>
    </row>
    <row r="3851" spans="4:4" x14ac:dyDescent="0.25">
      <c r="D3851" s="190"/>
    </row>
    <row r="3852" spans="4:4" x14ac:dyDescent="0.25">
      <c r="D3852" s="190"/>
    </row>
    <row r="3853" spans="4:4" x14ac:dyDescent="0.25">
      <c r="D3853" s="190"/>
    </row>
    <row r="3854" spans="4:4" x14ac:dyDescent="0.25">
      <c r="D3854" s="190"/>
    </row>
    <row r="3855" spans="4:4" x14ac:dyDescent="0.25">
      <c r="D3855" s="190"/>
    </row>
    <row r="3856" spans="4:4" x14ac:dyDescent="0.25">
      <c r="D3856" s="190"/>
    </row>
    <row r="3857" spans="4:4" x14ac:dyDescent="0.25">
      <c r="D3857" s="190"/>
    </row>
    <row r="3858" spans="4:4" x14ac:dyDescent="0.25">
      <c r="D3858" s="190"/>
    </row>
    <row r="3859" spans="4:4" x14ac:dyDescent="0.25">
      <c r="D3859" s="190"/>
    </row>
    <row r="3860" spans="4:4" x14ac:dyDescent="0.25">
      <c r="D3860" s="190"/>
    </row>
    <row r="3861" spans="4:4" x14ac:dyDescent="0.25">
      <c r="D3861" s="190"/>
    </row>
    <row r="3862" spans="4:4" x14ac:dyDescent="0.25">
      <c r="D3862" s="190"/>
    </row>
    <row r="3863" spans="4:4" x14ac:dyDescent="0.25">
      <c r="D3863" s="190"/>
    </row>
    <row r="3864" spans="4:4" x14ac:dyDescent="0.25">
      <c r="D3864" s="190"/>
    </row>
    <row r="3865" spans="4:4" x14ac:dyDescent="0.25">
      <c r="D3865" s="190"/>
    </row>
    <row r="3866" spans="4:4" x14ac:dyDescent="0.25">
      <c r="D3866" s="190"/>
    </row>
    <row r="3867" spans="4:4" x14ac:dyDescent="0.25">
      <c r="D3867" s="190"/>
    </row>
    <row r="3868" spans="4:4" x14ac:dyDescent="0.25">
      <c r="D3868" s="190"/>
    </row>
    <row r="3869" spans="4:4" x14ac:dyDescent="0.25">
      <c r="D3869" s="190"/>
    </row>
    <row r="3870" spans="4:4" x14ac:dyDescent="0.25">
      <c r="D3870" s="190"/>
    </row>
    <row r="3871" spans="4:4" x14ac:dyDescent="0.25">
      <c r="D3871" s="190"/>
    </row>
    <row r="3872" spans="4:4" x14ac:dyDescent="0.25">
      <c r="D3872" s="190"/>
    </row>
    <row r="3873" spans="4:4" x14ac:dyDescent="0.25">
      <c r="D3873" s="190"/>
    </row>
    <row r="3874" spans="4:4" x14ac:dyDescent="0.25">
      <c r="D3874" s="190"/>
    </row>
    <row r="3875" spans="4:4" x14ac:dyDescent="0.25">
      <c r="D3875" s="190"/>
    </row>
    <row r="3876" spans="4:4" x14ac:dyDescent="0.25">
      <c r="D3876" s="190"/>
    </row>
    <row r="3877" spans="4:4" x14ac:dyDescent="0.25">
      <c r="D3877" s="190"/>
    </row>
    <row r="3878" spans="4:4" x14ac:dyDescent="0.25">
      <c r="D3878" s="190"/>
    </row>
    <row r="3879" spans="4:4" x14ac:dyDescent="0.25">
      <c r="D3879" s="190"/>
    </row>
    <row r="3880" spans="4:4" x14ac:dyDescent="0.25">
      <c r="D3880" s="190"/>
    </row>
    <row r="3881" spans="4:4" x14ac:dyDescent="0.25">
      <c r="D3881" s="190"/>
    </row>
    <row r="3882" spans="4:4" x14ac:dyDescent="0.25">
      <c r="D3882" s="190"/>
    </row>
    <row r="3883" spans="4:4" x14ac:dyDescent="0.25">
      <c r="D3883" s="190"/>
    </row>
    <row r="3884" spans="4:4" x14ac:dyDescent="0.25">
      <c r="D3884" s="190"/>
    </row>
    <row r="3885" spans="4:4" x14ac:dyDescent="0.25">
      <c r="D3885" s="190"/>
    </row>
    <row r="3886" spans="4:4" x14ac:dyDescent="0.25">
      <c r="D3886" s="190"/>
    </row>
    <row r="3887" spans="4:4" x14ac:dyDescent="0.25">
      <c r="D3887" s="190"/>
    </row>
    <row r="3888" spans="4:4" x14ac:dyDescent="0.25">
      <c r="D3888" s="190"/>
    </row>
    <row r="3889" spans="4:4" x14ac:dyDescent="0.25">
      <c r="D3889" s="190"/>
    </row>
    <row r="3890" spans="4:4" x14ac:dyDescent="0.25">
      <c r="D3890" s="190"/>
    </row>
    <row r="3891" spans="4:4" x14ac:dyDescent="0.25">
      <c r="D3891" s="190"/>
    </row>
    <row r="3892" spans="4:4" x14ac:dyDescent="0.25">
      <c r="D3892" s="190"/>
    </row>
    <row r="3893" spans="4:4" x14ac:dyDescent="0.25">
      <c r="D3893" s="190"/>
    </row>
    <row r="3894" spans="4:4" x14ac:dyDescent="0.25">
      <c r="D3894" s="190"/>
    </row>
    <row r="3895" spans="4:4" x14ac:dyDescent="0.25">
      <c r="D3895" s="190"/>
    </row>
    <row r="3896" spans="4:4" x14ac:dyDescent="0.25">
      <c r="D3896" s="190"/>
    </row>
    <row r="3897" spans="4:4" x14ac:dyDescent="0.25">
      <c r="D3897" s="190"/>
    </row>
    <row r="3898" spans="4:4" x14ac:dyDescent="0.25">
      <c r="D3898" s="190"/>
    </row>
    <row r="3899" spans="4:4" x14ac:dyDescent="0.25">
      <c r="D3899" s="190"/>
    </row>
    <row r="3900" spans="4:4" x14ac:dyDescent="0.25">
      <c r="D3900" s="190"/>
    </row>
    <row r="3901" spans="4:4" x14ac:dyDescent="0.25">
      <c r="D3901" s="190"/>
    </row>
    <row r="3902" spans="4:4" x14ac:dyDescent="0.25">
      <c r="D3902" s="190"/>
    </row>
    <row r="3903" spans="4:4" x14ac:dyDescent="0.25">
      <c r="D3903" s="190"/>
    </row>
    <row r="3904" spans="4:4" x14ac:dyDescent="0.25">
      <c r="D3904" s="190"/>
    </row>
    <row r="3905" spans="4:4" x14ac:dyDescent="0.25">
      <c r="D3905" s="190"/>
    </row>
    <row r="3906" spans="4:4" x14ac:dyDescent="0.25">
      <c r="D3906" s="190"/>
    </row>
    <row r="3907" spans="4:4" x14ac:dyDescent="0.25">
      <c r="D3907" s="190"/>
    </row>
    <row r="3908" spans="4:4" x14ac:dyDescent="0.25">
      <c r="D3908" s="190"/>
    </row>
    <row r="3909" spans="4:4" x14ac:dyDescent="0.25">
      <c r="D3909" s="190"/>
    </row>
    <row r="3910" spans="4:4" x14ac:dyDescent="0.25">
      <c r="D3910" s="190"/>
    </row>
    <row r="3911" spans="4:4" x14ac:dyDescent="0.25">
      <c r="D3911" s="190"/>
    </row>
    <row r="3912" spans="4:4" x14ac:dyDescent="0.25">
      <c r="D3912" s="190"/>
    </row>
    <row r="3913" spans="4:4" x14ac:dyDescent="0.25">
      <c r="D3913" s="190"/>
    </row>
    <row r="3914" spans="4:4" x14ac:dyDescent="0.25">
      <c r="D3914" s="190"/>
    </row>
    <row r="3915" spans="4:4" x14ac:dyDescent="0.25">
      <c r="D3915" s="190"/>
    </row>
    <row r="3916" spans="4:4" x14ac:dyDescent="0.25">
      <c r="D3916" s="190"/>
    </row>
    <row r="3917" spans="4:4" x14ac:dyDescent="0.25">
      <c r="D3917" s="190"/>
    </row>
    <row r="3918" spans="4:4" x14ac:dyDescent="0.25">
      <c r="D3918" s="190"/>
    </row>
    <row r="3919" spans="4:4" x14ac:dyDescent="0.25">
      <c r="D3919" s="190"/>
    </row>
    <row r="3920" spans="4:4" x14ac:dyDescent="0.25">
      <c r="D3920" s="190"/>
    </row>
    <row r="3921" spans="4:4" x14ac:dyDescent="0.25">
      <c r="D3921" s="190"/>
    </row>
    <row r="3922" spans="4:4" x14ac:dyDescent="0.25">
      <c r="D3922" s="190"/>
    </row>
    <row r="3923" spans="4:4" x14ac:dyDescent="0.25">
      <c r="D3923" s="190"/>
    </row>
    <row r="3924" spans="4:4" x14ac:dyDescent="0.25">
      <c r="D3924" s="190"/>
    </row>
    <row r="3925" spans="4:4" x14ac:dyDescent="0.25">
      <c r="D3925" s="190"/>
    </row>
    <row r="3926" spans="4:4" x14ac:dyDescent="0.25">
      <c r="D3926" s="190"/>
    </row>
    <row r="3927" spans="4:4" x14ac:dyDescent="0.25">
      <c r="D3927" s="190"/>
    </row>
    <row r="3928" spans="4:4" x14ac:dyDescent="0.25">
      <c r="D3928" s="190"/>
    </row>
    <row r="3929" spans="4:4" x14ac:dyDescent="0.25">
      <c r="D3929" s="190"/>
    </row>
    <row r="3930" spans="4:4" x14ac:dyDescent="0.25">
      <c r="D3930" s="190"/>
    </row>
    <row r="3931" spans="4:4" x14ac:dyDescent="0.25">
      <c r="D3931" s="190"/>
    </row>
    <row r="3932" spans="4:4" x14ac:dyDescent="0.25">
      <c r="D3932" s="190"/>
    </row>
    <row r="3933" spans="4:4" x14ac:dyDescent="0.25">
      <c r="D3933" s="190"/>
    </row>
    <row r="3934" spans="4:4" x14ac:dyDescent="0.25">
      <c r="D3934" s="190"/>
    </row>
    <row r="3935" spans="4:4" x14ac:dyDescent="0.25">
      <c r="D3935" s="190"/>
    </row>
    <row r="3936" spans="4:4" x14ac:dyDescent="0.25">
      <c r="D3936" s="190"/>
    </row>
    <row r="3937" spans="4:4" x14ac:dyDescent="0.25">
      <c r="D3937" s="190"/>
    </row>
    <row r="3938" spans="4:4" x14ac:dyDescent="0.25">
      <c r="D3938" s="190"/>
    </row>
    <row r="3939" spans="4:4" x14ac:dyDescent="0.25">
      <c r="D3939" s="190"/>
    </row>
    <row r="3940" spans="4:4" x14ac:dyDescent="0.25">
      <c r="D3940" s="190"/>
    </row>
    <row r="3941" spans="4:4" x14ac:dyDescent="0.25">
      <c r="D3941" s="190"/>
    </row>
    <row r="3942" spans="4:4" x14ac:dyDescent="0.25">
      <c r="D3942" s="190"/>
    </row>
    <row r="3943" spans="4:4" x14ac:dyDescent="0.25">
      <c r="D3943" s="190"/>
    </row>
    <row r="3944" spans="4:4" x14ac:dyDescent="0.25">
      <c r="D3944" s="190"/>
    </row>
    <row r="3945" spans="4:4" x14ac:dyDescent="0.25">
      <c r="D3945" s="190"/>
    </row>
    <row r="3946" spans="4:4" x14ac:dyDescent="0.25">
      <c r="D3946" s="190"/>
    </row>
    <row r="3947" spans="4:4" x14ac:dyDescent="0.25">
      <c r="D3947" s="190"/>
    </row>
    <row r="3948" spans="4:4" x14ac:dyDescent="0.25">
      <c r="D3948" s="190"/>
    </row>
    <row r="3949" spans="4:4" x14ac:dyDescent="0.25">
      <c r="D3949" s="190"/>
    </row>
    <row r="3950" spans="4:4" x14ac:dyDescent="0.25">
      <c r="D3950" s="190"/>
    </row>
    <row r="3951" spans="4:4" x14ac:dyDescent="0.25">
      <c r="D3951" s="190"/>
    </row>
    <row r="3952" spans="4:4" x14ac:dyDescent="0.25">
      <c r="D3952" s="190"/>
    </row>
    <row r="3953" spans="4:4" x14ac:dyDescent="0.25">
      <c r="D3953" s="190"/>
    </row>
    <row r="3954" spans="4:4" x14ac:dyDescent="0.25">
      <c r="D3954" s="190"/>
    </row>
    <row r="3955" spans="4:4" x14ac:dyDescent="0.25">
      <c r="D3955" s="190"/>
    </row>
    <row r="3956" spans="4:4" x14ac:dyDescent="0.25">
      <c r="D3956" s="190"/>
    </row>
    <row r="3957" spans="4:4" x14ac:dyDescent="0.25">
      <c r="D3957" s="190"/>
    </row>
    <row r="3958" spans="4:4" x14ac:dyDescent="0.25">
      <c r="D3958" s="190"/>
    </row>
    <row r="3959" spans="4:4" x14ac:dyDescent="0.25">
      <c r="D3959" s="190"/>
    </row>
    <row r="3960" spans="4:4" x14ac:dyDescent="0.25">
      <c r="D3960" s="190"/>
    </row>
    <row r="3961" spans="4:4" x14ac:dyDescent="0.25">
      <c r="D3961" s="190"/>
    </row>
    <row r="3962" spans="4:4" x14ac:dyDescent="0.25">
      <c r="D3962" s="190"/>
    </row>
    <row r="3963" spans="4:4" x14ac:dyDescent="0.25">
      <c r="D3963" s="190"/>
    </row>
    <row r="3964" spans="4:4" x14ac:dyDescent="0.25">
      <c r="D3964" s="190"/>
    </row>
    <row r="3965" spans="4:4" x14ac:dyDescent="0.25">
      <c r="D3965" s="190"/>
    </row>
    <row r="3966" spans="4:4" x14ac:dyDescent="0.25">
      <c r="D3966" s="190"/>
    </row>
    <row r="3967" spans="4:4" x14ac:dyDescent="0.25">
      <c r="D3967" s="190"/>
    </row>
    <row r="3968" spans="4:4" x14ac:dyDescent="0.25">
      <c r="D3968" s="190"/>
    </row>
    <row r="3969" spans="4:4" x14ac:dyDescent="0.25">
      <c r="D3969" s="190"/>
    </row>
    <row r="3970" spans="4:4" x14ac:dyDescent="0.25">
      <c r="D3970" s="190"/>
    </row>
    <row r="3971" spans="4:4" x14ac:dyDescent="0.25">
      <c r="D3971" s="190"/>
    </row>
    <row r="3972" spans="4:4" x14ac:dyDescent="0.25">
      <c r="D3972" s="190"/>
    </row>
    <row r="3973" spans="4:4" x14ac:dyDescent="0.25">
      <c r="D3973" s="190"/>
    </row>
    <row r="3974" spans="4:4" x14ac:dyDescent="0.25">
      <c r="D3974" s="190"/>
    </row>
    <row r="3975" spans="4:4" x14ac:dyDescent="0.25">
      <c r="D3975" s="190"/>
    </row>
    <row r="3976" spans="4:4" x14ac:dyDescent="0.25">
      <c r="D3976" s="190"/>
    </row>
    <row r="3977" spans="4:4" x14ac:dyDescent="0.25">
      <c r="D3977" s="190"/>
    </row>
    <row r="3978" spans="4:4" x14ac:dyDescent="0.25">
      <c r="D3978" s="190"/>
    </row>
    <row r="3979" spans="4:4" x14ac:dyDescent="0.25">
      <c r="D3979" s="190"/>
    </row>
    <row r="3980" spans="4:4" x14ac:dyDescent="0.25">
      <c r="D3980" s="190"/>
    </row>
    <row r="3981" spans="4:4" x14ac:dyDescent="0.25">
      <c r="D3981" s="190"/>
    </row>
    <row r="3982" spans="4:4" x14ac:dyDescent="0.25">
      <c r="D3982" s="190"/>
    </row>
    <row r="3983" spans="4:4" x14ac:dyDescent="0.25">
      <c r="D3983" s="190"/>
    </row>
    <row r="3984" spans="4:4" x14ac:dyDescent="0.25">
      <c r="D3984" s="190"/>
    </row>
    <row r="3985" spans="4:4" x14ac:dyDescent="0.25">
      <c r="D3985" s="190"/>
    </row>
    <row r="3986" spans="4:4" x14ac:dyDescent="0.25">
      <c r="D3986" s="190"/>
    </row>
    <row r="3987" spans="4:4" x14ac:dyDescent="0.25">
      <c r="D3987" s="190"/>
    </row>
    <row r="3988" spans="4:4" x14ac:dyDescent="0.25">
      <c r="D3988" s="190"/>
    </row>
    <row r="3989" spans="4:4" x14ac:dyDescent="0.25">
      <c r="D3989" s="190"/>
    </row>
    <row r="3990" spans="4:4" x14ac:dyDescent="0.25">
      <c r="D3990" s="190"/>
    </row>
    <row r="3991" spans="4:4" x14ac:dyDescent="0.25">
      <c r="D3991" s="190"/>
    </row>
    <row r="3992" spans="4:4" x14ac:dyDescent="0.25">
      <c r="D3992" s="190"/>
    </row>
    <row r="3993" spans="4:4" x14ac:dyDescent="0.25">
      <c r="D3993" s="190"/>
    </row>
    <row r="3994" spans="4:4" x14ac:dyDescent="0.25">
      <c r="D3994" s="190"/>
    </row>
    <row r="3995" spans="4:4" x14ac:dyDescent="0.25">
      <c r="D3995" s="190"/>
    </row>
    <row r="3996" spans="4:4" x14ac:dyDescent="0.25">
      <c r="D3996" s="190"/>
    </row>
    <row r="3997" spans="4:4" x14ac:dyDescent="0.25">
      <c r="D3997" s="190"/>
    </row>
    <row r="3998" spans="4:4" x14ac:dyDescent="0.25">
      <c r="D3998" s="190"/>
    </row>
    <row r="3999" spans="4:4" x14ac:dyDescent="0.25">
      <c r="D3999" s="190"/>
    </row>
    <row r="4000" spans="4:4" x14ac:dyDescent="0.25">
      <c r="D4000" s="190"/>
    </row>
    <row r="4001" spans="4:4" x14ac:dyDescent="0.25">
      <c r="D4001" s="190"/>
    </row>
    <row r="4002" spans="4:4" x14ac:dyDescent="0.25">
      <c r="D4002" s="190"/>
    </row>
    <row r="4003" spans="4:4" x14ac:dyDescent="0.25">
      <c r="D4003" s="190"/>
    </row>
    <row r="4004" spans="4:4" x14ac:dyDescent="0.25">
      <c r="D4004" s="190"/>
    </row>
    <row r="4005" spans="4:4" x14ac:dyDescent="0.25">
      <c r="D4005" s="190"/>
    </row>
    <row r="4006" spans="4:4" x14ac:dyDescent="0.25">
      <c r="D4006" s="190"/>
    </row>
    <row r="4007" spans="4:4" x14ac:dyDescent="0.25">
      <c r="D4007" s="190"/>
    </row>
    <row r="4008" spans="4:4" x14ac:dyDescent="0.25">
      <c r="D4008" s="190"/>
    </row>
    <row r="4009" spans="4:4" x14ac:dyDescent="0.25">
      <c r="D4009" s="190"/>
    </row>
    <row r="4010" spans="4:4" x14ac:dyDescent="0.25">
      <c r="D4010" s="190"/>
    </row>
    <row r="4011" spans="4:4" x14ac:dyDescent="0.25">
      <c r="D4011" s="190"/>
    </row>
    <row r="4012" spans="4:4" x14ac:dyDescent="0.25">
      <c r="D4012" s="190"/>
    </row>
    <row r="4013" spans="4:4" x14ac:dyDescent="0.25">
      <c r="D4013" s="190"/>
    </row>
    <row r="4014" spans="4:4" x14ac:dyDescent="0.25">
      <c r="D4014" s="190"/>
    </row>
    <row r="4015" spans="4:4" x14ac:dyDescent="0.25">
      <c r="D4015" s="190"/>
    </row>
    <row r="4016" spans="4:4" x14ac:dyDescent="0.25">
      <c r="D4016" s="190"/>
    </row>
    <row r="4017" spans="4:4" x14ac:dyDescent="0.25">
      <c r="D4017" s="190"/>
    </row>
    <row r="4018" spans="4:4" x14ac:dyDescent="0.25">
      <c r="D4018" s="190"/>
    </row>
    <row r="4019" spans="4:4" x14ac:dyDescent="0.25">
      <c r="D4019" s="190"/>
    </row>
    <row r="4020" spans="4:4" x14ac:dyDescent="0.25">
      <c r="D4020" s="190"/>
    </row>
    <row r="4021" spans="4:4" x14ac:dyDescent="0.25">
      <c r="D4021" s="190"/>
    </row>
    <row r="4022" spans="4:4" x14ac:dyDescent="0.25">
      <c r="D4022" s="190"/>
    </row>
    <row r="4023" spans="4:4" x14ac:dyDescent="0.25">
      <c r="D4023" s="190"/>
    </row>
    <row r="4024" spans="4:4" x14ac:dyDescent="0.25">
      <c r="D4024" s="190"/>
    </row>
    <row r="4025" spans="4:4" x14ac:dyDescent="0.25">
      <c r="D4025" s="190"/>
    </row>
    <row r="4026" spans="4:4" x14ac:dyDescent="0.25">
      <c r="D4026" s="190"/>
    </row>
    <row r="4027" spans="4:4" x14ac:dyDescent="0.25">
      <c r="D4027" s="190"/>
    </row>
    <row r="4028" spans="4:4" x14ac:dyDescent="0.25">
      <c r="D4028" s="190"/>
    </row>
    <row r="4029" spans="4:4" x14ac:dyDescent="0.25">
      <c r="D4029" s="190"/>
    </row>
    <row r="4030" spans="4:4" x14ac:dyDescent="0.25">
      <c r="D4030" s="190"/>
    </row>
    <row r="4031" spans="4:4" x14ac:dyDescent="0.25">
      <c r="D4031" s="190"/>
    </row>
    <row r="4032" spans="4:4" x14ac:dyDescent="0.25">
      <c r="D4032" s="190"/>
    </row>
    <row r="4033" spans="4:4" x14ac:dyDescent="0.25">
      <c r="D4033" s="190"/>
    </row>
    <row r="4034" spans="4:4" x14ac:dyDescent="0.25">
      <c r="D4034" s="190"/>
    </row>
    <row r="4035" spans="4:4" x14ac:dyDescent="0.25">
      <c r="D4035" s="190"/>
    </row>
    <row r="4036" spans="4:4" x14ac:dyDescent="0.25">
      <c r="D4036" s="190"/>
    </row>
    <row r="4037" spans="4:4" x14ac:dyDescent="0.25">
      <c r="D4037" s="190"/>
    </row>
    <row r="4038" spans="4:4" x14ac:dyDescent="0.25">
      <c r="D4038" s="190"/>
    </row>
    <row r="4039" spans="4:4" x14ac:dyDescent="0.25">
      <c r="D4039" s="190"/>
    </row>
    <row r="4040" spans="4:4" x14ac:dyDescent="0.25">
      <c r="D4040" s="190"/>
    </row>
    <row r="4041" spans="4:4" x14ac:dyDescent="0.25">
      <c r="D4041" s="190"/>
    </row>
    <row r="4042" spans="4:4" x14ac:dyDescent="0.25">
      <c r="D4042" s="190"/>
    </row>
    <row r="4043" spans="4:4" x14ac:dyDescent="0.25">
      <c r="D4043" s="190"/>
    </row>
    <row r="4044" spans="4:4" x14ac:dyDescent="0.25">
      <c r="D4044" s="190"/>
    </row>
    <row r="4045" spans="4:4" x14ac:dyDescent="0.25">
      <c r="D4045" s="190"/>
    </row>
    <row r="4046" spans="4:4" x14ac:dyDescent="0.25">
      <c r="D4046" s="190"/>
    </row>
    <row r="4047" spans="4:4" x14ac:dyDescent="0.25">
      <c r="D4047" s="190"/>
    </row>
    <row r="4048" spans="4:4" x14ac:dyDescent="0.25">
      <c r="D4048" s="190"/>
    </row>
    <row r="4049" spans="4:4" x14ac:dyDescent="0.25">
      <c r="D4049" s="190"/>
    </row>
    <row r="4050" spans="4:4" x14ac:dyDescent="0.25">
      <c r="D4050" s="190"/>
    </row>
    <row r="4051" spans="4:4" x14ac:dyDescent="0.25">
      <c r="D4051" s="190"/>
    </row>
    <row r="4052" spans="4:4" x14ac:dyDescent="0.25">
      <c r="D4052" s="190"/>
    </row>
    <row r="4053" spans="4:4" x14ac:dyDescent="0.25">
      <c r="D4053" s="190"/>
    </row>
    <row r="4054" spans="4:4" x14ac:dyDescent="0.25">
      <c r="D4054" s="190"/>
    </row>
    <row r="4055" spans="4:4" x14ac:dyDescent="0.25">
      <c r="D4055" s="190"/>
    </row>
    <row r="4056" spans="4:4" x14ac:dyDescent="0.25">
      <c r="D4056" s="190"/>
    </row>
    <row r="4057" spans="4:4" x14ac:dyDescent="0.25">
      <c r="D4057" s="190"/>
    </row>
    <row r="4058" spans="4:4" x14ac:dyDescent="0.25">
      <c r="D4058" s="190"/>
    </row>
    <row r="4059" spans="4:4" x14ac:dyDescent="0.25">
      <c r="D4059" s="190"/>
    </row>
    <row r="4060" spans="4:4" x14ac:dyDescent="0.25">
      <c r="D4060" s="190"/>
    </row>
    <row r="4061" spans="4:4" x14ac:dyDescent="0.25">
      <c r="D4061" s="190"/>
    </row>
    <row r="4062" spans="4:4" x14ac:dyDescent="0.25">
      <c r="D4062" s="190"/>
    </row>
    <row r="4063" spans="4:4" x14ac:dyDescent="0.25">
      <c r="D4063" s="190"/>
    </row>
    <row r="4064" spans="4:4" x14ac:dyDescent="0.25">
      <c r="D4064" s="190"/>
    </row>
    <row r="4065" spans="4:4" x14ac:dyDescent="0.25">
      <c r="D4065" s="190"/>
    </row>
    <row r="4066" spans="4:4" x14ac:dyDescent="0.25">
      <c r="D4066" s="190"/>
    </row>
    <row r="4067" spans="4:4" x14ac:dyDescent="0.25">
      <c r="D4067" s="190"/>
    </row>
    <row r="4068" spans="4:4" x14ac:dyDescent="0.25">
      <c r="D4068" s="190"/>
    </row>
    <row r="4069" spans="4:4" x14ac:dyDescent="0.25">
      <c r="D4069" s="190"/>
    </row>
    <row r="4070" spans="4:4" x14ac:dyDescent="0.25">
      <c r="D4070" s="190"/>
    </row>
    <row r="4071" spans="4:4" x14ac:dyDescent="0.25">
      <c r="D4071" s="190"/>
    </row>
    <row r="4072" spans="4:4" x14ac:dyDescent="0.25">
      <c r="D4072" s="190"/>
    </row>
    <row r="4073" spans="4:4" x14ac:dyDescent="0.25">
      <c r="D4073" s="190"/>
    </row>
    <row r="4074" spans="4:4" x14ac:dyDescent="0.25">
      <c r="D4074" s="190"/>
    </row>
    <row r="4075" spans="4:4" x14ac:dyDescent="0.25">
      <c r="D4075" s="190"/>
    </row>
    <row r="4076" spans="4:4" x14ac:dyDescent="0.25">
      <c r="D4076" s="190"/>
    </row>
    <row r="4077" spans="4:4" x14ac:dyDescent="0.25">
      <c r="D4077" s="190"/>
    </row>
    <row r="4078" spans="4:4" x14ac:dyDescent="0.25">
      <c r="D4078" s="190"/>
    </row>
    <row r="4079" spans="4:4" x14ac:dyDescent="0.25">
      <c r="D4079" s="190"/>
    </row>
    <row r="4080" spans="4:4" x14ac:dyDescent="0.25">
      <c r="D4080" s="190"/>
    </row>
    <row r="4081" spans="4:4" x14ac:dyDescent="0.25">
      <c r="D4081" s="190"/>
    </row>
    <row r="4082" spans="4:4" x14ac:dyDescent="0.25">
      <c r="D4082" s="190"/>
    </row>
    <row r="4083" spans="4:4" x14ac:dyDescent="0.25">
      <c r="D4083" s="190"/>
    </row>
    <row r="4084" spans="4:4" x14ac:dyDescent="0.25">
      <c r="D4084" s="190"/>
    </row>
    <row r="4085" spans="4:4" x14ac:dyDescent="0.25">
      <c r="D4085" s="190"/>
    </row>
    <row r="4086" spans="4:4" x14ac:dyDescent="0.25">
      <c r="D4086" s="190"/>
    </row>
    <row r="4087" spans="4:4" x14ac:dyDescent="0.25">
      <c r="D4087" s="190"/>
    </row>
    <row r="4088" spans="4:4" x14ac:dyDescent="0.25">
      <c r="D4088" s="190"/>
    </row>
    <row r="4089" spans="4:4" x14ac:dyDescent="0.25">
      <c r="D4089" s="190"/>
    </row>
    <row r="4090" spans="4:4" x14ac:dyDescent="0.25">
      <c r="D4090" s="190"/>
    </row>
    <row r="4091" spans="4:4" x14ac:dyDescent="0.25">
      <c r="D4091" s="190"/>
    </row>
    <row r="4092" spans="4:4" x14ac:dyDescent="0.25">
      <c r="D4092" s="190"/>
    </row>
    <row r="4093" spans="4:4" x14ac:dyDescent="0.25">
      <c r="D4093" s="190"/>
    </row>
    <row r="4094" spans="4:4" x14ac:dyDescent="0.25">
      <c r="D4094" s="190"/>
    </row>
    <row r="4095" spans="4:4" x14ac:dyDescent="0.25">
      <c r="D4095" s="190"/>
    </row>
    <row r="4096" spans="4:4" x14ac:dyDescent="0.25">
      <c r="D4096" s="190"/>
    </row>
    <row r="4097" spans="4:4" x14ac:dyDescent="0.25">
      <c r="D4097" s="190"/>
    </row>
    <row r="4098" spans="4:4" x14ac:dyDescent="0.25">
      <c r="D4098" s="190"/>
    </row>
    <row r="4099" spans="4:4" x14ac:dyDescent="0.25">
      <c r="D4099" s="190"/>
    </row>
    <row r="4100" spans="4:4" x14ac:dyDescent="0.25">
      <c r="D4100" s="190"/>
    </row>
    <row r="4101" spans="4:4" x14ac:dyDescent="0.25">
      <c r="D4101" s="190"/>
    </row>
    <row r="4102" spans="4:4" x14ac:dyDescent="0.25">
      <c r="D4102" s="190"/>
    </row>
    <row r="4103" spans="4:4" x14ac:dyDescent="0.25">
      <c r="D4103" s="190"/>
    </row>
    <row r="4104" spans="4:4" x14ac:dyDescent="0.25">
      <c r="D4104" s="190"/>
    </row>
    <row r="4105" spans="4:4" x14ac:dyDescent="0.25">
      <c r="D4105" s="190"/>
    </row>
    <row r="4106" spans="4:4" x14ac:dyDescent="0.25">
      <c r="D4106" s="190"/>
    </row>
    <row r="4107" spans="4:4" x14ac:dyDescent="0.25">
      <c r="D4107" s="190"/>
    </row>
    <row r="4108" spans="4:4" x14ac:dyDescent="0.25">
      <c r="D4108" s="190"/>
    </row>
    <row r="4109" spans="4:4" x14ac:dyDescent="0.25">
      <c r="D4109" s="190"/>
    </row>
    <row r="4110" spans="4:4" x14ac:dyDescent="0.25">
      <c r="D4110" s="190"/>
    </row>
    <row r="4111" spans="4:4" x14ac:dyDescent="0.25">
      <c r="D4111" s="190"/>
    </row>
    <row r="4112" spans="4:4" x14ac:dyDescent="0.25">
      <c r="D4112" s="190"/>
    </row>
    <row r="4113" spans="4:4" x14ac:dyDescent="0.25">
      <c r="D4113" s="190"/>
    </row>
    <row r="4114" spans="4:4" x14ac:dyDescent="0.25">
      <c r="D4114" s="190"/>
    </row>
    <row r="4115" spans="4:4" x14ac:dyDescent="0.25">
      <c r="D4115" s="190"/>
    </row>
    <row r="4116" spans="4:4" x14ac:dyDescent="0.25">
      <c r="D4116" s="190"/>
    </row>
    <row r="4117" spans="4:4" x14ac:dyDescent="0.25">
      <c r="D4117" s="190"/>
    </row>
    <row r="4118" spans="4:4" x14ac:dyDescent="0.25">
      <c r="D4118" s="190"/>
    </row>
    <row r="4119" spans="4:4" x14ac:dyDescent="0.25">
      <c r="D4119" s="190"/>
    </row>
    <row r="4120" spans="4:4" x14ac:dyDescent="0.25">
      <c r="D4120" s="190"/>
    </row>
    <row r="4121" spans="4:4" x14ac:dyDescent="0.25">
      <c r="D4121" s="190"/>
    </row>
    <row r="4122" spans="4:4" x14ac:dyDescent="0.25">
      <c r="D4122" s="190"/>
    </row>
    <row r="4123" spans="4:4" x14ac:dyDescent="0.25">
      <c r="D4123" s="190"/>
    </row>
    <row r="4124" spans="4:4" x14ac:dyDescent="0.25">
      <c r="D4124" s="190"/>
    </row>
    <row r="4125" spans="4:4" x14ac:dyDescent="0.25">
      <c r="D4125" s="190"/>
    </row>
    <row r="4126" spans="4:4" x14ac:dyDescent="0.25">
      <c r="D4126" s="190"/>
    </row>
    <row r="4127" spans="4:4" x14ac:dyDescent="0.25">
      <c r="D4127" s="190"/>
    </row>
    <row r="4128" spans="4:4" x14ac:dyDescent="0.25">
      <c r="D4128" s="190"/>
    </row>
    <row r="4129" spans="4:4" x14ac:dyDescent="0.25">
      <c r="D4129" s="190"/>
    </row>
    <row r="4130" spans="4:4" x14ac:dyDescent="0.25">
      <c r="D4130" s="190"/>
    </row>
    <row r="4131" spans="4:4" x14ac:dyDescent="0.25">
      <c r="D4131" s="190"/>
    </row>
    <row r="4132" spans="4:4" x14ac:dyDescent="0.25">
      <c r="D4132" s="190"/>
    </row>
    <row r="4133" spans="4:4" x14ac:dyDescent="0.25">
      <c r="D4133" s="190"/>
    </row>
    <row r="4134" spans="4:4" x14ac:dyDescent="0.25">
      <c r="D4134" s="190"/>
    </row>
    <row r="4135" spans="4:4" x14ac:dyDescent="0.25">
      <c r="D4135" s="190"/>
    </row>
    <row r="4136" spans="4:4" x14ac:dyDescent="0.25">
      <c r="D4136" s="190"/>
    </row>
    <row r="4137" spans="4:4" x14ac:dyDescent="0.25">
      <c r="D4137" s="190"/>
    </row>
    <row r="4138" spans="4:4" x14ac:dyDescent="0.25">
      <c r="D4138" s="190"/>
    </row>
    <row r="4139" spans="4:4" x14ac:dyDescent="0.25">
      <c r="D4139" s="190"/>
    </row>
    <row r="4140" spans="4:4" x14ac:dyDescent="0.25">
      <c r="D4140" s="190"/>
    </row>
    <row r="4141" spans="4:4" x14ac:dyDescent="0.25">
      <c r="D4141" s="190"/>
    </row>
    <row r="4142" spans="4:4" x14ac:dyDescent="0.25">
      <c r="D4142" s="190"/>
    </row>
    <row r="4143" spans="4:4" x14ac:dyDescent="0.25">
      <c r="D4143" s="190"/>
    </row>
    <row r="4144" spans="4:4" x14ac:dyDescent="0.25">
      <c r="D4144" s="190"/>
    </row>
    <row r="4145" spans="4:4" x14ac:dyDescent="0.25">
      <c r="D4145" s="190"/>
    </row>
    <row r="4146" spans="4:4" x14ac:dyDescent="0.25">
      <c r="D4146" s="190"/>
    </row>
    <row r="4147" spans="4:4" x14ac:dyDescent="0.25">
      <c r="D4147" s="190"/>
    </row>
    <row r="4148" spans="4:4" x14ac:dyDescent="0.25">
      <c r="D4148" s="190"/>
    </row>
    <row r="4149" spans="4:4" x14ac:dyDescent="0.25">
      <c r="D4149" s="190"/>
    </row>
    <row r="4150" spans="4:4" x14ac:dyDescent="0.25">
      <c r="D4150" s="190"/>
    </row>
    <row r="4151" spans="4:4" x14ac:dyDescent="0.25">
      <c r="D4151" s="190"/>
    </row>
    <row r="4152" spans="4:4" x14ac:dyDescent="0.25">
      <c r="D4152" s="190"/>
    </row>
    <row r="4153" spans="4:4" x14ac:dyDescent="0.25">
      <c r="D4153" s="190"/>
    </row>
    <row r="4154" spans="4:4" x14ac:dyDescent="0.25">
      <c r="D4154" s="190"/>
    </row>
    <row r="4155" spans="4:4" x14ac:dyDescent="0.25">
      <c r="D4155" s="190"/>
    </row>
    <row r="4156" spans="4:4" x14ac:dyDescent="0.25">
      <c r="D4156" s="190"/>
    </row>
    <row r="4157" spans="4:4" x14ac:dyDescent="0.25">
      <c r="D4157" s="190"/>
    </row>
    <row r="4158" spans="4:4" x14ac:dyDescent="0.25">
      <c r="D4158" s="190"/>
    </row>
    <row r="4159" spans="4:4" x14ac:dyDescent="0.25">
      <c r="D4159" s="190"/>
    </row>
    <row r="4160" spans="4:4" x14ac:dyDescent="0.25">
      <c r="D4160" s="190"/>
    </row>
    <row r="4161" spans="4:4" x14ac:dyDescent="0.25">
      <c r="D4161" s="190"/>
    </row>
    <row r="4162" spans="4:4" x14ac:dyDescent="0.25">
      <c r="D4162" s="190"/>
    </row>
    <row r="4163" spans="4:4" x14ac:dyDescent="0.25">
      <c r="D4163" s="190"/>
    </row>
    <row r="4164" spans="4:4" x14ac:dyDescent="0.25">
      <c r="D4164" s="190"/>
    </row>
    <row r="4165" spans="4:4" x14ac:dyDescent="0.25">
      <c r="D4165" s="190"/>
    </row>
    <row r="4166" spans="4:4" x14ac:dyDescent="0.25">
      <c r="D4166" s="190"/>
    </row>
    <row r="4167" spans="4:4" x14ac:dyDescent="0.25">
      <c r="D4167" s="190"/>
    </row>
    <row r="4168" spans="4:4" x14ac:dyDescent="0.25">
      <c r="D4168" s="190"/>
    </row>
    <row r="4169" spans="4:4" x14ac:dyDescent="0.25">
      <c r="D4169" s="190"/>
    </row>
    <row r="4170" spans="4:4" x14ac:dyDescent="0.25">
      <c r="D4170" s="190"/>
    </row>
    <row r="4171" spans="4:4" x14ac:dyDescent="0.25">
      <c r="D4171" s="190"/>
    </row>
    <row r="4172" spans="4:4" x14ac:dyDescent="0.25">
      <c r="D4172" s="190"/>
    </row>
    <row r="4173" spans="4:4" x14ac:dyDescent="0.25">
      <c r="D4173" s="190"/>
    </row>
    <row r="4174" spans="4:4" x14ac:dyDescent="0.25">
      <c r="D4174" s="190"/>
    </row>
    <row r="4175" spans="4:4" x14ac:dyDescent="0.25">
      <c r="D4175" s="190"/>
    </row>
    <row r="4176" spans="4:4" x14ac:dyDescent="0.25">
      <c r="D4176" s="190"/>
    </row>
    <row r="4177" spans="4:4" x14ac:dyDescent="0.25">
      <c r="D4177" s="190"/>
    </row>
    <row r="4178" spans="4:4" x14ac:dyDescent="0.25">
      <c r="D4178" s="190"/>
    </row>
    <row r="4179" spans="4:4" x14ac:dyDescent="0.25">
      <c r="D4179" s="190"/>
    </row>
    <row r="4180" spans="4:4" x14ac:dyDescent="0.25">
      <c r="D4180" s="190"/>
    </row>
    <row r="4181" spans="4:4" x14ac:dyDescent="0.25">
      <c r="D4181" s="190"/>
    </row>
    <row r="4182" spans="4:4" x14ac:dyDescent="0.25">
      <c r="D4182" s="190"/>
    </row>
    <row r="4183" spans="4:4" x14ac:dyDescent="0.25">
      <c r="D4183" s="190"/>
    </row>
    <row r="4184" spans="4:4" x14ac:dyDescent="0.25">
      <c r="D4184" s="190"/>
    </row>
    <row r="4185" spans="4:4" x14ac:dyDescent="0.25">
      <c r="D4185" s="190"/>
    </row>
    <row r="4186" spans="4:4" x14ac:dyDescent="0.25">
      <c r="D4186" s="190"/>
    </row>
    <row r="4187" spans="4:4" x14ac:dyDescent="0.25">
      <c r="D4187" s="190"/>
    </row>
    <row r="4188" spans="4:4" x14ac:dyDescent="0.25">
      <c r="D4188" s="190"/>
    </row>
    <row r="4189" spans="4:4" x14ac:dyDescent="0.25">
      <c r="D4189" s="190"/>
    </row>
    <row r="4190" spans="4:4" x14ac:dyDescent="0.25">
      <c r="D4190" s="190"/>
    </row>
    <row r="4191" spans="4:4" x14ac:dyDescent="0.25">
      <c r="D4191" s="190"/>
    </row>
    <row r="4192" spans="4:4" x14ac:dyDescent="0.25">
      <c r="D4192" s="190"/>
    </row>
    <row r="4193" spans="4:4" x14ac:dyDescent="0.25">
      <c r="D4193" s="190"/>
    </row>
    <row r="4194" spans="4:4" x14ac:dyDescent="0.25">
      <c r="D4194" s="190"/>
    </row>
    <row r="4195" spans="4:4" x14ac:dyDescent="0.25">
      <c r="D4195" s="190"/>
    </row>
    <row r="4196" spans="4:4" x14ac:dyDescent="0.25">
      <c r="D4196" s="190"/>
    </row>
    <row r="4197" spans="4:4" x14ac:dyDescent="0.25">
      <c r="D4197" s="190"/>
    </row>
    <row r="4198" spans="4:4" x14ac:dyDescent="0.25">
      <c r="D4198" s="190"/>
    </row>
    <row r="4199" spans="4:4" x14ac:dyDescent="0.25">
      <c r="D4199" s="190"/>
    </row>
    <row r="4200" spans="4:4" x14ac:dyDescent="0.25">
      <c r="D4200" s="190"/>
    </row>
    <row r="4201" spans="4:4" x14ac:dyDescent="0.25">
      <c r="D4201" s="190"/>
    </row>
    <row r="4202" spans="4:4" x14ac:dyDescent="0.25">
      <c r="D4202" s="190"/>
    </row>
    <row r="4203" spans="4:4" x14ac:dyDescent="0.25">
      <c r="D4203" s="190"/>
    </row>
    <row r="4204" spans="4:4" x14ac:dyDescent="0.25">
      <c r="D4204" s="190"/>
    </row>
    <row r="4205" spans="4:4" x14ac:dyDescent="0.25">
      <c r="D4205" s="190"/>
    </row>
    <row r="4206" spans="4:4" x14ac:dyDescent="0.25">
      <c r="D4206" s="190"/>
    </row>
    <row r="4207" spans="4:4" x14ac:dyDescent="0.25">
      <c r="D4207" s="190"/>
    </row>
    <row r="4208" spans="4:4" x14ac:dyDescent="0.25">
      <c r="D4208" s="190"/>
    </row>
    <row r="4209" spans="4:4" x14ac:dyDescent="0.25">
      <c r="D4209" s="190"/>
    </row>
    <row r="4210" spans="4:4" x14ac:dyDescent="0.25">
      <c r="D4210" s="190"/>
    </row>
    <row r="4211" spans="4:4" x14ac:dyDescent="0.25">
      <c r="D4211" s="190"/>
    </row>
    <row r="4212" spans="4:4" x14ac:dyDescent="0.25">
      <c r="D4212" s="190"/>
    </row>
    <row r="4213" spans="4:4" x14ac:dyDescent="0.25">
      <c r="D4213" s="190"/>
    </row>
    <row r="4214" spans="4:4" x14ac:dyDescent="0.25">
      <c r="D4214" s="190"/>
    </row>
    <row r="4215" spans="4:4" x14ac:dyDescent="0.25">
      <c r="D4215" s="190"/>
    </row>
    <row r="4216" spans="4:4" x14ac:dyDescent="0.25">
      <c r="D4216" s="190"/>
    </row>
    <row r="4217" spans="4:4" x14ac:dyDescent="0.25">
      <c r="D4217" s="190"/>
    </row>
    <row r="4218" spans="4:4" x14ac:dyDescent="0.25">
      <c r="D4218" s="190"/>
    </row>
    <row r="4219" spans="4:4" x14ac:dyDescent="0.25">
      <c r="D4219" s="190"/>
    </row>
    <row r="4220" spans="4:4" x14ac:dyDescent="0.25">
      <c r="D4220" s="190"/>
    </row>
    <row r="4221" spans="4:4" x14ac:dyDescent="0.25">
      <c r="D4221" s="190"/>
    </row>
    <row r="4222" spans="4:4" x14ac:dyDescent="0.25">
      <c r="D4222" s="190"/>
    </row>
    <row r="4223" spans="4:4" x14ac:dyDescent="0.25">
      <c r="D4223" s="190"/>
    </row>
    <row r="4224" spans="4:4" x14ac:dyDescent="0.25">
      <c r="D4224" s="190"/>
    </row>
    <row r="4225" spans="4:4" x14ac:dyDescent="0.25">
      <c r="D4225" s="190"/>
    </row>
    <row r="4226" spans="4:4" x14ac:dyDescent="0.25">
      <c r="D4226" s="190"/>
    </row>
    <row r="4227" spans="4:4" x14ac:dyDescent="0.25">
      <c r="D4227" s="190"/>
    </row>
    <row r="4228" spans="4:4" x14ac:dyDescent="0.25">
      <c r="D4228" s="190"/>
    </row>
    <row r="4229" spans="4:4" x14ac:dyDescent="0.25">
      <c r="D4229" s="190"/>
    </row>
    <row r="4230" spans="4:4" x14ac:dyDescent="0.25">
      <c r="D4230" s="190"/>
    </row>
    <row r="4231" spans="4:4" x14ac:dyDescent="0.25">
      <c r="D4231" s="190"/>
    </row>
    <row r="4232" spans="4:4" x14ac:dyDescent="0.25">
      <c r="D4232" s="190"/>
    </row>
    <row r="4233" spans="4:4" x14ac:dyDescent="0.25">
      <c r="D4233" s="190"/>
    </row>
    <row r="4234" spans="4:4" x14ac:dyDescent="0.25">
      <c r="D4234" s="190"/>
    </row>
    <row r="4235" spans="4:4" x14ac:dyDescent="0.25">
      <c r="D4235" s="190"/>
    </row>
    <row r="4236" spans="4:4" x14ac:dyDescent="0.25">
      <c r="D4236" s="190"/>
    </row>
    <row r="4237" spans="4:4" x14ac:dyDescent="0.25">
      <c r="D4237" s="190"/>
    </row>
    <row r="4238" spans="4:4" x14ac:dyDescent="0.25">
      <c r="D4238" s="190"/>
    </row>
    <row r="4239" spans="4:4" x14ac:dyDescent="0.25">
      <c r="D4239" s="190"/>
    </row>
    <row r="4240" spans="4:4" x14ac:dyDescent="0.25">
      <c r="D4240" s="190"/>
    </row>
    <row r="4241" spans="4:4" x14ac:dyDescent="0.25">
      <c r="D4241" s="190"/>
    </row>
    <row r="4242" spans="4:4" x14ac:dyDescent="0.25">
      <c r="D4242" s="190"/>
    </row>
    <row r="4243" spans="4:4" x14ac:dyDescent="0.25">
      <c r="D4243" s="190"/>
    </row>
    <row r="4244" spans="4:4" x14ac:dyDescent="0.25">
      <c r="D4244" s="190"/>
    </row>
    <row r="4245" spans="4:4" x14ac:dyDescent="0.25">
      <c r="D4245" s="190"/>
    </row>
    <row r="4246" spans="4:4" x14ac:dyDescent="0.25">
      <c r="D4246" s="190"/>
    </row>
    <row r="4247" spans="4:4" x14ac:dyDescent="0.25">
      <c r="D4247" s="190"/>
    </row>
    <row r="4248" spans="4:4" x14ac:dyDescent="0.25">
      <c r="D4248" s="190"/>
    </row>
    <row r="4249" spans="4:4" x14ac:dyDescent="0.25">
      <c r="D4249" s="190"/>
    </row>
    <row r="4250" spans="4:4" x14ac:dyDescent="0.25">
      <c r="D4250" s="190"/>
    </row>
    <row r="4251" spans="4:4" x14ac:dyDescent="0.25">
      <c r="D4251" s="190"/>
    </row>
    <row r="4252" spans="4:4" x14ac:dyDescent="0.25">
      <c r="D4252" s="190"/>
    </row>
    <row r="4253" spans="4:4" x14ac:dyDescent="0.25">
      <c r="D4253" s="190"/>
    </row>
    <row r="4254" spans="4:4" x14ac:dyDescent="0.25">
      <c r="D4254" s="190"/>
    </row>
    <row r="4255" spans="4:4" x14ac:dyDescent="0.25">
      <c r="D4255" s="190"/>
    </row>
    <row r="4256" spans="4:4" x14ac:dyDescent="0.25">
      <c r="D4256" s="190"/>
    </row>
    <row r="4257" spans="4:4" x14ac:dyDescent="0.25">
      <c r="D4257" s="190"/>
    </row>
    <row r="4258" spans="4:4" x14ac:dyDescent="0.25">
      <c r="D4258" s="190"/>
    </row>
    <row r="4259" spans="4:4" x14ac:dyDescent="0.25">
      <c r="D4259" s="190"/>
    </row>
    <row r="4260" spans="4:4" x14ac:dyDescent="0.25">
      <c r="D4260" s="190"/>
    </row>
    <row r="4261" spans="4:4" x14ac:dyDescent="0.25">
      <c r="D4261" s="190"/>
    </row>
    <row r="4262" spans="4:4" x14ac:dyDescent="0.25">
      <c r="D4262" s="190"/>
    </row>
    <row r="4263" spans="4:4" x14ac:dyDescent="0.25">
      <c r="D4263" s="190"/>
    </row>
    <row r="4264" spans="4:4" x14ac:dyDescent="0.25">
      <c r="D4264" s="190"/>
    </row>
    <row r="4265" spans="4:4" x14ac:dyDescent="0.25">
      <c r="D4265" s="190"/>
    </row>
    <row r="4266" spans="4:4" x14ac:dyDescent="0.25">
      <c r="D4266" s="190"/>
    </row>
    <row r="4267" spans="4:4" x14ac:dyDescent="0.25">
      <c r="D4267" s="190"/>
    </row>
    <row r="4268" spans="4:4" x14ac:dyDescent="0.25">
      <c r="D4268" s="190"/>
    </row>
    <row r="4269" spans="4:4" x14ac:dyDescent="0.25">
      <c r="D4269" s="190"/>
    </row>
    <row r="4270" spans="4:4" x14ac:dyDescent="0.25">
      <c r="D4270" s="190"/>
    </row>
    <row r="4271" spans="4:4" x14ac:dyDescent="0.25">
      <c r="D4271" s="190"/>
    </row>
    <row r="4272" spans="4:4" x14ac:dyDescent="0.25">
      <c r="D4272" s="190"/>
    </row>
    <row r="4273" spans="4:4" x14ac:dyDescent="0.25">
      <c r="D4273" s="190"/>
    </row>
    <row r="4274" spans="4:4" x14ac:dyDescent="0.25">
      <c r="D4274" s="190"/>
    </row>
    <row r="4275" spans="4:4" x14ac:dyDescent="0.25">
      <c r="D4275" s="190"/>
    </row>
    <row r="4276" spans="4:4" x14ac:dyDescent="0.25">
      <c r="D4276" s="190"/>
    </row>
    <row r="4277" spans="4:4" x14ac:dyDescent="0.25">
      <c r="D4277" s="190"/>
    </row>
    <row r="4278" spans="4:4" x14ac:dyDescent="0.25">
      <c r="D4278" s="190"/>
    </row>
    <row r="4279" spans="4:4" x14ac:dyDescent="0.25">
      <c r="D4279" s="190"/>
    </row>
    <row r="4280" spans="4:4" x14ac:dyDescent="0.25">
      <c r="D4280" s="190"/>
    </row>
    <row r="4281" spans="4:4" x14ac:dyDescent="0.25">
      <c r="D4281" s="190"/>
    </row>
    <row r="4282" spans="4:4" x14ac:dyDescent="0.25">
      <c r="D4282" s="190"/>
    </row>
    <row r="4283" spans="4:4" x14ac:dyDescent="0.25">
      <c r="D4283" s="190"/>
    </row>
    <row r="4284" spans="4:4" x14ac:dyDescent="0.25">
      <c r="D4284" s="190"/>
    </row>
    <row r="4285" spans="4:4" x14ac:dyDescent="0.25">
      <c r="D4285" s="190"/>
    </row>
    <row r="4286" spans="4:4" x14ac:dyDescent="0.25">
      <c r="D4286" s="190"/>
    </row>
    <row r="4287" spans="4:4" x14ac:dyDescent="0.25">
      <c r="D4287" s="190"/>
    </row>
    <row r="4288" spans="4:4" x14ac:dyDescent="0.25">
      <c r="D4288" s="190"/>
    </row>
    <row r="4289" spans="4:4" x14ac:dyDescent="0.25">
      <c r="D4289" s="190"/>
    </row>
    <row r="4290" spans="4:4" x14ac:dyDescent="0.25">
      <c r="D4290" s="190"/>
    </row>
    <row r="4291" spans="4:4" x14ac:dyDescent="0.25">
      <c r="D4291" s="190"/>
    </row>
    <row r="4292" spans="4:4" x14ac:dyDescent="0.25">
      <c r="D4292" s="190"/>
    </row>
    <row r="4293" spans="4:4" x14ac:dyDescent="0.25">
      <c r="D4293" s="190"/>
    </row>
    <row r="4294" spans="4:4" x14ac:dyDescent="0.25">
      <c r="D4294" s="190"/>
    </row>
    <row r="4295" spans="4:4" x14ac:dyDescent="0.25">
      <c r="D4295" s="190"/>
    </row>
    <row r="4296" spans="4:4" x14ac:dyDescent="0.25">
      <c r="D4296" s="190"/>
    </row>
    <row r="4297" spans="4:4" x14ac:dyDescent="0.25">
      <c r="D4297" s="190"/>
    </row>
    <row r="4298" spans="4:4" x14ac:dyDescent="0.25">
      <c r="D4298" s="190"/>
    </row>
    <row r="4299" spans="4:4" x14ac:dyDescent="0.25">
      <c r="D4299" s="190"/>
    </row>
    <row r="4300" spans="4:4" x14ac:dyDescent="0.25">
      <c r="D4300" s="190"/>
    </row>
    <row r="4301" spans="4:4" x14ac:dyDescent="0.25">
      <c r="D4301" s="190"/>
    </row>
    <row r="4302" spans="4:4" x14ac:dyDescent="0.25">
      <c r="D4302" s="190"/>
    </row>
    <row r="4303" spans="4:4" x14ac:dyDescent="0.25">
      <c r="D4303" s="190"/>
    </row>
    <row r="4304" spans="4:4" x14ac:dyDescent="0.25">
      <c r="D4304" s="190"/>
    </row>
    <row r="4305" spans="4:4" x14ac:dyDescent="0.25">
      <c r="D4305" s="190"/>
    </row>
    <row r="4306" spans="4:4" x14ac:dyDescent="0.25">
      <c r="D4306" s="190"/>
    </row>
    <row r="4307" spans="4:4" x14ac:dyDescent="0.25">
      <c r="D4307" s="190"/>
    </row>
    <row r="4308" spans="4:4" x14ac:dyDescent="0.25">
      <c r="D4308" s="190"/>
    </row>
    <row r="4309" spans="4:4" x14ac:dyDescent="0.25">
      <c r="D4309" s="190"/>
    </row>
    <row r="4310" spans="4:4" x14ac:dyDescent="0.25">
      <c r="D4310" s="190"/>
    </row>
    <row r="4311" spans="4:4" x14ac:dyDescent="0.25">
      <c r="D4311" s="190"/>
    </row>
    <row r="4312" spans="4:4" x14ac:dyDescent="0.25">
      <c r="D4312" s="190"/>
    </row>
    <row r="4313" spans="4:4" x14ac:dyDescent="0.25">
      <c r="D4313" s="190"/>
    </row>
    <row r="4314" spans="4:4" x14ac:dyDescent="0.25">
      <c r="D4314" s="190"/>
    </row>
    <row r="4315" spans="4:4" x14ac:dyDescent="0.25">
      <c r="D4315" s="190"/>
    </row>
    <row r="4316" spans="4:4" x14ac:dyDescent="0.25">
      <c r="D4316" s="190"/>
    </row>
    <row r="4317" spans="4:4" x14ac:dyDescent="0.25">
      <c r="D4317" s="190"/>
    </row>
    <row r="4318" spans="4:4" x14ac:dyDescent="0.25">
      <c r="D4318" s="190"/>
    </row>
    <row r="4319" spans="4:4" x14ac:dyDescent="0.25">
      <c r="D4319" s="190"/>
    </row>
    <row r="4320" spans="4:4" x14ac:dyDescent="0.25">
      <c r="D4320" s="190"/>
    </row>
    <row r="4321" spans="4:4" x14ac:dyDescent="0.25">
      <c r="D4321" s="190"/>
    </row>
    <row r="4322" spans="4:4" x14ac:dyDescent="0.25">
      <c r="D4322" s="190"/>
    </row>
    <row r="4323" spans="4:4" x14ac:dyDescent="0.25">
      <c r="D4323" s="190"/>
    </row>
    <row r="4324" spans="4:4" x14ac:dyDescent="0.25">
      <c r="D4324" s="190"/>
    </row>
    <row r="4325" spans="4:4" x14ac:dyDescent="0.25">
      <c r="D4325" s="190"/>
    </row>
    <row r="4326" spans="4:4" x14ac:dyDescent="0.25">
      <c r="D4326" s="190"/>
    </row>
    <row r="4327" spans="4:4" x14ac:dyDescent="0.25">
      <c r="D4327" s="190"/>
    </row>
    <row r="4328" spans="4:4" x14ac:dyDescent="0.25">
      <c r="D4328" s="190"/>
    </row>
    <row r="4329" spans="4:4" x14ac:dyDescent="0.25">
      <c r="D4329" s="190"/>
    </row>
    <row r="4330" spans="4:4" x14ac:dyDescent="0.25">
      <c r="D4330" s="190"/>
    </row>
    <row r="4331" spans="4:4" x14ac:dyDescent="0.25">
      <c r="D4331" s="190"/>
    </row>
    <row r="4332" spans="4:4" x14ac:dyDescent="0.25">
      <c r="D4332" s="190"/>
    </row>
    <row r="4333" spans="4:4" x14ac:dyDescent="0.25">
      <c r="D4333" s="190"/>
    </row>
    <row r="4334" spans="4:4" x14ac:dyDescent="0.25">
      <c r="D4334" s="190"/>
    </row>
    <row r="4335" spans="4:4" x14ac:dyDescent="0.25">
      <c r="D4335" s="190"/>
    </row>
    <row r="4336" spans="4:4" x14ac:dyDescent="0.25">
      <c r="D4336" s="190"/>
    </row>
    <row r="4337" spans="4:4" x14ac:dyDescent="0.25">
      <c r="D4337" s="190"/>
    </row>
    <row r="4338" spans="4:4" x14ac:dyDescent="0.25">
      <c r="D4338" s="190"/>
    </row>
    <row r="4339" spans="4:4" x14ac:dyDescent="0.25">
      <c r="D4339" s="190"/>
    </row>
    <row r="4340" spans="4:4" x14ac:dyDescent="0.25">
      <c r="D4340" s="190"/>
    </row>
    <row r="4341" spans="4:4" x14ac:dyDescent="0.25">
      <c r="D4341" s="190"/>
    </row>
    <row r="4342" spans="4:4" x14ac:dyDescent="0.25">
      <c r="D4342" s="190"/>
    </row>
    <row r="4343" spans="4:4" x14ac:dyDescent="0.25">
      <c r="D4343" s="190"/>
    </row>
    <row r="4344" spans="4:4" x14ac:dyDescent="0.25">
      <c r="D4344" s="190"/>
    </row>
    <row r="4345" spans="4:4" x14ac:dyDescent="0.25">
      <c r="D4345" s="190"/>
    </row>
    <row r="4346" spans="4:4" x14ac:dyDescent="0.25">
      <c r="D4346" s="190"/>
    </row>
    <row r="4347" spans="4:4" x14ac:dyDescent="0.25">
      <c r="D4347" s="190"/>
    </row>
    <row r="4348" spans="4:4" x14ac:dyDescent="0.25">
      <c r="D4348" s="190"/>
    </row>
    <row r="4349" spans="4:4" x14ac:dyDescent="0.25">
      <c r="D4349" s="190"/>
    </row>
    <row r="4350" spans="4:4" x14ac:dyDescent="0.25">
      <c r="D4350" s="190"/>
    </row>
    <row r="4351" spans="4:4" x14ac:dyDescent="0.25">
      <c r="D4351" s="190"/>
    </row>
    <row r="4352" spans="4:4" x14ac:dyDescent="0.25">
      <c r="D4352" s="190"/>
    </row>
    <row r="4353" spans="4:4" x14ac:dyDescent="0.25">
      <c r="D4353" s="190"/>
    </row>
    <row r="4354" spans="4:4" x14ac:dyDescent="0.25">
      <c r="D4354" s="190"/>
    </row>
    <row r="4355" spans="4:4" x14ac:dyDescent="0.25">
      <c r="D4355" s="190"/>
    </row>
    <row r="4356" spans="4:4" x14ac:dyDescent="0.25">
      <c r="D4356" s="190"/>
    </row>
    <row r="4357" spans="4:4" x14ac:dyDescent="0.25">
      <c r="D4357" s="190"/>
    </row>
    <row r="4358" spans="4:4" x14ac:dyDescent="0.25">
      <c r="D4358" s="190"/>
    </row>
    <row r="4359" spans="4:4" x14ac:dyDescent="0.25">
      <c r="D4359" s="190"/>
    </row>
    <row r="4360" spans="4:4" x14ac:dyDescent="0.25">
      <c r="D4360" s="190"/>
    </row>
    <row r="4361" spans="4:4" x14ac:dyDescent="0.25">
      <c r="D4361" s="190"/>
    </row>
    <row r="4362" spans="4:4" x14ac:dyDescent="0.25">
      <c r="D4362" s="190"/>
    </row>
    <row r="4363" spans="4:4" x14ac:dyDescent="0.25">
      <c r="D4363" s="190"/>
    </row>
    <row r="4364" spans="4:4" x14ac:dyDescent="0.25">
      <c r="D4364" s="190"/>
    </row>
    <row r="4365" spans="4:4" x14ac:dyDescent="0.25">
      <c r="D4365" s="190"/>
    </row>
    <row r="4366" spans="4:4" x14ac:dyDescent="0.25">
      <c r="D4366" s="190"/>
    </row>
    <row r="4367" spans="4:4" x14ac:dyDescent="0.25">
      <c r="D4367" s="190"/>
    </row>
    <row r="4368" spans="4:4" x14ac:dyDescent="0.25">
      <c r="D4368" s="190"/>
    </row>
    <row r="4369" spans="4:4" x14ac:dyDescent="0.25">
      <c r="D4369" s="190"/>
    </row>
    <row r="4370" spans="4:4" x14ac:dyDescent="0.25">
      <c r="D4370" s="190"/>
    </row>
    <row r="4371" spans="4:4" x14ac:dyDescent="0.25">
      <c r="D4371" s="190"/>
    </row>
    <row r="4372" spans="4:4" x14ac:dyDescent="0.25">
      <c r="D4372" s="190"/>
    </row>
    <row r="4373" spans="4:4" x14ac:dyDescent="0.25">
      <c r="D4373" s="190"/>
    </row>
    <row r="4374" spans="4:4" x14ac:dyDescent="0.25">
      <c r="D4374" s="190"/>
    </row>
    <row r="4375" spans="4:4" x14ac:dyDescent="0.25">
      <c r="D4375" s="190"/>
    </row>
    <row r="4376" spans="4:4" x14ac:dyDescent="0.25">
      <c r="D4376" s="190"/>
    </row>
    <row r="4377" spans="4:4" x14ac:dyDescent="0.25">
      <c r="D4377" s="190"/>
    </row>
    <row r="4378" spans="4:4" x14ac:dyDescent="0.25">
      <c r="D4378" s="190"/>
    </row>
    <row r="4379" spans="4:4" x14ac:dyDescent="0.25">
      <c r="D4379" s="190"/>
    </row>
    <row r="4380" spans="4:4" x14ac:dyDescent="0.25">
      <c r="D4380" s="190"/>
    </row>
    <row r="4381" spans="4:4" x14ac:dyDescent="0.25">
      <c r="D4381" s="190"/>
    </row>
    <row r="4382" spans="4:4" x14ac:dyDescent="0.25">
      <c r="D4382" s="190"/>
    </row>
    <row r="4383" spans="4:4" x14ac:dyDescent="0.25">
      <c r="D4383" s="190"/>
    </row>
    <row r="4384" spans="4:4" x14ac:dyDescent="0.25">
      <c r="D4384" s="190"/>
    </row>
    <row r="4385" spans="4:4" x14ac:dyDescent="0.25">
      <c r="D4385" s="190"/>
    </row>
    <row r="4386" spans="4:4" x14ac:dyDescent="0.25">
      <c r="D4386" s="190"/>
    </row>
    <row r="4387" spans="4:4" x14ac:dyDescent="0.25">
      <c r="D4387" s="190"/>
    </row>
    <row r="4388" spans="4:4" x14ac:dyDescent="0.25">
      <c r="D4388" s="190"/>
    </row>
    <row r="4389" spans="4:4" x14ac:dyDescent="0.25">
      <c r="D4389" s="190"/>
    </row>
    <row r="4390" spans="4:4" x14ac:dyDescent="0.25">
      <c r="D4390" s="190"/>
    </row>
    <row r="4391" spans="4:4" x14ac:dyDescent="0.25">
      <c r="D4391" s="190"/>
    </row>
    <row r="4392" spans="4:4" x14ac:dyDescent="0.25">
      <c r="D4392" s="190"/>
    </row>
    <row r="4393" spans="4:4" x14ac:dyDescent="0.25">
      <c r="D4393" s="190"/>
    </row>
    <row r="4394" spans="4:4" x14ac:dyDescent="0.25">
      <c r="D4394" s="190"/>
    </row>
    <row r="4395" spans="4:4" x14ac:dyDescent="0.25">
      <c r="D4395" s="190"/>
    </row>
    <row r="4396" spans="4:4" x14ac:dyDescent="0.25">
      <c r="D4396" s="190"/>
    </row>
    <row r="4397" spans="4:4" x14ac:dyDescent="0.25">
      <c r="D4397" s="190"/>
    </row>
    <row r="4398" spans="4:4" x14ac:dyDescent="0.25">
      <c r="D4398" s="190"/>
    </row>
    <row r="4399" spans="4:4" x14ac:dyDescent="0.25">
      <c r="D4399" s="190"/>
    </row>
    <row r="4400" spans="4:4" x14ac:dyDescent="0.25">
      <c r="D4400" s="190"/>
    </row>
    <row r="4401" spans="4:4" x14ac:dyDescent="0.25">
      <c r="D4401" s="190"/>
    </row>
    <row r="4402" spans="4:4" x14ac:dyDescent="0.25">
      <c r="D4402" s="190"/>
    </row>
    <row r="4403" spans="4:4" x14ac:dyDescent="0.25">
      <c r="D4403" s="190"/>
    </row>
    <row r="4404" spans="4:4" x14ac:dyDescent="0.25">
      <c r="D4404" s="190"/>
    </row>
    <row r="4405" spans="4:4" x14ac:dyDescent="0.25">
      <c r="D4405" s="190"/>
    </row>
    <row r="4406" spans="4:4" x14ac:dyDescent="0.25">
      <c r="D4406" s="190"/>
    </row>
    <row r="4407" spans="4:4" x14ac:dyDescent="0.25">
      <c r="D4407" s="190"/>
    </row>
    <row r="4408" spans="4:4" x14ac:dyDescent="0.25">
      <c r="D4408" s="190"/>
    </row>
    <row r="4409" spans="4:4" x14ac:dyDescent="0.25">
      <c r="D4409" s="190"/>
    </row>
    <row r="4410" spans="4:4" x14ac:dyDescent="0.25">
      <c r="D4410" s="190"/>
    </row>
    <row r="4411" spans="4:4" x14ac:dyDescent="0.25">
      <c r="D4411" s="190"/>
    </row>
    <row r="4412" spans="4:4" x14ac:dyDescent="0.25">
      <c r="D4412" s="190"/>
    </row>
    <row r="4413" spans="4:4" x14ac:dyDescent="0.25">
      <c r="D4413" s="190"/>
    </row>
    <row r="4414" spans="4:4" x14ac:dyDescent="0.25">
      <c r="D4414" s="190"/>
    </row>
    <row r="4415" spans="4:4" x14ac:dyDescent="0.25">
      <c r="D4415" s="190"/>
    </row>
    <row r="4416" spans="4:4" x14ac:dyDescent="0.25">
      <c r="D4416" s="190"/>
    </row>
    <row r="4417" spans="4:4" x14ac:dyDescent="0.25">
      <c r="D4417" s="190"/>
    </row>
    <row r="4418" spans="4:4" x14ac:dyDescent="0.25">
      <c r="D4418" s="190"/>
    </row>
    <row r="4419" spans="4:4" x14ac:dyDescent="0.25">
      <c r="D4419" s="190"/>
    </row>
    <row r="4420" spans="4:4" x14ac:dyDescent="0.25">
      <c r="D4420" s="190"/>
    </row>
    <row r="4421" spans="4:4" x14ac:dyDescent="0.25">
      <c r="D4421" s="190"/>
    </row>
    <row r="4422" spans="4:4" x14ac:dyDescent="0.25">
      <c r="D4422" s="190"/>
    </row>
    <row r="4423" spans="4:4" x14ac:dyDescent="0.25">
      <c r="D4423" s="190"/>
    </row>
    <row r="4424" spans="4:4" x14ac:dyDescent="0.25">
      <c r="D4424" s="190"/>
    </row>
    <row r="4425" spans="4:4" x14ac:dyDescent="0.25">
      <c r="D4425" s="190"/>
    </row>
    <row r="4426" spans="4:4" x14ac:dyDescent="0.25">
      <c r="D4426" s="190"/>
    </row>
    <row r="4427" spans="4:4" x14ac:dyDescent="0.25">
      <c r="D4427" s="190"/>
    </row>
    <row r="4428" spans="4:4" x14ac:dyDescent="0.25">
      <c r="D4428" s="190"/>
    </row>
    <row r="4429" spans="4:4" x14ac:dyDescent="0.25">
      <c r="D4429" s="190"/>
    </row>
    <row r="4430" spans="4:4" x14ac:dyDescent="0.25">
      <c r="D4430" s="190"/>
    </row>
    <row r="4431" spans="4:4" x14ac:dyDescent="0.25">
      <c r="D4431" s="190"/>
    </row>
    <row r="4432" spans="4:4" x14ac:dyDescent="0.25">
      <c r="D4432" s="190"/>
    </row>
    <row r="4433" spans="4:4" x14ac:dyDescent="0.25">
      <c r="D4433" s="190"/>
    </row>
    <row r="4434" spans="4:4" x14ac:dyDescent="0.25">
      <c r="D4434" s="190"/>
    </row>
    <row r="4435" spans="4:4" x14ac:dyDescent="0.25">
      <c r="D4435" s="190"/>
    </row>
    <row r="4436" spans="4:4" x14ac:dyDescent="0.25">
      <c r="D4436" s="190"/>
    </row>
    <row r="4437" spans="4:4" x14ac:dyDescent="0.25">
      <c r="D4437" s="190"/>
    </row>
    <row r="4438" spans="4:4" x14ac:dyDescent="0.25">
      <c r="D4438" s="190"/>
    </row>
    <row r="4439" spans="4:4" x14ac:dyDescent="0.25">
      <c r="D4439" s="190"/>
    </row>
    <row r="4440" spans="4:4" x14ac:dyDescent="0.25">
      <c r="D4440" s="190"/>
    </row>
    <row r="4441" spans="4:4" x14ac:dyDescent="0.25">
      <c r="D4441" s="190"/>
    </row>
    <row r="4442" spans="4:4" x14ac:dyDescent="0.25">
      <c r="D4442" s="190"/>
    </row>
    <row r="4443" spans="4:4" x14ac:dyDescent="0.25">
      <c r="D4443" s="190"/>
    </row>
    <row r="4444" spans="4:4" x14ac:dyDescent="0.25">
      <c r="D4444" s="190"/>
    </row>
    <row r="4445" spans="4:4" x14ac:dyDescent="0.25">
      <c r="D4445" s="190"/>
    </row>
    <row r="4446" spans="4:4" x14ac:dyDescent="0.25">
      <c r="D4446" s="190"/>
    </row>
    <row r="4447" spans="4:4" x14ac:dyDescent="0.25">
      <c r="D4447" s="190"/>
    </row>
    <row r="4448" spans="4:4" x14ac:dyDescent="0.25">
      <c r="D4448" s="190"/>
    </row>
    <row r="4449" spans="4:4" x14ac:dyDescent="0.25">
      <c r="D4449" s="190"/>
    </row>
    <row r="4450" spans="4:4" x14ac:dyDescent="0.25">
      <c r="D4450" s="190"/>
    </row>
    <row r="4451" spans="4:4" x14ac:dyDescent="0.25">
      <c r="D4451" s="190"/>
    </row>
    <row r="4452" spans="4:4" x14ac:dyDescent="0.25">
      <c r="D4452" s="190"/>
    </row>
    <row r="4453" spans="4:4" x14ac:dyDescent="0.25">
      <c r="D4453" s="190"/>
    </row>
    <row r="4454" spans="4:4" x14ac:dyDescent="0.25">
      <c r="D4454" s="190"/>
    </row>
    <row r="4455" spans="4:4" x14ac:dyDescent="0.25">
      <c r="D4455" s="190"/>
    </row>
    <row r="4456" spans="4:4" x14ac:dyDescent="0.25">
      <c r="D4456" s="190"/>
    </row>
    <row r="4457" spans="4:4" x14ac:dyDescent="0.25">
      <c r="D4457" s="190"/>
    </row>
    <row r="4458" spans="4:4" x14ac:dyDescent="0.25">
      <c r="D4458" s="190"/>
    </row>
    <row r="4459" spans="4:4" x14ac:dyDescent="0.25">
      <c r="D4459" s="190"/>
    </row>
    <row r="4460" spans="4:4" x14ac:dyDescent="0.25">
      <c r="D4460" s="190"/>
    </row>
    <row r="4461" spans="4:4" x14ac:dyDescent="0.25">
      <c r="D4461" s="190"/>
    </row>
    <row r="4462" spans="4:4" x14ac:dyDescent="0.25">
      <c r="D4462" s="190"/>
    </row>
    <row r="4463" spans="4:4" x14ac:dyDescent="0.25">
      <c r="D4463" s="190"/>
    </row>
    <row r="4464" spans="4:4" x14ac:dyDescent="0.25">
      <c r="D4464" s="190"/>
    </row>
    <row r="4465" spans="4:4" x14ac:dyDescent="0.25">
      <c r="D4465" s="190"/>
    </row>
    <row r="4466" spans="4:4" x14ac:dyDescent="0.25">
      <c r="D4466" s="190"/>
    </row>
    <row r="4467" spans="4:4" x14ac:dyDescent="0.25">
      <c r="D4467" s="190"/>
    </row>
    <row r="4468" spans="4:4" x14ac:dyDescent="0.25">
      <c r="D4468" s="190"/>
    </row>
    <row r="4469" spans="4:4" x14ac:dyDescent="0.25">
      <c r="D4469" s="190"/>
    </row>
    <row r="4470" spans="4:4" x14ac:dyDescent="0.25">
      <c r="D4470" s="190"/>
    </row>
    <row r="4471" spans="4:4" x14ac:dyDescent="0.25">
      <c r="D4471" s="190"/>
    </row>
    <row r="4472" spans="4:4" x14ac:dyDescent="0.25">
      <c r="D4472" s="190"/>
    </row>
    <row r="4473" spans="4:4" x14ac:dyDescent="0.25">
      <c r="D4473" s="190"/>
    </row>
    <row r="4474" spans="4:4" x14ac:dyDescent="0.25">
      <c r="D4474" s="190"/>
    </row>
    <row r="4475" spans="4:4" x14ac:dyDescent="0.25">
      <c r="D4475" s="190"/>
    </row>
    <row r="4476" spans="4:4" x14ac:dyDescent="0.25">
      <c r="D4476" s="190"/>
    </row>
    <row r="4477" spans="4:4" x14ac:dyDescent="0.25">
      <c r="D4477" s="190"/>
    </row>
    <row r="4478" spans="4:4" x14ac:dyDescent="0.25">
      <c r="D4478" s="190"/>
    </row>
    <row r="4479" spans="4:4" x14ac:dyDescent="0.25">
      <c r="D4479" s="190"/>
    </row>
    <row r="4480" spans="4:4" x14ac:dyDescent="0.25">
      <c r="D4480" s="190"/>
    </row>
    <row r="4481" spans="4:4" x14ac:dyDescent="0.25">
      <c r="D4481" s="190"/>
    </row>
    <row r="4482" spans="4:4" x14ac:dyDescent="0.25">
      <c r="D4482" s="190"/>
    </row>
    <row r="4483" spans="4:4" x14ac:dyDescent="0.25">
      <c r="D4483" s="190"/>
    </row>
    <row r="4484" spans="4:4" x14ac:dyDescent="0.25">
      <c r="D4484" s="190"/>
    </row>
    <row r="4485" spans="4:4" x14ac:dyDescent="0.25">
      <c r="D4485" s="190"/>
    </row>
    <row r="4486" spans="4:4" x14ac:dyDescent="0.25">
      <c r="D4486" s="190"/>
    </row>
    <row r="4487" spans="4:4" x14ac:dyDescent="0.25">
      <c r="D4487" s="190"/>
    </row>
    <row r="4488" spans="4:4" x14ac:dyDescent="0.25">
      <c r="D4488" s="190"/>
    </row>
    <row r="4489" spans="4:4" x14ac:dyDescent="0.25">
      <c r="D4489" s="190"/>
    </row>
    <row r="4490" spans="4:4" x14ac:dyDescent="0.25">
      <c r="D4490" s="190"/>
    </row>
    <row r="4491" spans="4:4" x14ac:dyDescent="0.25">
      <c r="D4491" s="190"/>
    </row>
    <row r="4492" spans="4:4" x14ac:dyDescent="0.25">
      <c r="D4492" s="190"/>
    </row>
    <row r="4493" spans="4:4" x14ac:dyDescent="0.25">
      <c r="D4493" s="190"/>
    </row>
    <row r="4494" spans="4:4" x14ac:dyDescent="0.25">
      <c r="D4494" s="190"/>
    </row>
    <row r="4495" spans="4:4" x14ac:dyDescent="0.25">
      <c r="D4495" s="190"/>
    </row>
    <row r="4496" spans="4:4" x14ac:dyDescent="0.25">
      <c r="D4496" s="190"/>
    </row>
    <row r="4497" spans="4:4" x14ac:dyDescent="0.25">
      <c r="D4497" s="190"/>
    </row>
    <row r="4498" spans="4:4" x14ac:dyDescent="0.25">
      <c r="D4498" s="190"/>
    </row>
    <row r="4499" spans="4:4" x14ac:dyDescent="0.25">
      <c r="D4499" s="190"/>
    </row>
    <row r="4500" spans="4:4" x14ac:dyDescent="0.25">
      <c r="D4500" s="190"/>
    </row>
    <row r="4501" spans="4:4" x14ac:dyDescent="0.25">
      <c r="D4501" s="190"/>
    </row>
    <row r="4502" spans="4:4" x14ac:dyDescent="0.25">
      <c r="D4502" s="190"/>
    </row>
    <row r="4503" spans="4:4" x14ac:dyDescent="0.25">
      <c r="D4503" s="190"/>
    </row>
    <row r="4504" spans="4:4" x14ac:dyDescent="0.25">
      <c r="D4504" s="190"/>
    </row>
    <row r="4505" spans="4:4" x14ac:dyDescent="0.25">
      <c r="D4505" s="190"/>
    </row>
    <row r="4506" spans="4:4" x14ac:dyDescent="0.25">
      <c r="D4506" s="190"/>
    </row>
    <row r="4507" spans="4:4" x14ac:dyDescent="0.25">
      <c r="D4507" s="190"/>
    </row>
    <row r="4508" spans="4:4" x14ac:dyDescent="0.25">
      <c r="D4508" s="190"/>
    </row>
    <row r="4509" spans="4:4" x14ac:dyDescent="0.25">
      <c r="D4509" s="190"/>
    </row>
    <row r="4510" spans="4:4" x14ac:dyDescent="0.25">
      <c r="D4510" s="190"/>
    </row>
    <row r="4511" spans="4:4" x14ac:dyDescent="0.25">
      <c r="D4511" s="190"/>
    </row>
    <row r="4512" spans="4:4" x14ac:dyDescent="0.25">
      <c r="D4512" s="190"/>
    </row>
    <row r="4513" spans="4:4" x14ac:dyDescent="0.25">
      <c r="D4513" s="190"/>
    </row>
    <row r="4514" spans="4:4" x14ac:dyDescent="0.25">
      <c r="D4514" s="190"/>
    </row>
    <row r="4515" spans="4:4" x14ac:dyDescent="0.25">
      <c r="D4515" s="190"/>
    </row>
    <row r="4516" spans="4:4" x14ac:dyDescent="0.25">
      <c r="D4516" s="190"/>
    </row>
    <row r="4517" spans="4:4" x14ac:dyDescent="0.25">
      <c r="D4517" s="190"/>
    </row>
    <row r="4518" spans="4:4" x14ac:dyDescent="0.25">
      <c r="D4518" s="190"/>
    </row>
    <row r="4519" spans="4:4" x14ac:dyDescent="0.25">
      <c r="D4519" s="190"/>
    </row>
    <row r="4520" spans="4:4" x14ac:dyDescent="0.25">
      <c r="D4520" s="190"/>
    </row>
    <row r="4521" spans="4:4" x14ac:dyDescent="0.25">
      <c r="D4521" s="190"/>
    </row>
    <row r="4522" spans="4:4" x14ac:dyDescent="0.25">
      <c r="D4522" s="190"/>
    </row>
    <row r="4523" spans="4:4" x14ac:dyDescent="0.25">
      <c r="D4523" s="190"/>
    </row>
    <row r="4524" spans="4:4" x14ac:dyDescent="0.25">
      <c r="D4524" s="190"/>
    </row>
    <row r="4525" spans="4:4" x14ac:dyDescent="0.25">
      <c r="D4525" s="190"/>
    </row>
    <row r="4526" spans="4:4" x14ac:dyDescent="0.25">
      <c r="D4526" s="190"/>
    </row>
    <row r="4527" spans="4:4" x14ac:dyDescent="0.25">
      <c r="D4527" s="190"/>
    </row>
    <row r="4528" spans="4:4" x14ac:dyDescent="0.25">
      <c r="D4528" s="190"/>
    </row>
    <row r="4529" spans="4:4" x14ac:dyDescent="0.25">
      <c r="D4529" s="190"/>
    </row>
    <row r="4530" spans="4:4" x14ac:dyDescent="0.25">
      <c r="D4530" s="190"/>
    </row>
    <row r="4531" spans="4:4" x14ac:dyDescent="0.25">
      <c r="D4531" s="190"/>
    </row>
    <row r="4532" spans="4:4" x14ac:dyDescent="0.25">
      <c r="D4532" s="190"/>
    </row>
    <row r="4533" spans="4:4" x14ac:dyDescent="0.25">
      <c r="D4533" s="190"/>
    </row>
    <row r="4534" spans="4:4" x14ac:dyDescent="0.25">
      <c r="D4534" s="190"/>
    </row>
    <row r="4535" spans="4:4" x14ac:dyDescent="0.25">
      <c r="D4535" s="190"/>
    </row>
    <row r="4536" spans="4:4" x14ac:dyDescent="0.25">
      <c r="D4536" s="190"/>
    </row>
    <row r="4537" spans="4:4" x14ac:dyDescent="0.25">
      <c r="D4537" s="190"/>
    </row>
    <row r="4538" spans="4:4" x14ac:dyDescent="0.25">
      <c r="D4538" s="190"/>
    </row>
    <row r="4539" spans="4:4" x14ac:dyDescent="0.25">
      <c r="D4539" s="190"/>
    </row>
    <row r="4540" spans="4:4" x14ac:dyDescent="0.25">
      <c r="D4540" s="190"/>
    </row>
    <row r="4541" spans="4:4" x14ac:dyDescent="0.25">
      <c r="D4541" s="190"/>
    </row>
    <row r="4542" spans="4:4" x14ac:dyDescent="0.25">
      <c r="D4542" s="190"/>
    </row>
    <row r="4543" spans="4:4" x14ac:dyDescent="0.25">
      <c r="D4543" s="190"/>
    </row>
    <row r="4544" spans="4:4" x14ac:dyDescent="0.25">
      <c r="D4544" s="190"/>
    </row>
    <row r="4545" spans="4:4" x14ac:dyDescent="0.25">
      <c r="D4545" s="190"/>
    </row>
    <row r="4546" spans="4:4" x14ac:dyDescent="0.25">
      <c r="D4546" s="190"/>
    </row>
    <row r="4547" spans="4:4" x14ac:dyDescent="0.25">
      <c r="D4547" s="190"/>
    </row>
    <row r="4548" spans="4:4" x14ac:dyDescent="0.25">
      <c r="D4548" s="190"/>
    </row>
    <row r="4549" spans="4:4" x14ac:dyDescent="0.25">
      <c r="D4549" s="190"/>
    </row>
    <row r="4550" spans="4:4" x14ac:dyDescent="0.25">
      <c r="D4550" s="190"/>
    </row>
    <row r="4551" spans="4:4" x14ac:dyDescent="0.25">
      <c r="D4551" s="190"/>
    </row>
    <row r="4552" spans="4:4" x14ac:dyDescent="0.25">
      <c r="D4552" s="190"/>
    </row>
    <row r="4553" spans="4:4" x14ac:dyDescent="0.25">
      <c r="D4553" s="190"/>
    </row>
    <row r="4554" spans="4:4" x14ac:dyDescent="0.25">
      <c r="D4554" s="190"/>
    </row>
    <row r="4555" spans="4:4" x14ac:dyDescent="0.25">
      <c r="D4555" s="190"/>
    </row>
    <row r="4556" spans="4:4" x14ac:dyDescent="0.25">
      <c r="D4556" s="190"/>
    </row>
    <row r="4557" spans="4:4" x14ac:dyDescent="0.25">
      <c r="D4557" s="190"/>
    </row>
    <row r="4558" spans="4:4" x14ac:dyDescent="0.25">
      <c r="D4558" s="190"/>
    </row>
    <row r="4559" spans="4:4" x14ac:dyDescent="0.25">
      <c r="D4559" s="190"/>
    </row>
    <row r="4560" spans="4:4" x14ac:dyDescent="0.25">
      <c r="D4560" s="190"/>
    </row>
    <row r="4561" spans="4:4" x14ac:dyDescent="0.25">
      <c r="D4561" s="190"/>
    </row>
    <row r="4562" spans="4:4" x14ac:dyDescent="0.25">
      <c r="D4562" s="190"/>
    </row>
    <row r="4563" spans="4:4" x14ac:dyDescent="0.25">
      <c r="D4563" s="190"/>
    </row>
    <row r="4564" spans="4:4" x14ac:dyDescent="0.25">
      <c r="D4564" s="190"/>
    </row>
    <row r="4565" spans="4:4" x14ac:dyDescent="0.25">
      <c r="D4565" s="190"/>
    </row>
    <row r="4566" spans="4:4" x14ac:dyDescent="0.25">
      <c r="D4566" s="190"/>
    </row>
    <row r="4567" spans="4:4" x14ac:dyDescent="0.25">
      <c r="D4567" s="190"/>
    </row>
    <row r="4568" spans="4:4" x14ac:dyDescent="0.25">
      <c r="D4568" s="190"/>
    </row>
    <row r="4569" spans="4:4" x14ac:dyDescent="0.25">
      <c r="D4569" s="190"/>
    </row>
    <row r="4570" spans="4:4" x14ac:dyDescent="0.25">
      <c r="D4570" s="190"/>
    </row>
    <row r="4571" spans="4:4" x14ac:dyDescent="0.25">
      <c r="D4571" s="190"/>
    </row>
    <row r="4572" spans="4:4" x14ac:dyDescent="0.25">
      <c r="D4572" s="190"/>
    </row>
    <row r="4573" spans="4:4" x14ac:dyDescent="0.25">
      <c r="D4573" s="190"/>
    </row>
    <row r="4574" spans="4:4" x14ac:dyDescent="0.25">
      <c r="D4574" s="190"/>
    </row>
    <row r="4575" spans="4:4" x14ac:dyDescent="0.25">
      <c r="D4575" s="190"/>
    </row>
    <row r="4576" spans="4:4" x14ac:dyDescent="0.25">
      <c r="D4576" s="190"/>
    </row>
    <row r="4577" spans="4:4" x14ac:dyDescent="0.25">
      <c r="D4577" s="190"/>
    </row>
    <row r="4578" spans="4:4" x14ac:dyDescent="0.25">
      <c r="D4578" s="190"/>
    </row>
    <row r="4579" spans="4:4" x14ac:dyDescent="0.25">
      <c r="D4579" s="190"/>
    </row>
    <row r="4580" spans="4:4" x14ac:dyDescent="0.25">
      <c r="D4580" s="190"/>
    </row>
    <row r="4581" spans="4:4" x14ac:dyDescent="0.25">
      <c r="D4581" s="190"/>
    </row>
    <row r="4582" spans="4:4" x14ac:dyDescent="0.25">
      <c r="D4582" s="190"/>
    </row>
    <row r="4583" spans="4:4" x14ac:dyDescent="0.25">
      <c r="D4583" s="190"/>
    </row>
    <row r="4584" spans="4:4" x14ac:dyDescent="0.25">
      <c r="D4584" s="190"/>
    </row>
    <row r="4585" spans="4:4" x14ac:dyDescent="0.25">
      <c r="D4585" s="190"/>
    </row>
    <row r="4586" spans="4:4" x14ac:dyDescent="0.25">
      <c r="D4586" s="190"/>
    </row>
    <row r="4587" spans="4:4" x14ac:dyDescent="0.25">
      <c r="D4587" s="190"/>
    </row>
    <row r="4588" spans="4:4" x14ac:dyDescent="0.25">
      <c r="D4588" s="190"/>
    </row>
    <row r="4589" spans="4:4" x14ac:dyDescent="0.25">
      <c r="D4589" s="190"/>
    </row>
    <row r="4590" spans="4:4" x14ac:dyDescent="0.25">
      <c r="D4590" s="190"/>
    </row>
    <row r="4591" spans="4:4" x14ac:dyDescent="0.25">
      <c r="D4591" s="190"/>
    </row>
    <row r="4592" spans="4:4" x14ac:dyDescent="0.25">
      <c r="D4592" s="190"/>
    </row>
    <row r="4593" spans="4:4" x14ac:dyDescent="0.25">
      <c r="D4593" s="190"/>
    </row>
    <row r="4594" spans="4:4" x14ac:dyDescent="0.25">
      <c r="D4594" s="190"/>
    </row>
    <row r="4595" spans="4:4" x14ac:dyDescent="0.25">
      <c r="D4595" s="190"/>
    </row>
    <row r="4596" spans="4:4" x14ac:dyDescent="0.25">
      <c r="D4596" s="190"/>
    </row>
    <row r="4597" spans="4:4" x14ac:dyDescent="0.25">
      <c r="D4597" s="190"/>
    </row>
    <row r="4598" spans="4:4" x14ac:dyDescent="0.25">
      <c r="D4598" s="190"/>
    </row>
    <row r="4599" spans="4:4" x14ac:dyDescent="0.25">
      <c r="D4599" s="190"/>
    </row>
    <row r="4600" spans="4:4" x14ac:dyDescent="0.25">
      <c r="D4600" s="190"/>
    </row>
    <row r="4601" spans="4:4" x14ac:dyDescent="0.25">
      <c r="D4601" s="190"/>
    </row>
    <row r="4602" spans="4:4" x14ac:dyDescent="0.25">
      <c r="D4602" s="190"/>
    </row>
    <row r="4603" spans="4:4" x14ac:dyDescent="0.25">
      <c r="D4603" s="190"/>
    </row>
    <row r="4604" spans="4:4" x14ac:dyDescent="0.25">
      <c r="D4604" s="190"/>
    </row>
    <row r="4605" spans="4:4" x14ac:dyDescent="0.25">
      <c r="D4605" s="190"/>
    </row>
    <row r="4606" spans="4:4" x14ac:dyDescent="0.25">
      <c r="D4606" s="190"/>
    </row>
    <row r="4607" spans="4:4" x14ac:dyDescent="0.25">
      <c r="D4607" s="190"/>
    </row>
    <row r="4608" spans="4:4" x14ac:dyDescent="0.25">
      <c r="D4608" s="190"/>
    </row>
    <row r="4609" spans="4:4" x14ac:dyDescent="0.25">
      <c r="D4609" s="190"/>
    </row>
    <row r="4610" spans="4:4" x14ac:dyDescent="0.25">
      <c r="D4610" s="190"/>
    </row>
    <row r="4611" spans="4:4" x14ac:dyDescent="0.25">
      <c r="D4611" s="190"/>
    </row>
    <row r="4612" spans="4:4" x14ac:dyDescent="0.25">
      <c r="D4612" s="190"/>
    </row>
    <row r="4613" spans="4:4" x14ac:dyDescent="0.25">
      <c r="D4613" s="190"/>
    </row>
    <row r="4614" spans="4:4" x14ac:dyDescent="0.25">
      <c r="D4614" s="190"/>
    </row>
    <row r="4615" spans="4:4" x14ac:dyDescent="0.25">
      <c r="D4615" s="190"/>
    </row>
    <row r="4616" spans="4:4" x14ac:dyDescent="0.25">
      <c r="D4616" s="190"/>
    </row>
    <row r="4617" spans="4:4" x14ac:dyDescent="0.25">
      <c r="D4617" s="190"/>
    </row>
    <row r="4618" spans="4:4" x14ac:dyDescent="0.25">
      <c r="D4618" s="190"/>
    </row>
    <row r="4619" spans="4:4" x14ac:dyDescent="0.25">
      <c r="D4619" s="190"/>
    </row>
    <row r="4620" spans="4:4" x14ac:dyDescent="0.25">
      <c r="D4620" s="190"/>
    </row>
    <row r="4621" spans="4:4" x14ac:dyDescent="0.25">
      <c r="D4621" s="190"/>
    </row>
    <row r="4622" spans="4:4" x14ac:dyDescent="0.25">
      <c r="D4622" s="190"/>
    </row>
    <row r="4623" spans="4:4" x14ac:dyDescent="0.25">
      <c r="D4623" s="190"/>
    </row>
    <row r="4624" spans="4:4" x14ac:dyDescent="0.25">
      <c r="D4624" s="190"/>
    </row>
    <row r="4625" spans="4:4" x14ac:dyDescent="0.25">
      <c r="D4625" s="190"/>
    </row>
    <row r="4626" spans="4:4" x14ac:dyDescent="0.25">
      <c r="D4626" s="190"/>
    </row>
    <row r="4627" spans="4:4" x14ac:dyDescent="0.25">
      <c r="D4627" s="190"/>
    </row>
    <row r="4628" spans="4:4" x14ac:dyDescent="0.25">
      <c r="D4628" s="190"/>
    </row>
    <row r="4629" spans="4:4" x14ac:dyDescent="0.25">
      <c r="D4629" s="190"/>
    </row>
    <row r="4630" spans="4:4" x14ac:dyDescent="0.25">
      <c r="D4630" s="190"/>
    </row>
    <row r="4631" spans="4:4" x14ac:dyDescent="0.25">
      <c r="D4631" s="190"/>
    </row>
    <row r="4632" spans="4:4" x14ac:dyDescent="0.25">
      <c r="D4632" s="190"/>
    </row>
    <row r="4633" spans="4:4" x14ac:dyDescent="0.25">
      <c r="D4633" s="190"/>
    </row>
    <row r="4634" spans="4:4" x14ac:dyDescent="0.25">
      <c r="D4634" s="190"/>
    </row>
    <row r="4635" spans="4:4" x14ac:dyDescent="0.25">
      <c r="D4635" s="190"/>
    </row>
    <row r="4636" spans="4:4" x14ac:dyDescent="0.25">
      <c r="D4636" s="190"/>
    </row>
    <row r="4637" spans="4:4" x14ac:dyDescent="0.25">
      <c r="D4637" s="190"/>
    </row>
    <row r="4638" spans="4:4" x14ac:dyDescent="0.25">
      <c r="D4638" s="190"/>
    </row>
    <row r="4639" spans="4:4" x14ac:dyDescent="0.25">
      <c r="D4639" s="190"/>
    </row>
    <row r="4640" spans="4:4" x14ac:dyDescent="0.25">
      <c r="D4640" s="190"/>
    </row>
    <row r="4641" spans="4:4" x14ac:dyDescent="0.25">
      <c r="D4641" s="190"/>
    </row>
    <row r="4642" spans="4:4" x14ac:dyDescent="0.25">
      <c r="D4642" s="190"/>
    </row>
    <row r="4643" spans="4:4" x14ac:dyDescent="0.25">
      <c r="D4643" s="190"/>
    </row>
    <row r="4644" spans="4:4" x14ac:dyDescent="0.25">
      <c r="D4644" s="190"/>
    </row>
    <row r="4645" spans="4:4" x14ac:dyDescent="0.25">
      <c r="D4645" s="190"/>
    </row>
    <row r="4646" spans="4:4" x14ac:dyDescent="0.25">
      <c r="D4646" s="190"/>
    </row>
    <row r="4647" spans="4:4" x14ac:dyDescent="0.25">
      <c r="D4647" s="190"/>
    </row>
    <row r="4648" spans="4:4" x14ac:dyDescent="0.25">
      <c r="D4648" s="190"/>
    </row>
    <row r="4649" spans="4:4" x14ac:dyDescent="0.25">
      <c r="D4649" s="190"/>
    </row>
    <row r="4650" spans="4:4" x14ac:dyDescent="0.25">
      <c r="D4650" s="190"/>
    </row>
    <row r="4651" spans="4:4" x14ac:dyDescent="0.25">
      <c r="D4651" s="190"/>
    </row>
    <row r="4652" spans="4:4" x14ac:dyDescent="0.25">
      <c r="D4652" s="190"/>
    </row>
    <row r="4653" spans="4:4" x14ac:dyDescent="0.25">
      <c r="D4653" s="190"/>
    </row>
    <row r="4654" spans="4:4" x14ac:dyDescent="0.25">
      <c r="D4654" s="190"/>
    </row>
    <row r="4655" spans="4:4" x14ac:dyDescent="0.25">
      <c r="D4655" s="190"/>
    </row>
    <row r="4656" spans="4:4" x14ac:dyDescent="0.25">
      <c r="D4656" s="190"/>
    </row>
    <row r="4657" spans="4:4" x14ac:dyDescent="0.25">
      <c r="D4657" s="190"/>
    </row>
    <row r="4658" spans="4:4" x14ac:dyDescent="0.25">
      <c r="D4658" s="190"/>
    </row>
    <row r="4659" spans="4:4" x14ac:dyDescent="0.25">
      <c r="D4659" s="190"/>
    </row>
    <row r="4660" spans="4:4" x14ac:dyDescent="0.25">
      <c r="D4660" s="190"/>
    </row>
    <row r="4661" spans="4:4" x14ac:dyDescent="0.25">
      <c r="D4661" s="190"/>
    </row>
    <row r="4662" spans="4:4" x14ac:dyDescent="0.25">
      <c r="D4662" s="190"/>
    </row>
    <row r="4663" spans="4:4" x14ac:dyDescent="0.25">
      <c r="D4663" s="190"/>
    </row>
    <row r="4664" spans="4:4" x14ac:dyDescent="0.25">
      <c r="D4664" s="190"/>
    </row>
    <row r="4665" spans="4:4" x14ac:dyDescent="0.25">
      <c r="D4665" s="190"/>
    </row>
    <row r="4666" spans="4:4" x14ac:dyDescent="0.25">
      <c r="D4666" s="190"/>
    </row>
    <row r="4667" spans="4:4" x14ac:dyDescent="0.25">
      <c r="D4667" s="190"/>
    </row>
    <row r="4668" spans="4:4" x14ac:dyDescent="0.25">
      <c r="D4668" s="190"/>
    </row>
    <row r="4669" spans="4:4" x14ac:dyDescent="0.25">
      <c r="D4669" s="190"/>
    </row>
    <row r="4670" spans="4:4" x14ac:dyDescent="0.25">
      <c r="D4670" s="190"/>
    </row>
    <row r="4671" spans="4:4" x14ac:dyDescent="0.25">
      <c r="D4671" s="190"/>
    </row>
    <row r="4672" spans="4:4" x14ac:dyDescent="0.25">
      <c r="D4672" s="190"/>
    </row>
    <row r="4673" spans="4:4" x14ac:dyDescent="0.25">
      <c r="D4673" s="190"/>
    </row>
    <row r="4674" spans="4:4" x14ac:dyDescent="0.25">
      <c r="D4674" s="190"/>
    </row>
    <row r="4675" spans="4:4" x14ac:dyDescent="0.25">
      <c r="D4675" s="190"/>
    </row>
    <row r="4676" spans="4:4" x14ac:dyDescent="0.25">
      <c r="D4676" s="190"/>
    </row>
    <row r="4677" spans="4:4" x14ac:dyDescent="0.25">
      <c r="D4677" s="190"/>
    </row>
    <row r="4678" spans="4:4" x14ac:dyDescent="0.25">
      <c r="D4678" s="190"/>
    </row>
    <row r="4679" spans="4:4" x14ac:dyDescent="0.25">
      <c r="D4679" s="190"/>
    </row>
    <row r="4680" spans="4:4" x14ac:dyDescent="0.25">
      <c r="D4680" s="190"/>
    </row>
    <row r="4681" spans="4:4" x14ac:dyDescent="0.25">
      <c r="D4681" s="190"/>
    </row>
    <row r="4682" spans="4:4" x14ac:dyDescent="0.25">
      <c r="D4682" s="190"/>
    </row>
    <row r="4683" spans="4:4" x14ac:dyDescent="0.25">
      <c r="D4683" s="190"/>
    </row>
    <row r="4684" spans="4:4" x14ac:dyDescent="0.25">
      <c r="D4684" s="190"/>
    </row>
    <row r="4685" spans="4:4" x14ac:dyDescent="0.25">
      <c r="D4685" s="190"/>
    </row>
    <row r="4686" spans="4:4" x14ac:dyDescent="0.25">
      <c r="D4686" s="190"/>
    </row>
    <row r="4687" spans="4:4" x14ac:dyDescent="0.25">
      <c r="D4687" s="190"/>
    </row>
    <row r="4688" spans="4:4" x14ac:dyDescent="0.25">
      <c r="D4688" s="190"/>
    </row>
    <row r="4689" spans="4:4" x14ac:dyDescent="0.25">
      <c r="D4689" s="190"/>
    </row>
    <row r="4690" spans="4:4" x14ac:dyDescent="0.25">
      <c r="D4690" s="190"/>
    </row>
    <row r="4691" spans="4:4" x14ac:dyDescent="0.25">
      <c r="D4691" s="190"/>
    </row>
    <row r="4692" spans="4:4" x14ac:dyDescent="0.25">
      <c r="D4692" s="190"/>
    </row>
    <row r="4693" spans="4:4" x14ac:dyDescent="0.25">
      <c r="D4693" s="190"/>
    </row>
    <row r="4694" spans="4:4" x14ac:dyDescent="0.25">
      <c r="D4694" s="190"/>
    </row>
    <row r="4695" spans="4:4" x14ac:dyDescent="0.25">
      <c r="D4695" s="190"/>
    </row>
    <row r="4696" spans="4:4" x14ac:dyDescent="0.25">
      <c r="D4696" s="190"/>
    </row>
    <row r="4697" spans="4:4" x14ac:dyDescent="0.25">
      <c r="D4697" s="190"/>
    </row>
    <row r="4698" spans="4:4" x14ac:dyDescent="0.25">
      <c r="D4698" s="190"/>
    </row>
    <row r="4699" spans="4:4" x14ac:dyDescent="0.25">
      <c r="D4699" s="190"/>
    </row>
    <row r="4700" spans="4:4" x14ac:dyDescent="0.25">
      <c r="D4700" s="190"/>
    </row>
    <row r="4701" spans="4:4" x14ac:dyDescent="0.25">
      <c r="D4701" s="190"/>
    </row>
    <row r="4702" spans="4:4" x14ac:dyDescent="0.25">
      <c r="D4702" s="190"/>
    </row>
    <row r="4703" spans="4:4" x14ac:dyDescent="0.25">
      <c r="D4703" s="190"/>
    </row>
    <row r="4704" spans="4:4" x14ac:dyDescent="0.25">
      <c r="D4704" s="190"/>
    </row>
    <row r="4705" spans="4:4" x14ac:dyDescent="0.25">
      <c r="D4705" s="190"/>
    </row>
    <row r="4706" spans="4:4" x14ac:dyDescent="0.25">
      <c r="D4706" s="190"/>
    </row>
    <row r="4707" spans="4:4" x14ac:dyDescent="0.25">
      <c r="D4707" s="190"/>
    </row>
    <row r="4708" spans="4:4" x14ac:dyDescent="0.25">
      <c r="D4708" s="190"/>
    </row>
    <row r="4709" spans="4:4" x14ac:dyDescent="0.25">
      <c r="D4709" s="190"/>
    </row>
    <row r="4710" spans="4:4" x14ac:dyDescent="0.25">
      <c r="D4710" s="190"/>
    </row>
    <row r="4711" spans="4:4" x14ac:dyDescent="0.25">
      <c r="D4711" s="190"/>
    </row>
    <row r="4712" spans="4:4" x14ac:dyDescent="0.25">
      <c r="D4712" s="190"/>
    </row>
    <row r="4713" spans="4:4" x14ac:dyDescent="0.25">
      <c r="D4713" s="190"/>
    </row>
    <row r="4714" spans="4:4" x14ac:dyDescent="0.25">
      <c r="D4714" s="190"/>
    </row>
    <row r="4715" spans="4:4" x14ac:dyDescent="0.25">
      <c r="D4715" s="190"/>
    </row>
    <row r="4716" spans="4:4" x14ac:dyDescent="0.25">
      <c r="D4716" s="190"/>
    </row>
    <row r="4717" spans="4:4" x14ac:dyDescent="0.25">
      <c r="D4717" s="190"/>
    </row>
    <row r="4718" spans="4:4" x14ac:dyDescent="0.25">
      <c r="D4718" s="190"/>
    </row>
    <row r="4719" spans="4:4" x14ac:dyDescent="0.25">
      <c r="D4719" s="190"/>
    </row>
    <row r="4720" spans="4:4" x14ac:dyDescent="0.25">
      <c r="D4720" s="190"/>
    </row>
    <row r="4721" spans="4:4" x14ac:dyDescent="0.25">
      <c r="D4721" s="190"/>
    </row>
    <row r="4722" spans="4:4" x14ac:dyDescent="0.25">
      <c r="D4722" s="190"/>
    </row>
    <row r="4723" spans="4:4" x14ac:dyDescent="0.25">
      <c r="D4723" s="190"/>
    </row>
    <row r="4724" spans="4:4" x14ac:dyDescent="0.25">
      <c r="D4724" s="190"/>
    </row>
    <row r="4725" spans="4:4" x14ac:dyDescent="0.25">
      <c r="D4725" s="190"/>
    </row>
    <row r="4726" spans="4:4" x14ac:dyDescent="0.25">
      <c r="D4726" s="190"/>
    </row>
    <row r="4727" spans="4:4" x14ac:dyDescent="0.25">
      <c r="D4727" s="190"/>
    </row>
    <row r="4728" spans="4:4" x14ac:dyDescent="0.25">
      <c r="D4728" s="190"/>
    </row>
    <row r="4729" spans="4:4" x14ac:dyDescent="0.25">
      <c r="D4729" s="190"/>
    </row>
    <row r="4730" spans="4:4" x14ac:dyDescent="0.25">
      <c r="D4730" s="190"/>
    </row>
    <row r="4731" spans="4:4" x14ac:dyDescent="0.25">
      <c r="D4731" s="190"/>
    </row>
    <row r="4732" spans="4:4" x14ac:dyDescent="0.25">
      <c r="D4732" s="190"/>
    </row>
    <row r="4733" spans="4:4" x14ac:dyDescent="0.25">
      <c r="D4733" s="190"/>
    </row>
    <row r="4734" spans="4:4" x14ac:dyDescent="0.25">
      <c r="D4734" s="190"/>
    </row>
    <row r="4735" spans="4:4" x14ac:dyDescent="0.25">
      <c r="D4735" s="190"/>
    </row>
    <row r="4736" spans="4:4" x14ac:dyDescent="0.25">
      <c r="D4736" s="190"/>
    </row>
    <row r="4737" spans="4:4" x14ac:dyDescent="0.25">
      <c r="D4737" s="190"/>
    </row>
    <row r="4738" spans="4:4" x14ac:dyDescent="0.25">
      <c r="D4738" s="190"/>
    </row>
    <row r="4739" spans="4:4" x14ac:dyDescent="0.25">
      <c r="D4739" s="190"/>
    </row>
    <row r="4740" spans="4:4" x14ac:dyDescent="0.25">
      <c r="D4740" s="190"/>
    </row>
    <row r="4741" spans="4:4" x14ac:dyDescent="0.25">
      <c r="D4741" s="190"/>
    </row>
    <row r="4742" spans="4:4" x14ac:dyDescent="0.25">
      <c r="D4742" s="190"/>
    </row>
    <row r="4743" spans="4:4" x14ac:dyDescent="0.25">
      <c r="D4743" s="190"/>
    </row>
    <row r="4744" spans="4:4" x14ac:dyDescent="0.25">
      <c r="D4744" s="190"/>
    </row>
    <row r="4745" spans="4:4" x14ac:dyDescent="0.25">
      <c r="D4745" s="190"/>
    </row>
    <row r="4746" spans="4:4" x14ac:dyDescent="0.25">
      <c r="D4746" s="190"/>
    </row>
    <row r="4747" spans="4:4" x14ac:dyDescent="0.25">
      <c r="D4747" s="190"/>
    </row>
    <row r="4748" spans="4:4" x14ac:dyDescent="0.25">
      <c r="D4748" s="190"/>
    </row>
    <row r="4749" spans="4:4" x14ac:dyDescent="0.25">
      <c r="D4749" s="190"/>
    </row>
    <row r="4750" spans="4:4" x14ac:dyDescent="0.25">
      <c r="D4750" s="190"/>
    </row>
    <row r="4751" spans="4:4" x14ac:dyDescent="0.25">
      <c r="D4751" s="190"/>
    </row>
    <row r="4752" spans="4:4" x14ac:dyDescent="0.25">
      <c r="D4752" s="190"/>
    </row>
    <row r="4753" spans="4:4" x14ac:dyDescent="0.25">
      <c r="D4753" s="190"/>
    </row>
    <row r="4754" spans="4:4" x14ac:dyDescent="0.25">
      <c r="D4754" s="190"/>
    </row>
    <row r="4755" spans="4:4" x14ac:dyDescent="0.25">
      <c r="D4755" s="190"/>
    </row>
    <row r="4756" spans="4:4" x14ac:dyDescent="0.25">
      <c r="D4756" s="190"/>
    </row>
    <row r="4757" spans="4:4" x14ac:dyDescent="0.25">
      <c r="D4757" s="190"/>
    </row>
    <row r="4758" spans="4:4" x14ac:dyDescent="0.25">
      <c r="D4758" s="190"/>
    </row>
    <row r="4759" spans="4:4" x14ac:dyDescent="0.25">
      <c r="D4759" s="190"/>
    </row>
    <row r="4760" spans="4:4" x14ac:dyDescent="0.25">
      <c r="D4760" s="190"/>
    </row>
    <row r="4761" spans="4:4" x14ac:dyDescent="0.25">
      <c r="D4761" s="190"/>
    </row>
    <row r="4762" spans="4:4" x14ac:dyDescent="0.25">
      <c r="D4762" s="190"/>
    </row>
    <row r="4763" spans="4:4" x14ac:dyDescent="0.25">
      <c r="D4763" s="190"/>
    </row>
    <row r="4764" spans="4:4" x14ac:dyDescent="0.25">
      <c r="D4764" s="190"/>
    </row>
    <row r="4765" spans="4:4" x14ac:dyDescent="0.25">
      <c r="D4765" s="190"/>
    </row>
    <row r="4766" spans="4:4" x14ac:dyDescent="0.25">
      <c r="D4766" s="190"/>
    </row>
    <row r="4767" spans="4:4" x14ac:dyDescent="0.25">
      <c r="D4767" s="190"/>
    </row>
    <row r="4768" spans="4:4" x14ac:dyDescent="0.25">
      <c r="D4768" s="190"/>
    </row>
    <row r="4769" spans="4:4" x14ac:dyDescent="0.25">
      <c r="D4769" s="190"/>
    </row>
    <row r="4770" spans="4:4" x14ac:dyDescent="0.25">
      <c r="D4770" s="190"/>
    </row>
    <row r="4771" spans="4:4" x14ac:dyDescent="0.25">
      <c r="D4771" s="190"/>
    </row>
    <row r="4772" spans="4:4" x14ac:dyDescent="0.25">
      <c r="D4772" s="190"/>
    </row>
    <row r="4773" spans="4:4" x14ac:dyDescent="0.25">
      <c r="D4773" s="190"/>
    </row>
    <row r="4774" spans="4:4" x14ac:dyDescent="0.25">
      <c r="D4774" s="190"/>
    </row>
    <row r="4775" spans="4:4" x14ac:dyDescent="0.25">
      <c r="D4775" s="190"/>
    </row>
    <row r="4776" spans="4:4" x14ac:dyDescent="0.25">
      <c r="D4776" s="190"/>
    </row>
    <row r="4777" spans="4:4" x14ac:dyDescent="0.25">
      <c r="D4777" s="190"/>
    </row>
    <row r="4778" spans="4:4" x14ac:dyDescent="0.25">
      <c r="D4778" s="190"/>
    </row>
    <row r="4779" spans="4:4" x14ac:dyDescent="0.25">
      <c r="D4779" s="190"/>
    </row>
    <row r="4780" spans="4:4" x14ac:dyDescent="0.25">
      <c r="D4780" s="190"/>
    </row>
    <row r="4781" spans="4:4" x14ac:dyDescent="0.25">
      <c r="D4781" s="190"/>
    </row>
    <row r="4782" spans="4:4" x14ac:dyDescent="0.25">
      <c r="D4782" s="190"/>
    </row>
    <row r="4783" spans="4:4" x14ac:dyDescent="0.25">
      <c r="D4783" s="190"/>
    </row>
    <row r="4784" spans="4:4" x14ac:dyDescent="0.25">
      <c r="D4784" s="190"/>
    </row>
    <row r="4785" spans="4:4" x14ac:dyDescent="0.25">
      <c r="D4785" s="190"/>
    </row>
    <row r="4786" spans="4:4" x14ac:dyDescent="0.25">
      <c r="D4786" s="190"/>
    </row>
    <row r="4787" spans="4:4" x14ac:dyDescent="0.25">
      <c r="D4787" s="190"/>
    </row>
    <row r="4788" spans="4:4" x14ac:dyDescent="0.25">
      <c r="D4788" s="190"/>
    </row>
    <row r="4789" spans="4:4" x14ac:dyDescent="0.25">
      <c r="D4789" s="190"/>
    </row>
    <row r="4790" spans="4:4" x14ac:dyDescent="0.25">
      <c r="D4790" s="190"/>
    </row>
    <row r="4791" spans="4:4" x14ac:dyDescent="0.25">
      <c r="D4791" s="190"/>
    </row>
    <row r="4792" spans="4:4" x14ac:dyDescent="0.25">
      <c r="D4792" s="190"/>
    </row>
    <row r="4793" spans="4:4" x14ac:dyDescent="0.25">
      <c r="D4793" s="190"/>
    </row>
    <row r="4794" spans="4:4" x14ac:dyDescent="0.25">
      <c r="D4794" s="190"/>
    </row>
    <row r="4795" spans="4:4" x14ac:dyDescent="0.25">
      <c r="D4795" s="190"/>
    </row>
    <row r="4796" spans="4:4" x14ac:dyDescent="0.25">
      <c r="D4796" s="190"/>
    </row>
    <row r="4797" spans="4:4" x14ac:dyDescent="0.25">
      <c r="D4797" s="190"/>
    </row>
    <row r="4798" spans="4:4" x14ac:dyDescent="0.25">
      <c r="D4798" s="190"/>
    </row>
    <row r="4799" spans="4:4" x14ac:dyDescent="0.25">
      <c r="D4799" s="190"/>
    </row>
    <row r="4800" spans="4:4" x14ac:dyDescent="0.25">
      <c r="D4800" s="190"/>
    </row>
    <row r="4801" spans="4:4" x14ac:dyDescent="0.25">
      <c r="D4801" s="190"/>
    </row>
    <row r="4802" spans="4:4" x14ac:dyDescent="0.25">
      <c r="D4802" s="190"/>
    </row>
    <row r="4803" spans="4:4" x14ac:dyDescent="0.25">
      <c r="D4803" s="190"/>
    </row>
    <row r="4804" spans="4:4" x14ac:dyDescent="0.25">
      <c r="D4804" s="190"/>
    </row>
    <row r="4805" spans="4:4" x14ac:dyDescent="0.25">
      <c r="D4805" s="190"/>
    </row>
    <row r="4806" spans="4:4" x14ac:dyDescent="0.25">
      <c r="D4806" s="190"/>
    </row>
    <row r="4807" spans="4:4" x14ac:dyDescent="0.25">
      <c r="D4807" s="190"/>
    </row>
    <row r="4808" spans="4:4" x14ac:dyDescent="0.25">
      <c r="D4808" s="190"/>
    </row>
    <row r="4809" spans="4:4" x14ac:dyDescent="0.25">
      <c r="D4809" s="190"/>
    </row>
    <row r="4810" spans="4:4" x14ac:dyDescent="0.25">
      <c r="D4810" s="190"/>
    </row>
    <row r="4811" spans="4:4" x14ac:dyDescent="0.25">
      <c r="D4811" s="190"/>
    </row>
    <row r="4812" spans="4:4" x14ac:dyDescent="0.25">
      <c r="D4812" s="190"/>
    </row>
    <row r="4813" spans="4:4" x14ac:dyDescent="0.25">
      <c r="D4813" s="190"/>
    </row>
    <row r="4814" spans="4:4" x14ac:dyDescent="0.25">
      <c r="D4814" s="190"/>
    </row>
    <row r="4815" spans="4:4" x14ac:dyDescent="0.25">
      <c r="D4815" s="190"/>
    </row>
    <row r="4816" spans="4:4" x14ac:dyDescent="0.25">
      <c r="D4816" s="190"/>
    </row>
    <row r="4817" spans="4:4" x14ac:dyDescent="0.25">
      <c r="D4817" s="190"/>
    </row>
    <row r="4818" spans="4:4" x14ac:dyDescent="0.25">
      <c r="D4818" s="190"/>
    </row>
    <row r="4819" spans="4:4" x14ac:dyDescent="0.25">
      <c r="D4819" s="190"/>
    </row>
    <row r="4820" spans="4:4" x14ac:dyDescent="0.25">
      <c r="D4820" s="190"/>
    </row>
    <row r="4821" spans="4:4" x14ac:dyDescent="0.25">
      <c r="D4821" s="190"/>
    </row>
    <row r="4822" spans="4:4" x14ac:dyDescent="0.25">
      <c r="D4822" s="190"/>
    </row>
    <row r="4823" spans="4:4" x14ac:dyDescent="0.25">
      <c r="D4823" s="190"/>
    </row>
    <row r="4824" spans="4:4" x14ac:dyDescent="0.25">
      <c r="D4824" s="190"/>
    </row>
    <row r="4825" spans="4:4" x14ac:dyDescent="0.25">
      <c r="D4825" s="190"/>
    </row>
    <row r="4826" spans="4:4" x14ac:dyDescent="0.25">
      <c r="D4826" s="190"/>
    </row>
    <row r="4827" spans="4:4" x14ac:dyDescent="0.25">
      <c r="D4827" s="190"/>
    </row>
    <row r="4828" spans="4:4" x14ac:dyDescent="0.25">
      <c r="D4828" s="190"/>
    </row>
    <row r="4829" spans="4:4" x14ac:dyDescent="0.25">
      <c r="D4829" s="190"/>
    </row>
    <row r="4830" spans="4:4" x14ac:dyDescent="0.25">
      <c r="D4830" s="190"/>
    </row>
    <row r="4831" spans="4:4" x14ac:dyDescent="0.25">
      <c r="D4831" s="190"/>
    </row>
    <row r="4832" spans="4:4" x14ac:dyDescent="0.25">
      <c r="D4832" s="190"/>
    </row>
    <row r="4833" spans="4:4" x14ac:dyDescent="0.25">
      <c r="D4833" s="190"/>
    </row>
    <row r="4834" spans="4:4" x14ac:dyDescent="0.25">
      <c r="D4834" s="190"/>
    </row>
    <row r="4835" spans="4:4" x14ac:dyDescent="0.25">
      <c r="D4835" s="190"/>
    </row>
    <row r="4836" spans="4:4" x14ac:dyDescent="0.25">
      <c r="D4836" s="190"/>
    </row>
    <row r="4837" spans="4:4" x14ac:dyDescent="0.25">
      <c r="D4837" s="190"/>
    </row>
    <row r="4838" spans="4:4" x14ac:dyDescent="0.25">
      <c r="D4838" s="190"/>
    </row>
    <row r="4839" spans="4:4" x14ac:dyDescent="0.25">
      <c r="D4839" s="190"/>
    </row>
    <row r="4840" spans="4:4" x14ac:dyDescent="0.25">
      <c r="D4840" s="190"/>
    </row>
    <row r="4841" spans="4:4" x14ac:dyDescent="0.25">
      <c r="D4841" s="190"/>
    </row>
    <row r="4842" spans="4:4" x14ac:dyDescent="0.25">
      <c r="D4842" s="190"/>
    </row>
    <row r="4843" spans="4:4" x14ac:dyDescent="0.25">
      <c r="D4843" s="190"/>
    </row>
    <row r="4844" spans="4:4" x14ac:dyDescent="0.25">
      <c r="D4844" s="190"/>
    </row>
    <row r="4845" spans="4:4" x14ac:dyDescent="0.25">
      <c r="D4845" s="190"/>
    </row>
    <row r="4846" spans="4:4" x14ac:dyDescent="0.25">
      <c r="D4846" s="190"/>
    </row>
    <row r="4847" spans="4:4" x14ac:dyDescent="0.25">
      <c r="D4847" s="190"/>
    </row>
    <row r="4848" spans="4:4" x14ac:dyDescent="0.25">
      <c r="D4848" s="190"/>
    </row>
    <row r="4849" spans="4:4" x14ac:dyDescent="0.25">
      <c r="D4849" s="190"/>
    </row>
    <row r="4850" spans="4:4" x14ac:dyDescent="0.25">
      <c r="D4850" s="190"/>
    </row>
    <row r="4851" spans="4:4" x14ac:dyDescent="0.25">
      <c r="D4851" s="190"/>
    </row>
    <row r="4852" spans="4:4" x14ac:dyDescent="0.25">
      <c r="D4852" s="190"/>
    </row>
    <row r="4853" spans="4:4" x14ac:dyDescent="0.25">
      <c r="D4853" s="190"/>
    </row>
    <row r="4854" spans="4:4" x14ac:dyDescent="0.25">
      <c r="D4854" s="190"/>
    </row>
    <row r="4855" spans="4:4" x14ac:dyDescent="0.25">
      <c r="D4855" s="190"/>
    </row>
    <row r="4856" spans="4:4" x14ac:dyDescent="0.25">
      <c r="D4856" s="190"/>
    </row>
    <row r="4857" spans="4:4" x14ac:dyDescent="0.25">
      <c r="D4857" s="190"/>
    </row>
    <row r="4858" spans="4:4" x14ac:dyDescent="0.25">
      <c r="D4858" s="190"/>
    </row>
    <row r="4859" spans="4:4" x14ac:dyDescent="0.25">
      <c r="D4859" s="190"/>
    </row>
    <row r="4860" spans="4:4" x14ac:dyDescent="0.25">
      <c r="D4860" s="190"/>
    </row>
    <row r="4861" spans="4:4" x14ac:dyDescent="0.25">
      <c r="D4861" s="190"/>
    </row>
    <row r="4862" spans="4:4" x14ac:dyDescent="0.25">
      <c r="D4862" s="190"/>
    </row>
    <row r="4863" spans="4:4" x14ac:dyDescent="0.25">
      <c r="D4863" s="190"/>
    </row>
    <row r="4864" spans="4:4" x14ac:dyDescent="0.25">
      <c r="D4864" s="190"/>
    </row>
    <row r="4865" spans="4:4" x14ac:dyDescent="0.25">
      <c r="D4865" s="190"/>
    </row>
    <row r="4866" spans="4:4" x14ac:dyDescent="0.25">
      <c r="D4866" s="190"/>
    </row>
    <row r="4867" spans="4:4" x14ac:dyDescent="0.25">
      <c r="D4867" s="190"/>
    </row>
    <row r="4868" spans="4:4" x14ac:dyDescent="0.25">
      <c r="D4868" s="190"/>
    </row>
    <row r="4869" spans="4:4" x14ac:dyDescent="0.25">
      <c r="D4869" s="190"/>
    </row>
    <row r="4870" spans="4:4" x14ac:dyDescent="0.25">
      <c r="D4870" s="190"/>
    </row>
    <row r="4871" spans="4:4" x14ac:dyDescent="0.25">
      <c r="D4871" s="190"/>
    </row>
    <row r="4872" spans="4:4" x14ac:dyDescent="0.25">
      <c r="D4872" s="190"/>
    </row>
    <row r="4873" spans="4:4" x14ac:dyDescent="0.25">
      <c r="D4873" s="190"/>
    </row>
    <row r="4874" spans="4:4" x14ac:dyDescent="0.25">
      <c r="D4874" s="190"/>
    </row>
    <row r="4875" spans="4:4" x14ac:dyDescent="0.25">
      <c r="D4875" s="190"/>
    </row>
    <row r="4876" spans="4:4" x14ac:dyDescent="0.25">
      <c r="D4876" s="190"/>
    </row>
    <row r="4877" spans="4:4" x14ac:dyDescent="0.25">
      <c r="D4877" s="190"/>
    </row>
    <row r="4878" spans="4:4" x14ac:dyDescent="0.25">
      <c r="D4878" s="190"/>
    </row>
    <row r="4879" spans="4:4" x14ac:dyDescent="0.25">
      <c r="D4879" s="190"/>
    </row>
    <row r="4880" spans="4:4" x14ac:dyDescent="0.25">
      <c r="D4880" s="190"/>
    </row>
    <row r="4881" spans="4:4" x14ac:dyDescent="0.25">
      <c r="D4881" s="190"/>
    </row>
    <row r="4882" spans="4:4" x14ac:dyDescent="0.25">
      <c r="D4882" s="190"/>
    </row>
    <row r="4883" spans="4:4" x14ac:dyDescent="0.25">
      <c r="D4883" s="190"/>
    </row>
    <row r="4884" spans="4:4" x14ac:dyDescent="0.25">
      <c r="D4884" s="190"/>
    </row>
    <row r="4885" spans="4:4" x14ac:dyDescent="0.25">
      <c r="D4885" s="190"/>
    </row>
    <row r="4886" spans="4:4" x14ac:dyDescent="0.25">
      <c r="D4886" s="190"/>
    </row>
    <row r="4887" spans="4:4" x14ac:dyDescent="0.25">
      <c r="D4887" s="190"/>
    </row>
    <row r="4888" spans="4:4" x14ac:dyDescent="0.25">
      <c r="D4888" s="190"/>
    </row>
    <row r="4889" spans="4:4" x14ac:dyDescent="0.25">
      <c r="D4889" s="190"/>
    </row>
    <row r="4890" spans="4:4" x14ac:dyDescent="0.25">
      <c r="D4890" s="190"/>
    </row>
    <row r="4891" spans="4:4" x14ac:dyDescent="0.25">
      <c r="D4891" s="190"/>
    </row>
    <row r="4892" spans="4:4" x14ac:dyDescent="0.25">
      <c r="D4892" s="190"/>
    </row>
    <row r="4893" spans="4:4" x14ac:dyDescent="0.25">
      <c r="D4893" s="190"/>
    </row>
    <row r="4894" spans="4:4" x14ac:dyDescent="0.25">
      <c r="D4894" s="190"/>
    </row>
    <row r="4895" spans="4:4" x14ac:dyDescent="0.25">
      <c r="D4895" s="190"/>
    </row>
    <row r="4896" spans="4:4" x14ac:dyDescent="0.25">
      <c r="D4896" s="190"/>
    </row>
    <row r="4897" spans="4:4" x14ac:dyDescent="0.25">
      <c r="D4897" s="190"/>
    </row>
    <row r="4898" spans="4:4" x14ac:dyDescent="0.25">
      <c r="D4898" s="190"/>
    </row>
    <row r="4899" spans="4:4" x14ac:dyDescent="0.25">
      <c r="D4899" s="190"/>
    </row>
    <row r="4900" spans="4:4" x14ac:dyDescent="0.25">
      <c r="D4900" s="190"/>
    </row>
    <row r="4901" spans="4:4" x14ac:dyDescent="0.25">
      <c r="D4901" s="190"/>
    </row>
    <row r="4902" spans="4:4" x14ac:dyDescent="0.25">
      <c r="D4902" s="190"/>
    </row>
    <row r="4903" spans="4:4" x14ac:dyDescent="0.25">
      <c r="D4903" s="190"/>
    </row>
    <row r="4904" spans="4:4" x14ac:dyDescent="0.25">
      <c r="D4904" s="190"/>
    </row>
    <row r="4905" spans="4:4" x14ac:dyDescent="0.25">
      <c r="D4905" s="190"/>
    </row>
    <row r="4906" spans="4:4" x14ac:dyDescent="0.25">
      <c r="D4906" s="190"/>
    </row>
    <row r="4907" spans="4:4" x14ac:dyDescent="0.25">
      <c r="D4907" s="190"/>
    </row>
    <row r="4908" spans="4:4" x14ac:dyDescent="0.25">
      <c r="D4908" s="190"/>
    </row>
    <row r="4909" spans="4:4" x14ac:dyDescent="0.25">
      <c r="D4909" s="190"/>
    </row>
    <row r="4910" spans="4:4" x14ac:dyDescent="0.25">
      <c r="D4910" s="190"/>
    </row>
    <row r="4911" spans="4:4" x14ac:dyDescent="0.25">
      <c r="D4911" s="190"/>
    </row>
    <row r="4912" spans="4:4" x14ac:dyDescent="0.25">
      <c r="D4912" s="190"/>
    </row>
    <row r="4913" spans="4:4" x14ac:dyDescent="0.25">
      <c r="D4913" s="190"/>
    </row>
    <row r="4914" spans="4:4" x14ac:dyDescent="0.25">
      <c r="D4914" s="190"/>
    </row>
    <row r="4915" spans="4:4" x14ac:dyDescent="0.25">
      <c r="D4915" s="190"/>
    </row>
    <row r="4916" spans="4:4" x14ac:dyDescent="0.25">
      <c r="D4916" s="190"/>
    </row>
    <row r="4917" spans="4:4" x14ac:dyDescent="0.25">
      <c r="D4917" s="190"/>
    </row>
    <row r="4918" spans="4:4" x14ac:dyDescent="0.25">
      <c r="D4918" s="190"/>
    </row>
    <row r="4919" spans="4:4" x14ac:dyDescent="0.25">
      <c r="D4919" s="190"/>
    </row>
    <row r="4920" spans="4:4" x14ac:dyDescent="0.25">
      <c r="D4920" s="190"/>
    </row>
    <row r="4921" spans="4:4" x14ac:dyDescent="0.25">
      <c r="D4921" s="190"/>
    </row>
    <row r="4922" spans="4:4" x14ac:dyDescent="0.25">
      <c r="D4922" s="190"/>
    </row>
    <row r="4923" spans="4:4" x14ac:dyDescent="0.25">
      <c r="D4923" s="190"/>
    </row>
    <row r="4924" spans="4:4" x14ac:dyDescent="0.25">
      <c r="D4924" s="190"/>
    </row>
    <row r="4925" spans="4:4" x14ac:dyDescent="0.25">
      <c r="D4925" s="190"/>
    </row>
    <row r="4926" spans="4:4" x14ac:dyDescent="0.25">
      <c r="D4926" s="190"/>
    </row>
    <row r="4927" spans="4:4" x14ac:dyDescent="0.25">
      <c r="D4927" s="190"/>
    </row>
    <row r="4928" spans="4:4" x14ac:dyDescent="0.25">
      <c r="D4928" s="190"/>
    </row>
    <row r="4929" spans="4:4" x14ac:dyDescent="0.25">
      <c r="D4929" s="190"/>
    </row>
    <row r="4930" spans="4:4" x14ac:dyDescent="0.25">
      <c r="D4930" s="190"/>
    </row>
    <row r="4931" spans="4:4" x14ac:dyDescent="0.25">
      <c r="D4931" s="190"/>
    </row>
    <row r="4932" spans="4:4" x14ac:dyDescent="0.25">
      <c r="D4932" s="190"/>
    </row>
    <row r="4933" spans="4:4" x14ac:dyDescent="0.25">
      <c r="D4933" s="190"/>
    </row>
    <row r="4934" spans="4:4" x14ac:dyDescent="0.25">
      <c r="D4934" s="190"/>
    </row>
    <row r="4935" spans="4:4" x14ac:dyDescent="0.25">
      <c r="D4935" s="190"/>
    </row>
    <row r="4936" spans="4:4" x14ac:dyDescent="0.25">
      <c r="D4936" s="190"/>
    </row>
    <row r="4937" spans="4:4" x14ac:dyDescent="0.25">
      <c r="D4937" s="190"/>
    </row>
    <row r="4938" spans="4:4" x14ac:dyDescent="0.25">
      <c r="D4938" s="190"/>
    </row>
    <row r="4939" spans="4:4" x14ac:dyDescent="0.25">
      <c r="D4939" s="190"/>
    </row>
    <row r="4940" spans="4:4" x14ac:dyDescent="0.25">
      <c r="D4940" s="190"/>
    </row>
    <row r="4941" spans="4:4" x14ac:dyDescent="0.25">
      <c r="D4941" s="190"/>
    </row>
    <row r="4942" spans="4:4" x14ac:dyDescent="0.25">
      <c r="D4942" s="190"/>
    </row>
    <row r="4943" spans="4:4" x14ac:dyDescent="0.25">
      <c r="D4943" s="190"/>
    </row>
    <row r="4944" spans="4:4" x14ac:dyDescent="0.25">
      <c r="D4944" s="190"/>
    </row>
    <row r="4945" spans="4:4" x14ac:dyDescent="0.25">
      <c r="D4945" s="190"/>
    </row>
    <row r="4946" spans="4:4" x14ac:dyDescent="0.25">
      <c r="D4946" s="190"/>
    </row>
    <row r="4947" spans="4:4" x14ac:dyDescent="0.25">
      <c r="D4947" s="190"/>
    </row>
    <row r="4948" spans="4:4" x14ac:dyDescent="0.25">
      <c r="D4948" s="190"/>
    </row>
    <row r="4949" spans="4:4" x14ac:dyDescent="0.25">
      <c r="D4949" s="190"/>
    </row>
    <row r="4950" spans="4:4" x14ac:dyDescent="0.25">
      <c r="D4950" s="190"/>
    </row>
    <row r="4951" spans="4:4" x14ac:dyDescent="0.25">
      <c r="D4951" s="190"/>
    </row>
    <row r="4952" spans="4:4" x14ac:dyDescent="0.25">
      <c r="D4952" s="190"/>
    </row>
    <row r="4953" spans="4:4" x14ac:dyDescent="0.25">
      <c r="D4953" s="190"/>
    </row>
    <row r="4954" spans="4:4" x14ac:dyDescent="0.25">
      <c r="D4954" s="190"/>
    </row>
    <row r="4955" spans="4:4" x14ac:dyDescent="0.25">
      <c r="D4955" s="190"/>
    </row>
    <row r="4956" spans="4:4" x14ac:dyDescent="0.25">
      <c r="D4956" s="190"/>
    </row>
    <row r="4957" spans="4:4" x14ac:dyDescent="0.25">
      <c r="D4957" s="190"/>
    </row>
    <row r="4958" spans="4:4" x14ac:dyDescent="0.25">
      <c r="D4958" s="190"/>
    </row>
    <row r="4959" spans="4:4" x14ac:dyDescent="0.25">
      <c r="D4959" s="190"/>
    </row>
    <row r="4960" spans="4:4" x14ac:dyDescent="0.25">
      <c r="D4960" s="190"/>
    </row>
    <row r="4961" spans="4:4" x14ac:dyDescent="0.25">
      <c r="D4961" s="190"/>
    </row>
    <row r="4962" spans="4:4" x14ac:dyDescent="0.25">
      <c r="D4962" s="190"/>
    </row>
    <row r="4963" spans="4:4" x14ac:dyDescent="0.25">
      <c r="D4963" s="190"/>
    </row>
    <row r="4964" spans="4:4" x14ac:dyDescent="0.25">
      <c r="D4964" s="190"/>
    </row>
    <row r="4965" spans="4:4" x14ac:dyDescent="0.25">
      <c r="D4965" s="190"/>
    </row>
    <row r="4966" spans="4:4" x14ac:dyDescent="0.25">
      <c r="D4966" s="190"/>
    </row>
    <row r="4967" spans="4:4" x14ac:dyDescent="0.25">
      <c r="D4967" s="190"/>
    </row>
    <row r="4968" spans="4:4" x14ac:dyDescent="0.25">
      <c r="D4968" s="190"/>
    </row>
    <row r="4969" spans="4:4" x14ac:dyDescent="0.25">
      <c r="D4969" s="190"/>
    </row>
    <row r="4970" spans="4:4" x14ac:dyDescent="0.25">
      <c r="D4970" s="190"/>
    </row>
    <row r="4971" spans="4:4" x14ac:dyDescent="0.25">
      <c r="D4971" s="190"/>
    </row>
    <row r="4972" spans="4:4" x14ac:dyDescent="0.25">
      <c r="D4972" s="190"/>
    </row>
    <row r="4973" spans="4:4" x14ac:dyDescent="0.25">
      <c r="D4973" s="190"/>
    </row>
    <row r="4974" spans="4:4" x14ac:dyDescent="0.25">
      <c r="D4974" s="190"/>
    </row>
    <row r="4975" spans="4:4" x14ac:dyDescent="0.25">
      <c r="D4975" s="190"/>
    </row>
    <row r="4976" spans="4:4" x14ac:dyDescent="0.25">
      <c r="D4976" s="190"/>
    </row>
    <row r="4977" spans="4:4" x14ac:dyDescent="0.25">
      <c r="D4977" s="190"/>
    </row>
    <row r="4978" spans="4:4" x14ac:dyDescent="0.25">
      <c r="D4978" s="190"/>
    </row>
    <row r="4979" spans="4:4" x14ac:dyDescent="0.25">
      <c r="D4979" s="190"/>
    </row>
    <row r="4980" spans="4:4" x14ac:dyDescent="0.25">
      <c r="D4980" s="190"/>
    </row>
    <row r="4981" spans="4:4" x14ac:dyDescent="0.25">
      <c r="D4981" s="190"/>
    </row>
    <row r="4982" spans="4:4" x14ac:dyDescent="0.25">
      <c r="D4982" s="190"/>
    </row>
    <row r="4983" spans="4:4" x14ac:dyDescent="0.25">
      <c r="D4983" s="190"/>
    </row>
    <row r="4984" spans="4:4" x14ac:dyDescent="0.25">
      <c r="D4984" s="190"/>
    </row>
    <row r="4985" spans="4:4" x14ac:dyDescent="0.25">
      <c r="D4985" s="190"/>
    </row>
    <row r="4986" spans="4:4" x14ac:dyDescent="0.25">
      <c r="D4986" s="190"/>
    </row>
    <row r="4987" spans="4:4" x14ac:dyDescent="0.25">
      <c r="D4987" s="190"/>
    </row>
    <row r="4988" spans="4:4" x14ac:dyDescent="0.25">
      <c r="D4988" s="190"/>
    </row>
    <row r="4989" spans="4:4" x14ac:dyDescent="0.25">
      <c r="D4989" s="190"/>
    </row>
    <row r="4990" spans="4:4" x14ac:dyDescent="0.25">
      <c r="D4990" s="190"/>
    </row>
    <row r="4991" spans="4:4" x14ac:dyDescent="0.25">
      <c r="D4991" s="190"/>
    </row>
    <row r="4992" spans="4:4" x14ac:dyDescent="0.25">
      <c r="D4992" s="190"/>
    </row>
    <row r="4993" spans="4:4" x14ac:dyDescent="0.25">
      <c r="D4993" s="190"/>
    </row>
    <row r="4994" spans="4:4" x14ac:dyDescent="0.25">
      <c r="D4994" s="190"/>
    </row>
    <row r="4995" spans="4:4" x14ac:dyDescent="0.25">
      <c r="D4995" s="190"/>
    </row>
    <row r="4996" spans="4:4" x14ac:dyDescent="0.25">
      <c r="D4996" s="190"/>
    </row>
    <row r="4997" spans="4:4" x14ac:dyDescent="0.25">
      <c r="D4997" s="190"/>
    </row>
    <row r="4998" spans="4:4" x14ac:dyDescent="0.25">
      <c r="D4998" s="190"/>
    </row>
    <row r="4999" spans="4:4" x14ac:dyDescent="0.25">
      <c r="D4999" s="190"/>
    </row>
    <row r="5000" spans="4:4" x14ac:dyDescent="0.25">
      <c r="D5000" s="190"/>
    </row>
  </sheetData>
  <sheetProtection algorithmName="SHA-512" hashValue="CMdYCmMoGJwxTrO7o6kO9Z1abWnFoTRQlD9hwS49B8jYWV3nrhzDUaeUGUm6oWawGcgYMS35XIZrMvZh3TIXXg==" saltValue="/QonQshFchO753WLuAV4pQ==" spinCount="100000" sheet="1"/>
  <mergeCells count="8">
    <mergeCell ref="A1:G1"/>
    <mergeCell ref="C2:G2"/>
    <mergeCell ref="C3:G3"/>
    <mergeCell ref="C4:G4"/>
    <mergeCell ref="A616:C616"/>
    <mergeCell ref="A617:G621"/>
    <mergeCell ref="C57:G57"/>
    <mergeCell ref="C319:G319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3.2" outlineLevelRow="1" x14ac:dyDescent="0.25"/>
  <cols>
    <col min="1" max="1" width="3.44140625" customWidth="1"/>
    <col min="2" max="2" width="12.6640625" style="125" customWidth="1"/>
    <col min="3" max="3" width="38.33203125" style="125" customWidth="1"/>
    <col min="4" max="4" width="4.88671875" customWidth="1"/>
    <col min="5" max="5" width="10.6640625" customWidth="1"/>
    <col min="6" max="6" width="9.88671875" customWidth="1"/>
    <col min="7" max="7" width="12.77734375" customWidth="1"/>
    <col min="12" max="13" width="0" hidden="1" customWidth="1"/>
    <col min="18" max="23" width="0" hidden="1" customWidth="1"/>
    <col min="29" max="29" width="0" hidden="1" customWidth="1"/>
    <col min="31" max="41" width="0" hidden="1" customWidth="1"/>
  </cols>
  <sheetData>
    <row r="1" spans="1:60" ht="15.75" customHeight="1" x14ac:dyDescent="0.3">
      <c r="A1" s="191" t="s">
        <v>7</v>
      </c>
      <c r="B1" s="191"/>
      <c r="C1" s="191"/>
      <c r="D1" s="191"/>
      <c r="E1" s="191"/>
      <c r="F1" s="191"/>
      <c r="G1" s="191"/>
      <c r="AG1" t="s">
        <v>247</v>
      </c>
    </row>
    <row r="2" spans="1:60" ht="25.05" customHeight="1" x14ac:dyDescent="0.25">
      <c r="A2" s="192" t="s">
        <v>8</v>
      </c>
      <c r="B2" s="77" t="s">
        <v>43</v>
      </c>
      <c r="C2" s="195" t="s">
        <v>44</v>
      </c>
      <c r="D2" s="193"/>
      <c r="E2" s="193"/>
      <c r="F2" s="193"/>
      <c r="G2" s="194"/>
      <c r="AG2" t="s">
        <v>248</v>
      </c>
    </row>
    <row r="3" spans="1:60" ht="25.05" customHeight="1" x14ac:dyDescent="0.25">
      <c r="A3" s="192" t="s">
        <v>9</v>
      </c>
      <c r="B3" s="77" t="s">
        <v>46</v>
      </c>
      <c r="C3" s="195" t="s">
        <v>47</v>
      </c>
      <c r="D3" s="193"/>
      <c r="E3" s="193"/>
      <c r="F3" s="193"/>
      <c r="G3" s="194"/>
      <c r="AC3" s="125" t="s">
        <v>248</v>
      </c>
      <c r="AG3" t="s">
        <v>249</v>
      </c>
    </row>
    <row r="4" spans="1:60" ht="25.05" customHeight="1" x14ac:dyDescent="0.25">
      <c r="A4" s="196" t="s">
        <v>10</v>
      </c>
      <c r="B4" s="197" t="s">
        <v>52</v>
      </c>
      <c r="C4" s="198" t="s">
        <v>53</v>
      </c>
      <c r="D4" s="199"/>
      <c r="E4" s="199"/>
      <c r="F4" s="199"/>
      <c r="G4" s="200"/>
      <c r="AG4" t="s">
        <v>250</v>
      </c>
    </row>
    <row r="5" spans="1:60" x14ac:dyDescent="0.25">
      <c r="D5" s="190"/>
    </row>
    <row r="6" spans="1:60" ht="39.6" x14ac:dyDescent="0.25">
      <c r="A6" s="202" t="s">
        <v>251</v>
      </c>
      <c r="B6" s="204" t="s">
        <v>252</v>
      </c>
      <c r="C6" s="204" t="s">
        <v>253</v>
      </c>
      <c r="D6" s="203" t="s">
        <v>254</v>
      </c>
      <c r="E6" s="202" t="s">
        <v>255</v>
      </c>
      <c r="F6" s="201" t="s">
        <v>256</v>
      </c>
      <c r="G6" s="202" t="s">
        <v>31</v>
      </c>
      <c r="H6" s="205" t="s">
        <v>32</v>
      </c>
      <c r="I6" s="205" t="s">
        <v>257</v>
      </c>
      <c r="J6" s="205" t="s">
        <v>33</v>
      </c>
      <c r="K6" s="205" t="s">
        <v>258</v>
      </c>
      <c r="L6" s="205" t="s">
        <v>259</v>
      </c>
      <c r="M6" s="205" t="s">
        <v>260</v>
      </c>
      <c r="N6" s="205" t="s">
        <v>261</v>
      </c>
      <c r="O6" s="205" t="s">
        <v>262</v>
      </c>
      <c r="P6" s="205" t="s">
        <v>263</v>
      </c>
      <c r="Q6" s="205" t="s">
        <v>264</v>
      </c>
      <c r="R6" s="205" t="s">
        <v>265</v>
      </c>
      <c r="S6" s="205" t="s">
        <v>266</v>
      </c>
      <c r="T6" s="205" t="s">
        <v>267</v>
      </c>
      <c r="U6" s="205" t="s">
        <v>268</v>
      </c>
      <c r="V6" s="205" t="s">
        <v>269</v>
      </c>
      <c r="W6" s="205" t="s">
        <v>270</v>
      </c>
    </row>
    <row r="7" spans="1:60" hidden="1" x14ac:dyDescent="0.25">
      <c r="A7" s="5"/>
      <c r="B7" s="6"/>
      <c r="C7" s="6"/>
      <c r="D7" s="8"/>
      <c r="E7" s="207"/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8"/>
      <c r="R7" s="208"/>
      <c r="S7" s="208"/>
      <c r="T7" s="208"/>
      <c r="U7" s="208"/>
      <c r="V7" s="208"/>
      <c r="W7" s="208"/>
    </row>
    <row r="8" spans="1:60" x14ac:dyDescent="0.25">
      <c r="A8" s="231" t="s">
        <v>271</v>
      </c>
      <c r="B8" s="232" t="s">
        <v>124</v>
      </c>
      <c r="C8" s="252" t="s">
        <v>125</v>
      </c>
      <c r="D8" s="233"/>
      <c r="E8" s="234"/>
      <c r="F8" s="235"/>
      <c r="G8" s="235">
        <f>SUMIF(AG9:AG13,"&lt;&gt;NOR",G9:G13)</f>
        <v>0</v>
      </c>
      <c r="H8" s="235"/>
      <c r="I8" s="235">
        <f>SUM(I9:I13)</f>
        <v>0</v>
      </c>
      <c r="J8" s="235"/>
      <c r="K8" s="235">
        <f>SUM(K9:K13)</f>
        <v>0</v>
      </c>
      <c r="L8" s="235"/>
      <c r="M8" s="235">
        <f>SUM(M9:M13)</f>
        <v>0</v>
      </c>
      <c r="N8" s="235"/>
      <c r="O8" s="235">
        <f>SUM(O9:O13)</f>
        <v>0.48</v>
      </c>
      <c r="P8" s="235"/>
      <c r="Q8" s="236">
        <f>SUM(Q9:Q13)</f>
        <v>0</v>
      </c>
      <c r="R8" s="230"/>
      <c r="S8" s="230"/>
      <c r="T8" s="230"/>
      <c r="U8" s="230"/>
      <c r="V8" s="230">
        <f>SUM(V9:V13)</f>
        <v>2.66</v>
      </c>
      <c r="W8" s="230"/>
      <c r="AG8" t="s">
        <v>272</v>
      </c>
    </row>
    <row r="9" spans="1:60" ht="20.399999999999999" outlineLevel="1" x14ac:dyDescent="0.25">
      <c r="A9" s="237">
        <v>1</v>
      </c>
      <c r="B9" s="238" t="s">
        <v>331</v>
      </c>
      <c r="C9" s="253" t="s">
        <v>332</v>
      </c>
      <c r="D9" s="239" t="s">
        <v>333</v>
      </c>
      <c r="E9" s="240">
        <v>4</v>
      </c>
      <c r="F9" s="241"/>
      <c r="G9" s="242">
        <f>ROUND(E9*F9,2)</f>
        <v>0</v>
      </c>
      <c r="H9" s="241"/>
      <c r="I9" s="242">
        <f>ROUND(E9*H9,2)</f>
        <v>0</v>
      </c>
      <c r="J9" s="241"/>
      <c r="K9" s="242">
        <f>ROUND(E9*J9,2)</f>
        <v>0</v>
      </c>
      <c r="L9" s="242">
        <v>21</v>
      </c>
      <c r="M9" s="242">
        <f>G9*(1+L9/100)</f>
        <v>0</v>
      </c>
      <c r="N9" s="242">
        <v>6.5710000000000005E-2</v>
      </c>
      <c r="O9" s="242">
        <f>ROUND(E9*N9,2)</f>
        <v>0.26</v>
      </c>
      <c r="P9" s="242">
        <v>0</v>
      </c>
      <c r="Q9" s="243">
        <f>ROUND(E9*P9,2)</f>
        <v>0</v>
      </c>
      <c r="R9" s="225"/>
      <c r="S9" s="225" t="s">
        <v>276</v>
      </c>
      <c r="T9" s="225" t="s">
        <v>277</v>
      </c>
      <c r="U9" s="225">
        <v>0.24199999999999999</v>
      </c>
      <c r="V9" s="225">
        <f>ROUND(E9*U9,2)</f>
        <v>0.97</v>
      </c>
      <c r="W9" s="225"/>
      <c r="X9" s="206"/>
      <c r="Y9" s="206"/>
      <c r="Z9" s="206"/>
      <c r="AA9" s="206"/>
      <c r="AB9" s="206"/>
      <c r="AC9" s="206"/>
      <c r="AD9" s="206"/>
      <c r="AE9" s="206"/>
      <c r="AF9" s="206"/>
      <c r="AG9" s="206" t="s">
        <v>278</v>
      </c>
      <c r="AH9" s="206"/>
      <c r="AI9" s="206"/>
      <c r="AJ9" s="206"/>
      <c r="AK9" s="206"/>
      <c r="AL9" s="206"/>
      <c r="AM9" s="206"/>
      <c r="AN9" s="206"/>
      <c r="AO9" s="206"/>
      <c r="AP9" s="206"/>
      <c r="AQ9" s="206"/>
      <c r="AR9" s="206"/>
      <c r="AS9" s="206"/>
      <c r="AT9" s="206"/>
      <c r="AU9" s="206"/>
      <c r="AV9" s="206"/>
      <c r="AW9" s="206"/>
      <c r="AX9" s="206"/>
      <c r="AY9" s="206"/>
      <c r="AZ9" s="206"/>
      <c r="BA9" s="206"/>
      <c r="BB9" s="206"/>
      <c r="BC9" s="206"/>
      <c r="BD9" s="206"/>
      <c r="BE9" s="206"/>
      <c r="BF9" s="206"/>
      <c r="BG9" s="206"/>
      <c r="BH9" s="206"/>
    </row>
    <row r="10" spans="1:60" outlineLevel="1" x14ac:dyDescent="0.25">
      <c r="A10" s="223"/>
      <c r="B10" s="224"/>
      <c r="C10" s="254" t="s">
        <v>1194</v>
      </c>
      <c r="D10" s="226"/>
      <c r="E10" s="227">
        <v>2</v>
      </c>
      <c r="F10" s="225"/>
      <c r="G10" s="225"/>
      <c r="H10" s="225"/>
      <c r="I10" s="225"/>
      <c r="J10" s="225"/>
      <c r="K10" s="225"/>
      <c r="L10" s="225"/>
      <c r="M10" s="225"/>
      <c r="N10" s="225"/>
      <c r="O10" s="225"/>
      <c r="P10" s="225"/>
      <c r="Q10" s="225"/>
      <c r="R10" s="225"/>
      <c r="S10" s="225"/>
      <c r="T10" s="225"/>
      <c r="U10" s="225"/>
      <c r="V10" s="225"/>
      <c r="W10" s="225"/>
      <c r="X10" s="206"/>
      <c r="Y10" s="206"/>
      <c r="Z10" s="206"/>
      <c r="AA10" s="206"/>
      <c r="AB10" s="206"/>
      <c r="AC10" s="206"/>
      <c r="AD10" s="206"/>
      <c r="AE10" s="206"/>
      <c r="AF10" s="206"/>
      <c r="AG10" s="206" t="s">
        <v>280</v>
      </c>
      <c r="AH10" s="206">
        <v>0</v>
      </c>
      <c r="AI10" s="206"/>
      <c r="AJ10" s="206"/>
      <c r="AK10" s="206"/>
      <c r="AL10" s="206"/>
      <c r="AM10" s="206"/>
      <c r="AN10" s="206"/>
      <c r="AO10" s="206"/>
      <c r="AP10" s="206"/>
      <c r="AQ10" s="206"/>
      <c r="AR10" s="206"/>
      <c r="AS10" s="206"/>
      <c r="AT10" s="206"/>
      <c r="AU10" s="206"/>
      <c r="AV10" s="206"/>
      <c r="AW10" s="206"/>
      <c r="AX10" s="206"/>
      <c r="AY10" s="206"/>
      <c r="AZ10" s="206"/>
      <c r="BA10" s="206"/>
      <c r="BB10" s="206"/>
      <c r="BC10" s="206"/>
      <c r="BD10" s="206"/>
      <c r="BE10" s="206"/>
      <c r="BF10" s="206"/>
      <c r="BG10" s="206"/>
      <c r="BH10" s="206"/>
    </row>
    <row r="11" spans="1:60" outlineLevel="1" x14ac:dyDescent="0.25">
      <c r="A11" s="223"/>
      <c r="B11" s="224"/>
      <c r="C11" s="254" t="s">
        <v>1195</v>
      </c>
      <c r="D11" s="226"/>
      <c r="E11" s="227">
        <v>2</v>
      </c>
      <c r="F11" s="225"/>
      <c r="G11" s="225"/>
      <c r="H11" s="225"/>
      <c r="I11" s="225"/>
      <c r="J11" s="225"/>
      <c r="K11" s="225"/>
      <c r="L11" s="225"/>
      <c r="M11" s="225"/>
      <c r="N11" s="225"/>
      <c r="O11" s="225"/>
      <c r="P11" s="225"/>
      <c r="Q11" s="225"/>
      <c r="R11" s="225"/>
      <c r="S11" s="225"/>
      <c r="T11" s="225"/>
      <c r="U11" s="225"/>
      <c r="V11" s="225"/>
      <c r="W11" s="225"/>
      <c r="X11" s="206"/>
      <c r="Y11" s="206"/>
      <c r="Z11" s="206"/>
      <c r="AA11" s="206"/>
      <c r="AB11" s="206"/>
      <c r="AC11" s="206"/>
      <c r="AD11" s="206"/>
      <c r="AE11" s="206"/>
      <c r="AF11" s="206"/>
      <c r="AG11" s="206" t="s">
        <v>280</v>
      </c>
      <c r="AH11" s="206">
        <v>0</v>
      </c>
      <c r="AI11" s="206"/>
      <c r="AJ11" s="206"/>
      <c r="AK11" s="206"/>
      <c r="AL11" s="206"/>
      <c r="AM11" s="206"/>
      <c r="AN11" s="206"/>
      <c r="AO11" s="206"/>
      <c r="AP11" s="206"/>
      <c r="AQ11" s="206"/>
      <c r="AR11" s="206"/>
      <c r="AS11" s="206"/>
      <c r="AT11" s="206"/>
      <c r="AU11" s="206"/>
      <c r="AV11" s="206"/>
      <c r="AW11" s="206"/>
      <c r="AX11" s="206"/>
      <c r="AY11" s="206"/>
      <c r="AZ11" s="206"/>
      <c r="BA11" s="206"/>
      <c r="BB11" s="206"/>
      <c r="BC11" s="206"/>
      <c r="BD11" s="206"/>
      <c r="BE11" s="206"/>
      <c r="BF11" s="206"/>
      <c r="BG11" s="206"/>
      <c r="BH11" s="206"/>
    </row>
    <row r="12" spans="1:60" ht="20.399999999999999" outlineLevel="1" x14ac:dyDescent="0.25">
      <c r="A12" s="237">
        <v>2</v>
      </c>
      <c r="B12" s="238" t="s">
        <v>336</v>
      </c>
      <c r="C12" s="253" t="s">
        <v>337</v>
      </c>
      <c r="D12" s="239" t="s">
        <v>333</v>
      </c>
      <c r="E12" s="240">
        <v>7</v>
      </c>
      <c r="F12" s="241"/>
      <c r="G12" s="242">
        <f>ROUND(E12*F12,2)</f>
        <v>0</v>
      </c>
      <c r="H12" s="241"/>
      <c r="I12" s="242">
        <f>ROUND(E12*H12,2)</f>
        <v>0</v>
      </c>
      <c r="J12" s="241"/>
      <c r="K12" s="242">
        <f>ROUND(E12*J12,2)</f>
        <v>0</v>
      </c>
      <c r="L12" s="242">
        <v>21</v>
      </c>
      <c r="M12" s="242">
        <f>G12*(1+L12/100)</f>
        <v>0</v>
      </c>
      <c r="N12" s="242">
        <v>3.0960000000000001E-2</v>
      </c>
      <c r="O12" s="242">
        <f>ROUND(E12*N12,2)</f>
        <v>0.22</v>
      </c>
      <c r="P12" s="242">
        <v>0</v>
      </c>
      <c r="Q12" s="243">
        <f>ROUND(E12*P12,2)</f>
        <v>0</v>
      </c>
      <c r="R12" s="225"/>
      <c r="S12" s="225" t="s">
        <v>283</v>
      </c>
      <c r="T12" s="225" t="s">
        <v>277</v>
      </c>
      <c r="U12" s="225">
        <v>0.24199999999999999</v>
      </c>
      <c r="V12" s="225">
        <f>ROUND(E12*U12,2)</f>
        <v>1.69</v>
      </c>
      <c r="W12" s="225"/>
      <c r="X12" s="206"/>
      <c r="Y12" s="206"/>
      <c r="Z12" s="206"/>
      <c r="AA12" s="206"/>
      <c r="AB12" s="206"/>
      <c r="AC12" s="206"/>
      <c r="AD12" s="206"/>
      <c r="AE12" s="206"/>
      <c r="AF12" s="206"/>
      <c r="AG12" s="206" t="s">
        <v>278</v>
      </c>
      <c r="AH12" s="206"/>
      <c r="AI12" s="206"/>
      <c r="AJ12" s="206"/>
      <c r="AK12" s="206"/>
      <c r="AL12" s="206"/>
      <c r="AM12" s="206"/>
      <c r="AN12" s="206"/>
      <c r="AO12" s="206"/>
      <c r="AP12" s="206"/>
      <c r="AQ12" s="206"/>
      <c r="AR12" s="206"/>
      <c r="AS12" s="206"/>
      <c r="AT12" s="206"/>
      <c r="AU12" s="206"/>
      <c r="AV12" s="206"/>
      <c r="AW12" s="206"/>
      <c r="AX12" s="206"/>
      <c r="AY12" s="206"/>
      <c r="AZ12" s="206"/>
      <c r="BA12" s="206"/>
      <c r="BB12" s="206"/>
      <c r="BC12" s="206"/>
      <c r="BD12" s="206"/>
      <c r="BE12" s="206"/>
      <c r="BF12" s="206"/>
      <c r="BG12" s="206"/>
      <c r="BH12" s="206"/>
    </row>
    <row r="13" spans="1:60" outlineLevel="1" x14ac:dyDescent="0.25">
      <c r="A13" s="223"/>
      <c r="B13" s="224"/>
      <c r="C13" s="254" t="s">
        <v>1196</v>
      </c>
      <c r="D13" s="226"/>
      <c r="E13" s="227">
        <v>7</v>
      </c>
      <c r="F13" s="225"/>
      <c r="G13" s="225"/>
      <c r="H13" s="225"/>
      <c r="I13" s="225"/>
      <c r="J13" s="225"/>
      <c r="K13" s="225"/>
      <c r="L13" s="225"/>
      <c r="M13" s="225"/>
      <c r="N13" s="225"/>
      <c r="O13" s="225"/>
      <c r="P13" s="225"/>
      <c r="Q13" s="225"/>
      <c r="R13" s="225"/>
      <c r="S13" s="225"/>
      <c r="T13" s="225"/>
      <c r="U13" s="225"/>
      <c r="V13" s="225"/>
      <c r="W13" s="225"/>
      <c r="X13" s="206"/>
      <c r="Y13" s="206"/>
      <c r="Z13" s="206"/>
      <c r="AA13" s="206"/>
      <c r="AB13" s="206"/>
      <c r="AC13" s="206"/>
      <c r="AD13" s="206"/>
      <c r="AE13" s="206"/>
      <c r="AF13" s="206"/>
      <c r="AG13" s="206" t="s">
        <v>280</v>
      </c>
      <c r="AH13" s="206">
        <v>0</v>
      </c>
      <c r="AI13" s="206"/>
      <c r="AJ13" s="206"/>
      <c r="AK13" s="206"/>
      <c r="AL13" s="206"/>
      <c r="AM13" s="206"/>
      <c r="AN13" s="206"/>
      <c r="AO13" s="206"/>
      <c r="AP13" s="206"/>
      <c r="AQ13" s="206"/>
      <c r="AR13" s="206"/>
      <c r="AS13" s="206"/>
      <c r="AT13" s="206"/>
      <c r="AU13" s="206"/>
      <c r="AV13" s="206"/>
      <c r="AW13" s="206"/>
      <c r="AX13" s="206"/>
      <c r="AY13" s="206"/>
      <c r="AZ13" s="206"/>
      <c r="BA13" s="206"/>
      <c r="BB13" s="206"/>
      <c r="BC13" s="206"/>
      <c r="BD13" s="206"/>
      <c r="BE13" s="206"/>
      <c r="BF13" s="206"/>
      <c r="BG13" s="206"/>
      <c r="BH13" s="206"/>
    </row>
    <row r="14" spans="1:60" x14ac:dyDescent="0.25">
      <c r="A14" s="231" t="s">
        <v>271</v>
      </c>
      <c r="B14" s="232" t="s">
        <v>126</v>
      </c>
      <c r="C14" s="252" t="s">
        <v>127</v>
      </c>
      <c r="D14" s="233"/>
      <c r="E14" s="234"/>
      <c r="F14" s="235"/>
      <c r="G14" s="235">
        <f>SUMIF(AG15:AG30,"&lt;&gt;NOR",G15:G30)</f>
        <v>0</v>
      </c>
      <c r="H14" s="235"/>
      <c r="I14" s="235">
        <f>SUM(I15:I30)</f>
        <v>0</v>
      </c>
      <c r="J14" s="235"/>
      <c r="K14" s="235">
        <f>SUM(K15:K30)</f>
        <v>0</v>
      </c>
      <c r="L14" s="235"/>
      <c r="M14" s="235">
        <f>SUM(M15:M30)</f>
        <v>0</v>
      </c>
      <c r="N14" s="235"/>
      <c r="O14" s="235">
        <f>SUM(O15:O30)</f>
        <v>6.14</v>
      </c>
      <c r="P14" s="235"/>
      <c r="Q14" s="236">
        <f>SUM(Q15:Q30)</f>
        <v>0</v>
      </c>
      <c r="R14" s="230"/>
      <c r="S14" s="230"/>
      <c r="T14" s="230"/>
      <c r="U14" s="230"/>
      <c r="V14" s="230">
        <f>SUM(V15:V30)</f>
        <v>142.06</v>
      </c>
      <c r="W14" s="230"/>
      <c r="AG14" t="s">
        <v>272</v>
      </c>
    </row>
    <row r="15" spans="1:60" ht="20.399999999999999" outlineLevel="1" x14ac:dyDescent="0.25">
      <c r="A15" s="237">
        <v>3</v>
      </c>
      <c r="B15" s="238" t="s">
        <v>338</v>
      </c>
      <c r="C15" s="253" t="s">
        <v>339</v>
      </c>
      <c r="D15" s="239" t="s">
        <v>314</v>
      </c>
      <c r="E15" s="240">
        <v>29.6052</v>
      </c>
      <c r="F15" s="241"/>
      <c r="G15" s="242">
        <f>ROUND(E15*F15,2)</f>
        <v>0</v>
      </c>
      <c r="H15" s="241"/>
      <c r="I15" s="242">
        <f>ROUND(E15*H15,2)</f>
        <v>0</v>
      </c>
      <c r="J15" s="241"/>
      <c r="K15" s="242">
        <f>ROUND(E15*J15,2)</f>
        <v>0</v>
      </c>
      <c r="L15" s="242">
        <v>21</v>
      </c>
      <c r="M15" s="242">
        <f>G15*(1+L15/100)</f>
        <v>0</v>
      </c>
      <c r="N15" s="242">
        <v>7.0599999999999996E-2</v>
      </c>
      <c r="O15" s="242">
        <f>ROUND(E15*N15,2)</f>
        <v>2.09</v>
      </c>
      <c r="P15" s="242">
        <v>0</v>
      </c>
      <c r="Q15" s="243">
        <f>ROUND(E15*P15,2)</f>
        <v>0</v>
      </c>
      <c r="R15" s="225"/>
      <c r="S15" s="225" t="s">
        <v>276</v>
      </c>
      <c r="T15" s="225" t="s">
        <v>277</v>
      </c>
      <c r="U15" s="225">
        <v>0.52915000000000001</v>
      </c>
      <c r="V15" s="225">
        <f>ROUND(E15*U15,2)</f>
        <v>15.67</v>
      </c>
      <c r="W15" s="225"/>
      <c r="X15" s="206"/>
      <c r="Y15" s="206"/>
      <c r="Z15" s="206"/>
      <c r="AA15" s="206"/>
      <c r="AB15" s="206"/>
      <c r="AC15" s="206"/>
      <c r="AD15" s="206"/>
      <c r="AE15" s="206"/>
      <c r="AF15" s="206"/>
      <c r="AG15" s="206" t="s">
        <v>278</v>
      </c>
      <c r="AH15" s="206"/>
      <c r="AI15" s="206"/>
      <c r="AJ15" s="206"/>
      <c r="AK15" s="206"/>
      <c r="AL15" s="206"/>
      <c r="AM15" s="206"/>
      <c r="AN15" s="206"/>
      <c r="AO15" s="206"/>
      <c r="AP15" s="206"/>
      <c r="AQ15" s="206"/>
      <c r="AR15" s="206"/>
      <c r="AS15" s="206"/>
      <c r="AT15" s="206"/>
      <c r="AU15" s="206"/>
      <c r="AV15" s="206"/>
      <c r="AW15" s="206"/>
      <c r="AX15" s="206"/>
      <c r="AY15" s="206"/>
      <c r="AZ15" s="206"/>
      <c r="BA15" s="206"/>
      <c r="BB15" s="206"/>
      <c r="BC15" s="206"/>
      <c r="BD15" s="206"/>
      <c r="BE15" s="206"/>
      <c r="BF15" s="206"/>
      <c r="BG15" s="206"/>
      <c r="BH15" s="206"/>
    </row>
    <row r="16" spans="1:60" outlineLevel="1" x14ac:dyDescent="0.25">
      <c r="A16" s="223"/>
      <c r="B16" s="224"/>
      <c r="C16" s="254" t="s">
        <v>1197</v>
      </c>
      <c r="D16" s="226"/>
      <c r="E16" s="227">
        <v>35.909199999999998</v>
      </c>
      <c r="F16" s="225"/>
      <c r="G16" s="225"/>
      <c r="H16" s="225"/>
      <c r="I16" s="225"/>
      <c r="J16" s="225"/>
      <c r="K16" s="225"/>
      <c r="L16" s="225"/>
      <c r="M16" s="225"/>
      <c r="N16" s="225"/>
      <c r="O16" s="225"/>
      <c r="P16" s="225"/>
      <c r="Q16" s="225"/>
      <c r="R16" s="225"/>
      <c r="S16" s="225"/>
      <c r="T16" s="225"/>
      <c r="U16" s="225"/>
      <c r="V16" s="225"/>
      <c r="W16" s="225"/>
      <c r="X16" s="206"/>
      <c r="Y16" s="206"/>
      <c r="Z16" s="206"/>
      <c r="AA16" s="206"/>
      <c r="AB16" s="206"/>
      <c r="AC16" s="206"/>
      <c r="AD16" s="206"/>
      <c r="AE16" s="206"/>
      <c r="AF16" s="206"/>
      <c r="AG16" s="206" t="s">
        <v>280</v>
      </c>
      <c r="AH16" s="206">
        <v>0</v>
      </c>
      <c r="AI16" s="206"/>
      <c r="AJ16" s="206"/>
      <c r="AK16" s="206"/>
      <c r="AL16" s="206"/>
      <c r="AM16" s="206"/>
      <c r="AN16" s="206"/>
      <c r="AO16" s="206"/>
      <c r="AP16" s="206"/>
      <c r="AQ16" s="206"/>
      <c r="AR16" s="206"/>
      <c r="AS16" s="206"/>
      <c r="AT16" s="206"/>
      <c r="AU16" s="206"/>
      <c r="AV16" s="206"/>
      <c r="AW16" s="206"/>
      <c r="AX16" s="206"/>
      <c r="AY16" s="206"/>
      <c r="AZ16" s="206"/>
      <c r="BA16" s="206"/>
      <c r="BB16" s="206"/>
      <c r="BC16" s="206"/>
      <c r="BD16" s="206"/>
      <c r="BE16" s="206"/>
      <c r="BF16" s="206"/>
      <c r="BG16" s="206"/>
      <c r="BH16" s="206"/>
    </row>
    <row r="17" spans="1:60" outlineLevel="1" x14ac:dyDescent="0.25">
      <c r="A17" s="223"/>
      <c r="B17" s="224"/>
      <c r="C17" s="254" t="s">
        <v>1198</v>
      </c>
      <c r="D17" s="226"/>
      <c r="E17" s="227">
        <v>-6.3040000000000003</v>
      </c>
      <c r="F17" s="225"/>
      <c r="G17" s="225"/>
      <c r="H17" s="225"/>
      <c r="I17" s="225"/>
      <c r="J17" s="225"/>
      <c r="K17" s="225"/>
      <c r="L17" s="225"/>
      <c r="M17" s="225"/>
      <c r="N17" s="225"/>
      <c r="O17" s="225"/>
      <c r="P17" s="225"/>
      <c r="Q17" s="225"/>
      <c r="R17" s="225"/>
      <c r="S17" s="225"/>
      <c r="T17" s="225"/>
      <c r="U17" s="225"/>
      <c r="V17" s="225"/>
      <c r="W17" s="225"/>
      <c r="X17" s="206"/>
      <c r="Y17" s="206"/>
      <c r="Z17" s="206"/>
      <c r="AA17" s="206"/>
      <c r="AB17" s="206"/>
      <c r="AC17" s="206"/>
      <c r="AD17" s="206"/>
      <c r="AE17" s="206"/>
      <c r="AF17" s="206"/>
      <c r="AG17" s="206" t="s">
        <v>280</v>
      </c>
      <c r="AH17" s="206">
        <v>0</v>
      </c>
      <c r="AI17" s="206"/>
      <c r="AJ17" s="206"/>
      <c r="AK17" s="206"/>
      <c r="AL17" s="206"/>
      <c r="AM17" s="206"/>
      <c r="AN17" s="206"/>
      <c r="AO17" s="206"/>
      <c r="AP17" s="206"/>
      <c r="AQ17" s="206"/>
      <c r="AR17" s="206"/>
      <c r="AS17" s="206"/>
      <c r="AT17" s="206"/>
      <c r="AU17" s="206"/>
      <c r="AV17" s="206"/>
      <c r="AW17" s="206"/>
      <c r="AX17" s="206"/>
      <c r="AY17" s="206"/>
      <c r="AZ17" s="206"/>
      <c r="BA17" s="206"/>
      <c r="BB17" s="206"/>
      <c r="BC17" s="206"/>
      <c r="BD17" s="206"/>
      <c r="BE17" s="206"/>
      <c r="BF17" s="206"/>
      <c r="BG17" s="206"/>
      <c r="BH17" s="206"/>
    </row>
    <row r="18" spans="1:60" ht="20.399999999999999" outlineLevel="1" x14ac:dyDescent="0.25">
      <c r="A18" s="237">
        <v>4</v>
      </c>
      <c r="B18" s="238" t="s">
        <v>341</v>
      </c>
      <c r="C18" s="253" t="s">
        <v>934</v>
      </c>
      <c r="D18" s="239" t="s">
        <v>314</v>
      </c>
      <c r="E18" s="240">
        <v>16.180299999999999</v>
      </c>
      <c r="F18" s="241"/>
      <c r="G18" s="242">
        <f>ROUND(E18*F18,2)</f>
        <v>0</v>
      </c>
      <c r="H18" s="241"/>
      <c r="I18" s="242">
        <f>ROUND(E18*H18,2)</f>
        <v>0</v>
      </c>
      <c r="J18" s="241"/>
      <c r="K18" s="242">
        <f>ROUND(E18*J18,2)</f>
        <v>0</v>
      </c>
      <c r="L18" s="242">
        <v>21</v>
      </c>
      <c r="M18" s="242">
        <f>G18*(1+L18/100)</f>
        <v>0</v>
      </c>
      <c r="N18" s="242">
        <v>0.1055</v>
      </c>
      <c r="O18" s="242">
        <f>ROUND(E18*N18,2)</f>
        <v>1.71</v>
      </c>
      <c r="P18" s="242">
        <v>0</v>
      </c>
      <c r="Q18" s="243">
        <f>ROUND(E18*P18,2)</f>
        <v>0</v>
      </c>
      <c r="R18" s="225"/>
      <c r="S18" s="225" t="s">
        <v>276</v>
      </c>
      <c r="T18" s="225" t="s">
        <v>277</v>
      </c>
      <c r="U18" s="225">
        <v>0.55488999999999999</v>
      </c>
      <c r="V18" s="225">
        <f>ROUND(E18*U18,2)</f>
        <v>8.98</v>
      </c>
      <c r="W18" s="225"/>
      <c r="X18" s="206"/>
      <c r="Y18" s="206"/>
      <c r="Z18" s="206"/>
      <c r="AA18" s="206"/>
      <c r="AB18" s="206"/>
      <c r="AC18" s="206"/>
      <c r="AD18" s="206"/>
      <c r="AE18" s="206"/>
      <c r="AF18" s="206"/>
      <c r="AG18" s="206" t="s">
        <v>278</v>
      </c>
      <c r="AH18" s="206"/>
      <c r="AI18" s="206"/>
      <c r="AJ18" s="206"/>
      <c r="AK18" s="206"/>
      <c r="AL18" s="206"/>
      <c r="AM18" s="206"/>
      <c r="AN18" s="206"/>
      <c r="AO18" s="206"/>
      <c r="AP18" s="206"/>
      <c r="AQ18" s="206"/>
      <c r="AR18" s="206"/>
      <c r="AS18" s="206"/>
      <c r="AT18" s="206"/>
      <c r="AU18" s="206"/>
      <c r="AV18" s="206"/>
      <c r="AW18" s="206"/>
      <c r="AX18" s="206"/>
      <c r="AY18" s="206"/>
      <c r="AZ18" s="206"/>
      <c r="BA18" s="206"/>
      <c r="BB18" s="206"/>
      <c r="BC18" s="206"/>
      <c r="BD18" s="206"/>
      <c r="BE18" s="206"/>
      <c r="BF18" s="206"/>
      <c r="BG18" s="206"/>
      <c r="BH18" s="206"/>
    </row>
    <row r="19" spans="1:60" outlineLevel="1" x14ac:dyDescent="0.25">
      <c r="A19" s="223"/>
      <c r="B19" s="224"/>
      <c r="C19" s="254" t="s">
        <v>1199</v>
      </c>
      <c r="D19" s="226"/>
      <c r="E19" s="227">
        <v>19.332319999999999</v>
      </c>
      <c r="F19" s="225"/>
      <c r="G19" s="225"/>
      <c r="H19" s="225"/>
      <c r="I19" s="225"/>
      <c r="J19" s="225"/>
      <c r="K19" s="225"/>
      <c r="L19" s="225"/>
      <c r="M19" s="225"/>
      <c r="N19" s="225"/>
      <c r="O19" s="225"/>
      <c r="P19" s="225"/>
      <c r="Q19" s="225"/>
      <c r="R19" s="225"/>
      <c r="S19" s="225"/>
      <c r="T19" s="225"/>
      <c r="U19" s="225"/>
      <c r="V19" s="225"/>
      <c r="W19" s="225"/>
      <c r="X19" s="206"/>
      <c r="Y19" s="206"/>
      <c r="Z19" s="206"/>
      <c r="AA19" s="206"/>
      <c r="AB19" s="206"/>
      <c r="AC19" s="206"/>
      <c r="AD19" s="206"/>
      <c r="AE19" s="206"/>
      <c r="AF19" s="206"/>
      <c r="AG19" s="206" t="s">
        <v>280</v>
      </c>
      <c r="AH19" s="206">
        <v>0</v>
      </c>
      <c r="AI19" s="206"/>
      <c r="AJ19" s="206"/>
      <c r="AK19" s="206"/>
      <c r="AL19" s="206"/>
      <c r="AM19" s="206"/>
      <c r="AN19" s="206"/>
      <c r="AO19" s="206"/>
      <c r="AP19" s="206"/>
      <c r="AQ19" s="206"/>
      <c r="AR19" s="206"/>
      <c r="AS19" s="206"/>
      <c r="AT19" s="206"/>
      <c r="AU19" s="206"/>
      <c r="AV19" s="206"/>
      <c r="AW19" s="206"/>
      <c r="AX19" s="206"/>
      <c r="AY19" s="206"/>
      <c r="AZ19" s="206"/>
      <c r="BA19" s="206"/>
      <c r="BB19" s="206"/>
      <c r="BC19" s="206"/>
      <c r="BD19" s="206"/>
      <c r="BE19" s="206"/>
      <c r="BF19" s="206"/>
      <c r="BG19" s="206"/>
      <c r="BH19" s="206"/>
    </row>
    <row r="20" spans="1:60" outlineLevel="1" x14ac:dyDescent="0.25">
      <c r="A20" s="223"/>
      <c r="B20" s="224"/>
      <c r="C20" s="254" t="s">
        <v>1200</v>
      </c>
      <c r="D20" s="226"/>
      <c r="E20" s="227">
        <v>-3.1520000000000001</v>
      </c>
      <c r="F20" s="225"/>
      <c r="G20" s="225"/>
      <c r="H20" s="225"/>
      <c r="I20" s="225"/>
      <c r="J20" s="225"/>
      <c r="K20" s="225"/>
      <c r="L20" s="225"/>
      <c r="M20" s="225"/>
      <c r="N20" s="225"/>
      <c r="O20" s="225"/>
      <c r="P20" s="225"/>
      <c r="Q20" s="225"/>
      <c r="R20" s="225"/>
      <c r="S20" s="225"/>
      <c r="T20" s="225"/>
      <c r="U20" s="225"/>
      <c r="V20" s="225"/>
      <c r="W20" s="225"/>
      <c r="X20" s="206"/>
      <c r="Y20" s="206"/>
      <c r="Z20" s="206"/>
      <c r="AA20" s="206"/>
      <c r="AB20" s="206"/>
      <c r="AC20" s="206"/>
      <c r="AD20" s="206"/>
      <c r="AE20" s="206"/>
      <c r="AF20" s="206"/>
      <c r="AG20" s="206" t="s">
        <v>280</v>
      </c>
      <c r="AH20" s="206">
        <v>0</v>
      </c>
      <c r="AI20" s="206"/>
      <c r="AJ20" s="206"/>
      <c r="AK20" s="206"/>
      <c r="AL20" s="206"/>
      <c r="AM20" s="206"/>
      <c r="AN20" s="206"/>
      <c r="AO20" s="206"/>
      <c r="AP20" s="206"/>
      <c r="AQ20" s="206"/>
      <c r="AR20" s="206"/>
      <c r="AS20" s="206"/>
      <c r="AT20" s="206"/>
      <c r="AU20" s="206"/>
      <c r="AV20" s="206"/>
      <c r="AW20" s="206"/>
      <c r="AX20" s="206"/>
      <c r="AY20" s="206"/>
      <c r="AZ20" s="206"/>
      <c r="BA20" s="206"/>
      <c r="BB20" s="206"/>
      <c r="BC20" s="206"/>
      <c r="BD20" s="206"/>
      <c r="BE20" s="206"/>
      <c r="BF20" s="206"/>
      <c r="BG20" s="206"/>
      <c r="BH20" s="206"/>
    </row>
    <row r="21" spans="1:60" ht="20.399999999999999" outlineLevel="1" x14ac:dyDescent="0.25">
      <c r="A21" s="237">
        <v>5</v>
      </c>
      <c r="B21" s="238" t="s">
        <v>936</v>
      </c>
      <c r="C21" s="253" t="s">
        <v>937</v>
      </c>
      <c r="D21" s="239" t="s">
        <v>314</v>
      </c>
      <c r="E21" s="240">
        <v>116.13</v>
      </c>
      <c r="F21" s="241"/>
      <c r="G21" s="242">
        <f>ROUND(E21*F21,2)</f>
        <v>0</v>
      </c>
      <c r="H21" s="241"/>
      <c r="I21" s="242">
        <f>ROUND(E21*H21,2)</f>
        <v>0</v>
      </c>
      <c r="J21" s="241"/>
      <c r="K21" s="242">
        <f>ROUND(E21*J21,2)</f>
        <v>0</v>
      </c>
      <c r="L21" s="242">
        <v>21</v>
      </c>
      <c r="M21" s="242">
        <f>G21*(1+L21/100)</f>
        <v>0</v>
      </c>
      <c r="N21" s="242">
        <v>2.017E-2</v>
      </c>
      <c r="O21" s="242">
        <f>ROUND(E21*N21,2)</f>
        <v>2.34</v>
      </c>
      <c r="P21" s="242">
        <v>0</v>
      </c>
      <c r="Q21" s="243">
        <f>ROUND(E21*P21,2)</f>
        <v>0</v>
      </c>
      <c r="R21" s="225"/>
      <c r="S21" s="225" t="s">
        <v>276</v>
      </c>
      <c r="T21" s="225" t="s">
        <v>277</v>
      </c>
      <c r="U21" s="225">
        <v>1.0109999999999999</v>
      </c>
      <c r="V21" s="225">
        <f>ROUND(E21*U21,2)</f>
        <v>117.41</v>
      </c>
      <c r="W21" s="225"/>
      <c r="X21" s="206"/>
      <c r="Y21" s="206"/>
      <c r="Z21" s="206"/>
      <c r="AA21" s="206"/>
      <c r="AB21" s="206"/>
      <c r="AC21" s="206"/>
      <c r="AD21" s="206"/>
      <c r="AE21" s="206"/>
      <c r="AF21" s="206"/>
      <c r="AG21" s="206" t="s">
        <v>278</v>
      </c>
      <c r="AH21" s="206"/>
      <c r="AI21" s="206"/>
      <c r="AJ21" s="206"/>
      <c r="AK21" s="206"/>
      <c r="AL21" s="206"/>
      <c r="AM21" s="206"/>
      <c r="AN21" s="206"/>
      <c r="AO21" s="206"/>
      <c r="AP21" s="206"/>
      <c r="AQ21" s="206"/>
      <c r="AR21" s="206"/>
      <c r="AS21" s="206"/>
      <c r="AT21" s="206"/>
      <c r="AU21" s="206"/>
      <c r="AV21" s="206"/>
      <c r="AW21" s="206"/>
      <c r="AX21" s="206"/>
      <c r="AY21" s="206"/>
      <c r="AZ21" s="206"/>
      <c r="BA21" s="206"/>
      <c r="BB21" s="206"/>
      <c r="BC21" s="206"/>
      <c r="BD21" s="206"/>
      <c r="BE21" s="206"/>
      <c r="BF21" s="206"/>
      <c r="BG21" s="206"/>
      <c r="BH21" s="206"/>
    </row>
    <row r="22" spans="1:60" outlineLevel="1" x14ac:dyDescent="0.25">
      <c r="A22" s="223"/>
      <c r="B22" s="224"/>
      <c r="C22" s="254" t="s">
        <v>1201</v>
      </c>
      <c r="D22" s="226"/>
      <c r="E22" s="227">
        <v>14</v>
      </c>
      <c r="F22" s="225"/>
      <c r="G22" s="225"/>
      <c r="H22" s="225"/>
      <c r="I22" s="225"/>
      <c r="J22" s="225"/>
      <c r="K22" s="225"/>
      <c r="L22" s="225"/>
      <c r="M22" s="225"/>
      <c r="N22" s="225"/>
      <c r="O22" s="225"/>
      <c r="P22" s="225"/>
      <c r="Q22" s="225"/>
      <c r="R22" s="225"/>
      <c r="S22" s="225"/>
      <c r="T22" s="225"/>
      <c r="U22" s="225"/>
      <c r="V22" s="225"/>
      <c r="W22" s="225"/>
      <c r="X22" s="206"/>
      <c r="Y22" s="206"/>
      <c r="Z22" s="206"/>
      <c r="AA22" s="206"/>
      <c r="AB22" s="206"/>
      <c r="AC22" s="206"/>
      <c r="AD22" s="206"/>
      <c r="AE22" s="206"/>
      <c r="AF22" s="206"/>
      <c r="AG22" s="206" t="s">
        <v>280</v>
      </c>
      <c r="AH22" s="206">
        <v>0</v>
      </c>
      <c r="AI22" s="206"/>
      <c r="AJ22" s="206"/>
      <c r="AK22" s="206"/>
      <c r="AL22" s="206"/>
      <c r="AM22" s="206"/>
      <c r="AN22" s="206"/>
      <c r="AO22" s="206"/>
      <c r="AP22" s="206"/>
      <c r="AQ22" s="206"/>
      <c r="AR22" s="206"/>
      <c r="AS22" s="206"/>
      <c r="AT22" s="206"/>
      <c r="AU22" s="206"/>
      <c r="AV22" s="206"/>
      <c r="AW22" s="206"/>
      <c r="AX22" s="206"/>
      <c r="AY22" s="206"/>
      <c r="AZ22" s="206"/>
      <c r="BA22" s="206"/>
      <c r="BB22" s="206"/>
      <c r="BC22" s="206"/>
      <c r="BD22" s="206"/>
      <c r="BE22" s="206"/>
      <c r="BF22" s="206"/>
      <c r="BG22" s="206"/>
      <c r="BH22" s="206"/>
    </row>
    <row r="23" spans="1:60" outlineLevel="1" x14ac:dyDescent="0.25">
      <c r="A23" s="223"/>
      <c r="B23" s="224"/>
      <c r="C23" s="254" t="s">
        <v>1202</v>
      </c>
      <c r="D23" s="226"/>
      <c r="E23" s="227">
        <v>27.93</v>
      </c>
      <c r="F23" s="225"/>
      <c r="G23" s="225"/>
      <c r="H23" s="225"/>
      <c r="I23" s="225"/>
      <c r="J23" s="225"/>
      <c r="K23" s="225"/>
      <c r="L23" s="225"/>
      <c r="M23" s="225"/>
      <c r="N23" s="225"/>
      <c r="O23" s="225"/>
      <c r="P23" s="225"/>
      <c r="Q23" s="225"/>
      <c r="R23" s="225"/>
      <c r="S23" s="225"/>
      <c r="T23" s="225"/>
      <c r="U23" s="225"/>
      <c r="V23" s="225"/>
      <c r="W23" s="225"/>
      <c r="X23" s="206"/>
      <c r="Y23" s="206"/>
      <c r="Z23" s="206"/>
      <c r="AA23" s="206"/>
      <c r="AB23" s="206"/>
      <c r="AC23" s="206"/>
      <c r="AD23" s="206"/>
      <c r="AE23" s="206"/>
      <c r="AF23" s="206"/>
      <c r="AG23" s="206" t="s">
        <v>280</v>
      </c>
      <c r="AH23" s="206">
        <v>0</v>
      </c>
      <c r="AI23" s="206"/>
      <c r="AJ23" s="206"/>
      <c r="AK23" s="206"/>
      <c r="AL23" s="206"/>
      <c r="AM23" s="206"/>
      <c r="AN23" s="206"/>
      <c r="AO23" s="206"/>
      <c r="AP23" s="206"/>
      <c r="AQ23" s="206"/>
      <c r="AR23" s="206"/>
      <c r="AS23" s="206"/>
      <c r="AT23" s="206"/>
      <c r="AU23" s="206"/>
      <c r="AV23" s="206"/>
      <c r="AW23" s="206"/>
      <c r="AX23" s="206"/>
      <c r="AY23" s="206"/>
      <c r="AZ23" s="206"/>
      <c r="BA23" s="206"/>
      <c r="BB23" s="206"/>
      <c r="BC23" s="206"/>
      <c r="BD23" s="206"/>
      <c r="BE23" s="206"/>
      <c r="BF23" s="206"/>
      <c r="BG23" s="206"/>
      <c r="BH23" s="206"/>
    </row>
    <row r="24" spans="1:60" outlineLevel="1" x14ac:dyDescent="0.25">
      <c r="A24" s="223"/>
      <c r="B24" s="224"/>
      <c r="C24" s="254" t="s">
        <v>1203</v>
      </c>
      <c r="D24" s="226"/>
      <c r="E24" s="227">
        <v>44</v>
      </c>
      <c r="F24" s="225"/>
      <c r="G24" s="225"/>
      <c r="H24" s="225"/>
      <c r="I24" s="225"/>
      <c r="J24" s="225"/>
      <c r="K24" s="225"/>
      <c r="L24" s="225"/>
      <c r="M24" s="225"/>
      <c r="N24" s="225"/>
      <c r="O24" s="225"/>
      <c r="P24" s="225"/>
      <c r="Q24" s="225"/>
      <c r="R24" s="225"/>
      <c r="S24" s="225"/>
      <c r="T24" s="225"/>
      <c r="U24" s="225"/>
      <c r="V24" s="225"/>
      <c r="W24" s="225"/>
      <c r="X24" s="206"/>
      <c r="Y24" s="206"/>
      <c r="Z24" s="206"/>
      <c r="AA24" s="206"/>
      <c r="AB24" s="206"/>
      <c r="AC24" s="206"/>
      <c r="AD24" s="206"/>
      <c r="AE24" s="206"/>
      <c r="AF24" s="206"/>
      <c r="AG24" s="206" t="s">
        <v>280</v>
      </c>
      <c r="AH24" s="206">
        <v>0</v>
      </c>
      <c r="AI24" s="206"/>
      <c r="AJ24" s="206"/>
      <c r="AK24" s="206"/>
      <c r="AL24" s="206"/>
      <c r="AM24" s="206"/>
      <c r="AN24" s="206"/>
      <c r="AO24" s="206"/>
      <c r="AP24" s="206"/>
      <c r="AQ24" s="206"/>
      <c r="AR24" s="206"/>
      <c r="AS24" s="206"/>
      <c r="AT24" s="206"/>
      <c r="AU24" s="206"/>
      <c r="AV24" s="206"/>
      <c r="AW24" s="206"/>
      <c r="AX24" s="206"/>
      <c r="AY24" s="206"/>
      <c r="AZ24" s="206"/>
      <c r="BA24" s="206"/>
      <c r="BB24" s="206"/>
      <c r="BC24" s="206"/>
      <c r="BD24" s="206"/>
      <c r="BE24" s="206"/>
      <c r="BF24" s="206"/>
      <c r="BG24" s="206"/>
      <c r="BH24" s="206"/>
    </row>
    <row r="25" spans="1:60" outlineLevel="1" x14ac:dyDescent="0.25">
      <c r="A25" s="223"/>
      <c r="B25" s="224"/>
      <c r="C25" s="254" t="s">
        <v>1204</v>
      </c>
      <c r="D25" s="226"/>
      <c r="E25" s="227">
        <v>10.93</v>
      </c>
      <c r="F25" s="225"/>
      <c r="G25" s="225"/>
      <c r="H25" s="225"/>
      <c r="I25" s="225"/>
      <c r="J25" s="225"/>
      <c r="K25" s="225"/>
      <c r="L25" s="225"/>
      <c r="M25" s="225"/>
      <c r="N25" s="225"/>
      <c r="O25" s="225"/>
      <c r="P25" s="225"/>
      <c r="Q25" s="225"/>
      <c r="R25" s="225"/>
      <c r="S25" s="225"/>
      <c r="T25" s="225"/>
      <c r="U25" s="225"/>
      <c r="V25" s="225"/>
      <c r="W25" s="225"/>
      <c r="X25" s="206"/>
      <c r="Y25" s="206"/>
      <c r="Z25" s="206"/>
      <c r="AA25" s="206"/>
      <c r="AB25" s="206"/>
      <c r="AC25" s="206"/>
      <c r="AD25" s="206"/>
      <c r="AE25" s="206"/>
      <c r="AF25" s="206"/>
      <c r="AG25" s="206" t="s">
        <v>280</v>
      </c>
      <c r="AH25" s="206">
        <v>0</v>
      </c>
      <c r="AI25" s="206"/>
      <c r="AJ25" s="206"/>
      <c r="AK25" s="206"/>
      <c r="AL25" s="206"/>
      <c r="AM25" s="206"/>
      <c r="AN25" s="206"/>
      <c r="AO25" s="206"/>
      <c r="AP25" s="206"/>
      <c r="AQ25" s="206"/>
      <c r="AR25" s="206"/>
      <c r="AS25" s="206"/>
      <c r="AT25" s="206"/>
      <c r="AU25" s="206"/>
      <c r="AV25" s="206"/>
      <c r="AW25" s="206"/>
      <c r="AX25" s="206"/>
      <c r="AY25" s="206"/>
      <c r="AZ25" s="206"/>
      <c r="BA25" s="206"/>
      <c r="BB25" s="206"/>
      <c r="BC25" s="206"/>
      <c r="BD25" s="206"/>
      <c r="BE25" s="206"/>
      <c r="BF25" s="206"/>
      <c r="BG25" s="206"/>
      <c r="BH25" s="206"/>
    </row>
    <row r="26" spans="1:60" outlineLevel="1" x14ac:dyDescent="0.25">
      <c r="A26" s="223"/>
      <c r="B26" s="224"/>
      <c r="C26" s="254" t="s">
        <v>1205</v>
      </c>
      <c r="D26" s="226"/>
      <c r="E26" s="227">
        <v>6.99</v>
      </c>
      <c r="F26" s="225"/>
      <c r="G26" s="225"/>
      <c r="H26" s="225"/>
      <c r="I26" s="225"/>
      <c r="J26" s="225"/>
      <c r="K26" s="225"/>
      <c r="L26" s="225"/>
      <c r="M26" s="225"/>
      <c r="N26" s="225"/>
      <c r="O26" s="225"/>
      <c r="P26" s="225"/>
      <c r="Q26" s="225"/>
      <c r="R26" s="225"/>
      <c r="S26" s="225"/>
      <c r="T26" s="225"/>
      <c r="U26" s="225"/>
      <c r="V26" s="225"/>
      <c r="W26" s="225"/>
      <c r="X26" s="206"/>
      <c r="Y26" s="206"/>
      <c r="Z26" s="206"/>
      <c r="AA26" s="206"/>
      <c r="AB26" s="206"/>
      <c r="AC26" s="206"/>
      <c r="AD26" s="206"/>
      <c r="AE26" s="206"/>
      <c r="AF26" s="206"/>
      <c r="AG26" s="206" t="s">
        <v>280</v>
      </c>
      <c r="AH26" s="206">
        <v>0</v>
      </c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</row>
    <row r="27" spans="1:60" outlineLevel="1" x14ac:dyDescent="0.25">
      <c r="A27" s="223"/>
      <c r="B27" s="224"/>
      <c r="C27" s="254" t="s">
        <v>1206</v>
      </c>
      <c r="D27" s="226"/>
      <c r="E27" s="227"/>
      <c r="F27" s="225"/>
      <c r="G27" s="225"/>
      <c r="H27" s="225"/>
      <c r="I27" s="225"/>
      <c r="J27" s="225"/>
      <c r="K27" s="225"/>
      <c r="L27" s="225"/>
      <c r="M27" s="225"/>
      <c r="N27" s="225"/>
      <c r="O27" s="225"/>
      <c r="P27" s="225"/>
      <c r="Q27" s="225"/>
      <c r="R27" s="225"/>
      <c r="S27" s="225"/>
      <c r="T27" s="225"/>
      <c r="U27" s="225"/>
      <c r="V27" s="225"/>
      <c r="W27" s="225"/>
      <c r="X27" s="206"/>
      <c r="Y27" s="206"/>
      <c r="Z27" s="206"/>
      <c r="AA27" s="206"/>
      <c r="AB27" s="206"/>
      <c r="AC27" s="206"/>
      <c r="AD27" s="206"/>
      <c r="AE27" s="206"/>
      <c r="AF27" s="206"/>
      <c r="AG27" s="206" t="s">
        <v>280</v>
      </c>
      <c r="AH27" s="206">
        <v>0</v>
      </c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</row>
    <row r="28" spans="1:60" outlineLevel="1" x14ac:dyDescent="0.25">
      <c r="A28" s="223"/>
      <c r="B28" s="224"/>
      <c r="C28" s="254" t="s">
        <v>1207</v>
      </c>
      <c r="D28" s="226"/>
      <c r="E28" s="227">
        <v>8.2100000000000009</v>
      </c>
      <c r="F28" s="225"/>
      <c r="G28" s="225"/>
      <c r="H28" s="225"/>
      <c r="I28" s="225"/>
      <c r="J28" s="225"/>
      <c r="K28" s="225"/>
      <c r="L28" s="225"/>
      <c r="M28" s="225"/>
      <c r="N28" s="225"/>
      <c r="O28" s="225"/>
      <c r="P28" s="225"/>
      <c r="Q28" s="225"/>
      <c r="R28" s="225"/>
      <c r="S28" s="225"/>
      <c r="T28" s="225"/>
      <c r="U28" s="225"/>
      <c r="V28" s="225"/>
      <c r="W28" s="225"/>
      <c r="X28" s="206"/>
      <c r="Y28" s="206"/>
      <c r="Z28" s="206"/>
      <c r="AA28" s="206"/>
      <c r="AB28" s="206"/>
      <c r="AC28" s="206"/>
      <c r="AD28" s="206"/>
      <c r="AE28" s="206"/>
      <c r="AF28" s="206"/>
      <c r="AG28" s="206" t="s">
        <v>280</v>
      </c>
      <c r="AH28" s="206">
        <v>0</v>
      </c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</row>
    <row r="29" spans="1:60" outlineLevel="1" x14ac:dyDescent="0.25">
      <c r="A29" s="223"/>
      <c r="B29" s="224"/>
      <c r="C29" s="254" t="s">
        <v>1208</v>
      </c>
      <c r="D29" s="226"/>
      <c r="E29" s="227">
        <v>2.0099999999999998</v>
      </c>
      <c r="F29" s="225"/>
      <c r="G29" s="225"/>
      <c r="H29" s="225"/>
      <c r="I29" s="225"/>
      <c r="J29" s="225"/>
      <c r="K29" s="225"/>
      <c r="L29" s="225"/>
      <c r="M29" s="225"/>
      <c r="N29" s="225"/>
      <c r="O29" s="225"/>
      <c r="P29" s="225"/>
      <c r="Q29" s="225"/>
      <c r="R29" s="225"/>
      <c r="S29" s="225"/>
      <c r="T29" s="225"/>
      <c r="U29" s="225"/>
      <c r="V29" s="225"/>
      <c r="W29" s="225"/>
      <c r="X29" s="206"/>
      <c r="Y29" s="206"/>
      <c r="Z29" s="206"/>
      <c r="AA29" s="206"/>
      <c r="AB29" s="206"/>
      <c r="AC29" s="206"/>
      <c r="AD29" s="206"/>
      <c r="AE29" s="206"/>
      <c r="AF29" s="206"/>
      <c r="AG29" s="206" t="s">
        <v>280</v>
      </c>
      <c r="AH29" s="206">
        <v>0</v>
      </c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6"/>
      <c r="AZ29" s="206"/>
      <c r="BA29" s="206"/>
      <c r="BB29" s="206"/>
      <c r="BC29" s="206"/>
      <c r="BD29" s="206"/>
      <c r="BE29" s="206"/>
      <c r="BF29" s="206"/>
      <c r="BG29" s="206"/>
      <c r="BH29" s="206"/>
    </row>
    <row r="30" spans="1:60" outlineLevel="1" x14ac:dyDescent="0.25">
      <c r="A30" s="223"/>
      <c r="B30" s="224"/>
      <c r="C30" s="254" t="s">
        <v>1209</v>
      </c>
      <c r="D30" s="226"/>
      <c r="E30" s="227">
        <v>2.06</v>
      </c>
      <c r="F30" s="225"/>
      <c r="G30" s="225"/>
      <c r="H30" s="225"/>
      <c r="I30" s="225"/>
      <c r="J30" s="225"/>
      <c r="K30" s="225"/>
      <c r="L30" s="225"/>
      <c r="M30" s="225"/>
      <c r="N30" s="225"/>
      <c r="O30" s="225"/>
      <c r="P30" s="225"/>
      <c r="Q30" s="225"/>
      <c r="R30" s="225"/>
      <c r="S30" s="225"/>
      <c r="T30" s="225"/>
      <c r="U30" s="225"/>
      <c r="V30" s="225"/>
      <c r="W30" s="225"/>
      <c r="X30" s="206"/>
      <c r="Y30" s="206"/>
      <c r="Z30" s="206"/>
      <c r="AA30" s="206"/>
      <c r="AB30" s="206"/>
      <c r="AC30" s="206"/>
      <c r="AD30" s="206"/>
      <c r="AE30" s="206"/>
      <c r="AF30" s="206"/>
      <c r="AG30" s="206" t="s">
        <v>280</v>
      </c>
      <c r="AH30" s="206">
        <v>0</v>
      </c>
      <c r="AI30" s="206"/>
      <c r="AJ30" s="206"/>
      <c r="AK30" s="206"/>
      <c r="AL30" s="206"/>
      <c r="AM30" s="206"/>
      <c r="AN30" s="206"/>
      <c r="AO30" s="206"/>
      <c r="AP30" s="206"/>
      <c r="AQ30" s="206"/>
      <c r="AR30" s="206"/>
      <c r="AS30" s="206"/>
      <c r="AT30" s="206"/>
      <c r="AU30" s="206"/>
      <c r="AV30" s="206"/>
      <c r="AW30" s="206"/>
      <c r="AX30" s="206"/>
      <c r="AY30" s="206"/>
      <c r="AZ30" s="206"/>
      <c r="BA30" s="206"/>
      <c r="BB30" s="206"/>
      <c r="BC30" s="206"/>
      <c r="BD30" s="206"/>
      <c r="BE30" s="206"/>
      <c r="BF30" s="206"/>
      <c r="BG30" s="206"/>
      <c r="BH30" s="206"/>
    </row>
    <row r="31" spans="1:60" x14ac:dyDescent="0.25">
      <c r="A31" s="231" t="s">
        <v>271</v>
      </c>
      <c r="B31" s="232" t="s">
        <v>130</v>
      </c>
      <c r="C31" s="252" t="s">
        <v>131</v>
      </c>
      <c r="D31" s="233"/>
      <c r="E31" s="234"/>
      <c r="F31" s="235"/>
      <c r="G31" s="235">
        <f>SUMIF(AG32:AG41,"&lt;&gt;NOR",G32:G41)</f>
        <v>0</v>
      </c>
      <c r="H31" s="235"/>
      <c r="I31" s="235">
        <f>SUM(I32:I41)</f>
        <v>0</v>
      </c>
      <c r="J31" s="235"/>
      <c r="K31" s="235">
        <f>SUM(K32:K41)</f>
        <v>0</v>
      </c>
      <c r="L31" s="235"/>
      <c r="M31" s="235">
        <f>SUM(M32:M41)</f>
        <v>0</v>
      </c>
      <c r="N31" s="235"/>
      <c r="O31" s="235">
        <f>SUM(O32:O41)</f>
        <v>0</v>
      </c>
      <c r="P31" s="235"/>
      <c r="Q31" s="236">
        <f>SUM(Q32:Q41)</f>
        <v>0</v>
      </c>
      <c r="R31" s="230"/>
      <c r="S31" s="230"/>
      <c r="T31" s="230"/>
      <c r="U31" s="230"/>
      <c r="V31" s="230">
        <f>SUM(V32:V41)</f>
        <v>0</v>
      </c>
      <c r="W31" s="230"/>
      <c r="AG31" t="s">
        <v>272</v>
      </c>
    </row>
    <row r="32" spans="1:60" ht="20.399999999999999" outlineLevel="1" x14ac:dyDescent="0.25">
      <c r="A32" s="237">
        <v>6</v>
      </c>
      <c r="B32" s="238" t="s">
        <v>949</v>
      </c>
      <c r="C32" s="253" t="s">
        <v>950</v>
      </c>
      <c r="D32" s="239" t="s">
        <v>314</v>
      </c>
      <c r="E32" s="240">
        <v>116.13</v>
      </c>
      <c r="F32" s="241"/>
      <c r="G32" s="242">
        <f>ROUND(E32*F32,2)</f>
        <v>0</v>
      </c>
      <c r="H32" s="241"/>
      <c r="I32" s="242">
        <f>ROUND(E32*H32,2)</f>
        <v>0</v>
      </c>
      <c r="J32" s="241"/>
      <c r="K32" s="242">
        <f>ROUND(E32*J32,2)</f>
        <v>0</v>
      </c>
      <c r="L32" s="242">
        <v>21</v>
      </c>
      <c r="M32" s="242">
        <f>G32*(1+L32/100)</f>
        <v>0</v>
      </c>
      <c r="N32" s="242">
        <v>0</v>
      </c>
      <c r="O32" s="242">
        <f>ROUND(E32*N32,2)</f>
        <v>0</v>
      </c>
      <c r="P32" s="242">
        <v>0</v>
      </c>
      <c r="Q32" s="243">
        <f>ROUND(E32*P32,2)</f>
        <v>0</v>
      </c>
      <c r="R32" s="225"/>
      <c r="S32" s="225" t="s">
        <v>289</v>
      </c>
      <c r="T32" s="225" t="s">
        <v>277</v>
      </c>
      <c r="U32" s="225">
        <v>0</v>
      </c>
      <c r="V32" s="225">
        <f>ROUND(E32*U32,2)</f>
        <v>0</v>
      </c>
      <c r="W32" s="225"/>
      <c r="X32" s="206"/>
      <c r="Y32" s="206"/>
      <c r="Z32" s="206"/>
      <c r="AA32" s="206"/>
      <c r="AB32" s="206"/>
      <c r="AC32" s="206"/>
      <c r="AD32" s="206"/>
      <c r="AE32" s="206"/>
      <c r="AF32" s="206"/>
      <c r="AG32" s="206" t="s">
        <v>278</v>
      </c>
      <c r="AH32" s="206"/>
      <c r="AI32" s="206"/>
      <c r="AJ32" s="206"/>
      <c r="AK32" s="206"/>
      <c r="AL32" s="206"/>
      <c r="AM32" s="206"/>
      <c r="AN32" s="206"/>
      <c r="AO32" s="206"/>
      <c r="AP32" s="206"/>
      <c r="AQ32" s="206"/>
      <c r="AR32" s="206"/>
      <c r="AS32" s="206"/>
      <c r="AT32" s="206"/>
      <c r="AU32" s="206"/>
      <c r="AV32" s="206"/>
      <c r="AW32" s="206"/>
      <c r="AX32" s="206"/>
      <c r="AY32" s="206"/>
      <c r="AZ32" s="206"/>
      <c r="BA32" s="206"/>
      <c r="BB32" s="206"/>
      <c r="BC32" s="206"/>
      <c r="BD32" s="206"/>
      <c r="BE32" s="206"/>
      <c r="BF32" s="206"/>
      <c r="BG32" s="206"/>
      <c r="BH32" s="206"/>
    </row>
    <row r="33" spans="1:60" outlineLevel="1" x14ac:dyDescent="0.25">
      <c r="A33" s="223"/>
      <c r="B33" s="224"/>
      <c r="C33" s="254" t="s">
        <v>1201</v>
      </c>
      <c r="D33" s="226"/>
      <c r="E33" s="227">
        <v>14</v>
      </c>
      <c r="F33" s="225"/>
      <c r="G33" s="225"/>
      <c r="H33" s="225"/>
      <c r="I33" s="225"/>
      <c r="J33" s="225"/>
      <c r="K33" s="225"/>
      <c r="L33" s="225"/>
      <c r="M33" s="225"/>
      <c r="N33" s="225"/>
      <c r="O33" s="225"/>
      <c r="P33" s="225"/>
      <c r="Q33" s="225"/>
      <c r="R33" s="225"/>
      <c r="S33" s="225"/>
      <c r="T33" s="225"/>
      <c r="U33" s="225"/>
      <c r="V33" s="225"/>
      <c r="W33" s="225"/>
      <c r="X33" s="206"/>
      <c r="Y33" s="206"/>
      <c r="Z33" s="206"/>
      <c r="AA33" s="206"/>
      <c r="AB33" s="206"/>
      <c r="AC33" s="206"/>
      <c r="AD33" s="206"/>
      <c r="AE33" s="206"/>
      <c r="AF33" s="206"/>
      <c r="AG33" s="206" t="s">
        <v>280</v>
      </c>
      <c r="AH33" s="206">
        <v>0</v>
      </c>
      <c r="AI33" s="206"/>
      <c r="AJ33" s="206"/>
      <c r="AK33" s="206"/>
      <c r="AL33" s="206"/>
      <c r="AM33" s="206"/>
      <c r="AN33" s="206"/>
      <c r="AO33" s="206"/>
      <c r="AP33" s="206"/>
      <c r="AQ33" s="206"/>
      <c r="AR33" s="206"/>
      <c r="AS33" s="206"/>
      <c r="AT33" s="206"/>
      <c r="AU33" s="206"/>
      <c r="AV33" s="206"/>
      <c r="AW33" s="206"/>
      <c r="AX33" s="206"/>
      <c r="AY33" s="206"/>
      <c r="AZ33" s="206"/>
      <c r="BA33" s="206"/>
      <c r="BB33" s="206"/>
      <c r="BC33" s="206"/>
      <c r="BD33" s="206"/>
      <c r="BE33" s="206"/>
      <c r="BF33" s="206"/>
      <c r="BG33" s="206"/>
      <c r="BH33" s="206"/>
    </row>
    <row r="34" spans="1:60" outlineLevel="1" x14ac:dyDescent="0.25">
      <c r="A34" s="223"/>
      <c r="B34" s="224"/>
      <c r="C34" s="254" t="s">
        <v>1202</v>
      </c>
      <c r="D34" s="226"/>
      <c r="E34" s="227">
        <v>27.93</v>
      </c>
      <c r="F34" s="225"/>
      <c r="G34" s="225"/>
      <c r="H34" s="225"/>
      <c r="I34" s="225"/>
      <c r="J34" s="225"/>
      <c r="K34" s="225"/>
      <c r="L34" s="225"/>
      <c r="M34" s="225"/>
      <c r="N34" s="225"/>
      <c r="O34" s="225"/>
      <c r="P34" s="225"/>
      <c r="Q34" s="225"/>
      <c r="R34" s="225"/>
      <c r="S34" s="225"/>
      <c r="T34" s="225"/>
      <c r="U34" s="225"/>
      <c r="V34" s="225"/>
      <c r="W34" s="225"/>
      <c r="X34" s="206"/>
      <c r="Y34" s="206"/>
      <c r="Z34" s="206"/>
      <c r="AA34" s="206"/>
      <c r="AB34" s="206"/>
      <c r="AC34" s="206"/>
      <c r="AD34" s="206"/>
      <c r="AE34" s="206"/>
      <c r="AF34" s="206"/>
      <c r="AG34" s="206" t="s">
        <v>280</v>
      </c>
      <c r="AH34" s="206">
        <v>0</v>
      </c>
      <c r="AI34" s="206"/>
      <c r="AJ34" s="206"/>
      <c r="AK34" s="206"/>
      <c r="AL34" s="206"/>
      <c r="AM34" s="206"/>
      <c r="AN34" s="206"/>
      <c r="AO34" s="206"/>
      <c r="AP34" s="206"/>
      <c r="AQ34" s="206"/>
      <c r="AR34" s="206"/>
      <c r="AS34" s="206"/>
      <c r="AT34" s="206"/>
      <c r="AU34" s="206"/>
      <c r="AV34" s="206"/>
      <c r="AW34" s="206"/>
      <c r="AX34" s="206"/>
      <c r="AY34" s="206"/>
      <c r="AZ34" s="206"/>
      <c r="BA34" s="206"/>
      <c r="BB34" s="206"/>
      <c r="BC34" s="206"/>
      <c r="BD34" s="206"/>
      <c r="BE34" s="206"/>
      <c r="BF34" s="206"/>
      <c r="BG34" s="206"/>
      <c r="BH34" s="206"/>
    </row>
    <row r="35" spans="1:60" outlineLevel="1" x14ac:dyDescent="0.25">
      <c r="A35" s="223"/>
      <c r="B35" s="224"/>
      <c r="C35" s="254" t="s">
        <v>1203</v>
      </c>
      <c r="D35" s="226"/>
      <c r="E35" s="227">
        <v>44</v>
      </c>
      <c r="F35" s="225"/>
      <c r="G35" s="225"/>
      <c r="H35" s="225"/>
      <c r="I35" s="225"/>
      <c r="J35" s="225"/>
      <c r="K35" s="225"/>
      <c r="L35" s="225"/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06"/>
      <c r="Y35" s="206"/>
      <c r="Z35" s="206"/>
      <c r="AA35" s="206"/>
      <c r="AB35" s="206"/>
      <c r="AC35" s="206"/>
      <c r="AD35" s="206"/>
      <c r="AE35" s="206"/>
      <c r="AF35" s="206"/>
      <c r="AG35" s="206" t="s">
        <v>280</v>
      </c>
      <c r="AH35" s="206">
        <v>0</v>
      </c>
      <c r="AI35" s="206"/>
      <c r="AJ35" s="206"/>
      <c r="AK35" s="206"/>
      <c r="AL35" s="206"/>
      <c r="AM35" s="206"/>
      <c r="AN35" s="206"/>
      <c r="AO35" s="206"/>
      <c r="AP35" s="206"/>
      <c r="AQ35" s="206"/>
      <c r="AR35" s="206"/>
      <c r="AS35" s="206"/>
      <c r="AT35" s="206"/>
      <c r="AU35" s="206"/>
      <c r="AV35" s="206"/>
      <c r="AW35" s="206"/>
      <c r="AX35" s="206"/>
      <c r="AY35" s="206"/>
      <c r="AZ35" s="206"/>
      <c r="BA35" s="206"/>
      <c r="BB35" s="206"/>
      <c r="BC35" s="206"/>
      <c r="BD35" s="206"/>
      <c r="BE35" s="206"/>
      <c r="BF35" s="206"/>
      <c r="BG35" s="206"/>
      <c r="BH35" s="206"/>
    </row>
    <row r="36" spans="1:60" outlineLevel="1" x14ac:dyDescent="0.25">
      <c r="A36" s="223"/>
      <c r="B36" s="224"/>
      <c r="C36" s="254" t="s">
        <v>1204</v>
      </c>
      <c r="D36" s="226"/>
      <c r="E36" s="227">
        <v>10.93</v>
      </c>
      <c r="F36" s="225"/>
      <c r="G36" s="225"/>
      <c r="H36" s="225"/>
      <c r="I36" s="225"/>
      <c r="J36" s="225"/>
      <c r="K36" s="225"/>
      <c r="L36" s="225"/>
      <c r="M36" s="225"/>
      <c r="N36" s="225"/>
      <c r="O36" s="225"/>
      <c r="P36" s="225"/>
      <c r="Q36" s="225"/>
      <c r="R36" s="225"/>
      <c r="S36" s="225"/>
      <c r="T36" s="225"/>
      <c r="U36" s="225"/>
      <c r="V36" s="225"/>
      <c r="W36" s="225"/>
      <c r="X36" s="206"/>
      <c r="Y36" s="206"/>
      <c r="Z36" s="206"/>
      <c r="AA36" s="206"/>
      <c r="AB36" s="206"/>
      <c r="AC36" s="206"/>
      <c r="AD36" s="206"/>
      <c r="AE36" s="206"/>
      <c r="AF36" s="206"/>
      <c r="AG36" s="206" t="s">
        <v>280</v>
      </c>
      <c r="AH36" s="206">
        <v>0</v>
      </c>
      <c r="AI36" s="206"/>
      <c r="AJ36" s="206"/>
      <c r="AK36" s="206"/>
      <c r="AL36" s="206"/>
      <c r="AM36" s="206"/>
      <c r="AN36" s="206"/>
      <c r="AO36" s="206"/>
      <c r="AP36" s="206"/>
      <c r="AQ36" s="206"/>
      <c r="AR36" s="206"/>
      <c r="AS36" s="206"/>
      <c r="AT36" s="206"/>
      <c r="AU36" s="206"/>
      <c r="AV36" s="206"/>
      <c r="AW36" s="206"/>
      <c r="AX36" s="206"/>
      <c r="AY36" s="206"/>
      <c r="AZ36" s="206"/>
      <c r="BA36" s="206"/>
      <c r="BB36" s="206"/>
      <c r="BC36" s="206"/>
      <c r="BD36" s="206"/>
      <c r="BE36" s="206"/>
      <c r="BF36" s="206"/>
      <c r="BG36" s="206"/>
      <c r="BH36" s="206"/>
    </row>
    <row r="37" spans="1:60" outlineLevel="1" x14ac:dyDescent="0.25">
      <c r="A37" s="223"/>
      <c r="B37" s="224"/>
      <c r="C37" s="254" t="s">
        <v>1205</v>
      </c>
      <c r="D37" s="226"/>
      <c r="E37" s="227">
        <v>6.99</v>
      </c>
      <c r="F37" s="225"/>
      <c r="G37" s="225"/>
      <c r="H37" s="225"/>
      <c r="I37" s="225"/>
      <c r="J37" s="225"/>
      <c r="K37" s="225"/>
      <c r="L37" s="225"/>
      <c r="M37" s="225"/>
      <c r="N37" s="225"/>
      <c r="O37" s="225"/>
      <c r="P37" s="225"/>
      <c r="Q37" s="225"/>
      <c r="R37" s="225"/>
      <c r="S37" s="225"/>
      <c r="T37" s="225"/>
      <c r="U37" s="225"/>
      <c r="V37" s="225"/>
      <c r="W37" s="225"/>
      <c r="X37" s="206"/>
      <c r="Y37" s="206"/>
      <c r="Z37" s="206"/>
      <c r="AA37" s="206"/>
      <c r="AB37" s="206"/>
      <c r="AC37" s="206"/>
      <c r="AD37" s="206"/>
      <c r="AE37" s="206"/>
      <c r="AF37" s="206"/>
      <c r="AG37" s="206" t="s">
        <v>280</v>
      </c>
      <c r="AH37" s="206">
        <v>0</v>
      </c>
      <c r="AI37" s="206"/>
      <c r="AJ37" s="206"/>
      <c r="AK37" s="206"/>
      <c r="AL37" s="206"/>
      <c r="AM37" s="206"/>
      <c r="AN37" s="206"/>
      <c r="AO37" s="206"/>
      <c r="AP37" s="206"/>
      <c r="AQ37" s="206"/>
      <c r="AR37" s="206"/>
      <c r="AS37" s="206"/>
      <c r="AT37" s="206"/>
      <c r="AU37" s="206"/>
      <c r="AV37" s="206"/>
      <c r="AW37" s="206"/>
      <c r="AX37" s="206"/>
      <c r="AY37" s="206"/>
      <c r="AZ37" s="206"/>
      <c r="BA37" s="206"/>
      <c r="BB37" s="206"/>
      <c r="BC37" s="206"/>
      <c r="BD37" s="206"/>
      <c r="BE37" s="206"/>
      <c r="BF37" s="206"/>
      <c r="BG37" s="206"/>
      <c r="BH37" s="206"/>
    </row>
    <row r="38" spans="1:60" outlineLevel="1" x14ac:dyDescent="0.25">
      <c r="A38" s="223"/>
      <c r="B38" s="224"/>
      <c r="C38" s="254" t="s">
        <v>1206</v>
      </c>
      <c r="D38" s="226"/>
      <c r="E38" s="227"/>
      <c r="F38" s="225"/>
      <c r="G38" s="225"/>
      <c r="H38" s="225"/>
      <c r="I38" s="225"/>
      <c r="J38" s="225"/>
      <c r="K38" s="225"/>
      <c r="L38" s="225"/>
      <c r="M38" s="225"/>
      <c r="N38" s="225"/>
      <c r="O38" s="225"/>
      <c r="P38" s="225"/>
      <c r="Q38" s="225"/>
      <c r="R38" s="225"/>
      <c r="S38" s="225"/>
      <c r="T38" s="225"/>
      <c r="U38" s="225"/>
      <c r="V38" s="225"/>
      <c r="W38" s="225"/>
      <c r="X38" s="206"/>
      <c r="Y38" s="206"/>
      <c r="Z38" s="206"/>
      <c r="AA38" s="206"/>
      <c r="AB38" s="206"/>
      <c r="AC38" s="206"/>
      <c r="AD38" s="206"/>
      <c r="AE38" s="206"/>
      <c r="AF38" s="206"/>
      <c r="AG38" s="206" t="s">
        <v>280</v>
      </c>
      <c r="AH38" s="206">
        <v>0</v>
      </c>
      <c r="AI38" s="206"/>
      <c r="AJ38" s="206"/>
      <c r="AK38" s="206"/>
      <c r="AL38" s="206"/>
      <c r="AM38" s="206"/>
      <c r="AN38" s="206"/>
      <c r="AO38" s="206"/>
      <c r="AP38" s="206"/>
      <c r="AQ38" s="206"/>
      <c r="AR38" s="206"/>
      <c r="AS38" s="206"/>
      <c r="AT38" s="206"/>
      <c r="AU38" s="206"/>
      <c r="AV38" s="206"/>
      <c r="AW38" s="206"/>
      <c r="AX38" s="206"/>
      <c r="AY38" s="206"/>
      <c r="AZ38" s="206"/>
      <c r="BA38" s="206"/>
      <c r="BB38" s="206"/>
      <c r="BC38" s="206"/>
      <c r="BD38" s="206"/>
      <c r="BE38" s="206"/>
      <c r="BF38" s="206"/>
      <c r="BG38" s="206"/>
      <c r="BH38" s="206"/>
    </row>
    <row r="39" spans="1:60" outlineLevel="1" x14ac:dyDescent="0.25">
      <c r="A39" s="223"/>
      <c r="B39" s="224"/>
      <c r="C39" s="254" t="s">
        <v>1207</v>
      </c>
      <c r="D39" s="226"/>
      <c r="E39" s="227">
        <v>8.2100000000000009</v>
      </c>
      <c r="F39" s="225"/>
      <c r="G39" s="225"/>
      <c r="H39" s="225"/>
      <c r="I39" s="225"/>
      <c r="J39" s="225"/>
      <c r="K39" s="225"/>
      <c r="L39" s="225"/>
      <c r="M39" s="225"/>
      <c r="N39" s="225"/>
      <c r="O39" s="225"/>
      <c r="P39" s="225"/>
      <c r="Q39" s="225"/>
      <c r="R39" s="225"/>
      <c r="S39" s="225"/>
      <c r="T39" s="225"/>
      <c r="U39" s="225"/>
      <c r="V39" s="225"/>
      <c r="W39" s="225"/>
      <c r="X39" s="206"/>
      <c r="Y39" s="206"/>
      <c r="Z39" s="206"/>
      <c r="AA39" s="206"/>
      <c r="AB39" s="206"/>
      <c r="AC39" s="206"/>
      <c r="AD39" s="206"/>
      <c r="AE39" s="206"/>
      <c r="AF39" s="206"/>
      <c r="AG39" s="206" t="s">
        <v>280</v>
      </c>
      <c r="AH39" s="206">
        <v>0</v>
      </c>
      <c r="AI39" s="206"/>
      <c r="AJ39" s="206"/>
      <c r="AK39" s="206"/>
      <c r="AL39" s="206"/>
      <c r="AM39" s="206"/>
      <c r="AN39" s="206"/>
      <c r="AO39" s="206"/>
      <c r="AP39" s="206"/>
      <c r="AQ39" s="206"/>
      <c r="AR39" s="206"/>
      <c r="AS39" s="206"/>
      <c r="AT39" s="206"/>
      <c r="AU39" s="206"/>
      <c r="AV39" s="206"/>
      <c r="AW39" s="206"/>
      <c r="AX39" s="206"/>
      <c r="AY39" s="206"/>
      <c r="AZ39" s="206"/>
      <c r="BA39" s="206"/>
      <c r="BB39" s="206"/>
      <c r="BC39" s="206"/>
      <c r="BD39" s="206"/>
      <c r="BE39" s="206"/>
      <c r="BF39" s="206"/>
      <c r="BG39" s="206"/>
      <c r="BH39" s="206"/>
    </row>
    <row r="40" spans="1:60" outlineLevel="1" x14ac:dyDescent="0.25">
      <c r="A40" s="223"/>
      <c r="B40" s="224"/>
      <c r="C40" s="254" t="s">
        <v>1208</v>
      </c>
      <c r="D40" s="226"/>
      <c r="E40" s="227">
        <v>2.0099999999999998</v>
      </c>
      <c r="F40" s="225"/>
      <c r="G40" s="225"/>
      <c r="H40" s="225"/>
      <c r="I40" s="225"/>
      <c r="J40" s="225"/>
      <c r="K40" s="225"/>
      <c r="L40" s="225"/>
      <c r="M40" s="225"/>
      <c r="N40" s="225"/>
      <c r="O40" s="225"/>
      <c r="P40" s="225"/>
      <c r="Q40" s="225"/>
      <c r="R40" s="225"/>
      <c r="S40" s="225"/>
      <c r="T40" s="225"/>
      <c r="U40" s="225"/>
      <c r="V40" s="225"/>
      <c r="W40" s="225"/>
      <c r="X40" s="206"/>
      <c r="Y40" s="206"/>
      <c r="Z40" s="206"/>
      <c r="AA40" s="206"/>
      <c r="AB40" s="206"/>
      <c r="AC40" s="206"/>
      <c r="AD40" s="206"/>
      <c r="AE40" s="206"/>
      <c r="AF40" s="206"/>
      <c r="AG40" s="206" t="s">
        <v>280</v>
      </c>
      <c r="AH40" s="206">
        <v>0</v>
      </c>
      <c r="AI40" s="206"/>
      <c r="AJ40" s="206"/>
      <c r="AK40" s="206"/>
      <c r="AL40" s="206"/>
      <c r="AM40" s="206"/>
      <c r="AN40" s="206"/>
      <c r="AO40" s="206"/>
      <c r="AP40" s="206"/>
      <c r="AQ40" s="206"/>
      <c r="AR40" s="206"/>
      <c r="AS40" s="206"/>
      <c r="AT40" s="206"/>
      <c r="AU40" s="206"/>
      <c r="AV40" s="206"/>
      <c r="AW40" s="206"/>
      <c r="AX40" s="206"/>
      <c r="AY40" s="206"/>
      <c r="AZ40" s="206"/>
      <c r="BA40" s="206"/>
      <c r="BB40" s="206"/>
      <c r="BC40" s="206"/>
      <c r="BD40" s="206"/>
      <c r="BE40" s="206"/>
      <c r="BF40" s="206"/>
      <c r="BG40" s="206"/>
      <c r="BH40" s="206"/>
    </row>
    <row r="41" spans="1:60" outlineLevel="1" x14ac:dyDescent="0.25">
      <c r="A41" s="223"/>
      <c r="B41" s="224"/>
      <c r="C41" s="254" t="s">
        <v>1209</v>
      </c>
      <c r="D41" s="226"/>
      <c r="E41" s="227">
        <v>2.06</v>
      </c>
      <c r="F41" s="225"/>
      <c r="G41" s="225"/>
      <c r="H41" s="225"/>
      <c r="I41" s="225"/>
      <c r="J41" s="225"/>
      <c r="K41" s="225"/>
      <c r="L41" s="225"/>
      <c r="M41" s="225"/>
      <c r="N41" s="225"/>
      <c r="O41" s="225"/>
      <c r="P41" s="225"/>
      <c r="Q41" s="225"/>
      <c r="R41" s="225"/>
      <c r="S41" s="225"/>
      <c r="T41" s="225"/>
      <c r="U41" s="225"/>
      <c r="V41" s="225"/>
      <c r="W41" s="225"/>
      <c r="X41" s="206"/>
      <c r="Y41" s="206"/>
      <c r="Z41" s="206"/>
      <c r="AA41" s="206"/>
      <c r="AB41" s="206"/>
      <c r="AC41" s="206"/>
      <c r="AD41" s="206"/>
      <c r="AE41" s="206"/>
      <c r="AF41" s="206"/>
      <c r="AG41" s="206" t="s">
        <v>280</v>
      </c>
      <c r="AH41" s="206">
        <v>0</v>
      </c>
      <c r="AI41" s="206"/>
      <c r="AJ41" s="206"/>
      <c r="AK41" s="206"/>
      <c r="AL41" s="206"/>
      <c r="AM41" s="206"/>
      <c r="AN41" s="206"/>
      <c r="AO41" s="206"/>
      <c r="AP41" s="206"/>
      <c r="AQ41" s="206"/>
      <c r="AR41" s="206"/>
      <c r="AS41" s="206"/>
      <c r="AT41" s="206"/>
      <c r="AU41" s="206"/>
      <c r="AV41" s="206"/>
      <c r="AW41" s="206"/>
      <c r="AX41" s="206"/>
      <c r="AY41" s="206"/>
      <c r="AZ41" s="206"/>
      <c r="BA41" s="206"/>
      <c r="BB41" s="206"/>
      <c r="BC41" s="206"/>
      <c r="BD41" s="206"/>
      <c r="BE41" s="206"/>
      <c r="BF41" s="206"/>
      <c r="BG41" s="206"/>
      <c r="BH41" s="206"/>
    </row>
    <row r="42" spans="1:60" x14ac:dyDescent="0.25">
      <c r="A42" s="231" t="s">
        <v>271</v>
      </c>
      <c r="B42" s="232" t="s">
        <v>136</v>
      </c>
      <c r="C42" s="252" t="s">
        <v>138</v>
      </c>
      <c r="D42" s="233"/>
      <c r="E42" s="234"/>
      <c r="F42" s="235"/>
      <c r="G42" s="235">
        <f>SUMIF(AG43:AG99,"&lt;&gt;NOR",G43:G99)</f>
        <v>0</v>
      </c>
      <c r="H42" s="235"/>
      <c r="I42" s="235">
        <f>SUM(I43:I99)</f>
        <v>0</v>
      </c>
      <c r="J42" s="235"/>
      <c r="K42" s="235">
        <f>SUM(K43:K99)</f>
        <v>0</v>
      </c>
      <c r="L42" s="235"/>
      <c r="M42" s="235">
        <f>SUM(M43:M99)</f>
        <v>0</v>
      </c>
      <c r="N42" s="235"/>
      <c r="O42" s="235">
        <f>SUM(O43:O99)</f>
        <v>7.4899999999999984</v>
      </c>
      <c r="P42" s="235"/>
      <c r="Q42" s="236">
        <f>SUM(Q43:Q99)</f>
        <v>0</v>
      </c>
      <c r="R42" s="230"/>
      <c r="S42" s="230"/>
      <c r="T42" s="230"/>
      <c r="U42" s="230"/>
      <c r="V42" s="230">
        <f>SUM(V43:V99)</f>
        <v>229.06</v>
      </c>
      <c r="W42" s="230"/>
      <c r="AG42" t="s">
        <v>272</v>
      </c>
    </row>
    <row r="43" spans="1:60" outlineLevel="1" x14ac:dyDescent="0.25">
      <c r="A43" s="237">
        <v>7</v>
      </c>
      <c r="B43" s="238" t="s">
        <v>376</v>
      </c>
      <c r="C43" s="253" t="s">
        <v>377</v>
      </c>
      <c r="D43" s="239" t="s">
        <v>314</v>
      </c>
      <c r="E43" s="240">
        <v>17.53</v>
      </c>
      <c r="F43" s="241"/>
      <c r="G43" s="242">
        <f>ROUND(E43*F43,2)</f>
        <v>0</v>
      </c>
      <c r="H43" s="241"/>
      <c r="I43" s="242">
        <f>ROUND(E43*H43,2)</f>
        <v>0</v>
      </c>
      <c r="J43" s="241"/>
      <c r="K43" s="242">
        <f>ROUND(E43*J43,2)</f>
        <v>0</v>
      </c>
      <c r="L43" s="242">
        <v>21</v>
      </c>
      <c r="M43" s="242">
        <f>G43*(1+L43/100)</f>
        <v>0</v>
      </c>
      <c r="N43" s="242">
        <v>4.0000000000000003E-5</v>
      </c>
      <c r="O43" s="242">
        <f>ROUND(E43*N43,2)</f>
        <v>0</v>
      </c>
      <c r="P43" s="242">
        <v>0</v>
      </c>
      <c r="Q43" s="243">
        <f>ROUND(E43*P43,2)</f>
        <v>0</v>
      </c>
      <c r="R43" s="225"/>
      <c r="S43" s="225" t="s">
        <v>276</v>
      </c>
      <c r="T43" s="225" t="s">
        <v>277</v>
      </c>
      <c r="U43" s="225">
        <v>7.8E-2</v>
      </c>
      <c r="V43" s="225">
        <f>ROUND(E43*U43,2)</f>
        <v>1.37</v>
      </c>
      <c r="W43" s="225"/>
      <c r="X43" s="206"/>
      <c r="Y43" s="206"/>
      <c r="Z43" s="206"/>
      <c r="AA43" s="206"/>
      <c r="AB43" s="206"/>
      <c r="AC43" s="206"/>
      <c r="AD43" s="206"/>
      <c r="AE43" s="206"/>
      <c r="AF43" s="206"/>
      <c r="AG43" s="206" t="s">
        <v>278</v>
      </c>
      <c r="AH43" s="206"/>
      <c r="AI43" s="206"/>
      <c r="AJ43" s="206"/>
      <c r="AK43" s="206"/>
      <c r="AL43" s="206"/>
      <c r="AM43" s="206"/>
      <c r="AN43" s="206"/>
      <c r="AO43" s="206"/>
      <c r="AP43" s="206"/>
      <c r="AQ43" s="206"/>
      <c r="AR43" s="206"/>
      <c r="AS43" s="206"/>
      <c r="AT43" s="206"/>
      <c r="AU43" s="206"/>
      <c r="AV43" s="206"/>
      <c r="AW43" s="206"/>
      <c r="AX43" s="206"/>
      <c r="AY43" s="206"/>
      <c r="AZ43" s="206"/>
      <c r="BA43" s="206"/>
      <c r="BB43" s="206"/>
      <c r="BC43" s="206"/>
      <c r="BD43" s="206"/>
      <c r="BE43" s="206"/>
      <c r="BF43" s="206"/>
      <c r="BG43" s="206"/>
      <c r="BH43" s="206"/>
    </row>
    <row r="44" spans="1:60" ht="30.6" outlineLevel="1" x14ac:dyDescent="0.25">
      <c r="A44" s="223"/>
      <c r="B44" s="224"/>
      <c r="C44" s="254" t="s">
        <v>1210</v>
      </c>
      <c r="D44" s="226"/>
      <c r="E44" s="227">
        <v>17.53</v>
      </c>
      <c r="F44" s="225"/>
      <c r="G44" s="225"/>
      <c r="H44" s="225"/>
      <c r="I44" s="225"/>
      <c r="J44" s="225"/>
      <c r="K44" s="225"/>
      <c r="L44" s="225"/>
      <c r="M44" s="225"/>
      <c r="N44" s="225"/>
      <c r="O44" s="225"/>
      <c r="P44" s="225"/>
      <c r="Q44" s="225"/>
      <c r="R44" s="225"/>
      <c r="S44" s="225"/>
      <c r="T44" s="225"/>
      <c r="U44" s="225"/>
      <c r="V44" s="225"/>
      <c r="W44" s="225"/>
      <c r="X44" s="206"/>
      <c r="Y44" s="206"/>
      <c r="Z44" s="206"/>
      <c r="AA44" s="206"/>
      <c r="AB44" s="206"/>
      <c r="AC44" s="206"/>
      <c r="AD44" s="206"/>
      <c r="AE44" s="206"/>
      <c r="AF44" s="206"/>
      <c r="AG44" s="206" t="s">
        <v>280</v>
      </c>
      <c r="AH44" s="206">
        <v>0</v>
      </c>
      <c r="AI44" s="206"/>
      <c r="AJ44" s="206"/>
      <c r="AK44" s="206"/>
      <c r="AL44" s="206"/>
      <c r="AM44" s="206"/>
      <c r="AN44" s="206"/>
      <c r="AO44" s="206"/>
      <c r="AP44" s="206"/>
      <c r="AQ44" s="206"/>
      <c r="AR44" s="206"/>
      <c r="AS44" s="206"/>
      <c r="AT44" s="206"/>
      <c r="AU44" s="206"/>
      <c r="AV44" s="206"/>
      <c r="AW44" s="206"/>
      <c r="AX44" s="206"/>
      <c r="AY44" s="206"/>
      <c r="AZ44" s="206"/>
      <c r="BA44" s="206"/>
      <c r="BB44" s="206"/>
      <c r="BC44" s="206"/>
      <c r="BD44" s="206"/>
      <c r="BE44" s="206"/>
      <c r="BF44" s="206"/>
      <c r="BG44" s="206"/>
      <c r="BH44" s="206"/>
    </row>
    <row r="45" spans="1:60" outlineLevel="1" x14ac:dyDescent="0.25">
      <c r="A45" s="237">
        <v>8</v>
      </c>
      <c r="B45" s="238" t="s">
        <v>386</v>
      </c>
      <c r="C45" s="253" t="s">
        <v>387</v>
      </c>
      <c r="D45" s="239" t="s">
        <v>314</v>
      </c>
      <c r="E45" s="240">
        <v>15.698</v>
      </c>
      <c r="F45" s="241"/>
      <c r="G45" s="242">
        <f>ROUND(E45*F45,2)</f>
        <v>0</v>
      </c>
      <c r="H45" s="241"/>
      <c r="I45" s="242">
        <f>ROUND(E45*H45,2)</f>
        <v>0</v>
      </c>
      <c r="J45" s="241"/>
      <c r="K45" s="242">
        <f>ROUND(E45*J45,2)</f>
        <v>0</v>
      </c>
      <c r="L45" s="242">
        <v>21</v>
      </c>
      <c r="M45" s="242">
        <f>G45*(1+L45/100)</f>
        <v>0</v>
      </c>
      <c r="N45" s="242">
        <v>3.9210000000000002E-2</v>
      </c>
      <c r="O45" s="242">
        <f>ROUND(E45*N45,2)</f>
        <v>0.62</v>
      </c>
      <c r="P45" s="242">
        <v>0</v>
      </c>
      <c r="Q45" s="243">
        <f>ROUND(E45*P45,2)</f>
        <v>0</v>
      </c>
      <c r="R45" s="225"/>
      <c r="S45" s="225" t="s">
        <v>276</v>
      </c>
      <c r="T45" s="225" t="s">
        <v>277</v>
      </c>
      <c r="U45" s="225">
        <v>0.39600000000000002</v>
      </c>
      <c r="V45" s="225">
        <f>ROUND(E45*U45,2)</f>
        <v>6.22</v>
      </c>
      <c r="W45" s="225"/>
      <c r="X45" s="206"/>
      <c r="Y45" s="206"/>
      <c r="Z45" s="206"/>
      <c r="AA45" s="206"/>
      <c r="AB45" s="206"/>
      <c r="AC45" s="206"/>
      <c r="AD45" s="206"/>
      <c r="AE45" s="206"/>
      <c r="AF45" s="206"/>
      <c r="AG45" s="206" t="s">
        <v>278</v>
      </c>
      <c r="AH45" s="206"/>
      <c r="AI45" s="206"/>
      <c r="AJ45" s="206"/>
      <c r="AK45" s="206"/>
      <c r="AL45" s="206"/>
      <c r="AM45" s="206"/>
      <c r="AN45" s="206"/>
      <c r="AO45" s="206"/>
      <c r="AP45" s="206"/>
      <c r="AQ45" s="206"/>
      <c r="AR45" s="206"/>
      <c r="AS45" s="206"/>
      <c r="AT45" s="206"/>
      <c r="AU45" s="206"/>
      <c r="AV45" s="206"/>
      <c r="AW45" s="206"/>
      <c r="AX45" s="206"/>
      <c r="AY45" s="206"/>
      <c r="AZ45" s="206"/>
      <c r="BA45" s="206"/>
      <c r="BB45" s="206"/>
      <c r="BC45" s="206"/>
      <c r="BD45" s="206"/>
      <c r="BE45" s="206"/>
      <c r="BF45" s="206"/>
      <c r="BG45" s="206"/>
      <c r="BH45" s="206"/>
    </row>
    <row r="46" spans="1:60" ht="20.399999999999999" outlineLevel="1" x14ac:dyDescent="0.25">
      <c r="A46" s="223"/>
      <c r="B46" s="224"/>
      <c r="C46" s="254" t="s">
        <v>1211</v>
      </c>
      <c r="D46" s="226"/>
      <c r="E46" s="227">
        <v>8.5500000000000007</v>
      </c>
      <c r="F46" s="225"/>
      <c r="G46" s="225"/>
      <c r="H46" s="225"/>
      <c r="I46" s="225"/>
      <c r="J46" s="225"/>
      <c r="K46" s="225"/>
      <c r="L46" s="225"/>
      <c r="M46" s="225"/>
      <c r="N46" s="225"/>
      <c r="O46" s="225"/>
      <c r="P46" s="225"/>
      <c r="Q46" s="225"/>
      <c r="R46" s="225"/>
      <c r="S46" s="225"/>
      <c r="T46" s="225"/>
      <c r="U46" s="225"/>
      <c r="V46" s="225"/>
      <c r="W46" s="225"/>
      <c r="X46" s="206"/>
      <c r="Y46" s="206"/>
      <c r="Z46" s="206"/>
      <c r="AA46" s="206"/>
      <c r="AB46" s="206"/>
      <c r="AC46" s="206"/>
      <c r="AD46" s="206"/>
      <c r="AE46" s="206"/>
      <c r="AF46" s="206"/>
      <c r="AG46" s="206" t="s">
        <v>280</v>
      </c>
      <c r="AH46" s="206">
        <v>0</v>
      </c>
      <c r="AI46" s="206"/>
      <c r="AJ46" s="206"/>
      <c r="AK46" s="206"/>
      <c r="AL46" s="206"/>
      <c r="AM46" s="206"/>
      <c r="AN46" s="206"/>
      <c r="AO46" s="206"/>
      <c r="AP46" s="206"/>
      <c r="AQ46" s="206"/>
      <c r="AR46" s="206"/>
      <c r="AS46" s="206"/>
      <c r="AT46" s="206"/>
      <c r="AU46" s="206"/>
      <c r="AV46" s="206"/>
      <c r="AW46" s="206"/>
      <c r="AX46" s="206"/>
      <c r="AY46" s="206"/>
      <c r="AZ46" s="206"/>
      <c r="BA46" s="206"/>
      <c r="BB46" s="206"/>
      <c r="BC46" s="206"/>
      <c r="BD46" s="206"/>
      <c r="BE46" s="206"/>
      <c r="BF46" s="206"/>
      <c r="BG46" s="206"/>
      <c r="BH46" s="206"/>
    </row>
    <row r="47" spans="1:60" outlineLevel="1" x14ac:dyDescent="0.25">
      <c r="A47" s="223"/>
      <c r="B47" s="224"/>
      <c r="C47" s="254" t="s">
        <v>1212</v>
      </c>
      <c r="D47" s="226"/>
      <c r="E47" s="227">
        <v>1.7190000000000001</v>
      </c>
      <c r="F47" s="225"/>
      <c r="G47" s="225"/>
      <c r="H47" s="225"/>
      <c r="I47" s="225"/>
      <c r="J47" s="225"/>
      <c r="K47" s="225"/>
      <c r="L47" s="225"/>
      <c r="M47" s="225"/>
      <c r="N47" s="225"/>
      <c r="O47" s="225"/>
      <c r="P47" s="225"/>
      <c r="Q47" s="225"/>
      <c r="R47" s="225"/>
      <c r="S47" s="225"/>
      <c r="T47" s="225"/>
      <c r="U47" s="225"/>
      <c r="V47" s="225"/>
      <c r="W47" s="225"/>
      <c r="X47" s="206"/>
      <c r="Y47" s="206"/>
      <c r="Z47" s="206"/>
      <c r="AA47" s="206"/>
      <c r="AB47" s="206"/>
      <c r="AC47" s="206"/>
      <c r="AD47" s="206"/>
      <c r="AE47" s="206"/>
      <c r="AF47" s="206"/>
      <c r="AG47" s="206" t="s">
        <v>280</v>
      </c>
      <c r="AH47" s="206">
        <v>0</v>
      </c>
      <c r="AI47" s="206"/>
      <c r="AJ47" s="206"/>
      <c r="AK47" s="206"/>
      <c r="AL47" s="206"/>
      <c r="AM47" s="206"/>
      <c r="AN47" s="206"/>
      <c r="AO47" s="206"/>
      <c r="AP47" s="206"/>
      <c r="AQ47" s="206"/>
      <c r="AR47" s="206"/>
      <c r="AS47" s="206"/>
      <c r="AT47" s="206"/>
      <c r="AU47" s="206"/>
      <c r="AV47" s="206"/>
      <c r="AW47" s="206"/>
      <c r="AX47" s="206"/>
      <c r="AY47" s="206"/>
      <c r="AZ47" s="206"/>
      <c r="BA47" s="206"/>
      <c r="BB47" s="206"/>
      <c r="BC47" s="206"/>
      <c r="BD47" s="206"/>
      <c r="BE47" s="206"/>
      <c r="BF47" s="206"/>
      <c r="BG47" s="206"/>
      <c r="BH47" s="206"/>
    </row>
    <row r="48" spans="1:60" ht="20.399999999999999" outlineLevel="1" x14ac:dyDescent="0.25">
      <c r="A48" s="223"/>
      <c r="B48" s="224"/>
      <c r="C48" s="254" t="s">
        <v>1213</v>
      </c>
      <c r="D48" s="226"/>
      <c r="E48" s="227">
        <v>5.4290000000000003</v>
      </c>
      <c r="F48" s="225"/>
      <c r="G48" s="225"/>
      <c r="H48" s="225"/>
      <c r="I48" s="225"/>
      <c r="J48" s="225"/>
      <c r="K48" s="225"/>
      <c r="L48" s="225"/>
      <c r="M48" s="225"/>
      <c r="N48" s="225"/>
      <c r="O48" s="225"/>
      <c r="P48" s="225"/>
      <c r="Q48" s="225"/>
      <c r="R48" s="225"/>
      <c r="S48" s="225"/>
      <c r="T48" s="225"/>
      <c r="U48" s="225"/>
      <c r="V48" s="225"/>
      <c r="W48" s="225"/>
      <c r="X48" s="206"/>
      <c r="Y48" s="206"/>
      <c r="Z48" s="206"/>
      <c r="AA48" s="206"/>
      <c r="AB48" s="206"/>
      <c r="AC48" s="206"/>
      <c r="AD48" s="206"/>
      <c r="AE48" s="206"/>
      <c r="AF48" s="206"/>
      <c r="AG48" s="206" t="s">
        <v>280</v>
      </c>
      <c r="AH48" s="206">
        <v>0</v>
      </c>
      <c r="AI48" s="206"/>
      <c r="AJ48" s="206"/>
      <c r="AK48" s="206"/>
      <c r="AL48" s="206"/>
      <c r="AM48" s="206"/>
      <c r="AN48" s="206"/>
      <c r="AO48" s="206"/>
      <c r="AP48" s="206"/>
      <c r="AQ48" s="206"/>
      <c r="AR48" s="206"/>
      <c r="AS48" s="206"/>
      <c r="AT48" s="206"/>
      <c r="AU48" s="206"/>
      <c r="AV48" s="206"/>
      <c r="AW48" s="206"/>
      <c r="AX48" s="206"/>
      <c r="AY48" s="206"/>
      <c r="AZ48" s="206"/>
      <c r="BA48" s="206"/>
      <c r="BB48" s="206"/>
      <c r="BC48" s="206"/>
      <c r="BD48" s="206"/>
      <c r="BE48" s="206"/>
      <c r="BF48" s="206"/>
      <c r="BG48" s="206"/>
      <c r="BH48" s="206"/>
    </row>
    <row r="49" spans="1:60" outlineLevel="1" x14ac:dyDescent="0.25">
      <c r="A49" s="237">
        <v>9</v>
      </c>
      <c r="B49" s="238" t="s">
        <v>389</v>
      </c>
      <c r="C49" s="253" t="s">
        <v>390</v>
      </c>
      <c r="D49" s="239" t="s">
        <v>314</v>
      </c>
      <c r="E49" s="240">
        <v>257.03519999999997</v>
      </c>
      <c r="F49" s="241"/>
      <c r="G49" s="242">
        <f>ROUND(E49*F49,2)</f>
        <v>0</v>
      </c>
      <c r="H49" s="241"/>
      <c r="I49" s="242">
        <f>ROUND(E49*H49,2)</f>
        <v>0</v>
      </c>
      <c r="J49" s="241"/>
      <c r="K49" s="242">
        <f>ROUND(E49*J49,2)</f>
        <v>0</v>
      </c>
      <c r="L49" s="242">
        <v>21</v>
      </c>
      <c r="M49" s="242">
        <f>G49*(1+L49/100)</f>
        <v>0</v>
      </c>
      <c r="N49" s="242">
        <v>1.5810000000000001E-2</v>
      </c>
      <c r="O49" s="242">
        <f>ROUND(E49*N49,2)</f>
        <v>4.0599999999999996</v>
      </c>
      <c r="P49" s="242">
        <v>0</v>
      </c>
      <c r="Q49" s="243">
        <f>ROUND(E49*P49,2)</f>
        <v>0</v>
      </c>
      <c r="R49" s="225"/>
      <c r="S49" s="225" t="s">
        <v>276</v>
      </c>
      <c r="T49" s="225" t="s">
        <v>277</v>
      </c>
      <c r="U49" s="225">
        <v>0.24845</v>
      </c>
      <c r="V49" s="225">
        <f>ROUND(E49*U49,2)</f>
        <v>63.86</v>
      </c>
      <c r="W49" s="225"/>
      <c r="X49" s="206"/>
      <c r="Y49" s="206"/>
      <c r="Z49" s="206"/>
      <c r="AA49" s="206"/>
      <c r="AB49" s="206"/>
      <c r="AC49" s="206"/>
      <c r="AD49" s="206"/>
      <c r="AE49" s="206"/>
      <c r="AF49" s="206"/>
      <c r="AG49" s="206" t="s">
        <v>278</v>
      </c>
      <c r="AH49" s="206"/>
      <c r="AI49" s="206"/>
      <c r="AJ49" s="206"/>
      <c r="AK49" s="206"/>
      <c r="AL49" s="206"/>
      <c r="AM49" s="206"/>
      <c r="AN49" s="206"/>
      <c r="AO49" s="206"/>
      <c r="AP49" s="206"/>
      <c r="AQ49" s="206"/>
      <c r="AR49" s="206"/>
      <c r="AS49" s="206"/>
      <c r="AT49" s="206"/>
      <c r="AU49" s="206"/>
      <c r="AV49" s="206"/>
      <c r="AW49" s="206"/>
      <c r="AX49" s="206"/>
      <c r="AY49" s="206"/>
      <c r="AZ49" s="206"/>
      <c r="BA49" s="206"/>
      <c r="BB49" s="206"/>
      <c r="BC49" s="206"/>
      <c r="BD49" s="206"/>
      <c r="BE49" s="206"/>
      <c r="BF49" s="206"/>
      <c r="BG49" s="206"/>
      <c r="BH49" s="206"/>
    </row>
    <row r="50" spans="1:60" outlineLevel="1" x14ac:dyDescent="0.25">
      <c r="A50" s="223"/>
      <c r="B50" s="224"/>
      <c r="C50" s="266" t="s">
        <v>962</v>
      </c>
      <c r="D50" s="265"/>
      <c r="E50" s="265"/>
      <c r="F50" s="265"/>
      <c r="G50" s="265"/>
      <c r="H50" s="225"/>
      <c r="I50" s="225"/>
      <c r="J50" s="225"/>
      <c r="K50" s="225"/>
      <c r="L50" s="225"/>
      <c r="M50" s="225"/>
      <c r="N50" s="225"/>
      <c r="O50" s="225"/>
      <c r="P50" s="225"/>
      <c r="Q50" s="225"/>
      <c r="R50" s="225"/>
      <c r="S50" s="225"/>
      <c r="T50" s="225"/>
      <c r="U50" s="225"/>
      <c r="V50" s="225"/>
      <c r="W50" s="225"/>
      <c r="X50" s="206"/>
      <c r="Y50" s="206"/>
      <c r="Z50" s="206"/>
      <c r="AA50" s="206"/>
      <c r="AB50" s="206"/>
      <c r="AC50" s="206"/>
      <c r="AD50" s="206"/>
      <c r="AE50" s="206"/>
      <c r="AF50" s="206"/>
      <c r="AG50" s="206" t="s">
        <v>963</v>
      </c>
      <c r="AH50" s="206"/>
      <c r="AI50" s="206"/>
      <c r="AJ50" s="206"/>
      <c r="AK50" s="206"/>
      <c r="AL50" s="206"/>
      <c r="AM50" s="206"/>
      <c r="AN50" s="206"/>
      <c r="AO50" s="206"/>
      <c r="AP50" s="206"/>
      <c r="AQ50" s="206"/>
      <c r="AR50" s="206"/>
      <c r="AS50" s="206"/>
      <c r="AT50" s="206"/>
      <c r="AU50" s="206"/>
      <c r="AV50" s="206"/>
      <c r="AW50" s="206"/>
      <c r="AX50" s="206"/>
      <c r="AY50" s="206"/>
      <c r="AZ50" s="206"/>
      <c r="BA50" s="206"/>
      <c r="BB50" s="206"/>
      <c r="BC50" s="206"/>
      <c r="BD50" s="206"/>
      <c r="BE50" s="206"/>
      <c r="BF50" s="206"/>
      <c r="BG50" s="206"/>
      <c r="BH50" s="206"/>
    </row>
    <row r="51" spans="1:60" ht="20.399999999999999" outlineLevel="1" x14ac:dyDescent="0.25">
      <c r="A51" s="223"/>
      <c r="B51" s="224"/>
      <c r="C51" s="254" t="s">
        <v>1214</v>
      </c>
      <c r="D51" s="226"/>
      <c r="E51" s="227">
        <v>38.294580000000003</v>
      </c>
      <c r="F51" s="225"/>
      <c r="G51" s="225"/>
      <c r="H51" s="225"/>
      <c r="I51" s="225"/>
      <c r="J51" s="225"/>
      <c r="K51" s="225"/>
      <c r="L51" s="225"/>
      <c r="M51" s="225"/>
      <c r="N51" s="225"/>
      <c r="O51" s="225"/>
      <c r="P51" s="225"/>
      <c r="Q51" s="225"/>
      <c r="R51" s="225"/>
      <c r="S51" s="225"/>
      <c r="T51" s="225"/>
      <c r="U51" s="225"/>
      <c r="V51" s="225"/>
      <c r="W51" s="225"/>
      <c r="X51" s="206"/>
      <c r="Y51" s="206"/>
      <c r="Z51" s="206"/>
      <c r="AA51" s="206"/>
      <c r="AB51" s="206"/>
      <c r="AC51" s="206"/>
      <c r="AD51" s="206"/>
      <c r="AE51" s="206"/>
      <c r="AF51" s="206"/>
      <c r="AG51" s="206" t="s">
        <v>280</v>
      </c>
      <c r="AH51" s="206">
        <v>0</v>
      </c>
      <c r="AI51" s="206"/>
      <c r="AJ51" s="206"/>
      <c r="AK51" s="206"/>
      <c r="AL51" s="206"/>
      <c r="AM51" s="206"/>
      <c r="AN51" s="206"/>
      <c r="AO51" s="206"/>
      <c r="AP51" s="206"/>
      <c r="AQ51" s="206"/>
      <c r="AR51" s="206"/>
      <c r="AS51" s="206"/>
      <c r="AT51" s="206"/>
      <c r="AU51" s="206"/>
      <c r="AV51" s="206"/>
      <c r="AW51" s="206"/>
      <c r="AX51" s="206"/>
      <c r="AY51" s="206"/>
      <c r="AZ51" s="206"/>
      <c r="BA51" s="206"/>
      <c r="BB51" s="206"/>
      <c r="BC51" s="206"/>
      <c r="BD51" s="206"/>
      <c r="BE51" s="206"/>
      <c r="BF51" s="206"/>
      <c r="BG51" s="206"/>
      <c r="BH51" s="206"/>
    </row>
    <row r="52" spans="1:60" ht="20.399999999999999" outlineLevel="1" x14ac:dyDescent="0.25">
      <c r="A52" s="223"/>
      <c r="B52" s="224"/>
      <c r="C52" s="254" t="s">
        <v>1215</v>
      </c>
      <c r="D52" s="226"/>
      <c r="E52" s="227">
        <v>55.269629999999999</v>
      </c>
      <c r="F52" s="225"/>
      <c r="G52" s="225"/>
      <c r="H52" s="225"/>
      <c r="I52" s="225"/>
      <c r="J52" s="225"/>
      <c r="K52" s="225"/>
      <c r="L52" s="225"/>
      <c r="M52" s="225"/>
      <c r="N52" s="225"/>
      <c r="O52" s="225"/>
      <c r="P52" s="225"/>
      <c r="Q52" s="225"/>
      <c r="R52" s="225"/>
      <c r="S52" s="225"/>
      <c r="T52" s="225"/>
      <c r="U52" s="225"/>
      <c r="V52" s="225"/>
      <c r="W52" s="225"/>
      <c r="X52" s="206"/>
      <c r="Y52" s="206"/>
      <c r="Z52" s="206"/>
      <c r="AA52" s="206"/>
      <c r="AB52" s="206"/>
      <c r="AC52" s="206"/>
      <c r="AD52" s="206"/>
      <c r="AE52" s="206"/>
      <c r="AF52" s="206"/>
      <c r="AG52" s="206" t="s">
        <v>280</v>
      </c>
      <c r="AH52" s="206">
        <v>0</v>
      </c>
      <c r="AI52" s="206"/>
      <c r="AJ52" s="206"/>
      <c r="AK52" s="206"/>
      <c r="AL52" s="206"/>
      <c r="AM52" s="206"/>
      <c r="AN52" s="206"/>
      <c r="AO52" s="206"/>
      <c r="AP52" s="206"/>
      <c r="AQ52" s="206"/>
      <c r="AR52" s="206"/>
      <c r="AS52" s="206"/>
      <c r="AT52" s="206"/>
      <c r="AU52" s="206"/>
      <c r="AV52" s="206"/>
      <c r="AW52" s="206"/>
      <c r="AX52" s="206"/>
      <c r="AY52" s="206"/>
      <c r="AZ52" s="206"/>
      <c r="BA52" s="206"/>
      <c r="BB52" s="206"/>
      <c r="BC52" s="206"/>
      <c r="BD52" s="206"/>
      <c r="BE52" s="206"/>
      <c r="BF52" s="206"/>
      <c r="BG52" s="206"/>
      <c r="BH52" s="206"/>
    </row>
    <row r="53" spans="1:60" ht="30.6" outlineLevel="1" x14ac:dyDescent="0.25">
      <c r="A53" s="223"/>
      <c r="B53" s="224"/>
      <c r="C53" s="254" t="s">
        <v>1216</v>
      </c>
      <c r="D53" s="226"/>
      <c r="E53" s="227">
        <v>59.636589999999998</v>
      </c>
      <c r="F53" s="225"/>
      <c r="G53" s="225"/>
      <c r="H53" s="225"/>
      <c r="I53" s="225"/>
      <c r="J53" s="225"/>
      <c r="K53" s="225"/>
      <c r="L53" s="225"/>
      <c r="M53" s="225"/>
      <c r="N53" s="225"/>
      <c r="O53" s="225"/>
      <c r="P53" s="225"/>
      <c r="Q53" s="225"/>
      <c r="R53" s="225"/>
      <c r="S53" s="225"/>
      <c r="T53" s="225"/>
      <c r="U53" s="225"/>
      <c r="V53" s="225"/>
      <c r="W53" s="225"/>
      <c r="X53" s="206"/>
      <c r="Y53" s="206"/>
      <c r="Z53" s="206"/>
      <c r="AA53" s="206"/>
      <c r="AB53" s="206"/>
      <c r="AC53" s="206"/>
      <c r="AD53" s="206"/>
      <c r="AE53" s="206"/>
      <c r="AF53" s="206"/>
      <c r="AG53" s="206" t="s">
        <v>280</v>
      </c>
      <c r="AH53" s="206">
        <v>0</v>
      </c>
      <c r="AI53" s="206"/>
      <c r="AJ53" s="206"/>
      <c r="AK53" s="206"/>
      <c r="AL53" s="206"/>
      <c r="AM53" s="206"/>
      <c r="AN53" s="206"/>
      <c r="AO53" s="206"/>
      <c r="AP53" s="206"/>
      <c r="AQ53" s="206"/>
      <c r="AR53" s="206"/>
      <c r="AS53" s="206"/>
      <c r="AT53" s="206"/>
      <c r="AU53" s="206"/>
      <c r="AV53" s="206"/>
      <c r="AW53" s="206"/>
      <c r="AX53" s="206"/>
      <c r="AY53" s="206"/>
      <c r="AZ53" s="206"/>
      <c r="BA53" s="206"/>
      <c r="BB53" s="206"/>
      <c r="BC53" s="206"/>
      <c r="BD53" s="206"/>
      <c r="BE53" s="206"/>
      <c r="BF53" s="206"/>
      <c r="BG53" s="206"/>
      <c r="BH53" s="206"/>
    </row>
    <row r="54" spans="1:60" ht="30.6" outlineLevel="1" x14ac:dyDescent="0.25">
      <c r="A54" s="223"/>
      <c r="B54" s="224"/>
      <c r="C54" s="254" t="s">
        <v>1217</v>
      </c>
      <c r="D54" s="226"/>
      <c r="E54" s="227">
        <v>54.872100000000003</v>
      </c>
      <c r="F54" s="225"/>
      <c r="G54" s="225"/>
      <c r="H54" s="225"/>
      <c r="I54" s="225"/>
      <c r="J54" s="225"/>
      <c r="K54" s="225"/>
      <c r="L54" s="225"/>
      <c r="M54" s="225"/>
      <c r="N54" s="225"/>
      <c r="O54" s="225"/>
      <c r="P54" s="225"/>
      <c r="Q54" s="225"/>
      <c r="R54" s="225"/>
      <c r="S54" s="225"/>
      <c r="T54" s="225"/>
      <c r="U54" s="225"/>
      <c r="V54" s="225"/>
      <c r="W54" s="225"/>
      <c r="X54" s="206"/>
      <c r="Y54" s="206"/>
      <c r="Z54" s="206"/>
      <c r="AA54" s="206"/>
      <c r="AB54" s="206"/>
      <c r="AC54" s="206"/>
      <c r="AD54" s="206"/>
      <c r="AE54" s="206"/>
      <c r="AF54" s="206"/>
      <c r="AG54" s="206" t="s">
        <v>280</v>
      </c>
      <c r="AH54" s="206">
        <v>0</v>
      </c>
      <c r="AI54" s="206"/>
      <c r="AJ54" s="206"/>
      <c r="AK54" s="206"/>
      <c r="AL54" s="206"/>
      <c r="AM54" s="206"/>
      <c r="AN54" s="206"/>
      <c r="AO54" s="206"/>
      <c r="AP54" s="206"/>
      <c r="AQ54" s="206"/>
      <c r="AR54" s="206"/>
      <c r="AS54" s="206"/>
      <c r="AT54" s="206"/>
      <c r="AU54" s="206"/>
      <c r="AV54" s="206"/>
      <c r="AW54" s="206"/>
      <c r="AX54" s="206"/>
      <c r="AY54" s="206"/>
      <c r="AZ54" s="206"/>
      <c r="BA54" s="206"/>
      <c r="BB54" s="206"/>
      <c r="BC54" s="206"/>
      <c r="BD54" s="206"/>
      <c r="BE54" s="206"/>
      <c r="BF54" s="206"/>
      <c r="BG54" s="206"/>
      <c r="BH54" s="206"/>
    </row>
    <row r="55" spans="1:60" ht="20.399999999999999" outlineLevel="1" x14ac:dyDescent="0.25">
      <c r="A55" s="223"/>
      <c r="B55" s="224"/>
      <c r="C55" s="254" t="s">
        <v>1218</v>
      </c>
      <c r="D55" s="226"/>
      <c r="E55" s="227">
        <v>22.119019999999999</v>
      </c>
      <c r="F55" s="225"/>
      <c r="G55" s="225"/>
      <c r="H55" s="225"/>
      <c r="I55" s="225"/>
      <c r="J55" s="225"/>
      <c r="K55" s="225"/>
      <c r="L55" s="225"/>
      <c r="M55" s="225"/>
      <c r="N55" s="225"/>
      <c r="O55" s="225"/>
      <c r="P55" s="225"/>
      <c r="Q55" s="225"/>
      <c r="R55" s="225"/>
      <c r="S55" s="225"/>
      <c r="T55" s="225"/>
      <c r="U55" s="225"/>
      <c r="V55" s="225"/>
      <c r="W55" s="225"/>
      <c r="X55" s="206"/>
      <c r="Y55" s="206"/>
      <c r="Z55" s="206"/>
      <c r="AA55" s="206"/>
      <c r="AB55" s="206"/>
      <c r="AC55" s="206"/>
      <c r="AD55" s="206"/>
      <c r="AE55" s="206"/>
      <c r="AF55" s="206"/>
      <c r="AG55" s="206" t="s">
        <v>280</v>
      </c>
      <c r="AH55" s="206">
        <v>0</v>
      </c>
      <c r="AI55" s="206"/>
      <c r="AJ55" s="206"/>
      <c r="AK55" s="206"/>
      <c r="AL55" s="206"/>
      <c r="AM55" s="206"/>
      <c r="AN55" s="206"/>
      <c r="AO55" s="206"/>
      <c r="AP55" s="206"/>
      <c r="AQ55" s="206"/>
      <c r="AR55" s="206"/>
      <c r="AS55" s="206"/>
      <c r="AT55" s="206"/>
      <c r="AU55" s="206"/>
      <c r="AV55" s="206"/>
      <c r="AW55" s="206"/>
      <c r="AX55" s="206"/>
      <c r="AY55" s="206"/>
      <c r="AZ55" s="206"/>
      <c r="BA55" s="206"/>
      <c r="BB55" s="206"/>
      <c r="BC55" s="206"/>
      <c r="BD55" s="206"/>
      <c r="BE55" s="206"/>
      <c r="BF55" s="206"/>
      <c r="BG55" s="206"/>
      <c r="BH55" s="206"/>
    </row>
    <row r="56" spans="1:60" ht="20.399999999999999" outlineLevel="1" x14ac:dyDescent="0.25">
      <c r="A56" s="223"/>
      <c r="B56" s="224"/>
      <c r="C56" s="254" t="s">
        <v>1219</v>
      </c>
      <c r="D56" s="226"/>
      <c r="E56" s="227">
        <v>14.98115</v>
      </c>
      <c r="F56" s="225"/>
      <c r="G56" s="225"/>
      <c r="H56" s="225"/>
      <c r="I56" s="225"/>
      <c r="J56" s="225"/>
      <c r="K56" s="225"/>
      <c r="L56" s="225"/>
      <c r="M56" s="225"/>
      <c r="N56" s="225"/>
      <c r="O56" s="225"/>
      <c r="P56" s="225"/>
      <c r="Q56" s="225"/>
      <c r="R56" s="225"/>
      <c r="S56" s="225"/>
      <c r="T56" s="225"/>
      <c r="U56" s="225"/>
      <c r="V56" s="225"/>
      <c r="W56" s="225"/>
      <c r="X56" s="206"/>
      <c r="Y56" s="206"/>
      <c r="Z56" s="206"/>
      <c r="AA56" s="206"/>
      <c r="AB56" s="206"/>
      <c r="AC56" s="206"/>
      <c r="AD56" s="206"/>
      <c r="AE56" s="206"/>
      <c r="AF56" s="206"/>
      <c r="AG56" s="206" t="s">
        <v>280</v>
      </c>
      <c r="AH56" s="206">
        <v>0</v>
      </c>
      <c r="AI56" s="206"/>
      <c r="AJ56" s="206"/>
      <c r="AK56" s="206"/>
      <c r="AL56" s="206"/>
      <c r="AM56" s="206"/>
      <c r="AN56" s="206"/>
      <c r="AO56" s="206"/>
      <c r="AP56" s="206"/>
      <c r="AQ56" s="206"/>
      <c r="AR56" s="206"/>
      <c r="AS56" s="206"/>
      <c r="AT56" s="206"/>
      <c r="AU56" s="206"/>
      <c r="AV56" s="206"/>
      <c r="AW56" s="206"/>
      <c r="AX56" s="206"/>
      <c r="AY56" s="206"/>
      <c r="AZ56" s="206"/>
      <c r="BA56" s="206"/>
      <c r="BB56" s="206"/>
      <c r="BC56" s="206"/>
      <c r="BD56" s="206"/>
      <c r="BE56" s="206"/>
      <c r="BF56" s="206"/>
      <c r="BG56" s="206"/>
      <c r="BH56" s="206"/>
    </row>
    <row r="57" spans="1:60" outlineLevel="1" x14ac:dyDescent="0.25">
      <c r="A57" s="223"/>
      <c r="B57" s="224"/>
      <c r="C57" s="254" t="s">
        <v>1220</v>
      </c>
      <c r="D57" s="226"/>
      <c r="E57" s="227">
        <v>2.8143899999999999</v>
      </c>
      <c r="F57" s="225"/>
      <c r="G57" s="225"/>
      <c r="H57" s="225"/>
      <c r="I57" s="225"/>
      <c r="J57" s="225"/>
      <c r="K57" s="225"/>
      <c r="L57" s="225"/>
      <c r="M57" s="225"/>
      <c r="N57" s="225"/>
      <c r="O57" s="225"/>
      <c r="P57" s="225"/>
      <c r="Q57" s="225"/>
      <c r="R57" s="225"/>
      <c r="S57" s="225"/>
      <c r="T57" s="225"/>
      <c r="U57" s="225"/>
      <c r="V57" s="225"/>
      <c r="W57" s="225"/>
      <c r="X57" s="206"/>
      <c r="Y57" s="206"/>
      <c r="Z57" s="206"/>
      <c r="AA57" s="206"/>
      <c r="AB57" s="206"/>
      <c r="AC57" s="206"/>
      <c r="AD57" s="206"/>
      <c r="AE57" s="206"/>
      <c r="AF57" s="206"/>
      <c r="AG57" s="206" t="s">
        <v>280</v>
      </c>
      <c r="AH57" s="206">
        <v>0</v>
      </c>
      <c r="AI57" s="206"/>
      <c r="AJ57" s="206"/>
      <c r="AK57" s="206"/>
      <c r="AL57" s="206"/>
      <c r="AM57" s="206"/>
      <c r="AN57" s="206"/>
      <c r="AO57" s="206"/>
      <c r="AP57" s="206"/>
      <c r="AQ57" s="206"/>
      <c r="AR57" s="206"/>
      <c r="AS57" s="206"/>
      <c r="AT57" s="206"/>
      <c r="AU57" s="206"/>
      <c r="AV57" s="206"/>
      <c r="AW57" s="206"/>
      <c r="AX57" s="206"/>
      <c r="AY57" s="206"/>
      <c r="AZ57" s="206"/>
      <c r="BA57" s="206"/>
      <c r="BB57" s="206"/>
      <c r="BC57" s="206"/>
      <c r="BD57" s="206"/>
      <c r="BE57" s="206"/>
      <c r="BF57" s="206"/>
      <c r="BG57" s="206"/>
      <c r="BH57" s="206"/>
    </row>
    <row r="58" spans="1:60" ht="20.399999999999999" outlineLevel="1" x14ac:dyDescent="0.25">
      <c r="A58" s="223"/>
      <c r="B58" s="224"/>
      <c r="C58" s="254" t="s">
        <v>1221</v>
      </c>
      <c r="D58" s="226"/>
      <c r="E58" s="227">
        <v>9.0477900000000009</v>
      </c>
      <c r="F58" s="225"/>
      <c r="G58" s="225"/>
      <c r="H58" s="225"/>
      <c r="I58" s="225"/>
      <c r="J58" s="225"/>
      <c r="K58" s="225"/>
      <c r="L58" s="225"/>
      <c r="M58" s="225"/>
      <c r="N58" s="225"/>
      <c r="O58" s="225"/>
      <c r="P58" s="225"/>
      <c r="Q58" s="225"/>
      <c r="R58" s="225"/>
      <c r="S58" s="225"/>
      <c r="T58" s="225"/>
      <c r="U58" s="225"/>
      <c r="V58" s="225"/>
      <c r="W58" s="225"/>
      <c r="X58" s="206"/>
      <c r="Y58" s="206"/>
      <c r="Z58" s="206"/>
      <c r="AA58" s="206"/>
      <c r="AB58" s="206"/>
      <c r="AC58" s="206"/>
      <c r="AD58" s="206"/>
      <c r="AE58" s="206"/>
      <c r="AF58" s="206"/>
      <c r="AG58" s="206" t="s">
        <v>280</v>
      </c>
      <c r="AH58" s="206">
        <v>0</v>
      </c>
      <c r="AI58" s="206"/>
      <c r="AJ58" s="206"/>
      <c r="AK58" s="206"/>
      <c r="AL58" s="206"/>
      <c r="AM58" s="206"/>
      <c r="AN58" s="206"/>
      <c r="AO58" s="206"/>
      <c r="AP58" s="206"/>
      <c r="AQ58" s="206"/>
      <c r="AR58" s="206"/>
      <c r="AS58" s="206"/>
      <c r="AT58" s="206"/>
      <c r="AU58" s="206"/>
      <c r="AV58" s="206"/>
      <c r="AW58" s="206"/>
      <c r="AX58" s="206"/>
      <c r="AY58" s="206"/>
      <c r="AZ58" s="206"/>
      <c r="BA58" s="206"/>
      <c r="BB58" s="206"/>
      <c r="BC58" s="206"/>
      <c r="BD58" s="206"/>
      <c r="BE58" s="206"/>
      <c r="BF58" s="206"/>
      <c r="BG58" s="206"/>
      <c r="BH58" s="206"/>
    </row>
    <row r="59" spans="1:60" ht="20.399999999999999" outlineLevel="1" x14ac:dyDescent="0.25">
      <c r="A59" s="237">
        <v>10</v>
      </c>
      <c r="B59" s="238" t="s">
        <v>395</v>
      </c>
      <c r="C59" s="253" t="s">
        <v>396</v>
      </c>
      <c r="D59" s="239" t="s">
        <v>314</v>
      </c>
      <c r="E59" s="240">
        <v>257.03519999999997</v>
      </c>
      <c r="F59" s="241"/>
      <c r="G59" s="242">
        <f>ROUND(E59*F59,2)</f>
        <v>0</v>
      </c>
      <c r="H59" s="241"/>
      <c r="I59" s="242">
        <f>ROUND(E59*H59,2)</f>
        <v>0</v>
      </c>
      <c r="J59" s="241"/>
      <c r="K59" s="242">
        <f>ROUND(E59*J59,2)</f>
        <v>0</v>
      </c>
      <c r="L59" s="242">
        <v>21</v>
      </c>
      <c r="M59" s="242">
        <f>G59*(1+L59/100)</f>
        <v>0</v>
      </c>
      <c r="N59" s="242">
        <v>3.0000000000000001E-3</v>
      </c>
      <c r="O59" s="242">
        <f>ROUND(E59*N59,2)</f>
        <v>0.77</v>
      </c>
      <c r="P59" s="242">
        <v>0</v>
      </c>
      <c r="Q59" s="243">
        <f>ROUND(E59*P59,2)</f>
        <v>0</v>
      </c>
      <c r="R59" s="225"/>
      <c r="S59" s="225" t="s">
        <v>276</v>
      </c>
      <c r="T59" s="225" t="s">
        <v>277</v>
      </c>
      <c r="U59" s="225">
        <v>0.25115999999999999</v>
      </c>
      <c r="V59" s="225">
        <f>ROUND(E59*U59,2)</f>
        <v>64.56</v>
      </c>
      <c r="W59" s="225"/>
      <c r="X59" s="206"/>
      <c r="Y59" s="206"/>
      <c r="Z59" s="206"/>
      <c r="AA59" s="206"/>
      <c r="AB59" s="206"/>
      <c r="AC59" s="206"/>
      <c r="AD59" s="206"/>
      <c r="AE59" s="206"/>
      <c r="AF59" s="206"/>
      <c r="AG59" s="206" t="s">
        <v>278</v>
      </c>
      <c r="AH59" s="206"/>
      <c r="AI59" s="206"/>
      <c r="AJ59" s="206"/>
      <c r="AK59" s="206"/>
      <c r="AL59" s="206"/>
      <c r="AM59" s="206"/>
      <c r="AN59" s="206"/>
      <c r="AO59" s="206"/>
      <c r="AP59" s="206"/>
      <c r="AQ59" s="206"/>
      <c r="AR59" s="206"/>
      <c r="AS59" s="206"/>
      <c r="AT59" s="206"/>
      <c r="AU59" s="206"/>
      <c r="AV59" s="206"/>
      <c r="AW59" s="206"/>
      <c r="AX59" s="206"/>
      <c r="AY59" s="206"/>
      <c r="AZ59" s="206"/>
      <c r="BA59" s="206"/>
      <c r="BB59" s="206"/>
      <c r="BC59" s="206"/>
      <c r="BD59" s="206"/>
      <c r="BE59" s="206"/>
      <c r="BF59" s="206"/>
      <c r="BG59" s="206"/>
      <c r="BH59" s="206"/>
    </row>
    <row r="60" spans="1:60" ht="20.399999999999999" outlineLevel="1" x14ac:dyDescent="0.25">
      <c r="A60" s="223"/>
      <c r="B60" s="224"/>
      <c r="C60" s="254" t="s">
        <v>1214</v>
      </c>
      <c r="D60" s="226"/>
      <c r="E60" s="227">
        <v>38.294580000000003</v>
      </c>
      <c r="F60" s="225"/>
      <c r="G60" s="225"/>
      <c r="H60" s="225"/>
      <c r="I60" s="225"/>
      <c r="J60" s="225"/>
      <c r="K60" s="225"/>
      <c r="L60" s="225"/>
      <c r="M60" s="225"/>
      <c r="N60" s="225"/>
      <c r="O60" s="225"/>
      <c r="P60" s="225"/>
      <c r="Q60" s="225"/>
      <c r="R60" s="225"/>
      <c r="S60" s="225"/>
      <c r="T60" s="225"/>
      <c r="U60" s="225"/>
      <c r="V60" s="225"/>
      <c r="W60" s="225"/>
      <c r="X60" s="206"/>
      <c r="Y60" s="206"/>
      <c r="Z60" s="206"/>
      <c r="AA60" s="206"/>
      <c r="AB60" s="206"/>
      <c r="AC60" s="206"/>
      <c r="AD60" s="206"/>
      <c r="AE60" s="206"/>
      <c r="AF60" s="206"/>
      <c r="AG60" s="206" t="s">
        <v>280</v>
      </c>
      <c r="AH60" s="206">
        <v>0</v>
      </c>
      <c r="AI60" s="206"/>
      <c r="AJ60" s="206"/>
      <c r="AK60" s="206"/>
      <c r="AL60" s="206"/>
      <c r="AM60" s="206"/>
      <c r="AN60" s="206"/>
      <c r="AO60" s="206"/>
      <c r="AP60" s="206"/>
      <c r="AQ60" s="206"/>
      <c r="AR60" s="206"/>
      <c r="AS60" s="206"/>
      <c r="AT60" s="206"/>
      <c r="AU60" s="206"/>
      <c r="AV60" s="206"/>
      <c r="AW60" s="206"/>
      <c r="AX60" s="206"/>
      <c r="AY60" s="206"/>
      <c r="AZ60" s="206"/>
      <c r="BA60" s="206"/>
      <c r="BB60" s="206"/>
      <c r="BC60" s="206"/>
      <c r="BD60" s="206"/>
      <c r="BE60" s="206"/>
      <c r="BF60" s="206"/>
      <c r="BG60" s="206"/>
      <c r="BH60" s="206"/>
    </row>
    <row r="61" spans="1:60" ht="20.399999999999999" outlineLevel="1" x14ac:dyDescent="0.25">
      <c r="A61" s="223"/>
      <c r="B61" s="224"/>
      <c r="C61" s="254" t="s">
        <v>1215</v>
      </c>
      <c r="D61" s="226"/>
      <c r="E61" s="227">
        <v>55.269629999999999</v>
      </c>
      <c r="F61" s="225"/>
      <c r="G61" s="225"/>
      <c r="H61" s="225"/>
      <c r="I61" s="225"/>
      <c r="J61" s="225"/>
      <c r="K61" s="225"/>
      <c r="L61" s="225"/>
      <c r="M61" s="225"/>
      <c r="N61" s="225"/>
      <c r="O61" s="225"/>
      <c r="P61" s="225"/>
      <c r="Q61" s="225"/>
      <c r="R61" s="225"/>
      <c r="S61" s="225"/>
      <c r="T61" s="225"/>
      <c r="U61" s="225"/>
      <c r="V61" s="225"/>
      <c r="W61" s="225"/>
      <c r="X61" s="206"/>
      <c r="Y61" s="206"/>
      <c r="Z61" s="206"/>
      <c r="AA61" s="206"/>
      <c r="AB61" s="206"/>
      <c r="AC61" s="206"/>
      <c r="AD61" s="206"/>
      <c r="AE61" s="206"/>
      <c r="AF61" s="206"/>
      <c r="AG61" s="206" t="s">
        <v>280</v>
      </c>
      <c r="AH61" s="206">
        <v>0</v>
      </c>
      <c r="AI61" s="206"/>
      <c r="AJ61" s="206"/>
      <c r="AK61" s="206"/>
      <c r="AL61" s="206"/>
      <c r="AM61" s="206"/>
      <c r="AN61" s="206"/>
      <c r="AO61" s="206"/>
      <c r="AP61" s="206"/>
      <c r="AQ61" s="206"/>
      <c r="AR61" s="206"/>
      <c r="AS61" s="206"/>
      <c r="AT61" s="206"/>
      <c r="AU61" s="206"/>
      <c r="AV61" s="206"/>
      <c r="AW61" s="206"/>
      <c r="AX61" s="206"/>
      <c r="AY61" s="206"/>
      <c r="AZ61" s="206"/>
      <c r="BA61" s="206"/>
      <c r="BB61" s="206"/>
      <c r="BC61" s="206"/>
      <c r="BD61" s="206"/>
      <c r="BE61" s="206"/>
      <c r="BF61" s="206"/>
      <c r="BG61" s="206"/>
      <c r="BH61" s="206"/>
    </row>
    <row r="62" spans="1:60" ht="30.6" outlineLevel="1" x14ac:dyDescent="0.25">
      <c r="A62" s="223"/>
      <c r="B62" s="224"/>
      <c r="C62" s="254" t="s">
        <v>1216</v>
      </c>
      <c r="D62" s="226"/>
      <c r="E62" s="227">
        <v>59.636589999999998</v>
      </c>
      <c r="F62" s="225"/>
      <c r="G62" s="225"/>
      <c r="H62" s="225"/>
      <c r="I62" s="225"/>
      <c r="J62" s="225"/>
      <c r="K62" s="225"/>
      <c r="L62" s="225"/>
      <c r="M62" s="225"/>
      <c r="N62" s="225"/>
      <c r="O62" s="225"/>
      <c r="P62" s="225"/>
      <c r="Q62" s="225"/>
      <c r="R62" s="225"/>
      <c r="S62" s="225"/>
      <c r="T62" s="225"/>
      <c r="U62" s="225"/>
      <c r="V62" s="225"/>
      <c r="W62" s="225"/>
      <c r="X62" s="206"/>
      <c r="Y62" s="206"/>
      <c r="Z62" s="206"/>
      <c r="AA62" s="206"/>
      <c r="AB62" s="206"/>
      <c r="AC62" s="206"/>
      <c r="AD62" s="206"/>
      <c r="AE62" s="206"/>
      <c r="AF62" s="206"/>
      <c r="AG62" s="206" t="s">
        <v>280</v>
      </c>
      <c r="AH62" s="206">
        <v>0</v>
      </c>
      <c r="AI62" s="206"/>
      <c r="AJ62" s="206"/>
      <c r="AK62" s="206"/>
      <c r="AL62" s="206"/>
      <c r="AM62" s="206"/>
      <c r="AN62" s="206"/>
      <c r="AO62" s="206"/>
      <c r="AP62" s="206"/>
      <c r="AQ62" s="206"/>
      <c r="AR62" s="206"/>
      <c r="AS62" s="206"/>
      <c r="AT62" s="206"/>
      <c r="AU62" s="206"/>
      <c r="AV62" s="206"/>
      <c r="AW62" s="206"/>
      <c r="AX62" s="206"/>
      <c r="AY62" s="206"/>
      <c r="AZ62" s="206"/>
      <c r="BA62" s="206"/>
      <c r="BB62" s="206"/>
      <c r="BC62" s="206"/>
      <c r="BD62" s="206"/>
      <c r="BE62" s="206"/>
      <c r="BF62" s="206"/>
      <c r="BG62" s="206"/>
      <c r="BH62" s="206"/>
    </row>
    <row r="63" spans="1:60" ht="30.6" outlineLevel="1" x14ac:dyDescent="0.25">
      <c r="A63" s="223"/>
      <c r="B63" s="224"/>
      <c r="C63" s="254" t="s">
        <v>1217</v>
      </c>
      <c r="D63" s="226"/>
      <c r="E63" s="227">
        <v>54.872100000000003</v>
      </c>
      <c r="F63" s="225"/>
      <c r="G63" s="225"/>
      <c r="H63" s="225"/>
      <c r="I63" s="225"/>
      <c r="J63" s="225"/>
      <c r="K63" s="225"/>
      <c r="L63" s="225"/>
      <c r="M63" s="225"/>
      <c r="N63" s="225"/>
      <c r="O63" s="225"/>
      <c r="P63" s="225"/>
      <c r="Q63" s="225"/>
      <c r="R63" s="225"/>
      <c r="S63" s="225"/>
      <c r="T63" s="225"/>
      <c r="U63" s="225"/>
      <c r="V63" s="225"/>
      <c r="W63" s="225"/>
      <c r="X63" s="206"/>
      <c r="Y63" s="206"/>
      <c r="Z63" s="206"/>
      <c r="AA63" s="206"/>
      <c r="AB63" s="206"/>
      <c r="AC63" s="206"/>
      <c r="AD63" s="206"/>
      <c r="AE63" s="206"/>
      <c r="AF63" s="206"/>
      <c r="AG63" s="206" t="s">
        <v>280</v>
      </c>
      <c r="AH63" s="206">
        <v>0</v>
      </c>
      <c r="AI63" s="206"/>
      <c r="AJ63" s="206"/>
      <c r="AK63" s="206"/>
      <c r="AL63" s="206"/>
      <c r="AM63" s="206"/>
      <c r="AN63" s="206"/>
      <c r="AO63" s="206"/>
      <c r="AP63" s="206"/>
      <c r="AQ63" s="206"/>
      <c r="AR63" s="206"/>
      <c r="AS63" s="206"/>
      <c r="AT63" s="206"/>
      <c r="AU63" s="206"/>
      <c r="AV63" s="206"/>
      <c r="AW63" s="206"/>
      <c r="AX63" s="206"/>
      <c r="AY63" s="206"/>
      <c r="AZ63" s="206"/>
      <c r="BA63" s="206"/>
      <c r="BB63" s="206"/>
      <c r="BC63" s="206"/>
      <c r="BD63" s="206"/>
      <c r="BE63" s="206"/>
      <c r="BF63" s="206"/>
      <c r="BG63" s="206"/>
      <c r="BH63" s="206"/>
    </row>
    <row r="64" spans="1:60" ht="20.399999999999999" outlineLevel="1" x14ac:dyDescent="0.25">
      <c r="A64" s="223"/>
      <c r="B64" s="224"/>
      <c r="C64" s="254" t="s">
        <v>1218</v>
      </c>
      <c r="D64" s="226"/>
      <c r="E64" s="227">
        <v>22.119019999999999</v>
      </c>
      <c r="F64" s="225"/>
      <c r="G64" s="225"/>
      <c r="H64" s="225"/>
      <c r="I64" s="225"/>
      <c r="J64" s="225"/>
      <c r="K64" s="225"/>
      <c r="L64" s="225"/>
      <c r="M64" s="225"/>
      <c r="N64" s="225"/>
      <c r="O64" s="225"/>
      <c r="P64" s="225"/>
      <c r="Q64" s="225"/>
      <c r="R64" s="225"/>
      <c r="S64" s="225"/>
      <c r="T64" s="225"/>
      <c r="U64" s="225"/>
      <c r="V64" s="225"/>
      <c r="W64" s="225"/>
      <c r="X64" s="206"/>
      <c r="Y64" s="206"/>
      <c r="Z64" s="206"/>
      <c r="AA64" s="206"/>
      <c r="AB64" s="206"/>
      <c r="AC64" s="206"/>
      <c r="AD64" s="206"/>
      <c r="AE64" s="206"/>
      <c r="AF64" s="206"/>
      <c r="AG64" s="206" t="s">
        <v>280</v>
      </c>
      <c r="AH64" s="206">
        <v>0</v>
      </c>
      <c r="AI64" s="206"/>
      <c r="AJ64" s="206"/>
      <c r="AK64" s="206"/>
      <c r="AL64" s="206"/>
      <c r="AM64" s="206"/>
      <c r="AN64" s="206"/>
      <c r="AO64" s="206"/>
      <c r="AP64" s="206"/>
      <c r="AQ64" s="206"/>
      <c r="AR64" s="206"/>
      <c r="AS64" s="206"/>
      <c r="AT64" s="206"/>
      <c r="AU64" s="206"/>
      <c r="AV64" s="206"/>
      <c r="AW64" s="206"/>
      <c r="AX64" s="206"/>
      <c r="AY64" s="206"/>
      <c r="AZ64" s="206"/>
      <c r="BA64" s="206"/>
      <c r="BB64" s="206"/>
      <c r="BC64" s="206"/>
      <c r="BD64" s="206"/>
      <c r="BE64" s="206"/>
      <c r="BF64" s="206"/>
      <c r="BG64" s="206"/>
      <c r="BH64" s="206"/>
    </row>
    <row r="65" spans="1:60" ht="20.399999999999999" outlineLevel="1" x14ac:dyDescent="0.25">
      <c r="A65" s="223"/>
      <c r="B65" s="224"/>
      <c r="C65" s="254" t="s">
        <v>1219</v>
      </c>
      <c r="D65" s="226"/>
      <c r="E65" s="227">
        <v>14.98115</v>
      </c>
      <c r="F65" s="225"/>
      <c r="G65" s="225"/>
      <c r="H65" s="225"/>
      <c r="I65" s="225"/>
      <c r="J65" s="225"/>
      <c r="K65" s="225"/>
      <c r="L65" s="225"/>
      <c r="M65" s="225"/>
      <c r="N65" s="225"/>
      <c r="O65" s="225"/>
      <c r="P65" s="225"/>
      <c r="Q65" s="225"/>
      <c r="R65" s="225"/>
      <c r="S65" s="225"/>
      <c r="T65" s="225"/>
      <c r="U65" s="225"/>
      <c r="V65" s="225"/>
      <c r="W65" s="225"/>
      <c r="X65" s="206"/>
      <c r="Y65" s="206"/>
      <c r="Z65" s="206"/>
      <c r="AA65" s="206"/>
      <c r="AB65" s="206"/>
      <c r="AC65" s="206"/>
      <c r="AD65" s="206"/>
      <c r="AE65" s="206"/>
      <c r="AF65" s="206"/>
      <c r="AG65" s="206" t="s">
        <v>280</v>
      </c>
      <c r="AH65" s="206">
        <v>0</v>
      </c>
      <c r="AI65" s="206"/>
      <c r="AJ65" s="206"/>
      <c r="AK65" s="206"/>
      <c r="AL65" s="206"/>
      <c r="AM65" s="206"/>
      <c r="AN65" s="206"/>
      <c r="AO65" s="206"/>
      <c r="AP65" s="206"/>
      <c r="AQ65" s="206"/>
      <c r="AR65" s="206"/>
      <c r="AS65" s="206"/>
      <c r="AT65" s="206"/>
      <c r="AU65" s="206"/>
      <c r="AV65" s="206"/>
      <c r="AW65" s="206"/>
      <c r="AX65" s="206"/>
      <c r="AY65" s="206"/>
      <c r="AZ65" s="206"/>
      <c r="BA65" s="206"/>
      <c r="BB65" s="206"/>
      <c r="BC65" s="206"/>
      <c r="BD65" s="206"/>
      <c r="BE65" s="206"/>
      <c r="BF65" s="206"/>
      <c r="BG65" s="206"/>
      <c r="BH65" s="206"/>
    </row>
    <row r="66" spans="1:60" outlineLevel="1" x14ac:dyDescent="0.25">
      <c r="A66" s="223"/>
      <c r="B66" s="224"/>
      <c r="C66" s="254" t="s">
        <v>1220</v>
      </c>
      <c r="D66" s="226"/>
      <c r="E66" s="227">
        <v>2.8143899999999999</v>
      </c>
      <c r="F66" s="225"/>
      <c r="G66" s="225"/>
      <c r="H66" s="225"/>
      <c r="I66" s="225"/>
      <c r="J66" s="225"/>
      <c r="K66" s="225"/>
      <c r="L66" s="225"/>
      <c r="M66" s="225"/>
      <c r="N66" s="225"/>
      <c r="O66" s="225"/>
      <c r="P66" s="225"/>
      <c r="Q66" s="225"/>
      <c r="R66" s="225"/>
      <c r="S66" s="225"/>
      <c r="T66" s="225"/>
      <c r="U66" s="225"/>
      <c r="V66" s="225"/>
      <c r="W66" s="225"/>
      <c r="X66" s="206"/>
      <c r="Y66" s="206"/>
      <c r="Z66" s="206"/>
      <c r="AA66" s="206"/>
      <c r="AB66" s="206"/>
      <c r="AC66" s="206"/>
      <c r="AD66" s="206"/>
      <c r="AE66" s="206"/>
      <c r="AF66" s="206"/>
      <c r="AG66" s="206" t="s">
        <v>280</v>
      </c>
      <c r="AH66" s="206">
        <v>0</v>
      </c>
      <c r="AI66" s="206"/>
      <c r="AJ66" s="206"/>
      <c r="AK66" s="206"/>
      <c r="AL66" s="206"/>
      <c r="AM66" s="206"/>
      <c r="AN66" s="206"/>
      <c r="AO66" s="206"/>
      <c r="AP66" s="206"/>
      <c r="AQ66" s="206"/>
      <c r="AR66" s="206"/>
      <c r="AS66" s="206"/>
      <c r="AT66" s="206"/>
      <c r="AU66" s="206"/>
      <c r="AV66" s="206"/>
      <c r="AW66" s="206"/>
      <c r="AX66" s="206"/>
      <c r="AY66" s="206"/>
      <c r="AZ66" s="206"/>
      <c r="BA66" s="206"/>
      <c r="BB66" s="206"/>
      <c r="BC66" s="206"/>
      <c r="BD66" s="206"/>
      <c r="BE66" s="206"/>
      <c r="BF66" s="206"/>
      <c r="BG66" s="206"/>
      <c r="BH66" s="206"/>
    </row>
    <row r="67" spans="1:60" ht="20.399999999999999" outlineLevel="1" x14ac:dyDescent="0.25">
      <c r="A67" s="223"/>
      <c r="B67" s="224"/>
      <c r="C67" s="254" t="s">
        <v>1221</v>
      </c>
      <c r="D67" s="226"/>
      <c r="E67" s="227">
        <v>9.0477900000000009</v>
      </c>
      <c r="F67" s="225"/>
      <c r="G67" s="225"/>
      <c r="H67" s="225"/>
      <c r="I67" s="225"/>
      <c r="J67" s="225"/>
      <c r="K67" s="225"/>
      <c r="L67" s="225"/>
      <c r="M67" s="225"/>
      <c r="N67" s="225"/>
      <c r="O67" s="225"/>
      <c r="P67" s="225"/>
      <c r="Q67" s="225"/>
      <c r="R67" s="225"/>
      <c r="S67" s="225"/>
      <c r="T67" s="225"/>
      <c r="U67" s="225"/>
      <c r="V67" s="225"/>
      <c r="W67" s="225"/>
      <c r="X67" s="206"/>
      <c r="Y67" s="206"/>
      <c r="Z67" s="206"/>
      <c r="AA67" s="206"/>
      <c r="AB67" s="206"/>
      <c r="AC67" s="206"/>
      <c r="AD67" s="206"/>
      <c r="AE67" s="206"/>
      <c r="AF67" s="206"/>
      <c r="AG67" s="206" t="s">
        <v>280</v>
      </c>
      <c r="AH67" s="206">
        <v>0</v>
      </c>
      <c r="AI67" s="206"/>
      <c r="AJ67" s="206"/>
      <c r="AK67" s="206"/>
      <c r="AL67" s="206"/>
      <c r="AM67" s="206"/>
      <c r="AN67" s="206"/>
      <c r="AO67" s="206"/>
      <c r="AP67" s="206"/>
      <c r="AQ67" s="206"/>
      <c r="AR67" s="206"/>
      <c r="AS67" s="206"/>
      <c r="AT67" s="206"/>
      <c r="AU67" s="206"/>
      <c r="AV67" s="206"/>
      <c r="AW67" s="206"/>
      <c r="AX67" s="206"/>
      <c r="AY67" s="206"/>
      <c r="AZ67" s="206"/>
      <c r="BA67" s="206"/>
      <c r="BB67" s="206"/>
      <c r="BC67" s="206"/>
      <c r="BD67" s="206"/>
      <c r="BE67" s="206"/>
      <c r="BF67" s="206"/>
      <c r="BG67" s="206"/>
      <c r="BH67" s="206"/>
    </row>
    <row r="68" spans="1:60" ht="20.399999999999999" outlineLevel="1" x14ac:dyDescent="0.25">
      <c r="A68" s="237">
        <v>11</v>
      </c>
      <c r="B68" s="238" t="s">
        <v>397</v>
      </c>
      <c r="C68" s="253" t="s">
        <v>398</v>
      </c>
      <c r="D68" s="239" t="s">
        <v>314</v>
      </c>
      <c r="E68" s="240">
        <v>257.03519999999997</v>
      </c>
      <c r="F68" s="241"/>
      <c r="G68" s="242">
        <f>ROUND(E68*F68,2)</f>
        <v>0</v>
      </c>
      <c r="H68" s="241"/>
      <c r="I68" s="242">
        <f>ROUND(E68*H68,2)</f>
        <v>0</v>
      </c>
      <c r="J68" s="241"/>
      <c r="K68" s="242">
        <f>ROUND(E68*J68,2)</f>
        <v>0</v>
      </c>
      <c r="L68" s="242">
        <v>21</v>
      </c>
      <c r="M68" s="242">
        <f>G68*(1+L68/100)</f>
        <v>0</v>
      </c>
      <c r="N68" s="242">
        <v>3.6099999999999999E-3</v>
      </c>
      <c r="O68" s="242">
        <f>ROUND(E68*N68,2)</f>
        <v>0.93</v>
      </c>
      <c r="P68" s="242">
        <v>0</v>
      </c>
      <c r="Q68" s="243">
        <f>ROUND(E68*P68,2)</f>
        <v>0</v>
      </c>
      <c r="R68" s="225"/>
      <c r="S68" s="225" t="s">
        <v>276</v>
      </c>
      <c r="T68" s="225" t="s">
        <v>277</v>
      </c>
      <c r="U68" s="225">
        <v>0.36199999999999999</v>
      </c>
      <c r="V68" s="225">
        <f>ROUND(E68*U68,2)</f>
        <v>93.05</v>
      </c>
      <c r="W68" s="225"/>
      <c r="X68" s="206"/>
      <c r="Y68" s="206"/>
      <c r="Z68" s="206"/>
      <c r="AA68" s="206"/>
      <c r="AB68" s="206"/>
      <c r="AC68" s="206"/>
      <c r="AD68" s="206"/>
      <c r="AE68" s="206"/>
      <c r="AF68" s="206"/>
      <c r="AG68" s="206" t="s">
        <v>278</v>
      </c>
      <c r="AH68" s="206"/>
      <c r="AI68" s="206"/>
      <c r="AJ68" s="206"/>
      <c r="AK68" s="206"/>
      <c r="AL68" s="206"/>
      <c r="AM68" s="206"/>
      <c r="AN68" s="206"/>
      <c r="AO68" s="206"/>
      <c r="AP68" s="206"/>
      <c r="AQ68" s="206"/>
      <c r="AR68" s="206"/>
      <c r="AS68" s="206"/>
      <c r="AT68" s="206"/>
      <c r="AU68" s="206"/>
      <c r="AV68" s="206"/>
      <c r="AW68" s="206"/>
      <c r="AX68" s="206"/>
      <c r="AY68" s="206"/>
      <c r="AZ68" s="206"/>
      <c r="BA68" s="206"/>
      <c r="BB68" s="206"/>
      <c r="BC68" s="206"/>
      <c r="BD68" s="206"/>
      <c r="BE68" s="206"/>
      <c r="BF68" s="206"/>
      <c r="BG68" s="206"/>
      <c r="BH68" s="206"/>
    </row>
    <row r="69" spans="1:60" ht="20.399999999999999" outlineLevel="1" x14ac:dyDescent="0.25">
      <c r="A69" s="223"/>
      <c r="B69" s="224"/>
      <c r="C69" s="254" t="s">
        <v>1214</v>
      </c>
      <c r="D69" s="226"/>
      <c r="E69" s="227">
        <v>38.294580000000003</v>
      </c>
      <c r="F69" s="225"/>
      <c r="G69" s="225"/>
      <c r="H69" s="225"/>
      <c r="I69" s="225"/>
      <c r="J69" s="225"/>
      <c r="K69" s="225"/>
      <c r="L69" s="225"/>
      <c r="M69" s="225"/>
      <c r="N69" s="225"/>
      <c r="O69" s="225"/>
      <c r="P69" s="225"/>
      <c r="Q69" s="225"/>
      <c r="R69" s="225"/>
      <c r="S69" s="225"/>
      <c r="T69" s="225"/>
      <c r="U69" s="225"/>
      <c r="V69" s="225"/>
      <c r="W69" s="225"/>
      <c r="X69" s="206"/>
      <c r="Y69" s="206"/>
      <c r="Z69" s="206"/>
      <c r="AA69" s="206"/>
      <c r="AB69" s="206"/>
      <c r="AC69" s="206"/>
      <c r="AD69" s="206"/>
      <c r="AE69" s="206"/>
      <c r="AF69" s="206"/>
      <c r="AG69" s="206" t="s">
        <v>280</v>
      </c>
      <c r="AH69" s="206">
        <v>0</v>
      </c>
      <c r="AI69" s="206"/>
      <c r="AJ69" s="206"/>
      <c r="AK69" s="206"/>
      <c r="AL69" s="206"/>
      <c r="AM69" s="206"/>
      <c r="AN69" s="206"/>
      <c r="AO69" s="206"/>
      <c r="AP69" s="206"/>
      <c r="AQ69" s="206"/>
      <c r="AR69" s="206"/>
      <c r="AS69" s="206"/>
      <c r="AT69" s="206"/>
      <c r="AU69" s="206"/>
      <c r="AV69" s="206"/>
      <c r="AW69" s="206"/>
      <c r="AX69" s="206"/>
      <c r="AY69" s="206"/>
      <c r="AZ69" s="206"/>
      <c r="BA69" s="206"/>
      <c r="BB69" s="206"/>
      <c r="BC69" s="206"/>
      <c r="BD69" s="206"/>
      <c r="BE69" s="206"/>
      <c r="BF69" s="206"/>
      <c r="BG69" s="206"/>
      <c r="BH69" s="206"/>
    </row>
    <row r="70" spans="1:60" ht="20.399999999999999" outlineLevel="1" x14ac:dyDescent="0.25">
      <c r="A70" s="223"/>
      <c r="B70" s="224"/>
      <c r="C70" s="254" t="s">
        <v>1215</v>
      </c>
      <c r="D70" s="226"/>
      <c r="E70" s="227">
        <v>55.269629999999999</v>
      </c>
      <c r="F70" s="225"/>
      <c r="G70" s="225"/>
      <c r="H70" s="225"/>
      <c r="I70" s="225"/>
      <c r="J70" s="225"/>
      <c r="K70" s="225"/>
      <c r="L70" s="225"/>
      <c r="M70" s="225"/>
      <c r="N70" s="225"/>
      <c r="O70" s="225"/>
      <c r="P70" s="225"/>
      <c r="Q70" s="225"/>
      <c r="R70" s="225"/>
      <c r="S70" s="225"/>
      <c r="T70" s="225"/>
      <c r="U70" s="225"/>
      <c r="V70" s="225"/>
      <c r="W70" s="225"/>
      <c r="X70" s="206"/>
      <c r="Y70" s="206"/>
      <c r="Z70" s="206"/>
      <c r="AA70" s="206"/>
      <c r="AB70" s="206"/>
      <c r="AC70" s="206"/>
      <c r="AD70" s="206"/>
      <c r="AE70" s="206"/>
      <c r="AF70" s="206"/>
      <c r="AG70" s="206" t="s">
        <v>280</v>
      </c>
      <c r="AH70" s="206">
        <v>0</v>
      </c>
      <c r="AI70" s="206"/>
      <c r="AJ70" s="206"/>
      <c r="AK70" s="206"/>
      <c r="AL70" s="206"/>
      <c r="AM70" s="206"/>
      <c r="AN70" s="206"/>
      <c r="AO70" s="206"/>
      <c r="AP70" s="206"/>
      <c r="AQ70" s="206"/>
      <c r="AR70" s="206"/>
      <c r="AS70" s="206"/>
      <c r="AT70" s="206"/>
      <c r="AU70" s="206"/>
      <c r="AV70" s="206"/>
      <c r="AW70" s="206"/>
      <c r="AX70" s="206"/>
      <c r="AY70" s="206"/>
      <c r="AZ70" s="206"/>
      <c r="BA70" s="206"/>
      <c r="BB70" s="206"/>
      <c r="BC70" s="206"/>
      <c r="BD70" s="206"/>
      <c r="BE70" s="206"/>
      <c r="BF70" s="206"/>
      <c r="BG70" s="206"/>
      <c r="BH70" s="206"/>
    </row>
    <row r="71" spans="1:60" ht="30.6" outlineLevel="1" x14ac:dyDescent="0.25">
      <c r="A71" s="223"/>
      <c r="B71" s="224"/>
      <c r="C71" s="254" t="s">
        <v>1216</v>
      </c>
      <c r="D71" s="226"/>
      <c r="E71" s="227">
        <v>59.636589999999998</v>
      </c>
      <c r="F71" s="225"/>
      <c r="G71" s="225"/>
      <c r="H71" s="225"/>
      <c r="I71" s="225"/>
      <c r="J71" s="225"/>
      <c r="K71" s="225"/>
      <c r="L71" s="225"/>
      <c r="M71" s="225"/>
      <c r="N71" s="225"/>
      <c r="O71" s="225"/>
      <c r="P71" s="225"/>
      <c r="Q71" s="225"/>
      <c r="R71" s="225"/>
      <c r="S71" s="225"/>
      <c r="T71" s="225"/>
      <c r="U71" s="225"/>
      <c r="V71" s="225"/>
      <c r="W71" s="225"/>
      <c r="X71" s="206"/>
      <c r="Y71" s="206"/>
      <c r="Z71" s="206"/>
      <c r="AA71" s="206"/>
      <c r="AB71" s="206"/>
      <c r="AC71" s="206"/>
      <c r="AD71" s="206"/>
      <c r="AE71" s="206"/>
      <c r="AF71" s="206"/>
      <c r="AG71" s="206" t="s">
        <v>280</v>
      </c>
      <c r="AH71" s="206">
        <v>0</v>
      </c>
      <c r="AI71" s="206"/>
      <c r="AJ71" s="206"/>
      <c r="AK71" s="206"/>
      <c r="AL71" s="206"/>
      <c r="AM71" s="206"/>
      <c r="AN71" s="206"/>
      <c r="AO71" s="206"/>
      <c r="AP71" s="206"/>
      <c r="AQ71" s="206"/>
      <c r="AR71" s="206"/>
      <c r="AS71" s="206"/>
      <c r="AT71" s="206"/>
      <c r="AU71" s="206"/>
      <c r="AV71" s="206"/>
      <c r="AW71" s="206"/>
      <c r="AX71" s="206"/>
      <c r="AY71" s="206"/>
      <c r="AZ71" s="206"/>
      <c r="BA71" s="206"/>
      <c r="BB71" s="206"/>
      <c r="BC71" s="206"/>
      <c r="BD71" s="206"/>
      <c r="BE71" s="206"/>
      <c r="BF71" s="206"/>
      <c r="BG71" s="206"/>
      <c r="BH71" s="206"/>
    </row>
    <row r="72" spans="1:60" ht="30.6" outlineLevel="1" x14ac:dyDescent="0.25">
      <c r="A72" s="223"/>
      <c r="B72" s="224"/>
      <c r="C72" s="254" t="s">
        <v>1217</v>
      </c>
      <c r="D72" s="226"/>
      <c r="E72" s="227">
        <v>54.872100000000003</v>
      </c>
      <c r="F72" s="225"/>
      <c r="G72" s="225"/>
      <c r="H72" s="225"/>
      <c r="I72" s="225"/>
      <c r="J72" s="225"/>
      <c r="K72" s="225"/>
      <c r="L72" s="225"/>
      <c r="M72" s="225"/>
      <c r="N72" s="225"/>
      <c r="O72" s="225"/>
      <c r="P72" s="225"/>
      <c r="Q72" s="225"/>
      <c r="R72" s="225"/>
      <c r="S72" s="225"/>
      <c r="T72" s="225"/>
      <c r="U72" s="225"/>
      <c r="V72" s="225"/>
      <c r="W72" s="225"/>
      <c r="X72" s="206"/>
      <c r="Y72" s="206"/>
      <c r="Z72" s="206"/>
      <c r="AA72" s="206"/>
      <c r="AB72" s="206"/>
      <c r="AC72" s="206"/>
      <c r="AD72" s="206"/>
      <c r="AE72" s="206"/>
      <c r="AF72" s="206"/>
      <c r="AG72" s="206" t="s">
        <v>280</v>
      </c>
      <c r="AH72" s="206">
        <v>0</v>
      </c>
      <c r="AI72" s="206"/>
      <c r="AJ72" s="206"/>
      <c r="AK72" s="206"/>
      <c r="AL72" s="206"/>
      <c r="AM72" s="206"/>
      <c r="AN72" s="206"/>
      <c r="AO72" s="206"/>
      <c r="AP72" s="206"/>
      <c r="AQ72" s="206"/>
      <c r="AR72" s="206"/>
      <c r="AS72" s="206"/>
      <c r="AT72" s="206"/>
      <c r="AU72" s="206"/>
      <c r="AV72" s="206"/>
      <c r="AW72" s="206"/>
      <c r="AX72" s="206"/>
      <c r="AY72" s="206"/>
      <c r="AZ72" s="206"/>
      <c r="BA72" s="206"/>
      <c r="BB72" s="206"/>
      <c r="BC72" s="206"/>
      <c r="BD72" s="206"/>
      <c r="BE72" s="206"/>
      <c r="BF72" s="206"/>
      <c r="BG72" s="206"/>
      <c r="BH72" s="206"/>
    </row>
    <row r="73" spans="1:60" ht="20.399999999999999" outlineLevel="1" x14ac:dyDescent="0.25">
      <c r="A73" s="223"/>
      <c r="B73" s="224"/>
      <c r="C73" s="254" t="s">
        <v>1218</v>
      </c>
      <c r="D73" s="226"/>
      <c r="E73" s="227">
        <v>22.119019999999999</v>
      </c>
      <c r="F73" s="225"/>
      <c r="G73" s="225"/>
      <c r="H73" s="225"/>
      <c r="I73" s="225"/>
      <c r="J73" s="225"/>
      <c r="K73" s="225"/>
      <c r="L73" s="225"/>
      <c r="M73" s="225"/>
      <c r="N73" s="225"/>
      <c r="O73" s="225"/>
      <c r="P73" s="225"/>
      <c r="Q73" s="225"/>
      <c r="R73" s="225"/>
      <c r="S73" s="225"/>
      <c r="T73" s="225"/>
      <c r="U73" s="225"/>
      <c r="V73" s="225"/>
      <c r="W73" s="225"/>
      <c r="X73" s="206"/>
      <c r="Y73" s="206"/>
      <c r="Z73" s="206"/>
      <c r="AA73" s="206"/>
      <c r="AB73" s="206"/>
      <c r="AC73" s="206"/>
      <c r="AD73" s="206"/>
      <c r="AE73" s="206"/>
      <c r="AF73" s="206"/>
      <c r="AG73" s="206" t="s">
        <v>280</v>
      </c>
      <c r="AH73" s="206">
        <v>0</v>
      </c>
      <c r="AI73" s="206"/>
      <c r="AJ73" s="206"/>
      <c r="AK73" s="206"/>
      <c r="AL73" s="206"/>
      <c r="AM73" s="206"/>
      <c r="AN73" s="206"/>
      <c r="AO73" s="206"/>
      <c r="AP73" s="206"/>
      <c r="AQ73" s="206"/>
      <c r="AR73" s="206"/>
      <c r="AS73" s="206"/>
      <c r="AT73" s="206"/>
      <c r="AU73" s="206"/>
      <c r="AV73" s="206"/>
      <c r="AW73" s="206"/>
      <c r="AX73" s="206"/>
      <c r="AY73" s="206"/>
      <c r="AZ73" s="206"/>
      <c r="BA73" s="206"/>
      <c r="BB73" s="206"/>
      <c r="BC73" s="206"/>
      <c r="BD73" s="206"/>
      <c r="BE73" s="206"/>
      <c r="BF73" s="206"/>
      <c r="BG73" s="206"/>
      <c r="BH73" s="206"/>
    </row>
    <row r="74" spans="1:60" ht="20.399999999999999" outlineLevel="1" x14ac:dyDescent="0.25">
      <c r="A74" s="223"/>
      <c r="B74" s="224"/>
      <c r="C74" s="254" t="s">
        <v>1219</v>
      </c>
      <c r="D74" s="226"/>
      <c r="E74" s="227">
        <v>14.98115</v>
      </c>
      <c r="F74" s="225"/>
      <c r="G74" s="225"/>
      <c r="H74" s="225"/>
      <c r="I74" s="225"/>
      <c r="J74" s="225"/>
      <c r="K74" s="225"/>
      <c r="L74" s="225"/>
      <c r="M74" s="225"/>
      <c r="N74" s="225"/>
      <c r="O74" s="225"/>
      <c r="P74" s="225"/>
      <c r="Q74" s="225"/>
      <c r="R74" s="225"/>
      <c r="S74" s="225"/>
      <c r="T74" s="225"/>
      <c r="U74" s="225"/>
      <c r="V74" s="225"/>
      <c r="W74" s="225"/>
      <c r="X74" s="206"/>
      <c r="Y74" s="206"/>
      <c r="Z74" s="206"/>
      <c r="AA74" s="206"/>
      <c r="AB74" s="206"/>
      <c r="AC74" s="206"/>
      <c r="AD74" s="206"/>
      <c r="AE74" s="206"/>
      <c r="AF74" s="206"/>
      <c r="AG74" s="206" t="s">
        <v>280</v>
      </c>
      <c r="AH74" s="206">
        <v>0</v>
      </c>
      <c r="AI74" s="206"/>
      <c r="AJ74" s="206"/>
      <c r="AK74" s="206"/>
      <c r="AL74" s="206"/>
      <c r="AM74" s="206"/>
      <c r="AN74" s="206"/>
      <c r="AO74" s="206"/>
      <c r="AP74" s="206"/>
      <c r="AQ74" s="206"/>
      <c r="AR74" s="206"/>
      <c r="AS74" s="206"/>
      <c r="AT74" s="206"/>
      <c r="AU74" s="206"/>
      <c r="AV74" s="206"/>
      <c r="AW74" s="206"/>
      <c r="AX74" s="206"/>
      <c r="AY74" s="206"/>
      <c r="AZ74" s="206"/>
      <c r="BA74" s="206"/>
      <c r="BB74" s="206"/>
      <c r="BC74" s="206"/>
      <c r="BD74" s="206"/>
      <c r="BE74" s="206"/>
      <c r="BF74" s="206"/>
      <c r="BG74" s="206"/>
      <c r="BH74" s="206"/>
    </row>
    <row r="75" spans="1:60" outlineLevel="1" x14ac:dyDescent="0.25">
      <c r="A75" s="223"/>
      <c r="B75" s="224"/>
      <c r="C75" s="254" t="s">
        <v>1220</v>
      </c>
      <c r="D75" s="226"/>
      <c r="E75" s="227">
        <v>2.8143899999999999</v>
      </c>
      <c r="F75" s="225"/>
      <c r="G75" s="225"/>
      <c r="H75" s="225"/>
      <c r="I75" s="225"/>
      <c r="J75" s="225"/>
      <c r="K75" s="225"/>
      <c r="L75" s="225"/>
      <c r="M75" s="225"/>
      <c r="N75" s="225"/>
      <c r="O75" s="225"/>
      <c r="P75" s="225"/>
      <c r="Q75" s="225"/>
      <c r="R75" s="225"/>
      <c r="S75" s="225"/>
      <c r="T75" s="225"/>
      <c r="U75" s="225"/>
      <c r="V75" s="225"/>
      <c r="W75" s="225"/>
      <c r="X75" s="206"/>
      <c r="Y75" s="206"/>
      <c r="Z75" s="206"/>
      <c r="AA75" s="206"/>
      <c r="AB75" s="206"/>
      <c r="AC75" s="206"/>
      <c r="AD75" s="206"/>
      <c r="AE75" s="206"/>
      <c r="AF75" s="206"/>
      <c r="AG75" s="206" t="s">
        <v>280</v>
      </c>
      <c r="AH75" s="206">
        <v>0</v>
      </c>
      <c r="AI75" s="206"/>
      <c r="AJ75" s="206"/>
      <c r="AK75" s="206"/>
      <c r="AL75" s="206"/>
      <c r="AM75" s="206"/>
      <c r="AN75" s="206"/>
      <c r="AO75" s="206"/>
      <c r="AP75" s="206"/>
      <c r="AQ75" s="206"/>
      <c r="AR75" s="206"/>
      <c r="AS75" s="206"/>
      <c r="AT75" s="206"/>
      <c r="AU75" s="206"/>
      <c r="AV75" s="206"/>
      <c r="AW75" s="206"/>
      <c r="AX75" s="206"/>
      <c r="AY75" s="206"/>
      <c r="AZ75" s="206"/>
      <c r="BA75" s="206"/>
      <c r="BB75" s="206"/>
      <c r="BC75" s="206"/>
      <c r="BD75" s="206"/>
      <c r="BE75" s="206"/>
      <c r="BF75" s="206"/>
      <c r="BG75" s="206"/>
      <c r="BH75" s="206"/>
    </row>
    <row r="76" spans="1:60" ht="20.399999999999999" outlineLevel="1" x14ac:dyDescent="0.25">
      <c r="A76" s="223"/>
      <c r="B76" s="224"/>
      <c r="C76" s="254" t="s">
        <v>1221</v>
      </c>
      <c r="D76" s="226"/>
      <c r="E76" s="227">
        <v>9.0477900000000009</v>
      </c>
      <c r="F76" s="225"/>
      <c r="G76" s="225"/>
      <c r="H76" s="225"/>
      <c r="I76" s="225"/>
      <c r="J76" s="225"/>
      <c r="K76" s="225"/>
      <c r="L76" s="225"/>
      <c r="M76" s="225"/>
      <c r="N76" s="225"/>
      <c r="O76" s="225"/>
      <c r="P76" s="225"/>
      <c r="Q76" s="225"/>
      <c r="R76" s="225"/>
      <c r="S76" s="225"/>
      <c r="T76" s="225"/>
      <c r="U76" s="225"/>
      <c r="V76" s="225"/>
      <c r="W76" s="225"/>
      <c r="X76" s="206"/>
      <c r="Y76" s="206"/>
      <c r="Z76" s="206"/>
      <c r="AA76" s="206"/>
      <c r="AB76" s="206"/>
      <c r="AC76" s="206"/>
      <c r="AD76" s="206"/>
      <c r="AE76" s="206"/>
      <c r="AF76" s="206"/>
      <c r="AG76" s="206" t="s">
        <v>280</v>
      </c>
      <c r="AH76" s="206">
        <v>0</v>
      </c>
      <c r="AI76" s="206"/>
      <c r="AJ76" s="206"/>
      <c r="AK76" s="206"/>
      <c r="AL76" s="206"/>
      <c r="AM76" s="206"/>
      <c r="AN76" s="206"/>
      <c r="AO76" s="206"/>
      <c r="AP76" s="206"/>
      <c r="AQ76" s="206"/>
      <c r="AR76" s="206"/>
      <c r="AS76" s="206"/>
      <c r="AT76" s="206"/>
      <c r="AU76" s="206"/>
      <c r="AV76" s="206"/>
      <c r="AW76" s="206"/>
      <c r="AX76" s="206"/>
      <c r="AY76" s="206"/>
      <c r="AZ76" s="206"/>
      <c r="BA76" s="206"/>
      <c r="BB76" s="206"/>
      <c r="BC76" s="206"/>
      <c r="BD76" s="206"/>
      <c r="BE76" s="206"/>
      <c r="BF76" s="206"/>
      <c r="BG76" s="206"/>
      <c r="BH76" s="206"/>
    </row>
    <row r="77" spans="1:60" outlineLevel="1" x14ac:dyDescent="0.25">
      <c r="A77" s="237">
        <v>12</v>
      </c>
      <c r="B77" s="238" t="s">
        <v>401</v>
      </c>
      <c r="C77" s="253" t="s">
        <v>402</v>
      </c>
      <c r="D77" s="239" t="s">
        <v>314</v>
      </c>
      <c r="E77" s="240">
        <v>257.03519999999997</v>
      </c>
      <c r="F77" s="241"/>
      <c r="G77" s="242">
        <f>ROUND(E77*F77,2)</f>
        <v>0</v>
      </c>
      <c r="H77" s="241"/>
      <c r="I77" s="242">
        <f>ROUND(E77*H77,2)</f>
        <v>0</v>
      </c>
      <c r="J77" s="241"/>
      <c r="K77" s="242">
        <f>ROUND(E77*J77,2)</f>
        <v>0</v>
      </c>
      <c r="L77" s="242">
        <v>21</v>
      </c>
      <c r="M77" s="242">
        <f>G77*(1+L77/100)</f>
        <v>0</v>
      </c>
      <c r="N77" s="242">
        <v>4.6999999999999999E-4</v>
      </c>
      <c r="O77" s="242">
        <f>ROUND(E77*N77,2)</f>
        <v>0.12</v>
      </c>
      <c r="P77" s="242">
        <v>0</v>
      </c>
      <c r="Q77" s="243">
        <f>ROUND(E77*P77,2)</f>
        <v>0</v>
      </c>
      <c r="R77" s="225"/>
      <c r="S77" s="225" t="s">
        <v>289</v>
      </c>
      <c r="T77" s="225" t="s">
        <v>277</v>
      </c>
      <c r="U77" s="225">
        <v>0</v>
      </c>
      <c r="V77" s="225">
        <f>ROUND(E77*U77,2)</f>
        <v>0</v>
      </c>
      <c r="W77" s="225"/>
      <c r="X77" s="206"/>
      <c r="Y77" s="206"/>
      <c r="Z77" s="206"/>
      <c r="AA77" s="206"/>
      <c r="AB77" s="206"/>
      <c r="AC77" s="206"/>
      <c r="AD77" s="206"/>
      <c r="AE77" s="206"/>
      <c r="AF77" s="206"/>
      <c r="AG77" s="206" t="s">
        <v>278</v>
      </c>
      <c r="AH77" s="206"/>
      <c r="AI77" s="206"/>
      <c r="AJ77" s="206"/>
      <c r="AK77" s="206"/>
      <c r="AL77" s="206"/>
      <c r="AM77" s="206"/>
      <c r="AN77" s="206"/>
      <c r="AO77" s="206"/>
      <c r="AP77" s="206"/>
      <c r="AQ77" s="206"/>
      <c r="AR77" s="206"/>
      <c r="AS77" s="206"/>
      <c r="AT77" s="206"/>
      <c r="AU77" s="206"/>
      <c r="AV77" s="206"/>
      <c r="AW77" s="206"/>
      <c r="AX77" s="206"/>
      <c r="AY77" s="206"/>
      <c r="AZ77" s="206"/>
      <c r="BA77" s="206"/>
      <c r="BB77" s="206"/>
      <c r="BC77" s="206"/>
      <c r="BD77" s="206"/>
      <c r="BE77" s="206"/>
      <c r="BF77" s="206"/>
      <c r="BG77" s="206"/>
      <c r="BH77" s="206"/>
    </row>
    <row r="78" spans="1:60" ht="20.399999999999999" outlineLevel="1" x14ac:dyDescent="0.25">
      <c r="A78" s="223"/>
      <c r="B78" s="224"/>
      <c r="C78" s="254" t="s">
        <v>1214</v>
      </c>
      <c r="D78" s="226"/>
      <c r="E78" s="227">
        <v>38.294580000000003</v>
      </c>
      <c r="F78" s="225"/>
      <c r="G78" s="225"/>
      <c r="H78" s="225"/>
      <c r="I78" s="225"/>
      <c r="J78" s="225"/>
      <c r="K78" s="225"/>
      <c r="L78" s="225"/>
      <c r="M78" s="225"/>
      <c r="N78" s="225"/>
      <c r="O78" s="225"/>
      <c r="P78" s="225"/>
      <c r="Q78" s="225"/>
      <c r="R78" s="225"/>
      <c r="S78" s="225"/>
      <c r="T78" s="225"/>
      <c r="U78" s="225"/>
      <c r="V78" s="225"/>
      <c r="W78" s="225"/>
      <c r="X78" s="206"/>
      <c r="Y78" s="206"/>
      <c r="Z78" s="206"/>
      <c r="AA78" s="206"/>
      <c r="AB78" s="206"/>
      <c r="AC78" s="206"/>
      <c r="AD78" s="206"/>
      <c r="AE78" s="206"/>
      <c r="AF78" s="206"/>
      <c r="AG78" s="206" t="s">
        <v>280</v>
      </c>
      <c r="AH78" s="206">
        <v>0</v>
      </c>
      <c r="AI78" s="206"/>
      <c r="AJ78" s="206"/>
      <c r="AK78" s="206"/>
      <c r="AL78" s="206"/>
      <c r="AM78" s="206"/>
      <c r="AN78" s="206"/>
      <c r="AO78" s="206"/>
      <c r="AP78" s="206"/>
      <c r="AQ78" s="206"/>
      <c r="AR78" s="206"/>
      <c r="AS78" s="206"/>
      <c r="AT78" s="206"/>
      <c r="AU78" s="206"/>
      <c r="AV78" s="206"/>
      <c r="AW78" s="206"/>
      <c r="AX78" s="206"/>
      <c r="AY78" s="206"/>
      <c r="AZ78" s="206"/>
      <c r="BA78" s="206"/>
      <c r="BB78" s="206"/>
      <c r="BC78" s="206"/>
      <c r="BD78" s="206"/>
      <c r="BE78" s="206"/>
      <c r="BF78" s="206"/>
      <c r="BG78" s="206"/>
      <c r="BH78" s="206"/>
    </row>
    <row r="79" spans="1:60" ht="20.399999999999999" outlineLevel="1" x14ac:dyDescent="0.25">
      <c r="A79" s="223"/>
      <c r="B79" s="224"/>
      <c r="C79" s="254" t="s">
        <v>1215</v>
      </c>
      <c r="D79" s="226"/>
      <c r="E79" s="227">
        <v>55.269629999999999</v>
      </c>
      <c r="F79" s="225"/>
      <c r="G79" s="225"/>
      <c r="H79" s="225"/>
      <c r="I79" s="225"/>
      <c r="J79" s="225"/>
      <c r="K79" s="225"/>
      <c r="L79" s="225"/>
      <c r="M79" s="225"/>
      <c r="N79" s="225"/>
      <c r="O79" s="225"/>
      <c r="P79" s="225"/>
      <c r="Q79" s="225"/>
      <c r="R79" s="225"/>
      <c r="S79" s="225"/>
      <c r="T79" s="225"/>
      <c r="U79" s="225"/>
      <c r="V79" s="225"/>
      <c r="W79" s="225"/>
      <c r="X79" s="206"/>
      <c r="Y79" s="206"/>
      <c r="Z79" s="206"/>
      <c r="AA79" s="206"/>
      <c r="AB79" s="206"/>
      <c r="AC79" s="206"/>
      <c r="AD79" s="206"/>
      <c r="AE79" s="206"/>
      <c r="AF79" s="206"/>
      <c r="AG79" s="206" t="s">
        <v>280</v>
      </c>
      <c r="AH79" s="206">
        <v>0</v>
      </c>
      <c r="AI79" s="206"/>
      <c r="AJ79" s="206"/>
      <c r="AK79" s="206"/>
      <c r="AL79" s="206"/>
      <c r="AM79" s="206"/>
      <c r="AN79" s="206"/>
      <c r="AO79" s="206"/>
      <c r="AP79" s="206"/>
      <c r="AQ79" s="206"/>
      <c r="AR79" s="206"/>
      <c r="AS79" s="206"/>
      <c r="AT79" s="206"/>
      <c r="AU79" s="206"/>
      <c r="AV79" s="206"/>
      <c r="AW79" s="206"/>
      <c r="AX79" s="206"/>
      <c r="AY79" s="206"/>
      <c r="AZ79" s="206"/>
      <c r="BA79" s="206"/>
      <c r="BB79" s="206"/>
      <c r="BC79" s="206"/>
      <c r="BD79" s="206"/>
      <c r="BE79" s="206"/>
      <c r="BF79" s="206"/>
      <c r="BG79" s="206"/>
      <c r="BH79" s="206"/>
    </row>
    <row r="80" spans="1:60" ht="30.6" outlineLevel="1" x14ac:dyDescent="0.25">
      <c r="A80" s="223"/>
      <c r="B80" s="224"/>
      <c r="C80" s="254" t="s">
        <v>1216</v>
      </c>
      <c r="D80" s="226"/>
      <c r="E80" s="227">
        <v>59.636589999999998</v>
      </c>
      <c r="F80" s="225"/>
      <c r="G80" s="225"/>
      <c r="H80" s="225"/>
      <c r="I80" s="225"/>
      <c r="J80" s="225"/>
      <c r="K80" s="225"/>
      <c r="L80" s="225"/>
      <c r="M80" s="225"/>
      <c r="N80" s="225"/>
      <c r="O80" s="225"/>
      <c r="P80" s="225"/>
      <c r="Q80" s="225"/>
      <c r="R80" s="225"/>
      <c r="S80" s="225"/>
      <c r="T80" s="225"/>
      <c r="U80" s="225"/>
      <c r="V80" s="225"/>
      <c r="W80" s="225"/>
      <c r="X80" s="206"/>
      <c r="Y80" s="206"/>
      <c r="Z80" s="206"/>
      <c r="AA80" s="206"/>
      <c r="AB80" s="206"/>
      <c r="AC80" s="206"/>
      <c r="AD80" s="206"/>
      <c r="AE80" s="206"/>
      <c r="AF80" s="206"/>
      <c r="AG80" s="206" t="s">
        <v>280</v>
      </c>
      <c r="AH80" s="206">
        <v>0</v>
      </c>
      <c r="AI80" s="206"/>
      <c r="AJ80" s="206"/>
      <c r="AK80" s="206"/>
      <c r="AL80" s="206"/>
      <c r="AM80" s="206"/>
      <c r="AN80" s="206"/>
      <c r="AO80" s="206"/>
      <c r="AP80" s="206"/>
      <c r="AQ80" s="206"/>
      <c r="AR80" s="206"/>
      <c r="AS80" s="206"/>
      <c r="AT80" s="206"/>
      <c r="AU80" s="206"/>
      <c r="AV80" s="206"/>
      <c r="AW80" s="206"/>
      <c r="AX80" s="206"/>
      <c r="AY80" s="206"/>
      <c r="AZ80" s="206"/>
      <c r="BA80" s="206"/>
      <c r="BB80" s="206"/>
      <c r="BC80" s="206"/>
      <c r="BD80" s="206"/>
      <c r="BE80" s="206"/>
      <c r="BF80" s="206"/>
      <c r="BG80" s="206"/>
      <c r="BH80" s="206"/>
    </row>
    <row r="81" spans="1:60" ht="30.6" outlineLevel="1" x14ac:dyDescent="0.25">
      <c r="A81" s="223"/>
      <c r="B81" s="224"/>
      <c r="C81" s="254" t="s">
        <v>1217</v>
      </c>
      <c r="D81" s="226"/>
      <c r="E81" s="227">
        <v>54.872100000000003</v>
      </c>
      <c r="F81" s="225"/>
      <c r="G81" s="225"/>
      <c r="H81" s="225"/>
      <c r="I81" s="225"/>
      <c r="J81" s="225"/>
      <c r="K81" s="225"/>
      <c r="L81" s="225"/>
      <c r="M81" s="225"/>
      <c r="N81" s="225"/>
      <c r="O81" s="225"/>
      <c r="P81" s="225"/>
      <c r="Q81" s="225"/>
      <c r="R81" s="225"/>
      <c r="S81" s="225"/>
      <c r="T81" s="225"/>
      <c r="U81" s="225"/>
      <c r="V81" s="225"/>
      <c r="W81" s="225"/>
      <c r="X81" s="206"/>
      <c r="Y81" s="206"/>
      <c r="Z81" s="206"/>
      <c r="AA81" s="206"/>
      <c r="AB81" s="206"/>
      <c r="AC81" s="206"/>
      <c r="AD81" s="206"/>
      <c r="AE81" s="206"/>
      <c r="AF81" s="206"/>
      <c r="AG81" s="206" t="s">
        <v>280</v>
      </c>
      <c r="AH81" s="206">
        <v>0</v>
      </c>
      <c r="AI81" s="206"/>
      <c r="AJ81" s="206"/>
      <c r="AK81" s="206"/>
      <c r="AL81" s="206"/>
      <c r="AM81" s="206"/>
      <c r="AN81" s="206"/>
      <c r="AO81" s="206"/>
      <c r="AP81" s="206"/>
      <c r="AQ81" s="206"/>
      <c r="AR81" s="206"/>
      <c r="AS81" s="206"/>
      <c r="AT81" s="206"/>
      <c r="AU81" s="206"/>
      <c r="AV81" s="206"/>
      <c r="AW81" s="206"/>
      <c r="AX81" s="206"/>
      <c r="AY81" s="206"/>
      <c r="AZ81" s="206"/>
      <c r="BA81" s="206"/>
      <c r="BB81" s="206"/>
      <c r="BC81" s="206"/>
      <c r="BD81" s="206"/>
      <c r="BE81" s="206"/>
      <c r="BF81" s="206"/>
      <c r="BG81" s="206"/>
      <c r="BH81" s="206"/>
    </row>
    <row r="82" spans="1:60" ht="20.399999999999999" outlineLevel="1" x14ac:dyDescent="0.25">
      <c r="A82" s="223"/>
      <c r="B82" s="224"/>
      <c r="C82" s="254" t="s">
        <v>1218</v>
      </c>
      <c r="D82" s="226"/>
      <c r="E82" s="227">
        <v>22.119019999999999</v>
      </c>
      <c r="F82" s="225"/>
      <c r="G82" s="225"/>
      <c r="H82" s="225"/>
      <c r="I82" s="225"/>
      <c r="J82" s="225"/>
      <c r="K82" s="225"/>
      <c r="L82" s="225"/>
      <c r="M82" s="225"/>
      <c r="N82" s="225"/>
      <c r="O82" s="225"/>
      <c r="P82" s="225"/>
      <c r="Q82" s="225"/>
      <c r="R82" s="225"/>
      <c r="S82" s="225"/>
      <c r="T82" s="225"/>
      <c r="U82" s="225"/>
      <c r="V82" s="225"/>
      <c r="W82" s="225"/>
      <c r="X82" s="206"/>
      <c r="Y82" s="206"/>
      <c r="Z82" s="206"/>
      <c r="AA82" s="206"/>
      <c r="AB82" s="206"/>
      <c r="AC82" s="206"/>
      <c r="AD82" s="206"/>
      <c r="AE82" s="206"/>
      <c r="AF82" s="206"/>
      <c r="AG82" s="206" t="s">
        <v>280</v>
      </c>
      <c r="AH82" s="206">
        <v>0</v>
      </c>
      <c r="AI82" s="206"/>
      <c r="AJ82" s="206"/>
      <c r="AK82" s="206"/>
      <c r="AL82" s="206"/>
      <c r="AM82" s="206"/>
      <c r="AN82" s="206"/>
      <c r="AO82" s="206"/>
      <c r="AP82" s="206"/>
      <c r="AQ82" s="206"/>
      <c r="AR82" s="206"/>
      <c r="AS82" s="206"/>
      <c r="AT82" s="206"/>
      <c r="AU82" s="206"/>
      <c r="AV82" s="206"/>
      <c r="AW82" s="206"/>
      <c r="AX82" s="206"/>
      <c r="AY82" s="206"/>
      <c r="AZ82" s="206"/>
      <c r="BA82" s="206"/>
      <c r="BB82" s="206"/>
      <c r="BC82" s="206"/>
      <c r="BD82" s="206"/>
      <c r="BE82" s="206"/>
      <c r="BF82" s="206"/>
      <c r="BG82" s="206"/>
      <c r="BH82" s="206"/>
    </row>
    <row r="83" spans="1:60" ht="20.399999999999999" outlineLevel="1" x14ac:dyDescent="0.25">
      <c r="A83" s="223"/>
      <c r="B83" s="224"/>
      <c r="C83" s="254" t="s">
        <v>1219</v>
      </c>
      <c r="D83" s="226"/>
      <c r="E83" s="227">
        <v>14.98115</v>
      </c>
      <c r="F83" s="225"/>
      <c r="G83" s="225"/>
      <c r="H83" s="225"/>
      <c r="I83" s="225"/>
      <c r="J83" s="225"/>
      <c r="K83" s="225"/>
      <c r="L83" s="225"/>
      <c r="M83" s="225"/>
      <c r="N83" s="225"/>
      <c r="O83" s="225"/>
      <c r="P83" s="225"/>
      <c r="Q83" s="225"/>
      <c r="R83" s="225"/>
      <c r="S83" s="225"/>
      <c r="T83" s="225"/>
      <c r="U83" s="225"/>
      <c r="V83" s="225"/>
      <c r="W83" s="225"/>
      <c r="X83" s="206"/>
      <c r="Y83" s="206"/>
      <c r="Z83" s="206"/>
      <c r="AA83" s="206"/>
      <c r="AB83" s="206"/>
      <c r="AC83" s="206"/>
      <c r="AD83" s="206"/>
      <c r="AE83" s="206"/>
      <c r="AF83" s="206"/>
      <c r="AG83" s="206" t="s">
        <v>280</v>
      </c>
      <c r="AH83" s="206">
        <v>0</v>
      </c>
      <c r="AI83" s="206"/>
      <c r="AJ83" s="206"/>
      <c r="AK83" s="206"/>
      <c r="AL83" s="206"/>
      <c r="AM83" s="206"/>
      <c r="AN83" s="206"/>
      <c r="AO83" s="206"/>
      <c r="AP83" s="206"/>
      <c r="AQ83" s="206"/>
      <c r="AR83" s="206"/>
      <c r="AS83" s="206"/>
      <c r="AT83" s="206"/>
      <c r="AU83" s="206"/>
      <c r="AV83" s="206"/>
      <c r="AW83" s="206"/>
      <c r="AX83" s="206"/>
      <c r="AY83" s="206"/>
      <c r="AZ83" s="206"/>
      <c r="BA83" s="206"/>
      <c r="BB83" s="206"/>
      <c r="BC83" s="206"/>
      <c r="BD83" s="206"/>
      <c r="BE83" s="206"/>
      <c r="BF83" s="206"/>
      <c r="BG83" s="206"/>
      <c r="BH83" s="206"/>
    </row>
    <row r="84" spans="1:60" outlineLevel="1" x14ac:dyDescent="0.25">
      <c r="A84" s="223"/>
      <c r="B84" s="224"/>
      <c r="C84" s="254" t="s">
        <v>1220</v>
      </c>
      <c r="D84" s="226"/>
      <c r="E84" s="227">
        <v>2.8143899999999999</v>
      </c>
      <c r="F84" s="225"/>
      <c r="G84" s="225"/>
      <c r="H84" s="225"/>
      <c r="I84" s="225"/>
      <c r="J84" s="225"/>
      <c r="K84" s="225"/>
      <c r="L84" s="225"/>
      <c r="M84" s="225"/>
      <c r="N84" s="225"/>
      <c r="O84" s="225"/>
      <c r="P84" s="225"/>
      <c r="Q84" s="225"/>
      <c r="R84" s="225"/>
      <c r="S84" s="225"/>
      <c r="T84" s="225"/>
      <c r="U84" s="225"/>
      <c r="V84" s="225"/>
      <c r="W84" s="225"/>
      <c r="X84" s="206"/>
      <c r="Y84" s="206"/>
      <c r="Z84" s="206"/>
      <c r="AA84" s="206"/>
      <c r="AB84" s="206"/>
      <c r="AC84" s="206"/>
      <c r="AD84" s="206"/>
      <c r="AE84" s="206"/>
      <c r="AF84" s="206"/>
      <c r="AG84" s="206" t="s">
        <v>280</v>
      </c>
      <c r="AH84" s="206">
        <v>0</v>
      </c>
      <c r="AI84" s="206"/>
      <c r="AJ84" s="206"/>
      <c r="AK84" s="206"/>
      <c r="AL84" s="206"/>
      <c r="AM84" s="206"/>
      <c r="AN84" s="206"/>
      <c r="AO84" s="206"/>
      <c r="AP84" s="206"/>
      <c r="AQ84" s="206"/>
      <c r="AR84" s="206"/>
      <c r="AS84" s="206"/>
      <c r="AT84" s="206"/>
      <c r="AU84" s="206"/>
      <c r="AV84" s="206"/>
      <c r="AW84" s="206"/>
      <c r="AX84" s="206"/>
      <c r="AY84" s="206"/>
      <c r="AZ84" s="206"/>
      <c r="BA84" s="206"/>
      <c r="BB84" s="206"/>
      <c r="BC84" s="206"/>
      <c r="BD84" s="206"/>
      <c r="BE84" s="206"/>
      <c r="BF84" s="206"/>
      <c r="BG84" s="206"/>
      <c r="BH84" s="206"/>
    </row>
    <row r="85" spans="1:60" ht="20.399999999999999" outlineLevel="1" x14ac:dyDescent="0.25">
      <c r="A85" s="223"/>
      <c r="B85" s="224"/>
      <c r="C85" s="254" t="s">
        <v>1221</v>
      </c>
      <c r="D85" s="226"/>
      <c r="E85" s="227">
        <v>9.0477900000000009</v>
      </c>
      <c r="F85" s="225"/>
      <c r="G85" s="225"/>
      <c r="H85" s="225"/>
      <c r="I85" s="225"/>
      <c r="J85" s="225"/>
      <c r="K85" s="225"/>
      <c r="L85" s="225"/>
      <c r="M85" s="225"/>
      <c r="N85" s="225"/>
      <c r="O85" s="225"/>
      <c r="P85" s="225"/>
      <c r="Q85" s="225"/>
      <c r="R85" s="225"/>
      <c r="S85" s="225"/>
      <c r="T85" s="225"/>
      <c r="U85" s="225"/>
      <c r="V85" s="225"/>
      <c r="W85" s="225"/>
      <c r="X85" s="206"/>
      <c r="Y85" s="206"/>
      <c r="Z85" s="206"/>
      <c r="AA85" s="206"/>
      <c r="AB85" s="206"/>
      <c r="AC85" s="206"/>
      <c r="AD85" s="206"/>
      <c r="AE85" s="206"/>
      <c r="AF85" s="206"/>
      <c r="AG85" s="206" t="s">
        <v>280</v>
      </c>
      <c r="AH85" s="206">
        <v>0</v>
      </c>
      <c r="AI85" s="206"/>
      <c r="AJ85" s="206"/>
      <c r="AK85" s="206"/>
      <c r="AL85" s="206"/>
      <c r="AM85" s="206"/>
      <c r="AN85" s="206"/>
      <c r="AO85" s="206"/>
      <c r="AP85" s="206"/>
      <c r="AQ85" s="206"/>
      <c r="AR85" s="206"/>
      <c r="AS85" s="206"/>
      <c r="AT85" s="206"/>
      <c r="AU85" s="206"/>
      <c r="AV85" s="206"/>
      <c r="AW85" s="206"/>
      <c r="AX85" s="206"/>
      <c r="AY85" s="206"/>
      <c r="AZ85" s="206"/>
      <c r="BA85" s="206"/>
      <c r="BB85" s="206"/>
      <c r="BC85" s="206"/>
      <c r="BD85" s="206"/>
      <c r="BE85" s="206"/>
      <c r="BF85" s="206"/>
      <c r="BG85" s="206"/>
      <c r="BH85" s="206"/>
    </row>
    <row r="86" spans="1:60" ht="20.399999999999999" outlineLevel="1" x14ac:dyDescent="0.25">
      <c r="A86" s="237">
        <v>13</v>
      </c>
      <c r="B86" s="238" t="s">
        <v>444</v>
      </c>
      <c r="C86" s="253" t="s">
        <v>995</v>
      </c>
      <c r="D86" s="239" t="s">
        <v>314</v>
      </c>
      <c r="E86" s="240">
        <v>80.667100000000005</v>
      </c>
      <c r="F86" s="241"/>
      <c r="G86" s="242">
        <f>ROUND(E86*F86,2)</f>
        <v>0</v>
      </c>
      <c r="H86" s="241"/>
      <c r="I86" s="242">
        <f>ROUND(E86*H86,2)</f>
        <v>0</v>
      </c>
      <c r="J86" s="241"/>
      <c r="K86" s="242">
        <f>ROUND(E86*J86,2)</f>
        <v>0</v>
      </c>
      <c r="L86" s="242">
        <v>21</v>
      </c>
      <c r="M86" s="242">
        <f>G86*(1+L86/100)</f>
        <v>0</v>
      </c>
      <c r="N86" s="242">
        <v>1.2E-2</v>
      </c>
      <c r="O86" s="242">
        <f>ROUND(E86*N86,2)</f>
        <v>0.97</v>
      </c>
      <c r="P86" s="242">
        <v>0</v>
      </c>
      <c r="Q86" s="243">
        <f>ROUND(E86*P86,2)</f>
        <v>0</v>
      </c>
      <c r="R86" s="225"/>
      <c r="S86" s="225" t="s">
        <v>289</v>
      </c>
      <c r="T86" s="225" t="s">
        <v>277</v>
      </c>
      <c r="U86" s="225">
        <v>0</v>
      </c>
      <c r="V86" s="225">
        <f>ROUND(E86*U86,2)</f>
        <v>0</v>
      </c>
      <c r="W86" s="225"/>
      <c r="X86" s="206"/>
      <c r="Y86" s="206"/>
      <c r="Z86" s="206"/>
      <c r="AA86" s="206"/>
      <c r="AB86" s="206"/>
      <c r="AC86" s="206"/>
      <c r="AD86" s="206"/>
      <c r="AE86" s="206"/>
      <c r="AF86" s="206"/>
      <c r="AG86" s="206" t="s">
        <v>278</v>
      </c>
      <c r="AH86" s="206"/>
      <c r="AI86" s="206"/>
      <c r="AJ86" s="206"/>
      <c r="AK86" s="206"/>
      <c r="AL86" s="206"/>
      <c r="AM86" s="206"/>
      <c r="AN86" s="206"/>
      <c r="AO86" s="206"/>
      <c r="AP86" s="206"/>
      <c r="AQ86" s="206"/>
      <c r="AR86" s="206"/>
      <c r="AS86" s="206"/>
      <c r="AT86" s="206"/>
      <c r="AU86" s="206"/>
      <c r="AV86" s="206"/>
      <c r="AW86" s="206"/>
      <c r="AX86" s="206"/>
      <c r="AY86" s="206"/>
      <c r="AZ86" s="206"/>
      <c r="BA86" s="206"/>
      <c r="BB86" s="206"/>
      <c r="BC86" s="206"/>
      <c r="BD86" s="206"/>
      <c r="BE86" s="206"/>
      <c r="BF86" s="206"/>
      <c r="BG86" s="206"/>
      <c r="BH86" s="206"/>
    </row>
    <row r="87" spans="1:60" ht="20.399999999999999" outlineLevel="1" x14ac:dyDescent="0.25">
      <c r="A87" s="223"/>
      <c r="B87" s="224"/>
      <c r="C87" s="254" t="s">
        <v>1222</v>
      </c>
      <c r="D87" s="226"/>
      <c r="E87" s="227">
        <v>61.356540000000003</v>
      </c>
      <c r="F87" s="225"/>
      <c r="G87" s="225"/>
      <c r="H87" s="225"/>
      <c r="I87" s="225"/>
      <c r="J87" s="225"/>
      <c r="K87" s="225"/>
      <c r="L87" s="225"/>
      <c r="M87" s="225"/>
      <c r="N87" s="225"/>
      <c r="O87" s="225"/>
      <c r="P87" s="225"/>
      <c r="Q87" s="225"/>
      <c r="R87" s="225"/>
      <c r="S87" s="225"/>
      <c r="T87" s="225"/>
      <c r="U87" s="225"/>
      <c r="V87" s="225"/>
      <c r="W87" s="225"/>
      <c r="X87" s="206"/>
      <c r="Y87" s="206"/>
      <c r="Z87" s="206"/>
      <c r="AA87" s="206"/>
      <c r="AB87" s="206"/>
      <c r="AC87" s="206"/>
      <c r="AD87" s="206"/>
      <c r="AE87" s="206"/>
      <c r="AF87" s="206"/>
      <c r="AG87" s="206" t="s">
        <v>280</v>
      </c>
      <c r="AH87" s="206">
        <v>0</v>
      </c>
      <c r="AI87" s="206"/>
      <c r="AJ87" s="206"/>
      <c r="AK87" s="206"/>
      <c r="AL87" s="206"/>
      <c r="AM87" s="206"/>
      <c r="AN87" s="206"/>
      <c r="AO87" s="206"/>
      <c r="AP87" s="206"/>
      <c r="AQ87" s="206"/>
      <c r="AR87" s="206"/>
      <c r="AS87" s="206"/>
      <c r="AT87" s="206"/>
      <c r="AU87" s="206"/>
      <c r="AV87" s="206"/>
      <c r="AW87" s="206"/>
      <c r="AX87" s="206"/>
      <c r="AY87" s="206"/>
      <c r="AZ87" s="206"/>
      <c r="BA87" s="206"/>
      <c r="BB87" s="206"/>
      <c r="BC87" s="206"/>
      <c r="BD87" s="206"/>
      <c r="BE87" s="206"/>
      <c r="BF87" s="206"/>
      <c r="BG87" s="206"/>
      <c r="BH87" s="206"/>
    </row>
    <row r="88" spans="1:60" outlineLevel="1" x14ac:dyDescent="0.25">
      <c r="A88" s="223"/>
      <c r="B88" s="224"/>
      <c r="C88" s="254" t="s">
        <v>1223</v>
      </c>
      <c r="D88" s="226"/>
      <c r="E88" s="227">
        <v>38.222589999999997</v>
      </c>
      <c r="F88" s="225"/>
      <c r="G88" s="225"/>
      <c r="H88" s="225"/>
      <c r="I88" s="225"/>
      <c r="J88" s="225"/>
      <c r="K88" s="225"/>
      <c r="L88" s="225"/>
      <c r="M88" s="225"/>
      <c r="N88" s="225"/>
      <c r="O88" s="225"/>
      <c r="P88" s="225"/>
      <c r="Q88" s="225"/>
      <c r="R88" s="225"/>
      <c r="S88" s="225"/>
      <c r="T88" s="225"/>
      <c r="U88" s="225"/>
      <c r="V88" s="225"/>
      <c r="W88" s="225"/>
      <c r="X88" s="206"/>
      <c r="Y88" s="206"/>
      <c r="Z88" s="206"/>
      <c r="AA88" s="206"/>
      <c r="AB88" s="206"/>
      <c r="AC88" s="206"/>
      <c r="AD88" s="206"/>
      <c r="AE88" s="206"/>
      <c r="AF88" s="206"/>
      <c r="AG88" s="206" t="s">
        <v>280</v>
      </c>
      <c r="AH88" s="206">
        <v>0</v>
      </c>
      <c r="AI88" s="206"/>
      <c r="AJ88" s="206"/>
      <c r="AK88" s="206"/>
      <c r="AL88" s="206"/>
      <c r="AM88" s="206"/>
      <c r="AN88" s="206"/>
      <c r="AO88" s="206"/>
      <c r="AP88" s="206"/>
      <c r="AQ88" s="206"/>
      <c r="AR88" s="206"/>
      <c r="AS88" s="206"/>
      <c r="AT88" s="206"/>
      <c r="AU88" s="206"/>
      <c r="AV88" s="206"/>
      <c r="AW88" s="206"/>
      <c r="AX88" s="206"/>
      <c r="AY88" s="206"/>
      <c r="AZ88" s="206"/>
      <c r="BA88" s="206"/>
      <c r="BB88" s="206"/>
      <c r="BC88" s="206"/>
      <c r="BD88" s="206"/>
      <c r="BE88" s="206"/>
      <c r="BF88" s="206"/>
      <c r="BG88" s="206"/>
      <c r="BH88" s="206"/>
    </row>
    <row r="89" spans="1:60" outlineLevel="1" x14ac:dyDescent="0.25">
      <c r="A89" s="223"/>
      <c r="B89" s="224"/>
      <c r="C89" s="254" t="s">
        <v>1224</v>
      </c>
      <c r="D89" s="226"/>
      <c r="E89" s="227">
        <v>-18.911999999999999</v>
      </c>
      <c r="F89" s="225"/>
      <c r="G89" s="225"/>
      <c r="H89" s="225"/>
      <c r="I89" s="225"/>
      <c r="J89" s="225"/>
      <c r="K89" s="225"/>
      <c r="L89" s="225"/>
      <c r="M89" s="225"/>
      <c r="N89" s="225"/>
      <c r="O89" s="225"/>
      <c r="P89" s="225"/>
      <c r="Q89" s="225"/>
      <c r="R89" s="225"/>
      <c r="S89" s="225"/>
      <c r="T89" s="225"/>
      <c r="U89" s="225"/>
      <c r="V89" s="225"/>
      <c r="W89" s="225"/>
      <c r="X89" s="206"/>
      <c r="Y89" s="206"/>
      <c r="Z89" s="206"/>
      <c r="AA89" s="206"/>
      <c r="AB89" s="206"/>
      <c r="AC89" s="206"/>
      <c r="AD89" s="206"/>
      <c r="AE89" s="206"/>
      <c r="AF89" s="206"/>
      <c r="AG89" s="206" t="s">
        <v>280</v>
      </c>
      <c r="AH89" s="206">
        <v>0</v>
      </c>
      <c r="AI89" s="206"/>
      <c r="AJ89" s="206"/>
      <c r="AK89" s="206"/>
      <c r="AL89" s="206"/>
      <c r="AM89" s="206"/>
      <c r="AN89" s="206"/>
      <c r="AO89" s="206"/>
      <c r="AP89" s="206"/>
      <c r="AQ89" s="206"/>
      <c r="AR89" s="206"/>
      <c r="AS89" s="206"/>
      <c r="AT89" s="206"/>
      <c r="AU89" s="206"/>
      <c r="AV89" s="206"/>
      <c r="AW89" s="206"/>
      <c r="AX89" s="206"/>
      <c r="AY89" s="206"/>
      <c r="AZ89" s="206"/>
      <c r="BA89" s="206"/>
      <c r="BB89" s="206"/>
      <c r="BC89" s="206"/>
      <c r="BD89" s="206"/>
      <c r="BE89" s="206"/>
      <c r="BF89" s="206"/>
      <c r="BG89" s="206"/>
      <c r="BH89" s="206"/>
    </row>
    <row r="90" spans="1:60" outlineLevel="1" x14ac:dyDescent="0.25">
      <c r="A90" s="237">
        <v>14</v>
      </c>
      <c r="B90" s="238" t="s">
        <v>450</v>
      </c>
      <c r="C90" s="253" t="s">
        <v>451</v>
      </c>
      <c r="D90" s="239" t="s">
        <v>314</v>
      </c>
      <c r="E90" s="240">
        <v>129.08000000000001</v>
      </c>
      <c r="F90" s="241"/>
      <c r="G90" s="242">
        <f>ROUND(E90*F90,2)</f>
        <v>0</v>
      </c>
      <c r="H90" s="241"/>
      <c r="I90" s="242">
        <f>ROUND(E90*H90,2)</f>
        <v>0</v>
      </c>
      <c r="J90" s="241"/>
      <c r="K90" s="242">
        <f>ROUND(E90*J90,2)</f>
        <v>0</v>
      </c>
      <c r="L90" s="242">
        <v>21</v>
      </c>
      <c r="M90" s="242">
        <f>G90*(1+L90/100)</f>
        <v>0</v>
      </c>
      <c r="N90" s="242">
        <v>1.2E-4</v>
      </c>
      <c r="O90" s="242">
        <f>ROUND(E90*N90,2)</f>
        <v>0.02</v>
      </c>
      <c r="P90" s="242">
        <v>0</v>
      </c>
      <c r="Q90" s="243">
        <f>ROUND(E90*P90,2)</f>
        <v>0</v>
      </c>
      <c r="R90" s="225"/>
      <c r="S90" s="225" t="s">
        <v>289</v>
      </c>
      <c r="T90" s="225" t="s">
        <v>277</v>
      </c>
      <c r="U90" s="225">
        <v>0</v>
      </c>
      <c r="V90" s="225">
        <f>ROUND(E90*U90,2)</f>
        <v>0</v>
      </c>
      <c r="W90" s="225"/>
      <c r="X90" s="206"/>
      <c r="Y90" s="206"/>
      <c r="Z90" s="206"/>
      <c r="AA90" s="206"/>
      <c r="AB90" s="206"/>
      <c r="AC90" s="206"/>
      <c r="AD90" s="206"/>
      <c r="AE90" s="206"/>
      <c r="AF90" s="206"/>
      <c r="AG90" s="206" t="s">
        <v>278</v>
      </c>
      <c r="AH90" s="206"/>
      <c r="AI90" s="206"/>
      <c r="AJ90" s="206"/>
      <c r="AK90" s="206"/>
      <c r="AL90" s="206"/>
      <c r="AM90" s="206"/>
      <c r="AN90" s="206"/>
      <c r="AO90" s="206"/>
      <c r="AP90" s="206"/>
      <c r="AQ90" s="206"/>
      <c r="AR90" s="206"/>
      <c r="AS90" s="206"/>
      <c r="AT90" s="206"/>
      <c r="AU90" s="206"/>
      <c r="AV90" s="206"/>
      <c r="AW90" s="206"/>
      <c r="AX90" s="206"/>
      <c r="AY90" s="206"/>
      <c r="AZ90" s="206"/>
      <c r="BA90" s="206"/>
      <c r="BB90" s="206"/>
      <c r="BC90" s="206"/>
      <c r="BD90" s="206"/>
      <c r="BE90" s="206"/>
      <c r="BF90" s="206"/>
      <c r="BG90" s="206"/>
      <c r="BH90" s="206"/>
    </row>
    <row r="91" spans="1:60" outlineLevel="1" x14ac:dyDescent="0.25">
      <c r="A91" s="223"/>
      <c r="B91" s="224"/>
      <c r="C91" s="254" t="s">
        <v>1225</v>
      </c>
      <c r="D91" s="226"/>
      <c r="E91" s="227">
        <v>11.99</v>
      </c>
      <c r="F91" s="225"/>
      <c r="G91" s="225"/>
      <c r="H91" s="225"/>
      <c r="I91" s="225"/>
      <c r="J91" s="225"/>
      <c r="K91" s="225"/>
      <c r="L91" s="225"/>
      <c r="M91" s="225"/>
      <c r="N91" s="225"/>
      <c r="O91" s="225"/>
      <c r="P91" s="225"/>
      <c r="Q91" s="225"/>
      <c r="R91" s="225"/>
      <c r="S91" s="225"/>
      <c r="T91" s="225"/>
      <c r="U91" s="225"/>
      <c r="V91" s="225"/>
      <c r="W91" s="225"/>
      <c r="X91" s="206"/>
      <c r="Y91" s="206"/>
      <c r="Z91" s="206"/>
      <c r="AA91" s="206"/>
      <c r="AB91" s="206"/>
      <c r="AC91" s="206"/>
      <c r="AD91" s="206"/>
      <c r="AE91" s="206"/>
      <c r="AF91" s="206"/>
      <c r="AG91" s="206" t="s">
        <v>280</v>
      </c>
      <c r="AH91" s="206">
        <v>0</v>
      </c>
      <c r="AI91" s="206"/>
      <c r="AJ91" s="206"/>
      <c r="AK91" s="206"/>
      <c r="AL91" s="206"/>
      <c r="AM91" s="206"/>
      <c r="AN91" s="206"/>
      <c r="AO91" s="206"/>
      <c r="AP91" s="206"/>
      <c r="AQ91" s="206"/>
      <c r="AR91" s="206"/>
      <c r="AS91" s="206"/>
      <c r="AT91" s="206"/>
      <c r="AU91" s="206"/>
      <c r="AV91" s="206"/>
      <c r="AW91" s="206"/>
      <c r="AX91" s="206"/>
      <c r="AY91" s="206"/>
      <c r="AZ91" s="206"/>
      <c r="BA91" s="206"/>
      <c r="BB91" s="206"/>
      <c r="BC91" s="206"/>
      <c r="BD91" s="206"/>
      <c r="BE91" s="206"/>
      <c r="BF91" s="206"/>
      <c r="BG91" s="206"/>
      <c r="BH91" s="206"/>
    </row>
    <row r="92" spans="1:60" outlineLevel="1" x14ac:dyDescent="0.25">
      <c r="A92" s="223"/>
      <c r="B92" s="224"/>
      <c r="C92" s="254" t="s">
        <v>1202</v>
      </c>
      <c r="D92" s="226"/>
      <c r="E92" s="227">
        <v>27.93</v>
      </c>
      <c r="F92" s="225"/>
      <c r="G92" s="225"/>
      <c r="H92" s="225"/>
      <c r="I92" s="225"/>
      <c r="J92" s="225"/>
      <c r="K92" s="225"/>
      <c r="L92" s="225"/>
      <c r="M92" s="225"/>
      <c r="N92" s="225"/>
      <c r="O92" s="225"/>
      <c r="P92" s="225"/>
      <c r="Q92" s="225"/>
      <c r="R92" s="225"/>
      <c r="S92" s="225"/>
      <c r="T92" s="225"/>
      <c r="U92" s="225"/>
      <c r="V92" s="225"/>
      <c r="W92" s="225"/>
      <c r="X92" s="206"/>
      <c r="Y92" s="206"/>
      <c r="Z92" s="206"/>
      <c r="AA92" s="206"/>
      <c r="AB92" s="206"/>
      <c r="AC92" s="206"/>
      <c r="AD92" s="206"/>
      <c r="AE92" s="206"/>
      <c r="AF92" s="206"/>
      <c r="AG92" s="206" t="s">
        <v>280</v>
      </c>
      <c r="AH92" s="206">
        <v>0</v>
      </c>
      <c r="AI92" s="206"/>
      <c r="AJ92" s="206"/>
      <c r="AK92" s="206"/>
      <c r="AL92" s="206"/>
      <c r="AM92" s="206"/>
      <c r="AN92" s="206"/>
      <c r="AO92" s="206"/>
      <c r="AP92" s="206"/>
      <c r="AQ92" s="206"/>
      <c r="AR92" s="206"/>
      <c r="AS92" s="206"/>
      <c r="AT92" s="206"/>
      <c r="AU92" s="206"/>
      <c r="AV92" s="206"/>
      <c r="AW92" s="206"/>
      <c r="AX92" s="206"/>
      <c r="AY92" s="206"/>
      <c r="AZ92" s="206"/>
      <c r="BA92" s="206"/>
      <c r="BB92" s="206"/>
      <c r="BC92" s="206"/>
      <c r="BD92" s="206"/>
      <c r="BE92" s="206"/>
      <c r="BF92" s="206"/>
      <c r="BG92" s="206"/>
      <c r="BH92" s="206"/>
    </row>
    <row r="93" spans="1:60" outlineLevel="1" x14ac:dyDescent="0.25">
      <c r="A93" s="223"/>
      <c r="B93" s="224"/>
      <c r="C93" s="254" t="s">
        <v>1226</v>
      </c>
      <c r="D93" s="226"/>
      <c r="E93" s="227">
        <v>38.58</v>
      </c>
      <c r="F93" s="225"/>
      <c r="G93" s="225"/>
      <c r="H93" s="225"/>
      <c r="I93" s="225"/>
      <c r="J93" s="225"/>
      <c r="K93" s="225"/>
      <c r="L93" s="225"/>
      <c r="M93" s="225"/>
      <c r="N93" s="225"/>
      <c r="O93" s="225"/>
      <c r="P93" s="225"/>
      <c r="Q93" s="225"/>
      <c r="R93" s="225"/>
      <c r="S93" s="225"/>
      <c r="T93" s="225"/>
      <c r="U93" s="225"/>
      <c r="V93" s="225"/>
      <c r="W93" s="225"/>
      <c r="X93" s="206"/>
      <c r="Y93" s="206"/>
      <c r="Z93" s="206"/>
      <c r="AA93" s="206"/>
      <c r="AB93" s="206"/>
      <c r="AC93" s="206"/>
      <c r="AD93" s="206"/>
      <c r="AE93" s="206"/>
      <c r="AF93" s="206"/>
      <c r="AG93" s="206" t="s">
        <v>280</v>
      </c>
      <c r="AH93" s="206">
        <v>0</v>
      </c>
      <c r="AI93" s="206"/>
      <c r="AJ93" s="206"/>
      <c r="AK93" s="206"/>
      <c r="AL93" s="206"/>
      <c r="AM93" s="206"/>
      <c r="AN93" s="206"/>
      <c r="AO93" s="206"/>
      <c r="AP93" s="206"/>
      <c r="AQ93" s="206"/>
      <c r="AR93" s="206"/>
      <c r="AS93" s="206"/>
      <c r="AT93" s="206"/>
      <c r="AU93" s="206"/>
      <c r="AV93" s="206"/>
      <c r="AW93" s="206"/>
      <c r="AX93" s="206"/>
      <c r="AY93" s="206"/>
      <c r="AZ93" s="206"/>
      <c r="BA93" s="206"/>
      <c r="BB93" s="206"/>
      <c r="BC93" s="206"/>
      <c r="BD93" s="206"/>
      <c r="BE93" s="206"/>
      <c r="BF93" s="206"/>
      <c r="BG93" s="206"/>
      <c r="BH93" s="206"/>
    </row>
    <row r="94" spans="1:60" outlineLevel="1" x14ac:dyDescent="0.25">
      <c r="A94" s="223"/>
      <c r="B94" s="224"/>
      <c r="C94" s="254" t="s">
        <v>1204</v>
      </c>
      <c r="D94" s="226"/>
      <c r="E94" s="227">
        <v>10.93</v>
      </c>
      <c r="F94" s="225"/>
      <c r="G94" s="225"/>
      <c r="H94" s="225"/>
      <c r="I94" s="225"/>
      <c r="J94" s="225"/>
      <c r="K94" s="225"/>
      <c r="L94" s="225"/>
      <c r="M94" s="225"/>
      <c r="N94" s="225"/>
      <c r="O94" s="225"/>
      <c r="P94" s="225"/>
      <c r="Q94" s="225"/>
      <c r="R94" s="225"/>
      <c r="S94" s="225"/>
      <c r="T94" s="225"/>
      <c r="U94" s="225"/>
      <c r="V94" s="225"/>
      <c r="W94" s="225"/>
      <c r="X94" s="206"/>
      <c r="Y94" s="206"/>
      <c r="Z94" s="206"/>
      <c r="AA94" s="206"/>
      <c r="AB94" s="206"/>
      <c r="AC94" s="206"/>
      <c r="AD94" s="206"/>
      <c r="AE94" s="206"/>
      <c r="AF94" s="206"/>
      <c r="AG94" s="206" t="s">
        <v>280</v>
      </c>
      <c r="AH94" s="206">
        <v>0</v>
      </c>
      <c r="AI94" s="206"/>
      <c r="AJ94" s="206"/>
      <c r="AK94" s="206"/>
      <c r="AL94" s="206"/>
      <c r="AM94" s="206"/>
      <c r="AN94" s="206"/>
      <c r="AO94" s="206"/>
      <c r="AP94" s="206"/>
      <c r="AQ94" s="206"/>
      <c r="AR94" s="206"/>
      <c r="AS94" s="206"/>
      <c r="AT94" s="206"/>
      <c r="AU94" s="206"/>
      <c r="AV94" s="206"/>
      <c r="AW94" s="206"/>
      <c r="AX94" s="206"/>
      <c r="AY94" s="206"/>
      <c r="AZ94" s="206"/>
      <c r="BA94" s="206"/>
      <c r="BB94" s="206"/>
      <c r="BC94" s="206"/>
      <c r="BD94" s="206"/>
      <c r="BE94" s="206"/>
      <c r="BF94" s="206"/>
      <c r="BG94" s="206"/>
      <c r="BH94" s="206"/>
    </row>
    <row r="95" spans="1:60" outlineLevel="1" x14ac:dyDescent="0.25">
      <c r="A95" s="223"/>
      <c r="B95" s="224"/>
      <c r="C95" s="254" t="s">
        <v>1227</v>
      </c>
      <c r="D95" s="226"/>
      <c r="E95" s="227">
        <v>7.13</v>
      </c>
      <c r="F95" s="225"/>
      <c r="G95" s="225"/>
      <c r="H95" s="225"/>
      <c r="I95" s="225"/>
      <c r="J95" s="225"/>
      <c r="K95" s="225"/>
      <c r="L95" s="225"/>
      <c r="M95" s="225"/>
      <c r="N95" s="225"/>
      <c r="O95" s="225"/>
      <c r="P95" s="225"/>
      <c r="Q95" s="225"/>
      <c r="R95" s="225"/>
      <c r="S95" s="225"/>
      <c r="T95" s="225"/>
      <c r="U95" s="225"/>
      <c r="V95" s="225"/>
      <c r="W95" s="225"/>
      <c r="X95" s="206"/>
      <c r="Y95" s="206"/>
      <c r="Z95" s="206"/>
      <c r="AA95" s="206"/>
      <c r="AB95" s="206"/>
      <c r="AC95" s="206"/>
      <c r="AD95" s="206"/>
      <c r="AE95" s="206"/>
      <c r="AF95" s="206"/>
      <c r="AG95" s="206" t="s">
        <v>280</v>
      </c>
      <c r="AH95" s="206">
        <v>0</v>
      </c>
      <c r="AI95" s="206"/>
      <c r="AJ95" s="206"/>
      <c r="AK95" s="206"/>
      <c r="AL95" s="206"/>
      <c r="AM95" s="206"/>
      <c r="AN95" s="206"/>
      <c r="AO95" s="206"/>
      <c r="AP95" s="206"/>
      <c r="AQ95" s="206"/>
      <c r="AR95" s="206"/>
      <c r="AS95" s="206"/>
      <c r="AT95" s="206"/>
      <c r="AU95" s="206"/>
      <c r="AV95" s="206"/>
      <c r="AW95" s="206"/>
      <c r="AX95" s="206"/>
      <c r="AY95" s="206"/>
      <c r="AZ95" s="206"/>
      <c r="BA95" s="206"/>
      <c r="BB95" s="206"/>
      <c r="BC95" s="206"/>
      <c r="BD95" s="206"/>
      <c r="BE95" s="206"/>
      <c r="BF95" s="206"/>
      <c r="BG95" s="206"/>
      <c r="BH95" s="206"/>
    </row>
    <row r="96" spans="1:60" outlineLevel="1" x14ac:dyDescent="0.25">
      <c r="A96" s="223"/>
      <c r="B96" s="224"/>
      <c r="C96" s="254" t="s">
        <v>1228</v>
      </c>
      <c r="D96" s="226"/>
      <c r="E96" s="227">
        <v>20.190000000000001</v>
      </c>
      <c r="F96" s="225"/>
      <c r="G96" s="225"/>
      <c r="H96" s="225"/>
      <c r="I96" s="225"/>
      <c r="J96" s="225"/>
      <c r="K96" s="225"/>
      <c r="L96" s="225"/>
      <c r="M96" s="225"/>
      <c r="N96" s="225"/>
      <c r="O96" s="225"/>
      <c r="P96" s="225"/>
      <c r="Q96" s="225"/>
      <c r="R96" s="225"/>
      <c r="S96" s="225"/>
      <c r="T96" s="225"/>
      <c r="U96" s="225"/>
      <c r="V96" s="225"/>
      <c r="W96" s="225"/>
      <c r="X96" s="206"/>
      <c r="Y96" s="206"/>
      <c r="Z96" s="206"/>
      <c r="AA96" s="206"/>
      <c r="AB96" s="206"/>
      <c r="AC96" s="206"/>
      <c r="AD96" s="206"/>
      <c r="AE96" s="206"/>
      <c r="AF96" s="206"/>
      <c r="AG96" s="206" t="s">
        <v>280</v>
      </c>
      <c r="AH96" s="206">
        <v>0</v>
      </c>
      <c r="AI96" s="206"/>
      <c r="AJ96" s="206"/>
      <c r="AK96" s="206"/>
      <c r="AL96" s="206"/>
      <c r="AM96" s="206"/>
      <c r="AN96" s="206"/>
      <c r="AO96" s="206"/>
      <c r="AP96" s="206"/>
      <c r="AQ96" s="206"/>
      <c r="AR96" s="206"/>
      <c r="AS96" s="206"/>
      <c r="AT96" s="206"/>
      <c r="AU96" s="206"/>
      <c r="AV96" s="206"/>
      <c r="AW96" s="206"/>
      <c r="AX96" s="206"/>
      <c r="AY96" s="206"/>
      <c r="AZ96" s="206"/>
      <c r="BA96" s="206"/>
      <c r="BB96" s="206"/>
      <c r="BC96" s="206"/>
      <c r="BD96" s="206"/>
      <c r="BE96" s="206"/>
      <c r="BF96" s="206"/>
      <c r="BG96" s="206"/>
      <c r="BH96" s="206"/>
    </row>
    <row r="97" spans="1:60" outlineLevel="1" x14ac:dyDescent="0.25">
      <c r="A97" s="223"/>
      <c r="B97" s="224"/>
      <c r="C97" s="254" t="s">
        <v>1207</v>
      </c>
      <c r="D97" s="226"/>
      <c r="E97" s="227">
        <v>8.2100000000000009</v>
      </c>
      <c r="F97" s="225"/>
      <c r="G97" s="225"/>
      <c r="H97" s="225"/>
      <c r="I97" s="225"/>
      <c r="J97" s="225"/>
      <c r="K97" s="225"/>
      <c r="L97" s="225"/>
      <c r="M97" s="225"/>
      <c r="N97" s="225"/>
      <c r="O97" s="225"/>
      <c r="P97" s="225"/>
      <c r="Q97" s="225"/>
      <c r="R97" s="225"/>
      <c r="S97" s="225"/>
      <c r="T97" s="225"/>
      <c r="U97" s="225"/>
      <c r="V97" s="225"/>
      <c r="W97" s="225"/>
      <c r="X97" s="206"/>
      <c r="Y97" s="206"/>
      <c r="Z97" s="206"/>
      <c r="AA97" s="206"/>
      <c r="AB97" s="206"/>
      <c r="AC97" s="206"/>
      <c r="AD97" s="206"/>
      <c r="AE97" s="206"/>
      <c r="AF97" s="206"/>
      <c r="AG97" s="206" t="s">
        <v>280</v>
      </c>
      <c r="AH97" s="206">
        <v>0</v>
      </c>
      <c r="AI97" s="206"/>
      <c r="AJ97" s="206"/>
      <c r="AK97" s="206"/>
      <c r="AL97" s="206"/>
      <c r="AM97" s="206"/>
      <c r="AN97" s="206"/>
      <c r="AO97" s="206"/>
      <c r="AP97" s="206"/>
      <c r="AQ97" s="206"/>
      <c r="AR97" s="206"/>
      <c r="AS97" s="206"/>
      <c r="AT97" s="206"/>
      <c r="AU97" s="206"/>
      <c r="AV97" s="206"/>
      <c r="AW97" s="206"/>
      <c r="AX97" s="206"/>
      <c r="AY97" s="206"/>
      <c r="AZ97" s="206"/>
      <c r="BA97" s="206"/>
      <c r="BB97" s="206"/>
      <c r="BC97" s="206"/>
      <c r="BD97" s="206"/>
      <c r="BE97" s="206"/>
      <c r="BF97" s="206"/>
      <c r="BG97" s="206"/>
      <c r="BH97" s="206"/>
    </row>
    <row r="98" spans="1:60" outlineLevel="1" x14ac:dyDescent="0.25">
      <c r="A98" s="223"/>
      <c r="B98" s="224"/>
      <c r="C98" s="254" t="s">
        <v>1229</v>
      </c>
      <c r="D98" s="226"/>
      <c r="E98" s="227">
        <v>2</v>
      </c>
      <c r="F98" s="225"/>
      <c r="G98" s="225"/>
      <c r="H98" s="225"/>
      <c r="I98" s="225"/>
      <c r="J98" s="225"/>
      <c r="K98" s="225"/>
      <c r="L98" s="225"/>
      <c r="M98" s="225"/>
      <c r="N98" s="225"/>
      <c r="O98" s="225"/>
      <c r="P98" s="225"/>
      <c r="Q98" s="225"/>
      <c r="R98" s="225"/>
      <c r="S98" s="225"/>
      <c r="T98" s="225"/>
      <c r="U98" s="225"/>
      <c r="V98" s="225"/>
      <c r="W98" s="225"/>
      <c r="X98" s="206"/>
      <c r="Y98" s="206"/>
      <c r="Z98" s="206"/>
      <c r="AA98" s="206"/>
      <c r="AB98" s="206"/>
      <c r="AC98" s="206"/>
      <c r="AD98" s="206"/>
      <c r="AE98" s="206"/>
      <c r="AF98" s="206"/>
      <c r="AG98" s="206" t="s">
        <v>280</v>
      </c>
      <c r="AH98" s="206">
        <v>0</v>
      </c>
      <c r="AI98" s="206"/>
      <c r="AJ98" s="206"/>
      <c r="AK98" s="206"/>
      <c r="AL98" s="206"/>
      <c r="AM98" s="206"/>
      <c r="AN98" s="206"/>
      <c r="AO98" s="206"/>
      <c r="AP98" s="206"/>
      <c r="AQ98" s="206"/>
      <c r="AR98" s="206"/>
      <c r="AS98" s="206"/>
      <c r="AT98" s="206"/>
      <c r="AU98" s="206"/>
      <c r="AV98" s="206"/>
      <c r="AW98" s="206"/>
      <c r="AX98" s="206"/>
      <c r="AY98" s="206"/>
      <c r="AZ98" s="206"/>
      <c r="BA98" s="206"/>
      <c r="BB98" s="206"/>
      <c r="BC98" s="206"/>
      <c r="BD98" s="206"/>
      <c r="BE98" s="206"/>
      <c r="BF98" s="206"/>
      <c r="BG98" s="206"/>
      <c r="BH98" s="206"/>
    </row>
    <row r="99" spans="1:60" outlineLevel="1" x14ac:dyDescent="0.25">
      <c r="A99" s="223"/>
      <c r="B99" s="224"/>
      <c r="C99" s="254" t="s">
        <v>1230</v>
      </c>
      <c r="D99" s="226"/>
      <c r="E99" s="227">
        <v>2.12</v>
      </c>
      <c r="F99" s="225"/>
      <c r="G99" s="225"/>
      <c r="H99" s="225"/>
      <c r="I99" s="225"/>
      <c r="J99" s="225"/>
      <c r="K99" s="225"/>
      <c r="L99" s="225"/>
      <c r="M99" s="225"/>
      <c r="N99" s="225"/>
      <c r="O99" s="225"/>
      <c r="P99" s="225"/>
      <c r="Q99" s="225"/>
      <c r="R99" s="225"/>
      <c r="S99" s="225"/>
      <c r="T99" s="225"/>
      <c r="U99" s="225"/>
      <c r="V99" s="225"/>
      <c r="W99" s="225"/>
      <c r="X99" s="206"/>
      <c r="Y99" s="206"/>
      <c r="Z99" s="206"/>
      <c r="AA99" s="206"/>
      <c r="AB99" s="206"/>
      <c r="AC99" s="206"/>
      <c r="AD99" s="206"/>
      <c r="AE99" s="206"/>
      <c r="AF99" s="206"/>
      <c r="AG99" s="206" t="s">
        <v>280</v>
      </c>
      <c r="AH99" s="206">
        <v>0</v>
      </c>
      <c r="AI99" s="206"/>
      <c r="AJ99" s="206"/>
      <c r="AK99" s="206"/>
      <c r="AL99" s="206"/>
      <c r="AM99" s="206"/>
      <c r="AN99" s="206"/>
      <c r="AO99" s="206"/>
      <c r="AP99" s="206"/>
      <c r="AQ99" s="206"/>
      <c r="AR99" s="206"/>
      <c r="AS99" s="206"/>
      <c r="AT99" s="206"/>
      <c r="AU99" s="206"/>
      <c r="AV99" s="206"/>
      <c r="AW99" s="206"/>
      <c r="AX99" s="206"/>
      <c r="AY99" s="206"/>
      <c r="AZ99" s="206"/>
      <c r="BA99" s="206"/>
      <c r="BB99" s="206"/>
      <c r="BC99" s="206"/>
      <c r="BD99" s="206"/>
      <c r="BE99" s="206"/>
      <c r="BF99" s="206"/>
      <c r="BG99" s="206"/>
      <c r="BH99" s="206"/>
    </row>
    <row r="100" spans="1:60" x14ac:dyDescent="0.25">
      <c r="A100" s="231" t="s">
        <v>271</v>
      </c>
      <c r="B100" s="232" t="s">
        <v>144</v>
      </c>
      <c r="C100" s="252" t="s">
        <v>145</v>
      </c>
      <c r="D100" s="233"/>
      <c r="E100" s="234"/>
      <c r="F100" s="235"/>
      <c r="G100" s="235">
        <f>SUMIF(AG101:AG111,"&lt;&gt;NOR",G101:G111)</f>
        <v>0</v>
      </c>
      <c r="H100" s="235"/>
      <c r="I100" s="235">
        <f>SUM(I101:I111)</f>
        <v>0</v>
      </c>
      <c r="J100" s="235"/>
      <c r="K100" s="235">
        <f>SUM(K101:K111)</f>
        <v>0</v>
      </c>
      <c r="L100" s="235"/>
      <c r="M100" s="235">
        <f>SUM(M101:M111)</f>
        <v>0</v>
      </c>
      <c r="N100" s="235"/>
      <c r="O100" s="235">
        <f>SUM(O101:O111)</f>
        <v>0.29000000000000004</v>
      </c>
      <c r="P100" s="235"/>
      <c r="Q100" s="236">
        <f>SUM(Q101:Q111)</f>
        <v>0</v>
      </c>
      <c r="R100" s="230"/>
      <c r="S100" s="230"/>
      <c r="T100" s="230"/>
      <c r="U100" s="230"/>
      <c r="V100" s="230">
        <f>SUM(V101:V111)</f>
        <v>18.600000000000001</v>
      </c>
      <c r="W100" s="230"/>
      <c r="AG100" t="s">
        <v>272</v>
      </c>
    </row>
    <row r="101" spans="1:60" ht="20.399999999999999" outlineLevel="1" x14ac:dyDescent="0.25">
      <c r="A101" s="237">
        <v>15</v>
      </c>
      <c r="B101" s="238" t="s">
        <v>1020</v>
      </c>
      <c r="C101" s="253" t="s">
        <v>1021</v>
      </c>
      <c r="D101" s="239" t="s">
        <v>333</v>
      </c>
      <c r="E101" s="240">
        <v>4</v>
      </c>
      <c r="F101" s="241"/>
      <c r="G101" s="242">
        <f>ROUND(E101*F101,2)</f>
        <v>0</v>
      </c>
      <c r="H101" s="241"/>
      <c r="I101" s="242">
        <f>ROUND(E101*H101,2)</f>
        <v>0</v>
      </c>
      <c r="J101" s="241"/>
      <c r="K101" s="242">
        <f>ROUND(E101*J101,2)</f>
        <v>0</v>
      </c>
      <c r="L101" s="242">
        <v>21</v>
      </c>
      <c r="M101" s="242">
        <f>G101*(1+L101/100)</f>
        <v>0</v>
      </c>
      <c r="N101" s="242">
        <v>3.0269999999999998E-2</v>
      </c>
      <c r="O101" s="242">
        <f>ROUND(E101*N101,2)</f>
        <v>0.12</v>
      </c>
      <c r="P101" s="242">
        <v>0</v>
      </c>
      <c r="Q101" s="243">
        <f>ROUND(E101*P101,2)</f>
        <v>0</v>
      </c>
      <c r="R101" s="225"/>
      <c r="S101" s="225" t="s">
        <v>276</v>
      </c>
      <c r="T101" s="225" t="s">
        <v>277</v>
      </c>
      <c r="U101" s="225">
        <v>1.86</v>
      </c>
      <c r="V101" s="225">
        <f>ROUND(E101*U101,2)</f>
        <v>7.44</v>
      </c>
      <c r="W101" s="225"/>
      <c r="X101" s="206"/>
      <c r="Y101" s="206"/>
      <c r="Z101" s="206"/>
      <c r="AA101" s="206"/>
      <c r="AB101" s="206"/>
      <c r="AC101" s="206"/>
      <c r="AD101" s="206"/>
      <c r="AE101" s="206"/>
      <c r="AF101" s="206"/>
      <c r="AG101" s="206" t="s">
        <v>278</v>
      </c>
      <c r="AH101" s="206"/>
      <c r="AI101" s="206"/>
      <c r="AJ101" s="206"/>
      <c r="AK101" s="206"/>
      <c r="AL101" s="206"/>
      <c r="AM101" s="206"/>
      <c r="AN101" s="206"/>
      <c r="AO101" s="206"/>
      <c r="AP101" s="206"/>
      <c r="AQ101" s="206"/>
      <c r="AR101" s="206"/>
      <c r="AS101" s="206"/>
      <c r="AT101" s="206"/>
      <c r="AU101" s="206"/>
      <c r="AV101" s="206"/>
      <c r="AW101" s="206"/>
      <c r="AX101" s="206"/>
      <c r="AY101" s="206"/>
      <c r="AZ101" s="206"/>
      <c r="BA101" s="206"/>
      <c r="BB101" s="206"/>
      <c r="BC101" s="206"/>
      <c r="BD101" s="206"/>
      <c r="BE101" s="206"/>
      <c r="BF101" s="206"/>
      <c r="BG101" s="206"/>
      <c r="BH101" s="206"/>
    </row>
    <row r="102" spans="1:60" outlineLevel="1" x14ac:dyDescent="0.25">
      <c r="A102" s="223"/>
      <c r="B102" s="224"/>
      <c r="C102" s="254" t="s">
        <v>1231</v>
      </c>
      <c r="D102" s="226"/>
      <c r="E102" s="227">
        <v>3</v>
      </c>
      <c r="F102" s="225"/>
      <c r="G102" s="225"/>
      <c r="H102" s="225"/>
      <c r="I102" s="225"/>
      <c r="J102" s="225"/>
      <c r="K102" s="225"/>
      <c r="L102" s="225"/>
      <c r="M102" s="225"/>
      <c r="N102" s="225"/>
      <c r="O102" s="225"/>
      <c r="P102" s="225"/>
      <c r="Q102" s="225"/>
      <c r="R102" s="225"/>
      <c r="S102" s="225"/>
      <c r="T102" s="225"/>
      <c r="U102" s="225"/>
      <c r="V102" s="225"/>
      <c r="W102" s="225"/>
      <c r="X102" s="206"/>
      <c r="Y102" s="206"/>
      <c r="Z102" s="206"/>
      <c r="AA102" s="206"/>
      <c r="AB102" s="206"/>
      <c r="AC102" s="206"/>
      <c r="AD102" s="206"/>
      <c r="AE102" s="206"/>
      <c r="AF102" s="206"/>
      <c r="AG102" s="206" t="s">
        <v>280</v>
      </c>
      <c r="AH102" s="206">
        <v>0</v>
      </c>
      <c r="AI102" s="206"/>
      <c r="AJ102" s="206"/>
      <c r="AK102" s="206"/>
      <c r="AL102" s="206"/>
      <c r="AM102" s="206"/>
      <c r="AN102" s="206"/>
      <c r="AO102" s="206"/>
      <c r="AP102" s="206"/>
      <c r="AQ102" s="206"/>
      <c r="AR102" s="206"/>
      <c r="AS102" s="206"/>
      <c r="AT102" s="206"/>
      <c r="AU102" s="206"/>
      <c r="AV102" s="206"/>
      <c r="AW102" s="206"/>
      <c r="AX102" s="206"/>
      <c r="AY102" s="206"/>
      <c r="AZ102" s="206"/>
      <c r="BA102" s="206"/>
      <c r="BB102" s="206"/>
      <c r="BC102" s="206"/>
      <c r="BD102" s="206"/>
      <c r="BE102" s="206"/>
      <c r="BF102" s="206"/>
      <c r="BG102" s="206"/>
      <c r="BH102" s="206"/>
    </row>
    <row r="103" spans="1:60" outlineLevel="1" x14ac:dyDescent="0.25">
      <c r="A103" s="223"/>
      <c r="B103" s="224"/>
      <c r="C103" s="254" t="s">
        <v>1232</v>
      </c>
      <c r="D103" s="226"/>
      <c r="E103" s="227">
        <v>1</v>
      </c>
      <c r="F103" s="225"/>
      <c r="G103" s="225"/>
      <c r="H103" s="225"/>
      <c r="I103" s="225"/>
      <c r="J103" s="225"/>
      <c r="K103" s="225"/>
      <c r="L103" s="225"/>
      <c r="M103" s="225"/>
      <c r="N103" s="225"/>
      <c r="O103" s="225"/>
      <c r="P103" s="225"/>
      <c r="Q103" s="225"/>
      <c r="R103" s="225"/>
      <c r="S103" s="225"/>
      <c r="T103" s="225"/>
      <c r="U103" s="225"/>
      <c r="V103" s="225"/>
      <c r="W103" s="225"/>
      <c r="X103" s="206"/>
      <c r="Y103" s="206"/>
      <c r="Z103" s="206"/>
      <c r="AA103" s="206"/>
      <c r="AB103" s="206"/>
      <c r="AC103" s="206"/>
      <c r="AD103" s="206"/>
      <c r="AE103" s="206"/>
      <c r="AF103" s="206"/>
      <c r="AG103" s="206" t="s">
        <v>280</v>
      </c>
      <c r="AH103" s="206">
        <v>0</v>
      </c>
      <c r="AI103" s="206"/>
      <c r="AJ103" s="206"/>
      <c r="AK103" s="206"/>
      <c r="AL103" s="206"/>
      <c r="AM103" s="206"/>
      <c r="AN103" s="206"/>
      <c r="AO103" s="206"/>
      <c r="AP103" s="206"/>
      <c r="AQ103" s="206"/>
      <c r="AR103" s="206"/>
      <c r="AS103" s="206"/>
      <c r="AT103" s="206"/>
      <c r="AU103" s="206"/>
      <c r="AV103" s="206"/>
      <c r="AW103" s="206"/>
      <c r="AX103" s="206"/>
      <c r="AY103" s="206"/>
      <c r="AZ103" s="206"/>
      <c r="BA103" s="206"/>
      <c r="BB103" s="206"/>
      <c r="BC103" s="206"/>
      <c r="BD103" s="206"/>
      <c r="BE103" s="206"/>
      <c r="BF103" s="206"/>
      <c r="BG103" s="206"/>
      <c r="BH103" s="206"/>
    </row>
    <row r="104" spans="1:60" ht="20.399999999999999" outlineLevel="1" x14ac:dyDescent="0.25">
      <c r="A104" s="237">
        <v>16</v>
      </c>
      <c r="B104" s="238" t="s">
        <v>1026</v>
      </c>
      <c r="C104" s="253" t="s">
        <v>1027</v>
      </c>
      <c r="D104" s="239" t="s">
        <v>333</v>
      </c>
      <c r="E104" s="240">
        <v>1</v>
      </c>
      <c r="F104" s="241"/>
      <c r="G104" s="242">
        <f>ROUND(E104*F104,2)</f>
        <v>0</v>
      </c>
      <c r="H104" s="241"/>
      <c r="I104" s="242">
        <f>ROUND(E104*H104,2)</f>
        <v>0</v>
      </c>
      <c r="J104" s="241"/>
      <c r="K104" s="242">
        <f>ROUND(E104*J104,2)</f>
        <v>0</v>
      </c>
      <c r="L104" s="242">
        <v>21</v>
      </c>
      <c r="M104" s="242">
        <f>G104*(1+L104/100)</f>
        <v>0</v>
      </c>
      <c r="N104" s="242">
        <v>3.083E-2</v>
      </c>
      <c r="O104" s="242">
        <f>ROUND(E104*N104,2)</f>
        <v>0.03</v>
      </c>
      <c r="P104" s="242">
        <v>0</v>
      </c>
      <c r="Q104" s="243">
        <f>ROUND(E104*P104,2)</f>
        <v>0</v>
      </c>
      <c r="R104" s="225"/>
      <c r="S104" s="225" t="s">
        <v>276</v>
      </c>
      <c r="T104" s="225" t="s">
        <v>277</v>
      </c>
      <c r="U104" s="225">
        <v>1.86</v>
      </c>
      <c r="V104" s="225">
        <f>ROUND(E104*U104,2)</f>
        <v>1.86</v>
      </c>
      <c r="W104" s="225"/>
      <c r="X104" s="206"/>
      <c r="Y104" s="206"/>
      <c r="Z104" s="206"/>
      <c r="AA104" s="206"/>
      <c r="AB104" s="206"/>
      <c r="AC104" s="206"/>
      <c r="AD104" s="206"/>
      <c r="AE104" s="206"/>
      <c r="AF104" s="206"/>
      <c r="AG104" s="206" t="s">
        <v>278</v>
      </c>
      <c r="AH104" s="206"/>
      <c r="AI104" s="206"/>
      <c r="AJ104" s="206"/>
      <c r="AK104" s="206"/>
      <c r="AL104" s="206"/>
      <c r="AM104" s="206"/>
      <c r="AN104" s="206"/>
      <c r="AO104" s="206"/>
      <c r="AP104" s="206"/>
      <c r="AQ104" s="206"/>
      <c r="AR104" s="206"/>
      <c r="AS104" s="206"/>
      <c r="AT104" s="206"/>
      <c r="AU104" s="206"/>
      <c r="AV104" s="206"/>
      <c r="AW104" s="206"/>
      <c r="AX104" s="206"/>
      <c r="AY104" s="206"/>
      <c r="AZ104" s="206"/>
      <c r="BA104" s="206"/>
      <c r="BB104" s="206"/>
      <c r="BC104" s="206"/>
      <c r="BD104" s="206"/>
      <c r="BE104" s="206"/>
      <c r="BF104" s="206"/>
      <c r="BG104" s="206"/>
      <c r="BH104" s="206"/>
    </row>
    <row r="105" spans="1:60" outlineLevel="1" x14ac:dyDescent="0.25">
      <c r="A105" s="223"/>
      <c r="B105" s="224"/>
      <c r="C105" s="254" t="s">
        <v>1233</v>
      </c>
      <c r="D105" s="226"/>
      <c r="E105" s="227">
        <v>1</v>
      </c>
      <c r="F105" s="225"/>
      <c r="G105" s="225"/>
      <c r="H105" s="225"/>
      <c r="I105" s="225"/>
      <c r="J105" s="225"/>
      <c r="K105" s="225"/>
      <c r="L105" s="225"/>
      <c r="M105" s="225"/>
      <c r="N105" s="225"/>
      <c r="O105" s="225"/>
      <c r="P105" s="225"/>
      <c r="Q105" s="225"/>
      <c r="R105" s="225"/>
      <c r="S105" s="225"/>
      <c r="T105" s="225"/>
      <c r="U105" s="225"/>
      <c r="V105" s="225"/>
      <c r="W105" s="225"/>
      <c r="X105" s="206"/>
      <c r="Y105" s="206"/>
      <c r="Z105" s="206"/>
      <c r="AA105" s="206"/>
      <c r="AB105" s="206"/>
      <c r="AC105" s="206"/>
      <c r="AD105" s="206"/>
      <c r="AE105" s="206"/>
      <c r="AF105" s="206"/>
      <c r="AG105" s="206" t="s">
        <v>280</v>
      </c>
      <c r="AH105" s="206">
        <v>0</v>
      </c>
      <c r="AI105" s="206"/>
      <c r="AJ105" s="206"/>
      <c r="AK105" s="206"/>
      <c r="AL105" s="206"/>
      <c r="AM105" s="206"/>
      <c r="AN105" s="206"/>
      <c r="AO105" s="206"/>
      <c r="AP105" s="206"/>
      <c r="AQ105" s="206"/>
      <c r="AR105" s="206"/>
      <c r="AS105" s="206"/>
      <c r="AT105" s="206"/>
      <c r="AU105" s="206"/>
      <c r="AV105" s="206"/>
      <c r="AW105" s="206"/>
      <c r="AX105" s="206"/>
      <c r="AY105" s="206"/>
      <c r="AZ105" s="206"/>
      <c r="BA105" s="206"/>
      <c r="BB105" s="206"/>
      <c r="BC105" s="206"/>
      <c r="BD105" s="206"/>
      <c r="BE105" s="206"/>
      <c r="BF105" s="206"/>
      <c r="BG105" s="206"/>
      <c r="BH105" s="206"/>
    </row>
    <row r="106" spans="1:60" ht="20.399999999999999" outlineLevel="1" x14ac:dyDescent="0.25">
      <c r="A106" s="237">
        <v>17</v>
      </c>
      <c r="B106" s="238" t="s">
        <v>492</v>
      </c>
      <c r="C106" s="253" t="s">
        <v>493</v>
      </c>
      <c r="D106" s="239" t="s">
        <v>333</v>
      </c>
      <c r="E106" s="240">
        <v>5</v>
      </c>
      <c r="F106" s="241"/>
      <c r="G106" s="242">
        <f>ROUND(E106*F106,2)</f>
        <v>0</v>
      </c>
      <c r="H106" s="241"/>
      <c r="I106" s="242">
        <f>ROUND(E106*H106,2)</f>
        <v>0</v>
      </c>
      <c r="J106" s="241"/>
      <c r="K106" s="242">
        <f>ROUND(E106*J106,2)</f>
        <v>0</v>
      </c>
      <c r="L106" s="242">
        <v>21</v>
      </c>
      <c r="M106" s="242">
        <f>G106*(1+L106/100)</f>
        <v>0</v>
      </c>
      <c r="N106" s="242">
        <v>2.8969999999999999E-2</v>
      </c>
      <c r="O106" s="242">
        <f>ROUND(E106*N106,2)</f>
        <v>0.14000000000000001</v>
      </c>
      <c r="P106" s="242">
        <v>0</v>
      </c>
      <c r="Q106" s="243">
        <f>ROUND(E106*P106,2)</f>
        <v>0</v>
      </c>
      <c r="R106" s="225"/>
      <c r="S106" s="225" t="s">
        <v>276</v>
      </c>
      <c r="T106" s="225" t="s">
        <v>277</v>
      </c>
      <c r="U106" s="225">
        <v>1.86</v>
      </c>
      <c r="V106" s="225">
        <f>ROUND(E106*U106,2)</f>
        <v>9.3000000000000007</v>
      </c>
      <c r="W106" s="225"/>
      <c r="X106" s="206"/>
      <c r="Y106" s="206"/>
      <c r="Z106" s="206"/>
      <c r="AA106" s="206"/>
      <c r="AB106" s="206"/>
      <c r="AC106" s="206"/>
      <c r="AD106" s="206"/>
      <c r="AE106" s="206"/>
      <c r="AF106" s="206"/>
      <c r="AG106" s="206" t="s">
        <v>278</v>
      </c>
      <c r="AH106" s="206"/>
      <c r="AI106" s="206"/>
      <c r="AJ106" s="206"/>
      <c r="AK106" s="206"/>
      <c r="AL106" s="206"/>
      <c r="AM106" s="206"/>
      <c r="AN106" s="206"/>
      <c r="AO106" s="206"/>
      <c r="AP106" s="206"/>
      <c r="AQ106" s="206"/>
      <c r="AR106" s="206"/>
      <c r="AS106" s="206"/>
      <c r="AT106" s="206"/>
      <c r="AU106" s="206"/>
      <c r="AV106" s="206"/>
      <c r="AW106" s="206"/>
      <c r="AX106" s="206"/>
      <c r="AY106" s="206"/>
      <c r="AZ106" s="206"/>
      <c r="BA106" s="206"/>
      <c r="BB106" s="206"/>
      <c r="BC106" s="206"/>
      <c r="BD106" s="206"/>
      <c r="BE106" s="206"/>
      <c r="BF106" s="206"/>
      <c r="BG106" s="206"/>
      <c r="BH106" s="206"/>
    </row>
    <row r="107" spans="1:60" outlineLevel="1" x14ac:dyDescent="0.25">
      <c r="A107" s="223"/>
      <c r="B107" s="224"/>
      <c r="C107" s="254" t="s">
        <v>1234</v>
      </c>
      <c r="D107" s="226"/>
      <c r="E107" s="227">
        <v>1</v>
      </c>
      <c r="F107" s="225"/>
      <c r="G107" s="225"/>
      <c r="H107" s="225"/>
      <c r="I107" s="225"/>
      <c r="J107" s="225"/>
      <c r="K107" s="225"/>
      <c r="L107" s="225"/>
      <c r="M107" s="225"/>
      <c r="N107" s="225"/>
      <c r="O107" s="225"/>
      <c r="P107" s="225"/>
      <c r="Q107" s="225"/>
      <c r="R107" s="225"/>
      <c r="S107" s="225"/>
      <c r="T107" s="225"/>
      <c r="U107" s="225"/>
      <c r="V107" s="225"/>
      <c r="W107" s="225"/>
      <c r="X107" s="206"/>
      <c r="Y107" s="206"/>
      <c r="Z107" s="206"/>
      <c r="AA107" s="206"/>
      <c r="AB107" s="206"/>
      <c r="AC107" s="206"/>
      <c r="AD107" s="206"/>
      <c r="AE107" s="206"/>
      <c r="AF107" s="206"/>
      <c r="AG107" s="206" t="s">
        <v>280</v>
      </c>
      <c r="AH107" s="206">
        <v>0</v>
      </c>
      <c r="AI107" s="206"/>
      <c r="AJ107" s="206"/>
      <c r="AK107" s="206"/>
      <c r="AL107" s="206"/>
      <c r="AM107" s="206"/>
      <c r="AN107" s="206"/>
      <c r="AO107" s="206"/>
      <c r="AP107" s="206"/>
      <c r="AQ107" s="206"/>
      <c r="AR107" s="206"/>
      <c r="AS107" s="206"/>
      <c r="AT107" s="206"/>
      <c r="AU107" s="206"/>
      <c r="AV107" s="206"/>
      <c r="AW107" s="206"/>
      <c r="AX107" s="206"/>
      <c r="AY107" s="206"/>
      <c r="AZ107" s="206"/>
      <c r="BA107" s="206"/>
      <c r="BB107" s="206"/>
      <c r="BC107" s="206"/>
      <c r="BD107" s="206"/>
      <c r="BE107" s="206"/>
      <c r="BF107" s="206"/>
      <c r="BG107" s="206"/>
      <c r="BH107" s="206"/>
    </row>
    <row r="108" spans="1:60" outlineLevel="1" x14ac:dyDescent="0.25">
      <c r="A108" s="223"/>
      <c r="B108" s="224"/>
      <c r="C108" s="254" t="s">
        <v>1235</v>
      </c>
      <c r="D108" s="226"/>
      <c r="E108" s="227">
        <v>1</v>
      </c>
      <c r="F108" s="225"/>
      <c r="G108" s="225"/>
      <c r="H108" s="225"/>
      <c r="I108" s="225"/>
      <c r="J108" s="225"/>
      <c r="K108" s="225"/>
      <c r="L108" s="225"/>
      <c r="M108" s="225"/>
      <c r="N108" s="225"/>
      <c r="O108" s="225"/>
      <c r="P108" s="225"/>
      <c r="Q108" s="225"/>
      <c r="R108" s="225"/>
      <c r="S108" s="225"/>
      <c r="T108" s="225"/>
      <c r="U108" s="225"/>
      <c r="V108" s="225"/>
      <c r="W108" s="225"/>
      <c r="X108" s="206"/>
      <c r="Y108" s="206"/>
      <c r="Z108" s="206"/>
      <c r="AA108" s="206"/>
      <c r="AB108" s="206"/>
      <c r="AC108" s="206"/>
      <c r="AD108" s="206"/>
      <c r="AE108" s="206"/>
      <c r="AF108" s="206"/>
      <c r="AG108" s="206" t="s">
        <v>280</v>
      </c>
      <c r="AH108" s="206">
        <v>0</v>
      </c>
      <c r="AI108" s="206"/>
      <c r="AJ108" s="206"/>
      <c r="AK108" s="206"/>
      <c r="AL108" s="206"/>
      <c r="AM108" s="206"/>
      <c r="AN108" s="206"/>
      <c r="AO108" s="206"/>
      <c r="AP108" s="206"/>
      <c r="AQ108" s="206"/>
      <c r="AR108" s="206"/>
      <c r="AS108" s="206"/>
      <c r="AT108" s="206"/>
      <c r="AU108" s="206"/>
      <c r="AV108" s="206"/>
      <c r="AW108" s="206"/>
      <c r="AX108" s="206"/>
      <c r="AY108" s="206"/>
      <c r="AZ108" s="206"/>
      <c r="BA108" s="206"/>
      <c r="BB108" s="206"/>
      <c r="BC108" s="206"/>
      <c r="BD108" s="206"/>
      <c r="BE108" s="206"/>
      <c r="BF108" s="206"/>
      <c r="BG108" s="206"/>
      <c r="BH108" s="206"/>
    </row>
    <row r="109" spans="1:60" outlineLevel="1" x14ac:dyDescent="0.25">
      <c r="A109" s="223"/>
      <c r="B109" s="224"/>
      <c r="C109" s="254" t="s">
        <v>1233</v>
      </c>
      <c r="D109" s="226"/>
      <c r="E109" s="227">
        <v>1</v>
      </c>
      <c r="F109" s="225"/>
      <c r="G109" s="225"/>
      <c r="H109" s="225"/>
      <c r="I109" s="225"/>
      <c r="J109" s="225"/>
      <c r="K109" s="225"/>
      <c r="L109" s="225"/>
      <c r="M109" s="225"/>
      <c r="N109" s="225"/>
      <c r="O109" s="225"/>
      <c r="P109" s="225"/>
      <c r="Q109" s="225"/>
      <c r="R109" s="225"/>
      <c r="S109" s="225"/>
      <c r="T109" s="225"/>
      <c r="U109" s="225"/>
      <c r="V109" s="225"/>
      <c r="W109" s="225"/>
      <c r="X109" s="206"/>
      <c r="Y109" s="206"/>
      <c r="Z109" s="206"/>
      <c r="AA109" s="206"/>
      <c r="AB109" s="206"/>
      <c r="AC109" s="206"/>
      <c r="AD109" s="206"/>
      <c r="AE109" s="206"/>
      <c r="AF109" s="206"/>
      <c r="AG109" s="206" t="s">
        <v>280</v>
      </c>
      <c r="AH109" s="206">
        <v>0</v>
      </c>
      <c r="AI109" s="206"/>
      <c r="AJ109" s="206"/>
      <c r="AK109" s="206"/>
      <c r="AL109" s="206"/>
      <c r="AM109" s="206"/>
      <c r="AN109" s="206"/>
      <c r="AO109" s="206"/>
      <c r="AP109" s="206"/>
      <c r="AQ109" s="206"/>
      <c r="AR109" s="206"/>
      <c r="AS109" s="206"/>
      <c r="AT109" s="206"/>
      <c r="AU109" s="206"/>
      <c r="AV109" s="206"/>
      <c r="AW109" s="206"/>
      <c r="AX109" s="206"/>
      <c r="AY109" s="206"/>
      <c r="AZ109" s="206"/>
      <c r="BA109" s="206"/>
      <c r="BB109" s="206"/>
      <c r="BC109" s="206"/>
      <c r="BD109" s="206"/>
      <c r="BE109" s="206"/>
      <c r="BF109" s="206"/>
      <c r="BG109" s="206"/>
      <c r="BH109" s="206"/>
    </row>
    <row r="110" spans="1:60" outlineLevel="1" x14ac:dyDescent="0.25">
      <c r="A110" s="223"/>
      <c r="B110" s="224"/>
      <c r="C110" s="254" t="s">
        <v>1236</v>
      </c>
      <c r="D110" s="226"/>
      <c r="E110" s="227">
        <v>1</v>
      </c>
      <c r="F110" s="225"/>
      <c r="G110" s="225"/>
      <c r="H110" s="225"/>
      <c r="I110" s="225"/>
      <c r="J110" s="225"/>
      <c r="K110" s="225"/>
      <c r="L110" s="225"/>
      <c r="M110" s="225"/>
      <c r="N110" s="225"/>
      <c r="O110" s="225"/>
      <c r="P110" s="225"/>
      <c r="Q110" s="225"/>
      <c r="R110" s="225"/>
      <c r="S110" s="225"/>
      <c r="T110" s="225"/>
      <c r="U110" s="225"/>
      <c r="V110" s="225"/>
      <c r="W110" s="225"/>
      <c r="X110" s="206"/>
      <c r="Y110" s="206"/>
      <c r="Z110" s="206"/>
      <c r="AA110" s="206"/>
      <c r="AB110" s="206"/>
      <c r="AC110" s="206"/>
      <c r="AD110" s="206"/>
      <c r="AE110" s="206"/>
      <c r="AF110" s="206"/>
      <c r="AG110" s="206" t="s">
        <v>280</v>
      </c>
      <c r="AH110" s="206">
        <v>0</v>
      </c>
      <c r="AI110" s="206"/>
      <c r="AJ110" s="206"/>
      <c r="AK110" s="206"/>
      <c r="AL110" s="206"/>
      <c r="AM110" s="206"/>
      <c r="AN110" s="206"/>
      <c r="AO110" s="206"/>
      <c r="AP110" s="206"/>
      <c r="AQ110" s="206"/>
      <c r="AR110" s="206"/>
      <c r="AS110" s="206"/>
      <c r="AT110" s="206"/>
      <c r="AU110" s="206"/>
      <c r="AV110" s="206"/>
      <c r="AW110" s="206"/>
      <c r="AX110" s="206"/>
      <c r="AY110" s="206"/>
      <c r="AZ110" s="206"/>
      <c r="BA110" s="206"/>
      <c r="BB110" s="206"/>
      <c r="BC110" s="206"/>
      <c r="BD110" s="206"/>
      <c r="BE110" s="206"/>
      <c r="BF110" s="206"/>
      <c r="BG110" s="206"/>
      <c r="BH110" s="206"/>
    </row>
    <row r="111" spans="1:60" outlineLevel="1" x14ac:dyDescent="0.25">
      <c r="A111" s="223"/>
      <c r="B111" s="224"/>
      <c r="C111" s="254" t="s">
        <v>1237</v>
      </c>
      <c r="D111" s="226"/>
      <c r="E111" s="227">
        <v>1</v>
      </c>
      <c r="F111" s="225"/>
      <c r="G111" s="225"/>
      <c r="H111" s="225"/>
      <c r="I111" s="225"/>
      <c r="J111" s="225"/>
      <c r="K111" s="225"/>
      <c r="L111" s="225"/>
      <c r="M111" s="225"/>
      <c r="N111" s="225"/>
      <c r="O111" s="225"/>
      <c r="P111" s="225"/>
      <c r="Q111" s="225"/>
      <c r="R111" s="225"/>
      <c r="S111" s="225"/>
      <c r="T111" s="225"/>
      <c r="U111" s="225"/>
      <c r="V111" s="225"/>
      <c r="W111" s="225"/>
      <c r="X111" s="206"/>
      <c r="Y111" s="206"/>
      <c r="Z111" s="206"/>
      <c r="AA111" s="206"/>
      <c r="AB111" s="206"/>
      <c r="AC111" s="206"/>
      <c r="AD111" s="206"/>
      <c r="AE111" s="206"/>
      <c r="AF111" s="206"/>
      <c r="AG111" s="206" t="s">
        <v>280</v>
      </c>
      <c r="AH111" s="206">
        <v>0</v>
      </c>
      <c r="AI111" s="206"/>
      <c r="AJ111" s="206"/>
      <c r="AK111" s="206"/>
      <c r="AL111" s="206"/>
      <c r="AM111" s="206"/>
      <c r="AN111" s="206"/>
      <c r="AO111" s="206"/>
      <c r="AP111" s="206"/>
      <c r="AQ111" s="206"/>
      <c r="AR111" s="206"/>
      <c r="AS111" s="206"/>
      <c r="AT111" s="206"/>
      <c r="AU111" s="206"/>
      <c r="AV111" s="206"/>
      <c r="AW111" s="206"/>
      <c r="AX111" s="206"/>
      <c r="AY111" s="206"/>
      <c r="AZ111" s="206"/>
      <c r="BA111" s="206"/>
      <c r="BB111" s="206"/>
      <c r="BC111" s="206"/>
      <c r="BD111" s="206"/>
      <c r="BE111" s="206"/>
      <c r="BF111" s="206"/>
      <c r="BG111" s="206"/>
      <c r="BH111" s="206"/>
    </row>
    <row r="112" spans="1:60" x14ac:dyDescent="0.25">
      <c r="A112" s="231" t="s">
        <v>271</v>
      </c>
      <c r="B112" s="232" t="s">
        <v>152</v>
      </c>
      <c r="C112" s="252" t="s">
        <v>153</v>
      </c>
      <c r="D112" s="233"/>
      <c r="E112" s="234"/>
      <c r="F112" s="235"/>
      <c r="G112" s="235">
        <f>SUMIF(AG113:AG114,"&lt;&gt;NOR",G113:G114)</f>
        <v>0</v>
      </c>
      <c r="H112" s="235"/>
      <c r="I112" s="235">
        <f>SUM(I113:I114)</f>
        <v>0</v>
      </c>
      <c r="J112" s="235"/>
      <c r="K112" s="235">
        <f>SUM(K113:K114)</f>
        <v>0</v>
      </c>
      <c r="L112" s="235"/>
      <c r="M112" s="235">
        <f>SUM(M113:M114)</f>
        <v>0</v>
      </c>
      <c r="N112" s="235"/>
      <c r="O112" s="235">
        <f>SUM(O113:O114)</f>
        <v>0.13</v>
      </c>
      <c r="P112" s="235"/>
      <c r="Q112" s="236">
        <f>SUM(Q113:Q114)</f>
        <v>0</v>
      </c>
      <c r="R112" s="230"/>
      <c r="S112" s="230"/>
      <c r="T112" s="230"/>
      <c r="U112" s="230"/>
      <c r="V112" s="230">
        <f>SUM(V113:V114)</f>
        <v>19.27</v>
      </c>
      <c r="W112" s="230"/>
      <c r="AG112" t="s">
        <v>272</v>
      </c>
    </row>
    <row r="113" spans="1:60" outlineLevel="1" x14ac:dyDescent="0.25">
      <c r="A113" s="237">
        <v>18</v>
      </c>
      <c r="B113" s="238" t="s">
        <v>505</v>
      </c>
      <c r="C113" s="253" t="s">
        <v>506</v>
      </c>
      <c r="D113" s="239" t="s">
        <v>314</v>
      </c>
      <c r="E113" s="240">
        <v>108.89</v>
      </c>
      <c r="F113" s="241"/>
      <c r="G113" s="242">
        <f>ROUND(E113*F113,2)</f>
        <v>0</v>
      </c>
      <c r="H113" s="241"/>
      <c r="I113" s="242">
        <f>ROUND(E113*H113,2)</f>
        <v>0</v>
      </c>
      <c r="J113" s="241"/>
      <c r="K113" s="242">
        <f>ROUND(E113*J113,2)</f>
        <v>0</v>
      </c>
      <c r="L113" s="242">
        <v>21</v>
      </c>
      <c r="M113" s="242">
        <f>G113*(1+L113/100)</f>
        <v>0</v>
      </c>
      <c r="N113" s="242">
        <v>1.2099999999999999E-3</v>
      </c>
      <c r="O113" s="242">
        <f>ROUND(E113*N113,2)</f>
        <v>0.13</v>
      </c>
      <c r="P113" s="242">
        <v>0</v>
      </c>
      <c r="Q113" s="243">
        <f>ROUND(E113*P113,2)</f>
        <v>0</v>
      </c>
      <c r="R113" s="225"/>
      <c r="S113" s="225" t="s">
        <v>276</v>
      </c>
      <c r="T113" s="225" t="s">
        <v>277</v>
      </c>
      <c r="U113" s="225">
        <v>0.17699999999999999</v>
      </c>
      <c r="V113" s="225">
        <f>ROUND(E113*U113,2)</f>
        <v>19.27</v>
      </c>
      <c r="W113" s="225"/>
      <c r="X113" s="206"/>
      <c r="Y113" s="206"/>
      <c r="Z113" s="206"/>
      <c r="AA113" s="206"/>
      <c r="AB113" s="206"/>
      <c r="AC113" s="206"/>
      <c r="AD113" s="206"/>
      <c r="AE113" s="206"/>
      <c r="AF113" s="206"/>
      <c r="AG113" s="206" t="s">
        <v>278</v>
      </c>
      <c r="AH113" s="206"/>
      <c r="AI113" s="206"/>
      <c r="AJ113" s="206"/>
      <c r="AK113" s="206"/>
      <c r="AL113" s="206"/>
      <c r="AM113" s="206"/>
      <c r="AN113" s="206"/>
      <c r="AO113" s="206"/>
      <c r="AP113" s="206"/>
      <c r="AQ113" s="206"/>
      <c r="AR113" s="206"/>
      <c r="AS113" s="206"/>
      <c r="AT113" s="206"/>
      <c r="AU113" s="206"/>
      <c r="AV113" s="206"/>
      <c r="AW113" s="206"/>
      <c r="AX113" s="206"/>
      <c r="AY113" s="206"/>
      <c r="AZ113" s="206"/>
      <c r="BA113" s="206"/>
      <c r="BB113" s="206"/>
      <c r="BC113" s="206"/>
      <c r="BD113" s="206"/>
      <c r="BE113" s="206"/>
      <c r="BF113" s="206"/>
      <c r="BG113" s="206"/>
      <c r="BH113" s="206"/>
    </row>
    <row r="114" spans="1:60" outlineLevel="1" x14ac:dyDescent="0.25">
      <c r="A114" s="223"/>
      <c r="B114" s="224"/>
      <c r="C114" s="254" t="s">
        <v>1238</v>
      </c>
      <c r="D114" s="226"/>
      <c r="E114" s="227">
        <v>108.89</v>
      </c>
      <c r="F114" s="225"/>
      <c r="G114" s="225"/>
      <c r="H114" s="225"/>
      <c r="I114" s="225"/>
      <c r="J114" s="225"/>
      <c r="K114" s="225"/>
      <c r="L114" s="225"/>
      <c r="M114" s="225"/>
      <c r="N114" s="225"/>
      <c r="O114" s="225"/>
      <c r="P114" s="225"/>
      <c r="Q114" s="225"/>
      <c r="R114" s="225"/>
      <c r="S114" s="225"/>
      <c r="T114" s="225"/>
      <c r="U114" s="225"/>
      <c r="V114" s="225"/>
      <c r="W114" s="225"/>
      <c r="X114" s="206"/>
      <c r="Y114" s="206"/>
      <c r="Z114" s="206"/>
      <c r="AA114" s="206"/>
      <c r="AB114" s="206"/>
      <c r="AC114" s="206"/>
      <c r="AD114" s="206"/>
      <c r="AE114" s="206"/>
      <c r="AF114" s="206"/>
      <c r="AG114" s="206" t="s">
        <v>280</v>
      </c>
      <c r="AH114" s="206">
        <v>0</v>
      </c>
      <c r="AI114" s="206"/>
      <c r="AJ114" s="206"/>
      <c r="AK114" s="206"/>
      <c r="AL114" s="206"/>
      <c r="AM114" s="206"/>
      <c r="AN114" s="206"/>
      <c r="AO114" s="206"/>
      <c r="AP114" s="206"/>
      <c r="AQ114" s="206"/>
      <c r="AR114" s="206"/>
      <c r="AS114" s="206"/>
      <c r="AT114" s="206"/>
      <c r="AU114" s="206"/>
      <c r="AV114" s="206"/>
      <c r="AW114" s="206"/>
      <c r="AX114" s="206"/>
      <c r="AY114" s="206"/>
      <c r="AZ114" s="206"/>
      <c r="BA114" s="206"/>
      <c r="BB114" s="206"/>
      <c r="BC114" s="206"/>
      <c r="BD114" s="206"/>
      <c r="BE114" s="206"/>
      <c r="BF114" s="206"/>
      <c r="BG114" s="206"/>
      <c r="BH114" s="206"/>
    </row>
    <row r="115" spans="1:60" ht="26.4" x14ac:dyDescent="0.25">
      <c r="A115" s="231" t="s">
        <v>271</v>
      </c>
      <c r="B115" s="232" t="s">
        <v>154</v>
      </c>
      <c r="C115" s="252" t="s">
        <v>155</v>
      </c>
      <c r="D115" s="233"/>
      <c r="E115" s="234"/>
      <c r="F115" s="235"/>
      <c r="G115" s="235">
        <f>SUMIF(AG116:AG127,"&lt;&gt;NOR",G116:G127)</f>
        <v>0</v>
      </c>
      <c r="H115" s="235"/>
      <c r="I115" s="235">
        <f>SUM(I116:I127)</f>
        <v>0</v>
      </c>
      <c r="J115" s="235"/>
      <c r="K115" s="235">
        <f>SUM(K116:K127)</f>
        <v>0</v>
      </c>
      <c r="L115" s="235"/>
      <c r="M115" s="235">
        <f>SUM(M116:M127)</f>
        <v>0</v>
      </c>
      <c r="N115" s="235"/>
      <c r="O115" s="235">
        <f>SUM(O116:O127)</f>
        <v>0.01</v>
      </c>
      <c r="P115" s="235"/>
      <c r="Q115" s="236">
        <f>SUM(Q116:Q127)</f>
        <v>4.6399999999999997</v>
      </c>
      <c r="R115" s="230"/>
      <c r="S115" s="230"/>
      <c r="T115" s="230"/>
      <c r="U115" s="230"/>
      <c r="V115" s="230">
        <f>SUM(V116:V127)</f>
        <v>72.259999999999991</v>
      </c>
      <c r="W115" s="230"/>
      <c r="AG115" t="s">
        <v>272</v>
      </c>
    </row>
    <row r="116" spans="1:60" outlineLevel="1" x14ac:dyDescent="0.25">
      <c r="A116" s="237">
        <v>19</v>
      </c>
      <c r="B116" s="238" t="s">
        <v>508</v>
      </c>
      <c r="C116" s="253" t="s">
        <v>509</v>
      </c>
      <c r="D116" s="239" t="s">
        <v>314</v>
      </c>
      <c r="E116" s="240">
        <v>129.08000000000001</v>
      </c>
      <c r="F116" s="241"/>
      <c r="G116" s="242">
        <f>ROUND(E116*F116,2)</f>
        <v>0</v>
      </c>
      <c r="H116" s="241"/>
      <c r="I116" s="242">
        <f>ROUND(E116*H116,2)</f>
        <v>0</v>
      </c>
      <c r="J116" s="241"/>
      <c r="K116" s="242">
        <f>ROUND(E116*J116,2)</f>
        <v>0</v>
      </c>
      <c r="L116" s="242">
        <v>21</v>
      </c>
      <c r="M116" s="242">
        <f>G116*(1+L116/100)</f>
        <v>0</v>
      </c>
      <c r="N116" s="242">
        <v>4.0000000000000003E-5</v>
      </c>
      <c r="O116" s="242">
        <f>ROUND(E116*N116,2)</f>
        <v>0.01</v>
      </c>
      <c r="P116" s="242">
        <v>0</v>
      </c>
      <c r="Q116" s="243">
        <f>ROUND(E116*P116,2)</f>
        <v>0</v>
      </c>
      <c r="R116" s="225"/>
      <c r="S116" s="225" t="s">
        <v>276</v>
      </c>
      <c r="T116" s="225" t="s">
        <v>277</v>
      </c>
      <c r="U116" s="225">
        <v>0.308</v>
      </c>
      <c r="V116" s="225">
        <f>ROUND(E116*U116,2)</f>
        <v>39.76</v>
      </c>
      <c r="W116" s="225"/>
      <c r="X116" s="206"/>
      <c r="Y116" s="206"/>
      <c r="Z116" s="206"/>
      <c r="AA116" s="206"/>
      <c r="AB116" s="206"/>
      <c r="AC116" s="206"/>
      <c r="AD116" s="206"/>
      <c r="AE116" s="206"/>
      <c r="AF116" s="206"/>
      <c r="AG116" s="206" t="s">
        <v>278</v>
      </c>
      <c r="AH116" s="206"/>
      <c r="AI116" s="206"/>
      <c r="AJ116" s="206"/>
      <c r="AK116" s="206"/>
      <c r="AL116" s="206"/>
      <c r="AM116" s="206"/>
      <c r="AN116" s="206"/>
      <c r="AO116" s="206"/>
      <c r="AP116" s="206"/>
      <c r="AQ116" s="206"/>
      <c r="AR116" s="206"/>
      <c r="AS116" s="206"/>
      <c r="AT116" s="206"/>
      <c r="AU116" s="206"/>
      <c r="AV116" s="206"/>
      <c r="AW116" s="206"/>
      <c r="AX116" s="206"/>
      <c r="AY116" s="206"/>
      <c r="AZ116" s="206"/>
      <c r="BA116" s="206"/>
      <c r="BB116" s="206"/>
      <c r="BC116" s="206"/>
      <c r="BD116" s="206"/>
      <c r="BE116" s="206"/>
      <c r="BF116" s="206"/>
      <c r="BG116" s="206"/>
      <c r="BH116" s="206"/>
    </row>
    <row r="117" spans="1:60" outlineLevel="1" x14ac:dyDescent="0.25">
      <c r="A117" s="223"/>
      <c r="B117" s="224"/>
      <c r="C117" s="254" t="s">
        <v>1225</v>
      </c>
      <c r="D117" s="226"/>
      <c r="E117" s="227">
        <v>11.99</v>
      </c>
      <c r="F117" s="225"/>
      <c r="G117" s="225"/>
      <c r="H117" s="225"/>
      <c r="I117" s="225"/>
      <c r="J117" s="225"/>
      <c r="K117" s="225"/>
      <c r="L117" s="225"/>
      <c r="M117" s="225"/>
      <c r="N117" s="225"/>
      <c r="O117" s="225"/>
      <c r="P117" s="225"/>
      <c r="Q117" s="225"/>
      <c r="R117" s="225"/>
      <c r="S117" s="225"/>
      <c r="T117" s="225"/>
      <c r="U117" s="225"/>
      <c r="V117" s="225"/>
      <c r="W117" s="225"/>
      <c r="X117" s="206"/>
      <c r="Y117" s="206"/>
      <c r="Z117" s="206"/>
      <c r="AA117" s="206"/>
      <c r="AB117" s="206"/>
      <c r="AC117" s="206"/>
      <c r="AD117" s="206"/>
      <c r="AE117" s="206"/>
      <c r="AF117" s="206"/>
      <c r="AG117" s="206" t="s">
        <v>280</v>
      </c>
      <c r="AH117" s="206">
        <v>0</v>
      </c>
      <c r="AI117" s="206"/>
      <c r="AJ117" s="206"/>
      <c r="AK117" s="206"/>
      <c r="AL117" s="206"/>
      <c r="AM117" s="206"/>
      <c r="AN117" s="206"/>
      <c r="AO117" s="206"/>
      <c r="AP117" s="206"/>
      <c r="AQ117" s="206"/>
      <c r="AR117" s="206"/>
      <c r="AS117" s="206"/>
      <c r="AT117" s="206"/>
      <c r="AU117" s="206"/>
      <c r="AV117" s="206"/>
      <c r="AW117" s="206"/>
      <c r="AX117" s="206"/>
      <c r="AY117" s="206"/>
      <c r="AZ117" s="206"/>
      <c r="BA117" s="206"/>
      <c r="BB117" s="206"/>
      <c r="BC117" s="206"/>
      <c r="BD117" s="206"/>
      <c r="BE117" s="206"/>
      <c r="BF117" s="206"/>
      <c r="BG117" s="206"/>
      <c r="BH117" s="206"/>
    </row>
    <row r="118" spans="1:60" outlineLevel="1" x14ac:dyDescent="0.25">
      <c r="A118" s="223"/>
      <c r="B118" s="224"/>
      <c r="C118" s="254" t="s">
        <v>1202</v>
      </c>
      <c r="D118" s="226"/>
      <c r="E118" s="227">
        <v>27.93</v>
      </c>
      <c r="F118" s="225"/>
      <c r="G118" s="225"/>
      <c r="H118" s="225"/>
      <c r="I118" s="225"/>
      <c r="J118" s="225"/>
      <c r="K118" s="225"/>
      <c r="L118" s="225"/>
      <c r="M118" s="225"/>
      <c r="N118" s="225"/>
      <c r="O118" s="225"/>
      <c r="P118" s="225"/>
      <c r="Q118" s="225"/>
      <c r="R118" s="225"/>
      <c r="S118" s="225"/>
      <c r="T118" s="225"/>
      <c r="U118" s="225"/>
      <c r="V118" s="225"/>
      <c r="W118" s="225"/>
      <c r="X118" s="206"/>
      <c r="Y118" s="206"/>
      <c r="Z118" s="206"/>
      <c r="AA118" s="206"/>
      <c r="AB118" s="206"/>
      <c r="AC118" s="206"/>
      <c r="AD118" s="206"/>
      <c r="AE118" s="206"/>
      <c r="AF118" s="206"/>
      <c r="AG118" s="206" t="s">
        <v>280</v>
      </c>
      <c r="AH118" s="206">
        <v>0</v>
      </c>
      <c r="AI118" s="206"/>
      <c r="AJ118" s="206"/>
      <c r="AK118" s="206"/>
      <c r="AL118" s="206"/>
      <c r="AM118" s="206"/>
      <c r="AN118" s="206"/>
      <c r="AO118" s="206"/>
      <c r="AP118" s="206"/>
      <c r="AQ118" s="206"/>
      <c r="AR118" s="206"/>
      <c r="AS118" s="206"/>
      <c r="AT118" s="206"/>
      <c r="AU118" s="206"/>
      <c r="AV118" s="206"/>
      <c r="AW118" s="206"/>
      <c r="AX118" s="206"/>
      <c r="AY118" s="206"/>
      <c r="AZ118" s="206"/>
      <c r="BA118" s="206"/>
      <c r="BB118" s="206"/>
      <c r="BC118" s="206"/>
      <c r="BD118" s="206"/>
      <c r="BE118" s="206"/>
      <c r="BF118" s="206"/>
      <c r="BG118" s="206"/>
      <c r="BH118" s="206"/>
    </row>
    <row r="119" spans="1:60" outlineLevel="1" x14ac:dyDescent="0.25">
      <c r="A119" s="223"/>
      <c r="B119" s="224"/>
      <c r="C119" s="254" t="s">
        <v>1226</v>
      </c>
      <c r="D119" s="226"/>
      <c r="E119" s="227">
        <v>38.58</v>
      </c>
      <c r="F119" s="225"/>
      <c r="G119" s="225"/>
      <c r="H119" s="225"/>
      <c r="I119" s="225"/>
      <c r="J119" s="225"/>
      <c r="K119" s="225"/>
      <c r="L119" s="225"/>
      <c r="M119" s="225"/>
      <c r="N119" s="225"/>
      <c r="O119" s="225"/>
      <c r="P119" s="225"/>
      <c r="Q119" s="225"/>
      <c r="R119" s="225"/>
      <c r="S119" s="225"/>
      <c r="T119" s="225"/>
      <c r="U119" s="225"/>
      <c r="V119" s="225"/>
      <c r="W119" s="225"/>
      <c r="X119" s="206"/>
      <c r="Y119" s="206"/>
      <c r="Z119" s="206"/>
      <c r="AA119" s="206"/>
      <c r="AB119" s="206"/>
      <c r="AC119" s="206"/>
      <c r="AD119" s="206"/>
      <c r="AE119" s="206"/>
      <c r="AF119" s="206"/>
      <c r="AG119" s="206" t="s">
        <v>280</v>
      </c>
      <c r="AH119" s="206">
        <v>0</v>
      </c>
      <c r="AI119" s="206"/>
      <c r="AJ119" s="206"/>
      <c r="AK119" s="206"/>
      <c r="AL119" s="206"/>
      <c r="AM119" s="206"/>
      <c r="AN119" s="206"/>
      <c r="AO119" s="206"/>
      <c r="AP119" s="206"/>
      <c r="AQ119" s="206"/>
      <c r="AR119" s="206"/>
      <c r="AS119" s="206"/>
      <c r="AT119" s="206"/>
      <c r="AU119" s="206"/>
      <c r="AV119" s="206"/>
      <c r="AW119" s="206"/>
      <c r="AX119" s="206"/>
      <c r="AY119" s="206"/>
      <c r="AZ119" s="206"/>
      <c r="BA119" s="206"/>
      <c r="BB119" s="206"/>
      <c r="BC119" s="206"/>
      <c r="BD119" s="206"/>
      <c r="BE119" s="206"/>
      <c r="BF119" s="206"/>
      <c r="BG119" s="206"/>
      <c r="BH119" s="206"/>
    </row>
    <row r="120" spans="1:60" outlineLevel="1" x14ac:dyDescent="0.25">
      <c r="A120" s="223"/>
      <c r="B120" s="224"/>
      <c r="C120" s="254" t="s">
        <v>1204</v>
      </c>
      <c r="D120" s="226"/>
      <c r="E120" s="227">
        <v>10.93</v>
      </c>
      <c r="F120" s="225"/>
      <c r="G120" s="225"/>
      <c r="H120" s="225"/>
      <c r="I120" s="225"/>
      <c r="J120" s="225"/>
      <c r="K120" s="225"/>
      <c r="L120" s="225"/>
      <c r="M120" s="225"/>
      <c r="N120" s="225"/>
      <c r="O120" s="225"/>
      <c r="P120" s="225"/>
      <c r="Q120" s="225"/>
      <c r="R120" s="225"/>
      <c r="S120" s="225"/>
      <c r="T120" s="225"/>
      <c r="U120" s="225"/>
      <c r="V120" s="225"/>
      <c r="W120" s="225"/>
      <c r="X120" s="206"/>
      <c r="Y120" s="206"/>
      <c r="Z120" s="206"/>
      <c r="AA120" s="206"/>
      <c r="AB120" s="206"/>
      <c r="AC120" s="206"/>
      <c r="AD120" s="206"/>
      <c r="AE120" s="206"/>
      <c r="AF120" s="206"/>
      <c r="AG120" s="206" t="s">
        <v>280</v>
      </c>
      <c r="AH120" s="206">
        <v>0</v>
      </c>
      <c r="AI120" s="206"/>
      <c r="AJ120" s="206"/>
      <c r="AK120" s="206"/>
      <c r="AL120" s="206"/>
      <c r="AM120" s="206"/>
      <c r="AN120" s="206"/>
      <c r="AO120" s="206"/>
      <c r="AP120" s="206"/>
      <c r="AQ120" s="206"/>
      <c r="AR120" s="206"/>
      <c r="AS120" s="206"/>
      <c r="AT120" s="206"/>
      <c r="AU120" s="206"/>
      <c r="AV120" s="206"/>
      <c r="AW120" s="206"/>
      <c r="AX120" s="206"/>
      <c r="AY120" s="206"/>
      <c r="AZ120" s="206"/>
      <c r="BA120" s="206"/>
      <c r="BB120" s="206"/>
      <c r="BC120" s="206"/>
      <c r="BD120" s="206"/>
      <c r="BE120" s="206"/>
      <c r="BF120" s="206"/>
      <c r="BG120" s="206"/>
      <c r="BH120" s="206"/>
    </row>
    <row r="121" spans="1:60" outlineLevel="1" x14ac:dyDescent="0.25">
      <c r="A121" s="223"/>
      <c r="B121" s="224"/>
      <c r="C121" s="254" t="s">
        <v>1227</v>
      </c>
      <c r="D121" s="226"/>
      <c r="E121" s="227">
        <v>7.13</v>
      </c>
      <c r="F121" s="225"/>
      <c r="G121" s="225"/>
      <c r="H121" s="225"/>
      <c r="I121" s="225"/>
      <c r="J121" s="225"/>
      <c r="K121" s="225"/>
      <c r="L121" s="225"/>
      <c r="M121" s="225"/>
      <c r="N121" s="225"/>
      <c r="O121" s="225"/>
      <c r="P121" s="225"/>
      <c r="Q121" s="225"/>
      <c r="R121" s="225"/>
      <c r="S121" s="225"/>
      <c r="T121" s="225"/>
      <c r="U121" s="225"/>
      <c r="V121" s="225"/>
      <c r="W121" s="225"/>
      <c r="X121" s="206"/>
      <c r="Y121" s="206"/>
      <c r="Z121" s="206"/>
      <c r="AA121" s="206"/>
      <c r="AB121" s="206"/>
      <c r="AC121" s="206"/>
      <c r="AD121" s="206"/>
      <c r="AE121" s="206"/>
      <c r="AF121" s="206"/>
      <c r="AG121" s="206" t="s">
        <v>280</v>
      </c>
      <c r="AH121" s="206">
        <v>0</v>
      </c>
      <c r="AI121" s="206"/>
      <c r="AJ121" s="206"/>
      <c r="AK121" s="206"/>
      <c r="AL121" s="206"/>
      <c r="AM121" s="206"/>
      <c r="AN121" s="206"/>
      <c r="AO121" s="206"/>
      <c r="AP121" s="206"/>
      <c r="AQ121" s="206"/>
      <c r="AR121" s="206"/>
      <c r="AS121" s="206"/>
      <c r="AT121" s="206"/>
      <c r="AU121" s="206"/>
      <c r="AV121" s="206"/>
      <c r="AW121" s="206"/>
      <c r="AX121" s="206"/>
      <c r="AY121" s="206"/>
      <c r="AZ121" s="206"/>
      <c r="BA121" s="206"/>
      <c r="BB121" s="206"/>
      <c r="BC121" s="206"/>
      <c r="BD121" s="206"/>
      <c r="BE121" s="206"/>
      <c r="BF121" s="206"/>
      <c r="BG121" s="206"/>
      <c r="BH121" s="206"/>
    </row>
    <row r="122" spans="1:60" outlineLevel="1" x14ac:dyDescent="0.25">
      <c r="A122" s="223"/>
      <c r="B122" s="224"/>
      <c r="C122" s="254" t="s">
        <v>1228</v>
      </c>
      <c r="D122" s="226"/>
      <c r="E122" s="227">
        <v>20.190000000000001</v>
      </c>
      <c r="F122" s="225"/>
      <c r="G122" s="225"/>
      <c r="H122" s="225"/>
      <c r="I122" s="225"/>
      <c r="J122" s="225"/>
      <c r="K122" s="225"/>
      <c r="L122" s="225"/>
      <c r="M122" s="225"/>
      <c r="N122" s="225"/>
      <c r="O122" s="225"/>
      <c r="P122" s="225"/>
      <c r="Q122" s="225"/>
      <c r="R122" s="225"/>
      <c r="S122" s="225"/>
      <c r="T122" s="225"/>
      <c r="U122" s="225"/>
      <c r="V122" s="225"/>
      <c r="W122" s="225"/>
      <c r="X122" s="206"/>
      <c r="Y122" s="206"/>
      <c r="Z122" s="206"/>
      <c r="AA122" s="206"/>
      <c r="AB122" s="206"/>
      <c r="AC122" s="206"/>
      <c r="AD122" s="206"/>
      <c r="AE122" s="206"/>
      <c r="AF122" s="206"/>
      <c r="AG122" s="206" t="s">
        <v>280</v>
      </c>
      <c r="AH122" s="206">
        <v>0</v>
      </c>
      <c r="AI122" s="206"/>
      <c r="AJ122" s="206"/>
      <c r="AK122" s="206"/>
      <c r="AL122" s="206"/>
      <c r="AM122" s="206"/>
      <c r="AN122" s="206"/>
      <c r="AO122" s="206"/>
      <c r="AP122" s="206"/>
      <c r="AQ122" s="206"/>
      <c r="AR122" s="206"/>
      <c r="AS122" s="206"/>
      <c r="AT122" s="206"/>
      <c r="AU122" s="206"/>
      <c r="AV122" s="206"/>
      <c r="AW122" s="206"/>
      <c r="AX122" s="206"/>
      <c r="AY122" s="206"/>
      <c r="AZ122" s="206"/>
      <c r="BA122" s="206"/>
      <c r="BB122" s="206"/>
      <c r="BC122" s="206"/>
      <c r="BD122" s="206"/>
      <c r="BE122" s="206"/>
      <c r="BF122" s="206"/>
      <c r="BG122" s="206"/>
      <c r="BH122" s="206"/>
    </row>
    <row r="123" spans="1:60" outlineLevel="1" x14ac:dyDescent="0.25">
      <c r="A123" s="223"/>
      <c r="B123" s="224"/>
      <c r="C123" s="254" t="s">
        <v>1207</v>
      </c>
      <c r="D123" s="226"/>
      <c r="E123" s="227">
        <v>8.2100000000000009</v>
      </c>
      <c r="F123" s="225"/>
      <c r="G123" s="225"/>
      <c r="H123" s="225"/>
      <c r="I123" s="225"/>
      <c r="J123" s="225"/>
      <c r="K123" s="225"/>
      <c r="L123" s="225"/>
      <c r="M123" s="225"/>
      <c r="N123" s="225"/>
      <c r="O123" s="225"/>
      <c r="P123" s="225"/>
      <c r="Q123" s="225"/>
      <c r="R123" s="225"/>
      <c r="S123" s="225"/>
      <c r="T123" s="225"/>
      <c r="U123" s="225"/>
      <c r="V123" s="225"/>
      <c r="W123" s="225"/>
      <c r="X123" s="206"/>
      <c r="Y123" s="206"/>
      <c r="Z123" s="206"/>
      <c r="AA123" s="206"/>
      <c r="AB123" s="206"/>
      <c r="AC123" s="206"/>
      <c r="AD123" s="206"/>
      <c r="AE123" s="206"/>
      <c r="AF123" s="206"/>
      <c r="AG123" s="206" t="s">
        <v>280</v>
      </c>
      <c r="AH123" s="206">
        <v>0</v>
      </c>
      <c r="AI123" s="206"/>
      <c r="AJ123" s="206"/>
      <c r="AK123" s="206"/>
      <c r="AL123" s="206"/>
      <c r="AM123" s="206"/>
      <c r="AN123" s="206"/>
      <c r="AO123" s="206"/>
      <c r="AP123" s="206"/>
      <c r="AQ123" s="206"/>
      <c r="AR123" s="206"/>
      <c r="AS123" s="206"/>
      <c r="AT123" s="206"/>
      <c r="AU123" s="206"/>
      <c r="AV123" s="206"/>
      <c r="AW123" s="206"/>
      <c r="AX123" s="206"/>
      <c r="AY123" s="206"/>
      <c r="AZ123" s="206"/>
      <c r="BA123" s="206"/>
      <c r="BB123" s="206"/>
      <c r="BC123" s="206"/>
      <c r="BD123" s="206"/>
      <c r="BE123" s="206"/>
      <c r="BF123" s="206"/>
      <c r="BG123" s="206"/>
      <c r="BH123" s="206"/>
    </row>
    <row r="124" spans="1:60" outlineLevel="1" x14ac:dyDescent="0.25">
      <c r="A124" s="223"/>
      <c r="B124" s="224"/>
      <c r="C124" s="254" t="s">
        <v>1229</v>
      </c>
      <c r="D124" s="226"/>
      <c r="E124" s="227">
        <v>2</v>
      </c>
      <c r="F124" s="225"/>
      <c r="G124" s="225"/>
      <c r="H124" s="225"/>
      <c r="I124" s="225"/>
      <c r="J124" s="225"/>
      <c r="K124" s="225"/>
      <c r="L124" s="225"/>
      <c r="M124" s="225"/>
      <c r="N124" s="225"/>
      <c r="O124" s="225"/>
      <c r="P124" s="225"/>
      <c r="Q124" s="225"/>
      <c r="R124" s="225"/>
      <c r="S124" s="225"/>
      <c r="T124" s="225"/>
      <c r="U124" s="225"/>
      <c r="V124" s="225"/>
      <c r="W124" s="225"/>
      <c r="X124" s="206"/>
      <c r="Y124" s="206"/>
      <c r="Z124" s="206"/>
      <c r="AA124" s="206"/>
      <c r="AB124" s="206"/>
      <c r="AC124" s="206"/>
      <c r="AD124" s="206"/>
      <c r="AE124" s="206"/>
      <c r="AF124" s="206"/>
      <c r="AG124" s="206" t="s">
        <v>280</v>
      </c>
      <c r="AH124" s="206">
        <v>0</v>
      </c>
      <c r="AI124" s="206"/>
      <c r="AJ124" s="206"/>
      <c r="AK124" s="206"/>
      <c r="AL124" s="206"/>
      <c r="AM124" s="206"/>
      <c r="AN124" s="206"/>
      <c r="AO124" s="206"/>
      <c r="AP124" s="206"/>
      <c r="AQ124" s="206"/>
      <c r="AR124" s="206"/>
      <c r="AS124" s="206"/>
      <c r="AT124" s="206"/>
      <c r="AU124" s="206"/>
      <c r="AV124" s="206"/>
      <c r="AW124" s="206"/>
      <c r="AX124" s="206"/>
      <c r="AY124" s="206"/>
      <c r="AZ124" s="206"/>
      <c r="BA124" s="206"/>
      <c r="BB124" s="206"/>
      <c r="BC124" s="206"/>
      <c r="BD124" s="206"/>
      <c r="BE124" s="206"/>
      <c r="BF124" s="206"/>
      <c r="BG124" s="206"/>
      <c r="BH124" s="206"/>
    </row>
    <row r="125" spans="1:60" outlineLevel="1" x14ac:dyDescent="0.25">
      <c r="A125" s="223"/>
      <c r="B125" s="224"/>
      <c r="C125" s="254" t="s">
        <v>1230</v>
      </c>
      <c r="D125" s="226"/>
      <c r="E125" s="227">
        <v>2.12</v>
      </c>
      <c r="F125" s="225"/>
      <c r="G125" s="225"/>
      <c r="H125" s="225"/>
      <c r="I125" s="225"/>
      <c r="J125" s="225"/>
      <c r="K125" s="225"/>
      <c r="L125" s="225"/>
      <c r="M125" s="225"/>
      <c r="N125" s="225"/>
      <c r="O125" s="225"/>
      <c r="P125" s="225"/>
      <c r="Q125" s="225"/>
      <c r="R125" s="225"/>
      <c r="S125" s="225"/>
      <c r="T125" s="225"/>
      <c r="U125" s="225"/>
      <c r="V125" s="225"/>
      <c r="W125" s="225"/>
      <c r="X125" s="206"/>
      <c r="Y125" s="206"/>
      <c r="Z125" s="206"/>
      <c r="AA125" s="206"/>
      <c r="AB125" s="206"/>
      <c r="AC125" s="206"/>
      <c r="AD125" s="206"/>
      <c r="AE125" s="206"/>
      <c r="AF125" s="206"/>
      <c r="AG125" s="206" t="s">
        <v>280</v>
      </c>
      <c r="AH125" s="206">
        <v>0</v>
      </c>
      <c r="AI125" s="206"/>
      <c r="AJ125" s="206"/>
      <c r="AK125" s="206"/>
      <c r="AL125" s="206"/>
      <c r="AM125" s="206"/>
      <c r="AN125" s="206"/>
      <c r="AO125" s="206"/>
      <c r="AP125" s="206"/>
      <c r="AQ125" s="206"/>
      <c r="AR125" s="206"/>
      <c r="AS125" s="206"/>
      <c r="AT125" s="206"/>
      <c r="AU125" s="206"/>
      <c r="AV125" s="206"/>
      <c r="AW125" s="206"/>
      <c r="AX125" s="206"/>
      <c r="AY125" s="206"/>
      <c r="AZ125" s="206"/>
      <c r="BA125" s="206"/>
      <c r="BB125" s="206"/>
      <c r="BC125" s="206"/>
      <c r="BD125" s="206"/>
      <c r="BE125" s="206"/>
      <c r="BF125" s="206"/>
      <c r="BG125" s="206"/>
      <c r="BH125" s="206"/>
    </row>
    <row r="126" spans="1:60" outlineLevel="1" x14ac:dyDescent="0.25">
      <c r="A126" s="237">
        <v>20</v>
      </c>
      <c r="B126" s="238" t="s">
        <v>1239</v>
      </c>
      <c r="C126" s="253" t="s">
        <v>1240</v>
      </c>
      <c r="D126" s="239" t="s">
        <v>314</v>
      </c>
      <c r="E126" s="240">
        <v>92.85</v>
      </c>
      <c r="F126" s="241"/>
      <c r="G126" s="242">
        <f>ROUND(E126*F126,2)</f>
        <v>0</v>
      </c>
      <c r="H126" s="241"/>
      <c r="I126" s="242">
        <f>ROUND(E126*H126,2)</f>
        <v>0</v>
      </c>
      <c r="J126" s="241"/>
      <c r="K126" s="242">
        <f>ROUND(E126*J126,2)</f>
        <v>0</v>
      </c>
      <c r="L126" s="242">
        <v>21</v>
      </c>
      <c r="M126" s="242">
        <f>G126*(1+L126/100)</f>
        <v>0</v>
      </c>
      <c r="N126" s="242">
        <v>0</v>
      </c>
      <c r="O126" s="242">
        <f>ROUND(E126*N126,2)</f>
        <v>0</v>
      </c>
      <c r="P126" s="242">
        <v>0.05</v>
      </c>
      <c r="Q126" s="243">
        <f>ROUND(E126*P126,2)</f>
        <v>4.6399999999999997</v>
      </c>
      <c r="R126" s="225"/>
      <c r="S126" s="225" t="s">
        <v>276</v>
      </c>
      <c r="T126" s="225" t="s">
        <v>277</v>
      </c>
      <c r="U126" s="225">
        <v>0.35</v>
      </c>
      <c r="V126" s="225">
        <f>ROUND(E126*U126,2)</f>
        <v>32.5</v>
      </c>
      <c r="W126" s="225"/>
      <c r="X126" s="206"/>
      <c r="Y126" s="206"/>
      <c r="Z126" s="206"/>
      <c r="AA126" s="206"/>
      <c r="AB126" s="206"/>
      <c r="AC126" s="206"/>
      <c r="AD126" s="206"/>
      <c r="AE126" s="206"/>
      <c r="AF126" s="206"/>
      <c r="AG126" s="206" t="s">
        <v>278</v>
      </c>
      <c r="AH126" s="206"/>
      <c r="AI126" s="206"/>
      <c r="AJ126" s="206"/>
      <c r="AK126" s="206"/>
      <c r="AL126" s="206"/>
      <c r="AM126" s="206"/>
      <c r="AN126" s="206"/>
      <c r="AO126" s="206"/>
      <c r="AP126" s="206"/>
      <c r="AQ126" s="206"/>
      <c r="AR126" s="206"/>
      <c r="AS126" s="206"/>
      <c r="AT126" s="206"/>
      <c r="AU126" s="206"/>
      <c r="AV126" s="206"/>
      <c r="AW126" s="206"/>
      <c r="AX126" s="206"/>
      <c r="AY126" s="206"/>
      <c r="AZ126" s="206"/>
      <c r="BA126" s="206"/>
      <c r="BB126" s="206"/>
      <c r="BC126" s="206"/>
      <c r="BD126" s="206"/>
      <c r="BE126" s="206"/>
      <c r="BF126" s="206"/>
      <c r="BG126" s="206"/>
      <c r="BH126" s="206"/>
    </row>
    <row r="127" spans="1:60" outlineLevel="1" x14ac:dyDescent="0.25">
      <c r="A127" s="223"/>
      <c r="B127" s="224"/>
      <c r="C127" s="254" t="s">
        <v>1241</v>
      </c>
      <c r="D127" s="226"/>
      <c r="E127" s="227">
        <v>92.85</v>
      </c>
      <c r="F127" s="225"/>
      <c r="G127" s="225"/>
      <c r="H127" s="225"/>
      <c r="I127" s="225"/>
      <c r="J127" s="225"/>
      <c r="K127" s="225"/>
      <c r="L127" s="225"/>
      <c r="M127" s="225"/>
      <c r="N127" s="225"/>
      <c r="O127" s="225"/>
      <c r="P127" s="225"/>
      <c r="Q127" s="225"/>
      <c r="R127" s="225"/>
      <c r="S127" s="225"/>
      <c r="T127" s="225"/>
      <c r="U127" s="225"/>
      <c r="V127" s="225"/>
      <c r="W127" s="225"/>
      <c r="X127" s="206"/>
      <c r="Y127" s="206"/>
      <c r="Z127" s="206"/>
      <c r="AA127" s="206"/>
      <c r="AB127" s="206"/>
      <c r="AC127" s="206"/>
      <c r="AD127" s="206"/>
      <c r="AE127" s="206"/>
      <c r="AF127" s="206"/>
      <c r="AG127" s="206" t="s">
        <v>280</v>
      </c>
      <c r="AH127" s="206">
        <v>0</v>
      </c>
      <c r="AI127" s="206"/>
      <c r="AJ127" s="206"/>
      <c r="AK127" s="206"/>
      <c r="AL127" s="206"/>
      <c r="AM127" s="206"/>
      <c r="AN127" s="206"/>
      <c r="AO127" s="206"/>
      <c r="AP127" s="206"/>
      <c r="AQ127" s="206"/>
      <c r="AR127" s="206"/>
      <c r="AS127" s="206"/>
      <c r="AT127" s="206"/>
      <c r="AU127" s="206"/>
      <c r="AV127" s="206"/>
      <c r="AW127" s="206"/>
      <c r="AX127" s="206"/>
      <c r="AY127" s="206"/>
      <c r="AZ127" s="206"/>
      <c r="BA127" s="206"/>
      <c r="BB127" s="206"/>
      <c r="BC127" s="206"/>
      <c r="BD127" s="206"/>
      <c r="BE127" s="206"/>
      <c r="BF127" s="206"/>
      <c r="BG127" s="206"/>
      <c r="BH127" s="206"/>
    </row>
    <row r="128" spans="1:60" x14ac:dyDescent="0.25">
      <c r="A128" s="231" t="s">
        <v>271</v>
      </c>
      <c r="B128" s="232" t="s">
        <v>156</v>
      </c>
      <c r="C128" s="252" t="s">
        <v>157</v>
      </c>
      <c r="D128" s="233"/>
      <c r="E128" s="234"/>
      <c r="F128" s="235"/>
      <c r="G128" s="235">
        <f>SUMIF(AG129:AG140,"&lt;&gt;NOR",G129:G140)</f>
        <v>0</v>
      </c>
      <c r="H128" s="235"/>
      <c r="I128" s="235">
        <f>SUM(I129:I140)</f>
        <v>0</v>
      </c>
      <c r="J128" s="235"/>
      <c r="K128" s="235">
        <f>SUM(K129:K140)</f>
        <v>0</v>
      </c>
      <c r="L128" s="235"/>
      <c r="M128" s="235">
        <f>SUM(M129:M140)</f>
        <v>0</v>
      </c>
      <c r="N128" s="235"/>
      <c r="O128" s="235">
        <f>SUM(O129:O140)</f>
        <v>0.03</v>
      </c>
      <c r="P128" s="235"/>
      <c r="Q128" s="236">
        <f>SUM(Q129:Q140)</f>
        <v>10.45</v>
      </c>
      <c r="R128" s="230"/>
      <c r="S128" s="230"/>
      <c r="T128" s="230"/>
      <c r="U128" s="230"/>
      <c r="V128" s="230">
        <f>SUM(V129:V140)</f>
        <v>30.869999999999997</v>
      </c>
      <c r="W128" s="230"/>
      <c r="AG128" t="s">
        <v>272</v>
      </c>
    </row>
    <row r="129" spans="1:60" outlineLevel="1" x14ac:dyDescent="0.25">
      <c r="A129" s="237">
        <v>21</v>
      </c>
      <c r="B129" s="238" t="s">
        <v>510</v>
      </c>
      <c r="C129" s="253" t="s">
        <v>511</v>
      </c>
      <c r="D129" s="239" t="s">
        <v>314</v>
      </c>
      <c r="E129" s="240">
        <v>19.798100000000002</v>
      </c>
      <c r="F129" s="241"/>
      <c r="G129" s="242">
        <f>ROUND(E129*F129,2)</f>
        <v>0</v>
      </c>
      <c r="H129" s="241"/>
      <c r="I129" s="242">
        <f>ROUND(E129*H129,2)</f>
        <v>0</v>
      </c>
      <c r="J129" s="241"/>
      <c r="K129" s="242">
        <f>ROUND(E129*J129,2)</f>
        <v>0</v>
      </c>
      <c r="L129" s="242">
        <v>21</v>
      </c>
      <c r="M129" s="242">
        <f>G129*(1+L129/100)</f>
        <v>0</v>
      </c>
      <c r="N129" s="242">
        <v>6.7000000000000002E-4</v>
      </c>
      <c r="O129" s="242">
        <f>ROUND(E129*N129,2)</f>
        <v>0.01</v>
      </c>
      <c r="P129" s="242">
        <v>0.13100000000000001</v>
      </c>
      <c r="Q129" s="243">
        <f>ROUND(E129*P129,2)</f>
        <v>2.59</v>
      </c>
      <c r="R129" s="225"/>
      <c r="S129" s="225" t="s">
        <v>276</v>
      </c>
      <c r="T129" s="225" t="s">
        <v>277</v>
      </c>
      <c r="U129" s="225">
        <v>0.20699999999999999</v>
      </c>
      <c r="V129" s="225">
        <f>ROUND(E129*U129,2)</f>
        <v>4.0999999999999996</v>
      </c>
      <c r="W129" s="225"/>
      <c r="X129" s="206"/>
      <c r="Y129" s="206"/>
      <c r="Z129" s="206"/>
      <c r="AA129" s="206"/>
      <c r="AB129" s="206"/>
      <c r="AC129" s="206"/>
      <c r="AD129" s="206"/>
      <c r="AE129" s="206"/>
      <c r="AF129" s="206"/>
      <c r="AG129" s="206" t="s">
        <v>278</v>
      </c>
      <c r="AH129" s="206"/>
      <c r="AI129" s="206"/>
      <c r="AJ129" s="206"/>
      <c r="AK129" s="206"/>
      <c r="AL129" s="206"/>
      <c r="AM129" s="206"/>
      <c r="AN129" s="206"/>
      <c r="AO129" s="206"/>
      <c r="AP129" s="206"/>
      <c r="AQ129" s="206"/>
      <c r="AR129" s="206"/>
      <c r="AS129" s="206"/>
      <c r="AT129" s="206"/>
      <c r="AU129" s="206"/>
      <c r="AV129" s="206"/>
      <c r="AW129" s="206"/>
      <c r="AX129" s="206"/>
      <c r="AY129" s="206"/>
      <c r="AZ129" s="206"/>
      <c r="BA129" s="206"/>
      <c r="BB129" s="206"/>
      <c r="BC129" s="206"/>
      <c r="BD129" s="206"/>
      <c r="BE129" s="206"/>
      <c r="BF129" s="206"/>
      <c r="BG129" s="206"/>
      <c r="BH129" s="206"/>
    </row>
    <row r="130" spans="1:60" outlineLevel="1" x14ac:dyDescent="0.25">
      <c r="A130" s="223"/>
      <c r="B130" s="224"/>
      <c r="C130" s="254" t="s">
        <v>1242</v>
      </c>
      <c r="D130" s="226"/>
      <c r="E130" s="227">
        <v>23.73809</v>
      </c>
      <c r="F130" s="225"/>
      <c r="G130" s="225"/>
      <c r="H130" s="225"/>
      <c r="I130" s="225"/>
      <c r="J130" s="225"/>
      <c r="K130" s="225"/>
      <c r="L130" s="225"/>
      <c r="M130" s="225"/>
      <c r="N130" s="225"/>
      <c r="O130" s="225"/>
      <c r="P130" s="225"/>
      <c r="Q130" s="225"/>
      <c r="R130" s="225"/>
      <c r="S130" s="225"/>
      <c r="T130" s="225"/>
      <c r="U130" s="225"/>
      <c r="V130" s="225"/>
      <c r="W130" s="225"/>
      <c r="X130" s="206"/>
      <c r="Y130" s="206"/>
      <c r="Z130" s="206"/>
      <c r="AA130" s="206"/>
      <c r="AB130" s="206"/>
      <c r="AC130" s="206"/>
      <c r="AD130" s="206"/>
      <c r="AE130" s="206"/>
      <c r="AF130" s="206"/>
      <c r="AG130" s="206" t="s">
        <v>280</v>
      </c>
      <c r="AH130" s="206">
        <v>0</v>
      </c>
      <c r="AI130" s="206"/>
      <c r="AJ130" s="206"/>
      <c r="AK130" s="206"/>
      <c r="AL130" s="206"/>
      <c r="AM130" s="206"/>
      <c r="AN130" s="206"/>
      <c r="AO130" s="206"/>
      <c r="AP130" s="206"/>
      <c r="AQ130" s="206"/>
      <c r="AR130" s="206"/>
      <c r="AS130" s="206"/>
      <c r="AT130" s="206"/>
      <c r="AU130" s="206"/>
      <c r="AV130" s="206"/>
      <c r="AW130" s="206"/>
      <c r="AX130" s="206"/>
      <c r="AY130" s="206"/>
      <c r="AZ130" s="206"/>
      <c r="BA130" s="206"/>
      <c r="BB130" s="206"/>
      <c r="BC130" s="206"/>
      <c r="BD130" s="206"/>
      <c r="BE130" s="206"/>
      <c r="BF130" s="206"/>
      <c r="BG130" s="206"/>
      <c r="BH130" s="206"/>
    </row>
    <row r="131" spans="1:60" outlineLevel="1" x14ac:dyDescent="0.25">
      <c r="A131" s="223"/>
      <c r="B131" s="224"/>
      <c r="C131" s="254" t="s">
        <v>1243</v>
      </c>
      <c r="D131" s="226"/>
      <c r="E131" s="227">
        <v>-3.94</v>
      </c>
      <c r="F131" s="225"/>
      <c r="G131" s="225"/>
      <c r="H131" s="225"/>
      <c r="I131" s="225"/>
      <c r="J131" s="225"/>
      <c r="K131" s="225"/>
      <c r="L131" s="225"/>
      <c r="M131" s="225"/>
      <c r="N131" s="225"/>
      <c r="O131" s="225"/>
      <c r="P131" s="225"/>
      <c r="Q131" s="225"/>
      <c r="R131" s="225"/>
      <c r="S131" s="225"/>
      <c r="T131" s="225"/>
      <c r="U131" s="225"/>
      <c r="V131" s="225"/>
      <c r="W131" s="225"/>
      <c r="X131" s="206"/>
      <c r="Y131" s="206"/>
      <c r="Z131" s="206"/>
      <c r="AA131" s="206"/>
      <c r="AB131" s="206"/>
      <c r="AC131" s="206"/>
      <c r="AD131" s="206"/>
      <c r="AE131" s="206"/>
      <c r="AF131" s="206"/>
      <c r="AG131" s="206" t="s">
        <v>280</v>
      </c>
      <c r="AH131" s="206">
        <v>0</v>
      </c>
      <c r="AI131" s="206"/>
      <c r="AJ131" s="206"/>
      <c r="AK131" s="206"/>
      <c r="AL131" s="206"/>
      <c r="AM131" s="206"/>
      <c r="AN131" s="206"/>
      <c r="AO131" s="206"/>
      <c r="AP131" s="206"/>
      <c r="AQ131" s="206"/>
      <c r="AR131" s="206"/>
      <c r="AS131" s="206"/>
      <c r="AT131" s="206"/>
      <c r="AU131" s="206"/>
      <c r="AV131" s="206"/>
      <c r="AW131" s="206"/>
      <c r="AX131" s="206"/>
      <c r="AY131" s="206"/>
      <c r="AZ131" s="206"/>
      <c r="BA131" s="206"/>
      <c r="BB131" s="206"/>
      <c r="BC131" s="206"/>
      <c r="BD131" s="206"/>
      <c r="BE131" s="206"/>
      <c r="BF131" s="206"/>
      <c r="BG131" s="206"/>
      <c r="BH131" s="206"/>
    </row>
    <row r="132" spans="1:60" outlineLevel="1" x14ac:dyDescent="0.25">
      <c r="A132" s="237">
        <v>22</v>
      </c>
      <c r="B132" s="238" t="s">
        <v>1244</v>
      </c>
      <c r="C132" s="253" t="s">
        <v>1245</v>
      </c>
      <c r="D132" s="239" t="s">
        <v>314</v>
      </c>
      <c r="E132" s="240">
        <v>16.180299999999999</v>
      </c>
      <c r="F132" s="241"/>
      <c r="G132" s="242">
        <f>ROUND(E132*F132,2)</f>
        <v>0</v>
      </c>
      <c r="H132" s="241"/>
      <c r="I132" s="242">
        <f>ROUND(E132*H132,2)</f>
        <v>0</v>
      </c>
      <c r="J132" s="241"/>
      <c r="K132" s="242">
        <f>ROUND(E132*J132,2)</f>
        <v>0</v>
      </c>
      <c r="L132" s="242">
        <v>21</v>
      </c>
      <c r="M132" s="242">
        <f>G132*(1+L132/100)</f>
        <v>0</v>
      </c>
      <c r="N132" s="242">
        <v>6.7000000000000002E-4</v>
      </c>
      <c r="O132" s="242">
        <f>ROUND(E132*N132,2)</f>
        <v>0.01</v>
      </c>
      <c r="P132" s="242">
        <v>0.26100000000000001</v>
      </c>
      <c r="Q132" s="243">
        <f>ROUND(E132*P132,2)</f>
        <v>4.22</v>
      </c>
      <c r="R132" s="225"/>
      <c r="S132" s="225" t="s">
        <v>276</v>
      </c>
      <c r="T132" s="225" t="s">
        <v>277</v>
      </c>
      <c r="U132" s="225">
        <v>0.25800000000000001</v>
      </c>
      <c r="V132" s="225">
        <f>ROUND(E132*U132,2)</f>
        <v>4.17</v>
      </c>
      <c r="W132" s="225"/>
      <c r="X132" s="206"/>
      <c r="Y132" s="206"/>
      <c r="Z132" s="206"/>
      <c r="AA132" s="206"/>
      <c r="AB132" s="206"/>
      <c r="AC132" s="206"/>
      <c r="AD132" s="206"/>
      <c r="AE132" s="206"/>
      <c r="AF132" s="206"/>
      <c r="AG132" s="206" t="s">
        <v>278</v>
      </c>
      <c r="AH132" s="206"/>
      <c r="AI132" s="206"/>
      <c r="AJ132" s="206"/>
      <c r="AK132" s="206"/>
      <c r="AL132" s="206"/>
      <c r="AM132" s="206"/>
      <c r="AN132" s="206"/>
      <c r="AO132" s="206"/>
      <c r="AP132" s="206"/>
      <c r="AQ132" s="206"/>
      <c r="AR132" s="206"/>
      <c r="AS132" s="206"/>
      <c r="AT132" s="206"/>
      <c r="AU132" s="206"/>
      <c r="AV132" s="206"/>
      <c r="AW132" s="206"/>
      <c r="AX132" s="206"/>
      <c r="AY132" s="206"/>
      <c r="AZ132" s="206"/>
      <c r="BA132" s="206"/>
      <c r="BB132" s="206"/>
      <c r="BC132" s="206"/>
      <c r="BD132" s="206"/>
      <c r="BE132" s="206"/>
      <c r="BF132" s="206"/>
      <c r="BG132" s="206"/>
      <c r="BH132" s="206"/>
    </row>
    <row r="133" spans="1:60" outlineLevel="1" x14ac:dyDescent="0.25">
      <c r="A133" s="223"/>
      <c r="B133" s="224"/>
      <c r="C133" s="254" t="s">
        <v>1246</v>
      </c>
      <c r="D133" s="226"/>
      <c r="E133" s="227">
        <v>16.180319999999998</v>
      </c>
      <c r="F133" s="225"/>
      <c r="G133" s="225"/>
      <c r="H133" s="225"/>
      <c r="I133" s="225"/>
      <c r="J133" s="225"/>
      <c r="K133" s="225"/>
      <c r="L133" s="225"/>
      <c r="M133" s="225"/>
      <c r="N133" s="225"/>
      <c r="O133" s="225"/>
      <c r="P133" s="225"/>
      <c r="Q133" s="225"/>
      <c r="R133" s="225"/>
      <c r="S133" s="225"/>
      <c r="T133" s="225"/>
      <c r="U133" s="225"/>
      <c r="V133" s="225"/>
      <c r="W133" s="225"/>
      <c r="X133" s="206"/>
      <c r="Y133" s="206"/>
      <c r="Z133" s="206"/>
      <c r="AA133" s="206"/>
      <c r="AB133" s="206"/>
      <c r="AC133" s="206"/>
      <c r="AD133" s="206"/>
      <c r="AE133" s="206"/>
      <c r="AF133" s="206"/>
      <c r="AG133" s="206" t="s">
        <v>280</v>
      </c>
      <c r="AH133" s="206">
        <v>0</v>
      </c>
      <c r="AI133" s="206"/>
      <c r="AJ133" s="206"/>
      <c r="AK133" s="206"/>
      <c r="AL133" s="206"/>
      <c r="AM133" s="206"/>
      <c r="AN133" s="206"/>
      <c r="AO133" s="206"/>
      <c r="AP133" s="206"/>
      <c r="AQ133" s="206"/>
      <c r="AR133" s="206"/>
      <c r="AS133" s="206"/>
      <c r="AT133" s="206"/>
      <c r="AU133" s="206"/>
      <c r="AV133" s="206"/>
      <c r="AW133" s="206"/>
      <c r="AX133" s="206"/>
      <c r="AY133" s="206"/>
      <c r="AZ133" s="206"/>
      <c r="BA133" s="206"/>
      <c r="BB133" s="206"/>
      <c r="BC133" s="206"/>
      <c r="BD133" s="206"/>
      <c r="BE133" s="206"/>
      <c r="BF133" s="206"/>
      <c r="BG133" s="206"/>
      <c r="BH133" s="206"/>
    </row>
    <row r="134" spans="1:60" outlineLevel="1" x14ac:dyDescent="0.25">
      <c r="A134" s="244">
        <v>23</v>
      </c>
      <c r="B134" s="245" t="s">
        <v>530</v>
      </c>
      <c r="C134" s="255" t="s">
        <v>531</v>
      </c>
      <c r="D134" s="246" t="s">
        <v>333</v>
      </c>
      <c r="E134" s="247">
        <v>7</v>
      </c>
      <c r="F134" s="248"/>
      <c r="G134" s="249">
        <f>ROUND(E134*F134,2)</f>
        <v>0</v>
      </c>
      <c r="H134" s="248"/>
      <c r="I134" s="249">
        <f>ROUND(E134*H134,2)</f>
        <v>0</v>
      </c>
      <c r="J134" s="248"/>
      <c r="K134" s="249">
        <f>ROUND(E134*J134,2)</f>
        <v>0</v>
      </c>
      <c r="L134" s="249">
        <v>21</v>
      </c>
      <c r="M134" s="249">
        <f>G134*(1+L134/100)</f>
        <v>0</v>
      </c>
      <c r="N134" s="249">
        <v>0</v>
      </c>
      <c r="O134" s="249">
        <f>ROUND(E134*N134,2)</f>
        <v>0</v>
      </c>
      <c r="P134" s="249">
        <v>0</v>
      </c>
      <c r="Q134" s="250">
        <f>ROUND(E134*P134,2)</f>
        <v>0</v>
      </c>
      <c r="R134" s="225"/>
      <c r="S134" s="225" t="s">
        <v>276</v>
      </c>
      <c r="T134" s="225" t="s">
        <v>277</v>
      </c>
      <c r="U134" s="225">
        <v>0.05</v>
      </c>
      <c r="V134" s="225">
        <f>ROUND(E134*U134,2)</f>
        <v>0.35</v>
      </c>
      <c r="W134" s="225"/>
      <c r="X134" s="206"/>
      <c r="Y134" s="206"/>
      <c r="Z134" s="206"/>
      <c r="AA134" s="206"/>
      <c r="AB134" s="206"/>
      <c r="AC134" s="206"/>
      <c r="AD134" s="206"/>
      <c r="AE134" s="206"/>
      <c r="AF134" s="206"/>
      <c r="AG134" s="206" t="s">
        <v>278</v>
      </c>
      <c r="AH134" s="206"/>
      <c r="AI134" s="206"/>
      <c r="AJ134" s="206"/>
      <c r="AK134" s="206"/>
      <c r="AL134" s="206"/>
      <c r="AM134" s="206"/>
      <c r="AN134" s="206"/>
      <c r="AO134" s="206"/>
      <c r="AP134" s="206"/>
      <c r="AQ134" s="206"/>
      <c r="AR134" s="206"/>
      <c r="AS134" s="206"/>
      <c r="AT134" s="206"/>
      <c r="AU134" s="206"/>
      <c r="AV134" s="206"/>
      <c r="AW134" s="206"/>
      <c r="AX134" s="206"/>
      <c r="AY134" s="206"/>
      <c r="AZ134" s="206"/>
      <c r="BA134" s="206"/>
      <c r="BB134" s="206"/>
      <c r="BC134" s="206"/>
      <c r="BD134" s="206"/>
      <c r="BE134" s="206"/>
      <c r="BF134" s="206"/>
      <c r="BG134" s="206"/>
      <c r="BH134" s="206"/>
    </row>
    <row r="135" spans="1:60" outlineLevel="1" x14ac:dyDescent="0.25">
      <c r="A135" s="237">
        <v>24</v>
      </c>
      <c r="B135" s="238" t="s">
        <v>540</v>
      </c>
      <c r="C135" s="253" t="s">
        <v>541</v>
      </c>
      <c r="D135" s="239" t="s">
        <v>314</v>
      </c>
      <c r="E135" s="240">
        <v>10.244</v>
      </c>
      <c r="F135" s="241"/>
      <c r="G135" s="242">
        <f>ROUND(E135*F135,2)</f>
        <v>0</v>
      </c>
      <c r="H135" s="241"/>
      <c r="I135" s="242">
        <f>ROUND(E135*H135,2)</f>
        <v>0</v>
      </c>
      <c r="J135" s="241"/>
      <c r="K135" s="242">
        <f>ROUND(E135*J135,2)</f>
        <v>0</v>
      </c>
      <c r="L135" s="242">
        <v>21</v>
      </c>
      <c r="M135" s="242">
        <f>G135*(1+L135/100)</f>
        <v>0</v>
      </c>
      <c r="N135" s="242">
        <v>1.17E-3</v>
      </c>
      <c r="O135" s="242">
        <f>ROUND(E135*N135,2)</f>
        <v>0.01</v>
      </c>
      <c r="P135" s="242">
        <v>7.5999999999999998E-2</v>
      </c>
      <c r="Q135" s="243">
        <f>ROUND(E135*P135,2)</f>
        <v>0.78</v>
      </c>
      <c r="R135" s="225"/>
      <c r="S135" s="225" t="s">
        <v>276</v>
      </c>
      <c r="T135" s="225" t="s">
        <v>277</v>
      </c>
      <c r="U135" s="225">
        <v>0.93899999999999995</v>
      </c>
      <c r="V135" s="225">
        <f>ROUND(E135*U135,2)</f>
        <v>9.6199999999999992</v>
      </c>
      <c r="W135" s="225"/>
      <c r="X135" s="206"/>
      <c r="Y135" s="206"/>
      <c r="Z135" s="206"/>
      <c r="AA135" s="206"/>
      <c r="AB135" s="206"/>
      <c r="AC135" s="206"/>
      <c r="AD135" s="206"/>
      <c r="AE135" s="206"/>
      <c r="AF135" s="206"/>
      <c r="AG135" s="206" t="s">
        <v>278</v>
      </c>
      <c r="AH135" s="206"/>
      <c r="AI135" s="206"/>
      <c r="AJ135" s="206"/>
      <c r="AK135" s="206"/>
      <c r="AL135" s="206"/>
      <c r="AM135" s="206"/>
      <c r="AN135" s="206"/>
      <c r="AO135" s="206"/>
      <c r="AP135" s="206"/>
      <c r="AQ135" s="206"/>
      <c r="AR135" s="206"/>
      <c r="AS135" s="206"/>
      <c r="AT135" s="206"/>
      <c r="AU135" s="206"/>
      <c r="AV135" s="206"/>
      <c r="AW135" s="206"/>
      <c r="AX135" s="206"/>
      <c r="AY135" s="206"/>
      <c r="AZ135" s="206"/>
      <c r="BA135" s="206"/>
      <c r="BB135" s="206"/>
      <c r="BC135" s="206"/>
      <c r="BD135" s="206"/>
      <c r="BE135" s="206"/>
      <c r="BF135" s="206"/>
      <c r="BG135" s="206"/>
      <c r="BH135" s="206"/>
    </row>
    <row r="136" spans="1:60" outlineLevel="1" x14ac:dyDescent="0.25">
      <c r="A136" s="223"/>
      <c r="B136" s="224"/>
      <c r="C136" s="254" t="s">
        <v>1247</v>
      </c>
      <c r="D136" s="226"/>
      <c r="E136" s="227">
        <v>10.244</v>
      </c>
      <c r="F136" s="225"/>
      <c r="G136" s="225"/>
      <c r="H136" s="225"/>
      <c r="I136" s="225"/>
      <c r="J136" s="225"/>
      <c r="K136" s="225"/>
      <c r="L136" s="225"/>
      <c r="M136" s="225"/>
      <c r="N136" s="225"/>
      <c r="O136" s="225"/>
      <c r="P136" s="225"/>
      <c r="Q136" s="225"/>
      <c r="R136" s="225"/>
      <c r="S136" s="225"/>
      <c r="T136" s="225"/>
      <c r="U136" s="225"/>
      <c r="V136" s="225"/>
      <c r="W136" s="225"/>
      <c r="X136" s="206"/>
      <c r="Y136" s="206"/>
      <c r="Z136" s="206"/>
      <c r="AA136" s="206"/>
      <c r="AB136" s="206"/>
      <c r="AC136" s="206"/>
      <c r="AD136" s="206"/>
      <c r="AE136" s="206"/>
      <c r="AF136" s="206"/>
      <c r="AG136" s="206" t="s">
        <v>280</v>
      </c>
      <c r="AH136" s="206">
        <v>0</v>
      </c>
      <c r="AI136" s="206"/>
      <c r="AJ136" s="206"/>
      <c r="AK136" s="206"/>
      <c r="AL136" s="206"/>
      <c r="AM136" s="206"/>
      <c r="AN136" s="206"/>
      <c r="AO136" s="206"/>
      <c r="AP136" s="206"/>
      <c r="AQ136" s="206"/>
      <c r="AR136" s="206"/>
      <c r="AS136" s="206"/>
      <c r="AT136" s="206"/>
      <c r="AU136" s="206"/>
      <c r="AV136" s="206"/>
      <c r="AW136" s="206"/>
      <c r="AX136" s="206"/>
      <c r="AY136" s="206"/>
      <c r="AZ136" s="206"/>
      <c r="BA136" s="206"/>
      <c r="BB136" s="206"/>
      <c r="BC136" s="206"/>
      <c r="BD136" s="206"/>
      <c r="BE136" s="206"/>
      <c r="BF136" s="206"/>
      <c r="BG136" s="206"/>
      <c r="BH136" s="206"/>
    </row>
    <row r="137" spans="1:60" outlineLevel="1" x14ac:dyDescent="0.25">
      <c r="A137" s="237">
        <v>25</v>
      </c>
      <c r="B137" s="238" t="s">
        <v>1248</v>
      </c>
      <c r="C137" s="253" t="s">
        <v>1249</v>
      </c>
      <c r="D137" s="239" t="s">
        <v>314</v>
      </c>
      <c r="E137" s="240">
        <v>42.084000000000003</v>
      </c>
      <c r="F137" s="241"/>
      <c r="G137" s="242">
        <f>ROUND(E137*F137,2)</f>
        <v>0</v>
      </c>
      <c r="H137" s="241"/>
      <c r="I137" s="242">
        <f>ROUND(E137*H137,2)</f>
        <v>0</v>
      </c>
      <c r="J137" s="241"/>
      <c r="K137" s="242">
        <f>ROUND(E137*J137,2)</f>
        <v>0</v>
      </c>
      <c r="L137" s="242">
        <v>21</v>
      </c>
      <c r="M137" s="242">
        <f>G137*(1+L137/100)</f>
        <v>0</v>
      </c>
      <c r="N137" s="242">
        <v>0</v>
      </c>
      <c r="O137" s="242">
        <f>ROUND(E137*N137,2)</f>
        <v>0</v>
      </c>
      <c r="P137" s="242">
        <v>6.8000000000000005E-2</v>
      </c>
      <c r="Q137" s="243">
        <f>ROUND(E137*P137,2)</f>
        <v>2.86</v>
      </c>
      <c r="R137" s="225"/>
      <c r="S137" s="225" t="s">
        <v>276</v>
      </c>
      <c r="T137" s="225" t="s">
        <v>277</v>
      </c>
      <c r="U137" s="225">
        <v>0.3</v>
      </c>
      <c r="V137" s="225">
        <f>ROUND(E137*U137,2)</f>
        <v>12.63</v>
      </c>
      <c r="W137" s="225"/>
      <c r="X137" s="206"/>
      <c r="Y137" s="206"/>
      <c r="Z137" s="206"/>
      <c r="AA137" s="206"/>
      <c r="AB137" s="206"/>
      <c r="AC137" s="206"/>
      <c r="AD137" s="206"/>
      <c r="AE137" s="206"/>
      <c r="AF137" s="206"/>
      <c r="AG137" s="206" t="s">
        <v>278</v>
      </c>
      <c r="AH137" s="206"/>
      <c r="AI137" s="206"/>
      <c r="AJ137" s="206"/>
      <c r="AK137" s="206"/>
      <c r="AL137" s="206"/>
      <c r="AM137" s="206"/>
      <c r="AN137" s="206"/>
      <c r="AO137" s="206"/>
      <c r="AP137" s="206"/>
      <c r="AQ137" s="206"/>
      <c r="AR137" s="206"/>
      <c r="AS137" s="206"/>
      <c r="AT137" s="206"/>
      <c r="AU137" s="206"/>
      <c r="AV137" s="206"/>
      <c r="AW137" s="206"/>
      <c r="AX137" s="206"/>
      <c r="AY137" s="206"/>
      <c r="AZ137" s="206"/>
      <c r="BA137" s="206"/>
      <c r="BB137" s="206"/>
      <c r="BC137" s="206"/>
      <c r="BD137" s="206"/>
      <c r="BE137" s="206"/>
      <c r="BF137" s="206"/>
      <c r="BG137" s="206"/>
      <c r="BH137" s="206"/>
    </row>
    <row r="138" spans="1:60" ht="20.399999999999999" outlineLevel="1" x14ac:dyDescent="0.25">
      <c r="A138" s="223"/>
      <c r="B138" s="224"/>
      <c r="C138" s="254" t="s">
        <v>1250</v>
      </c>
      <c r="D138" s="226"/>
      <c r="E138" s="227">
        <v>16.776</v>
      </c>
      <c r="F138" s="225"/>
      <c r="G138" s="225"/>
      <c r="H138" s="225"/>
      <c r="I138" s="225"/>
      <c r="J138" s="225"/>
      <c r="K138" s="225"/>
      <c r="L138" s="225"/>
      <c r="M138" s="225"/>
      <c r="N138" s="225"/>
      <c r="O138" s="225"/>
      <c r="P138" s="225"/>
      <c r="Q138" s="225"/>
      <c r="R138" s="225"/>
      <c r="S138" s="225"/>
      <c r="T138" s="225"/>
      <c r="U138" s="225"/>
      <c r="V138" s="225"/>
      <c r="W138" s="225"/>
      <c r="X138" s="206"/>
      <c r="Y138" s="206"/>
      <c r="Z138" s="206"/>
      <c r="AA138" s="206"/>
      <c r="AB138" s="206"/>
      <c r="AC138" s="206"/>
      <c r="AD138" s="206"/>
      <c r="AE138" s="206"/>
      <c r="AF138" s="206"/>
      <c r="AG138" s="206" t="s">
        <v>280</v>
      </c>
      <c r="AH138" s="206">
        <v>0</v>
      </c>
      <c r="AI138" s="206"/>
      <c r="AJ138" s="206"/>
      <c r="AK138" s="206"/>
      <c r="AL138" s="206"/>
      <c r="AM138" s="206"/>
      <c r="AN138" s="206"/>
      <c r="AO138" s="206"/>
      <c r="AP138" s="206"/>
      <c r="AQ138" s="206"/>
      <c r="AR138" s="206"/>
      <c r="AS138" s="206"/>
      <c r="AT138" s="206"/>
      <c r="AU138" s="206"/>
      <c r="AV138" s="206"/>
      <c r="AW138" s="206"/>
      <c r="AX138" s="206"/>
      <c r="AY138" s="206"/>
      <c r="AZ138" s="206"/>
      <c r="BA138" s="206"/>
      <c r="BB138" s="206"/>
      <c r="BC138" s="206"/>
      <c r="BD138" s="206"/>
      <c r="BE138" s="206"/>
      <c r="BF138" s="206"/>
      <c r="BG138" s="206"/>
      <c r="BH138" s="206"/>
    </row>
    <row r="139" spans="1:60" ht="20.399999999999999" outlineLevel="1" x14ac:dyDescent="0.25">
      <c r="A139" s="223"/>
      <c r="B139" s="224"/>
      <c r="C139" s="254" t="s">
        <v>1251</v>
      </c>
      <c r="D139" s="226"/>
      <c r="E139" s="227">
        <v>17.64</v>
      </c>
      <c r="F139" s="225"/>
      <c r="G139" s="225"/>
      <c r="H139" s="225"/>
      <c r="I139" s="225"/>
      <c r="J139" s="225"/>
      <c r="K139" s="225"/>
      <c r="L139" s="225"/>
      <c r="M139" s="225"/>
      <c r="N139" s="225"/>
      <c r="O139" s="225"/>
      <c r="P139" s="225"/>
      <c r="Q139" s="225"/>
      <c r="R139" s="225"/>
      <c r="S139" s="225"/>
      <c r="T139" s="225"/>
      <c r="U139" s="225"/>
      <c r="V139" s="225"/>
      <c r="W139" s="225"/>
      <c r="X139" s="206"/>
      <c r="Y139" s="206"/>
      <c r="Z139" s="206"/>
      <c r="AA139" s="206"/>
      <c r="AB139" s="206"/>
      <c r="AC139" s="206"/>
      <c r="AD139" s="206"/>
      <c r="AE139" s="206"/>
      <c r="AF139" s="206"/>
      <c r="AG139" s="206" t="s">
        <v>280</v>
      </c>
      <c r="AH139" s="206">
        <v>0</v>
      </c>
      <c r="AI139" s="206"/>
      <c r="AJ139" s="206"/>
      <c r="AK139" s="206"/>
      <c r="AL139" s="206"/>
      <c r="AM139" s="206"/>
      <c r="AN139" s="206"/>
      <c r="AO139" s="206"/>
      <c r="AP139" s="206"/>
      <c r="AQ139" s="206"/>
      <c r="AR139" s="206"/>
      <c r="AS139" s="206"/>
      <c r="AT139" s="206"/>
      <c r="AU139" s="206"/>
      <c r="AV139" s="206"/>
      <c r="AW139" s="206"/>
      <c r="AX139" s="206"/>
      <c r="AY139" s="206"/>
      <c r="AZ139" s="206"/>
      <c r="BA139" s="206"/>
      <c r="BB139" s="206"/>
      <c r="BC139" s="206"/>
      <c r="BD139" s="206"/>
      <c r="BE139" s="206"/>
      <c r="BF139" s="206"/>
      <c r="BG139" s="206"/>
      <c r="BH139" s="206"/>
    </row>
    <row r="140" spans="1:60" outlineLevel="1" x14ac:dyDescent="0.25">
      <c r="A140" s="223"/>
      <c r="B140" s="224"/>
      <c r="C140" s="254" t="s">
        <v>1252</v>
      </c>
      <c r="D140" s="226"/>
      <c r="E140" s="227">
        <v>7.6680000000000001</v>
      </c>
      <c r="F140" s="225"/>
      <c r="G140" s="225"/>
      <c r="H140" s="225"/>
      <c r="I140" s="225"/>
      <c r="J140" s="225"/>
      <c r="K140" s="225"/>
      <c r="L140" s="225"/>
      <c r="M140" s="225"/>
      <c r="N140" s="225"/>
      <c r="O140" s="225"/>
      <c r="P140" s="225"/>
      <c r="Q140" s="225"/>
      <c r="R140" s="225"/>
      <c r="S140" s="225"/>
      <c r="T140" s="225"/>
      <c r="U140" s="225"/>
      <c r="V140" s="225"/>
      <c r="W140" s="225"/>
      <c r="X140" s="206"/>
      <c r="Y140" s="206"/>
      <c r="Z140" s="206"/>
      <c r="AA140" s="206"/>
      <c r="AB140" s="206"/>
      <c r="AC140" s="206"/>
      <c r="AD140" s="206"/>
      <c r="AE140" s="206"/>
      <c r="AF140" s="206"/>
      <c r="AG140" s="206" t="s">
        <v>280</v>
      </c>
      <c r="AH140" s="206">
        <v>0</v>
      </c>
      <c r="AI140" s="206"/>
      <c r="AJ140" s="206"/>
      <c r="AK140" s="206"/>
      <c r="AL140" s="206"/>
      <c r="AM140" s="206"/>
      <c r="AN140" s="206"/>
      <c r="AO140" s="206"/>
      <c r="AP140" s="206"/>
      <c r="AQ140" s="206"/>
      <c r="AR140" s="206"/>
      <c r="AS140" s="206"/>
      <c r="AT140" s="206"/>
      <c r="AU140" s="206"/>
      <c r="AV140" s="206"/>
      <c r="AW140" s="206"/>
      <c r="AX140" s="206"/>
      <c r="AY140" s="206"/>
      <c r="AZ140" s="206"/>
      <c r="BA140" s="206"/>
      <c r="BB140" s="206"/>
      <c r="BC140" s="206"/>
      <c r="BD140" s="206"/>
      <c r="BE140" s="206"/>
      <c r="BF140" s="206"/>
      <c r="BG140" s="206"/>
      <c r="BH140" s="206"/>
    </row>
    <row r="141" spans="1:60" x14ac:dyDescent="0.25">
      <c r="A141" s="231" t="s">
        <v>271</v>
      </c>
      <c r="B141" s="232" t="s">
        <v>158</v>
      </c>
      <c r="C141" s="252" t="s">
        <v>159</v>
      </c>
      <c r="D141" s="233"/>
      <c r="E141" s="234"/>
      <c r="F141" s="235"/>
      <c r="G141" s="235">
        <f>SUMIF(AG142:AG150,"&lt;&gt;NOR",G142:G150)</f>
        <v>0</v>
      </c>
      <c r="H141" s="235"/>
      <c r="I141" s="235">
        <f>SUM(I142:I150)</f>
        <v>0</v>
      </c>
      <c r="J141" s="235"/>
      <c r="K141" s="235">
        <f>SUM(K142:K150)</f>
        <v>0</v>
      </c>
      <c r="L141" s="235"/>
      <c r="M141" s="235">
        <f>SUM(M142:M150)</f>
        <v>0</v>
      </c>
      <c r="N141" s="235"/>
      <c r="O141" s="235">
        <f>SUM(O142:O150)</f>
        <v>0</v>
      </c>
      <c r="P141" s="235"/>
      <c r="Q141" s="236">
        <f>SUM(Q142:Q150)</f>
        <v>1.03</v>
      </c>
      <c r="R141" s="230"/>
      <c r="S141" s="230"/>
      <c r="T141" s="230"/>
      <c r="U141" s="230"/>
      <c r="V141" s="230">
        <f>SUM(V142:V150)</f>
        <v>7.71</v>
      </c>
      <c r="W141" s="230"/>
      <c r="AG141" t="s">
        <v>272</v>
      </c>
    </row>
    <row r="142" spans="1:60" outlineLevel="1" x14ac:dyDescent="0.25">
      <c r="A142" s="237">
        <v>26</v>
      </c>
      <c r="B142" s="238" t="s">
        <v>1045</v>
      </c>
      <c r="C142" s="253" t="s">
        <v>1046</v>
      </c>
      <c r="D142" s="239" t="s">
        <v>314</v>
      </c>
      <c r="E142" s="240">
        <v>257.03519999999997</v>
      </c>
      <c r="F142" s="241"/>
      <c r="G142" s="242">
        <f>ROUND(E142*F142,2)</f>
        <v>0</v>
      </c>
      <c r="H142" s="241"/>
      <c r="I142" s="242">
        <f>ROUND(E142*H142,2)</f>
        <v>0</v>
      </c>
      <c r="J142" s="241"/>
      <c r="K142" s="242">
        <f>ROUND(E142*J142,2)</f>
        <v>0</v>
      </c>
      <c r="L142" s="242">
        <v>21</v>
      </c>
      <c r="M142" s="242">
        <f>G142*(1+L142/100)</f>
        <v>0</v>
      </c>
      <c r="N142" s="242">
        <v>0</v>
      </c>
      <c r="O142" s="242">
        <f>ROUND(E142*N142,2)</f>
        <v>0</v>
      </c>
      <c r="P142" s="242">
        <v>4.0000000000000001E-3</v>
      </c>
      <c r="Q142" s="243">
        <f>ROUND(E142*P142,2)</f>
        <v>1.03</v>
      </c>
      <c r="R142" s="225"/>
      <c r="S142" s="225" t="s">
        <v>276</v>
      </c>
      <c r="T142" s="225" t="s">
        <v>277</v>
      </c>
      <c r="U142" s="225">
        <v>0.03</v>
      </c>
      <c r="V142" s="225">
        <f>ROUND(E142*U142,2)</f>
        <v>7.71</v>
      </c>
      <c r="W142" s="225"/>
      <c r="X142" s="206"/>
      <c r="Y142" s="206"/>
      <c r="Z142" s="206"/>
      <c r="AA142" s="206"/>
      <c r="AB142" s="206"/>
      <c r="AC142" s="206"/>
      <c r="AD142" s="206"/>
      <c r="AE142" s="206"/>
      <c r="AF142" s="206"/>
      <c r="AG142" s="206" t="s">
        <v>278</v>
      </c>
      <c r="AH142" s="206"/>
      <c r="AI142" s="206"/>
      <c r="AJ142" s="206"/>
      <c r="AK142" s="206"/>
      <c r="AL142" s="206"/>
      <c r="AM142" s="206"/>
      <c r="AN142" s="206"/>
      <c r="AO142" s="206"/>
      <c r="AP142" s="206"/>
      <c r="AQ142" s="206"/>
      <c r="AR142" s="206"/>
      <c r="AS142" s="206"/>
      <c r="AT142" s="206"/>
      <c r="AU142" s="206"/>
      <c r="AV142" s="206"/>
      <c r="AW142" s="206"/>
      <c r="AX142" s="206"/>
      <c r="AY142" s="206"/>
      <c r="AZ142" s="206"/>
      <c r="BA142" s="206"/>
      <c r="BB142" s="206"/>
      <c r="BC142" s="206"/>
      <c r="BD142" s="206"/>
      <c r="BE142" s="206"/>
      <c r="BF142" s="206"/>
      <c r="BG142" s="206"/>
      <c r="BH142" s="206"/>
    </row>
    <row r="143" spans="1:60" ht="20.399999999999999" outlineLevel="1" x14ac:dyDescent="0.25">
      <c r="A143" s="223"/>
      <c r="B143" s="224"/>
      <c r="C143" s="254" t="s">
        <v>1214</v>
      </c>
      <c r="D143" s="226"/>
      <c r="E143" s="227">
        <v>38.294580000000003</v>
      </c>
      <c r="F143" s="225"/>
      <c r="G143" s="225"/>
      <c r="H143" s="225"/>
      <c r="I143" s="225"/>
      <c r="J143" s="225"/>
      <c r="K143" s="225"/>
      <c r="L143" s="225"/>
      <c r="M143" s="225"/>
      <c r="N143" s="225"/>
      <c r="O143" s="225"/>
      <c r="P143" s="225"/>
      <c r="Q143" s="225"/>
      <c r="R143" s="225"/>
      <c r="S143" s="225"/>
      <c r="T143" s="225"/>
      <c r="U143" s="225"/>
      <c r="V143" s="225"/>
      <c r="W143" s="225"/>
      <c r="X143" s="206"/>
      <c r="Y143" s="206"/>
      <c r="Z143" s="206"/>
      <c r="AA143" s="206"/>
      <c r="AB143" s="206"/>
      <c r="AC143" s="206"/>
      <c r="AD143" s="206"/>
      <c r="AE143" s="206"/>
      <c r="AF143" s="206"/>
      <c r="AG143" s="206" t="s">
        <v>280</v>
      </c>
      <c r="AH143" s="206">
        <v>0</v>
      </c>
      <c r="AI143" s="206"/>
      <c r="AJ143" s="206"/>
      <c r="AK143" s="206"/>
      <c r="AL143" s="206"/>
      <c r="AM143" s="206"/>
      <c r="AN143" s="206"/>
      <c r="AO143" s="206"/>
      <c r="AP143" s="206"/>
      <c r="AQ143" s="206"/>
      <c r="AR143" s="206"/>
      <c r="AS143" s="206"/>
      <c r="AT143" s="206"/>
      <c r="AU143" s="206"/>
      <c r="AV143" s="206"/>
      <c r="AW143" s="206"/>
      <c r="AX143" s="206"/>
      <c r="AY143" s="206"/>
      <c r="AZ143" s="206"/>
      <c r="BA143" s="206"/>
      <c r="BB143" s="206"/>
      <c r="BC143" s="206"/>
      <c r="BD143" s="206"/>
      <c r="BE143" s="206"/>
      <c r="BF143" s="206"/>
      <c r="BG143" s="206"/>
      <c r="BH143" s="206"/>
    </row>
    <row r="144" spans="1:60" ht="20.399999999999999" outlineLevel="1" x14ac:dyDescent="0.25">
      <c r="A144" s="223"/>
      <c r="B144" s="224"/>
      <c r="C144" s="254" t="s">
        <v>1215</v>
      </c>
      <c r="D144" s="226"/>
      <c r="E144" s="227">
        <v>55.269629999999999</v>
      </c>
      <c r="F144" s="225"/>
      <c r="G144" s="225"/>
      <c r="H144" s="225"/>
      <c r="I144" s="225"/>
      <c r="J144" s="225"/>
      <c r="K144" s="225"/>
      <c r="L144" s="225"/>
      <c r="M144" s="225"/>
      <c r="N144" s="225"/>
      <c r="O144" s="225"/>
      <c r="P144" s="225"/>
      <c r="Q144" s="225"/>
      <c r="R144" s="225"/>
      <c r="S144" s="225"/>
      <c r="T144" s="225"/>
      <c r="U144" s="225"/>
      <c r="V144" s="225"/>
      <c r="W144" s="225"/>
      <c r="X144" s="206"/>
      <c r="Y144" s="206"/>
      <c r="Z144" s="206"/>
      <c r="AA144" s="206"/>
      <c r="AB144" s="206"/>
      <c r="AC144" s="206"/>
      <c r="AD144" s="206"/>
      <c r="AE144" s="206"/>
      <c r="AF144" s="206"/>
      <c r="AG144" s="206" t="s">
        <v>280</v>
      </c>
      <c r="AH144" s="206">
        <v>0</v>
      </c>
      <c r="AI144" s="206"/>
      <c r="AJ144" s="206"/>
      <c r="AK144" s="206"/>
      <c r="AL144" s="206"/>
      <c r="AM144" s="206"/>
      <c r="AN144" s="206"/>
      <c r="AO144" s="206"/>
      <c r="AP144" s="206"/>
      <c r="AQ144" s="206"/>
      <c r="AR144" s="206"/>
      <c r="AS144" s="206"/>
      <c r="AT144" s="206"/>
      <c r="AU144" s="206"/>
      <c r="AV144" s="206"/>
      <c r="AW144" s="206"/>
      <c r="AX144" s="206"/>
      <c r="AY144" s="206"/>
      <c r="AZ144" s="206"/>
      <c r="BA144" s="206"/>
      <c r="BB144" s="206"/>
      <c r="BC144" s="206"/>
      <c r="BD144" s="206"/>
      <c r="BE144" s="206"/>
      <c r="BF144" s="206"/>
      <c r="BG144" s="206"/>
      <c r="BH144" s="206"/>
    </row>
    <row r="145" spans="1:60" ht="30.6" outlineLevel="1" x14ac:dyDescent="0.25">
      <c r="A145" s="223"/>
      <c r="B145" s="224"/>
      <c r="C145" s="254" t="s">
        <v>1216</v>
      </c>
      <c r="D145" s="226"/>
      <c r="E145" s="227">
        <v>59.636589999999998</v>
      </c>
      <c r="F145" s="225"/>
      <c r="G145" s="225"/>
      <c r="H145" s="225"/>
      <c r="I145" s="225"/>
      <c r="J145" s="225"/>
      <c r="K145" s="225"/>
      <c r="L145" s="225"/>
      <c r="M145" s="225"/>
      <c r="N145" s="225"/>
      <c r="O145" s="225"/>
      <c r="P145" s="225"/>
      <c r="Q145" s="225"/>
      <c r="R145" s="225"/>
      <c r="S145" s="225"/>
      <c r="T145" s="225"/>
      <c r="U145" s="225"/>
      <c r="V145" s="225"/>
      <c r="W145" s="225"/>
      <c r="X145" s="206"/>
      <c r="Y145" s="206"/>
      <c r="Z145" s="206"/>
      <c r="AA145" s="206"/>
      <c r="AB145" s="206"/>
      <c r="AC145" s="206"/>
      <c r="AD145" s="206"/>
      <c r="AE145" s="206"/>
      <c r="AF145" s="206"/>
      <c r="AG145" s="206" t="s">
        <v>280</v>
      </c>
      <c r="AH145" s="206">
        <v>0</v>
      </c>
      <c r="AI145" s="206"/>
      <c r="AJ145" s="206"/>
      <c r="AK145" s="206"/>
      <c r="AL145" s="206"/>
      <c r="AM145" s="206"/>
      <c r="AN145" s="206"/>
      <c r="AO145" s="206"/>
      <c r="AP145" s="206"/>
      <c r="AQ145" s="206"/>
      <c r="AR145" s="206"/>
      <c r="AS145" s="206"/>
      <c r="AT145" s="206"/>
      <c r="AU145" s="206"/>
      <c r="AV145" s="206"/>
      <c r="AW145" s="206"/>
      <c r="AX145" s="206"/>
      <c r="AY145" s="206"/>
      <c r="AZ145" s="206"/>
      <c r="BA145" s="206"/>
      <c r="BB145" s="206"/>
      <c r="BC145" s="206"/>
      <c r="BD145" s="206"/>
      <c r="BE145" s="206"/>
      <c r="BF145" s="206"/>
      <c r="BG145" s="206"/>
      <c r="BH145" s="206"/>
    </row>
    <row r="146" spans="1:60" ht="30.6" outlineLevel="1" x14ac:dyDescent="0.25">
      <c r="A146" s="223"/>
      <c r="B146" s="224"/>
      <c r="C146" s="254" t="s">
        <v>1217</v>
      </c>
      <c r="D146" s="226"/>
      <c r="E146" s="227">
        <v>54.872100000000003</v>
      </c>
      <c r="F146" s="225"/>
      <c r="G146" s="225"/>
      <c r="H146" s="225"/>
      <c r="I146" s="225"/>
      <c r="J146" s="225"/>
      <c r="K146" s="225"/>
      <c r="L146" s="225"/>
      <c r="M146" s="225"/>
      <c r="N146" s="225"/>
      <c r="O146" s="225"/>
      <c r="P146" s="225"/>
      <c r="Q146" s="225"/>
      <c r="R146" s="225"/>
      <c r="S146" s="225"/>
      <c r="T146" s="225"/>
      <c r="U146" s="225"/>
      <c r="V146" s="225"/>
      <c r="W146" s="225"/>
      <c r="X146" s="206"/>
      <c r="Y146" s="206"/>
      <c r="Z146" s="206"/>
      <c r="AA146" s="206"/>
      <c r="AB146" s="206"/>
      <c r="AC146" s="206"/>
      <c r="AD146" s="206"/>
      <c r="AE146" s="206"/>
      <c r="AF146" s="206"/>
      <c r="AG146" s="206" t="s">
        <v>280</v>
      </c>
      <c r="AH146" s="206">
        <v>0</v>
      </c>
      <c r="AI146" s="206"/>
      <c r="AJ146" s="206"/>
      <c r="AK146" s="206"/>
      <c r="AL146" s="206"/>
      <c r="AM146" s="206"/>
      <c r="AN146" s="206"/>
      <c r="AO146" s="206"/>
      <c r="AP146" s="206"/>
      <c r="AQ146" s="206"/>
      <c r="AR146" s="206"/>
      <c r="AS146" s="206"/>
      <c r="AT146" s="206"/>
      <c r="AU146" s="206"/>
      <c r="AV146" s="206"/>
      <c r="AW146" s="206"/>
      <c r="AX146" s="206"/>
      <c r="AY146" s="206"/>
      <c r="AZ146" s="206"/>
      <c r="BA146" s="206"/>
      <c r="BB146" s="206"/>
      <c r="BC146" s="206"/>
      <c r="BD146" s="206"/>
      <c r="BE146" s="206"/>
      <c r="BF146" s="206"/>
      <c r="BG146" s="206"/>
      <c r="BH146" s="206"/>
    </row>
    <row r="147" spans="1:60" ht="20.399999999999999" outlineLevel="1" x14ac:dyDescent="0.25">
      <c r="A147" s="223"/>
      <c r="B147" s="224"/>
      <c r="C147" s="254" t="s">
        <v>1218</v>
      </c>
      <c r="D147" s="226"/>
      <c r="E147" s="227">
        <v>22.119019999999999</v>
      </c>
      <c r="F147" s="225"/>
      <c r="G147" s="225"/>
      <c r="H147" s="225"/>
      <c r="I147" s="225"/>
      <c r="J147" s="225"/>
      <c r="K147" s="225"/>
      <c r="L147" s="225"/>
      <c r="M147" s="225"/>
      <c r="N147" s="225"/>
      <c r="O147" s="225"/>
      <c r="P147" s="225"/>
      <c r="Q147" s="225"/>
      <c r="R147" s="225"/>
      <c r="S147" s="225"/>
      <c r="T147" s="225"/>
      <c r="U147" s="225"/>
      <c r="V147" s="225"/>
      <c r="W147" s="225"/>
      <c r="X147" s="206"/>
      <c r="Y147" s="206"/>
      <c r="Z147" s="206"/>
      <c r="AA147" s="206"/>
      <c r="AB147" s="206"/>
      <c r="AC147" s="206"/>
      <c r="AD147" s="206"/>
      <c r="AE147" s="206"/>
      <c r="AF147" s="206"/>
      <c r="AG147" s="206" t="s">
        <v>280</v>
      </c>
      <c r="AH147" s="206">
        <v>0</v>
      </c>
      <c r="AI147" s="206"/>
      <c r="AJ147" s="206"/>
      <c r="AK147" s="206"/>
      <c r="AL147" s="206"/>
      <c r="AM147" s="206"/>
      <c r="AN147" s="206"/>
      <c r="AO147" s="206"/>
      <c r="AP147" s="206"/>
      <c r="AQ147" s="206"/>
      <c r="AR147" s="206"/>
      <c r="AS147" s="206"/>
      <c r="AT147" s="206"/>
      <c r="AU147" s="206"/>
      <c r="AV147" s="206"/>
      <c r="AW147" s="206"/>
      <c r="AX147" s="206"/>
      <c r="AY147" s="206"/>
      <c r="AZ147" s="206"/>
      <c r="BA147" s="206"/>
      <c r="BB147" s="206"/>
      <c r="BC147" s="206"/>
      <c r="BD147" s="206"/>
      <c r="BE147" s="206"/>
      <c r="BF147" s="206"/>
      <c r="BG147" s="206"/>
      <c r="BH147" s="206"/>
    </row>
    <row r="148" spans="1:60" ht="20.399999999999999" outlineLevel="1" x14ac:dyDescent="0.25">
      <c r="A148" s="223"/>
      <c r="B148" s="224"/>
      <c r="C148" s="254" t="s">
        <v>1219</v>
      </c>
      <c r="D148" s="226"/>
      <c r="E148" s="227">
        <v>14.98115</v>
      </c>
      <c r="F148" s="225"/>
      <c r="G148" s="225"/>
      <c r="H148" s="225"/>
      <c r="I148" s="225"/>
      <c r="J148" s="225"/>
      <c r="K148" s="225"/>
      <c r="L148" s="225"/>
      <c r="M148" s="225"/>
      <c r="N148" s="225"/>
      <c r="O148" s="225"/>
      <c r="P148" s="225"/>
      <c r="Q148" s="225"/>
      <c r="R148" s="225"/>
      <c r="S148" s="225"/>
      <c r="T148" s="225"/>
      <c r="U148" s="225"/>
      <c r="V148" s="225"/>
      <c r="W148" s="225"/>
      <c r="X148" s="206"/>
      <c r="Y148" s="206"/>
      <c r="Z148" s="206"/>
      <c r="AA148" s="206"/>
      <c r="AB148" s="206"/>
      <c r="AC148" s="206"/>
      <c r="AD148" s="206"/>
      <c r="AE148" s="206"/>
      <c r="AF148" s="206"/>
      <c r="AG148" s="206" t="s">
        <v>280</v>
      </c>
      <c r="AH148" s="206">
        <v>0</v>
      </c>
      <c r="AI148" s="206"/>
      <c r="AJ148" s="206"/>
      <c r="AK148" s="206"/>
      <c r="AL148" s="206"/>
      <c r="AM148" s="206"/>
      <c r="AN148" s="206"/>
      <c r="AO148" s="206"/>
      <c r="AP148" s="206"/>
      <c r="AQ148" s="206"/>
      <c r="AR148" s="206"/>
      <c r="AS148" s="206"/>
      <c r="AT148" s="206"/>
      <c r="AU148" s="206"/>
      <c r="AV148" s="206"/>
      <c r="AW148" s="206"/>
      <c r="AX148" s="206"/>
      <c r="AY148" s="206"/>
      <c r="AZ148" s="206"/>
      <c r="BA148" s="206"/>
      <c r="BB148" s="206"/>
      <c r="BC148" s="206"/>
      <c r="BD148" s="206"/>
      <c r="BE148" s="206"/>
      <c r="BF148" s="206"/>
      <c r="BG148" s="206"/>
      <c r="BH148" s="206"/>
    </row>
    <row r="149" spans="1:60" outlineLevel="1" x14ac:dyDescent="0.25">
      <c r="A149" s="223"/>
      <c r="B149" s="224"/>
      <c r="C149" s="254" t="s">
        <v>1220</v>
      </c>
      <c r="D149" s="226"/>
      <c r="E149" s="227">
        <v>2.8143899999999999</v>
      </c>
      <c r="F149" s="225"/>
      <c r="G149" s="225"/>
      <c r="H149" s="225"/>
      <c r="I149" s="225"/>
      <c r="J149" s="225"/>
      <c r="K149" s="225"/>
      <c r="L149" s="225"/>
      <c r="M149" s="225"/>
      <c r="N149" s="225"/>
      <c r="O149" s="225"/>
      <c r="P149" s="225"/>
      <c r="Q149" s="225"/>
      <c r="R149" s="225"/>
      <c r="S149" s="225"/>
      <c r="T149" s="225"/>
      <c r="U149" s="225"/>
      <c r="V149" s="225"/>
      <c r="W149" s="225"/>
      <c r="X149" s="206"/>
      <c r="Y149" s="206"/>
      <c r="Z149" s="206"/>
      <c r="AA149" s="206"/>
      <c r="AB149" s="206"/>
      <c r="AC149" s="206"/>
      <c r="AD149" s="206"/>
      <c r="AE149" s="206"/>
      <c r="AF149" s="206"/>
      <c r="AG149" s="206" t="s">
        <v>280</v>
      </c>
      <c r="AH149" s="206">
        <v>0</v>
      </c>
      <c r="AI149" s="206"/>
      <c r="AJ149" s="206"/>
      <c r="AK149" s="206"/>
      <c r="AL149" s="206"/>
      <c r="AM149" s="206"/>
      <c r="AN149" s="206"/>
      <c r="AO149" s="206"/>
      <c r="AP149" s="206"/>
      <c r="AQ149" s="206"/>
      <c r="AR149" s="206"/>
      <c r="AS149" s="206"/>
      <c r="AT149" s="206"/>
      <c r="AU149" s="206"/>
      <c r="AV149" s="206"/>
      <c r="AW149" s="206"/>
      <c r="AX149" s="206"/>
      <c r="AY149" s="206"/>
      <c r="AZ149" s="206"/>
      <c r="BA149" s="206"/>
      <c r="BB149" s="206"/>
      <c r="BC149" s="206"/>
      <c r="BD149" s="206"/>
      <c r="BE149" s="206"/>
      <c r="BF149" s="206"/>
      <c r="BG149" s="206"/>
      <c r="BH149" s="206"/>
    </row>
    <row r="150" spans="1:60" ht="20.399999999999999" outlineLevel="1" x14ac:dyDescent="0.25">
      <c r="A150" s="223"/>
      <c r="B150" s="224"/>
      <c r="C150" s="254" t="s">
        <v>1221</v>
      </c>
      <c r="D150" s="226"/>
      <c r="E150" s="227">
        <v>9.0477900000000009</v>
      </c>
      <c r="F150" s="225"/>
      <c r="G150" s="225"/>
      <c r="H150" s="225"/>
      <c r="I150" s="225"/>
      <c r="J150" s="225"/>
      <c r="K150" s="225"/>
      <c r="L150" s="225"/>
      <c r="M150" s="225"/>
      <c r="N150" s="225"/>
      <c r="O150" s="225"/>
      <c r="P150" s="225"/>
      <c r="Q150" s="225"/>
      <c r="R150" s="225"/>
      <c r="S150" s="225"/>
      <c r="T150" s="225"/>
      <c r="U150" s="225"/>
      <c r="V150" s="225"/>
      <c r="W150" s="225"/>
      <c r="X150" s="206"/>
      <c r="Y150" s="206"/>
      <c r="Z150" s="206"/>
      <c r="AA150" s="206"/>
      <c r="AB150" s="206"/>
      <c r="AC150" s="206"/>
      <c r="AD150" s="206"/>
      <c r="AE150" s="206"/>
      <c r="AF150" s="206"/>
      <c r="AG150" s="206" t="s">
        <v>280</v>
      </c>
      <c r="AH150" s="206">
        <v>0</v>
      </c>
      <c r="AI150" s="206"/>
      <c r="AJ150" s="206"/>
      <c r="AK150" s="206"/>
      <c r="AL150" s="206"/>
      <c r="AM150" s="206"/>
      <c r="AN150" s="206"/>
      <c r="AO150" s="206"/>
      <c r="AP150" s="206"/>
      <c r="AQ150" s="206"/>
      <c r="AR150" s="206"/>
      <c r="AS150" s="206"/>
      <c r="AT150" s="206"/>
      <c r="AU150" s="206"/>
      <c r="AV150" s="206"/>
      <c r="AW150" s="206"/>
      <c r="AX150" s="206"/>
      <c r="AY150" s="206"/>
      <c r="AZ150" s="206"/>
      <c r="BA150" s="206"/>
      <c r="BB150" s="206"/>
      <c r="BC150" s="206"/>
      <c r="BD150" s="206"/>
      <c r="BE150" s="206"/>
      <c r="BF150" s="206"/>
      <c r="BG150" s="206"/>
      <c r="BH150" s="206"/>
    </row>
    <row r="151" spans="1:60" x14ac:dyDescent="0.25">
      <c r="A151" s="231" t="s">
        <v>271</v>
      </c>
      <c r="B151" s="232" t="s">
        <v>160</v>
      </c>
      <c r="C151" s="252" t="s">
        <v>161</v>
      </c>
      <c r="D151" s="233"/>
      <c r="E151" s="234"/>
      <c r="F151" s="235"/>
      <c r="G151" s="235">
        <f>SUMIF(AG152:AG152,"&lt;&gt;NOR",G152:G152)</f>
        <v>0</v>
      </c>
      <c r="H151" s="235"/>
      <c r="I151" s="235">
        <f>SUM(I152:I152)</f>
        <v>0</v>
      </c>
      <c r="J151" s="235"/>
      <c r="K151" s="235">
        <f>SUM(K152:K152)</f>
        <v>0</v>
      </c>
      <c r="L151" s="235"/>
      <c r="M151" s="235">
        <f>SUM(M152:M152)</f>
        <v>0</v>
      </c>
      <c r="N151" s="235"/>
      <c r="O151" s="235">
        <f>SUM(O152:O152)</f>
        <v>0</v>
      </c>
      <c r="P151" s="235"/>
      <c r="Q151" s="236">
        <f>SUM(Q152:Q152)</f>
        <v>0</v>
      </c>
      <c r="R151" s="230"/>
      <c r="S151" s="230"/>
      <c r="T151" s="230"/>
      <c r="U151" s="230"/>
      <c r="V151" s="230">
        <f>SUM(V152:V152)</f>
        <v>22.48</v>
      </c>
      <c r="W151" s="230"/>
      <c r="AG151" t="s">
        <v>272</v>
      </c>
    </row>
    <row r="152" spans="1:60" outlineLevel="1" x14ac:dyDescent="0.25">
      <c r="A152" s="244">
        <v>27</v>
      </c>
      <c r="B152" s="245" t="s">
        <v>586</v>
      </c>
      <c r="C152" s="255" t="s">
        <v>587</v>
      </c>
      <c r="D152" s="246" t="s">
        <v>320</v>
      </c>
      <c r="E152" s="247">
        <v>11.88091</v>
      </c>
      <c r="F152" s="248"/>
      <c r="G152" s="249">
        <f>ROUND(E152*F152,2)</f>
        <v>0</v>
      </c>
      <c r="H152" s="248"/>
      <c r="I152" s="249">
        <f>ROUND(E152*H152,2)</f>
        <v>0</v>
      </c>
      <c r="J152" s="248"/>
      <c r="K152" s="249">
        <f>ROUND(E152*J152,2)</f>
        <v>0</v>
      </c>
      <c r="L152" s="249">
        <v>21</v>
      </c>
      <c r="M152" s="249">
        <f>G152*(1+L152/100)</f>
        <v>0</v>
      </c>
      <c r="N152" s="249">
        <v>0</v>
      </c>
      <c r="O152" s="249">
        <f>ROUND(E152*N152,2)</f>
        <v>0</v>
      </c>
      <c r="P152" s="249">
        <v>0</v>
      </c>
      <c r="Q152" s="250">
        <f>ROUND(E152*P152,2)</f>
        <v>0</v>
      </c>
      <c r="R152" s="225"/>
      <c r="S152" s="225" t="s">
        <v>276</v>
      </c>
      <c r="T152" s="225" t="s">
        <v>277</v>
      </c>
      <c r="U152" s="225">
        <v>1.8919999999999999</v>
      </c>
      <c r="V152" s="225">
        <f>ROUND(E152*U152,2)</f>
        <v>22.48</v>
      </c>
      <c r="W152" s="225"/>
      <c r="X152" s="206"/>
      <c r="Y152" s="206"/>
      <c r="Z152" s="206"/>
      <c r="AA152" s="206"/>
      <c r="AB152" s="206"/>
      <c r="AC152" s="206"/>
      <c r="AD152" s="206"/>
      <c r="AE152" s="206"/>
      <c r="AF152" s="206"/>
      <c r="AG152" s="206" t="s">
        <v>455</v>
      </c>
      <c r="AH152" s="206"/>
      <c r="AI152" s="206"/>
      <c r="AJ152" s="206"/>
      <c r="AK152" s="206"/>
      <c r="AL152" s="206"/>
      <c r="AM152" s="206"/>
      <c r="AN152" s="206"/>
      <c r="AO152" s="206"/>
      <c r="AP152" s="206"/>
      <c r="AQ152" s="206"/>
      <c r="AR152" s="206"/>
      <c r="AS152" s="206"/>
      <c r="AT152" s="206"/>
      <c r="AU152" s="206"/>
      <c r="AV152" s="206"/>
      <c r="AW152" s="206"/>
      <c r="AX152" s="206"/>
      <c r="AY152" s="206"/>
      <c r="AZ152" s="206"/>
      <c r="BA152" s="206"/>
      <c r="BB152" s="206"/>
      <c r="BC152" s="206"/>
      <c r="BD152" s="206"/>
      <c r="BE152" s="206"/>
      <c r="BF152" s="206"/>
      <c r="BG152" s="206"/>
      <c r="BH152" s="206"/>
    </row>
    <row r="153" spans="1:60" x14ac:dyDescent="0.25">
      <c r="A153" s="231" t="s">
        <v>271</v>
      </c>
      <c r="B153" s="232" t="s">
        <v>186</v>
      </c>
      <c r="C153" s="252" t="s">
        <v>187</v>
      </c>
      <c r="D153" s="233"/>
      <c r="E153" s="234"/>
      <c r="F153" s="235"/>
      <c r="G153" s="235">
        <f>SUMIF(AG154:AG193,"&lt;&gt;NOR",G154:G193)</f>
        <v>0</v>
      </c>
      <c r="H153" s="235"/>
      <c r="I153" s="235">
        <f>SUM(I154:I193)</f>
        <v>0</v>
      </c>
      <c r="J153" s="235"/>
      <c r="K153" s="235">
        <f>SUM(K154:K193)</f>
        <v>0</v>
      </c>
      <c r="L153" s="235"/>
      <c r="M153" s="235">
        <f>SUM(M154:M193)</f>
        <v>0</v>
      </c>
      <c r="N153" s="235"/>
      <c r="O153" s="235">
        <f>SUM(O154:O193)</f>
        <v>0.7</v>
      </c>
      <c r="P153" s="235"/>
      <c r="Q153" s="236">
        <f>SUM(Q154:Q193)</f>
        <v>0</v>
      </c>
      <c r="R153" s="230"/>
      <c r="S153" s="230"/>
      <c r="T153" s="230"/>
      <c r="U153" s="230"/>
      <c r="V153" s="230">
        <f>SUM(V154:V193)</f>
        <v>33.959999999999994</v>
      </c>
      <c r="W153" s="230"/>
      <c r="AG153" t="s">
        <v>272</v>
      </c>
    </row>
    <row r="154" spans="1:60" ht="20.399999999999999" outlineLevel="1" x14ac:dyDescent="0.25">
      <c r="A154" s="237">
        <v>28</v>
      </c>
      <c r="B154" s="238" t="s">
        <v>1253</v>
      </c>
      <c r="C154" s="253" t="s">
        <v>1254</v>
      </c>
      <c r="D154" s="239" t="s">
        <v>314</v>
      </c>
      <c r="E154" s="240">
        <v>129.08000000000001</v>
      </c>
      <c r="F154" s="241"/>
      <c r="G154" s="242">
        <f>ROUND(E154*F154,2)</f>
        <v>0</v>
      </c>
      <c r="H154" s="241"/>
      <c r="I154" s="242">
        <f>ROUND(E154*H154,2)</f>
        <v>0</v>
      </c>
      <c r="J154" s="241"/>
      <c r="K154" s="242">
        <f>ROUND(E154*J154,2)</f>
        <v>0</v>
      </c>
      <c r="L154" s="242">
        <v>21</v>
      </c>
      <c r="M154" s="242">
        <f>G154*(1+L154/100)</f>
        <v>0</v>
      </c>
      <c r="N154" s="242">
        <v>0</v>
      </c>
      <c r="O154" s="242">
        <f>ROUND(E154*N154,2)</f>
        <v>0</v>
      </c>
      <c r="P154" s="242">
        <v>0</v>
      </c>
      <c r="Q154" s="243">
        <f>ROUND(E154*P154,2)</f>
        <v>0</v>
      </c>
      <c r="R154" s="225"/>
      <c r="S154" s="225" t="s">
        <v>276</v>
      </c>
      <c r="T154" s="225" t="s">
        <v>277</v>
      </c>
      <c r="U154" s="225">
        <v>0.09</v>
      </c>
      <c r="V154" s="225">
        <f>ROUND(E154*U154,2)</f>
        <v>11.62</v>
      </c>
      <c r="W154" s="225"/>
      <c r="X154" s="206"/>
      <c r="Y154" s="206"/>
      <c r="Z154" s="206"/>
      <c r="AA154" s="206"/>
      <c r="AB154" s="206"/>
      <c r="AC154" s="206"/>
      <c r="AD154" s="206"/>
      <c r="AE154" s="206"/>
      <c r="AF154" s="206"/>
      <c r="AG154" s="206" t="s">
        <v>659</v>
      </c>
      <c r="AH154" s="206"/>
      <c r="AI154" s="206"/>
      <c r="AJ154" s="206"/>
      <c r="AK154" s="206"/>
      <c r="AL154" s="206"/>
      <c r="AM154" s="206"/>
      <c r="AN154" s="206"/>
      <c r="AO154" s="206"/>
      <c r="AP154" s="206"/>
      <c r="AQ154" s="206"/>
      <c r="AR154" s="206"/>
      <c r="AS154" s="206"/>
      <c r="AT154" s="206"/>
      <c r="AU154" s="206"/>
      <c r="AV154" s="206"/>
      <c r="AW154" s="206"/>
      <c r="AX154" s="206"/>
      <c r="AY154" s="206"/>
      <c r="AZ154" s="206"/>
      <c r="BA154" s="206"/>
      <c r="BB154" s="206"/>
      <c r="BC154" s="206"/>
      <c r="BD154" s="206"/>
      <c r="BE154" s="206"/>
      <c r="BF154" s="206"/>
      <c r="BG154" s="206"/>
      <c r="BH154" s="206"/>
    </row>
    <row r="155" spans="1:60" outlineLevel="1" x14ac:dyDescent="0.25">
      <c r="A155" s="223"/>
      <c r="B155" s="224"/>
      <c r="C155" s="254" t="s">
        <v>1225</v>
      </c>
      <c r="D155" s="226"/>
      <c r="E155" s="227">
        <v>11.99</v>
      </c>
      <c r="F155" s="225"/>
      <c r="G155" s="225"/>
      <c r="H155" s="225"/>
      <c r="I155" s="225"/>
      <c r="J155" s="225"/>
      <c r="K155" s="225"/>
      <c r="L155" s="225"/>
      <c r="M155" s="225"/>
      <c r="N155" s="225"/>
      <c r="O155" s="225"/>
      <c r="P155" s="225"/>
      <c r="Q155" s="225"/>
      <c r="R155" s="225"/>
      <c r="S155" s="225"/>
      <c r="T155" s="225"/>
      <c r="U155" s="225"/>
      <c r="V155" s="225"/>
      <c r="W155" s="225"/>
      <c r="X155" s="206"/>
      <c r="Y155" s="206"/>
      <c r="Z155" s="206"/>
      <c r="AA155" s="206"/>
      <c r="AB155" s="206"/>
      <c r="AC155" s="206"/>
      <c r="AD155" s="206"/>
      <c r="AE155" s="206"/>
      <c r="AF155" s="206"/>
      <c r="AG155" s="206" t="s">
        <v>280</v>
      </c>
      <c r="AH155" s="206">
        <v>0</v>
      </c>
      <c r="AI155" s="206"/>
      <c r="AJ155" s="206"/>
      <c r="AK155" s="206"/>
      <c r="AL155" s="206"/>
      <c r="AM155" s="206"/>
      <c r="AN155" s="206"/>
      <c r="AO155" s="206"/>
      <c r="AP155" s="206"/>
      <c r="AQ155" s="206"/>
      <c r="AR155" s="206"/>
      <c r="AS155" s="206"/>
      <c r="AT155" s="206"/>
      <c r="AU155" s="206"/>
      <c r="AV155" s="206"/>
      <c r="AW155" s="206"/>
      <c r="AX155" s="206"/>
      <c r="AY155" s="206"/>
      <c r="AZ155" s="206"/>
      <c r="BA155" s="206"/>
      <c r="BB155" s="206"/>
      <c r="BC155" s="206"/>
      <c r="BD155" s="206"/>
      <c r="BE155" s="206"/>
      <c r="BF155" s="206"/>
      <c r="BG155" s="206"/>
      <c r="BH155" s="206"/>
    </row>
    <row r="156" spans="1:60" outlineLevel="1" x14ac:dyDescent="0.25">
      <c r="A156" s="223"/>
      <c r="B156" s="224"/>
      <c r="C156" s="254" t="s">
        <v>1202</v>
      </c>
      <c r="D156" s="226"/>
      <c r="E156" s="227">
        <v>27.93</v>
      </c>
      <c r="F156" s="225"/>
      <c r="G156" s="225"/>
      <c r="H156" s="225"/>
      <c r="I156" s="225"/>
      <c r="J156" s="225"/>
      <c r="K156" s="225"/>
      <c r="L156" s="225"/>
      <c r="M156" s="225"/>
      <c r="N156" s="225"/>
      <c r="O156" s="225"/>
      <c r="P156" s="225"/>
      <c r="Q156" s="225"/>
      <c r="R156" s="225"/>
      <c r="S156" s="225"/>
      <c r="T156" s="225"/>
      <c r="U156" s="225"/>
      <c r="V156" s="225"/>
      <c r="W156" s="225"/>
      <c r="X156" s="206"/>
      <c r="Y156" s="206"/>
      <c r="Z156" s="206"/>
      <c r="AA156" s="206"/>
      <c r="AB156" s="206"/>
      <c r="AC156" s="206"/>
      <c r="AD156" s="206"/>
      <c r="AE156" s="206"/>
      <c r="AF156" s="206"/>
      <c r="AG156" s="206" t="s">
        <v>280</v>
      </c>
      <c r="AH156" s="206">
        <v>0</v>
      </c>
      <c r="AI156" s="206"/>
      <c r="AJ156" s="206"/>
      <c r="AK156" s="206"/>
      <c r="AL156" s="206"/>
      <c r="AM156" s="206"/>
      <c r="AN156" s="206"/>
      <c r="AO156" s="206"/>
      <c r="AP156" s="206"/>
      <c r="AQ156" s="206"/>
      <c r="AR156" s="206"/>
      <c r="AS156" s="206"/>
      <c r="AT156" s="206"/>
      <c r="AU156" s="206"/>
      <c r="AV156" s="206"/>
      <c r="AW156" s="206"/>
      <c r="AX156" s="206"/>
      <c r="AY156" s="206"/>
      <c r="AZ156" s="206"/>
      <c r="BA156" s="206"/>
      <c r="BB156" s="206"/>
      <c r="BC156" s="206"/>
      <c r="BD156" s="206"/>
      <c r="BE156" s="206"/>
      <c r="BF156" s="206"/>
      <c r="BG156" s="206"/>
      <c r="BH156" s="206"/>
    </row>
    <row r="157" spans="1:60" outlineLevel="1" x14ac:dyDescent="0.25">
      <c r="A157" s="223"/>
      <c r="B157" s="224"/>
      <c r="C157" s="254" t="s">
        <v>1226</v>
      </c>
      <c r="D157" s="226"/>
      <c r="E157" s="227">
        <v>38.58</v>
      </c>
      <c r="F157" s="225"/>
      <c r="G157" s="225"/>
      <c r="H157" s="225"/>
      <c r="I157" s="225"/>
      <c r="J157" s="225"/>
      <c r="K157" s="225"/>
      <c r="L157" s="225"/>
      <c r="M157" s="225"/>
      <c r="N157" s="225"/>
      <c r="O157" s="225"/>
      <c r="P157" s="225"/>
      <c r="Q157" s="225"/>
      <c r="R157" s="225"/>
      <c r="S157" s="225"/>
      <c r="T157" s="225"/>
      <c r="U157" s="225"/>
      <c r="V157" s="225"/>
      <c r="W157" s="225"/>
      <c r="X157" s="206"/>
      <c r="Y157" s="206"/>
      <c r="Z157" s="206"/>
      <c r="AA157" s="206"/>
      <c r="AB157" s="206"/>
      <c r="AC157" s="206"/>
      <c r="AD157" s="206"/>
      <c r="AE157" s="206"/>
      <c r="AF157" s="206"/>
      <c r="AG157" s="206" t="s">
        <v>280</v>
      </c>
      <c r="AH157" s="206">
        <v>0</v>
      </c>
      <c r="AI157" s="206"/>
      <c r="AJ157" s="206"/>
      <c r="AK157" s="206"/>
      <c r="AL157" s="206"/>
      <c r="AM157" s="206"/>
      <c r="AN157" s="206"/>
      <c r="AO157" s="206"/>
      <c r="AP157" s="206"/>
      <c r="AQ157" s="206"/>
      <c r="AR157" s="206"/>
      <c r="AS157" s="206"/>
      <c r="AT157" s="206"/>
      <c r="AU157" s="206"/>
      <c r="AV157" s="206"/>
      <c r="AW157" s="206"/>
      <c r="AX157" s="206"/>
      <c r="AY157" s="206"/>
      <c r="AZ157" s="206"/>
      <c r="BA157" s="206"/>
      <c r="BB157" s="206"/>
      <c r="BC157" s="206"/>
      <c r="BD157" s="206"/>
      <c r="BE157" s="206"/>
      <c r="BF157" s="206"/>
      <c r="BG157" s="206"/>
      <c r="BH157" s="206"/>
    </row>
    <row r="158" spans="1:60" outlineLevel="1" x14ac:dyDescent="0.25">
      <c r="A158" s="223"/>
      <c r="B158" s="224"/>
      <c r="C158" s="254" t="s">
        <v>1204</v>
      </c>
      <c r="D158" s="226"/>
      <c r="E158" s="227">
        <v>10.93</v>
      </c>
      <c r="F158" s="225"/>
      <c r="G158" s="225"/>
      <c r="H158" s="225"/>
      <c r="I158" s="225"/>
      <c r="J158" s="225"/>
      <c r="K158" s="225"/>
      <c r="L158" s="225"/>
      <c r="M158" s="225"/>
      <c r="N158" s="225"/>
      <c r="O158" s="225"/>
      <c r="P158" s="225"/>
      <c r="Q158" s="225"/>
      <c r="R158" s="225"/>
      <c r="S158" s="225"/>
      <c r="T158" s="225"/>
      <c r="U158" s="225"/>
      <c r="V158" s="225"/>
      <c r="W158" s="225"/>
      <c r="X158" s="206"/>
      <c r="Y158" s="206"/>
      <c r="Z158" s="206"/>
      <c r="AA158" s="206"/>
      <c r="AB158" s="206"/>
      <c r="AC158" s="206"/>
      <c r="AD158" s="206"/>
      <c r="AE158" s="206"/>
      <c r="AF158" s="206"/>
      <c r="AG158" s="206" t="s">
        <v>280</v>
      </c>
      <c r="AH158" s="206">
        <v>0</v>
      </c>
      <c r="AI158" s="206"/>
      <c r="AJ158" s="206"/>
      <c r="AK158" s="206"/>
      <c r="AL158" s="206"/>
      <c r="AM158" s="206"/>
      <c r="AN158" s="206"/>
      <c r="AO158" s="206"/>
      <c r="AP158" s="206"/>
      <c r="AQ158" s="206"/>
      <c r="AR158" s="206"/>
      <c r="AS158" s="206"/>
      <c r="AT158" s="206"/>
      <c r="AU158" s="206"/>
      <c r="AV158" s="206"/>
      <c r="AW158" s="206"/>
      <c r="AX158" s="206"/>
      <c r="AY158" s="206"/>
      <c r="AZ158" s="206"/>
      <c r="BA158" s="206"/>
      <c r="BB158" s="206"/>
      <c r="BC158" s="206"/>
      <c r="BD158" s="206"/>
      <c r="BE158" s="206"/>
      <c r="BF158" s="206"/>
      <c r="BG158" s="206"/>
      <c r="BH158" s="206"/>
    </row>
    <row r="159" spans="1:60" outlineLevel="1" x14ac:dyDescent="0.25">
      <c r="A159" s="223"/>
      <c r="B159" s="224"/>
      <c r="C159" s="254" t="s">
        <v>1227</v>
      </c>
      <c r="D159" s="226"/>
      <c r="E159" s="227">
        <v>7.13</v>
      </c>
      <c r="F159" s="225"/>
      <c r="G159" s="225"/>
      <c r="H159" s="225"/>
      <c r="I159" s="225"/>
      <c r="J159" s="225"/>
      <c r="K159" s="225"/>
      <c r="L159" s="225"/>
      <c r="M159" s="225"/>
      <c r="N159" s="225"/>
      <c r="O159" s="225"/>
      <c r="P159" s="225"/>
      <c r="Q159" s="225"/>
      <c r="R159" s="225"/>
      <c r="S159" s="225"/>
      <c r="T159" s="225"/>
      <c r="U159" s="225"/>
      <c r="V159" s="225"/>
      <c r="W159" s="225"/>
      <c r="X159" s="206"/>
      <c r="Y159" s="206"/>
      <c r="Z159" s="206"/>
      <c r="AA159" s="206"/>
      <c r="AB159" s="206"/>
      <c r="AC159" s="206"/>
      <c r="AD159" s="206"/>
      <c r="AE159" s="206"/>
      <c r="AF159" s="206"/>
      <c r="AG159" s="206" t="s">
        <v>280</v>
      </c>
      <c r="AH159" s="206">
        <v>0</v>
      </c>
      <c r="AI159" s="206"/>
      <c r="AJ159" s="206"/>
      <c r="AK159" s="206"/>
      <c r="AL159" s="206"/>
      <c r="AM159" s="206"/>
      <c r="AN159" s="206"/>
      <c r="AO159" s="206"/>
      <c r="AP159" s="206"/>
      <c r="AQ159" s="206"/>
      <c r="AR159" s="206"/>
      <c r="AS159" s="206"/>
      <c r="AT159" s="206"/>
      <c r="AU159" s="206"/>
      <c r="AV159" s="206"/>
      <c r="AW159" s="206"/>
      <c r="AX159" s="206"/>
      <c r="AY159" s="206"/>
      <c r="AZ159" s="206"/>
      <c r="BA159" s="206"/>
      <c r="BB159" s="206"/>
      <c r="BC159" s="206"/>
      <c r="BD159" s="206"/>
      <c r="BE159" s="206"/>
      <c r="BF159" s="206"/>
      <c r="BG159" s="206"/>
      <c r="BH159" s="206"/>
    </row>
    <row r="160" spans="1:60" outlineLevel="1" x14ac:dyDescent="0.25">
      <c r="A160" s="223"/>
      <c r="B160" s="224"/>
      <c r="C160" s="254" t="s">
        <v>1228</v>
      </c>
      <c r="D160" s="226"/>
      <c r="E160" s="227">
        <v>20.190000000000001</v>
      </c>
      <c r="F160" s="225"/>
      <c r="G160" s="225"/>
      <c r="H160" s="225"/>
      <c r="I160" s="225"/>
      <c r="J160" s="225"/>
      <c r="K160" s="225"/>
      <c r="L160" s="225"/>
      <c r="M160" s="225"/>
      <c r="N160" s="225"/>
      <c r="O160" s="225"/>
      <c r="P160" s="225"/>
      <c r="Q160" s="225"/>
      <c r="R160" s="225"/>
      <c r="S160" s="225"/>
      <c r="T160" s="225"/>
      <c r="U160" s="225"/>
      <c r="V160" s="225"/>
      <c r="W160" s="225"/>
      <c r="X160" s="206"/>
      <c r="Y160" s="206"/>
      <c r="Z160" s="206"/>
      <c r="AA160" s="206"/>
      <c r="AB160" s="206"/>
      <c r="AC160" s="206"/>
      <c r="AD160" s="206"/>
      <c r="AE160" s="206"/>
      <c r="AF160" s="206"/>
      <c r="AG160" s="206" t="s">
        <v>280</v>
      </c>
      <c r="AH160" s="206">
        <v>0</v>
      </c>
      <c r="AI160" s="206"/>
      <c r="AJ160" s="206"/>
      <c r="AK160" s="206"/>
      <c r="AL160" s="206"/>
      <c r="AM160" s="206"/>
      <c r="AN160" s="206"/>
      <c r="AO160" s="206"/>
      <c r="AP160" s="206"/>
      <c r="AQ160" s="206"/>
      <c r="AR160" s="206"/>
      <c r="AS160" s="206"/>
      <c r="AT160" s="206"/>
      <c r="AU160" s="206"/>
      <c r="AV160" s="206"/>
      <c r="AW160" s="206"/>
      <c r="AX160" s="206"/>
      <c r="AY160" s="206"/>
      <c r="AZ160" s="206"/>
      <c r="BA160" s="206"/>
      <c r="BB160" s="206"/>
      <c r="BC160" s="206"/>
      <c r="BD160" s="206"/>
      <c r="BE160" s="206"/>
      <c r="BF160" s="206"/>
      <c r="BG160" s="206"/>
      <c r="BH160" s="206"/>
    </row>
    <row r="161" spans="1:60" outlineLevel="1" x14ac:dyDescent="0.25">
      <c r="A161" s="223"/>
      <c r="B161" s="224"/>
      <c r="C161" s="254" t="s">
        <v>1207</v>
      </c>
      <c r="D161" s="226"/>
      <c r="E161" s="227">
        <v>8.2100000000000009</v>
      </c>
      <c r="F161" s="225"/>
      <c r="G161" s="225"/>
      <c r="H161" s="225"/>
      <c r="I161" s="225"/>
      <c r="J161" s="225"/>
      <c r="K161" s="225"/>
      <c r="L161" s="225"/>
      <c r="M161" s="225"/>
      <c r="N161" s="225"/>
      <c r="O161" s="225"/>
      <c r="P161" s="225"/>
      <c r="Q161" s="225"/>
      <c r="R161" s="225"/>
      <c r="S161" s="225"/>
      <c r="T161" s="225"/>
      <c r="U161" s="225"/>
      <c r="V161" s="225"/>
      <c r="W161" s="225"/>
      <c r="X161" s="206"/>
      <c r="Y161" s="206"/>
      <c r="Z161" s="206"/>
      <c r="AA161" s="206"/>
      <c r="AB161" s="206"/>
      <c r="AC161" s="206"/>
      <c r="AD161" s="206"/>
      <c r="AE161" s="206"/>
      <c r="AF161" s="206"/>
      <c r="AG161" s="206" t="s">
        <v>280</v>
      </c>
      <c r="AH161" s="206">
        <v>0</v>
      </c>
      <c r="AI161" s="206"/>
      <c r="AJ161" s="206"/>
      <c r="AK161" s="206"/>
      <c r="AL161" s="206"/>
      <c r="AM161" s="206"/>
      <c r="AN161" s="206"/>
      <c r="AO161" s="206"/>
      <c r="AP161" s="206"/>
      <c r="AQ161" s="206"/>
      <c r="AR161" s="206"/>
      <c r="AS161" s="206"/>
      <c r="AT161" s="206"/>
      <c r="AU161" s="206"/>
      <c r="AV161" s="206"/>
      <c r="AW161" s="206"/>
      <c r="AX161" s="206"/>
      <c r="AY161" s="206"/>
      <c r="AZ161" s="206"/>
      <c r="BA161" s="206"/>
      <c r="BB161" s="206"/>
      <c r="BC161" s="206"/>
      <c r="BD161" s="206"/>
      <c r="BE161" s="206"/>
      <c r="BF161" s="206"/>
      <c r="BG161" s="206"/>
      <c r="BH161" s="206"/>
    </row>
    <row r="162" spans="1:60" outlineLevel="1" x14ac:dyDescent="0.25">
      <c r="A162" s="223"/>
      <c r="B162" s="224"/>
      <c r="C162" s="254" t="s">
        <v>1229</v>
      </c>
      <c r="D162" s="226"/>
      <c r="E162" s="227">
        <v>2</v>
      </c>
      <c r="F162" s="225"/>
      <c r="G162" s="225"/>
      <c r="H162" s="225"/>
      <c r="I162" s="225"/>
      <c r="J162" s="225"/>
      <c r="K162" s="225"/>
      <c r="L162" s="225"/>
      <c r="M162" s="225"/>
      <c r="N162" s="225"/>
      <c r="O162" s="225"/>
      <c r="P162" s="225"/>
      <c r="Q162" s="225"/>
      <c r="R162" s="225"/>
      <c r="S162" s="225"/>
      <c r="T162" s="225"/>
      <c r="U162" s="225"/>
      <c r="V162" s="225"/>
      <c r="W162" s="225"/>
      <c r="X162" s="206"/>
      <c r="Y162" s="206"/>
      <c r="Z162" s="206"/>
      <c r="AA162" s="206"/>
      <c r="AB162" s="206"/>
      <c r="AC162" s="206"/>
      <c r="AD162" s="206"/>
      <c r="AE162" s="206"/>
      <c r="AF162" s="206"/>
      <c r="AG162" s="206" t="s">
        <v>280</v>
      </c>
      <c r="AH162" s="206">
        <v>0</v>
      </c>
      <c r="AI162" s="206"/>
      <c r="AJ162" s="206"/>
      <c r="AK162" s="206"/>
      <c r="AL162" s="206"/>
      <c r="AM162" s="206"/>
      <c r="AN162" s="206"/>
      <c r="AO162" s="206"/>
      <c r="AP162" s="206"/>
      <c r="AQ162" s="206"/>
      <c r="AR162" s="206"/>
      <c r="AS162" s="206"/>
      <c r="AT162" s="206"/>
      <c r="AU162" s="206"/>
      <c r="AV162" s="206"/>
      <c r="AW162" s="206"/>
      <c r="AX162" s="206"/>
      <c r="AY162" s="206"/>
      <c r="AZ162" s="206"/>
      <c r="BA162" s="206"/>
      <c r="BB162" s="206"/>
      <c r="BC162" s="206"/>
      <c r="BD162" s="206"/>
      <c r="BE162" s="206"/>
      <c r="BF162" s="206"/>
      <c r="BG162" s="206"/>
      <c r="BH162" s="206"/>
    </row>
    <row r="163" spans="1:60" outlineLevel="1" x14ac:dyDescent="0.25">
      <c r="A163" s="223"/>
      <c r="B163" s="224"/>
      <c r="C163" s="254" t="s">
        <v>1230</v>
      </c>
      <c r="D163" s="226"/>
      <c r="E163" s="227">
        <v>2.12</v>
      </c>
      <c r="F163" s="225"/>
      <c r="G163" s="225"/>
      <c r="H163" s="225"/>
      <c r="I163" s="225"/>
      <c r="J163" s="225"/>
      <c r="K163" s="225"/>
      <c r="L163" s="225"/>
      <c r="M163" s="225"/>
      <c r="N163" s="225"/>
      <c r="O163" s="225"/>
      <c r="P163" s="225"/>
      <c r="Q163" s="225"/>
      <c r="R163" s="225"/>
      <c r="S163" s="225"/>
      <c r="T163" s="225"/>
      <c r="U163" s="225"/>
      <c r="V163" s="225"/>
      <c r="W163" s="225"/>
      <c r="X163" s="206"/>
      <c r="Y163" s="206"/>
      <c r="Z163" s="206"/>
      <c r="AA163" s="206"/>
      <c r="AB163" s="206"/>
      <c r="AC163" s="206"/>
      <c r="AD163" s="206"/>
      <c r="AE163" s="206"/>
      <c r="AF163" s="206"/>
      <c r="AG163" s="206" t="s">
        <v>280</v>
      </c>
      <c r="AH163" s="206">
        <v>0</v>
      </c>
      <c r="AI163" s="206"/>
      <c r="AJ163" s="206"/>
      <c r="AK163" s="206"/>
      <c r="AL163" s="206"/>
      <c r="AM163" s="206"/>
      <c r="AN163" s="206"/>
      <c r="AO163" s="206"/>
      <c r="AP163" s="206"/>
      <c r="AQ163" s="206"/>
      <c r="AR163" s="206"/>
      <c r="AS163" s="206"/>
      <c r="AT163" s="206"/>
      <c r="AU163" s="206"/>
      <c r="AV163" s="206"/>
      <c r="AW163" s="206"/>
      <c r="AX163" s="206"/>
      <c r="AY163" s="206"/>
      <c r="AZ163" s="206"/>
      <c r="BA163" s="206"/>
      <c r="BB163" s="206"/>
      <c r="BC163" s="206"/>
      <c r="BD163" s="206"/>
      <c r="BE163" s="206"/>
      <c r="BF163" s="206"/>
      <c r="BG163" s="206"/>
      <c r="BH163" s="206"/>
    </row>
    <row r="164" spans="1:60" ht="20.399999999999999" outlineLevel="1" x14ac:dyDescent="0.25">
      <c r="A164" s="237">
        <v>29</v>
      </c>
      <c r="B164" s="238" t="s">
        <v>1255</v>
      </c>
      <c r="C164" s="253" t="s">
        <v>1256</v>
      </c>
      <c r="D164" s="239" t="s">
        <v>314</v>
      </c>
      <c r="E164" s="240">
        <v>116.13</v>
      </c>
      <c r="F164" s="241"/>
      <c r="G164" s="242">
        <f>ROUND(E164*F164,2)</f>
        <v>0</v>
      </c>
      <c r="H164" s="241"/>
      <c r="I164" s="242">
        <f>ROUND(E164*H164,2)</f>
        <v>0</v>
      </c>
      <c r="J164" s="241"/>
      <c r="K164" s="242">
        <f>ROUND(E164*J164,2)</f>
        <v>0</v>
      </c>
      <c r="L164" s="242">
        <v>21</v>
      </c>
      <c r="M164" s="242">
        <f>G164*(1+L164/100)</f>
        <v>0</v>
      </c>
      <c r="N164" s="242">
        <v>1.4999999999999999E-4</v>
      </c>
      <c r="O164" s="242">
        <f>ROUND(E164*N164,2)</f>
        <v>0.02</v>
      </c>
      <c r="P164" s="242">
        <v>0</v>
      </c>
      <c r="Q164" s="243">
        <f>ROUND(E164*P164,2)</f>
        <v>0</v>
      </c>
      <c r="R164" s="225"/>
      <c r="S164" s="225" t="s">
        <v>276</v>
      </c>
      <c r="T164" s="225" t="s">
        <v>277</v>
      </c>
      <c r="U164" s="225">
        <v>0.16</v>
      </c>
      <c r="V164" s="225">
        <f>ROUND(E164*U164,2)</f>
        <v>18.579999999999998</v>
      </c>
      <c r="W164" s="225"/>
      <c r="X164" s="206"/>
      <c r="Y164" s="206"/>
      <c r="Z164" s="206"/>
      <c r="AA164" s="206"/>
      <c r="AB164" s="206"/>
      <c r="AC164" s="206"/>
      <c r="AD164" s="206"/>
      <c r="AE164" s="206"/>
      <c r="AF164" s="206"/>
      <c r="AG164" s="206" t="s">
        <v>659</v>
      </c>
      <c r="AH164" s="206"/>
      <c r="AI164" s="206"/>
      <c r="AJ164" s="206"/>
      <c r="AK164" s="206"/>
      <c r="AL164" s="206"/>
      <c r="AM164" s="206"/>
      <c r="AN164" s="206"/>
      <c r="AO164" s="206"/>
      <c r="AP164" s="206"/>
      <c r="AQ164" s="206"/>
      <c r="AR164" s="206"/>
      <c r="AS164" s="206"/>
      <c r="AT164" s="206"/>
      <c r="AU164" s="206"/>
      <c r="AV164" s="206"/>
      <c r="AW164" s="206"/>
      <c r="AX164" s="206"/>
      <c r="AY164" s="206"/>
      <c r="AZ164" s="206"/>
      <c r="BA164" s="206"/>
      <c r="BB164" s="206"/>
      <c r="BC164" s="206"/>
      <c r="BD164" s="206"/>
      <c r="BE164" s="206"/>
      <c r="BF164" s="206"/>
      <c r="BG164" s="206"/>
      <c r="BH164" s="206"/>
    </row>
    <row r="165" spans="1:60" outlineLevel="1" x14ac:dyDescent="0.25">
      <c r="A165" s="223"/>
      <c r="B165" s="224"/>
      <c r="C165" s="254" t="s">
        <v>1201</v>
      </c>
      <c r="D165" s="226"/>
      <c r="E165" s="227">
        <v>14</v>
      </c>
      <c r="F165" s="225"/>
      <c r="G165" s="225"/>
      <c r="H165" s="225"/>
      <c r="I165" s="225"/>
      <c r="J165" s="225"/>
      <c r="K165" s="225"/>
      <c r="L165" s="225"/>
      <c r="M165" s="225"/>
      <c r="N165" s="225"/>
      <c r="O165" s="225"/>
      <c r="P165" s="225"/>
      <c r="Q165" s="225"/>
      <c r="R165" s="225"/>
      <c r="S165" s="225"/>
      <c r="T165" s="225"/>
      <c r="U165" s="225"/>
      <c r="V165" s="225"/>
      <c r="W165" s="225"/>
      <c r="X165" s="206"/>
      <c r="Y165" s="206"/>
      <c r="Z165" s="206"/>
      <c r="AA165" s="206"/>
      <c r="AB165" s="206"/>
      <c r="AC165" s="206"/>
      <c r="AD165" s="206"/>
      <c r="AE165" s="206"/>
      <c r="AF165" s="206"/>
      <c r="AG165" s="206" t="s">
        <v>280</v>
      </c>
      <c r="AH165" s="206">
        <v>0</v>
      </c>
      <c r="AI165" s="206"/>
      <c r="AJ165" s="206"/>
      <c r="AK165" s="206"/>
      <c r="AL165" s="206"/>
      <c r="AM165" s="206"/>
      <c r="AN165" s="206"/>
      <c r="AO165" s="206"/>
      <c r="AP165" s="206"/>
      <c r="AQ165" s="206"/>
      <c r="AR165" s="206"/>
      <c r="AS165" s="206"/>
      <c r="AT165" s="206"/>
      <c r="AU165" s="206"/>
      <c r="AV165" s="206"/>
      <c r="AW165" s="206"/>
      <c r="AX165" s="206"/>
      <c r="AY165" s="206"/>
      <c r="AZ165" s="206"/>
      <c r="BA165" s="206"/>
      <c r="BB165" s="206"/>
      <c r="BC165" s="206"/>
      <c r="BD165" s="206"/>
      <c r="BE165" s="206"/>
      <c r="BF165" s="206"/>
      <c r="BG165" s="206"/>
      <c r="BH165" s="206"/>
    </row>
    <row r="166" spans="1:60" outlineLevel="1" x14ac:dyDescent="0.25">
      <c r="A166" s="223"/>
      <c r="B166" s="224"/>
      <c r="C166" s="254" t="s">
        <v>1202</v>
      </c>
      <c r="D166" s="226"/>
      <c r="E166" s="227">
        <v>27.93</v>
      </c>
      <c r="F166" s="225"/>
      <c r="G166" s="225"/>
      <c r="H166" s="225"/>
      <c r="I166" s="225"/>
      <c r="J166" s="225"/>
      <c r="K166" s="225"/>
      <c r="L166" s="225"/>
      <c r="M166" s="225"/>
      <c r="N166" s="225"/>
      <c r="O166" s="225"/>
      <c r="P166" s="225"/>
      <c r="Q166" s="225"/>
      <c r="R166" s="225"/>
      <c r="S166" s="225"/>
      <c r="T166" s="225"/>
      <c r="U166" s="225"/>
      <c r="V166" s="225"/>
      <c r="W166" s="225"/>
      <c r="X166" s="206"/>
      <c r="Y166" s="206"/>
      <c r="Z166" s="206"/>
      <c r="AA166" s="206"/>
      <c r="AB166" s="206"/>
      <c r="AC166" s="206"/>
      <c r="AD166" s="206"/>
      <c r="AE166" s="206"/>
      <c r="AF166" s="206"/>
      <c r="AG166" s="206" t="s">
        <v>280</v>
      </c>
      <c r="AH166" s="206">
        <v>0</v>
      </c>
      <c r="AI166" s="206"/>
      <c r="AJ166" s="206"/>
      <c r="AK166" s="206"/>
      <c r="AL166" s="206"/>
      <c r="AM166" s="206"/>
      <c r="AN166" s="206"/>
      <c r="AO166" s="206"/>
      <c r="AP166" s="206"/>
      <c r="AQ166" s="206"/>
      <c r="AR166" s="206"/>
      <c r="AS166" s="206"/>
      <c r="AT166" s="206"/>
      <c r="AU166" s="206"/>
      <c r="AV166" s="206"/>
      <c r="AW166" s="206"/>
      <c r="AX166" s="206"/>
      <c r="AY166" s="206"/>
      <c r="AZ166" s="206"/>
      <c r="BA166" s="206"/>
      <c r="BB166" s="206"/>
      <c r="BC166" s="206"/>
      <c r="BD166" s="206"/>
      <c r="BE166" s="206"/>
      <c r="BF166" s="206"/>
      <c r="BG166" s="206"/>
      <c r="BH166" s="206"/>
    </row>
    <row r="167" spans="1:60" outlineLevel="1" x14ac:dyDescent="0.25">
      <c r="A167" s="223"/>
      <c r="B167" s="224"/>
      <c r="C167" s="254" t="s">
        <v>1203</v>
      </c>
      <c r="D167" s="226"/>
      <c r="E167" s="227">
        <v>44</v>
      </c>
      <c r="F167" s="225"/>
      <c r="G167" s="225"/>
      <c r="H167" s="225"/>
      <c r="I167" s="225"/>
      <c r="J167" s="225"/>
      <c r="K167" s="225"/>
      <c r="L167" s="225"/>
      <c r="M167" s="225"/>
      <c r="N167" s="225"/>
      <c r="O167" s="225"/>
      <c r="P167" s="225"/>
      <c r="Q167" s="225"/>
      <c r="R167" s="225"/>
      <c r="S167" s="225"/>
      <c r="T167" s="225"/>
      <c r="U167" s="225"/>
      <c r="V167" s="225"/>
      <c r="W167" s="225"/>
      <c r="X167" s="206"/>
      <c r="Y167" s="206"/>
      <c r="Z167" s="206"/>
      <c r="AA167" s="206"/>
      <c r="AB167" s="206"/>
      <c r="AC167" s="206"/>
      <c r="AD167" s="206"/>
      <c r="AE167" s="206"/>
      <c r="AF167" s="206"/>
      <c r="AG167" s="206" t="s">
        <v>280</v>
      </c>
      <c r="AH167" s="206">
        <v>0</v>
      </c>
      <c r="AI167" s="206"/>
      <c r="AJ167" s="206"/>
      <c r="AK167" s="206"/>
      <c r="AL167" s="206"/>
      <c r="AM167" s="206"/>
      <c r="AN167" s="206"/>
      <c r="AO167" s="206"/>
      <c r="AP167" s="206"/>
      <c r="AQ167" s="206"/>
      <c r="AR167" s="206"/>
      <c r="AS167" s="206"/>
      <c r="AT167" s="206"/>
      <c r="AU167" s="206"/>
      <c r="AV167" s="206"/>
      <c r="AW167" s="206"/>
      <c r="AX167" s="206"/>
      <c r="AY167" s="206"/>
      <c r="AZ167" s="206"/>
      <c r="BA167" s="206"/>
      <c r="BB167" s="206"/>
      <c r="BC167" s="206"/>
      <c r="BD167" s="206"/>
      <c r="BE167" s="206"/>
      <c r="BF167" s="206"/>
      <c r="BG167" s="206"/>
      <c r="BH167" s="206"/>
    </row>
    <row r="168" spans="1:60" outlineLevel="1" x14ac:dyDescent="0.25">
      <c r="A168" s="223"/>
      <c r="B168" s="224"/>
      <c r="C168" s="254" t="s">
        <v>1204</v>
      </c>
      <c r="D168" s="226"/>
      <c r="E168" s="227">
        <v>10.93</v>
      </c>
      <c r="F168" s="225"/>
      <c r="G168" s="225"/>
      <c r="H168" s="225"/>
      <c r="I168" s="225"/>
      <c r="J168" s="225"/>
      <c r="K168" s="225"/>
      <c r="L168" s="225"/>
      <c r="M168" s="225"/>
      <c r="N168" s="225"/>
      <c r="O168" s="225"/>
      <c r="P168" s="225"/>
      <c r="Q168" s="225"/>
      <c r="R168" s="225"/>
      <c r="S168" s="225"/>
      <c r="T168" s="225"/>
      <c r="U168" s="225"/>
      <c r="V168" s="225"/>
      <c r="W168" s="225"/>
      <c r="X168" s="206"/>
      <c r="Y168" s="206"/>
      <c r="Z168" s="206"/>
      <c r="AA168" s="206"/>
      <c r="AB168" s="206"/>
      <c r="AC168" s="206"/>
      <c r="AD168" s="206"/>
      <c r="AE168" s="206"/>
      <c r="AF168" s="206"/>
      <c r="AG168" s="206" t="s">
        <v>280</v>
      </c>
      <c r="AH168" s="206">
        <v>0</v>
      </c>
      <c r="AI168" s="206"/>
      <c r="AJ168" s="206"/>
      <c r="AK168" s="206"/>
      <c r="AL168" s="206"/>
      <c r="AM168" s="206"/>
      <c r="AN168" s="206"/>
      <c r="AO168" s="206"/>
      <c r="AP168" s="206"/>
      <c r="AQ168" s="206"/>
      <c r="AR168" s="206"/>
      <c r="AS168" s="206"/>
      <c r="AT168" s="206"/>
      <c r="AU168" s="206"/>
      <c r="AV168" s="206"/>
      <c r="AW168" s="206"/>
      <c r="AX168" s="206"/>
      <c r="AY168" s="206"/>
      <c r="AZ168" s="206"/>
      <c r="BA168" s="206"/>
      <c r="BB168" s="206"/>
      <c r="BC168" s="206"/>
      <c r="BD168" s="206"/>
      <c r="BE168" s="206"/>
      <c r="BF168" s="206"/>
      <c r="BG168" s="206"/>
      <c r="BH168" s="206"/>
    </row>
    <row r="169" spans="1:60" outlineLevel="1" x14ac:dyDescent="0.25">
      <c r="A169" s="223"/>
      <c r="B169" s="224"/>
      <c r="C169" s="254" t="s">
        <v>1205</v>
      </c>
      <c r="D169" s="226"/>
      <c r="E169" s="227">
        <v>6.99</v>
      </c>
      <c r="F169" s="225"/>
      <c r="G169" s="225"/>
      <c r="H169" s="225"/>
      <c r="I169" s="225"/>
      <c r="J169" s="225"/>
      <c r="K169" s="225"/>
      <c r="L169" s="225"/>
      <c r="M169" s="225"/>
      <c r="N169" s="225"/>
      <c r="O169" s="225"/>
      <c r="P169" s="225"/>
      <c r="Q169" s="225"/>
      <c r="R169" s="225"/>
      <c r="S169" s="225"/>
      <c r="T169" s="225"/>
      <c r="U169" s="225"/>
      <c r="V169" s="225"/>
      <c r="W169" s="225"/>
      <c r="X169" s="206"/>
      <c r="Y169" s="206"/>
      <c r="Z169" s="206"/>
      <c r="AA169" s="206"/>
      <c r="AB169" s="206"/>
      <c r="AC169" s="206"/>
      <c r="AD169" s="206"/>
      <c r="AE169" s="206"/>
      <c r="AF169" s="206"/>
      <c r="AG169" s="206" t="s">
        <v>280</v>
      </c>
      <c r="AH169" s="206">
        <v>0</v>
      </c>
      <c r="AI169" s="206"/>
      <c r="AJ169" s="206"/>
      <c r="AK169" s="206"/>
      <c r="AL169" s="206"/>
      <c r="AM169" s="206"/>
      <c r="AN169" s="206"/>
      <c r="AO169" s="206"/>
      <c r="AP169" s="206"/>
      <c r="AQ169" s="206"/>
      <c r="AR169" s="206"/>
      <c r="AS169" s="206"/>
      <c r="AT169" s="206"/>
      <c r="AU169" s="206"/>
      <c r="AV169" s="206"/>
      <c r="AW169" s="206"/>
      <c r="AX169" s="206"/>
      <c r="AY169" s="206"/>
      <c r="AZ169" s="206"/>
      <c r="BA169" s="206"/>
      <c r="BB169" s="206"/>
      <c r="BC169" s="206"/>
      <c r="BD169" s="206"/>
      <c r="BE169" s="206"/>
      <c r="BF169" s="206"/>
      <c r="BG169" s="206"/>
      <c r="BH169" s="206"/>
    </row>
    <row r="170" spans="1:60" outlineLevel="1" x14ac:dyDescent="0.25">
      <c r="A170" s="223"/>
      <c r="B170" s="224"/>
      <c r="C170" s="254" t="s">
        <v>1206</v>
      </c>
      <c r="D170" s="226"/>
      <c r="E170" s="227"/>
      <c r="F170" s="225"/>
      <c r="G170" s="225"/>
      <c r="H170" s="225"/>
      <c r="I170" s="225"/>
      <c r="J170" s="225"/>
      <c r="K170" s="225"/>
      <c r="L170" s="225"/>
      <c r="M170" s="225"/>
      <c r="N170" s="225"/>
      <c r="O170" s="225"/>
      <c r="P170" s="225"/>
      <c r="Q170" s="225"/>
      <c r="R170" s="225"/>
      <c r="S170" s="225"/>
      <c r="T170" s="225"/>
      <c r="U170" s="225"/>
      <c r="V170" s="225"/>
      <c r="W170" s="225"/>
      <c r="X170" s="206"/>
      <c r="Y170" s="206"/>
      <c r="Z170" s="206"/>
      <c r="AA170" s="206"/>
      <c r="AB170" s="206"/>
      <c r="AC170" s="206"/>
      <c r="AD170" s="206"/>
      <c r="AE170" s="206"/>
      <c r="AF170" s="206"/>
      <c r="AG170" s="206" t="s">
        <v>280</v>
      </c>
      <c r="AH170" s="206">
        <v>0</v>
      </c>
      <c r="AI170" s="206"/>
      <c r="AJ170" s="206"/>
      <c r="AK170" s="206"/>
      <c r="AL170" s="206"/>
      <c r="AM170" s="206"/>
      <c r="AN170" s="206"/>
      <c r="AO170" s="206"/>
      <c r="AP170" s="206"/>
      <c r="AQ170" s="206"/>
      <c r="AR170" s="206"/>
      <c r="AS170" s="206"/>
      <c r="AT170" s="206"/>
      <c r="AU170" s="206"/>
      <c r="AV170" s="206"/>
      <c r="AW170" s="206"/>
      <c r="AX170" s="206"/>
      <c r="AY170" s="206"/>
      <c r="AZ170" s="206"/>
      <c r="BA170" s="206"/>
      <c r="BB170" s="206"/>
      <c r="BC170" s="206"/>
      <c r="BD170" s="206"/>
      <c r="BE170" s="206"/>
      <c r="BF170" s="206"/>
      <c r="BG170" s="206"/>
      <c r="BH170" s="206"/>
    </row>
    <row r="171" spans="1:60" outlineLevel="1" x14ac:dyDescent="0.25">
      <c r="A171" s="223"/>
      <c r="B171" s="224"/>
      <c r="C171" s="254" t="s">
        <v>1207</v>
      </c>
      <c r="D171" s="226"/>
      <c r="E171" s="227">
        <v>8.2100000000000009</v>
      </c>
      <c r="F171" s="225"/>
      <c r="G171" s="225"/>
      <c r="H171" s="225"/>
      <c r="I171" s="225"/>
      <c r="J171" s="225"/>
      <c r="K171" s="225"/>
      <c r="L171" s="225"/>
      <c r="M171" s="225"/>
      <c r="N171" s="225"/>
      <c r="O171" s="225"/>
      <c r="P171" s="225"/>
      <c r="Q171" s="225"/>
      <c r="R171" s="225"/>
      <c r="S171" s="225"/>
      <c r="T171" s="225"/>
      <c r="U171" s="225"/>
      <c r="V171" s="225"/>
      <c r="W171" s="225"/>
      <c r="X171" s="206"/>
      <c r="Y171" s="206"/>
      <c r="Z171" s="206"/>
      <c r="AA171" s="206"/>
      <c r="AB171" s="206"/>
      <c r="AC171" s="206"/>
      <c r="AD171" s="206"/>
      <c r="AE171" s="206"/>
      <c r="AF171" s="206"/>
      <c r="AG171" s="206" t="s">
        <v>280</v>
      </c>
      <c r="AH171" s="206">
        <v>0</v>
      </c>
      <c r="AI171" s="206"/>
      <c r="AJ171" s="206"/>
      <c r="AK171" s="206"/>
      <c r="AL171" s="206"/>
      <c r="AM171" s="206"/>
      <c r="AN171" s="206"/>
      <c r="AO171" s="206"/>
      <c r="AP171" s="206"/>
      <c r="AQ171" s="206"/>
      <c r="AR171" s="206"/>
      <c r="AS171" s="206"/>
      <c r="AT171" s="206"/>
      <c r="AU171" s="206"/>
      <c r="AV171" s="206"/>
      <c r="AW171" s="206"/>
      <c r="AX171" s="206"/>
      <c r="AY171" s="206"/>
      <c r="AZ171" s="206"/>
      <c r="BA171" s="206"/>
      <c r="BB171" s="206"/>
      <c r="BC171" s="206"/>
      <c r="BD171" s="206"/>
      <c r="BE171" s="206"/>
      <c r="BF171" s="206"/>
      <c r="BG171" s="206"/>
      <c r="BH171" s="206"/>
    </row>
    <row r="172" spans="1:60" outlineLevel="1" x14ac:dyDescent="0.25">
      <c r="A172" s="223"/>
      <c r="B172" s="224"/>
      <c r="C172" s="254" t="s">
        <v>1208</v>
      </c>
      <c r="D172" s="226"/>
      <c r="E172" s="227">
        <v>2.0099999999999998</v>
      </c>
      <c r="F172" s="225"/>
      <c r="G172" s="225"/>
      <c r="H172" s="225"/>
      <c r="I172" s="225"/>
      <c r="J172" s="225"/>
      <c r="K172" s="225"/>
      <c r="L172" s="225"/>
      <c r="M172" s="225"/>
      <c r="N172" s="225"/>
      <c r="O172" s="225"/>
      <c r="P172" s="225"/>
      <c r="Q172" s="225"/>
      <c r="R172" s="225"/>
      <c r="S172" s="225"/>
      <c r="T172" s="225"/>
      <c r="U172" s="225"/>
      <c r="V172" s="225"/>
      <c r="W172" s="225"/>
      <c r="X172" s="206"/>
      <c r="Y172" s="206"/>
      <c r="Z172" s="206"/>
      <c r="AA172" s="206"/>
      <c r="AB172" s="206"/>
      <c r="AC172" s="206"/>
      <c r="AD172" s="206"/>
      <c r="AE172" s="206"/>
      <c r="AF172" s="206"/>
      <c r="AG172" s="206" t="s">
        <v>280</v>
      </c>
      <c r="AH172" s="206">
        <v>0</v>
      </c>
      <c r="AI172" s="206"/>
      <c r="AJ172" s="206"/>
      <c r="AK172" s="206"/>
      <c r="AL172" s="206"/>
      <c r="AM172" s="206"/>
      <c r="AN172" s="206"/>
      <c r="AO172" s="206"/>
      <c r="AP172" s="206"/>
      <c r="AQ172" s="206"/>
      <c r="AR172" s="206"/>
      <c r="AS172" s="206"/>
      <c r="AT172" s="206"/>
      <c r="AU172" s="206"/>
      <c r="AV172" s="206"/>
      <c r="AW172" s="206"/>
      <c r="AX172" s="206"/>
      <c r="AY172" s="206"/>
      <c r="AZ172" s="206"/>
      <c r="BA172" s="206"/>
      <c r="BB172" s="206"/>
      <c r="BC172" s="206"/>
      <c r="BD172" s="206"/>
      <c r="BE172" s="206"/>
      <c r="BF172" s="206"/>
      <c r="BG172" s="206"/>
      <c r="BH172" s="206"/>
    </row>
    <row r="173" spans="1:60" outlineLevel="1" x14ac:dyDescent="0.25">
      <c r="A173" s="223"/>
      <c r="B173" s="224"/>
      <c r="C173" s="254" t="s">
        <v>1209</v>
      </c>
      <c r="D173" s="226"/>
      <c r="E173" s="227">
        <v>2.06</v>
      </c>
      <c r="F173" s="225"/>
      <c r="G173" s="225"/>
      <c r="H173" s="225"/>
      <c r="I173" s="225"/>
      <c r="J173" s="225"/>
      <c r="K173" s="225"/>
      <c r="L173" s="225"/>
      <c r="M173" s="225"/>
      <c r="N173" s="225"/>
      <c r="O173" s="225"/>
      <c r="P173" s="225"/>
      <c r="Q173" s="225"/>
      <c r="R173" s="225"/>
      <c r="S173" s="225"/>
      <c r="T173" s="225"/>
      <c r="U173" s="225"/>
      <c r="V173" s="225"/>
      <c r="W173" s="225"/>
      <c r="X173" s="206"/>
      <c r="Y173" s="206"/>
      <c r="Z173" s="206"/>
      <c r="AA173" s="206"/>
      <c r="AB173" s="206"/>
      <c r="AC173" s="206"/>
      <c r="AD173" s="206"/>
      <c r="AE173" s="206"/>
      <c r="AF173" s="206"/>
      <c r="AG173" s="206" t="s">
        <v>280</v>
      </c>
      <c r="AH173" s="206">
        <v>0</v>
      </c>
      <c r="AI173" s="206"/>
      <c r="AJ173" s="206"/>
      <c r="AK173" s="206"/>
      <c r="AL173" s="206"/>
      <c r="AM173" s="206"/>
      <c r="AN173" s="206"/>
      <c r="AO173" s="206"/>
      <c r="AP173" s="206"/>
      <c r="AQ173" s="206"/>
      <c r="AR173" s="206"/>
      <c r="AS173" s="206"/>
      <c r="AT173" s="206"/>
      <c r="AU173" s="206"/>
      <c r="AV173" s="206"/>
      <c r="AW173" s="206"/>
      <c r="AX173" s="206"/>
      <c r="AY173" s="206"/>
      <c r="AZ173" s="206"/>
      <c r="BA173" s="206"/>
      <c r="BB173" s="206"/>
      <c r="BC173" s="206"/>
      <c r="BD173" s="206"/>
      <c r="BE173" s="206"/>
      <c r="BF173" s="206"/>
      <c r="BG173" s="206"/>
      <c r="BH173" s="206"/>
    </row>
    <row r="174" spans="1:60" outlineLevel="1" x14ac:dyDescent="0.25">
      <c r="A174" s="244">
        <v>30</v>
      </c>
      <c r="B174" s="245" t="s">
        <v>1257</v>
      </c>
      <c r="C174" s="255" t="s">
        <v>1258</v>
      </c>
      <c r="D174" s="246" t="s">
        <v>314</v>
      </c>
      <c r="E174" s="247">
        <v>22</v>
      </c>
      <c r="F174" s="248"/>
      <c r="G174" s="249">
        <f>ROUND(E174*F174,2)</f>
        <v>0</v>
      </c>
      <c r="H174" s="248"/>
      <c r="I174" s="249">
        <f>ROUND(E174*H174,2)</f>
        <v>0</v>
      </c>
      <c r="J174" s="248"/>
      <c r="K174" s="249">
        <f>ROUND(E174*J174,2)</f>
        <v>0</v>
      </c>
      <c r="L174" s="249">
        <v>21</v>
      </c>
      <c r="M174" s="249">
        <f>G174*(1+L174/100)</f>
        <v>0</v>
      </c>
      <c r="N174" s="249">
        <v>5.2999999999999998E-4</v>
      </c>
      <c r="O174" s="249">
        <f>ROUND(E174*N174,2)</f>
        <v>0.01</v>
      </c>
      <c r="P174" s="249">
        <v>0</v>
      </c>
      <c r="Q174" s="250">
        <f>ROUND(E174*P174,2)</f>
        <v>0</v>
      </c>
      <c r="R174" s="225"/>
      <c r="S174" s="225" t="s">
        <v>276</v>
      </c>
      <c r="T174" s="225" t="s">
        <v>277</v>
      </c>
      <c r="U174" s="225">
        <v>0.17100000000000001</v>
      </c>
      <c r="V174" s="225">
        <f>ROUND(E174*U174,2)</f>
        <v>3.76</v>
      </c>
      <c r="W174" s="225"/>
      <c r="X174" s="206"/>
      <c r="Y174" s="206"/>
      <c r="Z174" s="206"/>
      <c r="AA174" s="206"/>
      <c r="AB174" s="206"/>
      <c r="AC174" s="206"/>
      <c r="AD174" s="206"/>
      <c r="AE174" s="206"/>
      <c r="AF174" s="206"/>
      <c r="AG174" s="206" t="s">
        <v>659</v>
      </c>
      <c r="AH174" s="206"/>
      <c r="AI174" s="206"/>
      <c r="AJ174" s="206"/>
      <c r="AK174" s="206"/>
      <c r="AL174" s="206"/>
      <c r="AM174" s="206"/>
      <c r="AN174" s="206"/>
      <c r="AO174" s="206"/>
      <c r="AP174" s="206"/>
      <c r="AQ174" s="206"/>
      <c r="AR174" s="206"/>
      <c r="AS174" s="206"/>
      <c r="AT174" s="206"/>
      <c r="AU174" s="206"/>
      <c r="AV174" s="206"/>
      <c r="AW174" s="206"/>
      <c r="AX174" s="206"/>
      <c r="AY174" s="206"/>
      <c r="AZ174" s="206"/>
      <c r="BA174" s="206"/>
      <c r="BB174" s="206"/>
      <c r="BC174" s="206"/>
      <c r="BD174" s="206"/>
      <c r="BE174" s="206"/>
      <c r="BF174" s="206"/>
      <c r="BG174" s="206"/>
      <c r="BH174" s="206"/>
    </row>
    <row r="175" spans="1:60" outlineLevel="1" x14ac:dyDescent="0.25">
      <c r="A175" s="244">
        <v>31</v>
      </c>
      <c r="B175" s="245" t="s">
        <v>1069</v>
      </c>
      <c r="C175" s="255" t="s">
        <v>1070</v>
      </c>
      <c r="D175" s="246" t="s">
        <v>0</v>
      </c>
      <c r="E175" s="247">
        <v>365.21334999999999</v>
      </c>
      <c r="F175" s="248"/>
      <c r="G175" s="249">
        <f>ROUND(E175*F175,2)</f>
        <v>0</v>
      </c>
      <c r="H175" s="248"/>
      <c r="I175" s="249">
        <f>ROUND(E175*H175,2)</f>
        <v>0</v>
      </c>
      <c r="J175" s="248"/>
      <c r="K175" s="249">
        <f>ROUND(E175*J175,2)</f>
        <v>0</v>
      </c>
      <c r="L175" s="249">
        <v>21</v>
      </c>
      <c r="M175" s="249">
        <f>G175*(1+L175/100)</f>
        <v>0</v>
      </c>
      <c r="N175" s="249">
        <v>0</v>
      </c>
      <c r="O175" s="249">
        <f>ROUND(E175*N175,2)</f>
        <v>0</v>
      </c>
      <c r="P175" s="249">
        <v>0</v>
      </c>
      <c r="Q175" s="250">
        <f>ROUND(E175*P175,2)</f>
        <v>0</v>
      </c>
      <c r="R175" s="225"/>
      <c r="S175" s="225" t="s">
        <v>276</v>
      </c>
      <c r="T175" s="225" t="s">
        <v>277</v>
      </c>
      <c r="U175" s="225">
        <v>0</v>
      </c>
      <c r="V175" s="225">
        <f>ROUND(E175*U175,2)</f>
        <v>0</v>
      </c>
      <c r="W175" s="225"/>
      <c r="X175" s="206"/>
      <c r="Y175" s="206"/>
      <c r="Z175" s="206"/>
      <c r="AA175" s="206"/>
      <c r="AB175" s="206"/>
      <c r="AC175" s="206"/>
      <c r="AD175" s="206"/>
      <c r="AE175" s="206"/>
      <c r="AF175" s="206"/>
      <c r="AG175" s="206" t="s">
        <v>455</v>
      </c>
      <c r="AH175" s="206"/>
      <c r="AI175" s="206"/>
      <c r="AJ175" s="206"/>
      <c r="AK175" s="206"/>
      <c r="AL175" s="206"/>
      <c r="AM175" s="206"/>
      <c r="AN175" s="206"/>
      <c r="AO175" s="206"/>
      <c r="AP175" s="206"/>
      <c r="AQ175" s="206"/>
      <c r="AR175" s="206"/>
      <c r="AS175" s="206"/>
      <c r="AT175" s="206"/>
      <c r="AU175" s="206"/>
      <c r="AV175" s="206"/>
      <c r="AW175" s="206"/>
      <c r="AX175" s="206"/>
      <c r="AY175" s="206"/>
      <c r="AZ175" s="206"/>
      <c r="BA175" s="206"/>
      <c r="BB175" s="206"/>
      <c r="BC175" s="206"/>
      <c r="BD175" s="206"/>
      <c r="BE175" s="206"/>
      <c r="BF175" s="206"/>
      <c r="BG175" s="206"/>
      <c r="BH175" s="206"/>
    </row>
    <row r="176" spans="1:60" outlineLevel="1" x14ac:dyDescent="0.25">
      <c r="A176" s="237">
        <v>32</v>
      </c>
      <c r="B176" s="238" t="s">
        <v>1259</v>
      </c>
      <c r="C176" s="253" t="s">
        <v>1260</v>
      </c>
      <c r="D176" s="239" t="s">
        <v>314</v>
      </c>
      <c r="E176" s="240">
        <v>23.1</v>
      </c>
      <c r="F176" s="241"/>
      <c r="G176" s="242">
        <f>ROUND(E176*F176,2)</f>
        <v>0</v>
      </c>
      <c r="H176" s="241"/>
      <c r="I176" s="242">
        <f>ROUND(E176*H176,2)</f>
        <v>0</v>
      </c>
      <c r="J176" s="241"/>
      <c r="K176" s="242">
        <f>ROUND(E176*J176,2)</f>
        <v>0</v>
      </c>
      <c r="L176" s="242">
        <v>21</v>
      </c>
      <c r="M176" s="242">
        <f>G176*(1+L176/100)</f>
        <v>0</v>
      </c>
      <c r="N176" s="242">
        <v>2.8E-3</v>
      </c>
      <c r="O176" s="242">
        <f>ROUND(E176*N176,2)</f>
        <v>0.06</v>
      </c>
      <c r="P176" s="242">
        <v>0</v>
      </c>
      <c r="Q176" s="243">
        <f>ROUND(E176*P176,2)</f>
        <v>0</v>
      </c>
      <c r="R176" s="225" t="s">
        <v>672</v>
      </c>
      <c r="S176" s="225" t="s">
        <v>1261</v>
      </c>
      <c r="T176" s="225" t="s">
        <v>277</v>
      </c>
      <c r="U176" s="225">
        <v>0</v>
      </c>
      <c r="V176" s="225">
        <f>ROUND(E176*U176,2)</f>
        <v>0</v>
      </c>
      <c r="W176" s="225"/>
      <c r="X176" s="206"/>
      <c r="Y176" s="206"/>
      <c r="Z176" s="206"/>
      <c r="AA176" s="206"/>
      <c r="AB176" s="206"/>
      <c r="AC176" s="206"/>
      <c r="AD176" s="206"/>
      <c r="AE176" s="206"/>
      <c r="AF176" s="206"/>
      <c r="AG176" s="206" t="s">
        <v>673</v>
      </c>
      <c r="AH176" s="206"/>
      <c r="AI176" s="206"/>
      <c r="AJ176" s="206"/>
      <c r="AK176" s="206"/>
      <c r="AL176" s="206"/>
      <c r="AM176" s="206"/>
      <c r="AN176" s="206"/>
      <c r="AO176" s="206"/>
      <c r="AP176" s="206"/>
      <c r="AQ176" s="206"/>
      <c r="AR176" s="206"/>
      <c r="AS176" s="206"/>
      <c r="AT176" s="206"/>
      <c r="AU176" s="206"/>
      <c r="AV176" s="206"/>
      <c r="AW176" s="206"/>
      <c r="AX176" s="206"/>
      <c r="AY176" s="206"/>
      <c r="AZ176" s="206"/>
      <c r="BA176" s="206"/>
      <c r="BB176" s="206"/>
      <c r="BC176" s="206"/>
      <c r="BD176" s="206"/>
      <c r="BE176" s="206"/>
      <c r="BF176" s="206"/>
      <c r="BG176" s="206"/>
      <c r="BH176" s="206"/>
    </row>
    <row r="177" spans="1:60" outlineLevel="1" x14ac:dyDescent="0.25">
      <c r="A177" s="223"/>
      <c r="B177" s="224"/>
      <c r="C177" s="256" t="s">
        <v>752</v>
      </c>
      <c r="D177" s="228"/>
      <c r="E177" s="229"/>
      <c r="F177" s="225"/>
      <c r="G177" s="225"/>
      <c r="H177" s="225"/>
      <c r="I177" s="225"/>
      <c r="J177" s="225"/>
      <c r="K177" s="225"/>
      <c r="L177" s="225"/>
      <c r="M177" s="225"/>
      <c r="N177" s="225"/>
      <c r="O177" s="225"/>
      <c r="P177" s="225"/>
      <c r="Q177" s="225"/>
      <c r="R177" s="225"/>
      <c r="S177" s="225"/>
      <c r="T177" s="225"/>
      <c r="U177" s="225"/>
      <c r="V177" s="225"/>
      <c r="W177" s="225"/>
      <c r="X177" s="206"/>
      <c r="Y177" s="206"/>
      <c r="Z177" s="206"/>
      <c r="AA177" s="206"/>
      <c r="AB177" s="206"/>
      <c r="AC177" s="206"/>
      <c r="AD177" s="206"/>
      <c r="AE177" s="206"/>
      <c r="AF177" s="206"/>
      <c r="AG177" s="206" t="s">
        <v>280</v>
      </c>
      <c r="AH177" s="206"/>
      <c r="AI177" s="206"/>
      <c r="AJ177" s="206"/>
      <c r="AK177" s="206"/>
      <c r="AL177" s="206"/>
      <c r="AM177" s="206"/>
      <c r="AN177" s="206"/>
      <c r="AO177" s="206"/>
      <c r="AP177" s="206"/>
      <c r="AQ177" s="206"/>
      <c r="AR177" s="206"/>
      <c r="AS177" s="206"/>
      <c r="AT177" s="206"/>
      <c r="AU177" s="206"/>
      <c r="AV177" s="206"/>
      <c r="AW177" s="206"/>
      <c r="AX177" s="206"/>
      <c r="AY177" s="206"/>
      <c r="AZ177" s="206"/>
      <c r="BA177" s="206"/>
      <c r="BB177" s="206"/>
      <c r="BC177" s="206"/>
      <c r="BD177" s="206"/>
      <c r="BE177" s="206"/>
      <c r="BF177" s="206"/>
      <c r="BG177" s="206"/>
      <c r="BH177" s="206"/>
    </row>
    <row r="178" spans="1:60" outlineLevel="1" x14ac:dyDescent="0.25">
      <c r="A178" s="223"/>
      <c r="B178" s="224"/>
      <c r="C178" s="257" t="s">
        <v>1262</v>
      </c>
      <c r="D178" s="228"/>
      <c r="E178" s="229">
        <v>22</v>
      </c>
      <c r="F178" s="225"/>
      <c r="G178" s="225"/>
      <c r="H178" s="225"/>
      <c r="I178" s="225"/>
      <c r="J178" s="225"/>
      <c r="K178" s="225"/>
      <c r="L178" s="225"/>
      <c r="M178" s="225"/>
      <c r="N178" s="225"/>
      <c r="O178" s="225"/>
      <c r="P178" s="225"/>
      <c r="Q178" s="225"/>
      <c r="R178" s="225"/>
      <c r="S178" s="225"/>
      <c r="T178" s="225"/>
      <c r="U178" s="225"/>
      <c r="V178" s="225"/>
      <c r="W178" s="225"/>
      <c r="X178" s="206"/>
      <c r="Y178" s="206"/>
      <c r="Z178" s="206"/>
      <c r="AA178" s="206"/>
      <c r="AB178" s="206"/>
      <c r="AC178" s="206"/>
      <c r="AD178" s="206"/>
      <c r="AE178" s="206"/>
      <c r="AF178" s="206"/>
      <c r="AG178" s="206" t="s">
        <v>280</v>
      </c>
      <c r="AH178" s="206">
        <v>2</v>
      </c>
      <c r="AI178" s="206"/>
      <c r="AJ178" s="206"/>
      <c r="AK178" s="206"/>
      <c r="AL178" s="206"/>
      <c r="AM178" s="206"/>
      <c r="AN178" s="206"/>
      <c r="AO178" s="206"/>
      <c r="AP178" s="206"/>
      <c r="AQ178" s="206"/>
      <c r="AR178" s="206"/>
      <c r="AS178" s="206"/>
      <c r="AT178" s="206"/>
      <c r="AU178" s="206"/>
      <c r="AV178" s="206"/>
      <c r="AW178" s="206"/>
      <c r="AX178" s="206"/>
      <c r="AY178" s="206"/>
      <c r="AZ178" s="206"/>
      <c r="BA178" s="206"/>
      <c r="BB178" s="206"/>
      <c r="BC178" s="206"/>
      <c r="BD178" s="206"/>
      <c r="BE178" s="206"/>
      <c r="BF178" s="206"/>
      <c r="BG178" s="206"/>
      <c r="BH178" s="206"/>
    </row>
    <row r="179" spans="1:60" outlineLevel="1" x14ac:dyDescent="0.25">
      <c r="A179" s="223"/>
      <c r="B179" s="224"/>
      <c r="C179" s="256" t="s">
        <v>762</v>
      </c>
      <c r="D179" s="228"/>
      <c r="E179" s="229"/>
      <c r="F179" s="225"/>
      <c r="G179" s="225"/>
      <c r="H179" s="225"/>
      <c r="I179" s="225"/>
      <c r="J179" s="225"/>
      <c r="K179" s="225"/>
      <c r="L179" s="225"/>
      <c r="M179" s="225"/>
      <c r="N179" s="225"/>
      <c r="O179" s="225"/>
      <c r="P179" s="225"/>
      <c r="Q179" s="225"/>
      <c r="R179" s="225"/>
      <c r="S179" s="225"/>
      <c r="T179" s="225"/>
      <c r="U179" s="225"/>
      <c r="V179" s="225"/>
      <c r="W179" s="225"/>
      <c r="X179" s="206"/>
      <c r="Y179" s="206"/>
      <c r="Z179" s="206"/>
      <c r="AA179" s="206"/>
      <c r="AB179" s="206"/>
      <c r="AC179" s="206"/>
      <c r="AD179" s="206"/>
      <c r="AE179" s="206"/>
      <c r="AF179" s="206"/>
      <c r="AG179" s="206" t="s">
        <v>280</v>
      </c>
      <c r="AH179" s="206"/>
      <c r="AI179" s="206"/>
      <c r="AJ179" s="206"/>
      <c r="AK179" s="206"/>
      <c r="AL179" s="206"/>
      <c r="AM179" s="206"/>
      <c r="AN179" s="206"/>
      <c r="AO179" s="206"/>
      <c r="AP179" s="206"/>
      <c r="AQ179" s="206"/>
      <c r="AR179" s="206"/>
      <c r="AS179" s="206"/>
      <c r="AT179" s="206"/>
      <c r="AU179" s="206"/>
      <c r="AV179" s="206"/>
      <c r="AW179" s="206"/>
      <c r="AX179" s="206"/>
      <c r="AY179" s="206"/>
      <c r="AZ179" s="206"/>
      <c r="BA179" s="206"/>
      <c r="BB179" s="206"/>
      <c r="BC179" s="206"/>
      <c r="BD179" s="206"/>
      <c r="BE179" s="206"/>
      <c r="BF179" s="206"/>
      <c r="BG179" s="206"/>
      <c r="BH179" s="206"/>
    </row>
    <row r="180" spans="1:60" outlineLevel="1" x14ac:dyDescent="0.25">
      <c r="A180" s="223"/>
      <c r="B180" s="224"/>
      <c r="C180" s="254" t="s">
        <v>1263</v>
      </c>
      <c r="D180" s="226"/>
      <c r="E180" s="227">
        <v>23.1</v>
      </c>
      <c r="F180" s="225"/>
      <c r="G180" s="225"/>
      <c r="H180" s="225"/>
      <c r="I180" s="225"/>
      <c r="J180" s="225"/>
      <c r="K180" s="225"/>
      <c r="L180" s="225"/>
      <c r="M180" s="225"/>
      <c r="N180" s="225"/>
      <c r="O180" s="225"/>
      <c r="P180" s="225"/>
      <c r="Q180" s="225"/>
      <c r="R180" s="225"/>
      <c r="S180" s="225"/>
      <c r="T180" s="225"/>
      <c r="U180" s="225"/>
      <c r="V180" s="225"/>
      <c r="W180" s="225"/>
      <c r="X180" s="206"/>
      <c r="Y180" s="206"/>
      <c r="Z180" s="206"/>
      <c r="AA180" s="206"/>
      <c r="AB180" s="206"/>
      <c r="AC180" s="206"/>
      <c r="AD180" s="206"/>
      <c r="AE180" s="206"/>
      <c r="AF180" s="206"/>
      <c r="AG180" s="206" t="s">
        <v>280</v>
      </c>
      <c r="AH180" s="206">
        <v>0</v>
      </c>
      <c r="AI180" s="206"/>
      <c r="AJ180" s="206"/>
      <c r="AK180" s="206"/>
      <c r="AL180" s="206"/>
      <c r="AM180" s="206"/>
      <c r="AN180" s="206"/>
      <c r="AO180" s="206"/>
      <c r="AP180" s="206"/>
      <c r="AQ180" s="206"/>
      <c r="AR180" s="206"/>
      <c r="AS180" s="206"/>
      <c r="AT180" s="206"/>
      <c r="AU180" s="206"/>
      <c r="AV180" s="206"/>
      <c r="AW180" s="206"/>
      <c r="AX180" s="206"/>
      <c r="AY180" s="206"/>
      <c r="AZ180" s="206"/>
      <c r="BA180" s="206"/>
      <c r="BB180" s="206"/>
      <c r="BC180" s="206"/>
      <c r="BD180" s="206"/>
      <c r="BE180" s="206"/>
      <c r="BF180" s="206"/>
      <c r="BG180" s="206"/>
      <c r="BH180" s="206"/>
    </row>
    <row r="181" spans="1:60" outlineLevel="1" x14ac:dyDescent="0.25">
      <c r="A181" s="237">
        <v>33</v>
      </c>
      <c r="B181" s="238" t="s">
        <v>1264</v>
      </c>
      <c r="C181" s="253" t="s">
        <v>1265</v>
      </c>
      <c r="D181" s="239" t="s">
        <v>314</v>
      </c>
      <c r="E181" s="240">
        <v>135.53399999999999</v>
      </c>
      <c r="F181" s="241"/>
      <c r="G181" s="242">
        <f>ROUND(E181*F181,2)</f>
        <v>0</v>
      </c>
      <c r="H181" s="241"/>
      <c r="I181" s="242">
        <f>ROUND(E181*H181,2)</f>
        <v>0</v>
      </c>
      <c r="J181" s="241"/>
      <c r="K181" s="242">
        <f>ROUND(E181*J181,2)</f>
        <v>0</v>
      </c>
      <c r="L181" s="242">
        <v>21</v>
      </c>
      <c r="M181" s="242">
        <f>G181*(1+L181/100)</f>
        <v>0</v>
      </c>
      <c r="N181" s="242">
        <v>4.4799999999999996E-3</v>
      </c>
      <c r="O181" s="242">
        <f>ROUND(E181*N181,2)</f>
        <v>0.61</v>
      </c>
      <c r="P181" s="242">
        <v>0</v>
      </c>
      <c r="Q181" s="243">
        <f>ROUND(E181*P181,2)</f>
        <v>0</v>
      </c>
      <c r="R181" s="225" t="s">
        <v>672</v>
      </c>
      <c r="S181" s="225" t="s">
        <v>1261</v>
      </c>
      <c r="T181" s="225" t="s">
        <v>277</v>
      </c>
      <c r="U181" s="225">
        <v>0</v>
      </c>
      <c r="V181" s="225">
        <f>ROUND(E181*U181,2)</f>
        <v>0</v>
      </c>
      <c r="W181" s="225"/>
      <c r="X181" s="206"/>
      <c r="Y181" s="206"/>
      <c r="Z181" s="206"/>
      <c r="AA181" s="206"/>
      <c r="AB181" s="206"/>
      <c r="AC181" s="206"/>
      <c r="AD181" s="206"/>
      <c r="AE181" s="206"/>
      <c r="AF181" s="206"/>
      <c r="AG181" s="206" t="s">
        <v>673</v>
      </c>
      <c r="AH181" s="206"/>
      <c r="AI181" s="206"/>
      <c r="AJ181" s="206"/>
      <c r="AK181" s="206"/>
      <c r="AL181" s="206"/>
      <c r="AM181" s="206"/>
      <c r="AN181" s="206"/>
      <c r="AO181" s="206"/>
      <c r="AP181" s="206"/>
      <c r="AQ181" s="206"/>
      <c r="AR181" s="206"/>
      <c r="AS181" s="206"/>
      <c r="AT181" s="206"/>
      <c r="AU181" s="206"/>
      <c r="AV181" s="206"/>
      <c r="AW181" s="206"/>
      <c r="AX181" s="206"/>
      <c r="AY181" s="206"/>
      <c r="AZ181" s="206"/>
      <c r="BA181" s="206"/>
      <c r="BB181" s="206"/>
      <c r="BC181" s="206"/>
      <c r="BD181" s="206"/>
      <c r="BE181" s="206"/>
      <c r="BF181" s="206"/>
      <c r="BG181" s="206"/>
      <c r="BH181" s="206"/>
    </row>
    <row r="182" spans="1:60" outlineLevel="1" x14ac:dyDescent="0.25">
      <c r="A182" s="223"/>
      <c r="B182" s="224"/>
      <c r="C182" s="256" t="s">
        <v>752</v>
      </c>
      <c r="D182" s="228"/>
      <c r="E182" s="229"/>
      <c r="F182" s="225"/>
      <c r="G182" s="225"/>
      <c r="H182" s="225"/>
      <c r="I182" s="225"/>
      <c r="J182" s="225"/>
      <c r="K182" s="225"/>
      <c r="L182" s="225"/>
      <c r="M182" s="225"/>
      <c r="N182" s="225"/>
      <c r="O182" s="225"/>
      <c r="P182" s="225"/>
      <c r="Q182" s="225"/>
      <c r="R182" s="225"/>
      <c r="S182" s="225"/>
      <c r="T182" s="225"/>
      <c r="U182" s="225"/>
      <c r="V182" s="225"/>
      <c r="W182" s="225"/>
      <c r="X182" s="206"/>
      <c r="Y182" s="206"/>
      <c r="Z182" s="206"/>
      <c r="AA182" s="206"/>
      <c r="AB182" s="206"/>
      <c r="AC182" s="206"/>
      <c r="AD182" s="206"/>
      <c r="AE182" s="206"/>
      <c r="AF182" s="206"/>
      <c r="AG182" s="206" t="s">
        <v>280</v>
      </c>
      <c r="AH182" s="206"/>
      <c r="AI182" s="206"/>
      <c r="AJ182" s="206"/>
      <c r="AK182" s="206"/>
      <c r="AL182" s="206"/>
      <c r="AM182" s="206"/>
      <c r="AN182" s="206"/>
      <c r="AO182" s="206"/>
      <c r="AP182" s="206"/>
      <c r="AQ182" s="206"/>
      <c r="AR182" s="206"/>
      <c r="AS182" s="206"/>
      <c r="AT182" s="206"/>
      <c r="AU182" s="206"/>
      <c r="AV182" s="206"/>
      <c r="AW182" s="206"/>
      <c r="AX182" s="206"/>
      <c r="AY182" s="206"/>
      <c r="AZ182" s="206"/>
      <c r="BA182" s="206"/>
      <c r="BB182" s="206"/>
      <c r="BC182" s="206"/>
      <c r="BD182" s="206"/>
      <c r="BE182" s="206"/>
      <c r="BF182" s="206"/>
      <c r="BG182" s="206"/>
      <c r="BH182" s="206"/>
    </row>
    <row r="183" spans="1:60" outlineLevel="1" x14ac:dyDescent="0.25">
      <c r="A183" s="223"/>
      <c r="B183" s="224"/>
      <c r="C183" s="257" t="s">
        <v>1266</v>
      </c>
      <c r="D183" s="228"/>
      <c r="E183" s="229">
        <v>11.99</v>
      </c>
      <c r="F183" s="225"/>
      <c r="G183" s="225"/>
      <c r="H183" s="225"/>
      <c r="I183" s="225"/>
      <c r="J183" s="225"/>
      <c r="K183" s="225"/>
      <c r="L183" s="225"/>
      <c r="M183" s="225"/>
      <c r="N183" s="225"/>
      <c r="O183" s="225"/>
      <c r="P183" s="225"/>
      <c r="Q183" s="225"/>
      <c r="R183" s="225"/>
      <c r="S183" s="225"/>
      <c r="T183" s="225"/>
      <c r="U183" s="225"/>
      <c r="V183" s="225"/>
      <c r="W183" s="225"/>
      <c r="X183" s="206"/>
      <c r="Y183" s="206"/>
      <c r="Z183" s="206"/>
      <c r="AA183" s="206"/>
      <c r="AB183" s="206"/>
      <c r="AC183" s="206"/>
      <c r="AD183" s="206"/>
      <c r="AE183" s="206"/>
      <c r="AF183" s="206"/>
      <c r="AG183" s="206" t="s">
        <v>280</v>
      </c>
      <c r="AH183" s="206">
        <v>2</v>
      </c>
      <c r="AI183" s="206"/>
      <c r="AJ183" s="206"/>
      <c r="AK183" s="206"/>
      <c r="AL183" s="206"/>
      <c r="AM183" s="206"/>
      <c r="AN183" s="206"/>
      <c r="AO183" s="206"/>
      <c r="AP183" s="206"/>
      <c r="AQ183" s="206"/>
      <c r="AR183" s="206"/>
      <c r="AS183" s="206"/>
      <c r="AT183" s="206"/>
      <c r="AU183" s="206"/>
      <c r="AV183" s="206"/>
      <c r="AW183" s="206"/>
      <c r="AX183" s="206"/>
      <c r="AY183" s="206"/>
      <c r="AZ183" s="206"/>
      <c r="BA183" s="206"/>
      <c r="BB183" s="206"/>
      <c r="BC183" s="206"/>
      <c r="BD183" s="206"/>
      <c r="BE183" s="206"/>
      <c r="BF183" s="206"/>
      <c r="BG183" s="206"/>
      <c r="BH183" s="206"/>
    </row>
    <row r="184" spans="1:60" outlineLevel="1" x14ac:dyDescent="0.25">
      <c r="A184" s="223"/>
      <c r="B184" s="224"/>
      <c r="C184" s="257" t="s">
        <v>1267</v>
      </c>
      <c r="D184" s="228"/>
      <c r="E184" s="229">
        <v>27.93</v>
      </c>
      <c r="F184" s="225"/>
      <c r="G184" s="225"/>
      <c r="H184" s="225"/>
      <c r="I184" s="225"/>
      <c r="J184" s="225"/>
      <c r="K184" s="225"/>
      <c r="L184" s="225"/>
      <c r="M184" s="225"/>
      <c r="N184" s="225"/>
      <c r="O184" s="225"/>
      <c r="P184" s="225"/>
      <c r="Q184" s="225"/>
      <c r="R184" s="225"/>
      <c r="S184" s="225"/>
      <c r="T184" s="225"/>
      <c r="U184" s="225"/>
      <c r="V184" s="225"/>
      <c r="W184" s="225"/>
      <c r="X184" s="206"/>
      <c r="Y184" s="206"/>
      <c r="Z184" s="206"/>
      <c r="AA184" s="206"/>
      <c r="AB184" s="206"/>
      <c r="AC184" s="206"/>
      <c r="AD184" s="206"/>
      <c r="AE184" s="206"/>
      <c r="AF184" s="206"/>
      <c r="AG184" s="206" t="s">
        <v>280</v>
      </c>
      <c r="AH184" s="206">
        <v>2</v>
      </c>
      <c r="AI184" s="206"/>
      <c r="AJ184" s="206"/>
      <c r="AK184" s="206"/>
      <c r="AL184" s="206"/>
      <c r="AM184" s="206"/>
      <c r="AN184" s="206"/>
      <c r="AO184" s="206"/>
      <c r="AP184" s="206"/>
      <c r="AQ184" s="206"/>
      <c r="AR184" s="206"/>
      <c r="AS184" s="206"/>
      <c r="AT184" s="206"/>
      <c r="AU184" s="206"/>
      <c r="AV184" s="206"/>
      <c r="AW184" s="206"/>
      <c r="AX184" s="206"/>
      <c r="AY184" s="206"/>
      <c r="AZ184" s="206"/>
      <c r="BA184" s="206"/>
      <c r="BB184" s="206"/>
      <c r="BC184" s="206"/>
      <c r="BD184" s="206"/>
      <c r="BE184" s="206"/>
      <c r="BF184" s="206"/>
      <c r="BG184" s="206"/>
      <c r="BH184" s="206"/>
    </row>
    <row r="185" spans="1:60" outlineLevel="1" x14ac:dyDescent="0.25">
      <c r="A185" s="223"/>
      <c r="B185" s="224"/>
      <c r="C185" s="257" t="s">
        <v>1268</v>
      </c>
      <c r="D185" s="228"/>
      <c r="E185" s="229">
        <v>38.58</v>
      </c>
      <c r="F185" s="225"/>
      <c r="G185" s="225"/>
      <c r="H185" s="225"/>
      <c r="I185" s="225"/>
      <c r="J185" s="225"/>
      <c r="K185" s="225"/>
      <c r="L185" s="225"/>
      <c r="M185" s="225"/>
      <c r="N185" s="225"/>
      <c r="O185" s="225"/>
      <c r="P185" s="225"/>
      <c r="Q185" s="225"/>
      <c r="R185" s="225"/>
      <c r="S185" s="225"/>
      <c r="T185" s="225"/>
      <c r="U185" s="225"/>
      <c r="V185" s="225"/>
      <c r="W185" s="225"/>
      <c r="X185" s="206"/>
      <c r="Y185" s="206"/>
      <c r="Z185" s="206"/>
      <c r="AA185" s="206"/>
      <c r="AB185" s="206"/>
      <c r="AC185" s="206"/>
      <c r="AD185" s="206"/>
      <c r="AE185" s="206"/>
      <c r="AF185" s="206"/>
      <c r="AG185" s="206" t="s">
        <v>280</v>
      </c>
      <c r="AH185" s="206">
        <v>2</v>
      </c>
      <c r="AI185" s="206"/>
      <c r="AJ185" s="206"/>
      <c r="AK185" s="206"/>
      <c r="AL185" s="206"/>
      <c r="AM185" s="206"/>
      <c r="AN185" s="206"/>
      <c r="AO185" s="206"/>
      <c r="AP185" s="206"/>
      <c r="AQ185" s="206"/>
      <c r="AR185" s="206"/>
      <c r="AS185" s="206"/>
      <c r="AT185" s="206"/>
      <c r="AU185" s="206"/>
      <c r="AV185" s="206"/>
      <c r="AW185" s="206"/>
      <c r="AX185" s="206"/>
      <c r="AY185" s="206"/>
      <c r="AZ185" s="206"/>
      <c r="BA185" s="206"/>
      <c r="BB185" s="206"/>
      <c r="BC185" s="206"/>
      <c r="BD185" s="206"/>
      <c r="BE185" s="206"/>
      <c r="BF185" s="206"/>
      <c r="BG185" s="206"/>
      <c r="BH185" s="206"/>
    </row>
    <row r="186" spans="1:60" outlineLevel="1" x14ac:dyDescent="0.25">
      <c r="A186" s="223"/>
      <c r="B186" s="224"/>
      <c r="C186" s="257" t="s">
        <v>1269</v>
      </c>
      <c r="D186" s="228"/>
      <c r="E186" s="229">
        <v>10.93</v>
      </c>
      <c r="F186" s="225"/>
      <c r="G186" s="225"/>
      <c r="H186" s="225"/>
      <c r="I186" s="225"/>
      <c r="J186" s="225"/>
      <c r="K186" s="225"/>
      <c r="L186" s="225"/>
      <c r="M186" s="225"/>
      <c r="N186" s="225"/>
      <c r="O186" s="225"/>
      <c r="P186" s="225"/>
      <c r="Q186" s="225"/>
      <c r="R186" s="225"/>
      <c r="S186" s="225"/>
      <c r="T186" s="225"/>
      <c r="U186" s="225"/>
      <c r="V186" s="225"/>
      <c r="W186" s="225"/>
      <c r="X186" s="206"/>
      <c r="Y186" s="206"/>
      <c r="Z186" s="206"/>
      <c r="AA186" s="206"/>
      <c r="AB186" s="206"/>
      <c r="AC186" s="206"/>
      <c r="AD186" s="206"/>
      <c r="AE186" s="206"/>
      <c r="AF186" s="206"/>
      <c r="AG186" s="206" t="s">
        <v>280</v>
      </c>
      <c r="AH186" s="206">
        <v>2</v>
      </c>
      <c r="AI186" s="206"/>
      <c r="AJ186" s="206"/>
      <c r="AK186" s="206"/>
      <c r="AL186" s="206"/>
      <c r="AM186" s="206"/>
      <c r="AN186" s="206"/>
      <c r="AO186" s="206"/>
      <c r="AP186" s="206"/>
      <c r="AQ186" s="206"/>
      <c r="AR186" s="206"/>
      <c r="AS186" s="206"/>
      <c r="AT186" s="206"/>
      <c r="AU186" s="206"/>
      <c r="AV186" s="206"/>
      <c r="AW186" s="206"/>
      <c r="AX186" s="206"/>
      <c r="AY186" s="206"/>
      <c r="AZ186" s="206"/>
      <c r="BA186" s="206"/>
      <c r="BB186" s="206"/>
      <c r="BC186" s="206"/>
      <c r="BD186" s="206"/>
      <c r="BE186" s="206"/>
      <c r="BF186" s="206"/>
      <c r="BG186" s="206"/>
      <c r="BH186" s="206"/>
    </row>
    <row r="187" spans="1:60" outlineLevel="1" x14ac:dyDescent="0.25">
      <c r="A187" s="223"/>
      <c r="B187" s="224"/>
      <c r="C187" s="257" t="s">
        <v>1270</v>
      </c>
      <c r="D187" s="228"/>
      <c r="E187" s="229">
        <v>7.13</v>
      </c>
      <c r="F187" s="225"/>
      <c r="G187" s="225"/>
      <c r="H187" s="225"/>
      <c r="I187" s="225"/>
      <c r="J187" s="225"/>
      <c r="K187" s="225"/>
      <c r="L187" s="225"/>
      <c r="M187" s="225"/>
      <c r="N187" s="225"/>
      <c r="O187" s="225"/>
      <c r="P187" s="225"/>
      <c r="Q187" s="225"/>
      <c r="R187" s="225"/>
      <c r="S187" s="225"/>
      <c r="T187" s="225"/>
      <c r="U187" s="225"/>
      <c r="V187" s="225"/>
      <c r="W187" s="225"/>
      <c r="X187" s="206"/>
      <c r="Y187" s="206"/>
      <c r="Z187" s="206"/>
      <c r="AA187" s="206"/>
      <c r="AB187" s="206"/>
      <c r="AC187" s="206"/>
      <c r="AD187" s="206"/>
      <c r="AE187" s="206"/>
      <c r="AF187" s="206"/>
      <c r="AG187" s="206" t="s">
        <v>280</v>
      </c>
      <c r="AH187" s="206">
        <v>2</v>
      </c>
      <c r="AI187" s="206"/>
      <c r="AJ187" s="206"/>
      <c r="AK187" s="206"/>
      <c r="AL187" s="206"/>
      <c r="AM187" s="206"/>
      <c r="AN187" s="206"/>
      <c r="AO187" s="206"/>
      <c r="AP187" s="206"/>
      <c r="AQ187" s="206"/>
      <c r="AR187" s="206"/>
      <c r="AS187" s="206"/>
      <c r="AT187" s="206"/>
      <c r="AU187" s="206"/>
      <c r="AV187" s="206"/>
      <c r="AW187" s="206"/>
      <c r="AX187" s="206"/>
      <c r="AY187" s="206"/>
      <c r="AZ187" s="206"/>
      <c r="BA187" s="206"/>
      <c r="BB187" s="206"/>
      <c r="BC187" s="206"/>
      <c r="BD187" s="206"/>
      <c r="BE187" s="206"/>
      <c r="BF187" s="206"/>
      <c r="BG187" s="206"/>
      <c r="BH187" s="206"/>
    </row>
    <row r="188" spans="1:60" outlineLevel="1" x14ac:dyDescent="0.25">
      <c r="A188" s="223"/>
      <c r="B188" s="224"/>
      <c r="C188" s="257" t="s">
        <v>1271</v>
      </c>
      <c r="D188" s="228"/>
      <c r="E188" s="229">
        <v>20.190000000000001</v>
      </c>
      <c r="F188" s="225"/>
      <c r="G188" s="225"/>
      <c r="H188" s="225"/>
      <c r="I188" s="225"/>
      <c r="J188" s="225"/>
      <c r="K188" s="225"/>
      <c r="L188" s="225"/>
      <c r="M188" s="225"/>
      <c r="N188" s="225"/>
      <c r="O188" s="225"/>
      <c r="P188" s="225"/>
      <c r="Q188" s="225"/>
      <c r="R188" s="225"/>
      <c r="S188" s="225"/>
      <c r="T188" s="225"/>
      <c r="U188" s="225"/>
      <c r="V188" s="225"/>
      <c r="W188" s="225"/>
      <c r="X188" s="206"/>
      <c r="Y188" s="206"/>
      <c r="Z188" s="206"/>
      <c r="AA188" s="206"/>
      <c r="AB188" s="206"/>
      <c r="AC188" s="206"/>
      <c r="AD188" s="206"/>
      <c r="AE188" s="206"/>
      <c r="AF188" s="206"/>
      <c r="AG188" s="206" t="s">
        <v>280</v>
      </c>
      <c r="AH188" s="206">
        <v>2</v>
      </c>
      <c r="AI188" s="206"/>
      <c r="AJ188" s="206"/>
      <c r="AK188" s="206"/>
      <c r="AL188" s="206"/>
      <c r="AM188" s="206"/>
      <c r="AN188" s="206"/>
      <c r="AO188" s="206"/>
      <c r="AP188" s="206"/>
      <c r="AQ188" s="206"/>
      <c r="AR188" s="206"/>
      <c r="AS188" s="206"/>
      <c r="AT188" s="206"/>
      <c r="AU188" s="206"/>
      <c r="AV188" s="206"/>
      <c r="AW188" s="206"/>
      <c r="AX188" s="206"/>
      <c r="AY188" s="206"/>
      <c r="AZ188" s="206"/>
      <c r="BA188" s="206"/>
      <c r="BB188" s="206"/>
      <c r="BC188" s="206"/>
      <c r="BD188" s="206"/>
      <c r="BE188" s="206"/>
      <c r="BF188" s="206"/>
      <c r="BG188" s="206"/>
      <c r="BH188" s="206"/>
    </row>
    <row r="189" spans="1:60" outlineLevel="1" x14ac:dyDescent="0.25">
      <c r="A189" s="223"/>
      <c r="B189" s="224"/>
      <c r="C189" s="257" t="s">
        <v>1272</v>
      </c>
      <c r="D189" s="228"/>
      <c r="E189" s="229">
        <v>8.2100000000000009</v>
      </c>
      <c r="F189" s="225"/>
      <c r="G189" s="225"/>
      <c r="H189" s="225"/>
      <c r="I189" s="225"/>
      <c r="J189" s="225"/>
      <c r="K189" s="225"/>
      <c r="L189" s="225"/>
      <c r="M189" s="225"/>
      <c r="N189" s="225"/>
      <c r="O189" s="225"/>
      <c r="P189" s="225"/>
      <c r="Q189" s="225"/>
      <c r="R189" s="225"/>
      <c r="S189" s="225"/>
      <c r="T189" s="225"/>
      <c r="U189" s="225"/>
      <c r="V189" s="225"/>
      <c r="W189" s="225"/>
      <c r="X189" s="206"/>
      <c r="Y189" s="206"/>
      <c r="Z189" s="206"/>
      <c r="AA189" s="206"/>
      <c r="AB189" s="206"/>
      <c r="AC189" s="206"/>
      <c r="AD189" s="206"/>
      <c r="AE189" s="206"/>
      <c r="AF189" s="206"/>
      <c r="AG189" s="206" t="s">
        <v>280</v>
      </c>
      <c r="AH189" s="206">
        <v>2</v>
      </c>
      <c r="AI189" s="206"/>
      <c r="AJ189" s="206"/>
      <c r="AK189" s="206"/>
      <c r="AL189" s="206"/>
      <c r="AM189" s="206"/>
      <c r="AN189" s="206"/>
      <c r="AO189" s="206"/>
      <c r="AP189" s="206"/>
      <c r="AQ189" s="206"/>
      <c r="AR189" s="206"/>
      <c r="AS189" s="206"/>
      <c r="AT189" s="206"/>
      <c r="AU189" s="206"/>
      <c r="AV189" s="206"/>
      <c r="AW189" s="206"/>
      <c r="AX189" s="206"/>
      <c r="AY189" s="206"/>
      <c r="AZ189" s="206"/>
      <c r="BA189" s="206"/>
      <c r="BB189" s="206"/>
      <c r="BC189" s="206"/>
      <c r="BD189" s="206"/>
      <c r="BE189" s="206"/>
      <c r="BF189" s="206"/>
      <c r="BG189" s="206"/>
      <c r="BH189" s="206"/>
    </row>
    <row r="190" spans="1:60" outlineLevel="1" x14ac:dyDescent="0.25">
      <c r="A190" s="223"/>
      <c r="B190" s="224"/>
      <c r="C190" s="257" t="s">
        <v>1273</v>
      </c>
      <c r="D190" s="228"/>
      <c r="E190" s="229">
        <v>2</v>
      </c>
      <c r="F190" s="225"/>
      <c r="G190" s="225"/>
      <c r="H190" s="225"/>
      <c r="I190" s="225"/>
      <c r="J190" s="225"/>
      <c r="K190" s="225"/>
      <c r="L190" s="225"/>
      <c r="M190" s="225"/>
      <c r="N190" s="225"/>
      <c r="O190" s="225"/>
      <c r="P190" s="225"/>
      <c r="Q190" s="225"/>
      <c r="R190" s="225"/>
      <c r="S190" s="225"/>
      <c r="T190" s="225"/>
      <c r="U190" s="225"/>
      <c r="V190" s="225"/>
      <c r="W190" s="225"/>
      <c r="X190" s="206"/>
      <c r="Y190" s="206"/>
      <c r="Z190" s="206"/>
      <c r="AA190" s="206"/>
      <c r="AB190" s="206"/>
      <c r="AC190" s="206"/>
      <c r="AD190" s="206"/>
      <c r="AE190" s="206"/>
      <c r="AF190" s="206"/>
      <c r="AG190" s="206" t="s">
        <v>280</v>
      </c>
      <c r="AH190" s="206">
        <v>2</v>
      </c>
      <c r="AI190" s="206"/>
      <c r="AJ190" s="206"/>
      <c r="AK190" s="206"/>
      <c r="AL190" s="206"/>
      <c r="AM190" s="206"/>
      <c r="AN190" s="206"/>
      <c r="AO190" s="206"/>
      <c r="AP190" s="206"/>
      <c r="AQ190" s="206"/>
      <c r="AR190" s="206"/>
      <c r="AS190" s="206"/>
      <c r="AT190" s="206"/>
      <c r="AU190" s="206"/>
      <c r="AV190" s="206"/>
      <c r="AW190" s="206"/>
      <c r="AX190" s="206"/>
      <c r="AY190" s="206"/>
      <c r="AZ190" s="206"/>
      <c r="BA190" s="206"/>
      <c r="BB190" s="206"/>
      <c r="BC190" s="206"/>
      <c r="BD190" s="206"/>
      <c r="BE190" s="206"/>
      <c r="BF190" s="206"/>
      <c r="BG190" s="206"/>
      <c r="BH190" s="206"/>
    </row>
    <row r="191" spans="1:60" outlineLevel="1" x14ac:dyDescent="0.25">
      <c r="A191" s="223"/>
      <c r="B191" s="224"/>
      <c r="C191" s="257" t="s">
        <v>1274</v>
      </c>
      <c r="D191" s="228"/>
      <c r="E191" s="229">
        <v>2.12</v>
      </c>
      <c r="F191" s="225"/>
      <c r="G191" s="225"/>
      <c r="H191" s="225"/>
      <c r="I191" s="225"/>
      <c r="J191" s="225"/>
      <c r="K191" s="225"/>
      <c r="L191" s="225"/>
      <c r="M191" s="225"/>
      <c r="N191" s="225"/>
      <c r="O191" s="225"/>
      <c r="P191" s="225"/>
      <c r="Q191" s="225"/>
      <c r="R191" s="225"/>
      <c r="S191" s="225"/>
      <c r="T191" s="225"/>
      <c r="U191" s="225"/>
      <c r="V191" s="225"/>
      <c r="W191" s="225"/>
      <c r="X191" s="206"/>
      <c r="Y191" s="206"/>
      <c r="Z191" s="206"/>
      <c r="AA191" s="206"/>
      <c r="AB191" s="206"/>
      <c r="AC191" s="206"/>
      <c r="AD191" s="206"/>
      <c r="AE191" s="206"/>
      <c r="AF191" s="206"/>
      <c r="AG191" s="206" t="s">
        <v>280</v>
      </c>
      <c r="AH191" s="206">
        <v>2</v>
      </c>
      <c r="AI191" s="206"/>
      <c r="AJ191" s="206"/>
      <c r="AK191" s="206"/>
      <c r="AL191" s="206"/>
      <c r="AM191" s="206"/>
      <c r="AN191" s="206"/>
      <c r="AO191" s="206"/>
      <c r="AP191" s="206"/>
      <c r="AQ191" s="206"/>
      <c r="AR191" s="206"/>
      <c r="AS191" s="206"/>
      <c r="AT191" s="206"/>
      <c r="AU191" s="206"/>
      <c r="AV191" s="206"/>
      <c r="AW191" s="206"/>
      <c r="AX191" s="206"/>
      <c r="AY191" s="206"/>
      <c r="AZ191" s="206"/>
      <c r="BA191" s="206"/>
      <c r="BB191" s="206"/>
      <c r="BC191" s="206"/>
      <c r="BD191" s="206"/>
      <c r="BE191" s="206"/>
      <c r="BF191" s="206"/>
      <c r="BG191" s="206"/>
      <c r="BH191" s="206"/>
    </row>
    <row r="192" spans="1:60" outlineLevel="1" x14ac:dyDescent="0.25">
      <c r="A192" s="223"/>
      <c r="B192" s="224"/>
      <c r="C192" s="256" t="s">
        <v>762</v>
      </c>
      <c r="D192" s="228"/>
      <c r="E192" s="229"/>
      <c r="F192" s="225"/>
      <c r="G192" s="225"/>
      <c r="H192" s="225"/>
      <c r="I192" s="225"/>
      <c r="J192" s="225"/>
      <c r="K192" s="225"/>
      <c r="L192" s="225"/>
      <c r="M192" s="225"/>
      <c r="N192" s="225"/>
      <c r="O192" s="225"/>
      <c r="P192" s="225"/>
      <c r="Q192" s="225"/>
      <c r="R192" s="225"/>
      <c r="S192" s="225"/>
      <c r="T192" s="225"/>
      <c r="U192" s="225"/>
      <c r="V192" s="225"/>
      <c r="W192" s="225"/>
      <c r="X192" s="206"/>
      <c r="Y192" s="206"/>
      <c r="Z192" s="206"/>
      <c r="AA192" s="206"/>
      <c r="AB192" s="206"/>
      <c r="AC192" s="206"/>
      <c r="AD192" s="206"/>
      <c r="AE192" s="206"/>
      <c r="AF192" s="206"/>
      <c r="AG192" s="206" t="s">
        <v>280</v>
      </c>
      <c r="AH192" s="206"/>
      <c r="AI192" s="206"/>
      <c r="AJ192" s="206"/>
      <c r="AK192" s="206"/>
      <c r="AL192" s="206"/>
      <c r="AM192" s="206"/>
      <c r="AN192" s="206"/>
      <c r="AO192" s="206"/>
      <c r="AP192" s="206"/>
      <c r="AQ192" s="206"/>
      <c r="AR192" s="206"/>
      <c r="AS192" s="206"/>
      <c r="AT192" s="206"/>
      <c r="AU192" s="206"/>
      <c r="AV192" s="206"/>
      <c r="AW192" s="206"/>
      <c r="AX192" s="206"/>
      <c r="AY192" s="206"/>
      <c r="AZ192" s="206"/>
      <c r="BA192" s="206"/>
      <c r="BB192" s="206"/>
      <c r="BC192" s="206"/>
      <c r="BD192" s="206"/>
      <c r="BE192" s="206"/>
      <c r="BF192" s="206"/>
      <c r="BG192" s="206"/>
      <c r="BH192" s="206"/>
    </row>
    <row r="193" spans="1:60" outlineLevel="1" x14ac:dyDescent="0.25">
      <c r="A193" s="223"/>
      <c r="B193" s="224"/>
      <c r="C193" s="254" t="s">
        <v>1275</v>
      </c>
      <c r="D193" s="226"/>
      <c r="E193" s="227">
        <v>135.53399999999999</v>
      </c>
      <c r="F193" s="225"/>
      <c r="G193" s="225"/>
      <c r="H193" s="225"/>
      <c r="I193" s="225"/>
      <c r="J193" s="225"/>
      <c r="K193" s="225"/>
      <c r="L193" s="225"/>
      <c r="M193" s="225"/>
      <c r="N193" s="225"/>
      <c r="O193" s="225"/>
      <c r="P193" s="225"/>
      <c r="Q193" s="225"/>
      <c r="R193" s="225"/>
      <c r="S193" s="225"/>
      <c r="T193" s="225"/>
      <c r="U193" s="225"/>
      <c r="V193" s="225"/>
      <c r="W193" s="225"/>
      <c r="X193" s="206"/>
      <c r="Y193" s="206"/>
      <c r="Z193" s="206"/>
      <c r="AA193" s="206"/>
      <c r="AB193" s="206"/>
      <c r="AC193" s="206"/>
      <c r="AD193" s="206"/>
      <c r="AE193" s="206"/>
      <c r="AF193" s="206"/>
      <c r="AG193" s="206" t="s">
        <v>280</v>
      </c>
      <c r="AH193" s="206">
        <v>0</v>
      </c>
      <c r="AI193" s="206"/>
      <c r="AJ193" s="206"/>
      <c r="AK193" s="206"/>
      <c r="AL193" s="206"/>
      <c r="AM193" s="206"/>
      <c r="AN193" s="206"/>
      <c r="AO193" s="206"/>
      <c r="AP193" s="206"/>
      <c r="AQ193" s="206"/>
      <c r="AR193" s="206"/>
      <c r="AS193" s="206"/>
      <c r="AT193" s="206"/>
      <c r="AU193" s="206"/>
      <c r="AV193" s="206"/>
      <c r="AW193" s="206"/>
      <c r="AX193" s="206"/>
      <c r="AY193" s="206"/>
      <c r="AZ193" s="206"/>
      <c r="BA193" s="206"/>
      <c r="BB193" s="206"/>
      <c r="BC193" s="206"/>
      <c r="BD193" s="206"/>
      <c r="BE193" s="206"/>
      <c r="BF193" s="206"/>
      <c r="BG193" s="206"/>
      <c r="BH193" s="206"/>
    </row>
    <row r="194" spans="1:60" x14ac:dyDescent="0.25">
      <c r="A194" s="231" t="s">
        <v>271</v>
      </c>
      <c r="B194" s="232" t="s">
        <v>222</v>
      </c>
      <c r="C194" s="252" t="s">
        <v>223</v>
      </c>
      <c r="D194" s="233"/>
      <c r="E194" s="234"/>
      <c r="F194" s="235"/>
      <c r="G194" s="235">
        <f>SUMIF(AG195:AG222,"&lt;&gt;NOR",G195:G222)</f>
        <v>0</v>
      </c>
      <c r="H194" s="235"/>
      <c r="I194" s="235">
        <f>SUM(I195:I222)</f>
        <v>0</v>
      </c>
      <c r="J194" s="235"/>
      <c r="K194" s="235">
        <f>SUM(K195:K222)</f>
        <v>0</v>
      </c>
      <c r="L194" s="235"/>
      <c r="M194" s="235">
        <f>SUM(M195:M222)</f>
        <v>0</v>
      </c>
      <c r="N194" s="235"/>
      <c r="O194" s="235">
        <f>SUM(O195:O222)</f>
        <v>0.18000000000000002</v>
      </c>
      <c r="P194" s="235"/>
      <c r="Q194" s="236">
        <f>SUM(Q195:Q222)</f>
        <v>1.26</v>
      </c>
      <c r="R194" s="230"/>
      <c r="S194" s="230"/>
      <c r="T194" s="230"/>
      <c r="U194" s="230"/>
      <c r="V194" s="230">
        <f>SUM(V195:V222)</f>
        <v>33.57</v>
      </c>
      <c r="W194" s="230"/>
      <c r="AG194" t="s">
        <v>272</v>
      </c>
    </row>
    <row r="195" spans="1:60" outlineLevel="1" x14ac:dyDescent="0.25">
      <c r="A195" s="244">
        <v>34</v>
      </c>
      <c r="B195" s="245" t="s">
        <v>1083</v>
      </c>
      <c r="C195" s="255" t="s">
        <v>1276</v>
      </c>
      <c r="D195" s="246" t="s">
        <v>314</v>
      </c>
      <c r="E195" s="247">
        <v>74.3</v>
      </c>
      <c r="F195" s="248"/>
      <c r="G195" s="249">
        <f>ROUND(E195*F195,2)</f>
        <v>0</v>
      </c>
      <c r="H195" s="248"/>
      <c r="I195" s="249">
        <f>ROUND(E195*H195,2)</f>
        <v>0</v>
      </c>
      <c r="J195" s="248"/>
      <c r="K195" s="249">
        <f>ROUND(E195*J195,2)</f>
        <v>0</v>
      </c>
      <c r="L195" s="249">
        <v>21</v>
      </c>
      <c r="M195" s="249">
        <f>G195*(1+L195/100)</f>
        <v>0</v>
      </c>
      <c r="N195" s="249">
        <v>0</v>
      </c>
      <c r="O195" s="249">
        <f>ROUND(E195*N195,2)</f>
        <v>0</v>
      </c>
      <c r="P195" s="249">
        <v>1.695E-2</v>
      </c>
      <c r="Q195" s="250">
        <f>ROUND(E195*P195,2)</f>
        <v>1.26</v>
      </c>
      <c r="R195" s="225"/>
      <c r="S195" s="225" t="s">
        <v>276</v>
      </c>
      <c r="T195" s="225" t="s">
        <v>277</v>
      </c>
      <c r="U195" s="225">
        <v>0.16400000000000001</v>
      </c>
      <c r="V195" s="225">
        <f>ROUND(E195*U195,2)</f>
        <v>12.19</v>
      </c>
      <c r="W195" s="225"/>
      <c r="X195" s="206"/>
      <c r="Y195" s="206"/>
      <c r="Z195" s="206"/>
      <c r="AA195" s="206"/>
      <c r="AB195" s="206"/>
      <c r="AC195" s="206"/>
      <c r="AD195" s="206"/>
      <c r="AE195" s="206"/>
      <c r="AF195" s="206"/>
      <c r="AG195" s="206" t="s">
        <v>659</v>
      </c>
      <c r="AH195" s="206"/>
      <c r="AI195" s="206"/>
      <c r="AJ195" s="206"/>
      <c r="AK195" s="206"/>
      <c r="AL195" s="206"/>
      <c r="AM195" s="206"/>
      <c r="AN195" s="206"/>
      <c r="AO195" s="206"/>
      <c r="AP195" s="206"/>
      <c r="AQ195" s="206"/>
      <c r="AR195" s="206"/>
      <c r="AS195" s="206"/>
      <c r="AT195" s="206"/>
      <c r="AU195" s="206"/>
      <c r="AV195" s="206"/>
      <c r="AW195" s="206"/>
      <c r="AX195" s="206"/>
      <c r="AY195" s="206"/>
      <c r="AZ195" s="206"/>
      <c r="BA195" s="206"/>
      <c r="BB195" s="206"/>
      <c r="BC195" s="206"/>
      <c r="BD195" s="206"/>
      <c r="BE195" s="206"/>
      <c r="BF195" s="206"/>
      <c r="BG195" s="206"/>
      <c r="BH195" s="206"/>
    </row>
    <row r="196" spans="1:60" outlineLevel="1" x14ac:dyDescent="0.25">
      <c r="A196" s="237">
        <v>35</v>
      </c>
      <c r="B196" s="238" t="s">
        <v>657</v>
      </c>
      <c r="C196" s="253" t="s">
        <v>658</v>
      </c>
      <c r="D196" s="239" t="s">
        <v>333</v>
      </c>
      <c r="E196" s="240">
        <v>10</v>
      </c>
      <c r="F196" s="241"/>
      <c r="G196" s="242">
        <f>ROUND(E196*F196,2)</f>
        <v>0</v>
      </c>
      <c r="H196" s="241"/>
      <c r="I196" s="242">
        <f>ROUND(E196*H196,2)</f>
        <v>0</v>
      </c>
      <c r="J196" s="241"/>
      <c r="K196" s="242">
        <f>ROUND(E196*J196,2)</f>
        <v>0</v>
      </c>
      <c r="L196" s="242">
        <v>21</v>
      </c>
      <c r="M196" s="242">
        <f>G196*(1+L196/100)</f>
        <v>0</v>
      </c>
      <c r="N196" s="242">
        <v>0</v>
      </c>
      <c r="O196" s="242">
        <f>ROUND(E196*N196,2)</f>
        <v>0</v>
      </c>
      <c r="P196" s="242">
        <v>0</v>
      </c>
      <c r="Q196" s="243">
        <f>ROUND(E196*P196,2)</f>
        <v>0</v>
      </c>
      <c r="R196" s="225"/>
      <c r="S196" s="225" t="s">
        <v>276</v>
      </c>
      <c r="T196" s="225" t="s">
        <v>277</v>
      </c>
      <c r="U196" s="225">
        <v>1.45</v>
      </c>
      <c r="V196" s="225">
        <f>ROUND(E196*U196,2)</f>
        <v>14.5</v>
      </c>
      <c r="W196" s="225"/>
      <c r="X196" s="206"/>
      <c r="Y196" s="206"/>
      <c r="Z196" s="206"/>
      <c r="AA196" s="206"/>
      <c r="AB196" s="206"/>
      <c r="AC196" s="206"/>
      <c r="AD196" s="206"/>
      <c r="AE196" s="206"/>
      <c r="AF196" s="206"/>
      <c r="AG196" s="206" t="s">
        <v>659</v>
      </c>
      <c r="AH196" s="206"/>
      <c r="AI196" s="206"/>
      <c r="AJ196" s="206"/>
      <c r="AK196" s="206"/>
      <c r="AL196" s="206"/>
      <c r="AM196" s="206"/>
      <c r="AN196" s="206"/>
      <c r="AO196" s="206"/>
      <c r="AP196" s="206"/>
      <c r="AQ196" s="206"/>
      <c r="AR196" s="206"/>
      <c r="AS196" s="206"/>
      <c r="AT196" s="206"/>
      <c r="AU196" s="206"/>
      <c r="AV196" s="206"/>
      <c r="AW196" s="206"/>
      <c r="AX196" s="206"/>
      <c r="AY196" s="206"/>
      <c r="AZ196" s="206"/>
      <c r="BA196" s="206"/>
      <c r="BB196" s="206"/>
      <c r="BC196" s="206"/>
      <c r="BD196" s="206"/>
      <c r="BE196" s="206"/>
      <c r="BF196" s="206"/>
      <c r="BG196" s="206"/>
      <c r="BH196" s="206"/>
    </row>
    <row r="197" spans="1:60" outlineLevel="1" x14ac:dyDescent="0.25">
      <c r="A197" s="223"/>
      <c r="B197" s="224"/>
      <c r="C197" s="254" t="s">
        <v>1234</v>
      </c>
      <c r="D197" s="226"/>
      <c r="E197" s="227">
        <v>1</v>
      </c>
      <c r="F197" s="225"/>
      <c r="G197" s="225"/>
      <c r="H197" s="225"/>
      <c r="I197" s="225"/>
      <c r="J197" s="225"/>
      <c r="K197" s="225"/>
      <c r="L197" s="225"/>
      <c r="M197" s="225"/>
      <c r="N197" s="225"/>
      <c r="O197" s="225"/>
      <c r="P197" s="225"/>
      <c r="Q197" s="225"/>
      <c r="R197" s="225"/>
      <c r="S197" s="225"/>
      <c r="T197" s="225"/>
      <c r="U197" s="225"/>
      <c r="V197" s="225"/>
      <c r="W197" s="225"/>
      <c r="X197" s="206"/>
      <c r="Y197" s="206"/>
      <c r="Z197" s="206"/>
      <c r="AA197" s="206"/>
      <c r="AB197" s="206"/>
      <c r="AC197" s="206"/>
      <c r="AD197" s="206"/>
      <c r="AE197" s="206"/>
      <c r="AF197" s="206"/>
      <c r="AG197" s="206" t="s">
        <v>280</v>
      </c>
      <c r="AH197" s="206">
        <v>0</v>
      </c>
      <c r="AI197" s="206"/>
      <c r="AJ197" s="206"/>
      <c r="AK197" s="206"/>
      <c r="AL197" s="206"/>
      <c r="AM197" s="206"/>
      <c r="AN197" s="206"/>
      <c r="AO197" s="206"/>
      <c r="AP197" s="206"/>
      <c r="AQ197" s="206"/>
      <c r="AR197" s="206"/>
      <c r="AS197" s="206"/>
      <c r="AT197" s="206"/>
      <c r="AU197" s="206"/>
      <c r="AV197" s="206"/>
      <c r="AW197" s="206"/>
      <c r="AX197" s="206"/>
      <c r="AY197" s="206"/>
      <c r="AZ197" s="206"/>
      <c r="BA197" s="206"/>
      <c r="BB197" s="206"/>
      <c r="BC197" s="206"/>
      <c r="BD197" s="206"/>
      <c r="BE197" s="206"/>
      <c r="BF197" s="206"/>
      <c r="BG197" s="206"/>
      <c r="BH197" s="206"/>
    </row>
    <row r="198" spans="1:60" outlineLevel="1" x14ac:dyDescent="0.25">
      <c r="A198" s="223"/>
      <c r="B198" s="224"/>
      <c r="C198" s="254" t="s">
        <v>1235</v>
      </c>
      <c r="D198" s="226"/>
      <c r="E198" s="227">
        <v>1</v>
      </c>
      <c r="F198" s="225"/>
      <c r="G198" s="225"/>
      <c r="H198" s="225"/>
      <c r="I198" s="225"/>
      <c r="J198" s="225"/>
      <c r="K198" s="225"/>
      <c r="L198" s="225"/>
      <c r="M198" s="225"/>
      <c r="N198" s="225"/>
      <c r="O198" s="225"/>
      <c r="P198" s="225"/>
      <c r="Q198" s="225"/>
      <c r="R198" s="225"/>
      <c r="S198" s="225"/>
      <c r="T198" s="225"/>
      <c r="U198" s="225"/>
      <c r="V198" s="225"/>
      <c r="W198" s="225"/>
      <c r="X198" s="206"/>
      <c r="Y198" s="206"/>
      <c r="Z198" s="206"/>
      <c r="AA198" s="206"/>
      <c r="AB198" s="206"/>
      <c r="AC198" s="206"/>
      <c r="AD198" s="206"/>
      <c r="AE198" s="206"/>
      <c r="AF198" s="206"/>
      <c r="AG198" s="206" t="s">
        <v>280</v>
      </c>
      <c r="AH198" s="206">
        <v>0</v>
      </c>
      <c r="AI198" s="206"/>
      <c r="AJ198" s="206"/>
      <c r="AK198" s="206"/>
      <c r="AL198" s="206"/>
      <c r="AM198" s="206"/>
      <c r="AN198" s="206"/>
      <c r="AO198" s="206"/>
      <c r="AP198" s="206"/>
      <c r="AQ198" s="206"/>
      <c r="AR198" s="206"/>
      <c r="AS198" s="206"/>
      <c r="AT198" s="206"/>
      <c r="AU198" s="206"/>
      <c r="AV198" s="206"/>
      <c r="AW198" s="206"/>
      <c r="AX198" s="206"/>
      <c r="AY198" s="206"/>
      <c r="AZ198" s="206"/>
      <c r="BA198" s="206"/>
      <c r="BB198" s="206"/>
      <c r="BC198" s="206"/>
      <c r="BD198" s="206"/>
      <c r="BE198" s="206"/>
      <c r="BF198" s="206"/>
      <c r="BG198" s="206"/>
      <c r="BH198" s="206"/>
    </row>
    <row r="199" spans="1:60" outlineLevel="1" x14ac:dyDescent="0.25">
      <c r="A199" s="223"/>
      <c r="B199" s="224"/>
      <c r="C199" s="254" t="s">
        <v>1277</v>
      </c>
      <c r="D199" s="226"/>
      <c r="E199" s="227">
        <v>2</v>
      </c>
      <c r="F199" s="225"/>
      <c r="G199" s="225"/>
      <c r="H199" s="225"/>
      <c r="I199" s="225"/>
      <c r="J199" s="225"/>
      <c r="K199" s="225"/>
      <c r="L199" s="225"/>
      <c r="M199" s="225"/>
      <c r="N199" s="225"/>
      <c r="O199" s="225"/>
      <c r="P199" s="225"/>
      <c r="Q199" s="225"/>
      <c r="R199" s="225"/>
      <c r="S199" s="225"/>
      <c r="T199" s="225"/>
      <c r="U199" s="225"/>
      <c r="V199" s="225"/>
      <c r="W199" s="225"/>
      <c r="X199" s="206"/>
      <c r="Y199" s="206"/>
      <c r="Z199" s="206"/>
      <c r="AA199" s="206"/>
      <c r="AB199" s="206"/>
      <c r="AC199" s="206"/>
      <c r="AD199" s="206"/>
      <c r="AE199" s="206"/>
      <c r="AF199" s="206"/>
      <c r="AG199" s="206" t="s">
        <v>280</v>
      </c>
      <c r="AH199" s="206">
        <v>0</v>
      </c>
      <c r="AI199" s="206"/>
      <c r="AJ199" s="206"/>
      <c r="AK199" s="206"/>
      <c r="AL199" s="206"/>
      <c r="AM199" s="206"/>
      <c r="AN199" s="206"/>
      <c r="AO199" s="206"/>
      <c r="AP199" s="206"/>
      <c r="AQ199" s="206"/>
      <c r="AR199" s="206"/>
      <c r="AS199" s="206"/>
      <c r="AT199" s="206"/>
      <c r="AU199" s="206"/>
      <c r="AV199" s="206"/>
      <c r="AW199" s="206"/>
      <c r="AX199" s="206"/>
      <c r="AY199" s="206"/>
      <c r="AZ199" s="206"/>
      <c r="BA199" s="206"/>
      <c r="BB199" s="206"/>
      <c r="BC199" s="206"/>
      <c r="BD199" s="206"/>
      <c r="BE199" s="206"/>
      <c r="BF199" s="206"/>
      <c r="BG199" s="206"/>
      <c r="BH199" s="206"/>
    </row>
    <row r="200" spans="1:60" outlineLevel="1" x14ac:dyDescent="0.25">
      <c r="A200" s="223"/>
      <c r="B200" s="224"/>
      <c r="C200" s="254" t="s">
        <v>1236</v>
      </c>
      <c r="D200" s="226"/>
      <c r="E200" s="227">
        <v>1</v>
      </c>
      <c r="F200" s="225"/>
      <c r="G200" s="225"/>
      <c r="H200" s="225"/>
      <c r="I200" s="225"/>
      <c r="J200" s="225"/>
      <c r="K200" s="225"/>
      <c r="L200" s="225"/>
      <c r="M200" s="225"/>
      <c r="N200" s="225"/>
      <c r="O200" s="225"/>
      <c r="P200" s="225"/>
      <c r="Q200" s="225"/>
      <c r="R200" s="225"/>
      <c r="S200" s="225"/>
      <c r="T200" s="225"/>
      <c r="U200" s="225"/>
      <c r="V200" s="225"/>
      <c r="W200" s="225"/>
      <c r="X200" s="206"/>
      <c r="Y200" s="206"/>
      <c r="Z200" s="206"/>
      <c r="AA200" s="206"/>
      <c r="AB200" s="206"/>
      <c r="AC200" s="206"/>
      <c r="AD200" s="206"/>
      <c r="AE200" s="206"/>
      <c r="AF200" s="206"/>
      <c r="AG200" s="206" t="s">
        <v>280</v>
      </c>
      <c r="AH200" s="206">
        <v>0</v>
      </c>
      <c r="AI200" s="206"/>
      <c r="AJ200" s="206"/>
      <c r="AK200" s="206"/>
      <c r="AL200" s="206"/>
      <c r="AM200" s="206"/>
      <c r="AN200" s="206"/>
      <c r="AO200" s="206"/>
      <c r="AP200" s="206"/>
      <c r="AQ200" s="206"/>
      <c r="AR200" s="206"/>
      <c r="AS200" s="206"/>
      <c r="AT200" s="206"/>
      <c r="AU200" s="206"/>
      <c r="AV200" s="206"/>
      <c r="AW200" s="206"/>
      <c r="AX200" s="206"/>
      <c r="AY200" s="206"/>
      <c r="AZ200" s="206"/>
      <c r="BA200" s="206"/>
      <c r="BB200" s="206"/>
      <c r="BC200" s="206"/>
      <c r="BD200" s="206"/>
      <c r="BE200" s="206"/>
      <c r="BF200" s="206"/>
      <c r="BG200" s="206"/>
      <c r="BH200" s="206"/>
    </row>
    <row r="201" spans="1:60" outlineLevel="1" x14ac:dyDescent="0.25">
      <c r="A201" s="223"/>
      <c r="B201" s="224"/>
      <c r="C201" s="254" t="s">
        <v>1237</v>
      </c>
      <c r="D201" s="226"/>
      <c r="E201" s="227">
        <v>1</v>
      </c>
      <c r="F201" s="225"/>
      <c r="G201" s="225"/>
      <c r="H201" s="225"/>
      <c r="I201" s="225"/>
      <c r="J201" s="225"/>
      <c r="K201" s="225"/>
      <c r="L201" s="225"/>
      <c r="M201" s="225"/>
      <c r="N201" s="225"/>
      <c r="O201" s="225"/>
      <c r="P201" s="225"/>
      <c r="Q201" s="225"/>
      <c r="R201" s="225"/>
      <c r="S201" s="225"/>
      <c r="T201" s="225"/>
      <c r="U201" s="225"/>
      <c r="V201" s="225"/>
      <c r="W201" s="225"/>
      <c r="X201" s="206"/>
      <c r="Y201" s="206"/>
      <c r="Z201" s="206"/>
      <c r="AA201" s="206"/>
      <c r="AB201" s="206"/>
      <c r="AC201" s="206"/>
      <c r="AD201" s="206"/>
      <c r="AE201" s="206"/>
      <c r="AF201" s="206"/>
      <c r="AG201" s="206" t="s">
        <v>280</v>
      </c>
      <c r="AH201" s="206">
        <v>0</v>
      </c>
      <c r="AI201" s="206"/>
      <c r="AJ201" s="206"/>
      <c r="AK201" s="206"/>
      <c r="AL201" s="206"/>
      <c r="AM201" s="206"/>
      <c r="AN201" s="206"/>
      <c r="AO201" s="206"/>
      <c r="AP201" s="206"/>
      <c r="AQ201" s="206"/>
      <c r="AR201" s="206"/>
      <c r="AS201" s="206"/>
      <c r="AT201" s="206"/>
      <c r="AU201" s="206"/>
      <c r="AV201" s="206"/>
      <c r="AW201" s="206"/>
      <c r="AX201" s="206"/>
      <c r="AY201" s="206"/>
      <c r="AZ201" s="206"/>
      <c r="BA201" s="206"/>
      <c r="BB201" s="206"/>
      <c r="BC201" s="206"/>
      <c r="BD201" s="206"/>
      <c r="BE201" s="206"/>
      <c r="BF201" s="206"/>
      <c r="BG201" s="206"/>
      <c r="BH201" s="206"/>
    </row>
    <row r="202" spans="1:60" outlineLevel="1" x14ac:dyDescent="0.25">
      <c r="A202" s="223"/>
      <c r="B202" s="224"/>
      <c r="C202" s="254" t="s">
        <v>1231</v>
      </c>
      <c r="D202" s="226"/>
      <c r="E202" s="227">
        <v>3</v>
      </c>
      <c r="F202" s="225"/>
      <c r="G202" s="225"/>
      <c r="H202" s="225"/>
      <c r="I202" s="225"/>
      <c r="J202" s="225"/>
      <c r="K202" s="225"/>
      <c r="L202" s="225"/>
      <c r="M202" s="225"/>
      <c r="N202" s="225"/>
      <c r="O202" s="225"/>
      <c r="P202" s="225"/>
      <c r="Q202" s="225"/>
      <c r="R202" s="225"/>
      <c r="S202" s="225"/>
      <c r="T202" s="225"/>
      <c r="U202" s="225"/>
      <c r="V202" s="225"/>
      <c r="W202" s="225"/>
      <c r="X202" s="206"/>
      <c r="Y202" s="206"/>
      <c r="Z202" s="206"/>
      <c r="AA202" s="206"/>
      <c r="AB202" s="206"/>
      <c r="AC202" s="206"/>
      <c r="AD202" s="206"/>
      <c r="AE202" s="206"/>
      <c r="AF202" s="206"/>
      <c r="AG202" s="206" t="s">
        <v>280</v>
      </c>
      <c r="AH202" s="206">
        <v>0</v>
      </c>
      <c r="AI202" s="206"/>
      <c r="AJ202" s="206"/>
      <c r="AK202" s="206"/>
      <c r="AL202" s="206"/>
      <c r="AM202" s="206"/>
      <c r="AN202" s="206"/>
      <c r="AO202" s="206"/>
      <c r="AP202" s="206"/>
      <c r="AQ202" s="206"/>
      <c r="AR202" s="206"/>
      <c r="AS202" s="206"/>
      <c r="AT202" s="206"/>
      <c r="AU202" s="206"/>
      <c r="AV202" s="206"/>
      <c r="AW202" s="206"/>
      <c r="AX202" s="206"/>
      <c r="AY202" s="206"/>
      <c r="AZ202" s="206"/>
      <c r="BA202" s="206"/>
      <c r="BB202" s="206"/>
      <c r="BC202" s="206"/>
      <c r="BD202" s="206"/>
      <c r="BE202" s="206"/>
      <c r="BF202" s="206"/>
      <c r="BG202" s="206"/>
      <c r="BH202" s="206"/>
    </row>
    <row r="203" spans="1:60" outlineLevel="1" x14ac:dyDescent="0.25">
      <c r="A203" s="223"/>
      <c r="B203" s="224"/>
      <c r="C203" s="254" t="s">
        <v>1232</v>
      </c>
      <c r="D203" s="226"/>
      <c r="E203" s="227">
        <v>1</v>
      </c>
      <c r="F203" s="225"/>
      <c r="G203" s="225"/>
      <c r="H203" s="225"/>
      <c r="I203" s="225"/>
      <c r="J203" s="225"/>
      <c r="K203" s="225"/>
      <c r="L203" s="225"/>
      <c r="M203" s="225"/>
      <c r="N203" s="225"/>
      <c r="O203" s="225"/>
      <c r="P203" s="225"/>
      <c r="Q203" s="225"/>
      <c r="R203" s="225"/>
      <c r="S203" s="225"/>
      <c r="T203" s="225"/>
      <c r="U203" s="225"/>
      <c r="V203" s="225"/>
      <c r="W203" s="225"/>
      <c r="X203" s="206"/>
      <c r="Y203" s="206"/>
      <c r="Z203" s="206"/>
      <c r="AA203" s="206"/>
      <c r="AB203" s="206"/>
      <c r="AC203" s="206"/>
      <c r="AD203" s="206"/>
      <c r="AE203" s="206"/>
      <c r="AF203" s="206"/>
      <c r="AG203" s="206" t="s">
        <v>280</v>
      </c>
      <c r="AH203" s="206">
        <v>0</v>
      </c>
      <c r="AI203" s="206"/>
      <c r="AJ203" s="206"/>
      <c r="AK203" s="206"/>
      <c r="AL203" s="206"/>
      <c r="AM203" s="206"/>
      <c r="AN203" s="206"/>
      <c r="AO203" s="206"/>
      <c r="AP203" s="206"/>
      <c r="AQ203" s="206"/>
      <c r="AR203" s="206"/>
      <c r="AS203" s="206"/>
      <c r="AT203" s="206"/>
      <c r="AU203" s="206"/>
      <c r="AV203" s="206"/>
      <c r="AW203" s="206"/>
      <c r="AX203" s="206"/>
      <c r="AY203" s="206"/>
      <c r="AZ203" s="206"/>
      <c r="BA203" s="206"/>
      <c r="BB203" s="206"/>
      <c r="BC203" s="206"/>
      <c r="BD203" s="206"/>
      <c r="BE203" s="206"/>
      <c r="BF203" s="206"/>
      <c r="BG203" s="206"/>
      <c r="BH203" s="206"/>
    </row>
    <row r="204" spans="1:60" ht="20.399999999999999" outlineLevel="1" x14ac:dyDescent="0.25">
      <c r="A204" s="237">
        <v>36</v>
      </c>
      <c r="B204" s="238" t="s">
        <v>664</v>
      </c>
      <c r="C204" s="253" t="s">
        <v>665</v>
      </c>
      <c r="D204" s="239" t="s">
        <v>333</v>
      </c>
      <c r="E204" s="240">
        <v>10</v>
      </c>
      <c r="F204" s="241"/>
      <c r="G204" s="242">
        <f>ROUND(E204*F204,2)</f>
        <v>0</v>
      </c>
      <c r="H204" s="241"/>
      <c r="I204" s="242">
        <f>ROUND(E204*H204,2)</f>
        <v>0</v>
      </c>
      <c r="J204" s="241"/>
      <c r="K204" s="242">
        <f>ROUND(E204*J204,2)</f>
        <v>0</v>
      </c>
      <c r="L204" s="242">
        <v>21</v>
      </c>
      <c r="M204" s="242">
        <f>G204*(1+L204/100)</f>
        <v>0</v>
      </c>
      <c r="N204" s="242">
        <v>0</v>
      </c>
      <c r="O204" s="242">
        <f>ROUND(E204*N204,2)</f>
        <v>0</v>
      </c>
      <c r="P204" s="242">
        <v>0</v>
      </c>
      <c r="Q204" s="243">
        <f>ROUND(E204*P204,2)</f>
        <v>0</v>
      </c>
      <c r="R204" s="225"/>
      <c r="S204" s="225" t="s">
        <v>276</v>
      </c>
      <c r="T204" s="225" t="s">
        <v>277</v>
      </c>
      <c r="U204" s="225">
        <v>0.68799999999999994</v>
      </c>
      <c r="V204" s="225">
        <f>ROUND(E204*U204,2)</f>
        <v>6.88</v>
      </c>
      <c r="W204" s="225"/>
      <c r="X204" s="206"/>
      <c r="Y204" s="206"/>
      <c r="Z204" s="206"/>
      <c r="AA204" s="206"/>
      <c r="AB204" s="206"/>
      <c r="AC204" s="206"/>
      <c r="AD204" s="206"/>
      <c r="AE204" s="206"/>
      <c r="AF204" s="206"/>
      <c r="AG204" s="206" t="s">
        <v>659</v>
      </c>
      <c r="AH204" s="206"/>
      <c r="AI204" s="206"/>
      <c r="AJ204" s="206"/>
      <c r="AK204" s="206"/>
      <c r="AL204" s="206"/>
      <c r="AM204" s="206"/>
      <c r="AN204" s="206"/>
      <c r="AO204" s="206"/>
      <c r="AP204" s="206"/>
      <c r="AQ204" s="206"/>
      <c r="AR204" s="206"/>
      <c r="AS204" s="206"/>
      <c r="AT204" s="206"/>
      <c r="AU204" s="206"/>
      <c r="AV204" s="206"/>
      <c r="AW204" s="206"/>
      <c r="AX204" s="206"/>
      <c r="AY204" s="206"/>
      <c r="AZ204" s="206"/>
      <c r="BA204" s="206"/>
      <c r="BB204" s="206"/>
      <c r="BC204" s="206"/>
      <c r="BD204" s="206"/>
      <c r="BE204" s="206"/>
      <c r="BF204" s="206"/>
      <c r="BG204" s="206"/>
      <c r="BH204" s="206"/>
    </row>
    <row r="205" spans="1:60" outlineLevel="1" x14ac:dyDescent="0.25">
      <c r="A205" s="223"/>
      <c r="B205" s="224"/>
      <c r="C205" s="254" t="s">
        <v>1234</v>
      </c>
      <c r="D205" s="226"/>
      <c r="E205" s="227">
        <v>1</v>
      </c>
      <c r="F205" s="225"/>
      <c r="G205" s="225"/>
      <c r="H205" s="225"/>
      <c r="I205" s="225"/>
      <c r="J205" s="225"/>
      <c r="K205" s="225"/>
      <c r="L205" s="225"/>
      <c r="M205" s="225"/>
      <c r="N205" s="225"/>
      <c r="O205" s="225"/>
      <c r="P205" s="225"/>
      <c r="Q205" s="225"/>
      <c r="R205" s="225"/>
      <c r="S205" s="225"/>
      <c r="T205" s="225"/>
      <c r="U205" s="225"/>
      <c r="V205" s="225"/>
      <c r="W205" s="225"/>
      <c r="X205" s="206"/>
      <c r="Y205" s="206"/>
      <c r="Z205" s="206"/>
      <c r="AA205" s="206"/>
      <c r="AB205" s="206"/>
      <c r="AC205" s="206"/>
      <c r="AD205" s="206"/>
      <c r="AE205" s="206"/>
      <c r="AF205" s="206"/>
      <c r="AG205" s="206" t="s">
        <v>280</v>
      </c>
      <c r="AH205" s="206">
        <v>0</v>
      </c>
      <c r="AI205" s="206"/>
      <c r="AJ205" s="206"/>
      <c r="AK205" s="206"/>
      <c r="AL205" s="206"/>
      <c r="AM205" s="206"/>
      <c r="AN205" s="206"/>
      <c r="AO205" s="206"/>
      <c r="AP205" s="206"/>
      <c r="AQ205" s="206"/>
      <c r="AR205" s="206"/>
      <c r="AS205" s="206"/>
      <c r="AT205" s="206"/>
      <c r="AU205" s="206"/>
      <c r="AV205" s="206"/>
      <c r="AW205" s="206"/>
      <c r="AX205" s="206"/>
      <c r="AY205" s="206"/>
      <c r="AZ205" s="206"/>
      <c r="BA205" s="206"/>
      <c r="BB205" s="206"/>
      <c r="BC205" s="206"/>
      <c r="BD205" s="206"/>
      <c r="BE205" s="206"/>
      <c r="BF205" s="206"/>
      <c r="BG205" s="206"/>
      <c r="BH205" s="206"/>
    </row>
    <row r="206" spans="1:60" outlineLevel="1" x14ac:dyDescent="0.25">
      <c r="A206" s="223"/>
      <c r="B206" s="224"/>
      <c r="C206" s="254" t="s">
        <v>1235</v>
      </c>
      <c r="D206" s="226"/>
      <c r="E206" s="227">
        <v>1</v>
      </c>
      <c r="F206" s="225"/>
      <c r="G206" s="225"/>
      <c r="H206" s="225"/>
      <c r="I206" s="225"/>
      <c r="J206" s="225"/>
      <c r="K206" s="225"/>
      <c r="L206" s="225"/>
      <c r="M206" s="225"/>
      <c r="N206" s="225"/>
      <c r="O206" s="225"/>
      <c r="P206" s="225"/>
      <c r="Q206" s="225"/>
      <c r="R206" s="225"/>
      <c r="S206" s="225"/>
      <c r="T206" s="225"/>
      <c r="U206" s="225"/>
      <c r="V206" s="225"/>
      <c r="W206" s="225"/>
      <c r="X206" s="206"/>
      <c r="Y206" s="206"/>
      <c r="Z206" s="206"/>
      <c r="AA206" s="206"/>
      <c r="AB206" s="206"/>
      <c r="AC206" s="206"/>
      <c r="AD206" s="206"/>
      <c r="AE206" s="206"/>
      <c r="AF206" s="206"/>
      <c r="AG206" s="206" t="s">
        <v>280</v>
      </c>
      <c r="AH206" s="206">
        <v>0</v>
      </c>
      <c r="AI206" s="206"/>
      <c r="AJ206" s="206"/>
      <c r="AK206" s="206"/>
      <c r="AL206" s="206"/>
      <c r="AM206" s="206"/>
      <c r="AN206" s="206"/>
      <c r="AO206" s="206"/>
      <c r="AP206" s="206"/>
      <c r="AQ206" s="206"/>
      <c r="AR206" s="206"/>
      <c r="AS206" s="206"/>
      <c r="AT206" s="206"/>
      <c r="AU206" s="206"/>
      <c r="AV206" s="206"/>
      <c r="AW206" s="206"/>
      <c r="AX206" s="206"/>
      <c r="AY206" s="206"/>
      <c r="AZ206" s="206"/>
      <c r="BA206" s="206"/>
      <c r="BB206" s="206"/>
      <c r="BC206" s="206"/>
      <c r="BD206" s="206"/>
      <c r="BE206" s="206"/>
      <c r="BF206" s="206"/>
      <c r="BG206" s="206"/>
      <c r="BH206" s="206"/>
    </row>
    <row r="207" spans="1:60" outlineLevel="1" x14ac:dyDescent="0.25">
      <c r="A207" s="223"/>
      <c r="B207" s="224"/>
      <c r="C207" s="254" t="s">
        <v>1277</v>
      </c>
      <c r="D207" s="226"/>
      <c r="E207" s="227">
        <v>2</v>
      </c>
      <c r="F207" s="225"/>
      <c r="G207" s="225"/>
      <c r="H207" s="225"/>
      <c r="I207" s="225"/>
      <c r="J207" s="225"/>
      <c r="K207" s="225"/>
      <c r="L207" s="225"/>
      <c r="M207" s="225"/>
      <c r="N207" s="225"/>
      <c r="O207" s="225"/>
      <c r="P207" s="225"/>
      <c r="Q207" s="225"/>
      <c r="R207" s="225"/>
      <c r="S207" s="225"/>
      <c r="T207" s="225"/>
      <c r="U207" s="225"/>
      <c r="V207" s="225"/>
      <c r="W207" s="225"/>
      <c r="X207" s="206"/>
      <c r="Y207" s="206"/>
      <c r="Z207" s="206"/>
      <c r="AA207" s="206"/>
      <c r="AB207" s="206"/>
      <c r="AC207" s="206"/>
      <c r="AD207" s="206"/>
      <c r="AE207" s="206"/>
      <c r="AF207" s="206"/>
      <c r="AG207" s="206" t="s">
        <v>280</v>
      </c>
      <c r="AH207" s="206">
        <v>0</v>
      </c>
      <c r="AI207" s="206"/>
      <c r="AJ207" s="206"/>
      <c r="AK207" s="206"/>
      <c r="AL207" s="206"/>
      <c r="AM207" s="206"/>
      <c r="AN207" s="206"/>
      <c r="AO207" s="206"/>
      <c r="AP207" s="206"/>
      <c r="AQ207" s="206"/>
      <c r="AR207" s="206"/>
      <c r="AS207" s="206"/>
      <c r="AT207" s="206"/>
      <c r="AU207" s="206"/>
      <c r="AV207" s="206"/>
      <c r="AW207" s="206"/>
      <c r="AX207" s="206"/>
      <c r="AY207" s="206"/>
      <c r="AZ207" s="206"/>
      <c r="BA207" s="206"/>
      <c r="BB207" s="206"/>
      <c r="BC207" s="206"/>
      <c r="BD207" s="206"/>
      <c r="BE207" s="206"/>
      <c r="BF207" s="206"/>
      <c r="BG207" s="206"/>
      <c r="BH207" s="206"/>
    </row>
    <row r="208" spans="1:60" outlineLevel="1" x14ac:dyDescent="0.25">
      <c r="A208" s="223"/>
      <c r="B208" s="224"/>
      <c r="C208" s="254" t="s">
        <v>1236</v>
      </c>
      <c r="D208" s="226"/>
      <c r="E208" s="227">
        <v>1</v>
      </c>
      <c r="F208" s="225"/>
      <c r="G208" s="225"/>
      <c r="H208" s="225"/>
      <c r="I208" s="225"/>
      <c r="J208" s="225"/>
      <c r="K208" s="225"/>
      <c r="L208" s="225"/>
      <c r="M208" s="225"/>
      <c r="N208" s="225"/>
      <c r="O208" s="225"/>
      <c r="P208" s="225"/>
      <c r="Q208" s="225"/>
      <c r="R208" s="225"/>
      <c r="S208" s="225"/>
      <c r="T208" s="225"/>
      <c r="U208" s="225"/>
      <c r="V208" s="225"/>
      <c r="W208" s="225"/>
      <c r="X208" s="206"/>
      <c r="Y208" s="206"/>
      <c r="Z208" s="206"/>
      <c r="AA208" s="206"/>
      <c r="AB208" s="206"/>
      <c r="AC208" s="206"/>
      <c r="AD208" s="206"/>
      <c r="AE208" s="206"/>
      <c r="AF208" s="206"/>
      <c r="AG208" s="206" t="s">
        <v>280</v>
      </c>
      <c r="AH208" s="206">
        <v>0</v>
      </c>
      <c r="AI208" s="206"/>
      <c r="AJ208" s="206"/>
      <c r="AK208" s="206"/>
      <c r="AL208" s="206"/>
      <c r="AM208" s="206"/>
      <c r="AN208" s="206"/>
      <c r="AO208" s="206"/>
      <c r="AP208" s="206"/>
      <c r="AQ208" s="206"/>
      <c r="AR208" s="206"/>
      <c r="AS208" s="206"/>
      <c r="AT208" s="206"/>
      <c r="AU208" s="206"/>
      <c r="AV208" s="206"/>
      <c r="AW208" s="206"/>
      <c r="AX208" s="206"/>
      <c r="AY208" s="206"/>
      <c r="AZ208" s="206"/>
      <c r="BA208" s="206"/>
      <c r="BB208" s="206"/>
      <c r="BC208" s="206"/>
      <c r="BD208" s="206"/>
      <c r="BE208" s="206"/>
      <c r="BF208" s="206"/>
      <c r="BG208" s="206"/>
      <c r="BH208" s="206"/>
    </row>
    <row r="209" spans="1:60" outlineLevel="1" x14ac:dyDescent="0.25">
      <c r="A209" s="223"/>
      <c r="B209" s="224"/>
      <c r="C209" s="254" t="s">
        <v>1237</v>
      </c>
      <c r="D209" s="226"/>
      <c r="E209" s="227">
        <v>1</v>
      </c>
      <c r="F209" s="225"/>
      <c r="G209" s="225"/>
      <c r="H209" s="225"/>
      <c r="I209" s="225"/>
      <c r="J209" s="225"/>
      <c r="K209" s="225"/>
      <c r="L209" s="225"/>
      <c r="M209" s="225"/>
      <c r="N209" s="225"/>
      <c r="O209" s="225"/>
      <c r="P209" s="225"/>
      <c r="Q209" s="225"/>
      <c r="R209" s="225"/>
      <c r="S209" s="225"/>
      <c r="T209" s="225"/>
      <c r="U209" s="225"/>
      <c r="V209" s="225"/>
      <c r="W209" s="225"/>
      <c r="X209" s="206"/>
      <c r="Y209" s="206"/>
      <c r="Z209" s="206"/>
      <c r="AA209" s="206"/>
      <c r="AB209" s="206"/>
      <c r="AC209" s="206"/>
      <c r="AD209" s="206"/>
      <c r="AE209" s="206"/>
      <c r="AF209" s="206"/>
      <c r="AG209" s="206" t="s">
        <v>280</v>
      </c>
      <c r="AH209" s="206">
        <v>0</v>
      </c>
      <c r="AI209" s="206"/>
      <c r="AJ209" s="206"/>
      <c r="AK209" s="206"/>
      <c r="AL209" s="206"/>
      <c r="AM209" s="206"/>
      <c r="AN209" s="206"/>
      <c r="AO209" s="206"/>
      <c r="AP209" s="206"/>
      <c r="AQ209" s="206"/>
      <c r="AR209" s="206"/>
      <c r="AS209" s="206"/>
      <c r="AT209" s="206"/>
      <c r="AU209" s="206"/>
      <c r="AV209" s="206"/>
      <c r="AW209" s="206"/>
      <c r="AX209" s="206"/>
      <c r="AY209" s="206"/>
      <c r="AZ209" s="206"/>
      <c r="BA209" s="206"/>
      <c r="BB209" s="206"/>
      <c r="BC209" s="206"/>
      <c r="BD209" s="206"/>
      <c r="BE209" s="206"/>
      <c r="BF209" s="206"/>
      <c r="BG209" s="206"/>
      <c r="BH209" s="206"/>
    </row>
    <row r="210" spans="1:60" outlineLevel="1" x14ac:dyDescent="0.25">
      <c r="A210" s="223"/>
      <c r="B210" s="224"/>
      <c r="C210" s="254" t="s">
        <v>1231</v>
      </c>
      <c r="D210" s="226"/>
      <c r="E210" s="227">
        <v>3</v>
      </c>
      <c r="F210" s="225"/>
      <c r="G210" s="225"/>
      <c r="H210" s="225"/>
      <c r="I210" s="225"/>
      <c r="J210" s="225"/>
      <c r="K210" s="225"/>
      <c r="L210" s="225"/>
      <c r="M210" s="225"/>
      <c r="N210" s="225"/>
      <c r="O210" s="225"/>
      <c r="P210" s="225"/>
      <c r="Q210" s="225"/>
      <c r="R210" s="225"/>
      <c r="S210" s="225"/>
      <c r="T210" s="225"/>
      <c r="U210" s="225"/>
      <c r="V210" s="225"/>
      <c r="W210" s="225"/>
      <c r="X210" s="206"/>
      <c r="Y210" s="206"/>
      <c r="Z210" s="206"/>
      <c r="AA210" s="206"/>
      <c r="AB210" s="206"/>
      <c r="AC210" s="206"/>
      <c r="AD210" s="206"/>
      <c r="AE210" s="206"/>
      <c r="AF210" s="206"/>
      <c r="AG210" s="206" t="s">
        <v>280</v>
      </c>
      <c r="AH210" s="206">
        <v>0</v>
      </c>
      <c r="AI210" s="206"/>
      <c r="AJ210" s="206"/>
      <c r="AK210" s="206"/>
      <c r="AL210" s="206"/>
      <c r="AM210" s="206"/>
      <c r="AN210" s="206"/>
      <c r="AO210" s="206"/>
      <c r="AP210" s="206"/>
      <c r="AQ210" s="206"/>
      <c r="AR210" s="206"/>
      <c r="AS210" s="206"/>
      <c r="AT210" s="206"/>
      <c r="AU210" s="206"/>
      <c r="AV210" s="206"/>
      <c r="AW210" s="206"/>
      <c r="AX210" s="206"/>
      <c r="AY210" s="206"/>
      <c r="AZ210" s="206"/>
      <c r="BA210" s="206"/>
      <c r="BB210" s="206"/>
      <c r="BC210" s="206"/>
      <c r="BD210" s="206"/>
      <c r="BE210" s="206"/>
      <c r="BF210" s="206"/>
      <c r="BG210" s="206"/>
      <c r="BH210" s="206"/>
    </row>
    <row r="211" spans="1:60" outlineLevel="1" x14ac:dyDescent="0.25">
      <c r="A211" s="223"/>
      <c r="B211" s="224"/>
      <c r="C211" s="254" t="s">
        <v>1232</v>
      </c>
      <c r="D211" s="226"/>
      <c r="E211" s="227">
        <v>1</v>
      </c>
      <c r="F211" s="225"/>
      <c r="G211" s="225"/>
      <c r="H211" s="225"/>
      <c r="I211" s="225"/>
      <c r="J211" s="225"/>
      <c r="K211" s="225"/>
      <c r="L211" s="225"/>
      <c r="M211" s="225"/>
      <c r="N211" s="225"/>
      <c r="O211" s="225"/>
      <c r="P211" s="225"/>
      <c r="Q211" s="225"/>
      <c r="R211" s="225"/>
      <c r="S211" s="225"/>
      <c r="T211" s="225"/>
      <c r="U211" s="225"/>
      <c r="V211" s="225"/>
      <c r="W211" s="225"/>
      <c r="X211" s="206"/>
      <c r="Y211" s="206"/>
      <c r="Z211" s="206"/>
      <c r="AA211" s="206"/>
      <c r="AB211" s="206"/>
      <c r="AC211" s="206"/>
      <c r="AD211" s="206"/>
      <c r="AE211" s="206"/>
      <c r="AF211" s="206"/>
      <c r="AG211" s="206" t="s">
        <v>280</v>
      </c>
      <c r="AH211" s="206">
        <v>0</v>
      </c>
      <c r="AI211" s="206"/>
      <c r="AJ211" s="206"/>
      <c r="AK211" s="206"/>
      <c r="AL211" s="206"/>
      <c r="AM211" s="206"/>
      <c r="AN211" s="206"/>
      <c r="AO211" s="206"/>
      <c r="AP211" s="206"/>
      <c r="AQ211" s="206"/>
      <c r="AR211" s="206"/>
      <c r="AS211" s="206"/>
      <c r="AT211" s="206"/>
      <c r="AU211" s="206"/>
      <c r="AV211" s="206"/>
      <c r="AW211" s="206"/>
      <c r="AX211" s="206"/>
      <c r="AY211" s="206"/>
      <c r="AZ211" s="206"/>
      <c r="BA211" s="206"/>
      <c r="BB211" s="206"/>
      <c r="BC211" s="206"/>
      <c r="BD211" s="206"/>
      <c r="BE211" s="206"/>
      <c r="BF211" s="206"/>
      <c r="BG211" s="206"/>
      <c r="BH211" s="206"/>
    </row>
    <row r="212" spans="1:60" outlineLevel="1" x14ac:dyDescent="0.25">
      <c r="A212" s="244">
        <v>37</v>
      </c>
      <c r="B212" s="245" t="s">
        <v>666</v>
      </c>
      <c r="C212" s="255" t="s">
        <v>667</v>
      </c>
      <c r="D212" s="246" t="s">
        <v>0</v>
      </c>
      <c r="E212" s="247">
        <v>313.74950000000001</v>
      </c>
      <c r="F212" s="248"/>
      <c r="G212" s="249">
        <f>ROUND(E212*F212,2)</f>
        <v>0</v>
      </c>
      <c r="H212" s="248"/>
      <c r="I212" s="249">
        <f>ROUND(E212*H212,2)</f>
        <v>0</v>
      </c>
      <c r="J212" s="248"/>
      <c r="K212" s="249">
        <f>ROUND(E212*J212,2)</f>
        <v>0</v>
      </c>
      <c r="L212" s="249">
        <v>21</v>
      </c>
      <c r="M212" s="249">
        <f>G212*(1+L212/100)</f>
        <v>0</v>
      </c>
      <c r="N212" s="249">
        <v>0</v>
      </c>
      <c r="O212" s="249">
        <f>ROUND(E212*N212,2)</f>
        <v>0</v>
      </c>
      <c r="P212" s="249">
        <v>0</v>
      </c>
      <c r="Q212" s="250">
        <f>ROUND(E212*P212,2)</f>
        <v>0</v>
      </c>
      <c r="R212" s="225"/>
      <c r="S212" s="225" t="s">
        <v>276</v>
      </c>
      <c r="T212" s="225" t="s">
        <v>277</v>
      </c>
      <c r="U212" s="225">
        <v>0</v>
      </c>
      <c r="V212" s="225">
        <f>ROUND(E212*U212,2)</f>
        <v>0</v>
      </c>
      <c r="W212" s="225"/>
      <c r="X212" s="206"/>
      <c r="Y212" s="206"/>
      <c r="Z212" s="206"/>
      <c r="AA212" s="206"/>
      <c r="AB212" s="206"/>
      <c r="AC212" s="206"/>
      <c r="AD212" s="206"/>
      <c r="AE212" s="206"/>
      <c r="AF212" s="206"/>
      <c r="AG212" s="206" t="s">
        <v>455</v>
      </c>
      <c r="AH212" s="206"/>
      <c r="AI212" s="206"/>
      <c r="AJ212" s="206"/>
      <c r="AK212" s="206"/>
      <c r="AL212" s="206"/>
      <c r="AM212" s="206"/>
      <c r="AN212" s="206"/>
      <c r="AO212" s="206"/>
      <c r="AP212" s="206"/>
      <c r="AQ212" s="206"/>
      <c r="AR212" s="206"/>
      <c r="AS212" s="206"/>
      <c r="AT212" s="206"/>
      <c r="AU212" s="206"/>
      <c r="AV212" s="206"/>
      <c r="AW212" s="206"/>
      <c r="AX212" s="206"/>
      <c r="AY212" s="206"/>
      <c r="AZ212" s="206"/>
      <c r="BA212" s="206"/>
      <c r="BB212" s="206"/>
      <c r="BC212" s="206"/>
      <c r="BD212" s="206"/>
      <c r="BE212" s="206"/>
      <c r="BF212" s="206"/>
      <c r="BG212" s="206"/>
      <c r="BH212" s="206"/>
    </row>
    <row r="213" spans="1:60" ht="20.399999999999999" outlineLevel="1" x14ac:dyDescent="0.25">
      <c r="A213" s="237">
        <v>38</v>
      </c>
      <c r="B213" s="238" t="s">
        <v>670</v>
      </c>
      <c r="C213" s="253" t="s">
        <v>671</v>
      </c>
      <c r="D213" s="239" t="s">
        <v>333</v>
      </c>
      <c r="E213" s="240">
        <v>4</v>
      </c>
      <c r="F213" s="241"/>
      <c r="G213" s="242">
        <f>ROUND(E213*F213,2)</f>
        <v>0</v>
      </c>
      <c r="H213" s="241"/>
      <c r="I213" s="242">
        <f>ROUND(E213*H213,2)</f>
        <v>0</v>
      </c>
      <c r="J213" s="241"/>
      <c r="K213" s="242">
        <f>ROUND(E213*J213,2)</f>
        <v>0</v>
      </c>
      <c r="L213" s="242">
        <v>21</v>
      </c>
      <c r="M213" s="242">
        <f>G213*(1+L213/100)</f>
        <v>0</v>
      </c>
      <c r="N213" s="242">
        <v>1.4999999999999999E-2</v>
      </c>
      <c r="O213" s="242">
        <f>ROUND(E213*N213,2)</f>
        <v>0.06</v>
      </c>
      <c r="P213" s="242">
        <v>0</v>
      </c>
      <c r="Q213" s="243">
        <f>ROUND(E213*P213,2)</f>
        <v>0</v>
      </c>
      <c r="R213" s="225" t="s">
        <v>672</v>
      </c>
      <c r="S213" s="225" t="s">
        <v>276</v>
      </c>
      <c r="T213" s="225" t="s">
        <v>277</v>
      </c>
      <c r="U213" s="225">
        <v>0</v>
      </c>
      <c r="V213" s="225">
        <f>ROUND(E213*U213,2)</f>
        <v>0</v>
      </c>
      <c r="W213" s="225"/>
      <c r="X213" s="206"/>
      <c r="Y213" s="206"/>
      <c r="Z213" s="206"/>
      <c r="AA213" s="206"/>
      <c r="AB213" s="206"/>
      <c r="AC213" s="206"/>
      <c r="AD213" s="206"/>
      <c r="AE213" s="206"/>
      <c r="AF213" s="206"/>
      <c r="AG213" s="206" t="s">
        <v>673</v>
      </c>
      <c r="AH213" s="206"/>
      <c r="AI213" s="206"/>
      <c r="AJ213" s="206"/>
      <c r="AK213" s="206"/>
      <c r="AL213" s="206"/>
      <c r="AM213" s="206"/>
      <c r="AN213" s="206"/>
      <c r="AO213" s="206"/>
      <c r="AP213" s="206"/>
      <c r="AQ213" s="206"/>
      <c r="AR213" s="206"/>
      <c r="AS213" s="206"/>
      <c r="AT213" s="206"/>
      <c r="AU213" s="206"/>
      <c r="AV213" s="206"/>
      <c r="AW213" s="206"/>
      <c r="AX213" s="206"/>
      <c r="AY213" s="206"/>
      <c r="AZ213" s="206"/>
      <c r="BA213" s="206"/>
      <c r="BB213" s="206"/>
      <c r="BC213" s="206"/>
      <c r="BD213" s="206"/>
      <c r="BE213" s="206"/>
      <c r="BF213" s="206"/>
      <c r="BG213" s="206"/>
      <c r="BH213" s="206"/>
    </row>
    <row r="214" spans="1:60" outlineLevel="1" x14ac:dyDescent="0.25">
      <c r="A214" s="223"/>
      <c r="B214" s="224"/>
      <c r="C214" s="254" t="s">
        <v>1231</v>
      </c>
      <c r="D214" s="226"/>
      <c r="E214" s="227">
        <v>3</v>
      </c>
      <c r="F214" s="225"/>
      <c r="G214" s="225"/>
      <c r="H214" s="225"/>
      <c r="I214" s="225"/>
      <c r="J214" s="225"/>
      <c r="K214" s="225"/>
      <c r="L214" s="225"/>
      <c r="M214" s="225"/>
      <c r="N214" s="225"/>
      <c r="O214" s="225"/>
      <c r="P214" s="225"/>
      <c r="Q214" s="225"/>
      <c r="R214" s="225"/>
      <c r="S214" s="225"/>
      <c r="T214" s="225"/>
      <c r="U214" s="225"/>
      <c r="V214" s="225"/>
      <c r="W214" s="225"/>
      <c r="X214" s="206"/>
      <c r="Y214" s="206"/>
      <c r="Z214" s="206"/>
      <c r="AA214" s="206"/>
      <c r="AB214" s="206"/>
      <c r="AC214" s="206"/>
      <c r="AD214" s="206"/>
      <c r="AE214" s="206"/>
      <c r="AF214" s="206"/>
      <c r="AG214" s="206" t="s">
        <v>280</v>
      </c>
      <c r="AH214" s="206">
        <v>0</v>
      </c>
      <c r="AI214" s="206"/>
      <c r="AJ214" s="206"/>
      <c r="AK214" s="206"/>
      <c r="AL214" s="206"/>
      <c r="AM214" s="206"/>
      <c r="AN214" s="206"/>
      <c r="AO214" s="206"/>
      <c r="AP214" s="206"/>
      <c r="AQ214" s="206"/>
      <c r="AR214" s="206"/>
      <c r="AS214" s="206"/>
      <c r="AT214" s="206"/>
      <c r="AU214" s="206"/>
      <c r="AV214" s="206"/>
      <c r="AW214" s="206"/>
      <c r="AX214" s="206"/>
      <c r="AY214" s="206"/>
      <c r="AZ214" s="206"/>
      <c r="BA214" s="206"/>
      <c r="BB214" s="206"/>
      <c r="BC214" s="206"/>
      <c r="BD214" s="206"/>
      <c r="BE214" s="206"/>
      <c r="BF214" s="206"/>
      <c r="BG214" s="206"/>
      <c r="BH214" s="206"/>
    </row>
    <row r="215" spans="1:60" outlineLevel="1" x14ac:dyDescent="0.25">
      <c r="A215" s="223"/>
      <c r="B215" s="224"/>
      <c r="C215" s="254" t="s">
        <v>1232</v>
      </c>
      <c r="D215" s="226"/>
      <c r="E215" s="227">
        <v>1</v>
      </c>
      <c r="F215" s="225"/>
      <c r="G215" s="225"/>
      <c r="H215" s="225"/>
      <c r="I215" s="225"/>
      <c r="J215" s="225"/>
      <c r="K215" s="225"/>
      <c r="L215" s="225"/>
      <c r="M215" s="225"/>
      <c r="N215" s="225"/>
      <c r="O215" s="225"/>
      <c r="P215" s="225"/>
      <c r="Q215" s="225"/>
      <c r="R215" s="225"/>
      <c r="S215" s="225"/>
      <c r="T215" s="225"/>
      <c r="U215" s="225"/>
      <c r="V215" s="225"/>
      <c r="W215" s="225"/>
      <c r="X215" s="206"/>
      <c r="Y215" s="206"/>
      <c r="Z215" s="206"/>
      <c r="AA215" s="206"/>
      <c r="AB215" s="206"/>
      <c r="AC215" s="206"/>
      <c r="AD215" s="206"/>
      <c r="AE215" s="206"/>
      <c r="AF215" s="206"/>
      <c r="AG215" s="206" t="s">
        <v>280</v>
      </c>
      <c r="AH215" s="206">
        <v>0</v>
      </c>
      <c r="AI215" s="206"/>
      <c r="AJ215" s="206"/>
      <c r="AK215" s="206"/>
      <c r="AL215" s="206"/>
      <c r="AM215" s="206"/>
      <c r="AN215" s="206"/>
      <c r="AO215" s="206"/>
      <c r="AP215" s="206"/>
      <c r="AQ215" s="206"/>
      <c r="AR215" s="206"/>
      <c r="AS215" s="206"/>
      <c r="AT215" s="206"/>
      <c r="AU215" s="206"/>
      <c r="AV215" s="206"/>
      <c r="AW215" s="206"/>
      <c r="AX215" s="206"/>
      <c r="AY215" s="206"/>
      <c r="AZ215" s="206"/>
      <c r="BA215" s="206"/>
      <c r="BB215" s="206"/>
      <c r="BC215" s="206"/>
      <c r="BD215" s="206"/>
      <c r="BE215" s="206"/>
      <c r="BF215" s="206"/>
      <c r="BG215" s="206"/>
      <c r="BH215" s="206"/>
    </row>
    <row r="216" spans="1:60" ht="20.399999999999999" outlineLevel="1" x14ac:dyDescent="0.25">
      <c r="A216" s="237">
        <v>39</v>
      </c>
      <c r="B216" s="238" t="s">
        <v>674</v>
      </c>
      <c r="C216" s="253" t="s">
        <v>675</v>
      </c>
      <c r="D216" s="239" t="s">
        <v>333</v>
      </c>
      <c r="E216" s="240">
        <v>4</v>
      </c>
      <c r="F216" s="241"/>
      <c r="G216" s="242">
        <f>ROUND(E216*F216,2)</f>
        <v>0</v>
      </c>
      <c r="H216" s="241"/>
      <c r="I216" s="242">
        <f>ROUND(E216*H216,2)</f>
        <v>0</v>
      </c>
      <c r="J216" s="241"/>
      <c r="K216" s="242">
        <f>ROUND(E216*J216,2)</f>
        <v>0</v>
      </c>
      <c r="L216" s="242">
        <v>21</v>
      </c>
      <c r="M216" s="242">
        <f>G216*(1+L216/100)</f>
        <v>0</v>
      </c>
      <c r="N216" s="242">
        <v>1.9E-2</v>
      </c>
      <c r="O216" s="242">
        <f>ROUND(E216*N216,2)</f>
        <v>0.08</v>
      </c>
      <c r="P216" s="242">
        <v>0</v>
      </c>
      <c r="Q216" s="243">
        <f>ROUND(E216*P216,2)</f>
        <v>0</v>
      </c>
      <c r="R216" s="225" t="s">
        <v>672</v>
      </c>
      <c r="S216" s="225" t="s">
        <v>276</v>
      </c>
      <c r="T216" s="225" t="s">
        <v>277</v>
      </c>
      <c r="U216" s="225">
        <v>0</v>
      </c>
      <c r="V216" s="225">
        <f>ROUND(E216*U216,2)</f>
        <v>0</v>
      </c>
      <c r="W216" s="225"/>
      <c r="X216" s="206"/>
      <c r="Y216" s="206"/>
      <c r="Z216" s="206"/>
      <c r="AA216" s="206"/>
      <c r="AB216" s="206"/>
      <c r="AC216" s="206"/>
      <c r="AD216" s="206"/>
      <c r="AE216" s="206"/>
      <c r="AF216" s="206"/>
      <c r="AG216" s="206" t="s">
        <v>673</v>
      </c>
      <c r="AH216" s="206"/>
      <c r="AI216" s="206"/>
      <c r="AJ216" s="206"/>
      <c r="AK216" s="206"/>
      <c r="AL216" s="206"/>
      <c r="AM216" s="206"/>
      <c r="AN216" s="206"/>
      <c r="AO216" s="206"/>
      <c r="AP216" s="206"/>
      <c r="AQ216" s="206"/>
      <c r="AR216" s="206"/>
      <c r="AS216" s="206"/>
      <c r="AT216" s="206"/>
      <c r="AU216" s="206"/>
      <c r="AV216" s="206"/>
      <c r="AW216" s="206"/>
      <c r="AX216" s="206"/>
      <c r="AY216" s="206"/>
      <c r="AZ216" s="206"/>
      <c r="BA216" s="206"/>
      <c r="BB216" s="206"/>
      <c r="BC216" s="206"/>
      <c r="BD216" s="206"/>
      <c r="BE216" s="206"/>
      <c r="BF216" s="206"/>
      <c r="BG216" s="206"/>
      <c r="BH216" s="206"/>
    </row>
    <row r="217" spans="1:60" outlineLevel="1" x14ac:dyDescent="0.25">
      <c r="A217" s="223"/>
      <c r="B217" s="224"/>
      <c r="C217" s="254" t="s">
        <v>1234</v>
      </c>
      <c r="D217" s="226"/>
      <c r="E217" s="227">
        <v>1</v>
      </c>
      <c r="F217" s="225"/>
      <c r="G217" s="225"/>
      <c r="H217" s="225"/>
      <c r="I217" s="225"/>
      <c r="J217" s="225"/>
      <c r="K217" s="225"/>
      <c r="L217" s="225"/>
      <c r="M217" s="225"/>
      <c r="N217" s="225"/>
      <c r="O217" s="225"/>
      <c r="P217" s="225"/>
      <c r="Q217" s="225"/>
      <c r="R217" s="225"/>
      <c r="S217" s="225"/>
      <c r="T217" s="225"/>
      <c r="U217" s="225"/>
      <c r="V217" s="225"/>
      <c r="W217" s="225"/>
      <c r="X217" s="206"/>
      <c r="Y217" s="206"/>
      <c r="Z217" s="206"/>
      <c r="AA217" s="206"/>
      <c r="AB217" s="206"/>
      <c r="AC217" s="206"/>
      <c r="AD217" s="206"/>
      <c r="AE217" s="206"/>
      <c r="AF217" s="206"/>
      <c r="AG217" s="206" t="s">
        <v>280</v>
      </c>
      <c r="AH217" s="206">
        <v>0</v>
      </c>
      <c r="AI217" s="206"/>
      <c r="AJ217" s="206"/>
      <c r="AK217" s="206"/>
      <c r="AL217" s="206"/>
      <c r="AM217" s="206"/>
      <c r="AN217" s="206"/>
      <c r="AO217" s="206"/>
      <c r="AP217" s="206"/>
      <c r="AQ217" s="206"/>
      <c r="AR217" s="206"/>
      <c r="AS217" s="206"/>
      <c r="AT217" s="206"/>
      <c r="AU217" s="206"/>
      <c r="AV217" s="206"/>
      <c r="AW217" s="206"/>
      <c r="AX217" s="206"/>
      <c r="AY217" s="206"/>
      <c r="AZ217" s="206"/>
      <c r="BA217" s="206"/>
      <c r="BB217" s="206"/>
      <c r="BC217" s="206"/>
      <c r="BD217" s="206"/>
      <c r="BE217" s="206"/>
      <c r="BF217" s="206"/>
      <c r="BG217" s="206"/>
      <c r="BH217" s="206"/>
    </row>
    <row r="218" spans="1:60" outlineLevel="1" x14ac:dyDescent="0.25">
      <c r="A218" s="223"/>
      <c r="B218" s="224"/>
      <c r="C218" s="254" t="s">
        <v>1277</v>
      </c>
      <c r="D218" s="226"/>
      <c r="E218" s="227">
        <v>2</v>
      </c>
      <c r="F218" s="225"/>
      <c r="G218" s="225"/>
      <c r="H218" s="225"/>
      <c r="I218" s="225"/>
      <c r="J218" s="225"/>
      <c r="K218" s="225"/>
      <c r="L218" s="225"/>
      <c r="M218" s="225"/>
      <c r="N218" s="225"/>
      <c r="O218" s="225"/>
      <c r="P218" s="225"/>
      <c r="Q218" s="225"/>
      <c r="R218" s="225"/>
      <c r="S218" s="225"/>
      <c r="T218" s="225"/>
      <c r="U218" s="225"/>
      <c r="V218" s="225"/>
      <c r="W218" s="225"/>
      <c r="X218" s="206"/>
      <c r="Y218" s="206"/>
      <c r="Z218" s="206"/>
      <c r="AA218" s="206"/>
      <c r="AB218" s="206"/>
      <c r="AC218" s="206"/>
      <c r="AD218" s="206"/>
      <c r="AE218" s="206"/>
      <c r="AF218" s="206"/>
      <c r="AG218" s="206" t="s">
        <v>280</v>
      </c>
      <c r="AH218" s="206">
        <v>0</v>
      </c>
      <c r="AI218" s="206"/>
      <c r="AJ218" s="206"/>
      <c r="AK218" s="206"/>
      <c r="AL218" s="206"/>
      <c r="AM218" s="206"/>
      <c r="AN218" s="206"/>
      <c r="AO218" s="206"/>
      <c r="AP218" s="206"/>
      <c r="AQ218" s="206"/>
      <c r="AR218" s="206"/>
      <c r="AS218" s="206"/>
      <c r="AT218" s="206"/>
      <c r="AU218" s="206"/>
      <c r="AV218" s="206"/>
      <c r="AW218" s="206"/>
      <c r="AX218" s="206"/>
      <c r="AY218" s="206"/>
      <c r="AZ218" s="206"/>
      <c r="BA218" s="206"/>
      <c r="BB218" s="206"/>
      <c r="BC218" s="206"/>
      <c r="BD218" s="206"/>
      <c r="BE218" s="206"/>
      <c r="BF218" s="206"/>
      <c r="BG218" s="206"/>
      <c r="BH218" s="206"/>
    </row>
    <row r="219" spans="1:60" outlineLevel="1" x14ac:dyDescent="0.25">
      <c r="A219" s="223"/>
      <c r="B219" s="224"/>
      <c r="C219" s="254" t="s">
        <v>1237</v>
      </c>
      <c r="D219" s="226"/>
      <c r="E219" s="227">
        <v>1</v>
      </c>
      <c r="F219" s="225"/>
      <c r="G219" s="225"/>
      <c r="H219" s="225"/>
      <c r="I219" s="225"/>
      <c r="J219" s="225"/>
      <c r="K219" s="225"/>
      <c r="L219" s="225"/>
      <c r="M219" s="225"/>
      <c r="N219" s="225"/>
      <c r="O219" s="225"/>
      <c r="P219" s="225"/>
      <c r="Q219" s="225"/>
      <c r="R219" s="225"/>
      <c r="S219" s="225"/>
      <c r="T219" s="225"/>
      <c r="U219" s="225"/>
      <c r="V219" s="225"/>
      <c r="W219" s="225"/>
      <c r="X219" s="206"/>
      <c r="Y219" s="206"/>
      <c r="Z219" s="206"/>
      <c r="AA219" s="206"/>
      <c r="AB219" s="206"/>
      <c r="AC219" s="206"/>
      <c r="AD219" s="206"/>
      <c r="AE219" s="206"/>
      <c r="AF219" s="206"/>
      <c r="AG219" s="206" t="s">
        <v>280</v>
      </c>
      <c r="AH219" s="206">
        <v>0</v>
      </c>
      <c r="AI219" s="206"/>
      <c r="AJ219" s="206"/>
      <c r="AK219" s="206"/>
      <c r="AL219" s="206"/>
      <c r="AM219" s="206"/>
      <c r="AN219" s="206"/>
      <c r="AO219" s="206"/>
      <c r="AP219" s="206"/>
      <c r="AQ219" s="206"/>
      <c r="AR219" s="206"/>
      <c r="AS219" s="206"/>
      <c r="AT219" s="206"/>
      <c r="AU219" s="206"/>
      <c r="AV219" s="206"/>
      <c r="AW219" s="206"/>
      <c r="AX219" s="206"/>
      <c r="AY219" s="206"/>
      <c r="AZ219" s="206"/>
      <c r="BA219" s="206"/>
      <c r="BB219" s="206"/>
      <c r="BC219" s="206"/>
      <c r="BD219" s="206"/>
      <c r="BE219" s="206"/>
      <c r="BF219" s="206"/>
      <c r="BG219" s="206"/>
      <c r="BH219" s="206"/>
    </row>
    <row r="220" spans="1:60" ht="20.399999999999999" outlineLevel="1" x14ac:dyDescent="0.25">
      <c r="A220" s="237">
        <v>40</v>
      </c>
      <c r="B220" s="238" t="s">
        <v>677</v>
      </c>
      <c r="C220" s="253" t="s">
        <v>678</v>
      </c>
      <c r="D220" s="239" t="s">
        <v>333</v>
      </c>
      <c r="E220" s="240">
        <v>2</v>
      </c>
      <c r="F220" s="241"/>
      <c r="G220" s="242">
        <f>ROUND(E220*F220,2)</f>
        <v>0</v>
      </c>
      <c r="H220" s="241"/>
      <c r="I220" s="242">
        <f>ROUND(E220*H220,2)</f>
        <v>0</v>
      </c>
      <c r="J220" s="241"/>
      <c r="K220" s="242">
        <f>ROUND(E220*J220,2)</f>
        <v>0</v>
      </c>
      <c r="L220" s="242">
        <v>21</v>
      </c>
      <c r="M220" s="242">
        <f>G220*(1+L220/100)</f>
        <v>0</v>
      </c>
      <c r="N220" s="242">
        <v>0.02</v>
      </c>
      <c r="O220" s="242">
        <f>ROUND(E220*N220,2)</f>
        <v>0.04</v>
      </c>
      <c r="P220" s="242">
        <v>0</v>
      </c>
      <c r="Q220" s="243">
        <f>ROUND(E220*P220,2)</f>
        <v>0</v>
      </c>
      <c r="R220" s="225" t="s">
        <v>672</v>
      </c>
      <c r="S220" s="225" t="s">
        <v>276</v>
      </c>
      <c r="T220" s="225" t="s">
        <v>676</v>
      </c>
      <c r="U220" s="225">
        <v>0</v>
      </c>
      <c r="V220" s="225">
        <f>ROUND(E220*U220,2)</f>
        <v>0</v>
      </c>
      <c r="W220" s="225"/>
      <c r="X220" s="206"/>
      <c r="Y220" s="206"/>
      <c r="Z220" s="206"/>
      <c r="AA220" s="206"/>
      <c r="AB220" s="206"/>
      <c r="AC220" s="206"/>
      <c r="AD220" s="206"/>
      <c r="AE220" s="206"/>
      <c r="AF220" s="206"/>
      <c r="AG220" s="206" t="s">
        <v>685</v>
      </c>
      <c r="AH220" s="206"/>
      <c r="AI220" s="206"/>
      <c r="AJ220" s="206"/>
      <c r="AK220" s="206"/>
      <c r="AL220" s="206"/>
      <c r="AM220" s="206"/>
      <c r="AN220" s="206"/>
      <c r="AO220" s="206"/>
      <c r="AP220" s="206"/>
      <c r="AQ220" s="206"/>
      <c r="AR220" s="206"/>
      <c r="AS220" s="206"/>
      <c r="AT220" s="206"/>
      <c r="AU220" s="206"/>
      <c r="AV220" s="206"/>
      <c r="AW220" s="206"/>
      <c r="AX220" s="206"/>
      <c r="AY220" s="206"/>
      <c r="AZ220" s="206"/>
      <c r="BA220" s="206"/>
      <c r="BB220" s="206"/>
      <c r="BC220" s="206"/>
      <c r="BD220" s="206"/>
      <c r="BE220" s="206"/>
      <c r="BF220" s="206"/>
      <c r="BG220" s="206"/>
      <c r="BH220" s="206"/>
    </row>
    <row r="221" spans="1:60" outlineLevel="1" x14ac:dyDescent="0.25">
      <c r="A221" s="223"/>
      <c r="B221" s="224"/>
      <c r="C221" s="254" t="s">
        <v>1235</v>
      </c>
      <c r="D221" s="226"/>
      <c r="E221" s="227">
        <v>1</v>
      </c>
      <c r="F221" s="225"/>
      <c r="G221" s="225"/>
      <c r="H221" s="225"/>
      <c r="I221" s="225"/>
      <c r="J221" s="225"/>
      <c r="K221" s="225"/>
      <c r="L221" s="225"/>
      <c r="M221" s="225"/>
      <c r="N221" s="225"/>
      <c r="O221" s="225"/>
      <c r="P221" s="225"/>
      <c r="Q221" s="225"/>
      <c r="R221" s="225"/>
      <c r="S221" s="225"/>
      <c r="T221" s="225"/>
      <c r="U221" s="225"/>
      <c r="V221" s="225"/>
      <c r="W221" s="225"/>
      <c r="X221" s="206"/>
      <c r="Y221" s="206"/>
      <c r="Z221" s="206"/>
      <c r="AA221" s="206"/>
      <c r="AB221" s="206"/>
      <c r="AC221" s="206"/>
      <c r="AD221" s="206"/>
      <c r="AE221" s="206"/>
      <c r="AF221" s="206"/>
      <c r="AG221" s="206" t="s">
        <v>280</v>
      </c>
      <c r="AH221" s="206">
        <v>0</v>
      </c>
      <c r="AI221" s="206"/>
      <c r="AJ221" s="206"/>
      <c r="AK221" s="206"/>
      <c r="AL221" s="206"/>
      <c r="AM221" s="206"/>
      <c r="AN221" s="206"/>
      <c r="AO221" s="206"/>
      <c r="AP221" s="206"/>
      <c r="AQ221" s="206"/>
      <c r="AR221" s="206"/>
      <c r="AS221" s="206"/>
      <c r="AT221" s="206"/>
      <c r="AU221" s="206"/>
      <c r="AV221" s="206"/>
      <c r="AW221" s="206"/>
      <c r="AX221" s="206"/>
      <c r="AY221" s="206"/>
      <c r="AZ221" s="206"/>
      <c r="BA221" s="206"/>
      <c r="BB221" s="206"/>
      <c r="BC221" s="206"/>
      <c r="BD221" s="206"/>
      <c r="BE221" s="206"/>
      <c r="BF221" s="206"/>
      <c r="BG221" s="206"/>
      <c r="BH221" s="206"/>
    </row>
    <row r="222" spans="1:60" outlineLevel="1" x14ac:dyDescent="0.25">
      <c r="A222" s="223"/>
      <c r="B222" s="224"/>
      <c r="C222" s="254" t="s">
        <v>1236</v>
      </c>
      <c r="D222" s="226"/>
      <c r="E222" s="227">
        <v>1</v>
      </c>
      <c r="F222" s="225"/>
      <c r="G222" s="225"/>
      <c r="H222" s="225"/>
      <c r="I222" s="225"/>
      <c r="J222" s="225"/>
      <c r="K222" s="225"/>
      <c r="L222" s="225"/>
      <c r="M222" s="225"/>
      <c r="N222" s="225"/>
      <c r="O222" s="225"/>
      <c r="P222" s="225"/>
      <c r="Q222" s="225"/>
      <c r="R222" s="225"/>
      <c r="S222" s="225"/>
      <c r="T222" s="225"/>
      <c r="U222" s="225"/>
      <c r="V222" s="225"/>
      <c r="W222" s="225"/>
      <c r="X222" s="206"/>
      <c r="Y222" s="206"/>
      <c r="Z222" s="206"/>
      <c r="AA222" s="206"/>
      <c r="AB222" s="206"/>
      <c r="AC222" s="206"/>
      <c r="AD222" s="206"/>
      <c r="AE222" s="206"/>
      <c r="AF222" s="206"/>
      <c r="AG222" s="206" t="s">
        <v>280</v>
      </c>
      <c r="AH222" s="206">
        <v>0</v>
      </c>
      <c r="AI222" s="206"/>
      <c r="AJ222" s="206"/>
      <c r="AK222" s="206"/>
      <c r="AL222" s="206"/>
      <c r="AM222" s="206"/>
      <c r="AN222" s="206"/>
      <c r="AO222" s="206"/>
      <c r="AP222" s="206"/>
      <c r="AQ222" s="206"/>
      <c r="AR222" s="206"/>
      <c r="AS222" s="206"/>
      <c r="AT222" s="206"/>
      <c r="AU222" s="206"/>
      <c r="AV222" s="206"/>
      <c r="AW222" s="206"/>
      <c r="AX222" s="206"/>
      <c r="AY222" s="206"/>
      <c r="AZ222" s="206"/>
      <c r="BA222" s="206"/>
      <c r="BB222" s="206"/>
      <c r="BC222" s="206"/>
      <c r="BD222" s="206"/>
      <c r="BE222" s="206"/>
      <c r="BF222" s="206"/>
      <c r="BG222" s="206"/>
      <c r="BH222" s="206"/>
    </row>
    <row r="223" spans="1:60" x14ac:dyDescent="0.25">
      <c r="A223" s="231" t="s">
        <v>271</v>
      </c>
      <c r="B223" s="232" t="s">
        <v>228</v>
      </c>
      <c r="C223" s="252" t="s">
        <v>229</v>
      </c>
      <c r="D223" s="233"/>
      <c r="E223" s="234"/>
      <c r="F223" s="235"/>
      <c r="G223" s="235">
        <f>SUMIF(AG224:AG249,"&lt;&gt;NOR",G224:G249)</f>
        <v>0</v>
      </c>
      <c r="H223" s="235"/>
      <c r="I223" s="235">
        <f>SUM(I224:I249)</f>
        <v>0</v>
      </c>
      <c r="J223" s="235"/>
      <c r="K223" s="235">
        <f>SUM(K224:K249)</f>
        <v>0</v>
      </c>
      <c r="L223" s="235"/>
      <c r="M223" s="235">
        <f>SUM(M224:M249)</f>
        <v>0</v>
      </c>
      <c r="N223" s="235"/>
      <c r="O223" s="235">
        <f>SUM(O224:O249)</f>
        <v>0.97000000000000008</v>
      </c>
      <c r="P223" s="235"/>
      <c r="Q223" s="236">
        <f>SUM(Q224:Q249)</f>
        <v>0.2</v>
      </c>
      <c r="R223" s="230"/>
      <c r="S223" s="230"/>
      <c r="T223" s="230"/>
      <c r="U223" s="230"/>
      <c r="V223" s="230">
        <f>SUM(V224:V249)</f>
        <v>14.520000000000001</v>
      </c>
      <c r="W223" s="230"/>
      <c r="AG223" t="s">
        <v>272</v>
      </c>
    </row>
    <row r="224" spans="1:60" ht="20.399999999999999" outlineLevel="1" x14ac:dyDescent="0.25">
      <c r="A224" s="237">
        <v>41</v>
      </c>
      <c r="B224" s="238" t="s">
        <v>698</v>
      </c>
      <c r="C224" s="253" t="s">
        <v>699</v>
      </c>
      <c r="D224" s="239" t="s">
        <v>314</v>
      </c>
      <c r="E224" s="240">
        <v>10.210000000000001</v>
      </c>
      <c r="F224" s="241"/>
      <c r="G224" s="242">
        <f>ROUND(E224*F224,2)</f>
        <v>0</v>
      </c>
      <c r="H224" s="241"/>
      <c r="I224" s="242">
        <f>ROUND(E224*H224,2)</f>
        <v>0</v>
      </c>
      <c r="J224" s="241"/>
      <c r="K224" s="242">
        <f>ROUND(E224*J224,2)</f>
        <v>0</v>
      </c>
      <c r="L224" s="242">
        <v>21</v>
      </c>
      <c r="M224" s="242">
        <f>G224*(1+L224/100)</f>
        <v>0</v>
      </c>
      <c r="N224" s="242">
        <v>0</v>
      </c>
      <c r="O224" s="242">
        <f>ROUND(E224*N224,2)</f>
        <v>0</v>
      </c>
      <c r="P224" s="242">
        <v>0.02</v>
      </c>
      <c r="Q224" s="243">
        <f>ROUND(E224*P224,2)</f>
        <v>0.2</v>
      </c>
      <c r="R224" s="225"/>
      <c r="S224" s="225" t="s">
        <v>276</v>
      </c>
      <c r="T224" s="225" t="s">
        <v>277</v>
      </c>
      <c r="U224" s="225">
        <v>7.8E-2</v>
      </c>
      <c r="V224" s="225">
        <f>ROUND(E224*U224,2)</f>
        <v>0.8</v>
      </c>
      <c r="W224" s="225"/>
      <c r="X224" s="206"/>
      <c r="Y224" s="206"/>
      <c r="Z224" s="206"/>
      <c r="AA224" s="206"/>
      <c r="AB224" s="206"/>
      <c r="AC224" s="206"/>
      <c r="AD224" s="206"/>
      <c r="AE224" s="206"/>
      <c r="AF224" s="206"/>
      <c r="AG224" s="206" t="s">
        <v>278</v>
      </c>
      <c r="AH224" s="206"/>
      <c r="AI224" s="206"/>
      <c r="AJ224" s="206"/>
      <c r="AK224" s="206"/>
      <c r="AL224" s="206"/>
      <c r="AM224" s="206"/>
      <c r="AN224" s="206"/>
      <c r="AO224" s="206"/>
      <c r="AP224" s="206"/>
      <c r="AQ224" s="206"/>
      <c r="AR224" s="206"/>
      <c r="AS224" s="206"/>
      <c r="AT224" s="206"/>
      <c r="AU224" s="206"/>
      <c r="AV224" s="206"/>
      <c r="AW224" s="206"/>
      <c r="AX224" s="206"/>
      <c r="AY224" s="206"/>
      <c r="AZ224" s="206"/>
      <c r="BA224" s="206"/>
      <c r="BB224" s="206"/>
      <c r="BC224" s="206"/>
      <c r="BD224" s="206"/>
      <c r="BE224" s="206"/>
      <c r="BF224" s="206"/>
      <c r="BG224" s="206"/>
      <c r="BH224" s="206"/>
    </row>
    <row r="225" spans="1:60" outlineLevel="1" x14ac:dyDescent="0.25">
      <c r="A225" s="223"/>
      <c r="B225" s="224"/>
      <c r="C225" s="254" t="s">
        <v>1207</v>
      </c>
      <c r="D225" s="226"/>
      <c r="E225" s="227">
        <v>8.2100000000000009</v>
      </c>
      <c r="F225" s="225"/>
      <c r="G225" s="225"/>
      <c r="H225" s="225"/>
      <c r="I225" s="225"/>
      <c r="J225" s="225"/>
      <c r="K225" s="225"/>
      <c r="L225" s="225"/>
      <c r="M225" s="225"/>
      <c r="N225" s="225"/>
      <c r="O225" s="225"/>
      <c r="P225" s="225"/>
      <c r="Q225" s="225"/>
      <c r="R225" s="225"/>
      <c r="S225" s="225"/>
      <c r="T225" s="225"/>
      <c r="U225" s="225"/>
      <c r="V225" s="225"/>
      <c r="W225" s="225"/>
      <c r="X225" s="206"/>
      <c r="Y225" s="206"/>
      <c r="Z225" s="206"/>
      <c r="AA225" s="206"/>
      <c r="AB225" s="206"/>
      <c r="AC225" s="206"/>
      <c r="AD225" s="206"/>
      <c r="AE225" s="206"/>
      <c r="AF225" s="206"/>
      <c r="AG225" s="206" t="s">
        <v>280</v>
      </c>
      <c r="AH225" s="206">
        <v>0</v>
      </c>
      <c r="AI225" s="206"/>
      <c r="AJ225" s="206"/>
      <c r="AK225" s="206"/>
      <c r="AL225" s="206"/>
      <c r="AM225" s="206"/>
      <c r="AN225" s="206"/>
      <c r="AO225" s="206"/>
      <c r="AP225" s="206"/>
      <c r="AQ225" s="206"/>
      <c r="AR225" s="206"/>
      <c r="AS225" s="206"/>
      <c r="AT225" s="206"/>
      <c r="AU225" s="206"/>
      <c r="AV225" s="206"/>
      <c r="AW225" s="206"/>
      <c r="AX225" s="206"/>
      <c r="AY225" s="206"/>
      <c r="AZ225" s="206"/>
      <c r="BA225" s="206"/>
      <c r="BB225" s="206"/>
      <c r="BC225" s="206"/>
      <c r="BD225" s="206"/>
      <c r="BE225" s="206"/>
      <c r="BF225" s="206"/>
      <c r="BG225" s="206"/>
      <c r="BH225" s="206"/>
    </row>
    <row r="226" spans="1:60" outlineLevel="1" x14ac:dyDescent="0.25">
      <c r="A226" s="223"/>
      <c r="B226" s="224"/>
      <c r="C226" s="254" t="s">
        <v>1229</v>
      </c>
      <c r="D226" s="226"/>
      <c r="E226" s="227">
        <v>2</v>
      </c>
      <c r="F226" s="225"/>
      <c r="G226" s="225"/>
      <c r="H226" s="225"/>
      <c r="I226" s="225"/>
      <c r="J226" s="225"/>
      <c r="K226" s="225"/>
      <c r="L226" s="225"/>
      <c r="M226" s="225"/>
      <c r="N226" s="225"/>
      <c r="O226" s="225"/>
      <c r="P226" s="225"/>
      <c r="Q226" s="225"/>
      <c r="R226" s="225"/>
      <c r="S226" s="225"/>
      <c r="T226" s="225"/>
      <c r="U226" s="225"/>
      <c r="V226" s="225"/>
      <c r="W226" s="225"/>
      <c r="X226" s="206"/>
      <c r="Y226" s="206"/>
      <c r="Z226" s="206"/>
      <c r="AA226" s="206"/>
      <c r="AB226" s="206"/>
      <c r="AC226" s="206"/>
      <c r="AD226" s="206"/>
      <c r="AE226" s="206"/>
      <c r="AF226" s="206"/>
      <c r="AG226" s="206" t="s">
        <v>280</v>
      </c>
      <c r="AH226" s="206">
        <v>0</v>
      </c>
      <c r="AI226" s="206"/>
      <c r="AJ226" s="206"/>
      <c r="AK226" s="206"/>
      <c r="AL226" s="206"/>
      <c r="AM226" s="206"/>
      <c r="AN226" s="206"/>
      <c r="AO226" s="206"/>
      <c r="AP226" s="206"/>
      <c r="AQ226" s="206"/>
      <c r="AR226" s="206"/>
      <c r="AS226" s="206"/>
      <c r="AT226" s="206"/>
      <c r="AU226" s="206"/>
      <c r="AV226" s="206"/>
      <c r="AW226" s="206"/>
      <c r="AX226" s="206"/>
      <c r="AY226" s="206"/>
      <c r="AZ226" s="206"/>
      <c r="BA226" s="206"/>
      <c r="BB226" s="206"/>
      <c r="BC226" s="206"/>
      <c r="BD226" s="206"/>
      <c r="BE226" s="206"/>
      <c r="BF226" s="206"/>
      <c r="BG226" s="206"/>
      <c r="BH226" s="206"/>
    </row>
    <row r="227" spans="1:60" outlineLevel="1" x14ac:dyDescent="0.25">
      <c r="A227" s="237">
        <v>42</v>
      </c>
      <c r="B227" s="238" t="s">
        <v>707</v>
      </c>
      <c r="C227" s="253" t="s">
        <v>708</v>
      </c>
      <c r="D227" s="239" t="s">
        <v>314</v>
      </c>
      <c r="E227" s="240">
        <v>10.210000000000001</v>
      </c>
      <c r="F227" s="241"/>
      <c r="G227" s="242">
        <f>ROUND(E227*F227,2)</f>
        <v>0</v>
      </c>
      <c r="H227" s="241"/>
      <c r="I227" s="242">
        <f>ROUND(E227*H227,2)</f>
        <v>0</v>
      </c>
      <c r="J227" s="241"/>
      <c r="K227" s="242">
        <f>ROUND(E227*J227,2)</f>
        <v>0</v>
      </c>
      <c r="L227" s="242">
        <v>21</v>
      </c>
      <c r="M227" s="242">
        <f>G227*(1+L227/100)</f>
        <v>0</v>
      </c>
      <c r="N227" s="242">
        <v>2.1000000000000001E-4</v>
      </c>
      <c r="O227" s="242">
        <f>ROUND(E227*N227,2)</f>
        <v>0</v>
      </c>
      <c r="P227" s="242">
        <v>0</v>
      </c>
      <c r="Q227" s="243">
        <f>ROUND(E227*P227,2)</f>
        <v>0</v>
      </c>
      <c r="R227" s="225"/>
      <c r="S227" s="225" t="s">
        <v>276</v>
      </c>
      <c r="T227" s="225" t="s">
        <v>277</v>
      </c>
      <c r="U227" s="225">
        <v>0.05</v>
      </c>
      <c r="V227" s="225">
        <f>ROUND(E227*U227,2)</f>
        <v>0.51</v>
      </c>
      <c r="W227" s="225"/>
      <c r="X227" s="206"/>
      <c r="Y227" s="206"/>
      <c r="Z227" s="206"/>
      <c r="AA227" s="206"/>
      <c r="AB227" s="206"/>
      <c r="AC227" s="206"/>
      <c r="AD227" s="206"/>
      <c r="AE227" s="206"/>
      <c r="AF227" s="206"/>
      <c r="AG227" s="206" t="s">
        <v>659</v>
      </c>
      <c r="AH227" s="206"/>
      <c r="AI227" s="206"/>
      <c r="AJ227" s="206"/>
      <c r="AK227" s="206"/>
      <c r="AL227" s="206"/>
      <c r="AM227" s="206"/>
      <c r="AN227" s="206"/>
      <c r="AO227" s="206"/>
      <c r="AP227" s="206"/>
      <c r="AQ227" s="206"/>
      <c r="AR227" s="206"/>
      <c r="AS227" s="206"/>
      <c r="AT227" s="206"/>
      <c r="AU227" s="206"/>
      <c r="AV227" s="206"/>
      <c r="AW227" s="206"/>
      <c r="AX227" s="206"/>
      <c r="AY227" s="206"/>
      <c r="AZ227" s="206"/>
      <c r="BA227" s="206"/>
      <c r="BB227" s="206"/>
      <c r="BC227" s="206"/>
      <c r="BD227" s="206"/>
      <c r="BE227" s="206"/>
      <c r="BF227" s="206"/>
      <c r="BG227" s="206"/>
      <c r="BH227" s="206"/>
    </row>
    <row r="228" spans="1:60" outlineLevel="1" x14ac:dyDescent="0.25">
      <c r="A228" s="223"/>
      <c r="B228" s="224"/>
      <c r="C228" s="254" t="s">
        <v>1207</v>
      </c>
      <c r="D228" s="226"/>
      <c r="E228" s="227">
        <v>8.2100000000000009</v>
      </c>
      <c r="F228" s="225"/>
      <c r="G228" s="225"/>
      <c r="H228" s="225"/>
      <c r="I228" s="225"/>
      <c r="J228" s="225"/>
      <c r="K228" s="225"/>
      <c r="L228" s="225"/>
      <c r="M228" s="225"/>
      <c r="N228" s="225"/>
      <c r="O228" s="225"/>
      <c r="P228" s="225"/>
      <c r="Q228" s="225"/>
      <c r="R228" s="225"/>
      <c r="S228" s="225"/>
      <c r="T228" s="225"/>
      <c r="U228" s="225"/>
      <c r="V228" s="225"/>
      <c r="W228" s="225"/>
      <c r="X228" s="206"/>
      <c r="Y228" s="206"/>
      <c r="Z228" s="206"/>
      <c r="AA228" s="206"/>
      <c r="AB228" s="206"/>
      <c r="AC228" s="206"/>
      <c r="AD228" s="206"/>
      <c r="AE228" s="206"/>
      <c r="AF228" s="206"/>
      <c r="AG228" s="206" t="s">
        <v>280</v>
      </c>
      <c r="AH228" s="206">
        <v>0</v>
      </c>
      <c r="AI228" s="206"/>
      <c r="AJ228" s="206"/>
      <c r="AK228" s="206"/>
      <c r="AL228" s="206"/>
      <c r="AM228" s="206"/>
      <c r="AN228" s="206"/>
      <c r="AO228" s="206"/>
      <c r="AP228" s="206"/>
      <c r="AQ228" s="206"/>
      <c r="AR228" s="206"/>
      <c r="AS228" s="206"/>
      <c r="AT228" s="206"/>
      <c r="AU228" s="206"/>
      <c r="AV228" s="206"/>
      <c r="AW228" s="206"/>
      <c r="AX228" s="206"/>
      <c r="AY228" s="206"/>
      <c r="AZ228" s="206"/>
      <c r="BA228" s="206"/>
      <c r="BB228" s="206"/>
      <c r="BC228" s="206"/>
      <c r="BD228" s="206"/>
      <c r="BE228" s="206"/>
      <c r="BF228" s="206"/>
      <c r="BG228" s="206"/>
      <c r="BH228" s="206"/>
    </row>
    <row r="229" spans="1:60" outlineLevel="1" x14ac:dyDescent="0.25">
      <c r="A229" s="223"/>
      <c r="B229" s="224"/>
      <c r="C229" s="254" t="s">
        <v>1229</v>
      </c>
      <c r="D229" s="226"/>
      <c r="E229" s="227">
        <v>2</v>
      </c>
      <c r="F229" s="225"/>
      <c r="G229" s="225"/>
      <c r="H229" s="225"/>
      <c r="I229" s="225"/>
      <c r="J229" s="225"/>
      <c r="K229" s="225"/>
      <c r="L229" s="225"/>
      <c r="M229" s="225"/>
      <c r="N229" s="225"/>
      <c r="O229" s="225"/>
      <c r="P229" s="225"/>
      <c r="Q229" s="225"/>
      <c r="R229" s="225"/>
      <c r="S229" s="225"/>
      <c r="T229" s="225"/>
      <c r="U229" s="225"/>
      <c r="V229" s="225"/>
      <c r="W229" s="225"/>
      <c r="X229" s="206"/>
      <c r="Y229" s="206"/>
      <c r="Z229" s="206"/>
      <c r="AA229" s="206"/>
      <c r="AB229" s="206"/>
      <c r="AC229" s="206"/>
      <c r="AD229" s="206"/>
      <c r="AE229" s="206"/>
      <c r="AF229" s="206"/>
      <c r="AG229" s="206" t="s">
        <v>280</v>
      </c>
      <c r="AH229" s="206">
        <v>0</v>
      </c>
      <c r="AI229" s="206"/>
      <c r="AJ229" s="206"/>
      <c r="AK229" s="206"/>
      <c r="AL229" s="206"/>
      <c r="AM229" s="206"/>
      <c r="AN229" s="206"/>
      <c r="AO229" s="206"/>
      <c r="AP229" s="206"/>
      <c r="AQ229" s="206"/>
      <c r="AR229" s="206"/>
      <c r="AS229" s="206"/>
      <c r="AT229" s="206"/>
      <c r="AU229" s="206"/>
      <c r="AV229" s="206"/>
      <c r="AW229" s="206"/>
      <c r="AX229" s="206"/>
      <c r="AY229" s="206"/>
      <c r="AZ229" s="206"/>
      <c r="BA229" s="206"/>
      <c r="BB229" s="206"/>
      <c r="BC229" s="206"/>
      <c r="BD229" s="206"/>
      <c r="BE229" s="206"/>
      <c r="BF229" s="206"/>
      <c r="BG229" s="206"/>
      <c r="BH229" s="206"/>
    </row>
    <row r="230" spans="1:60" outlineLevel="1" x14ac:dyDescent="0.25">
      <c r="A230" s="237">
        <v>43</v>
      </c>
      <c r="B230" s="238" t="s">
        <v>727</v>
      </c>
      <c r="C230" s="253" t="s">
        <v>728</v>
      </c>
      <c r="D230" s="239" t="s">
        <v>314</v>
      </c>
      <c r="E230" s="240">
        <v>10.210000000000001</v>
      </c>
      <c r="F230" s="241"/>
      <c r="G230" s="242">
        <f>ROUND(E230*F230,2)</f>
        <v>0</v>
      </c>
      <c r="H230" s="241"/>
      <c r="I230" s="242">
        <f>ROUND(E230*H230,2)</f>
        <v>0</v>
      </c>
      <c r="J230" s="241"/>
      <c r="K230" s="242">
        <f>ROUND(E230*J230,2)</f>
        <v>0</v>
      </c>
      <c r="L230" s="242">
        <v>21</v>
      </c>
      <c r="M230" s="242">
        <f>G230*(1+L230/100)</f>
        <v>0</v>
      </c>
      <c r="N230" s="242">
        <v>4.5500000000000002E-3</v>
      </c>
      <c r="O230" s="242">
        <f>ROUND(E230*N230,2)</f>
        <v>0.05</v>
      </c>
      <c r="P230" s="242">
        <v>0</v>
      </c>
      <c r="Q230" s="243">
        <f>ROUND(E230*P230,2)</f>
        <v>0</v>
      </c>
      <c r="R230" s="225"/>
      <c r="S230" s="225" t="s">
        <v>276</v>
      </c>
      <c r="T230" s="225" t="s">
        <v>277</v>
      </c>
      <c r="U230" s="225">
        <v>0.97</v>
      </c>
      <c r="V230" s="225">
        <f>ROUND(E230*U230,2)</f>
        <v>9.9</v>
      </c>
      <c r="W230" s="225"/>
      <c r="X230" s="206"/>
      <c r="Y230" s="206"/>
      <c r="Z230" s="206"/>
      <c r="AA230" s="206"/>
      <c r="AB230" s="206"/>
      <c r="AC230" s="206"/>
      <c r="AD230" s="206"/>
      <c r="AE230" s="206"/>
      <c r="AF230" s="206"/>
      <c r="AG230" s="206" t="s">
        <v>659</v>
      </c>
      <c r="AH230" s="206"/>
      <c r="AI230" s="206"/>
      <c r="AJ230" s="206"/>
      <c r="AK230" s="206"/>
      <c r="AL230" s="206"/>
      <c r="AM230" s="206"/>
      <c r="AN230" s="206"/>
      <c r="AO230" s="206"/>
      <c r="AP230" s="206"/>
      <c r="AQ230" s="206"/>
      <c r="AR230" s="206"/>
      <c r="AS230" s="206"/>
      <c r="AT230" s="206"/>
      <c r="AU230" s="206"/>
      <c r="AV230" s="206"/>
      <c r="AW230" s="206"/>
      <c r="AX230" s="206"/>
      <c r="AY230" s="206"/>
      <c r="AZ230" s="206"/>
      <c r="BA230" s="206"/>
      <c r="BB230" s="206"/>
      <c r="BC230" s="206"/>
      <c r="BD230" s="206"/>
      <c r="BE230" s="206"/>
      <c r="BF230" s="206"/>
      <c r="BG230" s="206"/>
      <c r="BH230" s="206"/>
    </row>
    <row r="231" spans="1:60" outlineLevel="1" x14ac:dyDescent="0.25">
      <c r="A231" s="223"/>
      <c r="B231" s="224"/>
      <c r="C231" s="254" t="s">
        <v>1207</v>
      </c>
      <c r="D231" s="226"/>
      <c r="E231" s="227">
        <v>8.2100000000000009</v>
      </c>
      <c r="F231" s="225"/>
      <c r="G231" s="225"/>
      <c r="H231" s="225"/>
      <c r="I231" s="225"/>
      <c r="J231" s="225"/>
      <c r="K231" s="225"/>
      <c r="L231" s="225"/>
      <c r="M231" s="225"/>
      <c r="N231" s="225"/>
      <c r="O231" s="225"/>
      <c r="P231" s="225"/>
      <c r="Q231" s="225"/>
      <c r="R231" s="225"/>
      <c r="S231" s="225"/>
      <c r="T231" s="225"/>
      <c r="U231" s="225"/>
      <c r="V231" s="225"/>
      <c r="W231" s="225"/>
      <c r="X231" s="206"/>
      <c r="Y231" s="206"/>
      <c r="Z231" s="206"/>
      <c r="AA231" s="206"/>
      <c r="AB231" s="206"/>
      <c r="AC231" s="206"/>
      <c r="AD231" s="206"/>
      <c r="AE231" s="206"/>
      <c r="AF231" s="206"/>
      <c r="AG231" s="206" t="s">
        <v>280</v>
      </c>
      <c r="AH231" s="206">
        <v>0</v>
      </c>
      <c r="AI231" s="206"/>
      <c r="AJ231" s="206"/>
      <c r="AK231" s="206"/>
      <c r="AL231" s="206"/>
      <c r="AM231" s="206"/>
      <c r="AN231" s="206"/>
      <c r="AO231" s="206"/>
      <c r="AP231" s="206"/>
      <c r="AQ231" s="206"/>
      <c r="AR231" s="206"/>
      <c r="AS231" s="206"/>
      <c r="AT231" s="206"/>
      <c r="AU231" s="206"/>
      <c r="AV231" s="206"/>
      <c r="AW231" s="206"/>
      <c r="AX231" s="206"/>
      <c r="AY231" s="206"/>
      <c r="AZ231" s="206"/>
      <c r="BA231" s="206"/>
      <c r="BB231" s="206"/>
      <c r="BC231" s="206"/>
      <c r="BD231" s="206"/>
      <c r="BE231" s="206"/>
      <c r="BF231" s="206"/>
      <c r="BG231" s="206"/>
      <c r="BH231" s="206"/>
    </row>
    <row r="232" spans="1:60" outlineLevel="1" x14ac:dyDescent="0.25">
      <c r="A232" s="223"/>
      <c r="B232" s="224"/>
      <c r="C232" s="254" t="s">
        <v>1229</v>
      </c>
      <c r="D232" s="226"/>
      <c r="E232" s="227">
        <v>2</v>
      </c>
      <c r="F232" s="225"/>
      <c r="G232" s="225"/>
      <c r="H232" s="225"/>
      <c r="I232" s="225"/>
      <c r="J232" s="225"/>
      <c r="K232" s="225"/>
      <c r="L232" s="225"/>
      <c r="M232" s="225"/>
      <c r="N232" s="225"/>
      <c r="O232" s="225"/>
      <c r="P232" s="225"/>
      <c r="Q232" s="225"/>
      <c r="R232" s="225"/>
      <c r="S232" s="225"/>
      <c r="T232" s="225"/>
      <c r="U232" s="225"/>
      <c r="V232" s="225"/>
      <c r="W232" s="225"/>
      <c r="X232" s="206"/>
      <c r="Y232" s="206"/>
      <c r="Z232" s="206"/>
      <c r="AA232" s="206"/>
      <c r="AB232" s="206"/>
      <c r="AC232" s="206"/>
      <c r="AD232" s="206"/>
      <c r="AE232" s="206"/>
      <c r="AF232" s="206"/>
      <c r="AG232" s="206" t="s">
        <v>280</v>
      </c>
      <c r="AH232" s="206">
        <v>0</v>
      </c>
      <c r="AI232" s="206"/>
      <c r="AJ232" s="206"/>
      <c r="AK232" s="206"/>
      <c r="AL232" s="206"/>
      <c r="AM232" s="206"/>
      <c r="AN232" s="206"/>
      <c r="AO232" s="206"/>
      <c r="AP232" s="206"/>
      <c r="AQ232" s="206"/>
      <c r="AR232" s="206"/>
      <c r="AS232" s="206"/>
      <c r="AT232" s="206"/>
      <c r="AU232" s="206"/>
      <c r="AV232" s="206"/>
      <c r="AW232" s="206"/>
      <c r="AX232" s="206"/>
      <c r="AY232" s="206"/>
      <c r="AZ232" s="206"/>
      <c r="BA232" s="206"/>
      <c r="BB232" s="206"/>
      <c r="BC232" s="206"/>
      <c r="BD232" s="206"/>
      <c r="BE232" s="206"/>
      <c r="BF232" s="206"/>
      <c r="BG232" s="206"/>
      <c r="BH232" s="206"/>
    </row>
    <row r="233" spans="1:60" outlineLevel="1" x14ac:dyDescent="0.25">
      <c r="A233" s="237">
        <v>44</v>
      </c>
      <c r="B233" s="238" t="s">
        <v>731</v>
      </c>
      <c r="C233" s="253" t="s">
        <v>732</v>
      </c>
      <c r="D233" s="239" t="s">
        <v>314</v>
      </c>
      <c r="E233" s="240">
        <v>2</v>
      </c>
      <c r="F233" s="241"/>
      <c r="G233" s="242">
        <f>ROUND(E233*F233,2)</f>
        <v>0</v>
      </c>
      <c r="H233" s="241"/>
      <c r="I233" s="242">
        <f>ROUND(E233*H233,2)</f>
        <v>0</v>
      </c>
      <c r="J233" s="241"/>
      <c r="K233" s="242">
        <f>ROUND(E233*J233,2)</f>
        <v>0</v>
      </c>
      <c r="L233" s="242">
        <v>21</v>
      </c>
      <c r="M233" s="242">
        <f>G233*(1+L233/100)</f>
        <v>0</v>
      </c>
      <c r="N233" s="242">
        <v>0</v>
      </c>
      <c r="O233" s="242">
        <f>ROUND(E233*N233,2)</f>
        <v>0</v>
      </c>
      <c r="P233" s="242">
        <v>0</v>
      </c>
      <c r="Q233" s="243">
        <f>ROUND(E233*P233,2)</f>
        <v>0</v>
      </c>
      <c r="R233" s="225"/>
      <c r="S233" s="225" t="s">
        <v>276</v>
      </c>
      <c r="T233" s="225" t="s">
        <v>277</v>
      </c>
      <c r="U233" s="225">
        <v>0.03</v>
      </c>
      <c r="V233" s="225">
        <f>ROUND(E233*U233,2)</f>
        <v>0.06</v>
      </c>
      <c r="W233" s="225"/>
      <c r="X233" s="206"/>
      <c r="Y233" s="206"/>
      <c r="Z233" s="206"/>
      <c r="AA233" s="206"/>
      <c r="AB233" s="206"/>
      <c r="AC233" s="206"/>
      <c r="AD233" s="206"/>
      <c r="AE233" s="206"/>
      <c r="AF233" s="206"/>
      <c r="AG233" s="206" t="s">
        <v>659</v>
      </c>
      <c r="AH233" s="206"/>
      <c r="AI233" s="206"/>
      <c r="AJ233" s="206"/>
      <c r="AK233" s="206"/>
      <c r="AL233" s="206"/>
      <c r="AM233" s="206"/>
      <c r="AN233" s="206"/>
      <c r="AO233" s="206"/>
      <c r="AP233" s="206"/>
      <c r="AQ233" s="206"/>
      <c r="AR233" s="206"/>
      <c r="AS233" s="206"/>
      <c r="AT233" s="206"/>
      <c r="AU233" s="206"/>
      <c r="AV233" s="206"/>
      <c r="AW233" s="206"/>
      <c r="AX233" s="206"/>
      <c r="AY233" s="206"/>
      <c r="AZ233" s="206"/>
      <c r="BA233" s="206"/>
      <c r="BB233" s="206"/>
      <c r="BC233" s="206"/>
      <c r="BD233" s="206"/>
      <c r="BE233" s="206"/>
      <c r="BF233" s="206"/>
      <c r="BG233" s="206"/>
      <c r="BH233" s="206"/>
    </row>
    <row r="234" spans="1:60" outlineLevel="1" x14ac:dyDescent="0.25">
      <c r="A234" s="223"/>
      <c r="B234" s="224"/>
      <c r="C234" s="254" t="s">
        <v>1229</v>
      </c>
      <c r="D234" s="226"/>
      <c r="E234" s="227">
        <v>2</v>
      </c>
      <c r="F234" s="225"/>
      <c r="G234" s="225"/>
      <c r="H234" s="225"/>
      <c r="I234" s="225"/>
      <c r="J234" s="225"/>
      <c r="K234" s="225"/>
      <c r="L234" s="225"/>
      <c r="M234" s="225"/>
      <c r="N234" s="225"/>
      <c r="O234" s="225"/>
      <c r="P234" s="225"/>
      <c r="Q234" s="225"/>
      <c r="R234" s="225"/>
      <c r="S234" s="225"/>
      <c r="T234" s="225"/>
      <c r="U234" s="225"/>
      <c r="V234" s="225"/>
      <c r="W234" s="225"/>
      <c r="X234" s="206"/>
      <c r="Y234" s="206"/>
      <c r="Z234" s="206"/>
      <c r="AA234" s="206"/>
      <c r="AB234" s="206"/>
      <c r="AC234" s="206"/>
      <c r="AD234" s="206"/>
      <c r="AE234" s="206"/>
      <c r="AF234" s="206"/>
      <c r="AG234" s="206" t="s">
        <v>280</v>
      </c>
      <c r="AH234" s="206">
        <v>0</v>
      </c>
      <c r="AI234" s="206"/>
      <c r="AJ234" s="206"/>
      <c r="AK234" s="206"/>
      <c r="AL234" s="206"/>
      <c r="AM234" s="206"/>
      <c r="AN234" s="206"/>
      <c r="AO234" s="206"/>
      <c r="AP234" s="206"/>
      <c r="AQ234" s="206"/>
      <c r="AR234" s="206"/>
      <c r="AS234" s="206"/>
      <c r="AT234" s="206"/>
      <c r="AU234" s="206"/>
      <c r="AV234" s="206"/>
      <c r="AW234" s="206"/>
      <c r="AX234" s="206"/>
      <c r="AY234" s="206"/>
      <c r="AZ234" s="206"/>
      <c r="BA234" s="206"/>
      <c r="BB234" s="206"/>
      <c r="BC234" s="206"/>
      <c r="BD234" s="206"/>
      <c r="BE234" s="206"/>
      <c r="BF234" s="206"/>
      <c r="BG234" s="206"/>
      <c r="BH234" s="206"/>
    </row>
    <row r="235" spans="1:60" outlineLevel="1" x14ac:dyDescent="0.25">
      <c r="A235" s="237">
        <v>45</v>
      </c>
      <c r="B235" s="238" t="s">
        <v>733</v>
      </c>
      <c r="C235" s="253" t="s">
        <v>734</v>
      </c>
      <c r="D235" s="239" t="s">
        <v>314</v>
      </c>
      <c r="E235" s="240">
        <v>10.210000000000001</v>
      </c>
      <c r="F235" s="241"/>
      <c r="G235" s="242">
        <f>ROUND(E235*F235,2)</f>
        <v>0</v>
      </c>
      <c r="H235" s="241"/>
      <c r="I235" s="242">
        <f>ROUND(E235*H235,2)</f>
        <v>0</v>
      </c>
      <c r="J235" s="241"/>
      <c r="K235" s="242">
        <f>ROUND(E235*J235,2)</f>
        <v>0</v>
      </c>
      <c r="L235" s="242">
        <v>21</v>
      </c>
      <c r="M235" s="242">
        <f>G235*(1+L235/100)</f>
        <v>0</v>
      </c>
      <c r="N235" s="242">
        <v>8.0000000000000004E-4</v>
      </c>
      <c r="O235" s="242">
        <f>ROUND(E235*N235,2)</f>
        <v>0.01</v>
      </c>
      <c r="P235" s="242">
        <v>0</v>
      </c>
      <c r="Q235" s="243">
        <f>ROUND(E235*P235,2)</f>
        <v>0</v>
      </c>
      <c r="R235" s="225"/>
      <c r="S235" s="225" t="s">
        <v>276</v>
      </c>
      <c r="T235" s="225" t="s">
        <v>277</v>
      </c>
      <c r="U235" s="225">
        <v>0</v>
      </c>
      <c r="V235" s="225">
        <f>ROUND(E235*U235,2)</f>
        <v>0</v>
      </c>
      <c r="W235" s="225"/>
      <c r="X235" s="206"/>
      <c r="Y235" s="206"/>
      <c r="Z235" s="206"/>
      <c r="AA235" s="206"/>
      <c r="AB235" s="206"/>
      <c r="AC235" s="206"/>
      <c r="AD235" s="206"/>
      <c r="AE235" s="206"/>
      <c r="AF235" s="206"/>
      <c r="AG235" s="206" t="s">
        <v>659</v>
      </c>
      <c r="AH235" s="206"/>
      <c r="AI235" s="206"/>
      <c r="AJ235" s="206"/>
      <c r="AK235" s="206"/>
      <c r="AL235" s="206"/>
      <c r="AM235" s="206"/>
      <c r="AN235" s="206"/>
      <c r="AO235" s="206"/>
      <c r="AP235" s="206"/>
      <c r="AQ235" s="206"/>
      <c r="AR235" s="206"/>
      <c r="AS235" s="206"/>
      <c r="AT235" s="206"/>
      <c r="AU235" s="206"/>
      <c r="AV235" s="206"/>
      <c r="AW235" s="206"/>
      <c r="AX235" s="206"/>
      <c r="AY235" s="206"/>
      <c r="AZ235" s="206"/>
      <c r="BA235" s="206"/>
      <c r="BB235" s="206"/>
      <c r="BC235" s="206"/>
      <c r="BD235" s="206"/>
      <c r="BE235" s="206"/>
      <c r="BF235" s="206"/>
      <c r="BG235" s="206"/>
      <c r="BH235" s="206"/>
    </row>
    <row r="236" spans="1:60" outlineLevel="1" x14ac:dyDescent="0.25">
      <c r="A236" s="223"/>
      <c r="B236" s="224"/>
      <c r="C236" s="254" t="s">
        <v>1207</v>
      </c>
      <c r="D236" s="226"/>
      <c r="E236" s="227">
        <v>8.2100000000000009</v>
      </c>
      <c r="F236" s="225"/>
      <c r="G236" s="225"/>
      <c r="H236" s="225"/>
      <c r="I236" s="225"/>
      <c r="J236" s="225"/>
      <c r="K236" s="225"/>
      <c r="L236" s="225"/>
      <c r="M236" s="225"/>
      <c r="N236" s="225"/>
      <c r="O236" s="225"/>
      <c r="P236" s="225"/>
      <c r="Q236" s="225"/>
      <c r="R236" s="225"/>
      <c r="S236" s="225"/>
      <c r="T236" s="225"/>
      <c r="U236" s="225"/>
      <c r="V236" s="225"/>
      <c r="W236" s="225"/>
      <c r="X236" s="206"/>
      <c r="Y236" s="206"/>
      <c r="Z236" s="206"/>
      <c r="AA236" s="206"/>
      <c r="AB236" s="206"/>
      <c r="AC236" s="206"/>
      <c r="AD236" s="206"/>
      <c r="AE236" s="206"/>
      <c r="AF236" s="206"/>
      <c r="AG236" s="206" t="s">
        <v>280</v>
      </c>
      <c r="AH236" s="206">
        <v>0</v>
      </c>
      <c r="AI236" s="206"/>
      <c r="AJ236" s="206"/>
      <c r="AK236" s="206"/>
      <c r="AL236" s="206"/>
      <c r="AM236" s="206"/>
      <c r="AN236" s="206"/>
      <c r="AO236" s="206"/>
      <c r="AP236" s="206"/>
      <c r="AQ236" s="206"/>
      <c r="AR236" s="206"/>
      <c r="AS236" s="206"/>
      <c r="AT236" s="206"/>
      <c r="AU236" s="206"/>
      <c r="AV236" s="206"/>
      <c r="AW236" s="206"/>
      <c r="AX236" s="206"/>
      <c r="AY236" s="206"/>
      <c r="AZ236" s="206"/>
      <c r="BA236" s="206"/>
      <c r="BB236" s="206"/>
      <c r="BC236" s="206"/>
      <c r="BD236" s="206"/>
      <c r="BE236" s="206"/>
      <c r="BF236" s="206"/>
      <c r="BG236" s="206"/>
      <c r="BH236" s="206"/>
    </row>
    <row r="237" spans="1:60" outlineLevel="1" x14ac:dyDescent="0.25">
      <c r="A237" s="223"/>
      <c r="B237" s="224"/>
      <c r="C237" s="254" t="s">
        <v>1229</v>
      </c>
      <c r="D237" s="226"/>
      <c r="E237" s="227">
        <v>2</v>
      </c>
      <c r="F237" s="225"/>
      <c r="G237" s="225"/>
      <c r="H237" s="225"/>
      <c r="I237" s="225"/>
      <c r="J237" s="225"/>
      <c r="K237" s="225"/>
      <c r="L237" s="225"/>
      <c r="M237" s="225"/>
      <c r="N237" s="225"/>
      <c r="O237" s="225"/>
      <c r="P237" s="225"/>
      <c r="Q237" s="225"/>
      <c r="R237" s="225"/>
      <c r="S237" s="225"/>
      <c r="T237" s="225"/>
      <c r="U237" s="225"/>
      <c r="V237" s="225"/>
      <c r="W237" s="225"/>
      <c r="X237" s="206"/>
      <c r="Y237" s="206"/>
      <c r="Z237" s="206"/>
      <c r="AA237" s="206"/>
      <c r="AB237" s="206"/>
      <c r="AC237" s="206"/>
      <c r="AD237" s="206"/>
      <c r="AE237" s="206"/>
      <c r="AF237" s="206"/>
      <c r="AG237" s="206" t="s">
        <v>280</v>
      </c>
      <c r="AH237" s="206">
        <v>0</v>
      </c>
      <c r="AI237" s="206"/>
      <c r="AJ237" s="206"/>
      <c r="AK237" s="206"/>
      <c r="AL237" s="206"/>
      <c r="AM237" s="206"/>
      <c r="AN237" s="206"/>
      <c r="AO237" s="206"/>
      <c r="AP237" s="206"/>
      <c r="AQ237" s="206"/>
      <c r="AR237" s="206"/>
      <c r="AS237" s="206"/>
      <c r="AT237" s="206"/>
      <c r="AU237" s="206"/>
      <c r="AV237" s="206"/>
      <c r="AW237" s="206"/>
      <c r="AX237" s="206"/>
      <c r="AY237" s="206"/>
      <c r="AZ237" s="206"/>
      <c r="BA237" s="206"/>
      <c r="BB237" s="206"/>
      <c r="BC237" s="206"/>
      <c r="BD237" s="206"/>
      <c r="BE237" s="206"/>
      <c r="BF237" s="206"/>
      <c r="BG237" s="206"/>
      <c r="BH237" s="206"/>
    </row>
    <row r="238" spans="1:60" outlineLevel="1" x14ac:dyDescent="0.25">
      <c r="A238" s="244">
        <v>46</v>
      </c>
      <c r="B238" s="245" t="s">
        <v>739</v>
      </c>
      <c r="C238" s="255" t="s">
        <v>740</v>
      </c>
      <c r="D238" s="246" t="s">
        <v>0</v>
      </c>
      <c r="E238" s="247">
        <v>219.1688</v>
      </c>
      <c r="F238" s="248"/>
      <c r="G238" s="249">
        <f>ROUND(E238*F238,2)</f>
        <v>0</v>
      </c>
      <c r="H238" s="248"/>
      <c r="I238" s="249">
        <f>ROUND(E238*H238,2)</f>
        <v>0</v>
      </c>
      <c r="J238" s="248"/>
      <c r="K238" s="249">
        <f>ROUND(E238*J238,2)</f>
        <v>0</v>
      </c>
      <c r="L238" s="249">
        <v>21</v>
      </c>
      <c r="M238" s="249">
        <f>G238*(1+L238/100)</f>
        <v>0</v>
      </c>
      <c r="N238" s="249">
        <v>0</v>
      </c>
      <c r="O238" s="249">
        <f>ROUND(E238*N238,2)</f>
        <v>0</v>
      </c>
      <c r="P238" s="249">
        <v>0</v>
      </c>
      <c r="Q238" s="250">
        <f>ROUND(E238*P238,2)</f>
        <v>0</v>
      </c>
      <c r="R238" s="225"/>
      <c r="S238" s="225" t="s">
        <v>276</v>
      </c>
      <c r="T238" s="225" t="s">
        <v>277</v>
      </c>
      <c r="U238" s="225">
        <v>0</v>
      </c>
      <c r="V238" s="225">
        <f>ROUND(E238*U238,2)</f>
        <v>0</v>
      </c>
      <c r="W238" s="225"/>
      <c r="X238" s="206"/>
      <c r="Y238" s="206"/>
      <c r="Z238" s="206"/>
      <c r="AA238" s="206"/>
      <c r="AB238" s="206"/>
      <c r="AC238" s="206"/>
      <c r="AD238" s="206"/>
      <c r="AE238" s="206"/>
      <c r="AF238" s="206"/>
      <c r="AG238" s="206" t="s">
        <v>455</v>
      </c>
      <c r="AH238" s="206"/>
      <c r="AI238" s="206"/>
      <c r="AJ238" s="206"/>
      <c r="AK238" s="206"/>
      <c r="AL238" s="206"/>
      <c r="AM238" s="206"/>
      <c r="AN238" s="206"/>
      <c r="AO238" s="206"/>
      <c r="AP238" s="206"/>
      <c r="AQ238" s="206"/>
      <c r="AR238" s="206"/>
      <c r="AS238" s="206"/>
      <c r="AT238" s="206"/>
      <c r="AU238" s="206"/>
      <c r="AV238" s="206"/>
      <c r="AW238" s="206"/>
      <c r="AX238" s="206"/>
      <c r="AY238" s="206"/>
      <c r="AZ238" s="206"/>
      <c r="BA238" s="206"/>
      <c r="BB238" s="206"/>
      <c r="BC238" s="206"/>
      <c r="BD238" s="206"/>
      <c r="BE238" s="206"/>
      <c r="BF238" s="206"/>
      <c r="BG238" s="206"/>
      <c r="BH238" s="206"/>
    </row>
    <row r="239" spans="1:60" ht="20.399999999999999" outlineLevel="1" x14ac:dyDescent="0.25">
      <c r="A239" s="237">
        <v>47</v>
      </c>
      <c r="B239" s="238" t="s">
        <v>748</v>
      </c>
      <c r="C239" s="253" t="s">
        <v>749</v>
      </c>
      <c r="D239" s="239" t="s">
        <v>314</v>
      </c>
      <c r="E239" s="240">
        <v>10.210000000000001</v>
      </c>
      <c r="F239" s="241"/>
      <c r="G239" s="242">
        <f>ROUND(E239*F239,2)</f>
        <v>0</v>
      </c>
      <c r="H239" s="241"/>
      <c r="I239" s="242">
        <f>ROUND(E239*H239,2)</f>
        <v>0</v>
      </c>
      <c r="J239" s="241"/>
      <c r="K239" s="242">
        <f>ROUND(E239*J239,2)</f>
        <v>0</v>
      </c>
      <c r="L239" s="242">
        <v>21</v>
      </c>
      <c r="M239" s="242">
        <f>G239*(1+L239/100)</f>
        <v>0</v>
      </c>
      <c r="N239" s="242">
        <v>1.018E-2</v>
      </c>
      <c r="O239" s="242">
        <f>ROUND(E239*N239,2)</f>
        <v>0.1</v>
      </c>
      <c r="P239" s="242">
        <v>0</v>
      </c>
      <c r="Q239" s="243">
        <f>ROUND(E239*P239,2)</f>
        <v>0</v>
      </c>
      <c r="R239" s="225"/>
      <c r="S239" s="225" t="s">
        <v>276</v>
      </c>
      <c r="T239" s="225" t="s">
        <v>277</v>
      </c>
      <c r="U239" s="225">
        <v>0.31788</v>
      </c>
      <c r="V239" s="225">
        <f>ROUND(E239*U239,2)</f>
        <v>3.25</v>
      </c>
      <c r="W239" s="225"/>
      <c r="X239" s="206"/>
      <c r="Y239" s="206"/>
      <c r="Z239" s="206"/>
      <c r="AA239" s="206"/>
      <c r="AB239" s="206"/>
      <c r="AC239" s="206"/>
      <c r="AD239" s="206"/>
      <c r="AE239" s="206"/>
      <c r="AF239" s="206"/>
      <c r="AG239" s="206" t="s">
        <v>607</v>
      </c>
      <c r="AH239" s="206"/>
      <c r="AI239" s="206"/>
      <c r="AJ239" s="206"/>
      <c r="AK239" s="206"/>
      <c r="AL239" s="206"/>
      <c r="AM239" s="206"/>
      <c r="AN239" s="206"/>
      <c r="AO239" s="206"/>
      <c r="AP239" s="206"/>
      <c r="AQ239" s="206"/>
      <c r="AR239" s="206"/>
      <c r="AS239" s="206"/>
      <c r="AT239" s="206"/>
      <c r="AU239" s="206"/>
      <c r="AV239" s="206"/>
      <c r="AW239" s="206"/>
      <c r="AX239" s="206"/>
      <c r="AY239" s="206"/>
      <c r="AZ239" s="206"/>
      <c r="BA239" s="206"/>
      <c r="BB239" s="206"/>
      <c r="BC239" s="206"/>
      <c r="BD239" s="206"/>
      <c r="BE239" s="206"/>
      <c r="BF239" s="206"/>
      <c r="BG239" s="206"/>
      <c r="BH239" s="206"/>
    </row>
    <row r="240" spans="1:60" outlineLevel="1" x14ac:dyDescent="0.25">
      <c r="A240" s="223"/>
      <c r="B240" s="224"/>
      <c r="C240" s="254" t="s">
        <v>1207</v>
      </c>
      <c r="D240" s="226"/>
      <c r="E240" s="227">
        <v>8.2100000000000009</v>
      </c>
      <c r="F240" s="225"/>
      <c r="G240" s="225"/>
      <c r="H240" s="225"/>
      <c r="I240" s="225"/>
      <c r="J240" s="225"/>
      <c r="K240" s="225"/>
      <c r="L240" s="225"/>
      <c r="M240" s="225"/>
      <c r="N240" s="225"/>
      <c r="O240" s="225"/>
      <c r="P240" s="225"/>
      <c r="Q240" s="225"/>
      <c r="R240" s="225"/>
      <c r="S240" s="225"/>
      <c r="T240" s="225"/>
      <c r="U240" s="225"/>
      <c r="V240" s="225"/>
      <c r="W240" s="225"/>
      <c r="X240" s="206"/>
      <c r="Y240" s="206"/>
      <c r="Z240" s="206"/>
      <c r="AA240" s="206"/>
      <c r="AB240" s="206"/>
      <c r="AC240" s="206"/>
      <c r="AD240" s="206"/>
      <c r="AE240" s="206"/>
      <c r="AF240" s="206"/>
      <c r="AG240" s="206" t="s">
        <v>280</v>
      </c>
      <c r="AH240" s="206">
        <v>0</v>
      </c>
      <c r="AI240" s="206"/>
      <c r="AJ240" s="206"/>
      <c r="AK240" s="206"/>
      <c r="AL240" s="206"/>
      <c r="AM240" s="206"/>
      <c r="AN240" s="206"/>
      <c r="AO240" s="206"/>
      <c r="AP240" s="206"/>
      <c r="AQ240" s="206"/>
      <c r="AR240" s="206"/>
      <c r="AS240" s="206"/>
      <c r="AT240" s="206"/>
      <c r="AU240" s="206"/>
      <c r="AV240" s="206"/>
      <c r="AW240" s="206"/>
      <c r="AX240" s="206"/>
      <c r="AY240" s="206"/>
      <c r="AZ240" s="206"/>
      <c r="BA240" s="206"/>
      <c r="BB240" s="206"/>
      <c r="BC240" s="206"/>
      <c r="BD240" s="206"/>
      <c r="BE240" s="206"/>
      <c r="BF240" s="206"/>
      <c r="BG240" s="206"/>
      <c r="BH240" s="206"/>
    </row>
    <row r="241" spans="1:60" outlineLevel="1" x14ac:dyDescent="0.25">
      <c r="A241" s="223"/>
      <c r="B241" s="224"/>
      <c r="C241" s="254" t="s">
        <v>1229</v>
      </c>
      <c r="D241" s="226"/>
      <c r="E241" s="227">
        <v>2</v>
      </c>
      <c r="F241" s="225"/>
      <c r="G241" s="225"/>
      <c r="H241" s="225"/>
      <c r="I241" s="225"/>
      <c r="J241" s="225"/>
      <c r="K241" s="225"/>
      <c r="L241" s="225"/>
      <c r="M241" s="225"/>
      <c r="N241" s="225"/>
      <c r="O241" s="225"/>
      <c r="P241" s="225"/>
      <c r="Q241" s="225"/>
      <c r="R241" s="225"/>
      <c r="S241" s="225"/>
      <c r="T241" s="225"/>
      <c r="U241" s="225"/>
      <c r="V241" s="225"/>
      <c r="W241" s="225"/>
      <c r="X241" s="206"/>
      <c r="Y241" s="206"/>
      <c r="Z241" s="206"/>
      <c r="AA241" s="206"/>
      <c r="AB241" s="206"/>
      <c r="AC241" s="206"/>
      <c r="AD241" s="206"/>
      <c r="AE241" s="206"/>
      <c r="AF241" s="206"/>
      <c r="AG241" s="206" t="s">
        <v>280</v>
      </c>
      <c r="AH241" s="206">
        <v>0</v>
      </c>
      <c r="AI241" s="206"/>
      <c r="AJ241" s="206"/>
      <c r="AK241" s="206"/>
      <c r="AL241" s="206"/>
      <c r="AM241" s="206"/>
      <c r="AN241" s="206"/>
      <c r="AO241" s="206"/>
      <c r="AP241" s="206"/>
      <c r="AQ241" s="206"/>
      <c r="AR241" s="206"/>
      <c r="AS241" s="206"/>
      <c r="AT241" s="206"/>
      <c r="AU241" s="206"/>
      <c r="AV241" s="206"/>
      <c r="AW241" s="206"/>
      <c r="AX241" s="206"/>
      <c r="AY241" s="206"/>
      <c r="AZ241" s="206"/>
      <c r="BA241" s="206"/>
      <c r="BB241" s="206"/>
      <c r="BC241" s="206"/>
      <c r="BD241" s="206"/>
      <c r="BE241" s="206"/>
      <c r="BF241" s="206"/>
      <c r="BG241" s="206"/>
      <c r="BH241" s="206"/>
    </row>
    <row r="242" spans="1:60" outlineLevel="1" x14ac:dyDescent="0.25">
      <c r="A242" s="237">
        <v>48</v>
      </c>
      <c r="B242" s="238" t="s">
        <v>750</v>
      </c>
      <c r="C242" s="253" t="s">
        <v>1121</v>
      </c>
      <c r="D242" s="239" t="s">
        <v>314</v>
      </c>
      <c r="E242" s="240">
        <v>56.927199999999999</v>
      </c>
      <c r="F242" s="241"/>
      <c r="G242" s="242">
        <f>ROUND(E242*F242,2)</f>
        <v>0</v>
      </c>
      <c r="H242" s="241"/>
      <c r="I242" s="242">
        <f>ROUND(E242*H242,2)</f>
        <v>0</v>
      </c>
      <c r="J242" s="241"/>
      <c r="K242" s="242">
        <f>ROUND(E242*J242,2)</f>
        <v>0</v>
      </c>
      <c r="L242" s="242">
        <v>21</v>
      </c>
      <c r="M242" s="242">
        <f>G242*(1+L242/100)</f>
        <v>0</v>
      </c>
      <c r="N242" s="242">
        <v>1.4200000000000001E-2</v>
      </c>
      <c r="O242" s="242">
        <f>ROUND(E242*N242,2)</f>
        <v>0.81</v>
      </c>
      <c r="P242" s="242">
        <v>0</v>
      </c>
      <c r="Q242" s="243">
        <f>ROUND(E242*P242,2)</f>
        <v>0</v>
      </c>
      <c r="R242" s="225" t="s">
        <v>672</v>
      </c>
      <c r="S242" s="225" t="s">
        <v>276</v>
      </c>
      <c r="T242" s="225" t="s">
        <v>277</v>
      </c>
      <c r="U242" s="225">
        <v>0</v>
      </c>
      <c r="V242" s="225">
        <f>ROUND(E242*U242,2)</f>
        <v>0</v>
      </c>
      <c r="W242" s="225"/>
      <c r="X242" s="206"/>
      <c r="Y242" s="206"/>
      <c r="Z242" s="206"/>
      <c r="AA242" s="206"/>
      <c r="AB242" s="206"/>
      <c r="AC242" s="206"/>
      <c r="AD242" s="206"/>
      <c r="AE242" s="206"/>
      <c r="AF242" s="206"/>
      <c r="AG242" s="206" t="s">
        <v>695</v>
      </c>
      <c r="AH242" s="206"/>
      <c r="AI242" s="206"/>
      <c r="AJ242" s="206"/>
      <c r="AK242" s="206"/>
      <c r="AL242" s="206"/>
      <c r="AM242" s="206"/>
      <c r="AN242" s="206"/>
      <c r="AO242" s="206"/>
      <c r="AP242" s="206"/>
      <c r="AQ242" s="206"/>
      <c r="AR242" s="206"/>
      <c r="AS242" s="206"/>
      <c r="AT242" s="206"/>
      <c r="AU242" s="206"/>
      <c r="AV242" s="206"/>
      <c r="AW242" s="206"/>
      <c r="AX242" s="206"/>
      <c r="AY242" s="206"/>
      <c r="AZ242" s="206"/>
      <c r="BA242" s="206"/>
      <c r="BB242" s="206"/>
      <c r="BC242" s="206"/>
      <c r="BD242" s="206"/>
      <c r="BE242" s="206"/>
      <c r="BF242" s="206"/>
      <c r="BG242" s="206"/>
      <c r="BH242" s="206"/>
    </row>
    <row r="243" spans="1:60" outlineLevel="1" x14ac:dyDescent="0.25">
      <c r="A243" s="223"/>
      <c r="B243" s="224"/>
      <c r="C243" s="256" t="s">
        <v>752</v>
      </c>
      <c r="D243" s="228"/>
      <c r="E243" s="229"/>
      <c r="F243" s="225"/>
      <c r="G243" s="225"/>
      <c r="H243" s="225"/>
      <c r="I243" s="225"/>
      <c r="J243" s="225"/>
      <c r="K243" s="225"/>
      <c r="L243" s="225"/>
      <c r="M243" s="225"/>
      <c r="N243" s="225"/>
      <c r="O243" s="225"/>
      <c r="P243" s="225"/>
      <c r="Q243" s="225"/>
      <c r="R243" s="225"/>
      <c r="S243" s="225"/>
      <c r="T243" s="225"/>
      <c r="U243" s="225"/>
      <c r="V243" s="225"/>
      <c r="W243" s="225"/>
      <c r="X243" s="206"/>
      <c r="Y243" s="206"/>
      <c r="Z243" s="206"/>
      <c r="AA243" s="206"/>
      <c r="AB243" s="206"/>
      <c r="AC243" s="206"/>
      <c r="AD243" s="206"/>
      <c r="AE243" s="206"/>
      <c r="AF243" s="206"/>
      <c r="AG243" s="206" t="s">
        <v>280</v>
      </c>
      <c r="AH243" s="206"/>
      <c r="AI243" s="206"/>
      <c r="AJ243" s="206"/>
      <c r="AK243" s="206"/>
      <c r="AL243" s="206"/>
      <c r="AM243" s="206"/>
      <c r="AN243" s="206"/>
      <c r="AO243" s="206"/>
      <c r="AP243" s="206"/>
      <c r="AQ243" s="206"/>
      <c r="AR243" s="206"/>
      <c r="AS243" s="206"/>
      <c r="AT243" s="206"/>
      <c r="AU243" s="206"/>
      <c r="AV243" s="206"/>
      <c r="AW243" s="206"/>
      <c r="AX243" s="206"/>
      <c r="AY243" s="206"/>
      <c r="AZ243" s="206"/>
      <c r="BA243" s="206"/>
      <c r="BB243" s="206"/>
      <c r="BC243" s="206"/>
      <c r="BD243" s="206"/>
      <c r="BE243" s="206"/>
      <c r="BF243" s="206"/>
      <c r="BG243" s="206"/>
      <c r="BH243" s="206"/>
    </row>
    <row r="244" spans="1:60" ht="20.399999999999999" outlineLevel="1" x14ac:dyDescent="0.25">
      <c r="A244" s="223"/>
      <c r="B244" s="224"/>
      <c r="C244" s="257" t="s">
        <v>1278</v>
      </c>
      <c r="D244" s="228"/>
      <c r="E244" s="229">
        <v>16.776</v>
      </c>
      <c r="F244" s="225"/>
      <c r="G244" s="225"/>
      <c r="H244" s="225"/>
      <c r="I244" s="225"/>
      <c r="J244" s="225"/>
      <c r="K244" s="225"/>
      <c r="L244" s="225"/>
      <c r="M244" s="225"/>
      <c r="N244" s="225"/>
      <c r="O244" s="225"/>
      <c r="P244" s="225"/>
      <c r="Q244" s="225"/>
      <c r="R244" s="225"/>
      <c r="S244" s="225"/>
      <c r="T244" s="225"/>
      <c r="U244" s="225"/>
      <c r="V244" s="225"/>
      <c r="W244" s="225"/>
      <c r="X244" s="206"/>
      <c r="Y244" s="206"/>
      <c r="Z244" s="206"/>
      <c r="AA244" s="206"/>
      <c r="AB244" s="206"/>
      <c r="AC244" s="206"/>
      <c r="AD244" s="206"/>
      <c r="AE244" s="206"/>
      <c r="AF244" s="206"/>
      <c r="AG244" s="206" t="s">
        <v>280</v>
      </c>
      <c r="AH244" s="206">
        <v>2</v>
      </c>
      <c r="AI244" s="206"/>
      <c r="AJ244" s="206"/>
      <c r="AK244" s="206"/>
      <c r="AL244" s="206"/>
      <c r="AM244" s="206"/>
      <c r="AN244" s="206"/>
      <c r="AO244" s="206"/>
      <c r="AP244" s="206"/>
      <c r="AQ244" s="206"/>
      <c r="AR244" s="206"/>
      <c r="AS244" s="206"/>
      <c r="AT244" s="206"/>
      <c r="AU244" s="206"/>
      <c r="AV244" s="206"/>
      <c r="AW244" s="206"/>
      <c r="AX244" s="206"/>
      <c r="AY244" s="206"/>
      <c r="AZ244" s="206"/>
      <c r="BA244" s="206"/>
      <c r="BB244" s="206"/>
      <c r="BC244" s="206"/>
      <c r="BD244" s="206"/>
      <c r="BE244" s="206"/>
      <c r="BF244" s="206"/>
      <c r="BG244" s="206"/>
      <c r="BH244" s="206"/>
    </row>
    <row r="245" spans="1:60" ht="20.399999999999999" outlineLevel="1" x14ac:dyDescent="0.25">
      <c r="A245" s="223"/>
      <c r="B245" s="224"/>
      <c r="C245" s="257" t="s">
        <v>1279</v>
      </c>
      <c r="D245" s="228"/>
      <c r="E245" s="229">
        <v>17.64</v>
      </c>
      <c r="F245" s="225"/>
      <c r="G245" s="225"/>
      <c r="H245" s="225"/>
      <c r="I245" s="225"/>
      <c r="J245" s="225"/>
      <c r="K245" s="225"/>
      <c r="L245" s="225"/>
      <c r="M245" s="225"/>
      <c r="N245" s="225"/>
      <c r="O245" s="225"/>
      <c r="P245" s="225"/>
      <c r="Q245" s="225"/>
      <c r="R245" s="225"/>
      <c r="S245" s="225"/>
      <c r="T245" s="225"/>
      <c r="U245" s="225"/>
      <c r="V245" s="225"/>
      <c r="W245" s="225"/>
      <c r="X245" s="206"/>
      <c r="Y245" s="206"/>
      <c r="Z245" s="206"/>
      <c r="AA245" s="206"/>
      <c r="AB245" s="206"/>
      <c r="AC245" s="206"/>
      <c r="AD245" s="206"/>
      <c r="AE245" s="206"/>
      <c r="AF245" s="206"/>
      <c r="AG245" s="206" t="s">
        <v>280</v>
      </c>
      <c r="AH245" s="206">
        <v>2</v>
      </c>
      <c r="AI245" s="206"/>
      <c r="AJ245" s="206"/>
      <c r="AK245" s="206"/>
      <c r="AL245" s="206"/>
      <c r="AM245" s="206"/>
      <c r="AN245" s="206"/>
      <c r="AO245" s="206"/>
      <c r="AP245" s="206"/>
      <c r="AQ245" s="206"/>
      <c r="AR245" s="206"/>
      <c r="AS245" s="206"/>
      <c r="AT245" s="206"/>
      <c r="AU245" s="206"/>
      <c r="AV245" s="206"/>
      <c r="AW245" s="206"/>
      <c r="AX245" s="206"/>
      <c r="AY245" s="206"/>
      <c r="AZ245" s="206"/>
      <c r="BA245" s="206"/>
      <c r="BB245" s="206"/>
      <c r="BC245" s="206"/>
      <c r="BD245" s="206"/>
      <c r="BE245" s="206"/>
      <c r="BF245" s="206"/>
      <c r="BG245" s="206"/>
      <c r="BH245" s="206"/>
    </row>
    <row r="246" spans="1:60" outlineLevel="1" x14ac:dyDescent="0.25">
      <c r="A246" s="223"/>
      <c r="B246" s="224"/>
      <c r="C246" s="257" t="s">
        <v>1280</v>
      </c>
      <c r="D246" s="228"/>
      <c r="E246" s="229">
        <v>7.6680000000000001</v>
      </c>
      <c r="F246" s="225"/>
      <c r="G246" s="225"/>
      <c r="H246" s="225"/>
      <c r="I246" s="225"/>
      <c r="J246" s="225"/>
      <c r="K246" s="225"/>
      <c r="L246" s="225"/>
      <c r="M246" s="225"/>
      <c r="N246" s="225"/>
      <c r="O246" s="225"/>
      <c r="P246" s="225"/>
      <c r="Q246" s="225"/>
      <c r="R246" s="225"/>
      <c r="S246" s="225"/>
      <c r="T246" s="225"/>
      <c r="U246" s="225"/>
      <c r="V246" s="225"/>
      <c r="W246" s="225"/>
      <c r="X246" s="206"/>
      <c r="Y246" s="206"/>
      <c r="Z246" s="206"/>
      <c r="AA246" s="206"/>
      <c r="AB246" s="206"/>
      <c r="AC246" s="206"/>
      <c r="AD246" s="206"/>
      <c r="AE246" s="206"/>
      <c r="AF246" s="206"/>
      <c r="AG246" s="206" t="s">
        <v>280</v>
      </c>
      <c r="AH246" s="206">
        <v>2</v>
      </c>
      <c r="AI246" s="206"/>
      <c r="AJ246" s="206"/>
      <c r="AK246" s="206"/>
      <c r="AL246" s="206"/>
      <c r="AM246" s="206"/>
      <c r="AN246" s="206"/>
      <c r="AO246" s="206"/>
      <c r="AP246" s="206"/>
      <c r="AQ246" s="206"/>
      <c r="AR246" s="206"/>
      <c r="AS246" s="206"/>
      <c r="AT246" s="206"/>
      <c r="AU246" s="206"/>
      <c r="AV246" s="206"/>
      <c r="AW246" s="206"/>
      <c r="AX246" s="206"/>
      <c r="AY246" s="206"/>
      <c r="AZ246" s="206"/>
      <c r="BA246" s="206"/>
      <c r="BB246" s="206"/>
      <c r="BC246" s="206"/>
      <c r="BD246" s="206"/>
      <c r="BE246" s="206"/>
      <c r="BF246" s="206"/>
      <c r="BG246" s="206"/>
      <c r="BH246" s="206"/>
    </row>
    <row r="247" spans="1:60" outlineLevel="1" x14ac:dyDescent="0.25">
      <c r="A247" s="223"/>
      <c r="B247" s="224"/>
      <c r="C247" s="257" t="s">
        <v>1281</v>
      </c>
      <c r="D247" s="228"/>
      <c r="E247" s="229">
        <v>9.6679999999999993</v>
      </c>
      <c r="F247" s="225"/>
      <c r="G247" s="225"/>
      <c r="H247" s="225"/>
      <c r="I247" s="225"/>
      <c r="J247" s="225"/>
      <c r="K247" s="225"/>
      <c r="L247" s="225"/>
      <c r="M247" s="225"/>
      <c r="N247" s="225"/>
      <c r="O247" s="225"/>
      <c r="P247" s="225"/>
      <c r="Q247" s="225"/>
      <c r="R247" s="225"/>
      <c r="S247" s="225"/>
      <c r="T247" s="225"/>
      <c r="U247" s="225"/>
      <c r="V247" s="225"/>
      <c r="W247" s="225"/>
      <c r="X247" s="206"/>
      <c r="Y247" s="206"/>
      <c r="Z247" s="206"/>
      <c r="AA247" s="206"/>
      <c r="AB247" s="206"/>
      <c r="AC247" s="206"/>
      <c r="AD247" s="206"/>
      <c r="AE247" s="206"/>
      <c r="AF247" s="206"/>
      <c r="AG247" s="206" t="s">
        <v>280</v>
      </c>
      <c r="AH247" s="206">
        <v>2</v>
      </c>
      <c r="AI247" s="206"/>
      <c r="AJ247" s="206"/>
      <c r="AK247" s="206"/>
      <c r="AL247" s="206"/>
      <c r="AM247" s="206"/>
      <c r="AN247" s="206"/>
      <c r="AO247" s="206"/>
      <c r="AP247" s="206"/>
      <c r="AQ247" s="206"/>
      <c r="AR247" s="206"/>
      <c r="AS247" s="206"/>
      <c r="AT247" s="206"/>
      <c r="AU247" s="206"/>
      <c r="AV247" s="206"/>
      <c r="AW247" s="206"/>
      <c r="AX247" s="206"/>
      <c r="AY247" s="206"/>
      <c r="AZ247" s="206"/>
      <c r="BA247" s="206"/>
      <c r="BB247" s="206"/>
      <c r="BC247" s="206"/>
      <c r="BD247" s="206"/>
      <c r="BE247" s="206"/>
      <c r="BF247" s="206"/>
      <c r="BG247" s="206"/>
      <c r="BH247" s="206"/>
    </row>
    <row r="248" spans="1:60" outlineLevel="1" x14ac:dyDescent="0.25">
      <c r="A248" s="223"/>
      <c r="B248" s="224"/>
      <c r="C248" s="256" t="s">
        <v>762</v>
      </c>
      <c r="D248" s="228"/>
      <c r="E248" s="229"/>
      <c r="F248" s="225"/>
      <c r="G248" s="225"/>
      <c r="H248" s="225"/>
      <c r="I248" s="225"/>
      <c r="J248" s="225"/>
      <c r="K248" s="225"/>
      <c r="L248" s="225"/>
      <c r="M248" s="225"/>
      <c r="N248" s="225"/>
      <c r="O248" s="225"/>
      <c r="P248" s="225"/>
      <c r="Q248" s="225"/>
      <c r="R248" s="225"/>
      <c r="S248" s="225"/>
      <c r="T248" s="225"/>
      <c r="U248" s="225"/>
      <c r="V248" s="225"/>
      <c r="W248" s="225"/>
      <c r="X248" s="206"/>
      <c r="Y248" s="206"/>
      <c r="Z248" s="206"/>
      <c r="AA248" s="206"/>
      <c r="AB248" s="206"/>
      <c r="AC248" s="206"/>
      <c r="AD248" s="206"/>
      <c r="AE248" s="206"/>
      <c r="AF248" s="206"/>
      <c r="AG248" s="206" t="s">
        <v>280</v>
      </c>
      <c r="AH248" s="206"/>
      <c r="AI248" s="206"/>
      <c r="AJ248" s="206"/>
      <c r="AK248" s="206"/>
      <c r="AL248" s="206"/>
      <c r="AM248" s="206"/>
      <c r="AN248" s="206"/>
      <c r="AO248" s="206"/>
      <c r="AP248" s="206"/>
      <c r="AQ248" s="206"/>
      <c r="AR248" s="206"/>
      <c r="AS248" s="206"/>
      <c r="AT248" s="206"/>
      <c r="AU248" s="206"/>
      <c r="AV248" s="206"/>
      <c r="AW248" s="206"/>
      <c r="AX248" s="206"/>
      <c r="AY248" s="206"/>
      <c r="AZ248" s="206"/>
      <c r="BA248" s="206"/>
      <c r="BB248" s="206"/>
      <c r="BC248" s="206"/>
      <c r="BD248" s="206"/>
      <c r="BE248" s="206"/>
      <c r="BF248" s="206"/>
      <c r="BG248" s="206"/>
      <c r="BH248" s="206"/>
    </row>
    <row r="249" spans="1:60" outlineLevel="1" x14ac:dyDescent="0.25">
      <c r="A249" s="223"/>
      <c r="B249" s="224"/>
      <c r="C249" s="254" t="s">
        <v>1282</v>
      </c>
      <c r="D249" s="226"/>
      <c r="E249" s="227">
        <v>56.927199999999999</v>
      </c>
      <c r="F249" s="225"/>
      <c r="G249" s="225"/>
      <c r="H249" s="225"/>
      <c r="I249" s="225"/>
      <c r="J249" s="225"/>
      <c r="K249" s="225"/>
      <c r="L249" s="225"/>
      <c r="M249" s="225"/>
      <c r="N249" s="225"/>
      <c r="O249" s="225"/>
      <c r="P249" s="225"/>
      <c r="Q249" s="225"/>
      <c r="R249" s="225"/>
      <c r="S249" s="225"/>
      <c r="T249" s="225"/>
      <c r="U249" s="225"/>
      <c r="V249" s="225"/>
      <c r="W249" s="225"/>
      <c r="X249" s="206"/>
      <c r="Y249" s="206"/>
      <c r="Z249" s="206"/>
      <c r="AA249" s="206"/>
      <c r="AB249" s="206"/>
      <c r="AC249" s="206"/>
      <c r="AD249" s="206"/>
      <c r="AE249" s="206"/>
      <c r="AF249" s="206"/>
      <c r="AG249" s="206" t="s">
        <v>280</v>
      </c>
      <c r="AH249" s="206">
        <v>0</v>
      </c>
      <c r="AI249" s="206"/>
      <c r="AJ249" s="206"/>
      <c r="AK249" s="206"/>
      <c r="AL249" s="206"/>
      <c r="AM249" s="206"/>
      <c r="AN249" s="206"/>
      <c r="AO249" s="206"/>
      <c r="AP249" s="206"/>
      <c r="AQ249" s="206"/>
      <c r="AR249" s="206"/>
      <c r="AS249" s="206"/>
      <c r="AT249" s="206"/>
      <c r="AU249" s="206"/>
      <c r="AV249" s="206"/>
      <c r="AW249" s="206"/>
      <c r="AX249" s="206"/>
      <c r="AY249" s="206"/>
      <c r="AZ249" s="206"/>
      <c r="BA249" s="206"/>
      <c r="BB249" s="206"/>
      <c r="BC249" s="206"/>
      <c r="BD249" s="206"/>
      <c r="BE249" s="206"/>
      <c r="BF249" s="206"/>
      <c r="BG249" s="206"/>
      <c r="BH249" s="206"/>
    </row>
    <row r="250" spans="1:60" x14ac:dyDescent="0.25">
      <c r="A250" s="231" t="s">
        <v>271</v>
      </c>
      <c r="B250" s="232" t="s">
        <v>230</v>
      </c>
      <c r="C250" s="252" t="s">
        <v>231</v>
      </c>
      <c r="D250" s="233"/>
      <c r="E250" s="234"/>
      <c r="F250" s="235"/>
      <c r="G250" s="235">
        <f>SUMIF(AG251:AG307,"&lt;&gt;NOR",G251:G307)</f>
        <v>0</v>
      </c>
      <c r="H250" s="235"/>
      <c r="I250" s="235">
        <f>SUM(I251:I307)</f>
        <v>0</v>
      </c>
      <c r="J250" s="235"/>
      <c r="K250" s="235">
        <f>SUM(K251:K307)</f>
        <v>0</v>
      </c>
      <c r="L250" s="235"/>
      <c r="M250" s="235">
        <f>SUM(M251:M307)</f>
        <v>0</v>
      </c>
      <c r="N250" s="235"/>
      <c r="O250" s="235">
        <f>SUM(O251:O307)</f>
        <v>0.90000000000000013</v>
      </c>
      <c r="P250" s="235"/>
      <c r="Q250" s="236">
        <f>SUM(Q251:Q307)</f>
        <v>0.1</v>
      </c>
      <c r="R250" s="230"/>
      <c r="S250" s="230"/>
      <c r="T250" s="230"/>
      <c r="U250" s="230"/>
      <c r="V250" s="230">
        <f>SUM(V251:V307)</f>
        <v>60.19</v>
      </c>
      <c r="W250" s="230"/>
      <c r="AG250" t="s">
        <v>272</v>
      </c>
    </row>
    <row r="251" spans="1:60" outlineLevel="1" x14ac:dyDescent="0.25">
      <c r="A251" s="244">
        <v>49</v>
      </c>
      <c r="B251" s="245" t="s">
        <v>773</v>
      </c>
      <c r="C251" s="255" t="s">
        <v>774</v>
      </c>
      <c r="D251" s="246" t="s">
        <v>370</v>
      </c>
      <c r="E251" s="247">
        <v>157.72</v>
      </c>
      <c r="F251" s="248"/>
      <c r="G251" s="249">
        <f>ROUND(E251*F251,2)</f>
        <v>0</v>
      </c>
      <c r="H251" s="248"/>
      <c r="I251" s="249">
        <f>ROUND(E251*H251,2)</f>
        <v>0</v>
      </c>
      <c r="J251" s="248"/>
      <c r="K251" s="249">
        <f>ROUND(E251*J251,2)</f>
        <v>0</v>
      </c>
      <c r="L251" s="249">
        <v>21</v>
      </c>
      <c r="M251" s="249">
        <f>G251*(1+L251/100)</f>
        <v>0</v>
      </c>
      <c r="N251" s="249">
        <v>0</v>
      </c>
      <c r="O251" s="249">
        <f>ROUND(E251*N251,2)</f>
        <v>0</v>
      </c>
      <c r="P251" s="249">
        <v>0</v>
      </c>
      <c r="Q251" s="250">
        <f>ROUND(E251*P251,2)</f>
        <v>0</v>
      </c>
      <c r="R251" s="225"/>
      <c r="S251" s="225" t="s">
        <v>276</v>
      </c>
      <c r="T251" s="225" t="s">
        <v>277</v>
      </c>
      <c r="U251" s="225">
        <v>3.5000000000000003E-2</v>
      </c>
      <c r="V251" s="225">
        <f>ROUND(E251*U251,2)</f>
        <v>5.52</v>
      </c>
      <c r="W251" s="225"/>
      <c r="X251" s="206"/>
      <c r="Y251" s="206"/>
      <c r="Z251" s="206"/>
      <c r="AA251" s="206"/>
      <c r="AB251" s="206"/>
      <c r="AC251" s="206"/>
      <c r="AD251" s="206"/>
      <c r="AE251" s="206"/>
      <c r="AF251" s="206"/>
      <c r="AG251" s="206" t="s">
        <v>659</v>
      </c>
      <c r="AH251" s="206"/>
      <c r="AI251" s="206"/>
      <c r="AJ251" s="206"/>
      <c r="AK251" s="206"/>
      <c r="AL251" s="206"/>
      <c r="AM251" s="206"/>
      <c r="AN251" s="206"/>
      <c r="AO251" s="206"/>
      <c r="AP251" s="206"/>
      <c r="AQ251" s="206"/>
      <c r="AR251" s="206"/>
      <c r="AS251" s="206"/>
      <c r="AT251" s="206"/>
      <c r="AU251" s="206"/>
      <c r="AV251" s="206"/>
      <c r="AW251" s="206"/>
      <c r="AX251" s="206"/>
      <c r="AY251" s="206"/>
      <c r="AZ251" s="206"/>
      <c r="BA251" s="206"/>
      <c r="BB251" s="206"/>
      <c r="BC251" s="206"/>
      <c r="BD251" s="206"/>
      <c r="BE251" s="206"/>
      <c r="BF251" s="206"/>
      <c r="BG251" s="206"/>
      <c r="BH251" s="206"/>
    </row>
    <row r="252" spans="1:60" outlineLevel="1" x14ac:dyDescent="0.25">
      <c r="A252" s="237">
        <v>50</v>
      </c>
      <c r="B252" s="238" t="s">
        <v>780</v>
      </c>
      <c r="C252" s="253" t="s">
        <v>781</v>
      </c>
      <c r="D252" s="239" t="s">
        <v>370</v>
      </c>
      <c r="E252" s="240">
        <v>80.915000000000006</v>
      </c>
      <c r="F252" s="241"/>
      <c r="G252" s="242">
        <f>ROUND(E252*F252,2)</f>
        <v>0</v>
      </c>
      <c r="H252" s="241"/>
      <c r="I252" s="242">
        <f>ROUND(E252*H252,2)</f>
        <v>0</v>
      </c>
      <c r="J252" s="241"/>
      <c r="K252" s="242">
        <f>ROUND(E252*J252,2)</f>
        <v>0</v>
      </c>
      <c r="L252" s="242">
        <v>21</v>
      </c>
      <c r="M252" s="242">
        <f>G252*(1+L252/100)</f>
        <v>0</v>
      </c>
      <c r="N252" s="242">
        <v>3.0000000000000001E-5</v>
      </c>
      <c r="O252" s="242">
        <f>ROUND(E252*N252,2)</f>
        <v>0</v>
      </c>
      <c r="P252" s="242">
        <v>0</v>
      </c>
      <c r="Q252" s="243">
        <f>ROUND(E252*P252,2)</f>
        <v>0</v>
      </c>
      <c r="R252" s="225"/>
      <c r="S252" s="225" t="s">
        <v>276</v>
      </c>
      <c r="T252" s="225" t="s">
        <v>277</v>
      </c>
      <c r="U252" s="225">
        <v>0.13719999999999999</v>
      </c>
      <c r="V252" s="225">
        <f>ROUND(E252*U252,2)</f>
        <v>11.1</v>
      </c>
      <c r="W252" s="225"/>
      <c r="X252" s="206"/>
      <c r="Y252" s="206"/>
      <c r="Z252" s="206"/>
      <c r="AA252" s="206"/>
      <c r="AB252" s="206"/>
      <c r="AC252" s="206"/>
      <c r="AD252" s="206"/>
      <c r="AE252" s="206"/>
      <c r="AF252" s="206"/>
      <c r="AG252" s="206" t="s">
        <v>659</v>
      </c>
      <c r="AH252" s="206"/>
      <c r="AI252" s="206"/>
      <c r="AJ252" s="206"/>
      <c r="AK252" s="206"/>
      <c r="AL252" s="206"/>
      <c r="AM252" s="206"/>
      <c r="AN252" s="206"/>
      <c r="AO252" s="206"/>
      <c r="AP252" s="206"/>
      <c r="AQ252" s="206"/>
      <c r="AR252" s="206"/>
      <c r="AS252" s="206"/>
      <c r="AT252" s="206"/>
      <c r="AU252" s="206"/>
      <c r="AV252" s="206"/>
      <c r="AW252" s="206"/>
      <c r="AX252" s="206"/>
      <c r="AY252" s="206"/>
      <c r="AZ252" s="206"/>
      <c r="BA252" s="206"/>
      <c r="BB252" s="206"/>
      <c r="BC252" s="206"/>
      <c r="BD252" s="206"/>
      <c r="BE252" s="206"/>
      <c r="BF252" s="206"/>
      <c r="BG252" s="206"/>
      <c r="BH252" s="206"/>
    </row>
    <row r="253" spans="1:60" ht="20.399999999999999" outlineLevel="1" x14ac:dyDescent="0.25">
      <c r="A253" s="223"/>
      <c r="B253" s="224"/>
      <c r="C253" s="254" t="s">
        <v>1283</v>
      </c>
      <c r="D253" s="226"/>
      <c r="E253" s="227">
        <v>13.34</v>
      </c>
      <c r="F253" s="225"/>
      <c r="G253" s="225"/>
      <c r="H253" s="225"/>
      <c r="I253" s="225"/>
      <c r="J253" s="225"/>
      <c r="K253" s="225"/>
      <c r="L253" s="225"/>
      <c r="M253" s="225"/>
      <c r="N253" s="225"/>
      <c r="O253" s="225"/>
      <c r="P253" s="225"/>
      <c r="Q253" s="225"/>
      <c r="R253" s="225"/>
      <c r="S253" s="225"/>
      <c r="T253" s="225"/>
      <c r="U253" s="225"/>
      <c r="V253" s="225"/>
      <c r="W253" s="225"/>
      <c r="X253" s="206"/>
      <c r="Y253" s="206"/>
      <c r="Z253" s="206"/>
      <c r="AA253" s="206"/>
      <c r="AB253" s="206"/>
      <c r="AC253" s="206"/>
      <c r="AD253" s="206"/>
      <c r="AE253" s="206"/>
      <c r="AF253" s="206"/>
      <c r="AG253" s="206" t="s">
        <v>280</v>
      </c>
      <c r="AH253" s="206">
        <v>0</v>
      </c>
      <c r="AI253" s="206"/>
      <c r="AJ253" s="206"/>
      <c r="AK253" s="206"/>
      <c r="AL253" s="206"/>
      <c r="AM253" s="206"/>
      <c r="AN253" s="206"/>
      <c r="AO253" s="206"/>
      <c r="AP253" s="206"/>
      <c r="AQ253" s="206"/>
      <c r="AR253" s="206"/>
      <c r="AS253" s="206"/>
      <c r="AT253" s="206"/>
      <c r="AU253" s="206"/>
      <c r="AV253" s="206"/>
      <c r="AW253" s="206"/>
      <c r="AX253" s="206"/>
      <c r="AY253" s="206"/>
      <c r="AZ253" s="206"/>
      <c r="BA253" s="206"/>
      <c r="BB253" s="206"/>
      <c r="BC253" s="206"/>
      <c r="BD253" s="206"/>
      <c r="BE253" s="206"/>
      <c r="BF253" s="206"/>
      <c r="BG253" s="206"/>
      <c r="BH253" s="206"/>
    </row>
    <row r="254" spans="1:60" outlineLevel="1" x14ac:dyDescent="0.25">
      <c r="A254" s="223"/>
      <c r="B254" s="224"/>
      <c r="C254" s="254" t="s">
        <v>1284</v>
      </c>
      <c r="D254" s="226"/>
      <c r="E254" s="227">
        <v>19.690000000000001</v>
      </c>
      <c r="F254" s="225"/>
      <c r="G254" s="225"/>
      <c r="H254" s="225"/>
      <c r="I254" s="225"/>
      <c r="J254" s="225"/>
      <c r="K254" s="225"/>
      <c r="L254" s="225"/>
      <c r="M254" s="225"/>
      <c r="N254" s="225"/>
      <c r="O254" s="225"/>
      <c r="P254" s="225"/>
      <c r="Q254" s="225"/>
      <c r="R254" s="225"/>
      <c r="S254" s="225"/>
      <c r="T254" s="225"/>
      <c r="U254" s="225"/>
      <c r="V254" s="225"/>
      <c r="W254" s="225"/>
      <c r="X254" s="206"/>
      <c r="Y254" s="206"/>
      <c r="Z254" s="206"/>
      <c r="AA254" s="206"/>
      <c r="AB254" s="206"/>
      <c r="AC254" s="206"/>
      <c r="AD254" s="206"/>
      <c r="AE254" s="206"/>
      <c r="AF254" s="206"/>
      <c r="AG254" s="206" t="s">
        <v>280</v>
      </c>
      <c r="AH254" s="206">
        <v>0</v>
      </c>
      <c r="AI254" s="206"/>
      <c r="AJ254" s="206"/>
      <c r="AK254" s="206"/>
      <c r="AL254" s="206"/>
      <c r="AM254" s="206"/>
      <c r="AN254" s="206"/>
      <c r="AO254" s="206"/>
      <c r="AP254" s="206"/>
      <c r="AQ254" s="206"/>
      <c r="AR254" s="206"/>
      <c r="AS254" s="206"/>
      <c r="AT254" s="206"/>
      <c r="AU254" s="206"/>
      <c r="AV254" s="206"/>
      <c r="AW254" s="206"/>
      <c r="AX254" s="206"/>
      <c r="AY254" s="206"/>
      <c r="AZ254" s="206"/>
      <c r="BA254" s="206"/>
      <c r="BB254" s="206"/>
      <c r="BC254" s="206"/>
      <c r="BD254" s="206"/>
      <c r="BE254" s="206"/>
      <c r="BF254" s="206"/>
      <c r="BG254" s="206"/>
      <c r="BH254" s="206"/>
    </row>
    <row r="255" spans="1:60" ht="20.399999999999999" outlineLevel="1" x14ac:dyDescent="0.25">
      <c r="A255" s="223"/>
      <c r="B255" s="224"/>
      <c r="C255" s="254" t="s">
        <v>1285</v>
      </c>
      <c r="D255" s="226"/>
      <c r="E255" s="227">
        <v>22.17</v>
      </c>
      <c r="F255" s="225"/>
      <c r="G255" s="225"/>
      <c r="H255" s="225"/>
      <c r="I255" s="225"/>
      <c r="J255" s="225"/>
      <c r="K255" s="225"/>
      <c r="L255" s="225"/>
      <c r="M255" s="225"/>
      <c r="N255" s="225"/>
      <c r="O255" s="225"/>
      <c r="P255" s="225"/>
      <c r="Q255" s="225"/>
      <c r="R255" s="225"/>
      <c r="S255" s="225"/>
      <c r="T255" s="225"/>
      <c r="U255" s="225"/>
      <c r="V255" s="225"/>
      <c r="W255" s="225"/>
      <c r="X255" s="206"/>
      <c r="Y255" s="206"/>
      <c r="Z255" s="206"/>
      <c r="AA255" s="206"/>
      <c r="AB255" s="206"/>
      <c r="AC255" s="206"/>
      <c r="AD255" s="206"/>
      <c r="AE255" s="206"/>
      <c r="AF255" s="206"/>
      <c r="AG255" s="206" t="s">
        <v>280</v>
      </c>
      <c r="AH255" s="206">
        <v>0</v>
      </c>
      <c r="AI255" s="206"/>
      <c r="AJ255" s="206"/>
      <c r="AK255" s="206"/>
      <c r="AL255" s="206"/>
      <c r="AM255" s="206"/>
      <c r="AN255" s="206"/>
      <c r="AO255" s="206"/>
      <c r="AP255" s="206"/>
      <c r="AQ255" s="206"/>
      <c r="AR255" s="206"/>
      <c r="AS255" s="206"/>
      <c r="AT255" s="206"/>
      <c r="AU255" s="206"/>
      <c r="AV255" s="206"/>
      <c r="AW255" s="206"/>
      <c r="AX255" s="206"/>
      <c r="AY255" s="206"/>
      <c r="AZ255" s="206"/>
      <c r="BA255" s="206"/>
      <c r="BB255" s="206"/>
      <c r="BC255" s="206"/>
      <c r="BD255" s="206"/>
      <c r="BE255" s="206"/>
      <c r="BF255" s="206"/>
      <c r="BG255" s="206"/>
      <c r="BH255" s="206"/>
    </row>
    <row r="256" spans="1:60" ht="20.399999999999999" outlineLevel="1" x14ac:dyDescent="0.25">
      <c r="A256" s="223"/>
      <c r="B256" s="224"/>
      <c r="C256" s="254" t="s">
        <v>1286</v>
      </c>
      <c r="D256" s="226"/>
      <c r="E256" s="227">
        <v>17.899999999999999</v>
      </c>
      <c r="F256" s="225"/>
      <c r="G256" s="225"/>
      <c r="H256" s="225"/>
      <c r="I256" s="225"/>
      <c r="J256" s="225"/>
      <c r="K256" s="225"/>
      <c r="L256" s="225"/>
      <c r="M256" s="225"/>
      <c r="N256" s="225"/>
      <c r="O256" s="225"/>
      <c r="P256" s="225"/>
      <c r="Q256" s="225"/>
      <c r="R256" s="225"/>
      <c r="S256" s="225"/>
      <c r="T256" s="225"/>
      <c r="U256" s="225"/>
      <c r="V256" s="225"/>
      <c r="W256" s="225"/>
      <c r="X256" s="206"/>
      <c r="Y256" s="206"/>
      <c r="Z256" s="206"/>
      <c r="AA256" s="206"/>
      <c r="AB256" s="206"/>
      <c r="AC256" s="206"/>
      <c r="AD256" s="206"/>
      <c r="AE256" s="206"/>
      <c r="AF256" s="206"/>
      <c r="AG256" s="206" t="s">
        <v>280</v>
      </c>
      <c r="AH256" s="206">
        <v>0</v>
      </c>
      <c r="AI256" s="206"/>
      <c r="AJ256" s="206"/>
      <c r="AK256" s="206"/>
      <c r="AL256" s="206"/>
      <c r="AM256" s="206"/>
      <c r="AN256" s="206"/>
      <c r="AO256" s="206"/>
      <c r="AP256" s="206"/>
      <c r="AQ256" s="206"/>
      <c r="AR256" s="206"/>
      <c r="AS256" s="206"/>
      <c r="AT256" s="206"/>
      <c r="AU256" s="206"/>
      <c r="AV256" s="206"/>
      <c r="AW256" s="206"/>
      <c r="AX256" s="206"/>
      <c r="AY256" s="206"/>
      <c r="AZ256" s="206"/>
      <c r="BA256" s="206"/>
      <c r="BB256" s="206"/>
      <c r="BC256" s="206"/>
      <c r="BD256" s="206"/>
      <c r="BE256" s="206"/>
      <c r="BF256" s="206"/>
      <c r="BG256" s="206"/>
      <c r="BH256" s="206"/>
    </row>
    <row r="257" spans="1:60" outlineLevel="1" x14ac:dyDescent="0.25">
      <c r="A257" s="223"/>
      <c r="B257" s="224"/>
      <c r="C257" s="254" t="s">
        <v>1287</v>
      </c>
      <c r="D257" s="226"/>
      <c r="E257" s="227">
        <v>5.46</v>
      </c>
      <c r="F257" s="225"/>
      <c r="G257" s="225"/>
      <c r="H257" s="225"/>
      <c r="I257" s="225"/>
      <c r="J257" s="225"/>
      <c r="K257" s="225"/>
      <c r="L257" s="225"/>
      <c r="M257" s="225"/>
      <c r="N257" s="225"/>
      <c r="O257" s="225"/>
      <c r="P257" s="225"/>
      <c r="Q257" s="225"/>
      <c r="R257" s="225"/>
      <c r="S257" s="225"/>
      <c r="T257" s="225"/>
      <c r="U257" s="225"/>
      <c r="V257" s="225"/>
      <c r="W257" s="225"/>
      <c r="X257" s="206"/>
      <c r="Y257" s="206"/>
      <c r="Z257" s="206"/>
      <c r="AA257" s="206"/>
      <c r="AB257" s="206"/>
      <c r="AC257" s="206"/>
      <c r="AD257" s="206"/>
      <c r="AE257" s="206"/>
      <c r="AF257" s="206"/>
      <c r="AG257" s="206" t="s">
        <v>280</v>
      </c>
      <c r="AH257" s="206">
        <v>0</v>
      </c>
      <c r="AI257" s="206"/>
      <c r="AJ257" s="206"/>
      <c r="AK257" s="206"/>
      <c r="AL257" s="206"/>
      <c r="AM257" s="206"/>
      <c r="AN257" s="206"/>
      <c r="AO257" s="206"/>
      <c r="AP257" s="206"/>
      <c r="AQ257" s="206"/>
      <c r="AR257" s="206"/>
      <c r="AS257" s="206"/>
      <c r="AT257" s="206"/>
      <c r="AU257" s="206"/>
      <c r="AV257" s="206"/>
      <c r="AW257" s="206"/>
      <c r="AX257" s="206"/>
      <c r="AY257" s="206"/>
      <c r="AZ257" s="206"/>
      <c r="BA257" s="206"/>
      <c r="BB257" s="206"/>
      <c r="BC257" s="206"/>
      <c r="BD257" s="206"/>
      <c r="BE257" s="206"/>
      <c r="BF257" s="206"/>
      <c r="BG257" s="206"/>
      <c r="BH257" s="206"/>
    </row>
    <row r="258" spans="1:60" ht="20.399999999999999" outlineLevel="1" x14ac:dyDescent="0.25">
      <c r="A258" s="223"/>
      <c r="B258" s="224"/>
      <c r="C258" s="254" t="s">
        <v>1288</v>
      </c>
      <c r="D258" s="226"/>
      <c r="E258" s="227">
        <v>2.355</v>
      </c>
      <c r="F258" s="225"/>
      <c r="G258" s="225"/>
      <c r="H258" s="225"/>
      <c r="I258" s="225"/>
      <c r="J258" s="225"/>
      <c r="K258" s="225"/>
      <c r="L258" s="225"/>
      <c r="M258" s="225"/>
      <c r="N258" s="225"/>
      <c r="O258" s="225"/>
      <c r="P258" s="225"/>
      <c r="Q258" s="225"/>
      <c r="R258" s="225"/>
      <c r="S258" s="225"/>
      <c r="T258" s="225"/>
      <c r="U258" s="225"/>
      <c r="V258" s="225"/>
      <c r="W258" s="225"/>
      <c r="X258" s="206"/>
      <c r="Y258" s="206"/>
      <c r="Z258" s="206"/>
      <c r="AA258" s="206"/>
      <c r="AB258" s="206"/>
      <c r="AC258" s="206"/>
      <c r="AD258" s="206"/>
      <c r="AE258" s="206"/>
      <c r="AF258" s="206"/>
      <c r="AG258" s="206" t="s">
        <v>280</v>
      </c>
      <c r="AH258" s="206">
        <v>0</v>
      </c>
      <c r="AI258" s="206"/>
      <c r="AJ258" s="206"/>
      <c r="AK258" s="206"/>
      <c r="AL258" s="206"/>
      <c r="AM258" s="206"/>
      <c r="AN258" s="206"/>
      <c r="AO258" s="206"/>
      <c r="AP258" s="206"/>
      <c r="AQ258" s="206"/>
      <c r="AR258" s="206"/>
      <c r="AS258" s="206"/>
      <c r="AT258" s="206"/>
      <c r="AU258" s="206"/>
      <c r="AV258" s="206"/>
      <c r="AW258" s="206"/>
      <c r="AX258" s="206"/>
      <c r="AY258" s="206"/>
      <c r="AZ258" s="206"/>
      <c r="BA258" s="206"/>
      <c r="BB258" s="206"/>
      <c r="BC258" s="206"/>
      <c r="BD258" s="206"/>
      <c r="BE258" s="206"/>
      <c r="BF258" s="206"/>
      <c r="BG258" s="206"/>
      <c r="BH258" s="206"/>
    </row>
    <row r="259" spans="1:60" outlineLevel="1" x14ac:dyDescent="0.25">
      <c r="A259" s="237">
        <v>51</v>
      </c>
      <c r="B259" s="238" t="s">
        <v>789</v>
      </c>
      <c r="C259" s="253" t="s">
        <v>790</v>
      </c>
      <c r="D259" s="239" t="s">
        <v>314</v>
      </c>
      <c r="E259" s="240">
        <v>98.54</v>
      </c>
      <c r="F259" s="241"/>
      <c r="G259" s="242">
        <f>ROUND(E259*F259,2)</f>
        <v>0</v>
      </c>
      <c r="H259" s="241"/>
      <c r="I259" s="242">
        <f>ROUND(E259*H259,2)</f>
        <v>0</v>
      </c>
      <c r="J259" s="241"/>
      <c r="K259" s="242">
        <f>ROUND(E259*J259,2)</f>
        <v>0</v>
      </c>
      <c r="L259" s="242">
        <v>21</v>
      </c>
      <c r="M259" s="242">
        <f>G259*(1+L259/100)</f>
        <v>0</v>
      </c>
      <c r="N259" s="242">
        <v>0</v>
      </c>
      <c r="O259" s="242">
        <f>ROUND(E259*N259,2)</f>
        <v>0</v>
      </c>
      <c r="P259" s="242">
        <v>1E-3</v>
      </c>
      <c r="Q259" s="243">
        <f>ROUND(E259*P259,2)</f>
        <v>0.1</v>
      </c>
      <c r="R259" s="225"/>
      <c r="S259" s="225" t="s">
        <v>276</v>
      </c>
      <c r="T259" s="225" t="s">
        <v>277</v>
      </c>
      <c r="U259" s="225">
        <v>0.105</v>
      </c>
      <c r="V259" s="225">
        <f>ROUND(E259*U259,2)</f>
        <v>10.35</v>
      </c>
      <c r="W259" s="225"/>
      <c r="X259" s="206"/>
      <c r="Y259" s="206"/>
      <c r="Z259" s="206"/>
      <c r="AA259" s="206"/>
      <c r="AB259" s="206"/>
      <c r="AC259" s="206"/>
      <c r="AD259" s="206"/>
      <c r="AE259" s="206"/>
      <c r="AF259" s="206"/>
      <c r="AG259" s="206" t="s">
        <v>659</v>
      </c>
      <c r="AH259" s="206"/>
      <c r="AI259" s="206"/>
      <c r="AJ259" s="206"/>
      <c r="AK259" s="206"/>
      <c r="AL259" s="206"/>
      <c r="AM259" s="206"/>
      <c r="AN259" s="206"/>
      <c r="AO259" s="206"/>
      <c r="AP259" s="206"/>
      <c r="AQ259" s="206"/>
      <c r="AR259" s="206"/>
      <c r="AS259" s="206"/>
      <c r="AT259" s="206"/>
      <c r="AU259" s="206"/>
      <c r="AV259" s="206"/>
      <c r="AW259" s="206"/>
      <c r="AX259" s="206"/>
      <c r="AY259" s="206"/>
      <c r="AZ259" s="206"/>
      <c r="BA259" s="206"/>
      <c r="BB259" s="206"/>
      <c r="BC259" s="206"/>
      <c r="BD259" s="206"/>
      <c r="BE259" s="206"/>
      <c r="BF259" s="206"/>
      <c r="BG259" s="206"/>
      <c r="BH259" s="206"/>
    </row>
    <row r="260" spans="1:60" outlineLevel="1" x14ac:dyDescent="0.25">
      <c r="A260" s="223"/>
      <c r="B260" s="224"/>
      <c r="C260" s="254" t="s">
        <v>1225</v>
      </c>
      <c r="D260" s="226"/>
      <c r="E260" s="227">
        <v>11.99</v>
      </c>
      <c r="F260" s="225"/>
      <c r="G260" s="225"/>
      <c r="H260" s="225"/>
      <c r="I260" s="225"/>
      <c r="J260" s="225"/>
      <c r="K260" s="225"/>
      <c r="L260" s="225"/>
      <c r="M260" s="225"/>
      <c r="N260" s="225"/>
      <c r="O260" s="225"/>
      <c r="P260" s="225"/>
      <c r="Q260" s="225"/>
      <c r="R260" s="225"/>
      <c r="S260" s="225"/>
      <c r="T260" s="225"/>
      <c r="U260" s="225"/>
      <c r="V260" s="225"/>
      <c r="W260" s="225"/>
      <c r="X260" s="206"/>
      <c r="Y260" s="206"/>
      <c r="Z260" s="206"/>
      <c r="AA260" s="206"/>
      <c r="AB260" s="206"/>
      <c r="AC260" s="206"/>
      <c r="AD260" s="206"/>
      <c r="AE260" s="206"/>
      <c r="AF260" s="206"/>
      <c r="AG260" s="206" t="s">
        <v>280</v>
      </c>
      <c r="AH260" s="206">
        <v>0</v>
      </c>
      <c r="AI260" s="206"/>
      <c r="AJ260" s="206"/>
      <c r="AK260" s="206"/>
      <c r="AL260" s="206"/>
      <c r="AM260" s="206"/>
      <c r="AN260" s="206"/>
      <c r="AO260" s="206"/>
      <c r="AP260" s="206"/>
      <c r="AQ260" s="206"/>
      <c r="AR260" s="206"/>
      <c r="AS260" s="206"/>
      <c r="AT260" s="206"/>
      <c r="AU260" s="206"/>
      <c r="AV260" s="206"/>
      <c r="AW260" s="206"/>
      <c r="AX260" s="206"/>
      <c r="AY260" s="206"/>
      <c r="AZ260" s="206"/>
      <c r="BA260" s="206"/>
      <c r="BB260" s="206"/>
      <c r="BC260" s="206"/>
      <c r="BD260" s="206"/>
      <c r="BE260" s="206"/>
      <c r="BF260" s="206"/>
      <c r="BG260" s="206"/>
      <c r="BH260" s="206"/>
    </row>
    <row r="261" spans="1:60" outlineLevel="1" x14ac:dyDescent="0.25">
      <c r="A261" s="223"/>
      <c r="B261" s="224"/>
      <c r="C261" s="254" t="s">
        <v>1202</v>
      </c>
      <c r="D261" s="226"/>
      <c r="E261" s="227">
        <v>27.93</v>
      </c>
      <c r="F261" s="225"/>
      <c r="G261" s="225"/>
      <c r="H261" s="225"/>
      <c r="I261" s="225"/>
      <c r="J261" s="225"/>
      <c r="K261" s="225"/>
      <c r="L261" s="225"/>
      <c r="M261" s="225"/>
      <c r="N261" s="225"/>
      <c r="O261" s="225"/>
      <c r="P261" s="225"/>
      <c r="Q261" s="225"/>
      <c r="R261" s="225"/>
      <c r="S261" s="225"/>
      <c r="T261" s="225"/>
      <c r="U261" s="225"/>
      <c r="V261" s="225"/>
      <c r="W261" s="225"/>
      <c r="X261" s="206"/>
      <c r="Y261" s="206"/>
      <c r="Z261" s="206"/>
      <c r="AA261" s="206"/>
      <c r="AB261" s="206"/>
      <c r="AC261" s="206"/>
      <c r="AD261" s="206"/>
      <c r="AE261" s="206"/>
      <c r="AF261" s="206"/>
      <c r="AG261" s="206" t="s">
        <v>280</v>
      </c>
      <c r="AH261" s="206">
        <v>0</v>
      </c>
      <c r="AI261" s="206"/>
      <c r="AJ261" s="206"/>
      <c r="AK261" s="206"/>
      <c r="AL261" s="206"/>
      <c r="AM261" s="206"/>
      <c r="AN261" s="206"/>
      <c r="AO261" s="206"/>
      <c r="AP261" s="206"/>
      <c r="AQ261" s="206"/>
      <c r="AR261" s="206"/>
      <c r="AS261" s="206"/>
      <c r="AT261" s="206"/>
      <c r="AU261" s="206"/>
      <c r="AV261" s="206"/>
      <c r="AW261" s="206"/>
      <c r="AX261" s="206"/>
      <c r="AY261" s="206"/>
      <c r="AZ261" s="206"/>
      <c r="BA261" s="206"/>
      <c r="BB261" s="206"/>
      <c r="BC261" s="206"/>
      <c r="BD261" s="206"/>
      <c r="BE261" s="206"/>
      <c r="BF261" s="206"/>
      <c r="BG261" s="206"/>
      <c r="BH261" s="206"/>
    </row>
    <row r="262" spans="1:60" outlineLevel="1" x14ac:dyDescent="0.25">
      <c r="A262" s="223"/>
      <c r="B262" s="224"/>
      <c r="C262" s="254" t="s">
        <v>1226</v>
      </c>
      <c r="D262" s="226"/>
      <c r="E262" s="227">
        <v>38.58</v>
      </c>
      <c r="F262" s="225"/>
      <c r="G262" s="225"/>
      <c r="H262" s="225"/>
      <c r="I262" s="225"/>
      <c r="J262" s="225"/>
      <c r="K262" s="225"/>
      <c r="L262" s="225"/>
      <c r="M262" s="225"/>
      <c r="N262" s="225"/>
      <c r="O262" s="225"/>
      <c r="P262" s="225"/>
      <c r="Q262" s="225"/>
      <c r="R262" s="225"/>
      <c r="S262" s="225"/>
      <c r="T262" s="225"/>
      <c r="U262" s="225"/>
      <c r="V262" s="225"/>
      <c r="W262" s="225"/>
      <c r="X262" s="206"/>
      <c r="Y262" s="206"/>
      <c r="Z262" s="206"/>
      <c r="AA262" s="206"/>
      <c r="AB262" s="206"/>
      <c r="AC262" s="206"/>
      <c r="AD262" s="206"/>
      <c r="AE262" s="206"/>
      <c r="AF262" s="206"/>
      <c r="AG262" s="206" t="s">
        <v>280</v>
      </c>
      <c r="AH262" s="206">
        <v>0</v>
      </c>
      <c r="AI262" s="206"/>
      <c r="AJ262" s="206"/>
      <c r="AK262" s="206"/>
      <c r="AL262" s="206"/>
      <c r="AM262" s="206"/>
      <c r="AN262" s="206"/>
      <c r="AO262" s="206"/>
      <c r="AP262" s="206"/>
      <c r="AQ262" s="206"/>
      <c r="AR262" s="206"/>
      <c r="AS262" s="206"/>
      <c r="AT262" s="206"/>
      <c r="AU262" s="206"/>
      <c r="AV262" s="206"/>
      <c r="AW262" s="206"/>
      <c r="AX262" s="206"/>
      <c r="AY262" s="206"/>
      <c r="AZ262" s="206"/>
      <c r="BA262" s="206"/>
      <c r="BB262" s="206"/>
      <c r="BC262" s="206"/>
      <c r="BD262" s="206"/>
      <c r="BE262" s="206"/>
      <c r="BF262" s="206"/>
      <c r="BG262" s="206"/>
      <c r="BH262" s="206"/>
    </row>
    <row r="263" spans="1:60" outlineLevel="1" x14ac:dyDescent="0.25">
      <c r="A263" s="223"/>
      <c r="B263" s="224"/>
      <c r="C263" s="254" t="s">
        <v>1204</v>
      </c>
      <c r="D263" s="226"/>
      <c r="E263" s="227">
        <v>10.93</v>
      </c>
      <c r="F263" s="225"/>
      <c r="G263" s="225"/>
      <c r="H263" s="225"/>
      <c r="I263" s="225"/>
      <c r="J263" s="225"/>
      <c r="K263" s="225"/>
      <c r="L263" s="225"/>
      <c r="M263" s="225"/>
      <c r="N263" s="225"/>
      <c r="O263" s="225"/>
      <c r="P263" s="225"/>
      <c r="Q263" s="225"/>
      <c r="R263" s="225"/>
      <c r="S263" s="225"/>
      <c r="T263" s="225"/>
      <c r="U263" s="225"/>
      <c r="V263" s="225"/>
      <c r="W263" s="225"/>
      <c r="X263" s="206"/>
      <c r="Y263" s="206"/>
      <c r="Z263" s="206"/>
      <c r="AA263" s="206"/>
      <c r="AB263" s="206"/>
      <c r="AC263" s="206"/>
      <c r="AD263" s="206"/>
      <c r="AE263" s="206"/>
      <c r="AF263" s="206"/>
      <c r="AG263" s="206" t="s">
        <v>280</v>
      </c>
      <c r="AH263" s="206">
        <v>0</v>
      </c>
      <c r="AI263" s="206"/>
      <c r="AJ263" s="206"/>
      <c r="AK263" s="206"/>
      <c r="AL263" s="206"/>
      <c r="AM263" s="206"/>
      <c r="AN263" s="206"/>
      <c r="AO263" s="206"/>
      <c r="AP263" s="206"/>
      <c r="AQ263" s="206"/>
      <c r="AR263" s="206"/>
      <c r="AS263" s="206"/>
      <c r="AT263" s="206"/>
      <c r="AU263" s="206"/>
      <c r="AV263" s="206"/>
      <c r="AW263" s="206"/>
      <c r="AX263" s="206"/>
      <c r="AY263" s="206"/>
      <c r="AZ263" s="206"/>
      <c r="BA263" s="206"/>
      <c r="BB263" s="206"/>
      <c r="BC263" s="206"/>
      <c r="BD263" s="206"/>
      <c r="BE263" s="206"/>
      <c r="BF263" s="206"/>
      <c r="BG263" s="206"/>
      <c r="BH263" s="206"/>
    </row>
    <row r="264" spans="1:60" outlineLevel="1" x14ac:dyDescent="0.25">
      <c r="A264" s="223"/>
      <c r="B264" s="224"/>
      <c r="C264" s="254" t="s">
        <v>1205</v>
      </c>
      <c r="D264" s="226"/>
      <c r="E264" s="227">
        <v>6.99</v>
      </c>
      <c r="F264" s="225"/>
      <c r="G264" s="225"/>
      <c r="H264" s="225"/>
      <c r="I264" s="225"/>
      <c r="J264" s="225"/>
      <c r="K264" s="225"/>
      <c r="L264" s="225"/>
      <c r="M264" s="225"/>
      <c r="N264" s="225"/>
      <c r="O264" s="225"/>
      <c r="P264" s="225"/>
      <c r="Q264" s="225"/>
      <c r="R264" s="225"/>
      <c r="S264" s="225"/>
      <c r="T264" s="225"/>
      <c r="U264" s="225"/>
      <c r="V264" s="225"/>
      <c r="W264" s="225"/>
      <c r="X264" s="206"/>
      <c r="Y264" s="206"/>
      <c r="Z264" s="206"/>
      <c r="AA264" s="206"/>
      <c r="AB264" s="206"/>
      <c r="AC264" s="206"/>
      <c r="AD264" s="206"/>
      <c r="AE264" s="206"/>
      <c r="AF264" s="206"/>
      <c r="AG264" s="206" t="s">
        <v>280</v>
      </c>
      <c r="AH264" s="206">
        <v>0</v>
      </c>
      <c r="AI264" s="206"/>
      <c r="AJ264" s="206"/>
      <c r="AK264" s="206"/>
      <c r="AL264" s="206"/>
      <c r="AM264" s="206"/>
      <c r="AN264" s="206"/>
      <c r="AO264" s="206"/>
      <c r="AP264" s="206"/>
      <c r="AQ264" s="206"/>
      <c r="AR264" s="206"/>
      <c r="AS264" s="206"/>
      <c r="AT264" s="206"/>
      <c r="AU264" s="206"/>
      <c r="AV264" s="206"/>
      <c r="AW264" s="206"/>
      <c r="AX264" s="206"/>
      <c r="AY264" s="206"/>
      <c r="AZ264" s="206"/>
      <c r="BA264" s="206"/>
      <c r="BB264" s="206"/>
      <c r="BC264" s="206"/>
      <c r="BD264" s="206"/>
      <c r="BE264" s="206"/>
      <c r="BF264" s="206"/>
      <c r="BG264" s="206"/>
      <c r="BH264" s="206"/>
    </row>
    <row r="265" spans="1:60" outlineLevel="1" x14ac:dyDescent="0.25">
      <c r="A265" s="223"/>
      <c r="B265" s="224"/>
      <c r="C265" s="254" t="s">
        <v>1230</v>
      </c>
      <c r="D265" s="226"/>
      <c r="E265" s="227">
        <v>2.12</v>
      </c>
      <c r="F265" s="225"/>
      <c r="G265" s="225"/>
      <c r="H265" s="225"/>
      <c r="I265" s="225"/>
      <c r="J265" s="225"/>
      <c r="K265" s="225"/>
      <c r="L265" s="225"/>
      <c r="M265" s="225"/>
      <c r="N265" s="225"/>
      <c r="O265" s="225"/>
      <c r="P265" s="225"/>
      <c r="Q265" s="225"/>
      <c r="R265" s="225"/>
      <c r="S265" s="225"/>
      <c r="T265" s="225"/>
      <c r="U265" s="225"/>
      <c r="V265" s="225"/>
      <c r="W265" s="225"/>
      <c r="X265" s="206"/>
      <c r="Y265" s="206"/>
      <c r="Z265" s="206"/>
      <c r="AA265" s="206"/>
      <c r="AB265" s="206"/>
      <c r="AC265" s="206"/>
      <c r="AD265" s="206"/>
      <c r="AE265" s="206"/>
      <c r="AF265" s="206"/>
      <c r="AG265" s="206" t="s">
        <v>280</v>
      </c>
      <c r="AH265" s="206">
        <v>0</v>
      </c>
      <c r="AI265" s="206"/>
      <c r="AJ265" s="206"/>
      <c r="AK265" s="206"/>
      <c r="AL265" s="206"/>
      <c r="AM265" s="206"/>
      <c r="AN265" s="206"/>
      <c r="AO265" s="206"/>
      <c r="AP265" s="206"/>
      <c r="AQ265" s="206"/>
      <c r="AR265" s="206"/>
      <c r="AS265" s="206"/>
      <c r="AT265" s="206"/>
      <c r="AU265" s="206"/>
      <c r="AV265" s="206"/>
      <c r="AW265" s="206"/>
      <c r="AX265" s="206"/>
      <c r="AY265" s="206"/>
      <c r="AZ265" s="206"/>
      <c r="BA265" s="206"/>
      <c r="BB265" s="206"/>
      <c r="BC265" s="206"/>
      <c r="BD265" s="206"/>
      <c r="BE265" s="206"/>
      <c r="BF265" s="206"/>
      <c r="BG265" s="206"/>
      <c r="BH265" s="206"/>
    </row>
    <row r="266" spans="1:60" ht="20.399999999999999" outlineLevel="1" x14ac:dyDescent="0.25">
      <c r="A266" s="237">
        <v>52</v>
      </c>
      <c r="B266" s="238" t="s">
        <v>796</v>
      </c>
      <c r="C266" s="253" t="s">
        <v>797</v>
      </c>
      <c r="D266" s="239" t="s">
        <v>314</v>
      </c>
      <c r="E266" s="240">
        <v>98.68</v>
      </c>
      <c r="F266" s="241"/>
      <c r="G266" s="242">
        <f>ROUND(E266*F266,2)</f>
        <v>0</v>
      </c>
      <c r="H266" s="241"/>
      <c r="I266" s="242">
        <f>ROUND(E266*H266,2)</f>
        <v>0</v>
      </c>
      <c r="J266" s="241"/>
      <c r="K266" s="242">
        <f>ROUND(E266*J266,2)</f>
        <v>0</v>
      </c>
      <c r="L266" s="242">
        <v>21</v>
      </c>
      <c r="M266" s="242">
        <f>G266*(1+L266/100)</f>
        <v>0</v>
      </c>
      <c r="N266" s="242">
        <v>2.5000000000000001E-4</v>
      </c>
      <c r="O266" s="242">
        <f>ROUND(E266*N266,2)</f>
        <v>0.02</v>
      </c>
      <c r="P266" s="242">
        <v>0</v>
      </c>
      <c r="Q266" s="243">
        <f>ROUND(E266*P266,2)</f>
        <v>0</v>
      </c>
      <c r="R266" s="225"/>
      <c r="S266" s="225" t="s">
        <v>276</v>
      </c>
      <c r="T266" s="225" t="s">
        <v>277</v>
      </c>
      <c r="U266" s="225">
        <v>0.25840000000000002</v>
      </c>
      <c r="V266" s="225">
        <f>ROUND(E266*U266,2)</f>
        <v>25.5</v>
      </c>
      <c r="W266" s="225"/>
      <c r="X266" s="206"/>
      <c r="Y266" s="206"/>
      <c r="Z266" s="206"/>
      <c r="AA266" s="206"/>
      <c r="AB266" s="206"/>
      <c r="AC266" s="206"/>
      <c r="AD266" s="206"/>
      <c r="AE266" s="206"/>
      <c r="AF266" s="206"/>
      <c r="AG266" s="206" t="s">
        <v>659</v>
      </c>
      <c r="AH266" s="206"/>
      <c r="AI266" s="206"/>
      <c r="AJ266" s="206"/>
      <c r="AK266" s="206"/>
      <c r="AL266" s="206"/>
      <c r="AM266" s="206"/>
      <c r="AN266" s="206"/>
      <c r="AO266" s="206"/>
      <c r="AP266" s="206"/>
      <c r="AQ266" s="206"/>
      <c r="AR266" s="206"/>
      <c r="AS266" s="206"/>
      <c r="AT266" s="206"/>
      <c r="AU266" s="206"/>
      <c r="AV266" s="206"/>
      <c r="AW266" s="206"/>
      <c r="AX266" s="206"/>
      <c r="AY266" s="206"/>
      <c r="AZ266" s="206"/>
      <c r="BA266" s="206"/>
      <c r="BB266" s="206"/>
      <c r="BC266" s="206"/>
      <c r="BD266" s="206"/>
      <c r="BE266" s="206"/>
      <c r="BF266" s="206"/>
      <c r="BG266" s="206"/>
      <c r="BH266" s="206"/>
    </row>
    <row r="267" spans="1:60" outlineLevel="1" x14ac:dyDescent="0.25">
      <c r="A267" s="223"/>
      <c r="B267" s="224"/>
      <c r="C267" s="254" t="s">
        <v>1225</v>
      </c>
      <c r="D267" s="226"/>
      <c r="E267" s="227">
        <v>11.99</v>
      </c>
      <c r="F267" s="225"/>
      <c r="G267" s="225"/>
      <c r="H267" s="225"/>
      <c r="I267" s="225"/>
      <c r="J267" s="225"/>
      <c r="K267" s="225"/>
      <c r="L267" s="225"/>
      <c r="M267" s="225"/>
      <c r="N267" s="225"/>
      <c r="O267" s="225"/>
      <c r="P267" s="225"/>
      <c r="Q267" s="225"/>
      <c r="R267" s="225"/>
      <c r="S267" s="225"/>
      <c r="T267" s="225"/>
      <c r="U267" s="225"/>
      <c r="V267" s="225"/>
      <c r="W267" s="225"/>
      <c r="X267" s="206"/>
      <c r="Y267" s="206"/>
      <c r="Z267" s="206"/>
      <c r="AA267" s="206"/>
      <c r="AB267" s="206"/>
      <c r="AC267" s="206"/>
      <c r="AD267" s="206"/>
      <c r="AE267" s="206"/>
      <c r="AF267" s="206"/>
      <c r="AG267" s="206" t="s">
        <v>280</v>
      </c>
      <c r="AH267" s="206">
        <v>0</v>
      </c>
      <c r="AI267" s="206"/>
      <c r="AJ267" s="206"/>
      <c r="AK267" s="206"/>
      <c r="AL267" s="206"/>
      <c r="AM267" s="206"/>
      <c r="AN267" s="206"/>
      <c r="AO267" s="206"/>
      <c r="AP267" s="206"/>
      <c r="AQ267" s="206"/>
      <c r="AR267" s="206"/>
      <c r="AS267" s="206"/>
      <c r="AT267" s="206"/>
      <c r="AU267" s="206"/>
      <c r="AV267" s="206"/>
      <c r="AW267" s="206"/>
      <c r="AX267" s="206"/>
      <c r="AY267" s="206"/>
      <c r="AZ267" s="206"/>
      <c r="BA267" s="206"/>
      <c r="BB267" s="206"/>
      <c r="BC267" s="206"/>
      <c r="BD267" s="206"/>
      <c r="BE267" s="206"/>
      <c r="BF267" s="206"/>
      <c r="BG267" s="206"/>
      <c r="BH267" s="206"/>
    </row>
    <row r="268" spans="1:60" outlineLevel="1" x14ac:dyDescent="0.25">
      <c r="A268" s="223"/>
      <c r="B268" s="224"/>
      <c r="C268" s="254" t="s">
        <v>1202</v>
      </c>
      <c r="D268" s="226"/>
      <c r="E268" s="227">
        <v>27.93</v>
      </c>
      <c r="F268" s="225"/>
      <c r="G268" s="225"/>
      <c r="H268" s="225"/>
      <c r="I268" s="225"/>
      <c r="J268" s="225"/>
      <c r="K268" s="225"/>
      <c r="L268" s="225"/>
      <c r="M268" s="225"/>
      <c r="N268" s="225"/>
      <c r="O268" s="225"/>
      <c r="P268" s="225"/>
      <c r="Q268" s="225"/>
      <c r="R268" s="225"/>
      <c r="S268" s="225"/>
      <c r="T268" s="225"/>
      <c r="U268" s="225"/>
      <c r="V268" s="225"/>
      <c r="W268" s="225"/>
      <c r="X268" s="206"/>
      <c r="Y268" s="206"/>
      <c r="Z268" s="206"/>
      <c r="AA268" s="206"/>
      <c r="AB268" s="206"/>
      <c r="AC268" s="206"/>
      <c r="AD268" s="206"/>
      <c r="AE268" s="206"/>
      <c r="AF268" s="206"/>
      <c r="AG268" s="206" t="s">
        <v>280</v>
      </c>
      <c r="AH268" s="206">
        <v>0</v>
      </c>
      <c r="AI268" s="206"/>
      <c r="AJ268" s="206"/>
      <c r="AK268" s="206"/>
      <c r="AL268" s="206"/>
      <c r="AM268" s="206"/>
      <c r="AN268" s="206"/>
      <c r="AO268" s="206"/>
      <c r="AP268" s="206"/>
      <c r="AQ268" s="206"/>
      <c r="AR268" s="206"/>
      <c r="AS268" s="206"/>
      <c r="AT268" s="206"/>
      <c r="AU268" s="206"/>
      <c r="AV268" s="206"/>
      <c r="AW268" s="206"/>
      <c r="AX268" s="206"/>
      <c r="AY268" s="206"/>
      <c r="AZ268" s="206"/>
      <c r="BA268" s="206"/>
      <c r="BB268" s="206"/>
      <c r="BC268" s="206"/>
      <c r="BD268" s="206"/>
      <c r="BE268" s="206"/>
      <c r="BF268" s="206"/>
      <c r="BG268" s="206"/>
      <c r="BH268" s="206"/>
    </row>
    <row r="269" spans="1:60" outlineLevel="1" x14ac:dyDescent="0.25">
      <c r="A269" s="223"/>
      <c r="B269" s="224"/>
      <c r="C269" s="254" t="s">
        <v>1226</v>
      </c>
      <c r="D269" s="226"/>
      <c r="E269" s="227">
        <v>38.58</v>
      </c>
      <c r="F269" s="225"/>
      <c r="G269" s="225"/>
      <c r="H269" s="225"/>
      <c r="I269" s="225"/>
      <c r="J269" s="225"/>
      <c r="K269" s="225"/>
      <c r="L269" s="225"/>
      <c r="M269" s="225"/>
      <c r="N269" s="225"/>
      <c r="O269" s="225"/>
      <c r="P269" s="225"/>
      <c r="Q269" s="225"/>
      <c r="R269" s="225"/>
      <c r="S269" s="225"/>
      <c r="T269" s="225"/>
      <c r="U269" s="225"/>
      <c r="V269" s="225"/>
      <c r="W269" s="225"/>
      <c r="X269" s="206"/>
      <c r="Y269" s="206"/>
      <c r="Z269" s="206"/>
      <c r="AA269" s="206"/>
      <c r="AB269" s="206"/>
      <c r="AC269" s="206"/>
      <c r="AD269" s="206"/>
      <c r="AE269" s="206"/>
      <c r="AF269" s="206"/>
      <c r="AG269" s="206" t="s">
        <v>280</v>
      </c>
      <c r="AH269" s="206">
        <v>0</v>
      </c>
      <c r="AI269" s="206"/>
      <c r="AJ269" s="206"/>
      <c r="AK269" s="206"/>
      <c r="AL269" s="206"/>
      <c r="AM269" s="206"/>
      <c r="AN269" s="206"/>
      <c r="AO269" s="206"/>
      <c r="AP269" s="206"/>
      <c r="AQ269" s="206"/>
      <c r="AR269" s="206"/>
      <c r="AS269" s="206"/>
      <c r="AT269" s="206"/>
      <c r="AU269" s="206"/>
      <c r="AV269" s="206"/>
      <c r="AW269" s="206"/>
      <c r="AX269" s="206"/>
      <c r="AY269" s="206"/>
      <c r="AZ269" s="206"/>
      <c r="BA269" s="206"/>
      <c r="BB269" s="206"/>
      <c r="BC269" s="206"/>
      <c r="BD269" s="206"/>
      <c r="BE269" s="206"/>
      <c r="BF269" s="206"/>
      <c r="BG269" s="206"/>
      <c r="BH269" s="206"/>
    </row>
    <row r="270" spans="1:60" outlineLevel="1" x14ac:dyDescent="0.25">
      <c r="A270" s="223"/>
      <c r="B270" s="224"/>
      <c r="C270" s="254" t="s">
        <v>1204</v>
      </c>
      <c r="D270" s="226"/>
      <c r="E270" s="227">
        <v>10.93</v>
      </c>
      <c r="F270" s="225"/>
      <c r="G270" s="225"/>
      <c r="H270" s="225"/>
      <c r="I270" s="225"/>
      <c r="J270" s="225"/>
      <c r="K270" s="225"/>
      <c r="L270" s="225"/>
      <c r="M270" s="225"/>
      <c r="N270" s="225"/>
      <c r="O270" s="225"/>
      <c r="P270" s="225"/>
      <c r="Q270" s="225"/>
      <c r="R270" s="225"/>
      <c r="S270" s="225"/>
      <c r="T270" s="225"/>
      <c r="U270" s="225"/>
      <c r="V270" s="225"/>
      <c r="W270" s="225"/>
      <c r="X270" s="206"/>
      <c r="Y270" s="206"/>
      <c r="Z270" s="206"/>
      <c r="AA270" s="206"/>
      <c r="AB270" s="206"/>
      <c r="AC270" s="206"/>
      <c r="AD270" s="206"/>
      <c r="AE270" s="206"/>
      <c r="AF270" s="206"/>
      <c r="AG270" s="206" t="s">
        <v>280</v>
      </c>
      <c r="AH270" s="206">
        <v>0</v>
      </c>
      <c r="AI270" s="206"/>
      <c r="AJ270" s="206"/>
      <c r="AK270" s="206"/>
      <c r="AL270" s="206"/>
      <c r="AM270" s="206"/>
      <c r="AN270" s="206"/>
      <c r="AO270" s="206"/>
      <c r="AP270" s="206"/>
      <c r="AQ270" s="206"/>
      <c r="AR270" s="206"/>
      <c r="AS270" s="206"/>
      <c r="AT270" s="206"/>
      <c r="AU270" s="206"/>
      <c r="AV270" s="206"/>
      <c r="AW270" s="206"/>
      <c r="AX270" s="206"/>
      <c r="AY270" s="206"/>
      <c r="AZ270" s="206"/>
      <c r="BA270" s="206"/>
      <c r="BB270" s="206"/>
      <c r="BC270" s="206"/>
      <c r="BD270" s="206"/>
      <c r="BE270" s="206"/>
      <c r="BF270" s="206"/>
      <c r="BG270" s="206"/>
      <c r="BH270" s="206"/>
    </row>
    <row r="271" spans="1:60" outlineLevel="1" x14ac:dyDescent="0.25">
      <c r="A271" s="223"/>
      <c r="B271" s="224"/>
      <c r="C271" s="254" t="s">
        <v>1227</v>
      </c>
      <c r="D271" s="226"/>
      <c r="E271" s="227">
        <v>7.13</v>
      </c>
      <c r="F271" s="225"/>
      <c r="G271" s="225"/>
      <c r="H271" s="225"/>
      <c r="I271" s="225"/>
      <c r="J271" s="225"/>
      <c r="K271" s="225"/>
      <c r="L271" s="225"/>
      <c r="M271" s="225"/>
      <c r="N271" s="225"/>
      <c r="O271" s="225"/>
      <c r="P271" s="225"/>
      <c r="Q271" s="225"/>
      <c r="R271" s="225"/>
      <c r="S271" s="225"/>
      <c r="T271" s="225"/>
      <c r="U271" s="225"/>
      <c r="V271" s="225"/>
      <c r="W271" s="225"/>
      <c r="X271" s="206"/>
      <c r="Y271" s="206"/>
      <c r="Z271" s="206"/>
      <c r="AA271" s="206"/>
      <c r="AB271" s="206"/>
      <c r="AC271" s="206"/>
      <c r="AD271" s="206"/>
      <c r="AE271" s="206"/>
      <c r="AF271" s="206"/>
      <c r="AG271" s="206" t="s">
        <v>280</v>
      </c>
      <c r="AH271" s="206">
        <v>0</v>
      </c>
      <c r="AI271" s="206"/>
      <c r="AJ271" s="206"/>
      <c r="AK271" s="206"/>
      <c r="AL271" s="206"/>
      <c r="AM271" s="206"/>
      <c r="AN271" s="206"/>
      <c r="AO271" s="206"/>
      <c r="AP271" s="206"/>
      <c r="AQ271" s="206"/>
      <c r="AR271" s="206"/>
      <c r="AS271" s="206"/>
      <c r="AT271" s="206"/>
      <c r="AU271" s="206"/>
      <c r="AV271" s="206"/>
      <c r="AW271" s="206"/>
      <c r="AX271" s="206"/>
      <c r="AY271" s="206"/>
      <c r="AZ271" s="206"/>
      <c r="BA271" s="206"/>
      <c r="BB271" s="206"/>
      <c r="BC271" s="206"/>
      <c r="BD271" s="206"/>
      <c r="BE271" s="206"/>
      <c r="BF271" s="206"/>
      <c r="BG271" s="206"/>
      <c r="BH271" s="206"/>
    </row>
    <row r="272" spans="1:60" outlineLevel="1" x14ac:dyDescent="0.25">
      <c r="A272" s="223"/>
      <c r="B272" s="224"/>
      <c r="C272" s="254" t="s">
        <v>1230</v>
      </c>
      <c r="D272" s="226"/>
      <c r="E272" s="227">
        <v>2.12</v>
      </c>
      <c r="F272" s="225"/>
      <c r="G272" s="225"/>
      <c r="H272" s="225"/>
      <c r="I272" s="225"/>
      <c r="J272" s="225"/>
      <c r="K272" s="225"/>
      <c r="L272" s="225"/>
      <c r="M272" s="225"/>
      <c r="N272" s="225"/>
      <c r="O272" s="225"/>
      <c r="P272" s="225"/>
      <c r="Q272" s="225"/>
      <c r="R272" s="225"/>
      <c r="S272" s="225"/>
      <c r="T272" s="225"/>
      <c r="U272" s="225"/>
      <c r="V272" s="225"/>
      <c r="W272" s="225"/>
      <c r="X272" s="206"/>
      <c r="Y272" s="206"/>
      <c r="Z272" s="206"/>
      <c r="AA272" s="206"/>
      <c r="AB272" s="206"/>
      <c r="AC272" s="206"/>
      <c r="AD272" s="206"/>
      <c r="AE272" s="206"/>
      <c r="AF272" s="206"/>
      <c r="AG272" s="206" t="s">
        <v>280</v>
      </c>
      <c r="AH272" s="206">
        <v>0</v>
      </c>
      <c r="AI272" s="206"/>
      <c r="AJ272" s="206"/>
      <c r="AK272" s="206"/>
      <c r="AL272" s="206"/>
      <c r="AM272" s="206"/>
      <c r="AN272" s="206"/>
      <c r="AO272" s="206"/>
      <c r="AP272" s="206"/>
      <c r="AQ272" s="206"/>
      <c r="AR272" s="206"/>
      <c r="AS272" s="206"/>
      <c r="AT272" s="206"/>
      <c r="AU272" s="206"/>
      <c r="AV272" s="206"/>
      <c r="AW272" s="206"/>
      <c r="AX272" s="206"/>
      <c r="AY272" s="206"/>
      <c r="AZ272" s="206"/>
      <c r="BA272" s="206"/>
      <c r="BB272" s="206"/>
      <c r="BC272" s="206"/>
      <c r="BD272" s="206"/>
      <c r="BE272" s="206"/>
      <c r="BF272" s="206"/>
      <c r="BG272" s="206"/>
      <c r="BH272" s="206"/>
    </row>
    <row r="273" spans="1:60" outlineLevel="1" x14ac:dyDescent="0.25">
      <c r="A273" s="237">
        <v>53</v>
      </c>
      <c r="B273" s="238" t="s">
        <v>805</v>
      </c>
      <c r="C273" s="253" t="s">
        <v>806</v>
      </c>
      <c r="D273" s="239" t="s">
        <v>370</v>
      </c>
      <c r="E273" s="240">
        <v>98.68</v>
      </c>
      <c r="F273" s="241"/>
      <c r="G273" s="242">
        <f>ROUND(E273*F273,2)</f>
        <v>0</v>
      </c>
      <c r="H273" s="241"/>
      <c r="I273" s="242">
        <f>ROUND(E273*H273,2)</f>
        <v>0</v>
      </c>
      <c r="J273" s="241"/>
      <c r="K273" s="242">
        <f>ROUND(E273*J273,2)</f>
        <v>0</v>
      </c>
      <c r="L273" s="242">
        <v>21</v>
      </c>
      <c r="M273" s="242">
        <f>G273*(1+L273/100)</f>
        <v>0</v>
      </c>
      <c r="N273" s="242">
        <v>4.0000000000000003E-5</v>
      </c>
      <c r="O273" s="242">
        <f>ROUND(E273*N273,2)</f>
        <v>0</v>
      </c>
      <c r="P273" s="242">
        <v>0</v>
      </c>
      <c r="Q273" s="243">
        <f>ROUND(E273*P273,2)</f>
        <v>0</v>
      </c>
      <c r="R273" s="225"/>
      <c r="S273" s="225" t="s">
        <v>276</v>
      </c>
      <c r="T273" s="225" t="s">
        <v>277</v>
      </c>
      <c r="U273" s="225">
        <v>7.8200000000000006E-2</v>
      </c>
      <c r="V273" s="225">
        <f>ROUND(E273*U273,2)</f>
        <v>7.72</v>
      </c>
      <c r="W273" s="225"/>
      <c r="X273" s="206"/>
      <c r="Y273" s="206"/>
      <c r="Z273" s="206"/>
      <c r="AA273" s="206"/>
      <c r="AB273" s="206"/>
      <c r="AC273" s="206"/>
      <c r="AD273" s="206"/>
      <c r="AE273" s="206"/>
      <c r="AF273" s="206"/>
      <c r="AG273" s="206" t="s">
        <v>659</v>
      </c>
      <c r="AH273" s="206"/>
      <c r="AI273" s="206"/>
      <c r="AJ273" s="206"/>
      <c r="AK273" s="206"/>
      <c r="AL273" s="206"/>
      <c r="AM273" s="206"/>
      <c r="AN273" s="206"/>
      <c r="AO273" s="206"/>
      <c r="AP273" s="206"/>
      <c r="AQ273" s="206"/>
      <c r="AR273" s="206"/>
      <c r="AS273" s="206"/>
      <c r="AT273" s="206"/>
      <c r="AU273" s="206"/>
      <c r="AV273" s="206"/>
      <c r="AW273" s="206"/>
      <c r="AX273" s="206"/>
      <c r="AY273" s="206"/>
      <c r="AZ273" s="206"/>
      <c r="BA273" s="206"/>
      <c r="BB273" s="206"/>
      <c r="BC273" s="206"/>
      <c r="BD273" s="206"/>
      <c r="BE273" s="206"/>
      <c r="BF273" s="206"/>
      <c r="BG273" s="206"/>
      <c r="BH273" s="206"/>
    </row>
    <row r="274" spans="1:60" outlineLevel="1" x14ac:dyDescent="0.25">
      <c r="A274" s="223"/>
      <c r="B274" s="224"/>
      <c r="C274" s="254" t="s">
        <v>1225</v>
      </c>
      <c r="D274" s="226"/>
      <c r="E274" s="227">
        <v>11.99</v>
      </c>
      <c r="F274" s="225"/>
      <c r="G274" s="225"/>
      <c r="H274" s="225"/>
      <c r="I274" s="225"/>
      <c r="J274" s="225"/>
      <c r="K274" s="225"/>
      <c r="L274" s="225"/>
      <c r="M274" s="225"/>
      <c r="N274" s="225"/>
      <c r="O274" s="225"/>
      <c r="P274" s="225"/>
      <c r="Q274" s="225"/>
      <c r="R274" s="225"/>
      <c r="S274" s="225"/>
      <c r="T274" s="225"/>
      <c r="U274" s="225"/>
      <c r="V274" s="225"/>
      <c r="W274" s="225"/>
      <c r="X274" s="206"/>
      <c r="Y274" s="206"/>
      <c r="Z274" s="206"/>
      <c r="AA274" s="206"/>
      <c r="AB274" s="206"/>
      <c r="AC274" s="206"/>
      <c r="AD274" s="206"/>
      <c r="AE274" s="206"/>
      <c r="AF274" s="206"/>
      <c r="AG274" s="206" t="s">
        <v>280</v>
      </c>
      <c r="AH274" s="206">
        <v>0</v>
      </c>
      <c r="AI274" s="206"/>
      <c r="AJ274" s="206"/>
      <c r="AK274" s="206"/>
      <c r="AL274" s="206"/>
      <c r="AM274" s="206"/>
      <c r="AN274" s="206"/>
      <c r="AO274" s="206"/>
      <c r="AP274" s="206"/>
      <c r="AQ274" s="206"/>
      <c r="AR274" s="206"/>
      <c r="AS274" s="206"/>
      <c r="AT274" s="206"/>
      <c r="AU274" s="206"/>
      <c r="AV274" s="206"/>
      <c r="AW274" s="206"/>
      <c r="AX274" s="206"/>
      <c r="AY274" s="206"/>
      <c r="AZ274" s="206"/>
      <c r="BA274" s="206"/>
      <c r="BB274" s="206"/>
      <c r="BC274" s="206"/>
      <c r="BD274" s="206"/>
      <c r="BE274" s="206"/>
      <c r="BF274" s="206"/>
      <c r="BG274" s="206"/>
      <c r="BH274" s="206"/>
    </row>
    <row r="275" spans="1:60" outlineLevel="1" x14ac:dyDescent="0.25">
      <c r="A275" s="223"/>
      <c r="B275" s="224"/>
      <c r="C275" s="254" t="s">
        <v>1202</v>
      </c>
      <c r="D275" s="226"/>
      <c r="E275" s="227">
        <v>27.93</v>
      </c>
      <c r="F275" s="225"/>
      <c r="G275" s="225"/>
      <c r="H275" s="225"/>
      <c r="I275" s="225"/>
      <c r="J275" s="225"/>
      <c r="K275" s="225"/>
      <c r="L275" s="225"/>
      <c r="M275" s="225"/>
      <c r="N275" s="225"/>
      <c r="O275" s="225"/>
      <c r="P275" s="225"/>
      <c r="Q275" s="225"/>
      <c r="R275" s="225"/>
      <c r="S275" s="225"/>
      <c r="T275" s="225"/>
      <c r="U275" s="225"/>
      <c r="V275" s="225"/>
      <c r="W275" s="225"/>
      <c r="X275" s="206"/>
      <c r="Y275" s="206"/>
      <c r="Z275" s="206"/>
      <c r="AA275" s="206"/>
      <c r="AB275" s="206"/>
      <c r="AC275" s="206"/>
      <c r="AD275" s="206"/>
      <c r="AE275" s="206"/>
      <c r="AF275" s="206"/>
      <c r="AG275" s="206" t="s">
        <v>280</v>
      </c>
      <c r="AH275" s="206">
        <v>0</v>
      </c>
      <c r="AI275" s="206"/>
      <c r="AJ275" s="206"/>
      <c r="AK275" s="206"/>
      <c r="AL275" s="206"/>
      <c r="AM275" s="206"/>
      <c r="AN275" s="206"/>
      <c r="AO275" s="206"/>
      <c r="AP275" s="206"/>
      <c r="AQ275" s="206"/>
      <c r="AR275" s="206"/>
      <c r="AS275" s="206"/>
      <c r="AT275" s="206"/>
      <c r="AU275" s="206"/>
      <c r="AV275" s="206"/>
      <c r="AW275" s="206"/>
      <c r="AX275" s="206"/>
      <c r="AY275" s="206"/>
      <c r="AZ275" s="206"/>
      <c r="BA275" s="206"/>
      <c r="BB275" s="206"/>
      <c r="BC275" s="206"/>
      <c r="BD275" s="206"/>
      <c r="BE275" s="206"/>
      <c r="BF275" s="206"/>
      <c r="BG275" s="206"/>
      <c r="BH275" s="206"/>
    </row>
    <row r="276" spans="1:60" outlineLevel="1" x14ac:dyDescent="0.25">
      <c r="A276" s="223"/>
      <c r="B276" s="224"/>
      <c r="C276" s="254" t="s">
        <v>1226</v>
      </c>
      <c r="D276" s="226"/>
      <c r="E276" s="227">
        <v>38.58</v>
      </c>
      <c r="F276" s="225"/>
      <c r="G276" s="225"/>
      <c r="H276" s="225"/>
      <c r="I276" s="225"/>
      <c r="J276" s="225"/>
      <c r="K276" s="225"/>
      <c r="L276" s="225"/>
      <c r="M276" s="225"/>
      <c r="N276" s="225"/>
      <c r="O276" s="225"/>
      <c r="P276" s="225"/>
      <c r="Q276" s="225"/>
      <c r="R276" s="225"/>
      <c r="S276" s="225"/>
      <c r="T276" s="225"/>
      <c r="U276" s="225"/>
      <c r="V276" s="225"/>
      <c r="W276" s="225"/>
      <c r="X276" s="206"/>
      <c r="Y276" s="206"/>
      <c r="Z276" s="206"/>
      <c r="AA276" s="206"/>
      <c r="AB276" s="206"/>
      <c r="AC276" s="206"/>
      <c r="AD276" s="206"/>
      <c r="AE276" s="206"/>
      <c r="AF276" s="206"/>
      <c r="AG276" s="206" t="s">
        <v>280</v>
      </c>
      <c r="AH276" s="206">
        <v>0</v>
      </c>
      <c r="AI276" s="206"/>
      <c r="AJ276" s="206"/>
      <c r="AK276" s="206"/>
      <c r="AL276" s="206"/>
      <c r="AM276" s="206"/>
      <c r="AN276" s="206"/>
      <c r="AO276" s="206"/>
      <c r="AP276" s="206"/>
      <c r="AQ276" s="206"/>
      <c r="AR276" s="206"/>
      <c r="AS276" s="206"/>
      <c r="AT276" s="206"/>
      <c r="AU276" s="206"/>
      <c r="AV276" s="206"/>
      <c r="AW276" s="206"/>
      <c r="AX276" s="206"/>
      <c r="AY276" s="206"/>
      <c r="AZ276" s="206"/>
      <c r="BA276" s="206"/>
      <c r="BB276" s="206"/>
      <c r="BC276" s="206"/>
      <c r="BD276" s="206"/>
      <c r="BE276" s="206"/>
      <c r="BF276" s="206"/>
      <c r="BG276" s="206"/>
      <c r="BH276" s="206"/>
    </row>
    <row r="277" spans="1:60" outlineLevel="1" x14ac:dyDescent="0.25">
      <c r="A277" s="223"/>
      <c r="B277" s="224"/>
      <c r="C277" s="254" t="s">
        <v>1204</v>
      </c>
      <c r="D277" s="226"/>
      <c r="E277" s="227">
        <v>10.93</v>
      </c>
      <c r="F277" s="225"/>
      <c r="G277" s="225"/>
      <c r="H277" s="225"/>
      <c r="I277" s="225"/>
      <c r="J277" s="225"/>
      <c r="K277" s="225"/>
      <c r="L277" s="225"/>
      <c r="M277" s="225"/>
      <c r="N277" s="225"/>
      <c r="O277" s="225"/>
      <c r="P277" s="225"/>
      <c r="Q277" s="225"/>
      <c r="R277" s="225"/>
      <c r="S277" s="225"/>
      <c r="T277" s="225"/>
      <c r="U277" s="225"/>
      <c r="V277" s="225"/>
      <c r="W277" s="225"/>
      <c r="X277" s="206"/>
      <c r="Y277" s="206"/>
      <c r="Z277" s="206"/>
      <c r="AA277" s="206"/>
      <c r="AB277" s="206"/>
      <c r="AC277" s="206"/>
      <c r="AD277" s="206"/>
      <c r="AE277" s="206"/>
      <c r="AF277" s="206"/>
      <c r="AG277" s="206" t="s">
        <v>280</v>
      </c>
      <c r="AH277" s="206">
        <v>0</v>
      </c>
      <c r="AI277" s="206"/>
      <c r="AJ277" s="206"/>
      <c r="AK277" s="206"/>
      <c r="AL277" s="206"/>
      <c r="AM277" s="206"/>
      <c r="AN277" s="206"/>
      <c r="AO277" s="206"/>
      <c r="AP277" s="206"/>
      <c r="AQ277" s="206"/>
      <c r="AR277" s="206"/>
      <c r="AS277" s="206"/>
      <c r="AT277" s="206"/>
      <c r="AU277" s="206"/>
      <c r="AV277" s="206"/>
      <c r="AW277" s="206"/>
      <c r="AX277" s="206"/>
      <c r="AY277" s="206"/>
      <c r="AZ277" s="206"/>
      <c r="BA277" s="206"/>
      <c r="BB277" s="206"/>
      <c r="BC277" s="206"/>
      <c r="BD277" s="206"/>
      <c r="BE277" s="206"/>
      <c r="BF277" s="206"/>
      <c r="BG277" s="206"/>
      <c r="BH277" s="206"/>
    </row>
    <row r="278" spans="1:60" outlineLevel="1" x14ac:dyDescent="0.25">
      <c r="A278" s="223"/>
      <c r="B278" s="224"/>
      <c r="C278" s="254" t="s">
        <v>1227</v>
      </c>
      <c r="D278" s="226"/>
      <c r="E278" s="227">
        <v>7.13</v>
      </c>
      <c r="F278" s="225"/>
      <c r="G278" s="225"/>
      <c r="H278" s="225"/>
      <c r="I278" s="225"/>
      <c r="J278" s="225"/>
      <c r="K278" s="225"/>
      <c r="L278" s="225"/>
      <c r="M278" s="225"/>
      <c r="N278" s="225"/>
      <c r="O278" s="225"/>
      <c r="P278" s="225"/>
      <c r="Q278" s="225"/>
      <c r="R278" s="225"/>
      <c r="S278" s="225"/>
      <c r="T278" s="225"/>
      <c r="U278" s="225"/>
      <c r="V278" s="225"/>
      <c r="W278" s="225"/>
      <c r="X278" s="206"/>
      <c r="Y278" s="206"/>
      <c r="Z278" s="206"/>
      <c r="AA278" s="206"/>
      <c r="AB278" s="206"/>
      <c r="AC278" s="206"/>
      <c r="AD278" s="206"/>
      <c r="AE278" s="206"/>
      <c r="AF278" s="206"/>
      <c r="AG278" s="206" t="s">
        <v>280</v>
      </c>
      <c r="AH278" s="206">
        <v>0</v>
      </c>
      <c r="AI278" s="206"/>
      <c r="AJ278" s="206"/>
      <c r="AK278" s="206"/>
      <c r="AL278" s="206"/>
      <c r="AM278" s="206"/>
      <c r="AN278" s="206"/>
      <c r="AO278" s="206"/>
      <c r="AP278" s="206"/>
      <c r="AQ278" s="206"/>
      <c r="AR278" s="206"/>
      <c r="AS278" s="206"/>
      <c r="AT278" s="206"/>
      <c r="AU278" s="206"/>
      <c r="AV278" s="206"/>
      <c r="AW278" s="206"/>
      <c r="AX278" s="206"/>
      <c r="AY278" s="206"/>
      <c r="AZ278" s="206"/>
      <c r="BA278" s="206"/>
      <c r="BB278" s="206"/>
      <c r="BC278" s="206"/>
      <c r="BD278" s="206"/>
      <c r="BE278" s="206"/>
      <c r="BF278" s="206"/>
      <c r="BG278" s="206"/>
      <c r="BH278" s="206"/>
    </row>
    <row r="279" spans="1:60" outlineLevel="1" x14ac:dyDescent="0.25">
      <c r="A279" s="223"/>
      <c r="B279" s="224"/>
      <c r="C279" s="254" t="s">
        <v>1230</v>
      </c>
      <c r="D279" s="226"/>
      <c r="E279" s="227">
        <v>2.12</v>
      </c>
      <c r="F279" s="225"/>
      <c r="G279" s="225"/>
      <c r="H279" s="225"/>
      <c r="I279" s="225"/>
      <c r="J279" s="225"/>
      <c r="K279" s="225"/>
      <c r="L279" s="225"/>
      <c r="M279" s="225"/>
      <c r="N279" s="225"/>
      <c r="O279" s="225"/>
      <c r="P279" s="225"/>
      <c r="Q279" s="225"/>
      <c r="R279" s="225"/>
      <c r="S279" s="225"/>
      <c r="T279" s="225"/>
      <c r="U279" s="225"/>
      <c r="V279" s="225"/>
      <c r="W279" s="225"/>
      <c r="X279" s="206"/>
      <c r="Y279" s="206"/>
      <c r="Z279" s="206"/>
      <c r="AA279" s="206"/>
      <c r="AB279" s="206"/>
      <c r="AC279" s="206"/>
      <c r="AD279" s="206"/>
      <c r="AE279" s="206"/>
      <c r="AF279" s="206"/>
      <c r="AG279" s="206" t="s">
        <v>280</v>
      </c>
      <c r="AH279" s="206">
        <v>0</v>
      </c>
      <c r="AI279" s="206"/>
      <c r="AJ279" s="206"/>
      <c r="AK279" s="206"/>
      <c r="AL279" s="206"/>
      <c r="AM279" s="206"/>
      <c r="AN279" s="206"/>
      <c r="AO279" s="206"/>
      <c r="AP279" s="206"/>
      <c r="AQ279" s="206"/>
      <c r="AR279" s="206"/>
      <c r="AS279" s="206"/>
      <c r="AT279" s="206"/>
      <c r="AU279" s="206"/>
      <c r="AV279" s="206"/>
      <c r="AW279" s="206"/>
      <c r="AX279" s="206"/>
      <c r="AY279" s="206"/>
      <c r="AZ279" s="206"/>
      <c r="BA279" s="206"/>
      <c r="BB279" s="206"/>
      <c r="BC279" s="206"/>
      <c r="BD279" s="206"/>
      <c r="BE279" s="206"/>
      <c r="BF279" s="206"/>
      <c r="BG279" s="206"/>
      <c r="BH279" s="206"/>
    </row>
    <row r="280" spans="1:60" outlineLevel="1" x14ac:dyDescent="0.25">
      <c r="A280" s="244">
        <v>54</v>
      </c>
      <c r="B280" s="245" t="s">
        <v>666</v>
      </c>
      <c r="C280" s="255" t="s">
        <v>667</v>
      </c>
      <c r="D280" s="246" t="s">
        <v>0</v>
      </c>
      <c r="E280" s="247">
        <v>952.63512000000003</v>
      </c>
      <c r="F280" s="248"/>
      <c r="G280" s="249">
        <f>ROUND(E280*F280,2)</f>
        <v>0</v>
      </c>
      <c r="H280" s="248"/>
      <c r="I280" s="249">
        <f>ROUND(E280*H280,2)</f>
        <v>0</v>
      </c>
      <c r="J280" s="248"/>
      <c r="K280" s="249">
        <f>ROUND(E280*J280,2)</f>
        <v>0</v>
      </c>
      <c r="L280" s="249">
        <v>21</v>
      </c>
      <c r="M280" s="249">
        <f>G280*(1+L280/100)</f>
        <v>0</v>
      </c>
      <c r="N280" s="249">
        <v>0</v>
      </c>
      <c r="O280" s="249">
        <f>ROUND(E280*N280,2)</f>
        <v>0</v>
      </c>
      <c r="P280" s="249">
        <v>0</v>
      </c>
      <c r="Q280" s="250">
        <f>ROUND(E280*P280,2)</f>
        <v>0</v>
      </c>
      <c r="R280" s="225"/>
      <c r="S280" s="225" t="s">
        <v>276</v>
      </c>
      <c r="T280" s="225" t="s">
        <v>277</v>
      </c>
      <c r="U280" s="225">
        <v>0</v>
      </c>
      <c r="V280" s="225">
        <f>ROUND(E280*U280,2)</f>
        <v>0</v>
      </c>
      <c r="W280" s="225"/>
      <c r="X280" s="206"/>
      <c r="Y280" s="206"/>
      <c r="Z280" s="206"/>
      <c r="AA280" s="206"/>
      <c r="AB280" s="206"/>
      <c r="AC280" s="206"/>
      <c r="AD280" s="206"/>
      <c r="AE280" s="206"/>
      <c r="AF280" s="206"/>
      <c r="AG280" s="206" t="s">
        <v>455</v>
      </c>
      <c r="AH280" s="206"/>
      <c r="AI280" s="206"/>
      <c r="AJ280" s="206"/>
      <c r="AK280" s="206"/>
      <c r="AL280" s="206"/>
      <c r="AM280" s="206"/>
      <c r="AN280" s="206"/>
      <c r="AO280" s="206"/>
      <c r="AP280" s="206"/>
      <c r="AQ280" s="206"/>
      <c r="AR280" s="206"/>
      <c r="AS280" s="206"/>
      <c r="AT280" s="206"/>
      <c r="AU280" s="206"/>
      <c r="AV280" s="206"/>
      <c r="AW280" s="206"/>
      <c r="AX280" s="206"/>
      <c r="AY280" s="206"/>
      <c r="AZ280" s="206"/>
      <c r="BA280" s="206"/>
      <c r="BB280" s="206"/>
      <c r="BC280" s="206"/>
      <c r="BD280" s="206"/>
      <c r="BE280" s="206"/>
      <c r="BF280" s="206"/>
      <c r="BG280" s="206"/>
      <c r="BH280" s="206"/>
    </row>
    <row r="281" spans="1:60" ht="20.399999999999999" outlineLevel="1" x14ac:dyDescent="0.25">
      <c r="A281" s="237">
        <v>55</v>
      </c>
      <c r="B281" s="238" t="s">
        <v>807</v>
      </c>
      <c r="C281" s="253" t="s">
        <v>1289</v>
      </c>
      <c r="D281" s="239" t="s">
        <v>314</v>
      </c>
      <c r="E281" s="240">
        <v>98.68</v>
      </c>
      <c r="F281" s="241"/>
      <c r="G281" s="242">
        <f>ROUND(E281*F281,2)</f>
        <v>0</v>
      </c>
      <c r="H281" s="241"/>
      <c r="I281" s="242">
        <f>ROUND(E281*H281,2)</f>
        <v>0</v>
      </c>
      <c r="J281" s="241"/>
      <c r="K281" s="242">
        <f>ROUND(E281*J281,2)</f>
        <v>0</v>
      </c>
      <c r="L281" s="242">
        <v>21</v>
      </c>
      <c r="M281" s="242">
        <f>G281*(1+L281/100)</f>
        <v>0</v>
      </c>
      <c r="N281" s="242">
        <v>5.3600000000000002E-3</v>
      </c>
      <c r="O281" s="242">
        <f>ROUND(E281*N281,2)</f>
        <v>0.53</v>
      </c>
      <c r="P281" s="242">
        <v>0</v>
      </c>
      <c r="Q281" s="243">
        <f>ROUND(E281*P281,2)</f>
        <v>0</v>
      </c>
      <c r="R281" s="225"/>
      <c r="S281" s="225" t="s">
        <v>289</v>
      </c>
      <c r="T281" s="225" t="s">
        <v>277</v>
      </c>
      <c r="U281" s="225">
        <v>0</v>
      </c>
      <c r="V281" s="225">
        <f>ROUND(E281*U281,2)</f>
        <v>0</v>
      </c>
      <c r="W281" s="225"/>
      <c r="X281" s="206"/>
      <c r="Y281" s="206"/>
      <c r="Z281" s="206"/>
      <c r="AA281" s="206"/>
      <c r="AB281" s="206"/>
      <c r="AC281" s="206"/>
      <c r="AD281" s="206"/>
      <c r="AE281" s="206"/>
      <c r="AF281" s="206"/>
      <c r="AG281" s="206" t="s">
        <v>659</v>
      </c>
      <c r="AH281" s="206"/>
      <c r="AI281" s="206"/>
      <c r="AJ281" s="206"/>
      <c r="AK281" s="206"/>
      <c r="AL281" s="206"/>
      <c r="AM281" s="206"/>
      <c r="AN281" s="206"/>
      <c r="AO281" s="206"/>
      <c r="AP281" s="206"/>
      <c r="AQ281" s="206"/>
      <c r="AR281" s="206"/>
      <c r="AS281" s="206"/>
      <c r="AT281" s="206"/>
      <c r="AU281" s="206"/>
      <c r="AV281" s="206"/>
      <c r="AW281" s="206"/>
      <c r="AX281" s="206"/>
      <c r="AY281" s="206"/>
      <c r="AZ281" s="206"/>
      <c r="BA281" s="206"/>
      <c r="BB281" s="206"/>
      <c r="BC281" s="206"/>
      <c r="BD281" s="206"/>
      <c r="BE281" s="206"/>
      <c r="BF281" s="206"/>
      <c r="BG281" s="206"/>
      <c r="BH281" s="206"/>
    </row>
    <row r="282" spans="1:60" outlineLevel="1" x14ac:dyDescent="0.25">
      <c r="A282" s="223"/>
      <c r="B282" s="224"/>
      <c r="C282" s="254" t="s">
        <v>1225</v>
      </c>
      <c r="D282" s="226"/>
      <c r="E282" s="227">
        <v>11.99</v>
      </c>
      <c r="F282" s="225"/>
      <c r="G282" s="225"/>
      <c r="H282" s="225"/>
      <c r="I282" s="225"/>
      <c r="J282" s="225"/>
      <c r="K282" s="225"/>
      <c r="L282" s="225"/>
      <c r="M282" s="225"/>
      <c r="N282" s="225"/>
      <c r="O282" s="225"/>
      <c r="P282" s="225"/>
      <c r="Q282" s="225"/>
      <c r="R282" s="225"/>
      <c r="S282" s="225"/>
      <c r="T282" s="225"/>
      <c r="U282" s="225"/>
      <c r="V282" s="225"/>
      <c r="W282" s="225"/>
      <c r="X282" s="206"/>
      <c r="Y282" s="206"/>
      <c r="Z282" s="206"/>
      <c r="AA282" s="206"/>
      <c r="AB282" s="206"/>
      <c r="AC282" s="206"/>
      <c r="AD282" s="206"/>
      <c r="AE282" s="206"/>
      <c r="AF282" s="206"/>
      <c r="AG282" s="206" t="s">
        <v>280</v>
      </c>
      <c r="AH282" s="206">
        <v>0</v>
      </c>
      <c r="AI282" s="206"/>
      <c r="AJ282" s="206"/>
      <c r="AK282" s="206"/>
      <c r="AL282" s="206"/>
      <c r="AM282" s="206"/>
      <c r="AN282" s="206"/>
      <c r="AO282" s="206"/>
      <c r="AP282" s="206"/>
      <c r="AQ282" s="206"/>
      <c r="AR282" s="206"/>
      <c r="AS282" s="206"/>
      <c r="AT282" s="206"/>
      <c r="AU282" s="206"/>
      <c r="AV282" s="206"/>
      <c r="AW282" s="206"/>
      <c r="AX282" s="206"/>
      <c r="AY282" s="206"/>
      <c r="AZ282" s="206"/>
      <c r="BA282" s="206"/>
      <c r="BB282" s="206"/>
      <c r="BC282" s="206"/>
      <c r="BD282" s="206"/>
      <c r="BE282" s="206"/>
      <c r="BF282" s="206"/>
      <c r="BG282" s="206"/>
      <c r="BH282" s="206"/>
    </row>
    <row r="283" spans="1:60" outlineLevel="1" x14ac:dyDescent="0.25">
      <c r="A283" s="223"/>
      <c r="B283" s="224"/>
      <c r="C283" s="254" t="s">
        <v>1202</v>
      </c>
      <c r="D283" s="226"/>
      <c r="E283" s="227">
        <v>27.93</v>
      </c>
      <c r="F283" s="225"/>
      <c r="G283" s="225"/>
      <c r="H283" s="225"/>
      <c r="I283" s="225"/>
      <c r="J283" s="225"/>
      <c r="K283" s="225"/>
      <c r="L283" s="225"/>
      <c r="M283" s="225"/>
      <c r="N283" s="225"/>
      <c r="O283" s="225"/>
      <c r="P283" s="225"/>
      <c r="Q283" s="225"/>
      <c r="R283" s="225"/>
      <c r="S283" s="225"/>
      <c r="T283" s="225"/>
      <c r="U283" s="225"/>
      <c r="V283" s="225"/>
      <c r="W283" s="225"/>
      <c r="X283" s="206"/>
      <c r="Y283" s="206"/>
      <c r="Z283" s="206"/>
      <c r="AA283" s="206"/>
      <c r="AB283" s="206"/>
      <c r="AC283" s="206"/>
      <c r="AD283" s="206"/>
      <c r="AE283" s="206"/>
      <c r="AF283" s="206"/>
      <c r="AG283" s="206" t="s">
        <v>280</v>
      </c>
      <c r="AH283" s="206">
        <v>0</v>
      </c>
      <c r="AI283" s="206"/>
      <c r="AJ283" s="206"/>
      <c r="AK283" s="206"/>
      <c r="AL283" s="206"/>
      <c r="AM283" s="206"/>
      <c r="AN283" s="206"/>
      <c r="AO283" s="206"/>
      <c r="AP283" s="206"/>
      <c r="AQ283" s="206"/>
      <c r="AR283" s="206"/>
      <c r="AS283" s="206"/>
      <c r="AT283" s="206"/>
      <c r="AU283" s="206"/>
      <c r="AV283" s="206"/>
      <c r="AW283" s="206"/>
      <c r="AX283" s="206"/>
      <c r="AY283" s="206"/>
      <c r="AZ283" s="206"/>
      <c r="BA283" s="206"/>
      <c r="BB283" s="206"/>
      <c r="BC283" s="206"/>
      <c r="BD283" s="206"/>
      <c r="BE283" s="206"/>
      <c r="BF283" s="206"/>
      <c r="BG283" s="206"/>
      <c r="BH283" s="206"/>
    </row>
    <row r="284" spans="1:60" outlineLevel="1" x14ac:dyDescent="0.25">
      <c r="A284" s="223"/>
      <c r="B284" s="224"/>
      <c r="C284" s="254" t="s">
        <v>1226</v>
      </c>
      <c r="D284" s="226"/>
      <c r="E284" s="227">
        <v>38.58</v>
      </c>
      <c r="F284" s="225"/>
      <c r="G284" s="225"/>
      <c r="H284" s="225"/>
      <c r="I284" s="225"/>
      <c r="J284" s="225"/>
      <c r="K284" s="225"/>
      <c r="L284" s="225"/>
      <c r="M284" s="225"/>
      <c r="N284" s="225"/>
      <c r="O284" s="225"/>
      <c r="P284" s="225"/>
      <c r="Q284" s="225"/>
      <c r="R284" s="225"/>
      <c r="S284" s="225"/>
      <c r="T284" s="225"/>
      <c r="U284" s="225"/>
      <c r="V284" s="225"/>
      <c r="W284" s="225"/>
      <c r="X284" s="206"/>
      <c r="Y284" s="206"/>
      <c r="Z284" s="206"/>
      <c r="AA284" s="206"/>
      <c r="AB284" s="206"/>
      <c r="AC284" s="206"/>
      <c r="AD284" s="206"/>
      <c r="AE284" s="206"/>
      <c r="AF284" s="206"/>
      <c r="AG284" s="206" t="s">
        <v>280</v>
      </c>
      <c r="AH284" s="206">
        <v>0</v>
      </c>
      <c r="AI284" s="206"/>
      <c r="AJ284" s="206"/>
      <c r="AK284" s="206"/>
      <c r="AL284" s="206"/>
      <c r="AM284" s="206"/>
      <c r="AN284" s="206"/>
      <c r="AO284" s="206"/>
      <c r="AP284" s="206"/>
      <c r="AQ284" s="206"/>
      <c r="AR284" s="206"/>
      <c r="AS284" s="206"/>
      <c r="AT284" s="206"/>
      <c r="AU284" s="206"/>
      <c r="AV284" s="206"/>
      <c r="AW284" s="206"/>
      <c r="AX284" s="206"/>
      <c r="AY284" s="206"/>
      <c r="AZ284" s="206"/>
      <c r="BA284" s="206"/>
      <c r="BB284" s="206"/>
      <c r="BC284" s="206"/>
      <c r="BD284" s="206"/>
      <c r="BE284" s="206"/>
      <c r="BF284" s="206"/>
      <c r="BG284" s="206"/>
      <c r="BH284" s="206"/>
    </row>
    <row r="285" spans="1:60" outlineLevel="1" x14ac:dyDescent="0.25">
      <c r="A285" s="223"/>
      <c r="B285" s="224"/>
      <c r="C285" s="254" t="s">
        <v>1204</v>
      </c>
      <c r="D285" s="226"/>
      <c r="E285" s="227">
        <v>10.93</v>
      </c>
      <c r="F285" s="225"/>
      <c r="G285" s="225"/>
      <c r="H285" s="225"/>
      <c r="I285" s="225"/>
      <c r="J285" s="225"/>
      <c r="K285" s="225"/>
      <c r="L285" s="225"/>
      <c r="M285" s="225"/>
      <c r="N285" s="225"/>
      <c r="O285" s="225"/>
      <c r="P285" s="225"/>
      <c r="Q285" s="225"/>
      <c r="R285" s="225"/>
      <c r="S285" s="225"/>
      <c r="T285" s="225"/>
      <c r="U285" s="225"/>
      <c r="V285" s="225"/>
      <c r="W285" s="225"/>
      <c r="X285" s="206"/>
      <c r="Y285" s="206"/>
      <c r="Z285" s="206"/>
      <c r="AA285" s="206"/>
      <c r="AB285" s="206"/>
      <c r="AC285" s="206"/>
      <c r="AD285" s="206"/>
      <c r="AE285" s="206"/>
      <c r="AF285" s="206"/>
      <c r="AG285" s="206" t="s">
        <v>280</v>
      </c>
      <c r="AH285" s="206">
        <v>0</v>
      </c>
      <c r="AI285" s="206"/>
      <c r="AJ285" s="206"/>
      <c r="AK285" s="206"/>
      <c r="AL285" s="206"/>
      <c r="AM285" s="206"/>
      <c r="AN285" s="206"/>
      <c r="AO285" s="206"/>
      <c r="AP285" s="206"/>
      <c r="AQ285" s="206"/>
      <c r="AR285" s="206"/>
      <c r="AS285" s="206"/>
      <c r="AT285" s="206"/>
      <c r="AU285" s="206"/>
      <c r="AV285" s="206"/>
      <c r="AW285" s="206"/>
      <c r="AX285" s="206"/>
      <c r="AY285" s="206"/>
      <c r="AZ285" s="206"/>
      <c r="BA285" s="206"/>
      <c r="BB285" s="206"/>
      <c r="BC285" s="206"/>
      <c r="BD285" s="206"/>
      <c r="BE285" s="206"/>
      <c r="BF285" s="206"/>
      <c r="BG285" s="206"/>
      <c r="BH285" s="206"/>
    </row>
    <row r="286" spans="1:60" outlineLevel="1" x14ac:dyDescent="0.25">
      <c r="A286" s="223"/>
      <c r="B286" s="224"/>
      <c r="C286" s="254" t="s">
        <v>1227</v>
      </c>
      <c r="D286" s="226"/>
      <c r="E286" s="227">
        <v>7.13</v>
      </c>
      <c r="F286" s="225"/>
      <c r="G286" s="225"/>
      <c r="H286" s="225"/>
      <c r="I286" s="225"/>
      <c r="J286" s="225"/>
      <c r="K286" s="225"/>
      <c r="L286" s="225"/>
      <c r="M286" s="225"/>
      <c r="N286" s="225"/>
      <c r="O286" s="225"/>
      <c r="P286" s="225"/>
      <c r="Q286" s="225"/>
      <c r="R286" s="225"/>
      <c r="S286" s="225"/>
      <c r="T286" s="225"/>
      <c r="U286" s="225"/>
      <c r="V286" s="225"/>
      <c r="W286" s="225"/>
      <c r="X286" s="206"/>
      <c r="Y286" s="206"/>
      <c r="Z286" s="206"/>
      <c r="AA286" s="206"/>
      <c r="AB286" s="206"/>
      <c r="AC286" s="206"/>
      <c r="AD286" s="206"/>
      <c r="AE286" s="206"/>
      <c r="AF286" s="206"/>
      <c r="AG286" s="206" t="s">
        <v>280</v>
      </c>
      <c r="AH286" s="206">
        <v>0</v>
      </c>
      <c r="AI286" s="206"/>
      <c r="AJ286" s="206"/>
      <c r="AK286" s="206"/>
      <c r="AL286" s="206"/>
      <c r="AM286" s="206"/>
      <c r="AN286" s="206"/>
      <c r="AO286" s="206"/>
      <c r="AP286" s="206"/>
      <c r="AQ286" s="206"/>
      <c r="AR286" s="206"/>
      <c r="AS286" s="206"/>
      <c r="AT286" s="206"/>
      <c r="AU286" s="206"/>
      <c r="AV286" s="206"/>
      <c r="AW286" s="206"/>
      <c r="AX286" s="206"/>
      <c r="AY286" s="206"/>
      <c r="AZ286" s="206"/>
      <c r="BA286" s="206"/>
      <c r="BB286" s="206"/>
      <c r="BC286" s="206"/>
      <c r="BD286" s="206"/>
      <c r="BE286" s="206"/>
      <c r="BF286" s="206"/>
      <c r="BG286" s="206"/>
      <c r="BH286" s="206"/>
    </row>
    <row r="287" spans="1:60" outlineLevel="1" x14ac:dyDescent="0.25">
      <c r="A287" s="223"/>
      <c r="B287" s="224"/>
      <c r="C287" s="254" t="s">
        <v>1230</v>
      </c>
      <c r="D287" s="226"/>
      <c r="E287" s="227">
        <v>2.12</v>
      </c>
      <c r="F287" s="225"/>
      <c r="G287" s="225"/>
      <c r="H287" s="225"/>
      <c r="I287" s="225"/>
      <c r="J287" s="225"/>
      <c r="K287" s="225"/>
      <c r="L287" s="225"/>
      <c r="M287" s="225"/>
      <c r="N287" s="225"/>
      <c r="O287" s="225"/>
      <c r="P287" s="225"/>
      <c r="Q287" s="225"/>
      <c r="R287" s="225"/>
      <c r="S287" s="225"/>
      <c r="T287" s="225"/>
      <c r="U287" s="225"/>
      <c r="V287" s="225"/>
      <c r="W287" s="225"/>
      <c r="X287" s="206"/>
      <c r="Y287" s="206"/>
      <c r="Z287" s="206"/>
      <c r="AA287" s="206"/>
      <c r="AB287" s="206"/>
      <c r="AC287" s="206"/>
      <c r="AD287" s="206"/>
      <c r="AE287" s="206"/>
      <c r="AF287" s="206"/>
      <c r="AG287" s="206" t="s">
        <v>280</v>
      </c>
      <c r="AH287" s="206">
        <v>0</v>
      </c>
      <c r="AI287" s="206"/>
      <c r="AJ287" s="206"/>
      <c r="AK287" s="206"/>
      <c r="AL287" s="206"/>
      <c r="AM287" s="206"/>
      <c r="AN287" s="206"/>
      <c r="AO287" s="206"/>
      <c r="AP287" s="206"/>
      <c r="AQ287" s="206"/>
      <c r="AR287" s="206"/>
      <c r="AS287" s="206"/>
      <c r="AT287" s="206"/>
      <c r="AU287" s="206"/>
      <c r="AV287" s="206"/>
      <c r="AW287" s="206"/>
      <c r="AX287" s="206"/>
      <c r="AY287" s="206"/>
      <c r="AZ287" s="206"/>
      <c r="BA287" s="206"/>
      <c r="BB287" s="206"/>
      <c r="BC287" s="206"/>
      <c r="BD287" s="206"/>
      <c r="BE287" s="206"/>
      <c r="BF287" s="206"/>
      <c r="BG287" s="206"/>
      <c r="BH287" s="206"/>
    </row>
    <row r="288" spans="1:60" outlineLevel="1" x14ac:dyDescent="0.25">
      <c r="A288" s="237">
        <v>56</v>
      </c>
      <c r="B288" s="238" t="s">
        <v>809</v>
      </c>
      <c r="C288" s="253" t="s">
        <v>810</v>
      </c>
      <c r="D288" s="239" t="s">
        <v>370</v>
      </c>
      <c r="E288" s="240">
        <v>84.960800000000006</v>
      </c>
      <c r="F288" s="241"/>
      <c r="G288" s="242">
        <f>ROUND(E288*F288,2)</f>
        <v>0</v>
      </c>
      <c r="H288" s="241"/>
      <c r="I288" s="242">
        <f>ROUND(E288*H288,2)</f>
        <v>0</v>
      </c>
      <c r="J288" s="241"/>
      <c r="K288" s="242">
        <f>ROUND(E288*J288,2)</f>
        <v>0</v>
      </c>
      <c r="L288" s="242">
        <v>21</v>
      </c>
      <c r="M288" s="242">
        <f>G288*(1+L288/100)</f>
        <v>0</v>
      </c>
      <c r="N288" s="242">
        <v>5.5000000000000003E-4</v>
      </c>
      <c r="O288" s="242">
        <f>ROUND(E288*N288,2)</f>
        <v>0.05</v>
      </c>
      <c r="P288" s="242">
        <v>0</v>
      </c>
      <c r="Q288" s="243">
        <f>ROUND(E288*P288,2)</f>
        <v>0</v>
      </c>
      <c r="R288" s="225" t="s">
        <v>672</v>
      </c>
      <c r="S288" s="225" t="s">
        <v>811</v>
      </c>
      <c r="T288" s="225" t="s">
        <v>277</v>
      </c>
      <c r="U288" s="225">
        <v>0</v>
      </c>
      <c r="V288" s="225">
        <f>ROUND(E288*U288,2)</f>
        <v>0</v>
      </c>
      <c r="W288" s="225"/>
      <c r="X288" s="206"/>
      <c r="Y288" s="206"/>
      <c r="Z288" s="206"/>
      <c r="AA288" s="206"/>
      <c r="AB288" s="206"/>
      <c r="AC288" s="206"/>
      <c r="AD288" s="206"/>
      <c r="AE288" s="206"/>
      <c r="AF288" s="206"/>
      <c r="AG288" s="206" t="s">
        <v>695</v>
      </c>
      <c r="AH288" s="206"/>
      <c r="AI288" s="206"/>
      <c r="AJ288" s="206"/>
      <c r="AK288" s="206"/>
      <c r="AL288" s="206"/>
      <c r="AM288" s="206"/>
      <c r="AN288" s="206"/>
      <c r="AO288" s="206"/>
      <c r="AP288" s="206"/>
      <c r="AQ288" s="206"/>
      <c r="AR288" s="206"/>
      <c r="AS288" s="206"/>
      <c r="AT288" s="206"/>
      <c r="AU288" s="206"/>
      <c r="AV288" s="206"/>
      <c r="AW288" s="206"/>
      <c r="AX288" s="206"/>
      <c r="AY288" s="206"/>
      <c r="AZ288" s="206"/>
      <c r="BA288" s="206"/>
      <c r="BB288" s="206"/>
      <c r="BC288" s="206"/>
      <c r="BD288" s="206"/>
      <c r="BE288" s="206"/>
      <c r="BF288" s="206"/>
      <c r="BG288" s="206"/>
      <c r="BH288" s="206"/>
    </row>
    <row r="289" spans="1:60" outlineLevel="1" x14ac:dyDescent="0.25">
      <c r="A289" s="223"/>
      <c r="B289" s="224"/>
      <c r="C289" s="256" t="s">
        <v>752</v>
      </c>
      <c r="D289" s="228"/>
      <c r="E289" s="229"/>
      <c r="F289" s="225"/>
      <c r="G289" s="225"/>
      <c r="H289" s="225"/>
      <c r="I289" s="225"/>
      <c r="J289" s="225"/>
      <c r="K289" s="225"/>
      <c r="L289" s="225"/>
      <c r="M289" s="225"/>
      <c r="N289" s="225"/>
      <c r="O289" s="225"/>
      <c r="P289" s="225"/>
      <c r="Q289" s="225"/>
      <c r="R289" s="225"/>
      <c r="S289" s="225"/>
      <c r="T289" s="225"/>
      <c r="U289" s="225"/>
      <c r="V289" s="225"/>
      <c r="W289" s="225"/>
      <c r="X289" s="206"/>
      <c r="Y289" s="206"/>
      <c r="Z289" s="206"/>
      <c r="AA289" s="206"/>
      <c r="AB289" s="206"/>
      <c r="AC289" s="206"/>
      <c r="AD289" s="206"/>
      <c r="AE289" s="206"/>
      <c r="AF289" s="206"/>
      <c r="AG289" s="206" t="s">
        <v>280</v>
      </c>
      <c r="AH289" s="206"/>
      <c r="AI289" s="206"/>
      <c r="AJ289" s="206"/>
      <c r="AK289" s="206"/>
      <c r="AL289" s="206"/>
      <c r="AM289" s="206"/>
      <c r="AN289" s="206"/>
      <c r="AO289" s="206"/>
      <c r="AP289" s="206"/>
      <c r="AQ289" s="206"/>
      <c r="AR289" s="206"/>
      <c r="AS289" s="206"/>
      <c r="AT289" s="206"/>
      <c r="AU289" s="206"/>
      <c r="AV289" s="206"/>
      <c r="AW289" s="206"/>
      <c r="AX289" s="206"/>
      <c r="AY289" s="206"/>
      <c r="AZ289" s="206"/>
      <c r="BA289" s="206"/>
      <c r="BB289" s="206"/>
      <c r="BC289" s="206"/>
      <c r="BD289" s="206"/>
      <c r="BE289" s="206"/>
      <c r="BF289" s="206"/>
      <c r="BG289" s="206"/>
      <c r="BH289" s="206"/>
    </row>
    <row r="290" spans="1:60" ht="20.399999999999999" outlineLevel="1" x14ac:dyDescent="0.25">
      <c r="A290" s="223"/>
      <c r="B290" s="224"/>
      <c r="C290" s="257" t="s">
        <v>1290</v>
      </c>
      <c r="D290" s="228"/>
      <c r="E290" s="229">
        <v>13.34</v>
      </c>
      <c r="F290" s="225"/>
      <c r="G290" s="225"/>
      <c r="H290" s="225"/>
      <c r="I290" s="225"/>
      <c r="J290" s="225"/>
      <c r="K290" s="225"/>
      <c r="L290" s="225"/>
      <c r="M290" s="225"/>
      <c r="N290" s="225"/>
      <c r="O290" s="225"/>
      <c r="P290" s="225"/>
      <c r="Q290" s="225"/>
      <c r="R290" s="225"/>
      <c r="S290" s="225"/>
      <c r="T290" s="225"/>
      <c r="U290" s="225"/>
      <c r="V290" s="225"/>
      <c r="W290" s="225"/>
      <c r="X290" s="206"/>
      <c r="Y290" s="206"/>
      <c r="Z290" s="206"/>
      <c r="AA290" s="206"/>
      <c r="AB290" s="206"/>
      <c r="AC290" s="206"/>
      <c r="AD290" s="206"/>
      <c r="AE290" s="206"/>
      <c r="AF290" s="206"/>
      <c r="AG290" s="206" t="s">
        <v>280</v>
      </c>
      <c r="AH290" s="206">
        <v>2</v>
      </c>
      <c r="AI290" s="206"/>
      <c r="AJ290" s="206"/>
      <c r="AK290" s="206"/>
      <c r="AL290" s="206"/>
      <c r="AM290" s="206"/>
      <c r="AN290" s="206"/>
      <c r="AO290" s="206"/>
      <c r="AP290" s="206"/>
      <c r="AQ290" s="206"/>
      <c r="AR290" s="206"/>
      <c r="AS290" s="206"/>
      <c r="AT290" s="206"/>
      <c r="AU290" s="206"/>
      <c r="AV290" s="206"/>
      <c r="AW290" s="206"/>
      <c r="AX290" s="206"/>
      <c r="AY290" s="206"/>
      <c r="AZ290" s="206"/>
      <c r="BA290" s="206"/>
      <c r="BB290" s="206"/>
      <c r="BC290" s="206"/>
      <c r="BD290" s="206"/>
      <c r="BE290" s="206"/>
      <c r="BF290" s="206"/>
      <c r="BG290" s="206"/>
      <c r="BH290" s="206"/>
    </row>
    <row r="291" spans="1:60" outlineLevel="1" x14ac:dyDescent="0.25">
      <c r="A291" s="223"/>
      <c r="B291" s="224"/>
      <c r="C291" s="257" t="s">
        <v>1291</v>
      </c>
      <c r="D291" s="228"/>
      <c r="E291" s="229">
        <v>19.690000000000001</v>
      </c>
      <c r="F291" s="225"/>
      <c r="G291" s="225"/>
      <c r="H291" s="225"/>
      <c r="I291" s="225"/>
      <c r="J291" s="225"/>
      <c r="K291" s="225"/>
      <c r="L291" s="225"/>
      <c r="M291" s="225"/>
      <c r="N291" s="225"/>
      <c r="O291" s="225"/>
      <c r="P291" s="225"/>
      <c r="Q291" s="225"/>
      <c r="R291" s="225"/>
      <c r="S291" s="225"/>
      <c r="T291" s="225"/>
      <c r="U291" s="225"/>
      <c r="V291" s="225"/>
      <c r="W291" s="225"/>
      <c r="X291" s="206"/>
      <c r="Y291" s="206"/>
      <c r="Z291" s="206"/>
      <c r="AA291" s="206"/>
      <c r="AB291" s="206"/>
      <c r="AC291" s="206"/>
      <c r="AD291" s="206"/>
      <c r="AE291" s="206"/>
      <c r="AF291" s="206"/>
      <c r="AG291" s="206" t="s">
        <v>280</v>
      </c>
      <c r="AH291" s="206">
        <v>2</v>
      </c>
      <c r="AI291" s="206"/>
      <c r="AJ291" s="206"/>
      <c r="AK291" s="206"/>
      <c r="AL291" s="206"/>
      <c r="AM291" s="206"/>
      <c r="AN291" s="206"/>
      <c r="AO291" s="206"/>
      <c r="AP291" s="206"/>
      <c r="AQ291" s="206"/>
      <c r="AR291" s="206"/>
      <c r="AS291" s="206"/>
      <c r="AT291" s="206"/>
      <c r="AU291" s="206"/>
      <c r="AV291" s="206"/>
      <c r="AW291" s="206"/>
      <c r="AX291" s="206"/>
      <c r="AY291" s="206"/>
      <c r="AZ291" s="206"/>
      <c r="BA291" s="206"/>
      <c r="BB291" s="206"/>
      <c r="BC291" s="206"/>
      <c r="BD291" s="206"/>
      <c r="BE291" s="206"/>
      <c r="BF291" s="206"/>
      <c r="BG291" s="206"/>
      <c r="BH291" s="206"/>
    </row>
    <row r="292" spans="1:60" ht="20.399999999999999" outlineLevel="1" x14ac:dyDescent="0.25">
      <c r="A292" s="223"/>
      <c r="B292" s="224"/>
      <c r="C292" s="257" t="s">
        <v>1292</v>
      </c>
      <c r="D292" s="228"/>
      <c r="E292" s="229">
        <v>22.17</v>
      </c>
      <c r="F292" s="225"/>
      <c r="G292" s="225"/>
      <c r="H292" s="225"/>
      <c r="I292" s="225"/>
      <c r="J292" s="225"/>
      <c r="K292" s="225"/>
      <c r="L292" s="225"/>
      <c r="M292" s="225"/>
      <c r="N292" s="225"/>
      <c r="O292" s="225"/>
      <c r="P292" s="225"/>
      <c r="Q292" s="225"/>
      <c r="R292" s="225"/>
      <c r="S292" s="225"/>
      <c r="T292" s="225"/>
      <c r="U292" s="225"/>
      <c r="V292" s="225"/>
      <c r="W292" s="225"/>
      <c r="X292" s="206"/>
      <c r="Y292" s="206"/>
      <c r="Z292" s="206"/>
      <c r="AA292" s="206"/>
      <c r="AB292" s="206"/>
      <c r="AC292" s="206"/>
      <c r="AD292" s="206"/>
      <c r="AE292" s="206"/>
      <c r="AF292" s="206"/>
      <c r="AG292" s="206" t="s">
        <v>280</v>
      </c>
      <c r="AH292" s="206">
        <v>2</v>
      </c>
      <c r="AI292" s="206"/>
      <c r="AJ292" s="206"/>
      <c r="AK292" s="206"/>
      <c r="AL292" s="206"/>
      <c r="AM292" s="206"/>
      <c r="AN292" s="206"/>
      <c r="AO292" s="206"/>
      <c r="AP292" s="206"/>
      <c r="AQ292" s="206"/>
      <c r="AR292" s="206"/>
      <c r="AS292" s="206"/>
      <c r="AT292" s="206"/>
      <c r="AU292" s="206"/>
      <c r="AV292" s="206"/>
      <c r="AW292" s="206"/>
      <c r="AX292" s="206"/>
      <c r="AY292" s="206"/>
      <c r="AZ292" s="206"/>
      <c r="BA292" s="206"/>
      <c r="BB292" s="206"/>
      <c r="BC292" s="206"/>
      <c r="BD292" s="206"/>
      <c r="BE292" s="206"/>
      <c r="BF292" s="206"/>
      <c r="BG292" s="206"/>
      <c r="BH292" s="206"/>
    </row>
    <row r="293" spans="1:60" ht="20.399999999999999" outlineLevel="1" x14ac:dyDescent="0.25">
      <c r="A293" s="223"/>
      <c r="B293" s="224"/>
      <c r="C293" s="257" t="s">
        <v>1293</v>
      </c>
      <c r="D293" s="228"/>
      <c r="E293" s="229">
        <v>17.899999999999999</v>
      </c>
      <c r="F293" s="225"/>
      <c r="G293" s="225"/>
      <c r="H293" s="225"/>
      <c r="I293" s="225"/>
      <c r="J293" s="225"/>
      <c r="K293" s="225"/>
      <c r="L293" s="225"/>
      <c r="M293" s="225"/>
      <c r="N293" s="225"/>
      <c r="O293" s="225"/>
      <c r="P293" s="225"/>
      <c r="Q293" s="225"/>
      <c r="R293" s="225"/>
      <c r="S293" s="225"/>
      <c r="T293" s="225"/>
      <c r="U293" s="225"/>
      <c r="V293" s="225"/>
      <c r="W293" s="225"/>
      <c r="X293" s="206"/>
      <c r="Y293" s="206"/>
      <c r="Z293" s="206"/>
      <c r="AA293" s="206"/>
      <c r="AB293" s="206"/>
      <c r="AC293" s="206"/>
      <c r="AD293" s="206"/>
      <c r="AE293" s="206"/>
      <c r="AF293" s="206"/>
      <c r="AG293" s="206" t="s">
        <v>280</v>
      </c>
      <c r="AH293" s="206">
        <v>2</v>
      </c>
      <c r="AI293" s="206"/>
      <c r="AJ293" s="206"/>
      <c r="AK293" s="206"/>
      <c r="AL293" s="206"/>
      <c r="AM293" s="206"/>
      <c r="AN293" s="206"/>
      <c r="AO293" s="206"/>
      <c r="AP293" s="206"/>
      <c r="AQ293" s="206"/>
      <c r="AR293" s="206"/>
      <c r="AS293" s="206"/>
      <c r="AT293" s="206"/>
      <c r="AU293" s="206"/>
      <c r="AV293" s="206"/>
      <c r="AW293" s="206"/>
      <c r="AX293" s="206"/>
      <c r="AY293" s="206"/>
      <c r="AZ293" s="206"/>
      <c r="BA293" s="206"/>
      <c r="BB293" s="206"/>
      <c r="BC293" s="206"/>
      <c r="BD293" s="206"/>
      <c r="BE293" s="206"/>
      <c r="BF293" s="206"/>
      <c r="BG293" s="206"/>
      <c r="BH293" s="206"/>
    </row>
    <row r="294" spans="1:60" outlineLevel="1" x14ac:dyDescent="0.25">
      <c r="A294" s="223"/>
      <c r="B294" s="224"/>
      <c r="C294" s="257" t="s">
        <v>1294</v>
      </c>
      <c r="D294" s="228"/>
      <c r="E294" s="229">
        <v>5.46</v>
      </c>
      <c r="F294" s="225"/>
      <c r="G294" s="225"/>
      <c r="H294" s="225"/>
      <c r="I294" s="225"/>
      <c r="J294" s="225"/>
      <c r="K294" s="225"/>
      <c r="L294" s="225"/>
      <c r="M294" s="225"/>
      <c r="N294" s="225"/>
      <c r="O294" s="225"/>
      <c r="P294" s="225"/>
      <c r="Q294" s="225"/>
      <c r="R294" s="225"/>
      <c r="S294" s="225"/>
      <c r="T294" s="225"/>
      <c r="U294" s="225"/>
      <c r="V294" s="225"/>
      <c r="W294" s="225"/>
      <c r="X294" s="206"/>
      <c r="Y294" s="206"/>
      <c r="Z294" s="206"/>
      <c r="AA294" s="206"/>
      <c r="AB294" s="206"/>
      <c r="AC294" s="206"/>
      <c r="AD294" s="206"/>
      <c r="AE294" s="206"/>
      <c r="AF294" s="206"/>
      <c r="AG294" s="206" t="s">
        <v>280</v>
      </c>
      <c r="AH294" s="206">
        <v>2</v>
      </c>
      <c r="AI294" s="206"/>
      <c r="AJ294" s="206"/>
      <c r="AK294" s="206"/>
      <c r="AL294" s="206"/>
      <c r="AM294" s="206"/>
      <c r="AN294" s="206"/>
      <c r="AO294" s="206"/>
      <c r="AP294" s="206"/>
      <c r="AQ294" s="206"/>
      <c r="AR294" s="206"/>
      <c r="AS294" s="206"/>
      <c r="AT294" s="206"/>
      <c r="AU294" s="206"/>
      <c r="AV294" s="206"/>
      <c r="AW294" s="206"/>
      <c r="AX294" s="206"/>
      <c r="AY294" s="206"/>
      <c r="AZ294" s="206"/>
      <c r="BA294" s="206"/>
      <c r="BB294" s="206"/>
      <c r="BC294" s="206"/>
      <c r="BD294" s="206"/>
      <c r="BE294" s="206"/>
      <c r="BF294" s="206"/>
      <c r="BG294" s="206"/>
      <c r="BH294" s="206"/>
    </row>
    <row r="295" spans="1:60" ht="20.399999999999999" outlineLevel="1" x14ac:dyDescent="0.25">
      <c r="A295" s="223"/>
      <c r="B295" s="224"/>
      <c r="C295" s="257" t="s">
        <v>1295</v>
      </c>
      <c r="D295" s="228"/>
      <c r="E295" s="229">
        <v>2.355</v>
      </c>
      <c r="F295" s="225"/>
      <c r="G295" s="225"/>
      <c r="H295" s="225"/>
      <c r="I295" s="225"/>
      <c r="J295" s="225"/>
      <c r="K295" s="225"/>
      <c r="L295" s="225"/>
      <c r="M295" s="225"/>
      <c r="N295" s="225"/>
      <c r="O295" s="225"/>
      <c r="P295" s="225"/>
      <c r="Q295" s="225"/>
      <c r="R295" s="225"/>
      <c r="S295" s="225"/>
      <c r="T295" s="225"/>
      <c r="U295" s="225"/>
      <c r="V295" s="225"/>
      <c r="W295" s="225"/>
      <c r="X295" s="206"/>
      <c r="Y295" s="206"/>
      <c r="Z295" s="206"/>
      <c r="AA295" s="206"/>
      <c r="AB295" s="206"/>
      <c r="AC295" s="206"/>
      <c r="AD295" s="206"/>
      <c r="AE295" s="206"/>
      <c r="AF295" s="206"/>
      <c r="AG295" s="206" t="s">
        <v>280</v>
      </c>
      <c r="AH295" s="206">
        <v>2</v>
      </c>
      <c r="AI295" s="206"/>
      <c r="AJ295" s="206"/>
      <c r="AK295" s="206"/>
      <c r="AL295" s="206"/>
      <c r="AM295" s="206"/>
      <c r="AN295" s="206"/>
      <c r="AO295" s="206"/>
      <c r="AP295" s="206"/>
      <c r="AQ295" s="206"/>
      <c r="AR295" s="206"/>
      <c r="AS295" s="206"/>
      <c r="AT295" s="206"/>
      <c r="AU295" s="206"/>
      <c r="AV295" s="206"/>
      <c r="AW295" s="206"/>
      <c r="AX295" s="206"/>
      <c r="AY295" s="206"/>
      <c r="AZ295" s="206"/>
      <c r="BA295" s="206"/>
      <c r="BB295" s="206"/>
      <c r="BC295" s="206"/>
      <c r="BD295" s="206"/>
      <c r="BE295" s="206"/>
      <c r="BF295" s="206"/>
      <c r="BG295" s="206"/>
      <c r="BH295" s="206"/>
    </row>
    <row r="296" spans="1:60" outlineLevel="1" x14ac:dyDescent="0.25">
      <c r="A296" s="223"/>
      <c r="B296" s="224"/>
      <c r="C296" s="256" t="s">
        <v>762</v>
      </c>
      <c r="D296" s="228"/>
      <c r="E296" s="229"/>
      <c r="F296" s="225"/>
      <c r="G296" s="225"/>
      <c r="H296" s="225"/>
      <c r="I296" s="225"/>
      <c r="J296" s="225"/>
      <c r="K296" s="225"/>
      <c r="L296" s="225"/>
      <c r="M296" s="225"/>
      <c r="N296" s="225"/>
      <c r="O296" s="225"/>
      <c r="P296" s="225"/>
      <c r="Q296" s="225"/>
      <c r="R296" s="225"/>
      <c r="S296" s="225"/>
      <c r="T296" s="225"/>
      <c r="U296" s="225"/>
      <c r="V296" s="225"/>
      <c r="W296" s="225"/>
      <c r="X296" s="206"/>
      <c r="Y296" s="206"/>
      <c r="Z296" s="206"/>
      <c r="AA296" s="206"/>
      <c r="AB296" s="206"/>
      <c r="AC296" s="206"/>
      <c r="AD296" s="206"/>
      <c r="AE296" s="206"/>
      <c r="AF296" s="206"/>
      <c r="AG296" s="206" t="s">
        <v>280</v>
      </c>
      <c r="AH296" s="206"/>
      <c r="AI296" s="206"/>
      <c r="AJ296" s="206"/>
      <c r="AK296" s="206"/>
      <c r="AL296" s="206"/>
      <c r="AM296" s="206"/>
      <c r="AN296" s="206"/>
      <c r="AO296" s="206"/>
      <c r="AP296" s="206"/>
      <c r="AQ296" s="206"/>
      <c r="AR296" s="206"/>
      <c r="AS296" s="206"/>
      <c r="AT296" s="206"/>
      <c r="AU296" s="206"/>
      <c r="AV296" s="206"/>
      <c r="AW296" s="206"/>
      <c r="AX296" s="206"/>
      <c r="AY296" s="206"/>
      <c r="AZ296" s="206"/>
      <c r="BA296" s="206"/>
      <c r="BB296" s="206"/>
      <c r="BC296" s="206"/>
      <c r="BD296" s="206"/>
      <c r="BE296" s="206"/>
      <c r="BF296" s="206"/>
      <c r="BG296" s="206"/>
      <c r="BH296" s="206"/>
    </row>
    <row r="297" spans="1:60" outlineLevel="1" x14ac:dyDescent="0.25">
      <c r="A297" s="223"/>
      <c r="B297" s="224"/>
      <c r="C297" s="254" t="s">
        <v>1296</v>
      </c>
      <c r="D297" s="226"/>
      <c r="E297" s="227">
        <v>84.960750000000004</v>
      </c>
      <c r="F297" s="225"/>
      <c r="G297" s="225"/>
      <c r="H297" s="225"/>
      <c r="I297" s="225"/>
      <c r="J297" s="225"/>
      <c r="K297" s="225"/>
      <c r="L297" s="225"/>
      <c r="M297" s="225"/>
      <c r="N297" s="225"/>
      <c r="O297" s="225"/>
      <c r="P297" s="225"/>
      <c r="Q297" s="225"/>
      <c r="R297" s="225"/>
      <c r="S297" s="225"/>
      <c r="T297" s="225"/>
      <c r="U297" s="225"/>
      <c r="V297" s="225"/>
      <c r="W297" s="225"/>
      <c r="X297" s="206"/>
      <c r="Y297" s="206"/>
      <c r="Z297" s="206"/>
      <c r="AA297" s="206"/>
      <c r="AB297" s="206"/>
      <c r="AC297" s="206"/>
      <c r="AD297" s="206"/>
      <c r="AE297" s="206"/>
      <c r="AF297" s="206"/>
      <c r="AG297" s="206" t="s">
        <v>280</v>
      </c>
      <c r="AH297" s="206">
        <v>0</v>
      </c>
      <c r="AI297" s="206"/>
      <c r="AJ297" s="206"/>
      <c r="AK297" s="206"/>
      <c r="AL297" s="206"/>
      <c r="AM297" s="206"/>
      <c r="AN297" s="206"/>
      <c r="AO297" s="206"/>
      <c r="AP297" s="206"/>
      <c r="AQ297" s="206"/>
      <c r="AR297" s="206"/>
      <c r="AS297" s="206"/>
      <c r="AT297" s="206"/>
      <c r="AU297" s="206"/>
      <c r="AV297" s="206"/>
      <c r="AW297" s="206"/>
      <c r="AX297" s="206"/>
      <c r="AY297" s="206"/>
      <c r="AZ297" s="206"/>
      <c r="BA297" s="206"/>
      <c r="BB297" s="206"/>
      <c r="BC297" s="206"/>
      <c r="BD297" s="206"/>
      <c r="BE297" s="206"/>
      <c r="BF297" s="206"/>
      <c r="BG297" s="206"/>
      <c r="BH297" s="206"/>
    </row>
    <row r="298" spans="1:60" ht="20.399999999999999" outlineLevel="1" x14ac:dyDescent="0.25">
      <c r="A298" s="237">
        <v>57</v>
      </c>
      <c r="B298" s="238" t="s">
        <v>820</v>
      </c>
      <c r="C298" s="253" t="s">
        <v>821</v>
      </c>
      <c r="D298" s="239" t="s">
        <v>314</v>
      </c>
      <c r="E298" s="240">
        <v>103.614</v>
      </c>
      <c r="F298" s="241"/>
      <c r="G298" s="242">
        <f>ROUND(E298*F298,2)</f>
        <v>0</v>
      </c>
      <c r="H298" s="241"/>
      <c r="I298" s="242">
        <f>ROUND(E298*H298,2)</f>
        <v>0</v>
      </c>
      <c r="J298" s="241"/>
      <c r="K298" s="242">
        <f>ROUND(E298*J298,2)</f>
        <v>0</v>
      </c>
      <c r="L298" s="242">
        <v>21</v>
      </c>
      <c r="M298" s="242">
        <f>G298*(1+L298/100)</f>
        <v>0</v>
      </c>
      <c r="N298" s="242">
        <v>2.8999999999999998E-3</v>
      </c>
      <c r="O298" s="242">
        <f>ROUND(E298*N298,2)</f>
        <v>0.3</v>
      </c>
      <c r="P298" s="242">
        <v>0</v>
      </c>
      <c r="Q298" s="243">
        <f>ROUND(E298*P298,2)</f>
        <v>0</v>
      </c>
      <c r="R298" s="225" t="s">
        <v>672</v>
      </c>
      <c r="S298" s="225" t="s">
        <v>276</v>
      </c>
      <c r="T298" s="225" t="s">
        <v>277</v>
      </c>
      <c r="U298" s="225">
        <v>0</v>
      </c>
      <c r="V298" s="225">
        <f>ROUND(E298*U298,2)</f>
        <v>0</v>
      </c>
      <c r="W298" s="225"/>
      <c r="X298" s="206"/>
      <c r="Y298" s="206"/>
      <c r="Z298" s="206"/>
      <c r="AA298" s="206"/>
      <c r="AB298" s="206"/>
      <c r="AC298" s="206"/>
      <c r="AD298" s="206"/>
      <c r="AE298" s="206"/>
      <c r="AF298" s="206"/>
      <c r="AG298" s="206" t="s">
        <v>695</v>
      </c>
      <c r="AH298" s="206"/>
      <c r="AI298" s="206"/>
      <c r="AJ298" s="206"/>
      <c r="AK298" s="206"/>
      <c r="AL298" s="206"/>
      <c r="AM298" s="206"/>
      <c r="AN298" s="206"/>
      <c r="AO298" s="206"/>
      <c r="AP298" s="206"/>
      <c r="AQ298" s="206"/>
      <c r="AR298" s="206"/>
      <c r="AS298" s="206"/>
      <c r="AT298" s="206"/>
      <c r="AU298" s="206"/>
      <c r="AV298" s="206"/>
      <c r="AW298" s="206"/>
      <c r="AX298" s="206"/>
      <c r="AY298" s="206"/>
      <c r="AZ298" s="206"/>
      <c r="BA298" s="206"/>
      <c r="BB298" s="206"/>
      <c r="BC298" s="206"/>
      <c r="BD298" s="206"/>
      <c r="BE298" s="206"/>
      <c r="BF298" s="206"/>
      <c r="BG298" s="206"/>
      <c r="BH298" s="206"/>
    </row>
    <row r="299" spans="1:60" outlineLevel="1" x14ac:dyDescent="0.25">
      <c r="A299" s="223"/>
      <c r="B299" s="224"/>
      <c r="C299" s="256" t="s">
        <v>752</v>
      </c>
      <c r="D299" s="228"/>
      <c r="E299" s="229"/>
      <c r="F299" s="225"/>
      <c r="G299" s="225"/>
      <c r="H299" s="225"/>
      <c r="I299" s="225"/>
      <c r="J299" s="225"/>
      <c r="K299" s="225"/>
      <c r="L299" s="225"/>
      <c r="M299" s="225"/>
      <c r="N299" s="225"/>
      <c r="O299" s="225"/>
      <c r="P299" s="225"/>
      <c r="Q299" s="225"/>
      <c r="R299" s="225"/>
      <c r="S299" s="225"/>
      <c r="T299" s="225"/>
      <c r="U299" s="225"/>
      <c r="V299" s="225"/>
      <c r="W299" s="225"/>
      <c r="X299" s="206"/>
      <c r="Y299" s="206"/>
      <c r="Z299" s="206"/>
      <c r="AA299" s="206"/>
      <c r="AB299" s="206"/>
      <c r="AC299" s="206"/>
      <c r="AD299" s="206"/>
      <c r="AE299" s="206"/>
      <c r="AF299" s="206"/>
      <c r="AG299" s="206" t="s">
        <v>280</v>
      </c>
      <c r="AH299" s="206"/>
      <c r="AI299" s="206"/>
      <c r="AJ299" s="206"/>
      <c r="AK299" s="206"/>
      <c r="AL299" s="206"/>
      <c r="AM299" s="206"/>
      <c r="AN299" s="206"/>
      <c r="AO299" s="206"/>
      <c r="AP299" s="206"/>
      <c r="AQ299" s="206"/>
      <c r="AR299" s="206"/>
      <c r="AS299" s="206"/>
      <c r="AT299" s="206"/>
      <c r="AU299" s="206"/>
      <c r="AV299" s="206"/>
      <c r="AW299" s="206"/>
      <c r="AX299" s="206"/>
      <c r="AY299" s="206"/>
      <c r="AZ299" s="206"/>
      <c r="BA299" s="206"/>
      <c r="BB299" s="206"/>
      <c r="BC299" s="206"/>
      <c r="BD299" s="206"/>
      <c r="BE299" s="206"/>
      <c r="BF299" s="206"/>
      <c r="BG299" s="206"/>
      <c r="BH299" s="206"/>
    </row>
    <row r="300" spans="1:60" outlineLevel="1" x14ac:dyDescent="0.25">
      <c r="A300" s="223"/>
      <c r="B300" s="224"/>
      <c r="C300" s="257" t="s">
        <v>1266</v>
      </c>
      <c r="D300" s="228"/>
      <c r="E300" s="229">
        <v>11.99</v>
      </c>
      <c r="F300" s="225"/>
      <c r="G300" s="225"/>
      <c r="H300" s="225"/>
      <c r="I300" s="225"/>
      <c r="J300" s="225"/>
      <c r="K300" s="225"/>
      <c r="L300" s="225"/>
      <c r="M300" s="225"/>
      <c r="N300" s="225"/>
      <c r="O300" s="225"/>
      <c r="P300" s="225"/>
      <c r="Q300" s="225"/>
      <c r="R300" s="225"/>
      <c r="S300" s="225"/>
      <c r="T300" s="225"/>
      <c r="U300" s="225"/>
      <c r="V300" s="225"/>
      <c r="W300" s="225"/>
      <c r="X300" s="206"/>
      <c r="Y300" s="206"/>
      <c r="Z300" s="206"/>
      <c r="AA300" s="206"/>
      <c r="AB300" s="206"/>
      <c r="AC300" s="206"/>
      <c r="AD300" s="206"/>
      <c r="AE300" s="206"/>
      <c r="AF300" s="206"/>
      <c r="AG300" s="206" t="s">
        <v>280</v>
      </c>
      <c r="AH300" s="206">
        <v>2</v>
      </c>
      <c r="AI300" s="206"/>
      <c r="AJ300" s="206"/>
      <c r="AK300" s="206"/>
      <c r="AL300" s="206"/>
      <c r="AM300" s="206"/>
      <c r="AN300" s="206"/>
      <c r="AO300" s="206"/>
      <c r="AP300" s="206"/>
      <c r="AQ300" s="206"/>
      <c r="AR300" s="206"/>
      <c r="AS300" s="206"/>
      <c r="AT300" s="206"/>
      <c r="AU300" s="206"/>
      <c r="AV300" s="206"/>
      <c r="AW300" s="206"/>
      <c r="AX300" s="206"/>
      <c r="AY300" s="206"/>
      <c r="AZ300" s="206"/>
      <c r="BA300" s="206"/>
      <c r="BB300" s="206"/>
      <c r="BC300" s="206"/>
      <c r="BD300" s="206"/>
      <c r="BE300" s="206"/>
      <c r="BF300" s="206"/>
      <c r="BG300" s="206"/>
      <c r="BH300" s="206"/>
    </row>
    <row r="301" spans="1:60" outlineLevel="1" x14ac:dyDescent="0.25">
      <c r="A301" s="223"/>
      <c r="B301" s="224"/>
      <c r="C301" s="257" t="s">
        <v>1267</v>
      </c>
      <c r="D301" s="228"/>
      <c r="E301" s="229">
        <v>27.93</v>
      </c>
      <c r="F301" s="225"/>
      <c r="G301" s="225"/>
      <c r="H301" s="225"/>
      <c r="I301" s="225"/>
      <c r="J301" s="225"/>
      <c r="K301" s="225"/>
      <c r="L301" s="225"/>
      <c r="M301" s="225"/>
      <c r="N301" s="225"/>
      <c r="O301" s="225"/>
      <c r="P301" s="225"/>
      <c r="Q301" s="225"/>
      <c r="R301" s="225"/>
      <c r="S301" s="225"/>
      <c r="T301" s="225"/>
      <c r="U301" s="225"/>
      <c r="V301" s="225"/>
      <c r="W301" s="225"/>
      <c r="X301" s="206"/>
      <c r="Y301" s="206"/>
      <c r="Z301" s="206"/>
      <c r="AA301" s="206"/>
      <c r="AB301" s="206"/>
      <c r="AC301" s="206"/>
      <c r="AD301" s="206"/>
      <c r="AE301" s="206"/>
      <c r="AF301" s="206"/>
      <c r="AG301" s="206" t="s">
        <v>280</v>
      </c>
      <c r="AH301" s="206">
        <v>2</v>
      </c>
      <c r="AI301" s="206"/>
      <c r="AJ301" s="206"/>
      <c r="AK301" s="206"/>
      <c r="AL301" s="206"/>
      <c r="AM301" s="206"/>
      <c r="AN301" s="206"/>
      <c r="AO301" s="206"/>
      <c r="AP301" s="206"/>
      <c r="AQ301" s="206"/>
      <c r="AR301" s="206"/>
      <c r="AS301" s="206"/>
      <c r="AT301" s="206"/>
      <c r="AU301" s="206"/>
      <c r="AV301" s="206"/>
      <c r="AW301" s="206"/>
      <c r="AX301" s="206"/>
      <c r="AY301" s="206"/>
      <c r="AZ301" s="206"/>
      <c r="BA301" s="206"/>
      <c r="BB301" s="206"/>
      <c r="BC301" s="206"/>
      <c r="BD301" s="206"/>
      <c r="BE301" s="206"/>
      <c r="BF301" s="206"/>
      <c r="BG301" s="206"/>
      <c r="BH301" s="206"/>
    </row>
    <row r="302" spans="1:60" outlineLevel="1" x14ac:dyDescent="0.25">
      <c r="A302" s="223"/>
      <c r="B302" s="224"/>
      <c r="C302" s="257" t="s">
        <v>1268</v>
      </c>
      <c r="D302" s="228"/>
      <c r="E302" s="229">
        <v>38.58</v>
      </c>
      <c r="F302" s="225"/>
      <c r="G302" s="225"/>
      <c r="H302" s="225"/>
      <c r="I302" s="225"/>
      <c r="J302" s="225"/>
      <c r="K302" s="225"/>
      <c r="L302" s="225"/>
      <c r="M302" s="225"/>
      <c r="N302" s="225"/>
      <c r="O302" s="225"/>
      <c r="P302" s="225"/>
      <c r="Q302" s="225"/>
      <c r="R302" s="225"/>
      <c r="S302" s="225"/>
      <c r="T302" s="225"/>
      <c r="U302" s="225"/>
      <c r="V302" s="225"/>
      <c r="W302" s="225"/>
      <c r="X302" s="206"/>
      <c r="Y302" s="206"/>
      <c r="Z302" s="206"/>
      <c r="AA302" s="206"/>
      <c r="AB302" s="206"/>
      <c r="AC302" s="206"/>
      <c r="AD302" s="206"/>
      <c r="AE302" s="206"/>
      <c r="AF302" s="206"/>
      <c r="AG302" s="206" t="s">
        <v>280</v>
      </c>
      <c r="AH302" s="206">
        <v>2</v>
      </c>
      <c r="AI302" s="206"/>
      <c r="AJ302" s="206"/>
      <c r="AK302" s="206"/>
      <c r="AL302" s="206"/>
      <c r="AM302" s="206"/>
      <c r="AN302" s="206"/>
      <c r="AO302" s="206"/>
      <c r="AP302" s="206"/>
      <c r="AQ302" s="206"/>
      <c r="AR302" s="206"/>
      <c r="AS302" s="206"/>
      <c r="AT302" s="206"/>
      <c r="AU302" s="206"/>
      <c r="AV302" s="206"/>
      <c r="AW302" s="206"/>
      <c r="AX302" s="206"/>
      <c r="AY302" s="206"/>
      <c r="AZ302" s="206"/>
      <c r="BA302" s="206"/>
      <c r="BB302" s="206"/>
      <c r="BC302" s="206"/>
      <c r="BD302" s="206"/>
      <c r="BE302" s="206"/>
      <c r="BF302" s="206"/>
      <c r="BG302" s="206"/>
      <c r="BH302" s="206"/>
    </row>
    <row r="303" spans="1:60" outlineLevel="1" x14ac:dyDescent="0.25">
      <c r="A303" s="223"/>
      <c r="B303" s="224"/>
      <c r="C303" s="257" t="s">
        <v>1269</v>
      </c>
      <c r="D303" s="228"/>
      <c r="E303" s="229">
        <v>10.93</v>
      </c>
      <c r="F303" s="225"/>
      <c r="G303" s="225"/>
      <c r="H303" s="225"/>
      <c r="I303" s="225"/>
      <c r="J303" s="225"/>
      <c r="K303" s="225"/>
      <c r="L303" s="225"/>
      <c r="M303" s="225"/>
      <c r="N303" s="225"/>
      <c r="O303" s="225"/>
      <c r="P303" s="225"/>
      <c r="Q303" s="225"/>
      <c r="R303" s="225"/>
      <c r="S303" s="225"/>
      <c r="T303" s="225"/>
      <c r="U303" s="225"/>
      <c r="V303" s="225"/>
      <c r="W303" s="225"/>
      <c r="X303" s="206"/>
      <c r="Y303" s="206"/>
      <c r="Z303" s="206"/>
      <c r="AA303" s="206"/>
      <c r="AB303" s="206"/>
      <c r="AC303" s="206"/>
      <c r="AD303" s="206"/>
      <c r="AE303" s="206"/>
      <c r="AF303" s="206"/>
      <c r="AG303" s="206" t="s">
        <v>280</v>
      </c>
      <c r="AH303" s="206">
        <v>2</v>
      </c>
      <c r="AI303" s="206"/>
      <c r="AJ303" s="206"/>
      <c r="AK303" s="206"/>
      <c r="AL303" s="206"/>
      <c r="AM303" s="206"/>
      <c r="AN303" s="206"/>
      <c r="AO303" s="206"/>
      <c r="AP303" s="206"/>
      <c r="AQ303" s="206"/>
      <c r="AR303" s="206"/>
      <c r="AS303" s="206"/>
      <c r="AT303" s="206"/>
      <c r="AU303" s="206"/>
      <c r="AV303" s="206"/>
      <c r="AW303" s="206"/>
      <c r="AX303" s="206"/>
      <c r="AY303" s="206"/>
      <c r="AZ303" s="206"/>
      <c r="BA303" s="206"/>
      <c r="BB303" s="206"/>
      <c r="BC303" s="206"/>
      <c r="BD303" s="206"/>
      <c r="BE303" s="206"/>
      <c r="BF303" s="206"/>
      <c r="BG303" s="206"/>
      <c r="BH303" s="206"/>
    </row>
    <row r="304" spans="1:60" outlineLevel="1" x14ac:dyDescent="0.25">
      <c r="A304" s="223"/>
      <c r="B304" s="224"/>
      <c r="C304" s="257" t="s">
        <v>1270</v>
      </c>
      <c r="D304" s="228"/>
      <c r="E304" s="229">
        <v>7.13</v>
      </c>
      <c r="F304" s="225"/>
      <c r="G304" s="225"/>
      <c r="H304" s="225"/>
      <c r="I304" s="225"/>
      <c r="J304" s="225"/>
      <c r="K304" s="225"/>
      <c r="L304" s="225"/>
      <c r="M304" s="225"/>
      <c r="N304" s="225"/>
      <c r="O304" s="225"/>
      <c r="P304" s="225"/>
      <c r="Q304" s="225"/>
      <c r="R304" s="225"/>
      <c r="S304" s="225"/>
      <c r="T304" s="225"/>
      <c r="U304" s="225"/>
      <c r="V304" s="225"/>
      <c r="W304" s="225"/>
      <c r="X304" s="206"/>
      <c r="Y304" s="206"/>
      <c r="Z304" s="206"/>
      <c r="AA304" s="206"/>
      <c r="AB304" s="206"/>
      <c r="AC304" s="206"/>
      <c r="AD304" s="206"/>
      <c r="AE304" s="206"/>
      <c r="AF304" s="206"/>
      <c r="AG304" s="206" t="s">
        <v>280</v>
      </c>
      <c r="AH304" s="206">
        <v>2</v>
      </c>
      <c r="AI304" s="206"/>
      <c r="AJ304" s="206"/>
      <c r="AK304" s="206"/>
      <c r="AL304" s="206"/>
      <c r="AM304" s="206"/>
      <c r="AN304" s="206"/>
      <c r="AO304" s="206"/>
      <c r="AP304" s="206"/>
      <c r="AQ304" s="206"/>
      <c r="AR304" s="206"/>
      <c r="AS304" s="206"/>
      <c r="AT304" s="206"/>
      <c r="AU304" s="206"/>
      <c r="AV304" s="206"/>
      <c r="AW304" s="206"/>
      <c r="AX304" s="206"/>
      <c r="AY304" s="206"/>
      <c r="AZ304" s="206"/>
      <c r="BA304" s="206"/>
      <c r="BB304" s="206"/>
      <c r="BC304" s="206"/>
      <c r="BD304" s="206"/>
      <c r="BE304" s="206"/>
      <c r="BF304" s="206"/>
      <c r="BG304" s="206"/>
      <c r="BH304" s="206"/>
    </row>
    <row r="305" spans="1:60" outlineLevel="1" x14ac:dyDescent="0.25">
      <c r="A305" s="223"/>
      <c r="B305" s="224"/>
      <c r="C305" s="257" t="s">
        <v>1274</v>
      </c>
      <c r="D305" s="228"/>
      <c r="E305" s="229">
        <v>2.12</v>
      </c>
      <c r="F305" s="225"/>
      <c r="G305" s="225"/>
      <c r="H305" s="225"/>
      <c r="I305" s="225"/>
      <c r="J305" s="225"/>
      <c r="K305" s="225"/>
      <c r="L305" s="225"/>
      <c r="M305" s="225"/>
      <c r="N305" s="225"/>
      <c r="O305" s="225"/>
      <c r="P305" s="225"/>
      <c r="Q305" s="225"/>
      <c r="R305" s="225"/>
      <c r="S305" s="225"/>
      <c r="T305" s="225"/>
      <c r="U305" s="225"/>
      <c r="V305" s="225"/>
      <c r="W305" s="225"/>
      <c r="X305" s="206"/>
      <c r="Y305" s="206"/>
      <c r="Z305" s="206"/>
      <c r="AA305" s="206"/>
      <c r="AB305" s="206"/>
      <c r="AC305" s="206"/>
      <c r="AD305" s="206"/>
      <c r="AE305" s="206"/>
      <c r="AF305" s="206"/>
      <c r="AG305" s="206" t="s">
        <v>280</v>
      </c>
      <c r="AH305" s="206">
        <v>2</v>
      </c>
      <c r="AI305" s="206"/>
      <c r="AJ305" s="206"/>
      <c r="AK305" s="206"/>
      <c r="AL305" s="206"/>
      <c r="AM305" s="206"/>
      <c r="AN305" s="206"/>
      <c r="AO305" s="206"/>
      <c r="AP305" s="206"/>
      <c r="AQ305" s="206"/>
      <c r="AR305" s="206"/>
      <c r="AS305" s="206"/>
      <c r="AT305" s="206"/>
      <c r="AU305" s="206"/>
      <c r="AV305" s="206"/>
      <c r="AW305" s="206"/>
      <c r="AX305" s="206"/>
      <c r="AY305" s="206"/>
      <c r="AZ305" s="206"/>
      <c r="BA305" s="206"/>
      <c r="BB305" s="206"/>
      <c r="BC305" s="206"/>
      <c r="BD305" s="206"/>
      <c r="BE305" s="206"/>
      <c r="BF305" s="206"/>
      <c r="BG305" s="206"/>
      <c r="BH305" s="206"/>
    </row>
    <row r="306" spans="1:60" outlineLevel="1" x14ac:dyDescent="0.25">
      <c r="A306" s="223"/>
      <c r="B306" s="224"/>
      <c r="C306" s="256" t="s">
        <v>762</v>
      </c>
      <c r="D306" s="228"/>
      <c r="E306" s="229"/>
      <c r="F306" s="225"/>
      <c r="G306" s="225"/>
      <c r="H306" s="225"/>
      <c r="I306" s="225"/>
      <c r="J306" s="225"/>
      <c r="K306" s="225"/>
      <c r="L306" s="225"/>
      <c r="M306" s="225"/>
      <c r="N306" s="225"/>
      <c r="O306" s="225"/>
      <c r="P306" s="225"/>
      <c r="Q306" s="225"/>
      <c r="R306" s="225"/>
      <c r="S306" s="225"/>
      <c r="T306" s="225"/>
      <c r="U306" s="225"/>
      <c r="V306" s="225"/>
      <c r="W306" s="225"/>
      <c r="X306" s="206"/>
      <c r="Y306" s="206"/>
      <c r="Z306" s="206"/>
      <c r="AA306" s="206"/>
      <c r="AB306" s="206"/>
      <c r="AC306" s="206"/>
      <c r="AD306" s="206"/>
      <c r="AE306" s="206"/>
      <c r="AF306" s="206"/>
      <c r="AG306" s="206" t="s">
        <v>280</v>
      </c>
      <c r="AH306" s="206"/>
      <c r="AI306" s="206"/>
      <c r="AJ306" s="206"/>
      <c r="AK306" s="206"/>
      <c r="AL306" s="206"/>
      <c r="AM306" s="206"/>
      <c r="AN306" s="206"/>
      <c r="AO306" s="206"/>
      <c r="AP306" s="206"/>
      <c r="AQ306" s="206"/>
      <c r="AR306" s="206"/>
      <c r="AS306" s="206"/>
      <c r="AT306" s="206"/>
      <c r="AU306" s="206"/>
      <c r="AV306" s="206"/>
      <c r="AW306" s="206"/>
      <c r="AX306" s="206"/>
      <c r="AY306" s="206"/>
      <c r="AZ306" s="206"/>
      <c r="BA306" s="206"/>
      <c r="BB306" s="206"/>
      <c r="BC306" s="206"/>
      <c r="BD306" s="206"/>
      <c r="BE306" s="206"/>
      <c r="BF306" s="206"/>
      <c r="BG306" s="206"/>
      <c r="BH306" s="206"/>
    </row>
    <row r="307" spans="1:60" outlineLevel="1" x14ac:dyDescent="0.25">
      <c r="A307" s="223"/>
      <c r="B307" s="224"/>
      <c r="C307" s="254" t="s">
        <v>1297</v>
      </c>
      <c r="D307" s="226"/>
      <c r="E307" s="227">
        <v>103.614</v>
      </c>
      <c r="F307" s="225"/>
      <c r="G307" s="225"/>
      <c r="H307" s="225"/>
      <c r="I307" s="225"/>
      <c r="J307" s="225"/>
      <c r="K307" s="225"/>
      <c r="L307" s="225"/>
      <c r="M307" s="225"/>
      <c r="N307" s="225"/>
      <c r="O307" s="225"/>
      <c r="P307" s="225"/>
      <c r="Q307" s="225"/>
      <c r="R307" s="225"/>
      <c r="S307" s="225"/>
      <c r="T307" s="225"/>
      <c r="U307" s="225"/>
      <c r="V307" s="225"/>
      <c r="W307" s="225"/>
      <c r="X307" s="206"/>
      <c r="Y307" s="206"/>
      <c r="Z307" s="206"/>
      <c r="AA307" s="206"/>
      <c r="AB307" s="206"/>
      <c r="AC307" s="206"/>
      <c r="AD307" s="206"/>
      <c r="AE307" s="206"/>
      <c r="AF307" s="206"/>
      <c r="AG307" s="206" t="s">
        <v>280</v>
      </c>
      <c r="AH307" s="206">
        <v>0</v>
      </c>
      <c r="AI307" s="206"/>
      <c r="AJ307" s="206"/>
      <c r="AK307" s="206"/>
      <c r="AL307" s="206"/>
      <c r="AM307" s="206"/>
      <c r="AN307" s="206"/>
      <c r="AO307" s="206"/>
      <c r="AP307" s="206"/>
      <c r="AQ307" s="206"/>
      <c r="AR307" s="206"/>
      <c r="AS307" s="206"/>
      <c r="AT307" s="206"/>
      <c r="AU307" s="206"/>
      <c r="AV307" s="206"/>
      <c r="AW307" s="206"/>
      <c r="AX307" s="206"/>
      <c r="AY307" s="206"/>
      <c r="AZ307" s="206"/>
      <c r="BA307" s="206"/>
      <c r="BB307" s="206"/>
      <c r="BC307" s="206"/>
      <c r="BD307" s="206"/>
      <c r="BE307" s="206"/>
      <c r="BF307" s="206"/>
      <c r="BG307" s="206"/>
      <c r="BH307" s="206"/>
    </row>
    <row r="308" spans="1:60" x14ac:dyDescent="0.25">
      <c r="A308" s="231" t="s">
        <v>271</v>
      </c>
      <c r="B308" s="232" t="s">
        <v>232</v>
      </c>
      <c r="C308" s="252" t="s">
        <v>233</v>
      </c>
      <c r="D308" s="233"/>
      <c r="E308" s="234"/>
      <c r="F308" s="235"/>
      <c r="G308" s="235">
        <f>SUMIF(AG309:AG332,"&lt;&gt;NOR",G309:G332)</f>
        <v>0</v>
      </c>
      <c r="H308" s="235"/>
      <c r="I308" s="235">
        <f>SUM(I309:I332)</f>
        <v>0</v>
      </c>
      <c r="J308" s="235"/>
      <c r="K308" s="235">
        <f>SUM(K309:K332)</f>
        <v>0</v>
      </c>
      <c r="L308" s="235"/>
      <c r="M308" s="235">
        <f>SUM(M309:M332)</f>
        <v>0</v>
      </c>
      <c r="N308" s="235"/>
      <c r="O308" s="235">
        <f>SUM(O309:O332)</f>
        <v>0.26</v>
      </c>
      <c r="P308" s="235"/>
      <c r="Q308" s="236">
        <f>SUM(Q309:Q332)</f>
        <v>0</v>
      </c>
      <c r="R308" s="230"/>
      <c r="S308" s="230"/>
      <c r="T308" s="230"/>
      <c r="U308" s="230"/>
      <c r="V308" s="230">
        <f>SUM(V309:V332)</f>
        <v>60.86</v>
      </c>
      <c r="W308" s="230"/>
      <c r="AG308" t="s">
        <v>272</v>
      </c>
    </row>
    <row r="309" spans="1:60" outlineLevel="1" x14ac:dyDescent="0.25">
      <c r="A309" s="237">
        <v>58</v>
      </c>
      <c r="B309" s="238" t="s">
        <v>830</v>
      </c>
      <c r="C309" s="253" t="s">
        <v>831</v>
      </c>
      <c r="D309" s="239" t="s">
        <v>314</v>
      </c>
      <c r="E309" s="240">
        <v>51.752000000000002</v>
      </c>
      <c r="F309" s="241"/>
      <c r="G309" s="242">
        <f>ROUND(E309*F309,2)</f>
        <v>0</v>
      </c>
      <c r="H309" s="241"/>
      <c r="I309" s="242">
        <f>ROUND(E309*H309,2)</f>
        <v>0</v>
      </c>
      <c r="J309" s="241"/>
      <c r="K309" s="242">
        <f>ROUND(E309*J309,2)</f>
        <v>0</v>
      </c>
      <c r="L309" s="242">
        <v>21</v>
      </c>
      <c r="M309" s="242">
        <f>G309*(1+L309/100)</f>
        <v>0</v>
      </c>
      <c r="N309" s="242">
        <v>2.1000000000000001E-4</v>
      </c>
      <c r="O309" s="242">
        <f>ROUND(E309*N309,2)</f>
        <v>0.01</v>
      </c>
      <c r="P309" s="242">
        <v>0</v>
      </c>
      <c r="Q309" s="243">
        <f>ROUND(E309*P309,2)</f>
        <v>0</v>
      </c>
      <c r="R309" s="225"/>
      <c r="S309" s="225" t="s">
        <v>276</v>
      </c>
      <c r="T309" s="225" t="s">
        <v>277</v>
      </c>
      <c r="U309" s="225">
        <v>0.05</v>
      </c>
      <c r="V309" s="225">
        <f>ROUND(E309*U309,2)</f>
        <v>2.59</v>
      </c>
      <c r="W309" s="225"/>
      <c r="X309" s="206"/>
      <c r="Y309" s="206"/>
      <c r="Z309" s="206"/>
      <c r="AA309" s="206"/>
      <c r="AB309" s="206"/>
      <c r="AC309" s="206"/>
      <c r="AD309" s="206"/>
      <c r="AE309" s="206"/>
      <c r="AF309" s="206"/>
      <c r="AG309" s="206" t="s">
        <v>659</v>
      </c>
      <c r="AH309" s="206"/>
      <c r="AI309" s="206"/>
      <c r="AJ309" s="206"/>
      <c r="AK309" s="206"/>
      <c r="AL309" s="206"/>
      <c r="AM309" s="206"/>
      <c r="AN309" s="206"/>
      <c r="AO309" s="206"/>
      <c r="AP309" s="206"/>
      <c r="AQ309" s="206"/>
      <c r="AR309" s="206"/>
      <c r="AS309" s="206"/>
      <c r="AT309" s="206"/>
      <c r="AU309" s="206"/>
      <c r="AV309" s="206"/>
      <c r="AW309" s="206"/>
      <c r="AX309" s="206"/>
      <c r="AY309" s="206"/>
      <c r="AZ309" s="206"/>
      <c r="BA309" s="206"/>
      <c r="BB309" s="206"/>
      <c r="BC309" s="206"/>
      <c r="BD309" s="206"/>
      <c r="BE309" s="206"/>
      <c r="BF309" s="206"/>
      <c r="BG309" s="206"/>
      <c r="BH309" s="206"/>
    </row>
    <row r="310" spans="1:60" ht="20.399999999999999" outlineLevel="1" x14ac:dyDescent="0.25">
      <c r="A310" s="223"/>
      <c r="B310" s="224"/>
      <c r="C310" s="254" t="s">
        <v>1250</v>
      </c>
      <c r="D310" s="226"/>
      <c r="E310" s="227">
        <v>16.776</v>
      </c>
      <c r="F310" s="225"/>
      <c r="G310" s="225"/>
      <c r="H310" s="225"/>
      <c r="I310" s="225"/>
      <c r="J310" s="225"/>
      <c r="K310" s="225"/>
      <c r="L310" s="225"/>
      <c r="M310" s="225"/>
      <c r="N310" s="225"/>
      <c r="O310" s="225"/>
      <c r="P310" s="225"/>
      <c r="Q310" s="225"/>
      <c r="R310" s="225"/>
      <c r="S310" s="225"/>
      <c r="T310" s="225"/>
      <c r="U310" s="225"/>
      <c r="V310" s="225"/>
      <c r="W310" s="225"/>
      <c r="X310" s="206"/>
      <c r="Y310" s="206"/>
      <c r="Z310" s="206"/>
      <c r="AA310" s="206"/>
      <c r="AB310" s="206"/>
      <c r="AC310" s="206"/>
      <c r="AD310" s="206"/>
      <c r="AE310" s="206"/>
      <c r="AF310" s="206"/>
      <c r="AG310" s="206" t="s">
        <v>280</v>
      </c>
      <c r="AH310" s="206">
        <v>0</v>
      </c>
      <c r="AI310" s="206"/>
      <c r="AJ310" s="206"/>
      <c r="AK310" s="206"/>
      <c r="AL310" s="206"/>
      <c r="AM310" s="206"/>
      <c r="AN310" s="206"/>
      <c r="AO310" s="206"/>
      <c r="AP310" s="206"/>
      <c r="AQ310" s="206"/>
      <c r="AR310" s="206"/>
      <c r="AS310" s="206"/>
      <c r="AT310" s="206"/>
      <c r="AU310" s="206"/>
      <c r="AV310" s="206"/>
      <c r="AW310" s="206"/>
      <c r="AX310" s="206"/>
      <c r="AY310" s="206"/>
      <c r="AZ310" s="206"/>
      <c r="BA310" s="206"/>
      <c r="BB310" s="206"/>
      <c r="BC310" s="206"/>
      <c r="BD310" s="206"/>
      <c r="BE310" s="206"/>
      <c r="BF310" s="206"/>
      <c r="BG310" s="206"/>
      <c r="BH310" s="206"/>
    </row>
    <row r="311" spans="1:60" ht="20.399999999999999" outlineLevel="1" x14ac:dyDescent="0.25">
      <c r="A311" s="223"/>
      <c r="B311" s="224"/>
      <c r="C311" s="254" t="s">
        <v>1251</v>
      </c>
      <c r="D311" s="226"/>
      <c r="E311" s="227">
        <v>17.64</v>
      </c>
      <c r="F311" s="225"/>
      <c r="G311" s="225"/>
      <c r="H311" s="225"/>
      <c r="I311" s="225"/>
      <c r="J311" s="225"/>
      <c r="K311" s="225"/>
      <c r="L311" s="225"/>
      <c r="M311" s="225"/>
      <c r="N311" s="225"/>
      <c r="O311" s="225"/>
      <c r="P311" s="225"/>
      <c r="Q311" s="225"/>
      <c r="R311" s="225"/>
      <c r="S311" s="225"/>
      <c r="T311" s="225"/>
      <c r="U311" s="225"/>
      <c r="V311" s="225"/>
      <c r="W311" s="225"/>
      <c r="X311" s="206"/>
      <c r="Y311" s="206"/>
      <c r="Z311" s="206"/>
      <c r="AA311" s="206"/>
      <c r="AB311" s="206"/>
      <c r="AC311" s="206"/>
      <c r="AD311" s="206"/>
      <c r="AE311" s="206"/>
      <c r="AF311" s="206"/>
      <c r="AG311" s="206" t="s">
        <v>280</v>
      </c>
      <c r="AH311" s="206">
        <v>0</v>
      </c>
      <c r="AI311" s="206"/>
      <c r="AJ311" s="206"/>
      <c r="AK311" s="206"/>
      <c r="AL311" s="206"/>
      <c r="AM311" s="206"/>
      <c r="AN311" s="206"/>
      <c r="AO311" s="206"/>
      <c r="AP311" s="206"/>
      <c r="AQ311" s="206"/>
      <c r="AR311" s="206"/>
      <c r="AS311" s="206"/>
      <c r="AT311" s="206"/>
      <c r="AU311" s="206"/>
      <c r="AV311" s="206"/>
      <c r="AW311" s="206"/>
      <c r="AX311" s="206"/>
      <c r="AY311" s="206"/>
      <c r="AZ311" s="206"/>
      <c r="BA311" s="206"/>
      <c r="BB311" s="206"/>
      <c r="BC311" s="206"/>
      <c r="BD311" s="206"/>
      <c r="BE311" s="206"/>
      <c r="BF311" s="206"/>
      <c r="BG311" s="206"/>
      <c r="BH311" s="206"/>
    </row>
    <row r="312" spans="1:60" outlineLevel="1" x14ac:dyDescent="0.25">
      <c r="A312" s="223"/>
      <c r="B312" s="224"/>
      <c r="C312" s="254" t="s">
        <v>1252</v>
      </c>
      <c r="D312" s="226"/>
      <c r="E312" s="227">
        <v>7.6680000000000001</v>
      </c>
      <c r="F312" s="225"/>
      <c r="G312" s="225"/>
      <c r="H312" s="225"/>
      <c r="I312" s="225"/>
      <c r="J312" s="225"/>
      <c r="K312" s="225"/>
      <c r="L312" s="225"/>
      <c r="M312" s="225"/>
      <c r="N312" s="225"/>
      <c r="O312" s="225"/>
      <c r="P312" s="225"/>
      <c r="Q312" s="225"/>
      <c r="R312" s="225"/>
      <c r="S312" s="225"/>
      <c r="T312" s="225"/>
      <c r="U312" s="225"/>
      <c r="V312" s="225"/>
      <c r="W312" s="225"/>
      <c r="X312" s="206"/>
      <c r="Y312" s="206"/>
      <c r="Z312" s="206"/>
      <c r="AA312" s="206"/>
      <c r="AB312" s="206"/>
      <c r="AC312" s="206"/>
      <c r="AD312" s="206"/>
      <c r="AE312" s="206"/>
      <c r="AF312" s="206"/>
      <c r="AG312" s="206" t="s">
        <v>280</v>
      </c>
      <c r="AH312" s="206">
        <v>0</v>
      </c>
      <c r="AI312" s="206"/>
      <c r="AJ312" s="206"/>
      <c r="AK312" s="206"/>
      <c r="AL312" s="206"/>
      <c r="AM312" s="206"/>
      <c r="AN312" s="206"/>
      <c r="AO312" s="206"/>
      <c r="AP312" s="206"/>
      <c r="AQ312" s="206"/>
      <c r="AR312" s="206"/>
      <c r="AS312" s="206"/>
      <c r="AT312" s="206"/>
      <c r="AU312" s="206"/>
      <c r="AV312" s="206"/>
      <c r="AW312" s="206"/>
      <c r="AX312" s="206"/>
      <c r="AY312" s="206"/>
      <c r="AZ312" s="206"/>
      <c r="BA312" s="206"/>
      <c r="BB312" s="206"/>
      <c r="BC312" s="206"/>
      <c r="BD312" s="206"/>
      <c r="BE312" s="206"/>
      <c r="BF312" s="206"/>
      <c r="BG312" s="206"/>
      <c r="BH312" s="206"/>
    </row>
    <row r="313" spans="1:60" outlineLevel="1" x14ac:dyDescent="0.25">
      <c r="A313" s="223"/>
      <c r="B313" s="224"/>
      <c r="C313" s="254" t="s">
        <v>1298</v>
      </c>
      <c r="D313" s="226"/>
      <c r="E313" s="227">
        <v>9.6679999999999993</v>
      </c>
      <c r="F313" s="225"/>
      <c r="G313" s="225"/>
      <c r="H313" s="225"/>
      <c r="I313" s="225"/>
      <c r="J313" s="225"/>
      <c r="K313" s="225"/>
      <c r="L313" s="225"/>
      <c r="M313" s="225"/>
      <c r="N313" s="225"/>
      <c r="O313" s="225"/>
      <c r="P313" s="225"/>
      <c r="Q313" s="225"/>
      <c r="R313" s="225"/>
      <c r="S313" s="225"/>
      <c r="T313" s="225"/>
      <c r="U313" s="225"/>
      <c r="V313" s="225"/>
      <c r="W313" s="225"/>
      <c r="X313" s="206"/>
      <c r="Y313" s="206"/>
      <c r="Z313" s="206"/>
      <c r="AA313" s="206"/>
      <c r="AB313" s="206"/>
      <c r="AC313" s="206"/>
      <c r="AD313" s="206"/>
      <c r="AE313" s="206"/>
      <c r="AF313" s="206"/>
      <c r="AG313" s="206" t="s">
        <v>280</v>
      </c>
      <c r="AH313" s="206">
        <v>0</v>
      </c>
      <c r="AI313" s="206"/>
      <c r="AJ313" s="206"/>
      <c r="AK313" s="206"/>
      <c r="AL313" s="206"/>
      <c r="AM313" s="206"/>
      <c r="AN313" s="206"/>
      <c r="AO313" s="206"/>
      <c r="AP313" s="206"/>
      <c r="AQ313" s="206"/>
      <c r="AR313" s="206"/>
      <c r="AS313" s="206"/>
      <c r="AT313" s="206"/>
      <c r="AU313" s="206"/>
      <c r="AV313" s="206"/>
      <c r="AW313" s="206"/>
      <c r="AX313" s="206"/>
      <c r="AY313" s="206"/>
      <c r="AZ313" s="206"/>
      <c r="BA313" s="206"/>
      <c r="BB313" s="206"/>
      <c r="BC313" s="206"/>
      <c r="BD313" s="206"/>
      <c r="BE313" s="206"/>
      <c r="BF313" s="206"/>
      <c r="BG313" s="206"/>
      <c r="BH313" s="206"/>
    </row>
    <row r="314" spans="1:60" outlineLevel="1" x14ac:dyDescent="0.25">
      <c r="A314" s="237">
        <v>59</v>
      </c>
      <c r="B314" s="238" t="s">
        <v>841</v>
      </c>
      <c r="C314" s="253" t="s">
        <v>842</v>
      </c>
      <c r="D314" s="239" t="s">
        <v>314</v>
      </c>
      <c r="E314" s="240">
        <v>51.752000000000002</v>
      </c>
      <c r="F314" s="241"/>
      <c r="G314" s="242">
        <f>ROUND(E314*F314,2)</f>
        <v>0</v>
      </c>
      <c r="H314" s="241"/>
      <c r="I314" s="242">
        <f>ROUND(E314*H314,2)</f>
        <v>0</v>
      </c>
      <c r="J314" s="241"/>
      <c r="K314" s="242">
        <f>ROUND(E314*J314,2)</f>
        <v>0</v>
      </c>
      <c r="L314" s="242">
        <v>21</v>
      </c>
      <c r="M314" s="242">
        <f>G314*(1+L314/100)</f>
        <v>0</v>
      </c>
      <c r="N314" s="242">
        <v>4.5500000000000002E-3</v>
      </c>
      <c r="O314" s="242">
        <f>ROUND(E314*N314,2)</f>
        <v>0.24</v>
      </c>
      <c r="P314" s="242">
        <v>0</v>
      </c>
      <c r="Q314" s="243">
        <f>ROUND(E314*P314,2)</f>
        <v>0</v>
      </c>
      <c r="R314" s="225"/>
      <c r="S314" s="225" t="s">
        <v>276</v>
      </c>
      <c r="T314" s="225" t="s">
        <v>277</v>
      </c>
      <c r="U314" s="225">
        <v>1.1259999999999999</v>
      </c>
      <c r="V314" s="225">
        <f>ROUND(E314*U314,2)</f>
        <v>58.27</v>
      </c>
      <c r="W314" s="225"/>
      <c r="X314" s="206"/>
      <c r="Y314" s="206"/>
      <c r="Z314" s="206"/>
      <c r="AA314" s="206"/>
      <c r="AB314" s="206"/>
      <c r="AC314" s="206"/>
      <c r="AD314" s="206"/>
      <c r="AE314" s="206"/>
      <c r="AF314" s="206"/>
      <c r="AG314" s="206" t="s">
        <v>659</v>
      </c>
      <c r="AH314" s="206"/>
      <c r="AI314" s="206"/>
      <c r="AJ314" s="206"/>
      <c r="AK314" s="206"/>
      <c r="AL314" s="206"/>
      <c r="AM314" s="206"/>
      <c r="AN314" s="206"/>
      <c r="AO314" s="206"/>
      <c r="AP314" s="206"/>
      <c r="AQ314" s="206"/>
      <c r="AR314" s="206"/>
      <c r="AS314" s="206"/>
      <c r="AT314" s="206"/>
      <c r="AU314" s="206"/>
      <c r="AV314" s="206"/>
      <c r="AW314" s="206"/>
      <c r="AX314" s="206"/>
      <c r="AY314" s="206"/>
      <c r="AZ314" s="206"/>
      <c r="BA314" s="206"/>
      <c r="BB314" s="206"/>
      <c r="BC314" s="206"/>
      <c r="BD314" s="206"/>
      <c r="BE314" s="206"/>
      <c r="BF314" s="206"/>
      <c r="BG314" s="206"/>
      <c r="BH314" s="206"/>
    </row>
    <row r="315" spans="1:60" ht="20.399999999999999" outlineLevel="1" x14ac:dyDescent="0.25">
      <c r="A315" s="223"/>
      <c r="B315" s="224"/>
      <c r="C315" s="254" t="s">
        <v>1250</v>
      </c>
      <c r="D315" s="226"/>
      <c r="E315" s="227">
        <v>16.776</v>
      </c>
      <c r="F315" s="225"/>
      <c r="G315" s="225"/>
      <c r="H315" s="225"/>
      <c r="I315" s="225"/>
      <c r="J315" s="225"/>
      <c r="K315" s="225"/>
      <c r="L315" s="225"/>
      <c r="M315" s="225"/>
      <c r="N315" s="225"/>
      <c r="O315" s="225"/>
      <c r="P315" s="225"/>
      <c r="Q315" s="225"/>
      <c r="R315" s="225"/>
      <c r="S315" s="225"/>
      <c r="T315" s="225"/>
      <c r="U315" s="225"/>
      <c r="V315" s="225"/>
      <c r="W315" s="225"/>
      <c r="X315" s="206"/>
      <c r="Y315" s="206"/>
      <c r="Z315" s="206"/>
      <c r="AA315" s="206"/>
      <c r="AB315" s="206"/>
      <c r="AC315" s="206"/>
      <c r="AD315" s="206"/>
      <c r="AE315" s="206"/>
      <c r="AF315" s="206"/>
      <c r="AG315" s="206" t="s">
        <v>280</v>
      </c>
      <c r="AH315" s="206">
        <v>0</v>
      </c>
      <c r="AI315" s="206"/>
      <c r="AJ315" s="206"/>
      <c r="AK315" s="206"/>
      <c r="AL315" s="206"/>
      <c r="AM315" s="206"/>
      <c r="AN315" s="206"/>
      <c r="AO315" s="206"/>
      <c r="AP315" s="206"/>
      <c r="AQ315" s="206"/>
      <c r="AR315" s="206"/>
      <c r="AS315" s="206"/>
      <c r="AT315" s="206"/>
      <c r="AU315" s="206"/>
      <c r="AV315" s="206"/>
      <c r="AW315" s="206"/>
      <c r="AX315" s="206"/>
      <c r="AY315" s="206"/>
      <c r="AZ315" s="206"/>
      <c r="BA315" s="206"/>
      <c r="BB315" s="206"/>
      <c r="BC315" s="206"/>
      <c r="BD315" s="206"/>
      <c r="BE315" s="206"/>
      <c r="BF315" s="206"/>
      <c r="BG315" s="206"/>
      <c r="BH315" s="206"/>
    </row>
    <row r="316" spans="1:60" ht="20.399999999999999" outlineLevel="1" x14ac:dyDescent="0.25">
      <c r="A316" s="223"/>
      <c r="B316" s="224"/>
      <c r="C316" s="254" t="s">
        <v>1251</v>
      </c>
      <c r="D316" s="226"/>
      <c r="E316" s="227">
        <v>17.64</v>
      </c>
      <c r="F316" s="225"/>
      <c r="G316" s="225"/>
      <c r="H316" s="225"/>
      <c r="I316" s="225"/>
      <c r="J316" s="225"/>
      <c r="K316" s="225"/>
      <c r="L316" s="225"/>
      <c r="M316" s="225"/>
      <c r="N316" s="225"/>
      <c r="O316" s="225"/>
      <c r="P316" s="225"/>
      <c r="Q316" s="225"/>
      <c r="R316" s="225"/>
      <c r="S316" s="225"/>
      <c r="T316" s="225"/>
      <c r="U316" s="225"/>
      <c r="V316" s="225"/>
      <c r="W316" s="225"/>
      <c r="X316" s="206"/>
      <c r="Y316" s="206"/>
      <c r="Z316" s="206"/>
      <c r="AA316" s="206"/>
      <c r="AB316" s="206"/>
      <c r="AC316" s="206"/>
      <c r="AD316" s="206"/>
      <c r="AE316" s="206"/>
      <c r="AF316" s="206"/>
      <c r="AG316" s="206" t="s">
        <v>280</v>
      </c>
      <c r="AH316" s="206">
        <v>0</v>
      </c>
      <c r="AI316" s="206"/>
      <c r="AJ316" s="206"/>
      <c r="AK316" s="206"/>
      <c r="AL316" s="206"/>
      <c r="AM316" s="206"/>
      <c r="AN316" s="206"/>
      <c r="AO316" s="206"/>
      <c r="AP316" s="206"/>
      <c r="AQ316" s="206"/>
      <c r="AR316" s="206"/>
      <c r="AS316" s="206"/>
      <c r="AT316" s="206"/>
      <c r="AU316" s="206"/>
      <c r="AV316" s="206"/>
      <c r="AW316" s="206"/>
      <c r="AX316" s="206"/>
      <c r="AY316" s="206"/>
      <c r="AZ316" s="206"/>
      <c r="BA316" s="206"/>
      <c r="BB316" s="206"/>
      <c r="BC316" s="206"/>
      <c r="BD316" s="206"/>
      <c r="BE316" s="206"/>
      <c r="BF316" s="206"/>
      <c r="BG316" s="206"/>
      <c r="BH316" s="206"/>
    </row>
    <row r="317" spans="1:60" outlineLevel="1" x14ac:dyDescent="0.25">
      <c r="A317" s="223"/>
      <c r="B317" s="224"/>
      <c r="C317" s="254" t="s">
        <v>1252</v>
      </c>
      <c r="D317" s="226"/>
      <c r="E317" s="227">
        <v>7.6680000000000001</v>
      </c>
      <c r="F317" s="225"/>
      <c r="G317" s="225"/>
      <c r="H317" s="225"/>
      <c r="I317" s="225"/>
      <c r="J317" s="225"/>
      <c r="K317" s="225"/>
      <c r="L317" s="225"/>
      <c r="M317" s="225"/>
      <c r="N317" s="225"/>
      <c r="O317" s="225"/>
      <c r="P317" s="225"/>
      <c r="Q317" s="225"/>
      <c r="R317" s="225"/>
      <c r="S317" s="225"/>
      <c r="T317" s="225"/>
      <c r="U317" s="225"/>
      <c r="V317" s="225"/>
      <c r="W317" s="225"/>
      <c r="X317" s="206"/>
      <c r="Y317" s="206"/>
      <c r="Z317" s="206"/>
      <c r="AA317" s="206"/>
      <c r="AB317" s="206"/>
      <c r="AC317" s="206"/>
      <c r="AD317" s="206"/>
      <c r="AE317" s="206"/>
      <c r="AF317" s="206"/>
      <c r="AG317" s="206" t="s">
        <v>280</v>
      </c>
      <c r="AH317" s="206">
        <v>0</v>
      </c>
      <c r="AI317" s="206"/>
      <c r="AJ317" s="206"/>
      <c r="AK317" s="206"/>
      <c r="AL317" s="206"/>
      <c r="AM317" s="206"/>
      <c r="AN317" s="206"/>
      <c r="AO317" s="206"/>
      <c r="AP317" s="206"/>
      <c r="AQ317" s="206"/>
      <c r="AR317" s="206"/>
      <c r="AS317" s="206"/>
      <c r="AT317" s="206"/>
      <c r="AU317" s="206"/>
      <c r="AV317" s="206"/>
      <c r="AW317" s="206"/>
      <c r="AX317" s="206"/>
      <c r="AY317" s="206"/>
      <c r="AZ317" s="206"/>
      <c r="BA317" s="206"/>
      <c r="BB317" s="206"/>
      <c r="BC317" s="206"/>
      <c r="BD317" s="206"/>
      <c r="BE317" s="206"/>
      <c r="BF317" s="206"/>
      <c r="BG317" s="206"/>
      <c r="BH317" s="206"/>
    </row>
    <row r="318" spans="1:60" outlineLevel="1" x14ac:dyDescent="0.25">
      <c r="A318" s="223"/>
      <c r="B318" s="224"/>
      <c r="C318" s="254" t="s">
        <v>1298</v>
      </c>
      <c r="D318" s="226"/>
      <c r="E318" s="227">
        <v>9.6679999999999993</v>
      </c>
      <c r="F318" s="225"/>
      <c r="G318" s="225"/>
      <c r="H318" s="225"/>
      <c r="I318" s="225"/>
      <c r="J318" s="225"/>
      <c r="K318" s="225"/>
      <c r="L318" s="225"/>
      <c r="M318" s="225"/>
      <c r="N318" s="225"/>
      <c r="O318" s="225"/>
      <c r="P318" s="225"/>
      <c r="Q318" s="225"/>
      <c r="R318" s="225"/>
      <c r="S318" s="225"/>
      <c r="T318" s="225"/>
      <c r="U318" s="225"/>
      <c r="V318" s="225"/>
      <c r="W318" s="225"/>
      <c r="X318" s="206"/>
      <c r="Y318" s="206"/>
      <c r="Z318" s="206"/>
      <c r="AA318" s="206"/>
      <c r="AB318" s="206"/>
      <c r="AC318" s="206"/>
      <c r="AD318" s="206"/>
      <c r="AE318" s="206"/>
      <c r="AF318" s="206"/>
      <c r="AG318" s="206" t="s">
        <v>280</v>
      </c>
      <c r="AH318" s="206">
        <v>0</v>
      </c>
      <c r="AI318" s="206"/>
      <c r="AJ318" s="206"/>
      <c r="AK318" s="206"/>
      <c r="AL318" s="206"/>
      <c r="AM318" s="206"/>
      <c r="AN318" s="206"/>
      <c r="AO318" s="206"/>
      <c r="AP318" s="206"/>
      <c r="AQ318" s="206"/>
      <c r="AR318" s="206"/>
      <c r="AS318" s="206"/>
      <c r="AT318" s="206"/>
      <c r="AU318" s="206"/>
      <c r="AV318" s="206"/>
      <c r="AW318" s="206"/>
      <c r="AX318" s="206"/>
      <c r="AY318" s="206"/>
      <c r="AZ318" s="206"/>
      <c r="BA318" s="206"/>
      <c r="BB318" s="206"/>
      <c r="BC318" s="206"/>
      <c r="BD318" s="206"/>
      <c r="BE318" s="206"/>
      <c r="BF318" s="206"/>
      <c r="BG318" s="206"/>
      <c r="BH318" s="206"/>
    </row>
    <row r="319" spans="1:60" outlineLevel="1" x14ac:dyDescent="0.25">
      <c r="A319" s="237">
        <v>60</v>
      </c>
      <c r="B319" s="238" t="s">
        <v>843</v>
      </c>
      <c r="C319" s="253" t="s">
        <v>844</v>
      </c>
      <c r="D319" s="239" t="s">
        <v>314</v>
      </c>
      <c r="E319" s="240">
        <v>51.752000000000002</v>
      </c>
      <c r="F319" s="241"/>
      <c r="G319" s="242">
        <f>ROUND(E319*F319,2)</f>
        <v>0</v>
      </c>
      <c r="H319" s="241"/>
      <c r="I319" s="242">
        <f>ROUND(E319*H319,2)</f>
        <v>0</v>
      </c>
      <c r="J319" s="241"/>
      <c r="K319" s="242">
        <f>ROUND(E319*J319,2)</f>
        <v>0</v>
      </c>
      <c r="L319" s="242">
        <v>21</v>
      </c>
      <c r="M319" s="242">
        <f>G319*(1+L319/100)</f>
        <v>0</v>
      </c>
      <c r="N319" s="242">
        <v>1.1E-4</v>
      </c>
      <c r="O319" s="242">
        <f>ROUND(E319*N319,2)</f>
        <v>0.01</v>
      </c>
      <c r="P319" s="242">
        <v>0</v>
      </c>
      <c r="Q319" s="243">
        <f>ROUND(E319*P319,2)</f>
        <v>0</v>
      </c>
      <c r="R319" s="225"/>
      <c r="S319" s="225" t="s">
        <v>276</v>
      </c>
      <c r="T319" s="225" t="s">
        <v>277</v>
      </c>
      <c r="U319" s="225">
        <v>0</v>
      </c>
      <c r="V319" s="225">
        <f>ROUND(E319*U319,2)</f>
        <v>0</v>
      </c>
      <c r="W319" s="225"/>
      <c r="X319" s="206"/>
      <c r="Y319" s="206"/>
      <c r="Z319" s="206"/>
      <c r="AA319" s="206"/>
      <c r="AB319" s="206"/>
      <c r="AC319" s="206"/>
      <c r="AD319" s="206"/>
      <c r="AE319" s="206"/>
      <c r="AF319" s="206"/>
      <c r="AG319" s="206" t="s">
        <v>659</v>
      </c>
      <c r="AH319" s="206"/>
      <c r="AI319" s="206"/>
      <c r="AJ319" s="206"/>
      <c r="AK319" s="206"/>
      <c r="AL319" s="206"/>
      <c r="AM319" s="206"/>
      <c r="AN319" s="206"/>
      <c r="AO319" s="206"/>
      <c r="AP319" s="206"/>
      <c r="AQ319" s="206"/>
      <c r="AR319" s="206"/>
      <c r="AS319" s="206"/>
      <c r="AT319" s="206"/>
      <c r="AU319" s="206"/>
      <c r="AV319" s="206"/>
      <c r="AW319" s="206"/>
      <c r="AX319" s="206"/>
      <c r="AY319" s="206"/>
      <c r="AZ319" s="206"/>
      <c r="BA319" s="206"/>
      <c r="BB319" s="206"/>
      <c r="BC319" s="206"/>
      <c r="BD319" s="206"/>
      <c r="BE319" s="206"/>
      <c r="BF319" s="206"/>
      <c r="BG319" s="206"/>
      <c r="BH319" s="206"/>
    </row>
    <row r="320" spans="1:60" ht="20.399999999999999" outlineLevel="1" x14ac:dyDescent="0.25">
      <c r="A320" s="223"/>
      <c r="B320" s="224"/>
      <c r="C320" s="254" t="s">
        <v>1250</v>
      </c>
      <c r="D320" s="226"/>
      <c r="E320" s="227">
        <v>16.776</v>
      </c>
      <c r="F320" s="225"/>
      <c r="G320" s="225"/>
      <c r="H320" s="225"/>
      <c r="I320" s="225"/>
      <c r="J320" s="225"/>
      <c r="K320" s="225"/>
      <c r="L320" s="225"/>
      <c r="M320" s="225"/>
      <c r="N320" s="225"/>
      <c r="O320" s="225"/>
      <c r="P320" s="225"/>
      <c r="Q320" s="225"/>
      <c r="R320" s="225"/>
      <c r="S320" s="225"/>
      <c r="T320" s="225"/>
      <c r="U320" s="225"/>
      <c r="V320" s="225"/>
      <c r="W320" s="225"/>
      <c r="X320" s="206"/>
      <c r="Y320" s="206"/>
      <c r="Z320" s="206"/>
      <c r="AA320" s="206"/>
      <c r="AB320" s="206"/>
      <c r="AC320" s="206"/>
      <c r="AD320" s="206"/>
      <c r="AE320" s="206"/>
      <c r="AF320" s="206"/>
      <c r="AG320" s="206" t="s">
        <v>280</v>
      </c>
      <c r="AH320" s="206">
        <v>0</v>
      </c>
      <c r="AI320" s="206"/>
      <c r="AJ320" s="206"/>
      <c r="AK320" s="206"/>
      <c r="AL320" s="206"/>
      <c r="AM320" s="206"/>
      <c r="AN320" s="206"/>
      <c r="AO320" s="206"/>
      <c r="AP320" s="206"/>
      <c r="AQ320" s="206"/>
      <c r="AR320" s="206"/>
      <c r="AS320" s="206"/>
      <c r="AT320" s="206"/>
      <c r="AU320" s="206"/>
      <c r="AV320" s="206"/>
      <c r="AW320" s="206"/>
      <c r="AX320" s="206"/>
      <c r="AY320" s="206"/>
      <c r="AZ320" s="206"/>
      <c r="BA320" s="206"/>
      <c r="BB320" s="206"/>
      <c r="BC320" s="206"/>
      <c r="BD320" s="206"/>
      <c r="BE320" s="206"/>
      <c r="BF320" s="206"/>
      <c r="BG320" s="206"/>
      <c r="BH320" s="206"/>
    </row>
    <row r="321" spans="1:60" ht="20.399999999999999" outlineLevel="1" x14ac:dyDescent="0.25">
      <c r="A321" s="223"/>
      <c r="B321" s="224"/>
      <c r="C321" s="254" t="s">
        <v>1251</v>
      </c>
      <c r="D321" s="226"/>
      <c r="E321" s="227">
        <v>17.64</v>
      </c>
      <c r="F321" s="225"/>
      <c r="G321" s="225"/>
      <c r="H321" s="225"/>
      <c r="I321" s="225"/>
      <c r="J321" s="225"/>
      <c r="K321" s="225"/>
      <c r="L321" s="225"/>
      <c r="M321" s="225"/>
      <c r="N321" s="225"/>
      <c r="O321" s="225"/>
      <c r="P321" s="225"/>
      <c r="Q321" s="225"/>
      <c r="R321" s="225"/>
      <c r="S321" s="225"/>
      <c r="T321" s="225"/>
      <c r="U321" s="225"/>
      <c r="V321" s="225"/>
      <c r="W321" s="225"/>
      <c r="X321" s="206"/>
      <c r="Y321" s="206"/>
      <c r="Z321" s="206"/>
      <c r="AA321" s="206"/>
      <c r="AB321" s="206"/>
      <c r="AC321" s="206"/>
      <c r="AD321" s="206"/>
      <c r="AE321" s="206"/>
      <c r="AF321" s="206"/>
      <c r="AG321" s="206" t="s">
        <v>280</v>
      </c>
      <c r="AH321" s="206">
        <v>0</v>
      </c>
      <c r="AI321" s="206"/>
      <c r="AJ321" s="206"/>
      <c r="AK321" s="206"/>
      <c r="AL321" s="206"/>
      <c r="AM321" s="206"/>
      <c r="AN321" s="206"/>
      <c r="AO321" s="206"/>
      <c r="AP321" s="206"/>
      <c r="AQ321" s="206"/>
      <c r="AR321" s="206"/>
      <c r="AS321" s="206"/>
      <c r="AT321" s="206"/>
      <c r="AU321" s="206"/>
      <c r="AV321" s="206"/>
      <c r="AW321" s="206"/>
      <c r="AX321" s="206"/>
      <c r="AY321" s="206"/>
      <c r="AZ321" s="206"/>
      <c r="BA321" s="206"/>
      <c r="BB321" s="206"/>
      <c r="BC321" s="206"/>
      <c r="BD321" s="206"/>
      <c r="BE321" s="206"/>
      <c r="BF321" s="206"/>
      <c r="BG321" s="206"/>
      <c r="BH321" s="206"/>
    </row>
    <row r="322" spans="1:60" outlineLevel="1" x14ac:dyDescent="0.25">
      <c r="A322" s="223"/>
      <c r="B322" s="224"/>
      <c r="C322" s="254" t="s">
        <v>1252</v>
      </c>
      <c r="D322" s="226"/>
      <c r="E322" s="227">
        <v>7.6680000000000001</v>
      </c>
      <c r="F322" s="225"/>
      <c r="G322" s="225"/>
      <c r="H322" s="225"/>
      <c r="I322" s="225"/>
      <c r="J322" s="225"/>
      <c r="K322" s="225"/>
      <c r="L322" s="225"/>
      <c r="M322" s="225"/>
      <c r="N322" s="225"/>
      <c r="O322" s="225"/>
      <c r="P322" s="225"/>
      <c r="Q322" s="225"/>
      <c r="R322" s="225"/>
      <c r="S322" s="225"/>
      <c r="T322" s="225"/>
      <c r="U322" s="225"/>
      <c r="V322" s="225"/>
      <c r="W322" s="225"/>
      <c r="X322" s="206"/>
      <c r="Y322" s="206"/>
      <c r="Z322" s="206"/>
      <c r="AA322" s="206"/>
      <c r="AB322" s="206"/>
      <c r="AC322" s="206"/>
      <c r="AD322" s="206"/>
      <c r="AE322" s="206"/>
      <c r="AF322" s="206"/>
      <c r="AG322" s="206" t="s">
        <v>280</v>
      </c>
      <c r="AH322" s="206">
        <v>0</v>
      </c>
      <c r="AI322" s="206"/>
      <c r="AJ322" s="206"/>
      <c r="AK322" s="206"/>
      <c r="AL322" s="206"/>
      <c r="AM322" s="206"/>
      <c r="AN322" s="206"/>
      <c r="AO322" s="206"/>
      <c r="AP322" s="206"/>
      <c r="AQ322" s="206"/>
      <c r="AR322" s="206"/>
      <c r="AS322" s="206"/>
      <c r="AT322" s="206"/>
      <c r="AU322" s="206"/>
      <c r="AV322" s="206"/>
      <c r="AW322" s="206"/>
      <c r="AX322" s="206"/>
      <c r="AY322" s="206"/>
      <c r="AZ322" s="206"/>
      <c r="BA322" s="206"/>
      <c r="BB322" s="206"/>
      <c r="BC322" s="206"/>
      <c r="BD322" s="206"/>
      <c r="BE322" s="206"/>
      <c r="BF322" s="206"/>
      <c r="BG322" s="206"/>
      <c r="BH322" s="206"/>
    </row>
    <row r="323" spans="1:60" outlineLevel="1" x14ac:dyDescent="0.25">
      <c r="A323" s="223"/>
      <c r="B323" s="224"/>
      <c r="C323" s="254" t="s">
        <v>1298</v>
      </c>
      <c r="D323" s="226"/>
      <c r="E323" s="227">
        <v>9.6679999999999993</v>
      </c>
      <c r="F323" s="225"/>
      <c r="G323" s="225"/>
      <c r="H323" s="225"/>
      <c r="I323" s="225"/>
      <c r="J323" s="225"/>
      <c r="K323" s="225"/>
      <c r="L323" s="225"/>
      <c r="M323" s="225"/>
      <c r="N323" s="225"/>
      <c r="O323" s="225"/>
      <c r="P323" s="225"/>
      <c r="Q323" s="225"/>
      <c r="R323" s="225"/>
      <c r="S323" s="225"/>
      <c r="T323" s="225"/>
      <c r="U323" s="225"/>
      <c r="V323" s="225"/>
      <c r="W323" s="225"/>
      <c r="X323" s="206"/>
      <c r="Y323" s="206"/>
      <c r="Z323" s="206"/>
      <c r="AA323" s="206"/>
      <c r="AB323" s="206"/>
      <c r="AC323" s="206"/>
      <c r="AD323" s="206"/>
      <c r="AE323" s="206"/>
      <c r="AF323" s="206"/>
      <c r="AG323" s="206" t="s">
        <v>280</v>
      </c>
      <c r="AH323" s="206">
        <v>0</v>
      </c>
      <c r="AI323" s="206"/>
      <c r="AJ323" s="206"/>
      <c r="AK323" s="206"/>
      <c r="AL323" s="206"/>
      <c r="AM323" s="206"/>
      <c r="AN323" s="206"/>
      <c r="AO323" s="206"/>
      <c r="AP323" s="206"/>
      <c r="AQ323" s="206"/>
      <c r="AR323" s="206"/>
      <c r="AS323" s="206"/>
      <c r="AT323" s="206"/>
      <c r="AU323" s="206"/>
      <c r="AV323" s="206"/>
      <c r="AW323" s="206"/>
      <c r="AX323" s="206"/>
      <c r="AY323" s="206"/>
      <c r="AZ323" s="206"/>
      <c r="BA323" s="206"/>
      <c r="BB323" s="206"/>
      <c r="BC323" s="206"/>
      <c r="BD323" s="206"/>
      <c r="BE323" s="206"/>
      <c r="BF323" s="206"/>
      <c r="BG323" s="206"/>
      <c r="BH323" s="206"/>
    </row>
    <row r="324" spans="1:60" outlineLevel="1" x14ac:dyDescent="0.25">
      <c r="A324" s="244">
        <v>61</v>
      </c>
      <c r="B324" s="245" t="s">
        <v>845</v>
      </c>
      <c r="C324" s="255" t="s">
        <v>846</v>
      </c>
      <c r="D324" s="246" t="s">
        <v>0</v>
      </c>
      <c r="E324" s="247">
        <v>1966.0584799999999</v>
      </c>
      <c r="F324" s="248"/>
      <c r="G324" s="249">
        <f>ROUND(E324*F324,2)</f>
        <v>0</v>
      </c>
      <c r="H324" s="248"/>
      <c r="I324" s="249">
        <f>ROUND(E324*H324,2)</f>
        <v>0</v>
      </c>
      <c r="J324" s="248"/>
      <c r="K324" s="249">
        <f>ROUND(E324*J324,2)</f>
        <v>0</v>
      </c>
      <c r="L324" s="249">
        <v>21</v>
      </c>
      <c r="M324" s="249">
        <f>G324*(1+L324/100)</f>
        <v>0</v>
      </c>
      <c r="N324" s="249">
        <v>0</v>
      </c>
      <c r="O324" s="249">
        <f>ROUND(E324*N324,2)</f>
        <v>0</v>
      </c>
      <c r="P324" s="249">
        <v>0</v>
      </c>
      <c r="Q324" s="250">
        <f>ROUND(E324*P324,2)</f>
        <v>0</v>
      </c>
      <c r="R324" s="225"/>
      <c r="S324" s="225" t="s">
        <v>276</v>
      </c>
      <c r="T324" s="225" t="s">
        <v>277</v>
      </c>
      <c r="U324" s="225">
        <v>0</v>
      </c>
      <c r="V324" s="225">
        <f>ROUND(E324*U324,2)</f>
        <v>0</v>
      </c>
      <c r="W324" s="225"/>
      <c r="X324" s="206"/>
      <c r="Y324" s="206"/>
      <c r="Z324" s="206"/>
      <c r="AA324" s="206"/>
      <c r="AB324" s="206"/>
      <c r="AC324" s="206"/>
      <c r="AD324" s="206"/>
      <c r="AE324" s="206"/>
      <c r="AF324" s="206"/>
      <c r="AG324" s="206" t="s">
        <v>455</v>
      </c>
      <c r="AH324" s="206"/>
      <c r="AI324" s="206"/>
      <c r="AJ324" s="206"/>
      <c r="AK324" s="206"/>
      <c r="AL324" s="206"/>
      <c r="AM324" s="206"/>
      <c r="AN324" s="206"/>
      <c r="AO324" s="206"/>
      <c r="AP324" s="206"/>
      <c r="AQ324" s="206"/>
      <c r="AR324" s="206"/>
      <c r="AS324" s="206"/>
      <c r="AT324" s="206"/>
      <c r="AU324" s="206"/>
      <c r="AV324" s="206"/>
      <c r="AW324" s="206"/>
      <c r="AX324" s="206"/>
      <c r="AY324" s="206"/>
      <c r="AZ324" s="206"/>
      <c r="BA324" s="206"/>
      <c r="BB324" s="206"/>
      <c r="BC324" s="206"/>
      <c r="BD324" s="206"/>
      <c r="BE324" s="206"/>
      <c r="BF324" s="206"/>
      <c r="BG324" s="206"/>
      <c r="BH324" s="206"/>
    </row>
    <row r="325" spans="1:60" outlineLevel="1" x14ac:dyDescent="0.25">
      <c r="A325" s="237">
        <v>62</v>
      </c>
      <c r="B325" s="238" t="s">
        <v>847</v>
      </c>
      <c r="C325" s="253" t="s">
        <v>1299</v>
      </c>
      <c r="D325" s="239" t="s">
        <v>314</v>
      </c>
      <c r="E325" s="240">
        <v>56.927199999999999</v>
      </c>
      <c r="F325" s="241"/>
      <c r="G325" s="242">
        <f>ROUND(E325*F325,2)</f>
        <v>0</v>
      </c>
      <c r="H325" s="241"/>
      <c r="I325" s="242">
        <f>ROUND(E325*H325,2)</f>
        <v>0</v>
      </c>
      <c r="J325" s="241"/>
      <c r="K325" s="242">
        <f>ROUND(E325*J325,2)</f>
        <v>0</v>
      </c>
      <c r="L325" s="242">
        <v>21</v>
      </c>
      <c r="M325" s="242">
        <f>G325*(1+L325/100)</f>
        <v>0</v>
      </c>
      <c r="N325" s="242">
        <v>0</v>
      </c>
      <c r="O325" s="242">
        <f>ROUND(E325*N325,2)</f>
        <v>0</v>
      </c>
      <c r="P325" s="242">
        <v>0</v>
      </c>
      <c r="Q325" s="243">
        <f>ROUND(E325*P325,2)</f>
        <v>0</v>
      </c>
      <c r="R325" s="225" t="s">
        <v>672</v>
      </c>
      <c r="S325" s="225" t="s">
        <v>276</v>
      </c>
      <c r="T325" s="225" t="s">
        <v>277</v>
      </c>
      <c r="U325" s="225">
        <v>0</v>
      </c>
      <c r="V325" s="225">
        <f>ROUND(E325*U325,2)</f>
        <v>0</v>
      </c>
      <c r="W325" s="225"/>
      <c r="X325" s="206"/>
      <c r="Y325" s="206"/>
      <c r="Z325" s="206"/>
      <c r="AA325" s="206"/>
      <c r="AB325" s="206"/>
      <c r="AC325" s="206"/>
      <c r="AD325" s="206"/>
      <c r="AE325" s="206"/>
      <c r="AF325" s="206"/>
      <c r="AG325" s="206" t="s">
        <v>685</v>
      </c>
      <c r="AH325" s="206"/>
      <c r="AI325" s="206"/>
      <c r="AJ325" s="206"/>
      <c r="AK325" s="206"/>
      <c r="AL325" s="206"/>
      <c r="AM325" s="206"/>
      <c r="AN325" s="206"/>
      <c r="AO325" s="206"/>
      <c r="AP325" s="206"/>
      <c r="AQ325" s="206"/>
      <c r="AR325" s="206"/>
      <c r="AS325" s="206"/>
      <c r="AT325" s="206"/>
      <c r="AU325" s="206"/>
      <c r="AV325" s="206"/>
      <c r="AW325" s="206"/>
      <c r="AX325" s="206"/>
      <c r="AY325" s="206"/>
      <c r="AZ325" s="206"/>
      <c r="BA325" s="206"/>
      <c r="BB325" s="206"/>
      <c r="BC325" s="206"/>
      <c r="BD325" s="206"/>
      <c r="BE325" s="206"/>
      <c r="BF325" s="206"/>
      <c r="BG325" s="206"/>
      <c r="BH325" s="206"/>
    </row>
    <row r="326" spans="1:60" outlineLevel="1" x14ac:dyDescent="0.25">
      <c r="A326" s="223"/>
      <c r="B326" s="224"/>
      <c r="C326" s="256" t="s">
        <v>752</v>
      </c>
      <c r="D326" s="228"/>
      <c r="E326" s="229"/>
      <c r="F326" s="225"/>
      <c r="G326" s="225"/>
      <c r="H326" s="225"/>
      <c r="I326" s="225"/>
      <c r="J326" s="225"/>
      <c r="K326" s="225"/>
      <c r="L326" s="225"/>
      <c r="M326" s="225"/>
      <c r="N326" s="225"/>
      <c r="O326" s="225"/>
      <c r="P326" s="225"/>
      <c r="Q326" s="225"/>
      <c r="R326" s="225"/>
      <c r="S326" s="225"/>
      <c r="T326" s="225"/>
      <c r="U326" s="225"/>
      <c r="V326" s="225"/>
      <c r="W326" s="225"/>
      <c r="X326" s="206"/>
      <c r="Y326" s="206"/>
      <c r="Z326" s="206"/>
      <c r="AA326" s="206"/>
      <c r="AB326" s="206"/>
      <c r="AC326" s="206"/>
      <c r="AD326" s="206"/>
      <c r="AE326" s="206"/>
      <c r="AF326" s="206"/>
      <c r="AG326" s="206" t="s">
        <v>280</v>
      </c>
      <c r="AH326" s="206"/>
      <c r="AI326" s="206"/>
      <c r="AJ326" s="206"/>
      <c r="AK326" s="206"/>
      <c r="AL326" s="206"/>
      <c r="AM326" s="206"/>
      <c r="AN326" s="206"/>
      <c r="AO326" s="206"/>
      <c r="AP326" s="206"/>
      <c r="AQ326" s="206"/>
      <c r="AR326" s="206"/>
      <c r="AS326" s="206"/>
      <c r="AT326" s="206"/>
      <c r="AU326" s="206"/>
      <c r="AV326" s="206"/>
      <c r="AW326" s="206"/>
      <c r="AX326" s="206"/>
      <c r="AY326" s="206"/>
      <c r="AZ326" s="206"/>
      <c r="BA326" s="206"/>
      <c r="BB326" s="206"/>
      <c r="BC326" s="206"/>
      <c r="BD326" s="206"/>
      <c r="BE326" s="206"/>
      <c r="BF326" s="206"/>
      <c r="BG326" s="206"/>
      <c r="BH326" s="206"/>
    </row>
    <row r="327" spans="1:60" ht="20.399999999999999" outlineLevel="1" x14ac:dyDescent="0.25">
      <c r="A327" s="223"/>
      <c r="B327" s="224"/>
      <c r="C327" s="257" t="s">
        <v>1278</v>
      </c>
      <c r="D327" s="228"/>
      <c r="E327" s="229">
        <v>16.776</v>
      </c>
      <c r="F327" s="225"/>
      <c r="G327" s="225"/>
      <c r="H327" s="225"/>
      <c r="I327" s="225"/>
      <c r="J327" s="225"/>
      <c r="K327" s="225"/>
      <c r="L327" s="225"/>
      <c r="M327" s="225"/>
      <c r="N327" s="225"/>
      <c r="O327" s="225"/>
      <c r="P327" s="225"/>
      <c r="Q327" s="225"/>
      <c r="R327" s="225"/>
      <c r="S327" s="225"/>
      <c r="T327" s="225"/>
      <c r="U327" s="225"/>
      <c r="V327" s="225"/>
      <c r="W327" s="225"/>
      <c r="X327" s="206"/>
      <c r="Y327" s="206"/>
      <c r="Z327" s="206"/>
      <c r="AA327" s="206"/>
      <c r="AB327" s="206"/>
      <c r="AC327" s="206"/>
      <c r="AD327" s="206"/>
      <c r="AE327" s="206"/>
      <c r="AF327" s="206"/>
      <c r="AG327" s="206" t="s">
        <v>280</v>
      </c>
      <c r="AH327" s="206">
        <v>2</v>
      </c>
      <c r="AI327" s="206"/>
      <c r="AJ327" s="206"/>
      <c r="AK327" s="206"/>
      <c r="AL327" s="206"/>
      <c r="AM327" s="206"/>
      <c r="AN327" s="206"/>
      <c r="AO327" s="206"/>
      <c r="AP327" s="206"/>
      <c r="AQ327" s="206"/>
      <c r="AR327" s="206"/>
      <c r="AS327" s="206"/>
      <c r="AT327" s="206"/>
      <c r="AU327" s="206"/>
      <c r="AV327" s="206"/>
      <c r="AW327" s="206"/>
      <c r="AX327" s="206"/>
      <c r="AY327" s="206"/>
      <c r="AZ327" s="206"/>
      <c r="BA327" s="206"/>
      <c r="BB327" s="206"/>
      <c r="BC327" s="206"/>
      <c r="BD327" s="206"/>
      <c r="BE327" s="206"/>
      <c r="BF327" s="206"/>
      <c r="BG327" s="206"/>
      <c r="BH327" s="206"/>
    </row>
    <row r="328" spans="1:60" ht="20.399999999999999" outlineLevel="1" x14ac:dyDescent="0.25">
      <c r="A328" s="223"/>
      <c r="B328" s="224"/>
      <c r="C328" s="257" t="s">
        <v>1279</v>
      </c>
      <c r="D328" s="228"/>
      <c r="E328" s="229">
        <v>17.64</v>
      </c>
      <c r="F328" s="225"/>
      <c r="G328" s="225"/>
      <c r="H328" s="225"/>
      <c r="I328" s="225"/>
      <c r="J328" s="225"/>
      <c r="K328" s="225"/>
      <c r="L328" s="225"/>
      <c r="M328" s="225"/>
      <c r="N328" s="225"/>
      <c r="O328" s="225"/>
      <c r="P328" s="225"/>
      <c r="Q328" s="225"/>
      <c r="R328" s="225"/>
      <c r="S328" s="225"/>
      <c r="T328" s="225"/>
      <c r="U328" s="225"/>
      <c r="V328" s="225"/>
      <c r="W328" s="225"/>
      <c r="X328" s="206"/>
      <c r="Y328" s="206"/>
      <c r="Z328" s="206"/>
      <c r="AA328" s="206"/>
      <c r="AB328" s="206"/>
      <c r="AC328" s="206"/>
      <c r="AD328" s="206"/>
      <c r="AE328" s="206"/>
      <c r="AF328" s="206"/>
      <c r="AG328" s="206" t="s">
        <v>280</v>
      </c>
      <c r="AH328" s="206">
        <v>2</v>
      </c>
      <c r="AI328" s="206"/>
      <c r="AJ328" s="206"/>
      <c r="AK328" s="206"/>
      <c r="AL328" s="206"/>
      <c r="AM328" s="206"/>
      <c r="AN328" s="206"/>
      <c r="AO328" s="206"/>
      <c r="AP328" s="206"/>
      <c r="AQ328" s="206"/>
      <c r="AR328" s="206"/>
      <c r="AS328" s="206"/>
      <c r="AT328" s="206"/>
      <c r="AU328" s="206"/>
      <c r="AV328" s="206"/>
      <c r="AW328" s="206"/>
      <c r="AX328" s="206"/>
      <c r="AY328" s="206"/>
      <c r="AZ328" s="206"/>
      <c r="BA328" s="206"/>
      <c r="BB328" s="206"/>
      <c r="BC328" s="206"/>
      <c r="BD328" s="206"/>
      <c r="BE328" s="206"/>
      <c r="BF328" s="206"/>
      <c r="BG328" s="206"/>
      <c r="BH328" s="206"/>
    </row>
    <row r="329" spans="1:60" outlineLevel="1" x14ac:dyDescent="0.25">
      <c r="A329" s="223"/>
      <c r="B329" s="224"/>
      <c r="C329" s="257" t="s">
        <v>1280</v>
      </c>
      <c r="D329" s="228"/>
      <c r="E329" s="229">
        <v>7.6680000000000001</v>
      </c>
      <c r="F329" s="225"/>
      <c r="G329" s="225"/>
      <c r="H329" s="225"/>
      <c r="I329" s="225"/>
      <c r="J329" s="225"/>
      <c r="K329" s="225"/>
      <c r="L329" s="225"/>
      <c r="M329" s="225"/>
      <c r="N329" s="225"/>
      <c r="O329" s="225"/>
      <c r="P329" s="225"/>
      <c r="Q329" s="225"/>
      <c r="R329" s="225"/>
      <c r="S329" s="225"/>
      <c r="T329" s="225"/>
      <c r="U329" s="225"/>
      <c r="V329" s="225"/>
      <c r="W329" s="225"/>
      <c r="X329" s="206"/>
      <c r="Y329" s="206"/>
      <c r="Z329" s="206"/>
      <c r="AA329" s="206"/>
      <c r="AB329" s="206"/>
      <c r="AC329" s="206"/>
      <c r="AD329" s="206"/>
      <c r="AE329" s="206"/>
      <c r="AF329" s="206"/>
      <c r="AG329" s="206" t="s">
        <v>280</v>
      </c>
      <c r="AH329" s="206">
        <v>2</v>
      </c>
      <c r="AI329" s="206"/>
      <c r="AJ329" s="206"/>
      <c r="AK329" s="206"/>
      <c r="AL329" s="206"/>
      <c r="AM329" s="206"/>
      <c r="AN329" s="206"/>
      <c r="AO329" s="206"/>
      <c r="AP329" s="206"/>
      <c r="AQ329" s="206"/>
      <c r="AR329" s="206"/>
      <c r="AS329" s="206"/>
      <c r="AT329" s="206"/>
      <c r="AU329" s="206"/>
      <c r="AV329" s="206"/>
      <c r="AW329" s="206"/>
      <c r="AX329" s="206"/>
      <c r="AY329" s="206"/>
      <c r="AZ329" s="206"/>
      <c r="BA329" s="206"/>
      <c r="BB329" s="206"/>
      <c r="BC329" s="206"/>
      <c r="BD329" s="206"/>
      <c r="BE329" s="206"/>
      <c r="BF329" s="206"/>
      <c r="BG329" s="206"/>
      <c r="BH329" s="206"/>
    </row>
    <row r="330" spans="1:60" outlineLevel="1" x14ac:dyDescent="0.25">
      <c r="A330" s="223"/>
      <c r="B330" s="224"/>
      <c r="C330" s="257" t="s">
        <v>1281</v>
      </c>
      <c r="D330" s="228"/>
      <c r="E330" s="229">
        <v>9.6679999999999993</v>
      </c>
      <c r="F330" s="225"/>
      <c r="G330" s="225"/>
      <c r="H330" s="225"/>
      <c r="I330" s="225"/>
      <c r="J330" s="225"/>
      <c r="K330" s="225"/>
      <c r="L330" s="225"/>
      <c r="M330" s="225"/>
      <c r="N330" s="225"/>
      <c r="O330" s="225"/>
      <c r="P330" s="225"/>
      <c r="Q330" s="225"/>
      <c r="R330" s="225"/>
      <c r="S330" s="225"/>
      <c r="T330" s="225"/>
      <c r="U330" s="225"/>
      <c r="V330" s="225"/>
      <c r="W330" s="225"/>
      <c r="X330" s="206"/>
      <c r="Y330" s="206"/>
      <c r="Z330" s="206"/>
      <c r="AA330" s="206"/>
      <c r="AB330" s="206"/>
      <c r="AC330" s="206"/>
      <c r="AD330" s="206"/>
      <c r="AE330" s="206"/>
      <c r="AF330" s="206"/>
      <c r="AG330" s="206" t="s">
        <v>280</v>
      </c>
      <c r="AH330" s="206">
        <v>2</v>
      </c>
      <c r="AI330" s="206"/>
      <c r="AJ330" s="206"/>
      <c r="AK330" s="206"/>
      <c r="AL330" s="206"/>
      <c r="AM330" s="206"/>
      <c r="AN330" s="206"/>
      <c r="AO330" s="206"/>
      <c r="AP330" s="206"/>
      <c r="AQ330" s="206"/>
      <c r="AR330" s="206"/>
      <c r="AS330" s="206"/>
      <c r="AT330" s="206"/>
      <c r="AU330" s="206"/>
      <c r="AV330" s="206"/>
      <c r="AW330" s="206"/>
      <c r="AX330" s="206"/>
      <c r="AY330" s="206"/>
      <c r="AZ330" s="206"/>
      <c r="BA330" s="206"/>
      <c r="BB330" s="206"/>
      <c r="BC330" s="206"/>
      <c r="BD330" s="206"/>
      <c r="BE330" s="206"/>
      <c r="BF330" s="206"/>
      <c r="BG330" s="206"/>
      <c r="BH330" s="206"/>
    </row>
    <row r="331" spans="1:60" outlineLevel="1" x14ac:dyDescent="0.25">
      <c r="A331" s="223"/>
      <c r="B331" s="224"/>
      <c r="C331" s="256" t="s">
        <v>762</v>
      </c>
      <c r="D331" s="228"/>
      <c r="E331" s="229"/>
      <c r="F331" s="225"/>
      <c r="G331" s="225"/>
      <c r="H331" s="225"/>
      <c r="I331" s="225"/>
      <c r="J331" s="225"/>
      <c r="K331" s="225"/>
      <c r="L331" s="225"/>
      <c r="M331" s="225"/>
      <c r="N331" s="225"/>
      <c r="O331" s="225"/>
      <c r="P331" s="225"/>
      <c r="Q331" s="225"/>
      <c r="R331" s="225"/>
      <c r="S331" s="225"/>
      <c r="T331" s="225"/>
      <c r="U331" s="225"/>
      <c r="V331" s="225"/>
      <c r="W331" s="225"/>
      <c r="X331" s="206"/>
      <c r="Y331" s="206"/>
      <c r="Z331" s="206"/>
      <c r="AA331" s="206"/>
      <c r="AB331" s="206"/>
      <c r="AC331" s="206"/>
      <c r="AD331" s="206"/>
      <c r="AE331" s="206"/>
      <c r="AF331" s="206"/>
      <c r="AG331" s="206" t="s">
        <v>280</v>
      </c>
      <c r="AH331" s="206"/>
      <c r="AI331" s="206"/>
      <c r="AJ331" s="206"/>
      <c r="AK331" s="206"/>
      <c r="AL331" s="206"/>
      <c r="AM331" s="206"/>
      <c r="AN331" s="206"/>
      <c r="AO331" s="206"/>
      <c r="AP331" s="206"/>
      <c r="AQ331" s="206"/>
      <c r="AR331" s="206"/>
      <c r="AS331" s="206"/>
      <c r="AT331" s="206"/>
      <c r="AU331" s="206"/>
      <c r="AV331" s="206"/>
      <c r="AW331" s="206"/>
      <c r="AX331" s="206"/>
      <c r="AY331" s="206"/>
      <c r="AZ331" s="206"/>
      <c r="BA331" s="206"/>
      <c r="BB331" s="206"/>
      <c r="BC331" s="206"/>
      <c r="BD331" s="206"/>
      <c r="BE331" s="206"/>
      <c r="BF331" s="206"/>
      <c r="BG331" s="206"/>
      <c r="BH331" s="206"/>
    </row>
    <row r="332" spans="1:60" outlineLevel="1" x14ac:dyDescent="0.25">
      <c r="A332" s="223"/>
      <c r="B332" s="224"/>
      <c r="C332" s="254" t="s">
        <v>1282</v>
      </c>
      <c r="D332" s="226"/>
      <c r="E332" s="227">
        <v>56.927199999999999</v>
      </c>
      <c r="F332" s="225"/>
      <c r="G332" s="225"/>
      <c r="H332" s="225"/>
      <c r="I332" s="225"/>
      <c r="J332" s="225"/>
      <c r="K332" s="225"/>
      <c r="L332" s="225"/>
      <c r="M332" s="225"/>
      <c r="N332" s="225"/>
      <c r="O332" s="225"/>
      <c r="P332" s="225"/>
      <c r="Q332" s="225"/>
      <c r="R332" s="225"/>
      <c r="S332" s="225"/>
      <c r="T332" s="225"/>
      <c r="U332" s="225"/>
      <c r="V332" s="225"/>
      <c r="W332" s="225"/>
      <c r="X332" s="206"/>
      <c r="Y332" s="206"/>
      <c r="Z332" s="206"/>
      <c r="AA332" s="206"/>
      <c r="AB332" s="206"/>
      <c r="AC332" s="206"/>
      <c r="AD332" s="206"/>
      <c r="AE332" s="206"/>
      <c r="AF332" s="206"/>
      <c r="AG332" s="206" t="s">
        <v>280</v>
      </c>
      <c r="AH332" s="206">
        <v>0</v>
      </c>
      <c r="AI332" s="206"/>
      <c r="AJ332" s="206"/>
      <c r="AK332" s="206"/>
      <c r="AL332" s="206"/>
      <c r="AM332" s="206"/>
      <c r="AN332" s="206"/>
      <c r="AO332" s="206"/>
      <c r="AP332" s="206"/>
      <c r="AQ332" s="206"/>
      <c r="AR332" s="206"/>
      <c r="AS332" s="206"/>
      <c r="AT332" s="206"/>
      <c r="AU332" s="206"/>
      <c r="AV332" s="206"/>
      <c r="AW332" s="206"/>
      <c r="AX332" s="206"/>
      <c r="AY332" s="206"/>
      <c r="AZ332" s="206"/>
      <c r="BA332" s="206"/>
      <c r="BB332" s="206"/>
      <c r="BC332" s="206"/>
      <c r="BD332" s="206"/>
      <c r="BE332" s="206"/>
      <c r="BF332" s="206"/>
      <c r="BG332" s="206"/>
      <c r="BH332" s="206"/>
    </row>
    <row r="333" spans="1:60" x14ac:dyDescent="0.25">
      <c r="A333" s="231" t="s">
        <v>271</v>
      </c>
      <c r="B333" s="232" t="s">
        <v>234</v>
      </c>
      <c r="C333" s="252" t="s">
        <v>235</v>
      </c>
      <c r="D333" s="233"/>
      <c r="E333" s="234"/>
      <c r="F333" s="235"/>
      <c r="G333" s="235">
        <f>SUMIF(AG334:AG337,"&lt;&gt;NOR",G334:G337)</f>
        <v>0</v>
      </c>
      <c r="H333" s="235"/>
      <c r="I333" s="235">
        <f>SUM(I334:I337)</f>
        <v>0</v>
      </c>
      <c r="J333" s="235"/>
      <c r="K333" s="235">
        <f>SUM(K334:K337)</f>
        <v>0</v>
      </c>
      <c r="L333" s="235"/>
      <c r="M333" s="235">
        <f>SUM(M334:M337)</f>
        <v>0</v>
      </c>
      <c r="N333" s="235"/>
      <c r="O333" s="235">
        <f>SUM(O334:O337)</f>
        <v>0</v>
      </c>
      <c r="P333" s="235"/>
      <c r="Q333" s="236">
        <f>SUM(Q334:Q337)</f>
        <v>0</v>
      </c>
      <c r="R333" s="230"/>
      <c r="S333" s="230"/>
      <c r="T333" s="230"/>
      <c r="U333" s="230"/>
      <c r="V333" s="230">
        <f>SUM(V334:V337)</f>
        <v>4.7300000000000004</v>
      </c>
      <c r="W333" s="230"/>
      <c r="AG333" t="s">
        <v>272</v>
      </c>
    </row>
    <row r="334" spans="1:60" ht="20.399999999999999" outlineLevel="1" x14ac:dyDescent="0.25">
      <c r="A334" s="237">
        <v>63</v>
      </c>
      <c r="B334" s="238" t="s">
        <v>861</v>
      </c>
      <c r="C334" s="253" t="s">
        <v>862</v>
      </c>
      <c r="D334" s="239" t="s">
        <v>314</v>
      </c>
      <c r="E334" s="240">
        <v>15.394</v>
      </c>
      <c r="F334" s="241"/>
      <c r="G334" s="242">
        <f>ROUND(E334*F334,2)</f>
        <v>0</v>
      </c>
      <c r="H334" s="241"/>
      <c r="I334" s="242">
        <f>ROUND(E334*H334,2)</f>
        <v>0</v>
      </c>
      <c r="J334" s="241"/>
      <c r="K334" s="242">
        <f>ROUND(E334*J334,2)</f>
        <v>0</v>
      </c>
      <c r="L334" s="242">
        <v>21</v>
      </c>
      <c r="M334" s="242">
        <f>G334*(1+L334/100)</f>
        <v>0</v>
      </c>
      <c r="N334" s="242">
        <v>2.7999999999999998E-4</v>
      </c>
      <c r="O334" s="242">
        <f>ROUND(E334*N334,2)</f>
        <v>0</v>
      </c>
      <c r="P334" s="242">
        <v>0</v>
      </c>
      <c r="Q334" s="243">
        <f>ROUND(E334*P334,2)</f>
        <v>0</v>
      </c>
      <c r="R334" s="225"/>
      <c r="S334" s="225" t="s">
        <v>276</v>
      </c>
      <c r="T334" s="225" t="s">
        <v>277</v>
      </c>
      <c r="U334" s="225">
        <v>0.307</v>
      </c>
      <c r="V334" s="225">
        <f>ROUND(E334*U334,2)</f>
        <v>4.7300000000000004</v>
      </c>
      <c r="W334" s="225"/>
      <c r="X334" s="206"/>
      <c r="Y334" s="206"/>
      <c r="Z334" s="206"/>
      <c r="AA334" s="206"/>
      <c r="AB334" s="206"/>
      <c r="AC334" s="206"/>
      <c r="AD334" s="206"/>
      <c r="AE334" s="206"/>
      <c r="AF334" s="206"/>
      <c r="AG334" s="206" t="s">
        <v>659</v>
      </c>
      <c r="AH334" s="206"/>
      <c r="AI334" s="206"/>
      <c r="AJ334" s="206"/>
      <c r="AK334" s="206"/>
      <c r="AL334" s="206"/>
      <c r="AM334" s="206"/>
      <c r="AN334" s="206"/>
      <c r="AO334" s="206"/>
      <c r="AP334" s="206"/>
      <c r="AQ334" s="206"/>
      <c r="AR334" s="206"/>
      <c r="AS334" s="206"/>
      <c r="AT334" s="206"/>
      <c r="AU334" s="206"/>
      <c r="AV334" s="206"/>
      <c r="AW334" s="206"/>
      <c r="AX334" s="206"/>
      <c r="AY334" s="206"/>
      <c r="AZ334" s="206"/>
      <c r="BA334" s="206"/>
      <c r="BB334" s="206"/>
      <c r="BC334" s="206"/>
      <c r="BD334" s="206"/>
      <c r="BE334" s="206"/>
      <c r="BF334" s="206"/>
      <c r="BG334" s="206"/>
      <c r="BH334" s="206"/>
    </row>
    <row r="335" spans="1:60" outlineLevel="1" x14ac:dyDescent="0.25">
      <c r="A335" s="223"/>
      <c r="B335" s="224"/>
      <c r="C335" s="254" t="s">
        <v>1300</v>
      </c>
      <c r="D335" s="226"/>
      <c r="E335" s="227">
        <v>5.6295999999999999</v>
      </c>
      <c r="F335" s="225"/>
      <c r="G335" s="225"/>
      <c r="H335" s="225"/>
      <c r="I335" s="225"/>
      <c r="J335" s="225"/>
      <c r="K335" s="225"/>
      <c r="L335" s="225"/>
      <c r="M335" s="225"/>
      <c r="N335" s="225"/>
      <c r="O335" s="225"/>
      <c r="P335" s="225"/>
      <c r="Q335" s="225"/>
      <c r="R335" s="225"/>
      <c r="S335" s="225"/>
      <c r="T335" s="225"/>
      <c r="U335" s="225"/>
      <c r="V335" s="225"/>
      <c r="W335" s="225"/>
      <c r="X335" s="206"/>
      <c r="Y335" s="206"/>
      <c r="Z335" s="206"/>
      <c r="AA335" s="206"/>
      <c r="AB335" s="206"/>
      <c r="AC335" s="206"/>
      <c r="AD335" s="206"/>
      <c r="AE335" s="206"/>
      <c r="AF335" s="206"/>
      <c r="AG335" s="206" t="s">
        <v>280</v>
      </c>
      <c r="AH335" s="206">
        <v>0</v>
      </c>
      <c r="AI335" s="206"/>
      <c r="AJ335" s="206"/>
      <c r="AK335" s="206"/>
      <c r="AL335" s="206"/>
      <c r="AM335" s="206"/>
      <c r="AN335" s="206"/>
      <c r="AO335" s="206"/>
      <c r="AP335" s="206"/>
      <c r="AQ335" s="206"/>
      <c r="AR335" s="206"/>
      <c r="AS335" s="206"/>
      <c r="AT335" s="206"/>
      <c r="AU335" s="206"/>
      <c r="AV335" s="206"/>
      <c r="AW335" s="206"/>
      <c r="AX335" s="206"/>
      <c r="AY335" s="206"/>
      <c r="AZ335" s="206"/>
      <c r="BA335" s="206"/>
      <c r="BB335" s="206"/>
      <c r="BC335" s="206"/>
      <c r="BD335" s="206"/>
      <c r="BE335" s="206"/>
      <c r="BF335" s="206"/>
      <c r="BG335" s="206"/>
      <c r="BH335" s="206"/>
    </row>
    <row r="336" spans="1:60" outlineLevel="1" x14ac:dyDescent="0.25">
      <c r="A336" s="223"/>
      <c r="B336" s="224"/>
      <c r="C336" s="254" t="s">
        <v>1301</v>
      </c>
      <c r="D336" s="226"/>
      <c r="E336" s="227">
        <v>1.4694</v>
      </c>
      <c r="F336" s="225"/>
      <c r="G336" s="225"/>
      <c r="H336" s="225"/>
      <c r="I336" s="225"/>
      <c r="J336" s="225"/>
      <c r="K336" s="225"/>
      <c r="L336" s="225"/>
      <c r="M336" s="225"/>
      <c r="N336" s="225"/>
      <c r="O336" s="225"/>
      <c r="P336" s="225"/>
      <c r="Q336" s="225"/>
      <c r="R336" s="225"/>
      <c r="S336" s="225"/>
      <c r="T336" s="225"/>
      <c r="U336" s="225"/>
      <c r="V336" s="225"/>
      <c r="W336" s="225"/>
      <c r="X336" s="206"/>
      <c r="Y336" s="206"/>
      <c r="Z336" s="206"/>
      <c r="AA336" s="206"/>
      <c r="AB336" s="206"/>
      <c r="AC336" s="206"/>
      <c r="AD336" s="206"/>
      <c r="AE336" s="206"/>
      <c r="AF336" s="206"/>
      <c r="AG336" s="206" t="s">
        <v>280</v>
      </c>
      <c r="AH336" s="206">
        <v>0</v>
      </c>
      <c r="AI336" s="206"/>
      <c r="AJ336" s="206"/>
      <c r="AK336" s="206"/>
      <c r="AL336" s="206"/>
      <c r="AM336" s="206"/>
      <c r="AN336" s="206"/>
      <c r="AO336" s="206"/>
      <c r="AP336" s="206"/>
      <c r="AQ336" s="206"/>
      <c r="AR336" s="206"/>
      <c r="AS336" s="206"/>
      <c r="AT336" s="206"/>
      <c r="AU336" s="206"/>
      <c r="AV336" s="206"/>
      <c r="AW336" s="206"/>
      <c r="AX336" s="206"/>
      <c r="AY336" s="206"/>
      <c r="AZ336" s="206"/>
      <c r="BA336" s="206"/>
      <c r="BB336" s="206"/>
      <c r="BC336" s="206"/>
      <c r="BD336" s="206"/>
      <c r="BE336" s="206"/>
      <c r="BF336" s="206"/>
      <c r="BG336" s="206"/>
      <c r="BH336" s="206"/>
    </row>
    <row r="337" spans="1:60" outlineLevel="1" x14ac:dyDescent="0.25">
      <c r="A337" s="223"/>
      <c r="B337" s="224"/>
      <c r="C337" s="254" t="s">
        <v>1302</v>
      </c>
      <c r="D337" s="226"/>
      <c r="E337" s="227">
        <v>8.2949999999999999</v>
      </c>
      <c r="F337" s="225"/>
      <c r="G337" s="225"/>
      <c r="H337" s="225"/>
      <c r="I337" s="225"/>
      <c r="J337" s="225"/>
      <c r="K337" s="225"/>
      <c r="L337" s="225"/>
      <c r="M337" s="225"/>
      <c r="N337" s="225"/>
      <c r="O337" s="225"/>
      <c r="P337" s="225"/>
      <c r="Q337" s="225"/>
      <c r="R337" s="225"/>
      <c r="S337" s="225"/>
      <c r="T337" s="225"/>
      <c r="U337" s="225"/>
      <c r="V337" s="225"/>
      <c r="W337" s="225"/>
      <c r="X337" s="206"/>
      <c r="Y337" s="206"/>
      <c r="Z337" s="206"/>
      <c r="AA337" s="206"/>
      <c r="AB337" s="206"/>
      <c r="AC337" s="206"/>
      <c r="AD337" s="206"/>
      <c r="AE337" s="206"/>
      <c r="AF337" s="206"/>
      <c r="AG337" s="206" t="s">
        <v>280</v>
      </c>
      <c r="AH337" s="206">
        <v>0</v>
      </c>
      <c r="AI337" s="206"/>
      <c r="AJ337" s="206"/>
      <c r="AK337" s="206"/>
      <c r="AL337" s="206"/>
      <c r="AM337" s="206"/>
      <c r="AN337" s="206"/>
      <c r="AO337" s="206"/>
      <c r="AP337" s="206"/>
      <c r="AQ337" s="206"/>
      <c r="AR337" s="206"/>
      <c r="AS337" s="206"/>
      <c r="AT337" s="206"/>
      <c r="AU337" s="206"/>
      <c r="AV337" s="206"/>
      <c r="AW337" s="206"/>
      <c r="AX337" s="206"/>
      <c r="AY337" s="206"/>
      <c r="AZ337" s="206"/>
      <c r="BA337" s="206"/>
      <c r="BB337" s="206"/>
      <c r="BC337" s="206"/>
      <c r="BD337" s="206"/>
      <c r="BE337" s="206"/>
      <c r="BF337" s="206"/>
      <c r="BG337" s="206"/>
      <c r="BH337" s="206"/>
    </row>
    <row r="338" spans="1:60" x14ac:dyDescent="0.25">
      <c r="A338" s="231" t="s">
        <v>271</v>
      </c>
      <c r="B338" s="232" t="s">
        <v>236</v>
      </c>
      <c r="C338" s="252" t="s">
        <v>237</v>
      </c>
      <c r="D338" s="233"/>
      <c r="E338" s="234"/>
      <c r="F338" s="235"/>
      <c r="G338" s="235">
        <f>SUMIF(AG339:AG373,"&lt;&gt;NOR",G339:G373)</f>
        <v>0</v>
      </c>
      <c r="H338" s="235"/>
      <c r="I338" s="235">
        <f>SUM(I339:I373)</f>
        <v>0</v>
      </c>
      <c r="J338" s="235"/>
      <c r="K338" s="235">
        <f>SUM(K339:K373)</f>
        <v>0</v>
      </c>
      <c r="L338" s="235"/>
      <c r="M338" s="235">
        <f>SUM(M339:M373)</f>
        <v>0</v>
      </c>
      <c r="N338" s="235"/>
      <c r="O338" s="235">
        <f>SUM(O339:O373)</f>
        <v>0.19</v>
      </c>
      <c r="P338" s="235"/>
      <c r="Q338" s="236">
        <f>SUM(Q339:Q373)</f>
        <v>0</v>
      </c>
      <c r="R338" s="230"/>
      <c r="S338" s="230"/>
      <c r="T338" s="230"/>
      <c r="U338" s="230"/>
      <c r="V338" s="230">
        <f>SUM(V339:V373)</f>
        <v>77.300000000000011</v>
      </c>
      <c r="W338" s="230"/>
      <c r="AG338" t="s">
        <v>272</v>
      </c>
    </row>
    <row r="339" spans="1:60" outlineLevel="1" x14ac:dyDescent="0.25">
      <c r="A339" s="237">
        <v>64</v>
      </c>
      <c r="B339" s="238" t="s">
        <v>871</v>
      </c>
      <c r="C339" s="253" t="s">
        <v>872</v>
      </c>
      <c r="D339" s="239" t="s">
        <v>314</v>
      </c>
      <c r="E339" s="240">
        <v>257.03519999999997</v>
      </c>
      <c r="F339" s="241"/>
      <c r="G339" s="242">
        <f>ROUND(E339*F339,2)</f>
        <v>0</v>
      </c>
      <c r="H339" s="241"/>
      <c r="I339" s="242">
        <f>ROUND(E339*H339,2)</f>
        <v>0</v>
      </c>
      <c r="J339" s="241"/>
      <c r="K339" s="242">
        <f>ROUND(E339*J339,2)</f>
        <v>0</v>
      </c>
      <c r="L339" s="242">
        <v>21</v>
      </c>
      <c r="M339" s="242">
        <f>G339*(1+L339/100)</f>
        <v>0</v>
      </c>
      <c r="N339" s="242">
        <v>0</v>
      </c>
      <c r="O339" s="242">
        <f>ROUND(E339*N339,2)</f>
        <v>0</v>
      </c>
      <c r="P339" s="242">
        <v>0</v>
      </c>
      <c r="Q339" s="243">
        <f>ROUND(E339*P339,2)</f>
        <v>0</v>
      </c>
      <c r="R339" s="225"/>
      <c r="S339" s="225" t="s">
        <v>276</v>
      </c>
      <c r="T339" s="225" t="s">
        <v>277</v>
      </c>
      <c r="U339" s="225">
        <v>6.9709999999999994E-2</v>
      </c>
      <c r="V339" s="225">
        <f>ROUND(E339*U339,2)</f>
        <v>17.920000000000002</v>
      </c>
      <c r="W339" s="225"/>
      <c r="X339" s="206"/>
      <c r="Y339" s="206"/>
      <c r="Z339" s="206"/>
      <c r="AA339" s="206"/>
      <c r="AB339" s="206"/>
      <c r="AC339" s="206"/>
      <c r="AD339" s="206"/>
      <c r="AE339" s="206"/>
      <c r="AF339" s="206"/>
      <c r="AG339" s="206" t="s">
        <v>659</v>
      </c>
      <c r="AH339" s="206"/>
      <c r="AI339" s="206"/>
      <c r="AJ339" s="206"/>
      <c r="AK339" s="206"/>
      <c r="AL339" s="206"/>
      <c r="AM339" s="206"/>
      <c r="AN339" s="206"/>
      <c r="AO339" s="206"/>
      <c r="AP339" s="206"/>
      <c r="AQ339" s="206"/>
      <c r="AR339" s="206"/>
      <c r="AS339" s="206"/>
      <c r="AT339" s="206"/>
      <c r="AU339" s="206"/>
      <c r="AV339" s="206"/>
      <c r="AW339" s="206"/>
      <c r="AX339" s="206"/>
      <c r="AY339" s="206"/>
      <c r="AZ339" s="206"/>
      <c r="BA339" s="206"/>
      <c r="BB339" s="206"/>
      <c r="BC339" s="206"/>
      <c r="BD339" s="206"/>
      <c r="BE339" s="206"/>
      <c r="BF339" s="206"/>
      <c r="BG339" s="206"/>
      <c r="BH339" s="206"/>
    </row>
    <row r="340" spans="1:60" ht="20.399999999999999" outlineLevel="1" x14ac:dyDescent="0.25">
      <c r="A340" s="223"/>
      <c r="B340" s="224"/>
      <c r="C340" s="254" t="s">
        <v>1214</v>
      </c>
      <c r="D340" s="226"/>
      <c r="E340" s="227">
        <v>38.294580000000003</v>
      </c>
      <c r="F340" s="225"/>
      <c r="G340" s="225"/>
      <c r="H340" s="225"/>
      <c r="I340" s="225"/>
      <c r="J340" s="225"/>
      <c r="K340" s="225"/>
      <c r="L340" s="225"/>
      <c r="M340" s="225"/>
      <c r="N340" s="225"/>
      <c r="O340" s="225"/>
      <c r="P340" s="225"/>
      <c r="Q340" s="225"/>
      <c r="R340" s="225"/>
      <c r="S340" s="225"/>
      <c r="T340" s="225"/>
      <c r="U340" s="225"/>
      <c r="V340" s="225"/>
      <c r="W340" s="225"/>
      <c r="X340" s="206"/>
      <c r="Y340" s="206"/>
      <c r="Z340" s="206"/>
      <c r="AA340" s="206"/>
      <c r="AB340" s="206"/>
      <c r="AC340" s="206"/>
      <c r="AD340" s="206"/>
      <c r="AE340" s="206"/>
      <c r="AF340" s="206"/>
      <c r="AG340" s="206" t="s">
        <v>280</v>
      </c>
      <c r="AH340" s="206">
        <v>0</v>
      </c>
      <c r="AI340" s="206"/>
      <c r="AJ340" s="206"/>
      <c r="AK340" s="206"/>
      <c r="AL340" s="206"/>
      <c r="AM340" s="206"/>
      <c r="AN340" s="206"/>
      <c r="AO340" s="206"/>
      <c r="AP340" s="206"/>
      <c r="AQ340" s="206"/>
      <c r="AR340" s="206"/>
      <c r="AS340" s="206"/>
      <c r="AT340" s="206"/>
      <c r="AU340" s="206"/>
      <c r="AV340" s="206"/>
      <c r="AW340" s="206"/>
      <c r="AX340" s="206"/>
      <c r="AY340" s="206"/>
      <c r="AZ340" s="206"/>
      <c r="BA340" s="206"/>
      <c r="BB340" s="206"/>
      <c r="BC340" s="206"/>
      <c r="BD340" s="206"/>
      <c r="BE340" s="206"/>
      <c r="BF340" s="206"/>
      <c r="BG340" s="206"/>
      <c r="BH340" s="206"/>
    </row>
    <row r="341" spans="1:60" ht="20.399999999999999" outlineLevel="1" x14ac:dyDescent="0.25">
      <c r="A341" s="223"/>
      <c r="B341" s="224"/>
      <c r="C341" s="254" t="s">
        <v>1215</v>
      </c>
      <c r="D341" s="226"/>
      <c r="E341" s="227">
        <v>55.269629999999999</v>
      </c>
      <c r="F341" s="225"/>
      <c r="G341" s="225"/>
      <c r="H341" s="225"/>
      <c r="I341" s="225"/>
      <c r="J341" s="225"/>
      <c r="K341" s="225"/>
      <c r="L341" s="225"/>
      <c r="M341" s="225"/>
      <c r="N341" s="225"/>
      <c r="O341" s="225"/>
      <c r="P341" s="225"/>
      <c r="Q341" s="225"/>
      <c r="R341" s="225"/>
      <c r="S341" s="225"/>
      <c r="T341" s="225"/>
      <c r="U341" s="225"/>
      <c r="V341" s="225"/>
      <c r="W341" s="225"/>
      <c r="X341" s="206"/>
      <c r="Y341" s="206"/>
      <c r="Z341" s="206"/>
      <c r="AA341" s="206"/>
      <c r="AB341" s="206"/>
      <c r="AC341" s="206"/>
      <c r="AD341" s="206"/>
      <c r="AE341" s="206"/>
      <c r="AF341" s="206"/>
      <c r="AG341" s="206" t="s">
        <v>280</v>
      </c>
      <c r="AH341" s="206">
        <v>0</v>
      </c>
      <c r="AI341" s="206"/>
      <c r="AJ341" s="206"/>
      <c r="AK341" s="206"/>
      <c r="AL341" s="206"/>
      <c r="AM341" s="206"/>
      <c r="AN341" s="206"/>
      <c r="AO341" s="206"/>
      <c r="AP341" s="206"/>
      <c r="AQ341" s="206"/>
      <c r="AR341" s="206"/>
      <c r="AS341" s="206"/>
      <c r="AT341" s="206"/>
      <c r="AU341" s="206"/>
      <c r="AV341" s="206"/>
      <c r="AW341" s="206"/>
      <c r="AX341" s="206"/>
      <c r="AY341" s="206"/>
      <c r="AZ341" s="206"/>
      <c r="BA341" s="206"/>
      <c r="BB341" s="206"/>
      <c r="BC341" s="206"/>
      <c r="BD341" s="206"/>
      <c r="BE341" s="206"/>
      <c r="BF341" s="206"/>
      <c r="BG341" s="206"/>
      <c r="BH341" s="206"/>
    </row>
    <row r="342" spans="1:60" ht="30.6" outlineLevel="1" x14ac:dyDescent="0.25">
      <c r="A342" s="223"/>
      <c r="B342" s="224"/>
      <c r="C342" s="254" t="s">
        <v>1216</v>
      </c>
      <c r="D342" s="226"/>
      <c r="E342" s="227">
        <v>59.636589999999998</v>
      </c>
      <c r="F342" s="225"/>
      <c r="G342" s="225"/>
      <c r="H342" s="225"/>
      <c r="I342" s="225"/>
      <c r="J342" s="225"/>
      <c r="K342" s="225"/>
      <c r="L342" s="225"/>
      <c r="M342" s="225"/>
      <c r="N342" s="225"/>
      <c r="O342" s="225"/>
      <c r="P342" s="225"/>
      <c r="Q342" s="225"/>
      <c r="R342" s="225"/>
      <c r="S342" s="225"/>
      <c r="T342" s="225"/>
      <c r="U342" s="225"/>
      <c r="V342" s="225"/>
      <c r="W342" s="225"/>
      <c r="X342" s="206"/>
      <c r="Y342" s="206"/>
      <c r="Z342" s="206"/>
      <c r="AA342" s="206"/>
      <c r="AB342" s="206"/>
      <c r="AC342" s="206"/>
      <c r="AD342" s="206"/>
      <c r="AE342" s="206"/>
      <c r="AF342" s="206"/>
      <c r="AG342" s="206" t="s">
        <v>280</v>
      </c>
      <c r="AH342" s="206">
        <v>0</v>
      </c>
      <c r="AI342" s="206"/>
      <c r="AJ342" s="206"/>
      <c r="AK342" s="206"/>
      <c r="AL342" s="206"/>
      <c r="AM342" s="206"/>
      <c r="AN342" s="206"/>
      <c r="AO342" s="206"/>
      <c r="AP342" s="206"/>
      <c r="AQ342" s="206"/>
      <c r="AR342" s="206"/>
      <c r="AS342" s="206"/>
      <c r="AT342" s="206"/>
      <c r="AU342" s="206"/>
      <c r="AV342" s="206"/>
      <c r="AW342" s="206"/>
      <c r="AX342" s="206"/>
      <c r="AY342" s="206"/>
      <c r="AZ342" s="206"/>
      <c r="BA342" s="206"/>
      <c r="BB342" s="206"/>
      <c r="BC342" s="206"/>
      <c r="BD342" s="206"/>
      <c r="BE342" s="206"/>
      <c r="BF342" s="206"/>
      <c r="BG342" s="206"/>
      <c r="BH342" s="206"/>
    </row>
    <row r="343" spans="1:60" ht="30.6" outlineLevel="1" x14ac:dyDescent="0.25">
      <c r="A343" s="223"/>
      <c r="B343" s="224"/>
      <c r="C343" s="254" t="s">
        <v>1217</v>
      </c>
      <c r="D343" s="226"/>
      <c r="E343" s="227">
        <v>54.872100000000003</v>
      </c>
      <c r="F343" s="225"/>
      <c r="G343" s="225"/>
      <c r="H343" s="225"/>
      <c r="I343" s="225"/>
      <c r="J343" s="225"/>
      <c r="K343" s="225"/>
      <c r="L343" s="225"/>
      <c r="M343" s="225"/>
      <c r="N343" s="225"/>
      <c r="O343" s="225"/>
      <c r="P343" s="225"/>
      <c r="Q343" s="225"/>
      <c r="R343" s="225"/>
      <c r="S343" s="225"/>
      <c r="T343" s="225"/>
      <c r="U343" s="225"/>
      <c r="V343" s="225"/>
      <c r="W343" s="225"/>
      <c r="X343" s="206"/>
      <c r="Y343" s="206"/>
      <c r="Z343" s="206"/>
      <c r="AA343" s="206"/>
      <c r="AB343" s="206"/>
      <c r="AC343" s="206"/>
      <c r="AD343" s="206"/>
      <c r="AE343" s="206"/>
      <c r="AF343" s="206"/>
      <c r="AG343" s="206" t="s">
        <v>280</v>
      </c>
      <c r="AH343" s="206">
        <v>0</v>
      </c>
      <c r="AI343" s="206"/>
      <c r="AJ343" s="206"/>
      <c r="AK343" s="206"/>
      <c r="AL343" s="206"/>
      <c r="AM343" s="206"/>
      <c r="AN343" s="206"/>
      <c r="AO343" s="206"/>
      <c r="AP343" s="206"/>
      <c r="AQ343" s="206"/>
      <c r="AR343" s="206"/>
      <c r="AS343" s="206"/>
      <c r="AT343" s="206"/>
      <c r="AU343" s="206"/>
      <c r="AV343" s="206"/>
      <c r="AW343" s="206"/>
      <c r="AX343" s="206"/>
      <c r="AY343" s="206"/>
      <c r="AZ343" s="206"/>
      <c r="BA343" s="206"/>
      <c r="BB343" s="206"/>
      <c r="BC343" s="206"/>
      <c r="BD343" s="206"/>
      <c r="BE343" s="206"/>
      <c r="BF343" s="206"/>
      <c r="BG343" s="206"/>
      <c r="BH343" s="206"/>
    </row>
    <row r="344" spans="1:60" ht="20.399999999999999" outlineLevel="1" x14ac:dyDescent="0.25">
      <c r="A344" s="223"/>
      <c r="B344" s="224"/>
      <c r="C344" s="254" t="s">
        <v>1218</v>
      </c>
      <c r="D344" s="226"/>
      <c r="E344" s="227">
        <v>22.119019999999999</v>
      </c>
      <c r="F344" s="225"/>
      <c r="G344" s="225"/>
      <c r="H344" s="225"/>
      <c r="I344" s="225"/>
      <c r="J344" s="225"/>
      <c r="K344" s="225"/>
      <c r="L344" s="225"/>
      <c r="M344" s="225"/>
      <c r="N344" s="225"/>
      <c r="O344" s="225"/>
      <c r="P344" s="225"/>
      <c r="Q344" s="225"/>
      <c r="R344" s="225"/>
      <c r="S344" s="225"/>
      <c r="T344" s="225"/>
      <c r="U344" s="225"/>
      <c r="V344" s="225"/>
      <c r="W344" s="225"/>
      <c r="X344" s="206"/>
      <c r="Y344" s="206"/>
      <c r="Z344" s="206"/>
      <c r="AA344" s="206"/>
      <c r="AB344" s="206"/>
      <c r="AC344" s="206"/>
      <c r="AD344" s="206"/>
      <c r="AE344" s="206"/>
      <c r="AF344" s="206"/>
      <c r="AG344" s="206" t="s">
        <v>280</v>
      </c>
      <c r="AH344" s="206">
        <v>0</v>
      </c>
      <c r="AI344" s="206"/>
      <c r="AJ344" s="206"/>
      <c r="AK344" s="206"/>
      <c r="AL344" s="206"/>
      <c r="AM344" s="206"/>
      <c r="AN344" s="206"/>
      <c r="AO344" s="206"/>
      <c r="AP344" s="206"/>
      <c r="AQ344" s="206"/>
      <c r="AR344" s="206"/>
      <c r="AS344" s="206"/>
      <c r="AT344" s="206"/>
      <c r="AU344" s="206"/>
      <c r="AV344" s="206"/>
      <c r="AW344" s="206"/>
      <c r="AX344" s="206"/>
      <c r="AY344" s="206"/>
      <c r="AZ344" s="206"/>
      <c r="BA344" s="206"/>
      <c r="BB344" s="206"/>
      <c r="BC344" s="206"/>
      <c r="BD344" s="206"/>
      <c r="BE344" s="206"/>
      <c r="BF344" s="206"/>
      <c r="BG344" s="206"/>
      <c r="BH344" s="206"/>
    </row>
    <row r="345" spans="1:60" ht="20.399999999999999" outlineLevel="1" x14ac:dyDescent="0.25">
      <c r="A345" s="223"/>
      <c r="B345" s="224"/>
      <c r="C345" s="254" t="s">
        <v>1219</v>
      </c>
      <c r="D345" s="226"/>
      <c r="E345" s="227">
        <v>14.98115</v>
      </c>
      <c r="F345" s="225"/>
      <c r="G345" s="225"/>
      <c r="H345" s="225"/>
      <c r="I345" s="225"/>
      <c r="J345" s="225"/>
      <c r="K345" s="225"/>
      <c r="L345" s="225"/>
      <c r="M345" s="225"/>
      <c r="N345" s="225"/>
      <c r="O345" s="225"/>
      <c r="P345" s="225"/>
      <c r="Q345" s="225"/>
      <c r="R345" s="225"/>
      <c r="S345" s="225"/>
      <c r="T345" s="225"/>
      <c r="U345" s="225"/>
      <c r="V345" s="225"/>
      <c r="W345" s="225"/>
      <c r="X345" s="206"/>
      <c r="Y345" s="206"/>
      <c r="Z345" s="206"/>
      <c r="AA345" s="206"/>
      <c r="AB345" s="206"/>
      <c r="AC345" s="206"/>
      <c r="AD345" s="206"/>
      <c r="AE345" s="206"/>
      <c r="AF345" s="206"/>
      <c r="AG345" s="206" t="s">
        <v>280</v>
      </c>
      <c r="AH345" s="206">
        <v>0</v>
      </c>
      <c r="AI345" s="206"/>
      <c r="AJ345" s="206"/>
      <c r="AK345" s="206"/>
      <c r="AL345" s="206"/>
      <c r="AM345" s="206"/>
      <c r="AN345" s="206"/>
      <c r="AO345" s="206"/>
      <c r="AP345" s="206"/>
      <c r="AQ345" s="206"/>
      <c r="AR345" s="206"/>
      <c r="AS345" s="206"/>
      <c r="AT345" s="206"/>
      <c r="AU345" s="206"/>
      <c r="AV345" s="206"/>
      <c r="AW345" s="206"/>
      <c r="AX345" s="206"/>
      <c r="AY345" s="206"/>
      <c r="AZ345" s="206"/>
      <c r="BA345" s="206"/>
      <c r="BB345" s="206"/>
      <c r="BC345" s="206"/>
      <c r="BD345" s="206"/>
      <c r="BE345" s="206"/>
      <c r="BF345" s="206"/>
      <c r="BG345" s="206"/>
      <c r="BH345" s="206"/>
    </row>
    <row r="346" spans="1:60" outlineLevel="1" x14ac:dyDescent="0.25">
      <c r="A346" s="223"/>
      <c r="B346" s="224"/>
      <c r="C346" s="254" t="s">
        <v>1220</v>
      </c>
      <c r="D346" s="226"/>
      <c r="E346" s="227">
        <v>2.8143899999999999</v>
      </c>
      <c r="F346" s="225"/>
      <c r="G346" s="225"/>
      <c r="H346" s="225"/>
      <c r="I346" s="225"/>
      <c r="J346" s="225"/>
      <c r="K346" s="225"/>
      <c r="L346" s="225"/>
      <c r="M346" s="225"/>
      <c r="N346" s="225"/>
      <c r="O346" s="225"/>
      <c r="P346" s="225"/>
      <c r="Q346" s="225"/>
      <c r="R346" s="225"/>
      <c r="S346" s="225"/>
      <c r="T346" s="225"/>
      <c r="U346" s="225"/>
      <c r="V346" s="225"/>
      <c r="W346" s="225"/>
      <c r="X346" s="206"/>
      <c r="Y346" s="206"/>
      <c r="Z346" s="206"/>
      <c r="AA346" s="206"/>
      <c r="AB346" s="206"/>
      <c r="AC346" s="206"/>
      <c r="AD346" s="206"/>
      <c r="AE346" s="206"/>
      <c r="AF346" s="206"/>
      <c r="AG346" s="206" t="s">
        <v>280</v>
      </c>
      <c r="AH346" s="206">
        <v>0</v>
      </c>
      <c r="AI346" s="206"/>
      <c r="AJ346" s="206"/>
      <c r="AK346" s="206"/>
      <c r="AL346" s="206"/>
      <c r="AM346" s="206"/>
      <c r="AN346" s="206"/>
      <c r="AO346" s="206"/>
      <c r="AP346" s="206"/>
      <c r="AQ346" s="206"/>
      <c r="AR346" s="206"/>
      <c r="AS346" s="206"/>
      <c r="AT346" s="206"/>
      <c r="AU346" s="206"/>
      <c r="AV346" s="206"/>
      <c r="AW346" s="206"/>
      <c r="AX346" s="206"/>
      <c r="AY346" s="206"/>
      <c r="AZ346" s="206"/>
      <c r="BA346" s="206"/>
      <c r="BB346" s="206"/>
      <c r="BC346" s="206"/>
      <c r="BD346" s="206"/>
      <c r="BE346" s="206"/>
      <c r="BF346" s="206"/>
      <c r="BG346" s="206"/>
      <c r="BH346" s="206"/>
    </row>
    <row r="347" spans="1:60" ht="20.399999999999999" outlineLevel="1" x14ac:dyDescent="0.25">
      <c r="A347" s="223"/>
      <c r="B347" s="224"/>
      <c r="C347" s="254" t="s">
        <v>1221</v>
      </c>
      <c r="D347" s="226"/>
      <c r="E347" s="227">
        <v>9.0477900000000009</v>
      </c>
      <c r="F347" s="225"/>
      <c r="G347" s="225"/>
      <c r="H347" s="225"/>
      <c r="I347" s="225"/>
      <c r="J347" s="225"/>
      <c r="K347" s="225"/>
      <c r="L347" s="225"/>
      <c r="M347" s="225"/>
      <c r="N347" s="225"/>
      <c r="O347" s="225"/>
      <c r="P347" s="225"/>
      <c r="Q347" s="225"/>
      <c r="R347" s="225"/>
      <c r="S347" s="225"/>
      <c r="T347" s="225"/>
      <c r="U347" s="225"/>
      <c r="V347" s="225"/>
      <c r="W347" s="225"/>
      <c r="X347" s="206"/>
      <c r="Y347" s="206"/>
      <c r="Z347" s="206"/>
      <c r="AA347" s="206"/>
      <c r="AB347" s="206"/>
      <c r="AC347" s="206"/>
      <c r="AD347" s="206"/>
      <c r="AE347" s="206"/>
      <c r="AF347" s="206"/>
      <c r="AG347" s="206" t="s">
        <v>280</v>
      </c>
      <c r="AH347" s="206">
        <v>0</v>
      </c>
      <c r="AI347" s="206"/>
      <c r="AJ347" s="206"/>
      <c r="AK347" s="206"/>
      <c r="AL347" s="206"/>
      <c r="AM347" s="206"/>
      <c r="AN347" s="206"/>
      <c r="AO347" s="206"/>
      <c r="AP347" s="206"/>
      <c r="AQ347" s="206"/>
      <c r="AR347" s="206"/>
      <c r="AS347" s="206"/>
      <c r="AT347" s="206"/>
      <c r="AU347" s="206"/>
      <c r="AV347" s="206"/>
      <c r="AW347" s="206"/>
      <c r="AX347" s="206"/>
      <c r="AY347" s="206"/>
      <c r="AZ347" s="206"/>
      <c r="BA347" s="206"/>
      <c r="BB347" s="206"/>
      <c r="BC347" s="206"/>
      <c r="BD347" s="206"/>
      <c r="BE347" s="206"/>
      <c r="BF347" s="206"/>
      <c r="BG347" s="206"/>
      <c r="BH347" s="206"/>
    </row>
    <row r="348" spans="1:60" ht="20.399999999999999" outlineLevel="1" x14ac:dyDescent="0.25">
      <c r="A348" s="237">
        <v>65</v>
      </c>
      <c r="B348" s="238" t="s">
        <v>873</v>
      </c>
      <c r="C348" s="253" t="s">
        <v>874</v>
      </c>
      <c r="D348" s="239" t="s">
        <v>314</v>
      </c>
      <c r="E348" s="240">
        <v>337.70229999999998</v>
      </c>
      <c r="F348" s="241"/>
      <c r="G348" s="242">
        <f>ROUND(E348*F348,2)</f>
        <v>0</v>
      </c>
      <c r="H348" s="241"/>
      <c r="I348" s="242">
        <f>ROUND(E348*H348,2)</f>
        <v>0</v>
      </c>
      <c r="J348" s="241"/>
      <c r="K348" s="242">
        <f>ROUND(E348*J348,2)</f>
        <v>0</v>
      </c>
      <c r="L348" s="242">
        <v>21</v>
      </c>
      <c r="M348" s="242">
        <f>G348*(1+L348/100)</f>
        <v>0</v>
      </c>
      <c r="N348" s="242">
        <v>2.0000000000000001E-4</v>
      </c>
      <c r="O348" s="242">
        <f>ROUND(E348*N348,2)</f>
        <v>7.0000000000000007E-2</v>
      </c>
      <c r="P348" s="242">
        <v>0</v>
      </c>
      <c r="Q348" s="243">
        <f>ROUND(E348*P348,2)</f>
        <v>0</v>
      </c>
      <c r="R348" s="225"/>
      <c r="S348" s="225" t="s">
        <v>276</v>
      </c>
      <c r="T348" s="225" t="s">
        <v>277</v>
      </c>
      <c r="U348" s="225">
        <v>3.2480000000000002E-2</v>
      </c>
      <c r="V348" s="225">
        <f>ROUND(E348*U348,2)</f>
        <v>10.97</v>
      </c>
      <c r="W348" s="225"/>
      <c r="X348" s="206"/>
      <c r="Y348" s="206"/>
      <c r="Z348" s="206"/>
      <c r="AA348" s="206"/>
      <c r="AB348" s="206"/>
      <c r="AC348" s="206"/>
      <c r="AD348" s="206"/>
      <c r="AE348" s="206"/>
      <c r="AF348" s="206"/>
      <c r="AG348" s="206" t="s">
        <v>659</v>
      </c>
      <c r="AH348" s="206"/>
      <c r="AI348" s="206"/>
      <c r="AJ348" s="206"/>
      <c r="AK348" s="206"/>
      <c r="AL348" s="206"/>
      <c r="AM348" s="206"/>
      <c r="AN348" s="206"/>
      <c r="AO348" s="206"/>
      <c r="AP348" s="206"/>
      <c r="AQ348" s="206"/>
      <c r="AR348" s="206"/>
      <c r="AS348" s="206"/>
      <c r="AT348" s="206"/>
      <c r="AU348" s="206"/>
      <c r="AV348" s="206"/>
      <c r="AW348" s="206"/>
      <c r="AX348" s="206"/>
      <c r="AY348" s="206"/>
      <c r="AZ348" s="206"/>
      <c r="BA348" s="206"/>
      <c r="BB348" s="206"/>
      <c r="BC348" s="206"/>
      <c r="BD348" s="206"/>
      <c r="BE348" s="206"/>
      <c r="BF348" s="206"/>
      <c r="BG348" s="206"/>
      <c r="BH348" s="206"/>
    </row>
    <row r="349" spans="1:60" outlineLevel="1" x14ac:dyDescent="0.25">
      <c r="A349" s="223"/>
      <c r="B349" s="224"/>
      <c r="C349" s="254" t="s">
        <v>1303</v>
      </c>
      <c r="D349" s="226"/>
      <c r="E349" s="227">
        <v>257.03519999999997</v>
      </c>
      <c r="F349" s="225"/>
      <c r="G349" s="225"/>
      <c r="H349" s="225"/>
      <c r="I349" s="225"/>
      <c r="J349" s="225"/>
      <c r="K349" s="225"/>
      <c r="L349" s="225"/>
      <c r="M349" s="225"/>
      <c r="N349" s="225"/>
      <c r="O349" s="225"/>
      <c r="P349" s="225"/>
      <c r="Q349" s="225"/>
      <c r="R349" s="225"/>
      <c r="S349" s="225"/>
      <c r="T349" s="225"/>
      <c r="U349" s="225"/>
      <c r="V349" s="225"/>
      <c r="W349" s="225"/>
      <c r="X349" s="206"/>
      <c r="Y349" s="206"/>
      <c r="Z349" s="206"/>
      <c r="AA349" s="206"/>
      <c r="AB349" s="206"/>
      <c r="AC349" s="206"/>
      <c r="AD349" s="206"/>
      <c r="AE349" s="206"/>
      <c r="AF349" s="206"/>
      <c r="AG349" s="206" t="s">
        <v>280</v>
      </c>
      <c r="AH349" s="206">
        <v>0</v>
      </c>
      <c r="AI349" s="206"/>
      <c r="AJ349" s="206"/>
      <c r="AK349" s="206"/>
      <c r="AL349" s="206"/>
      <c r="AM349" s="206"/>
      <c r="AN349" s="206"/>
      <c r="AO349" s="206"/>
      <c r="AP349" s="206"/>
      <c r="AQ349" s="206"/>
      <c r="AR349" s="206"/>
      <c r="AS349" s="206"/>
      <c r="AT349" s="206"/>
      <c r="AU349" s="206"/>
      <c r="AV349" s="206"/>
      <c r="AW349" s="206"/>
      <c r="AX349" s="206"/>
      <c r="AY349" s="206"/>
      <c r="AZ349" s="206"/>
      <c r="BA349" s="206"/>
      <c r="BB349" s="206"/>
      <c r="BC349" s="206"/>
      <c r="BD349" s="206"/>
      <c r="BE349" s="206"/>
      <c r="BF349" s="206"/>
      <c r="BG349" s="206"/>
      <c r="BH349" s="206"/>
    </row>
    <row r="350" spans="1:60" outlineLevel="1" x14ac:dyDescent="0.25">
      <c r="A350" s="223"/>
      <c r="B350" s="224"/>
      <c r="C350" s="254" t="s">
        <v>1304</v>
      </c>
      <c r="D350" s="226"/>
      <c r="E350" s="227">
        <v>80.667100000000005</v>
      </c>
      <c r="F350" s="225"/>
      <c r="G350" s="225"/>
      <c r="H350" s="225"/>
      <c r="I350" s="225"/>
      <c r="J350" s="225"/>
      <c r="K350" s="225"/>
      <c r="L350" s="225"/>
      <c r="M350" s="225"/>
      <c r="N350" s="225"/>
      <c r="O350" s="225"/>
      <c r="P350" s="225"/>
      <c r="Q350" s="225"/>
      <c r="R350" s="225"/>
      <c r="S350" s="225"/>
      <c r="T350" s="225"/>
      <c r="U350" s="225"/>
      <c r="V350" s="225"/>
      <c r="W350" s="225"/>
      <c r="X350" s="206"/>
      <c r="Y350" s="206"/>
      <c r="Z350" s="206"/>
      <c r="AA350" s="206"/>
      <c r="AB350" s="206"/>
      <c r="AC350" s="206"/>
      <c r="AD350" s="206"/>
      <c r="AE350" s="206"/>
      <c r="AF350" s="206"/>
      <c r="AG350" s="206" t="s">
        <v>280</v>
      </c>
      <c r="AH350" s="206">
        <v>0</v>
      </c>
      <c r="AI350" s="206"/>
      <c r="AJ350" s="206"/>
      <c r="AK350" s="206"/>
      <c r="AL350" s="206"/>
      <c r="AM350" s="206"/>
      <c r="AN350" s="206"/>
      <c r="AO350" s="206"/>
      <c r="AP350" s="206"/>
      <c r="AQ350" s="206"/>
      <c r="AR350" s="206"/>
      <c r="AS350" s="206"/>
      <c r="AT350" s="206"/>
      <c r="AU350" s="206"/>
      <c r="AV350" s="206"/>
      <c r="AW350" s="206"/>
      <c r="AX350" s="206"/>
      <c r="AY350" s="206"/>
      <c r="AZ350" s="206"/>
      <c r="BA350" s="206"/>
      <c r="BB350" s="206"/>
      <c r="BC350" s="206"/>
      <c r="BD350" s="206"/>
      <c r="BE350" s="206"/>
      <c r="BF350" s="206"/>
      <c r="BG350" s="206"/>
      <c r="BH350" s="206"/>
    </row>
    <row r="351" spans="1:60" ht="20.399999999999999" outlineLevel="1" x14ac:dyDescent="0.25">
      <c r="A351" s="237">
        <v>66</v>
      </c>
      <c r="B351" s="238" t="s">
        <v>1188</v>
      </c>
      <c r="C351" s="253" t="s">
        <v>1189</v>
      </c>
      <c r="D351" s="239" t="s">
        <v>314</v>
      </c>
      <c r="E351" s="240">
        <v>116.13</v>
      </c>
      <c r="F351" s="241"/>
      <c r="G351" s="242">
        <f>ROUND(E351*F351,2)</f>
        <v>0</v>
      </c>
      <c r="H351" s="241"/>
      <c r="I351" s="242">
        <f>ROUND(E351*H351,2)</f>
        <v>0</v>
      </c>
      <c r="J351" s="241"/>
      <c r="K351" s="242">
        <f>ROUND(E351*J351,2)</f>
        <v>0</v>
      </c>
      <c r="L351" s="242">
        <v>21</v>
      </c>
      <c r="M351" s="242">
        <f>G351*(1+L351/100)</f>
        <v>0</v>
      </c>
      <c r="N351" s="242">
        <v>1.7000000000000001E-4</v>
      </c>
      <c r="O351" s="242">
        <f>ROUND(E351*N351,2)</f>
        <v>0.02</v>
      </c>
      <c r="P351" s="242">
        <v>0</v>
      </c>
      <c r="Q351" s="243">
        <f>ROUND(E351*P351,2)</f>
        <v>0</v>
      </c>
      <c r="R351" s="225"/>
      <c r="S351" s="225" t="s">
        <v>276</v>
      </c>
      <c r="T351" s="225" t="s">
        <v>277</v>
      </c>
      <c r="U351" s="225">
        <v>3.2480000000000002E-2</v>
      </c>
      <c r="V351" s="225">
        <f>ROUND(E351*U351,2)</f>
        <v>3.77</v>
      </c>
      <c r="W351" s="225"/>
      <c r="X351" s="206"/>
      <c r="Y351" s="206"/>
      <c r="Z351" s="206"/>
      <c r="AA351" s="206"/>
      <c r="AB351" s="206"/>
      <c r="AC351" s="206"/>
      <c r="AD351" s="206"/>
      <c r="AE351" s="206"/>
      <c r="AF351" s="206"/>
      <c r="AG351" s="206" t="s">
        <v>659</v>
      </c>
      <c r="AH351" s="206"/>
      <c r="AI351" s="206"/>
      <c r="AJ351" s="206"/>
      <c r="AK351" s="206"/>
      <c r="AL351" s="206"/>
      <c r="AM351" s="206"/>
      <c r="AN351" s="206"/>
      <c r="AO351" s="206"/>
      <c r="AP351" s="206"/>
      <c r="AQ351" s="206"/>
      <c r="AR351" s="206"/>
      <c r="AS351" s="206"/>
      <c r="AT351" s="206"/>
      <c r="AU351" s="206"/>
      <c r="AV351" s="206"/>
      <c r="AW351" s="206"/>
      <c r="AX351" s="206"/>
      <c r="AY351" s="206"/>
      <c r="AZ351" s="206"/>
      <c r="BA351" s="206"/>
      <c r="BB351" s="206"/>
      <c r="BC351" s="206"/>
      <c r="BD351" s="206"/>
      <c r="BE351" s="206"/>
      <c r="BF351" s="206"/>
      <c r="BG351" s="206"/>
      <c r="BH351" s="206"/>
    </row>
    <row r="352" spans="1:60" outlineLevel="1" x14ac:dyDescent="0.25">
      <c r="A352" s="223"/>
      <c r="B352" s="224"/>
      <c r="C352" s="254" t="s">
        <v>1201</v>
      </c>
      <c r="D352" s="226"/>
      <c r="E352" s="227">
        <v>14</v>
      </c>
      <c r="F352" s="225"/>
      <c r="G352" s="225"/>
      <c r="H352" s="225"/>
      <c r="I352" s="225"/>
      <c r="J352" s="225"/>
      <c r="K352" s="225"/>
      <c r="L352" s="225"/>
      <c r="M352" s="225"/>
      <c r="N352" s="225"/>
      <c r="O352" s="225"/>
      <c r="P352" s="225"/>
      <c r="Q352" s="225"/>
      <c r="R352" s="225"/>
      <c r="S352" s="225"/>
      <c r="T352" s="225"/>
      <c r="U352" s="225"/>
      <c r="V352" s="225"/>
      <c r="W352" s="225"/>
      <c r="X352" s="206"/>
      <c r="Y352" s="206"/>
      <c r="Z352" s="206"/>
      <c r="AA352" s="206"/>
      <c r="AB352" s="206"/>
      <c r="AC352" s="206"/>
      <c r="AD352" s="206"/>
      <c r="AE352" s="206"/>
      <c r="AF352" s="206"/>
      <c r="AG352" s="206" t="s">
        <v>280</v>
      </c>
      <c r="AH352" s="206">
        <v>0</v>
      </c>
      <c r="AI352" s="206"/>
      <c r="AJ352" s="206"/>
      <c r="AK352" s="206"/>
      <c r="AL352" s="206"/>
      <c r="AM352" s="206"/>
      <c r="AN352" s="206"/>
      <c r="AO352" s="206"/>
      <c r="AP352" s="206"/>
      <c r="AQ352" s="206"/>
      <c r="AR352" s="206"/>
      <c r="AS352" s="206"/>
      <c r="AT352" s="206"/>
      <c r="AU352" s="206"/>
      <c r="AV352" s="206"/>
      <c r="AW352" s="206"/>
      <c r="AX352" s="206"/>
      <c r="AY352" s="206"/>
      <c r="AZ352" s="206"/>
      <c r="BA352" s="206"/>
      <c r="BB352" s="206"/>
      <c r="BC352" s="206"/>
      <c r="BD352" s="206"/>
      <c r="BE352" s="206"/>
      <c r="BF352" s="206"/>
      <c r="BG352" s="206"/>
      <c r="BH352" s="206"/>
    </row>
    <row r="353" spans="1:60" outlineLevel="1" x14ac:dyDescent="0.25">
      <c r="A353" s="223"/>
      <c r="B353" s="224"/>
      <c r="C353" s="254" t="s">
        <v>1202</v>
      </c>
      <c r="D353" s="226"/>
      <c r="E353" s="227">
        <v>27.93</v>
      </c>
      <c r="F353" s="225"/>
      <c r="G353" s="225"/>
      <c r="H353" s="225"/>
      <c r="I353" s="225"/>
      <c r="J353" s="225"/>
      <c r="K353" s="225"/>
      <c r="L353" s="225"/>
      <c r="M353" s="225"/>
      <c r="N353" s="225"/>
      <c r="O353" s="225"/>
      <c r="P353" s="225"/>
      <c r="Q353" s="225"/>
      <c r="R353" s="225"/>
      <c r="S353" s="225"/>
      <c r="T353" s="225"/>
      <c r="U353" s="225"/>
      <c r="V353" s="225"/>
      <c r="W353" s="225"/>
      <c r="X353" s="206"/>
      <c r="Y353" s="206"/>
      <c r="Z353" s="206"/>
      <c r="AA353" s="206"/>
      <c r="AB353" s="206"/>
      <c r="AC353" s="206"/>
      <c r="AD353" s="206"/>
      <c r="AE353" s="206"/>
      <c r="AF353" s="206"/>
      <c r="AG353" s="206" t="s">
        <v>280</v>
      </c>
      <c r="AH353" s="206">
        <v>0</v>
      </c>
      <c r="AI353" s="206"/>
      <c r="AJ353" s="206"/>
      <c r="AK353" s="206"/>
      <c r="AL353" s="206"/>
      <c r="AM353" s="206"/>
      <c r="AN353" s="206"/>
      <c r="AO353" s="206"/>
      <c r="AP353" s="206"/>
      <c r="AQ353" s="206"/>
      <c r="AR353" s="206"/>
      <c r="AS353" s="206"/>
      <c r="AT353" s="206"/>
      <c r="AU353" s="206"/>
      <c r="AV353" s="206"/>
      <c r="AW353" s="206"/>
      <c r="AX353" s="206"/>
      <c r="AY353" s="206"/>
      <c r="AZ353" s="206"/>
      <c r="BA353" s="206"/>
      <c r="BB353" s="206"/>
      <c r="BC353" s="206"/>
      <c r="BD353" s="206"/>
      <c r="BE353" s="206"/>
      <c r="BF353" s="206"/>
      <c r="BG353" s="206"/>
      <c r="BH353" s="206"/>
    </row>
    <row r="354" spans="1:60" outlineLevel="1" x14ac:dyDescent="0.25">
      <c r="A354" s="223"/>
      <c r="B354" s="224"/>
      <c r="C354" s="254" t="s">
        <v>1203</v>
      </c>
      <c r="D354" s="226"/>
      <c r="E354" s="227">
        <v>44</v>
      </c>
      <c r="F354" s="225"/>
      <c r="G354" s="225"/>
      <c r="H354" s="225"/>
      <c r="I354" s="225"/>
      <c r="J354" s="225"/>
      <c r="K354" s="225"/>
      <c r="L354" s="225"/>
      <c r="M354" s="225"/>
      <c r="N354" s="225"/>
      <c r="O354" s="225"/>
      <c r="P354" s="225"/>
      <c r="Q354" s="225"/>
      <c r="R354" s="225"/>
      <c r="S354" s="225"/>
      <c r="T354" s="225"/>
      <c r="U354" s="225"/>
      <c r="V354" s="225"/>
      <c r="W354" s="225"/>
      <c r="X354" s="206"/>
      <c r="Y354" s="206"/>
      <c r="Z354" s="206"/>
      <c r="AA354" s="206"/>
      <c r="AB354" s="206"/>
      <c r="AC354" s="206"/>
      <c r="AD354" s="206"/>
      <c r="AE354" s="206"/>
      <c r="AF354" s="206"/>
      <c r="AG354" s="206" t="s">
        <v>280</v>
      </c>
      <c r="AH354" s="206">
        <v>0</v>
      </c>
      <c r="AI354" s="206"/>
      <c r="AJ354" s="206"/>
      <c r="AK354" s="206"/>
      <c r="AL354" s="206"/>
      <c r="AM354" s="206"/>
      <c r="AN354" s="206"/>
      <c r="AO354" s="206"/>
      <c r="AP354" s="206"/>
      <c r="AQ354" s="206"/>
      <c r="AR354" s="206"/>
      <c r="AS354" s="206"/>
      <c r="AT354" s="206"/>
      <c r="AU354" s="206"/>
      <c r="AV354" s="206"/>
      <c r="AW354" s="206"/>
      <c r="AX354" s="206"/>
      <c r="AY354" s="206"/>
      <c r="AZ354" s="206"/>
      <c r="BA354" s="206"/>
      <c r="BB354" s="206"/>
      <c r="BC354" s="206"/>
      <c r="BD354" s="206"/>
      <c r="BE354" s="206"/>
      <c r="BF354" s="206"/>
      <c r="BG354" s="206"/>
      <c r="BH354" s="206"/>
    </row>
    <row r="355" spans="1:60" outlineLevel="1" x14ac:dyDescent="0.25">
      <c r="A355" s="223"/>
      <c r="B355" s="224"/>
      <c r="C355" s="254" t="s">
        <v>1204</v>
      </c>
      <c r="D355" s="226"/>
      <c r="E355" s="227">
        <v>10.93</v>
      </c>
      <c r="F355" s="225"/>
      <c r="G355" s="225"/>
      <c r="H355" s="225"/>
      <c r="I355" s="225"/>
      <c r="J355" s="225"/>
      <c r="K355" s="225"/>
      <c r="L355" s="225"/>
      <c r="M355" s="225"/>
      <c r="N355" s="225"/>
      <c r="O355" s="225"/>
      <c r="P355" s="225"/>
      <c r="Q355" s="225"/>
      <c r="R355" s="225"/>
      <c r="S355" s="225"/>
      <c r="T355" s="225"/>
      <c r="U355" s="225"/>
      <c r="V355" s="225"/>
      <c r="W355" s="225"/>
      <c r="X355" s="206"/>
      <c r="Y355" s="206"/>
      <c r="Z355" s="206"/>
      <c r="AA355" s="206"/>
      <c r="AB355" s="206"/>
      <c r="AC355" s="206"/>
      <c r="AD355" s="206"/>
      <c r="AE355" s="206"/>
      <c r="AF355" s="206"/>
      <c r="AG355" s="206" t="s">
        <v>280</v>
      </c>
      <c r="AH355" s="206">
        <v>0</v>
      </c>
      <c r="AI355" s="206"/>
      <c r="AJ355" s="206"/>
      <c r="AK355" s="206"/>
      <c r="AL355" s="206"/>
      <c r="AM355" s="206"/>
      <c r="AN355" s="206"/>
      <c r="AO355" s="206"/>
      <c r="AP355" s="206"/>
      <c r="AQ355" s="206"/>
      <c r="AR355" s="206"/>
      <c r="AS355" s="206"/>
      <c r="AT355" s="206"/>
      <c r="AU355" s="206"/>
      <c r="AV355" s="206"/>
      <c r="AW355" s="206"/>
      <c r="AX355" s="206"/>
      <c r="AY355" s="206"/>
      <c r="AZ355" s="206"/>
      <c r="BA355" s="206"/>
      <c r="BB355" s="206"/>
      <c r="BC355" s="206"/>
      <c r="BD355" s="206"/>
      <c r="BE355" s="206"/>
      <c r="BF355" s="206"/>
      <c r="BG355" s="206"/>
      <c r="BH355" s="206"/>
    </row>
    <row r="356" spans="1:60" outlineLevel="1" x14ac:dyDescent="0.25">
      <c r="A356" s="223"/>
      <c r="B356" s="224"/>
      <c r="C356" s="254" t="s">
        <v>1205</v>
      </c>
      <c r="D356" s="226"/>
      <c r="E356" s="227">
        <v>6.99</v>
      </c>
      <c r="F356" s="225"/>
      <c r="G356" s="225"/>
      <c r="H356" s="225"/>
      <c r="I356" s="225"/>
      <c r="J356" s="225"/>
      <c r="K356" s="225"/>
      <c r="L356" s="225"/>
      <c r="M356" s="225"/>
      <c r="N356" s="225"/>
      <c r="O356" s="225"/>
      <c r="P356" s="225"/>
      <c r="Q356" s="225"/>
      <c r="R356" s="225"/>
      <c r="S356" s="225"/>
      <c r="T356" s="225"/>
      <c r="U356" s="225"/>
      <c r="V356" s="225"/>
      <c r="W356" s="225"/>
      <c r="X356" s="206"/>
      <c r="Y356" s="206"/>
      <c r="Z356" s="206"/>
      <c r="AA356" s="206"/>
      <c r="AB356" s="206"/>
      <c r="AC356" s="206"/>
      <c r="AD356" s="206"/>
      <c r="AE356" s="206"/>
      <c r="AF356" s="206"/>
      <c r="AG356" s="206" t="s">
        <v>280</v>
      </c>
      <c r="AH356" s="206">
        <v>0</v>
      </c>
      <c r="AI356" s="206"/>
      <c r="AJ356" s="206"/>
      <c r="AK356" s="206"/>
      <c r="AL356" s="206"/>
      <c r="AM356" s="206"/>
      <c r="AN356" s="206"/>
      <c r="AO356" s="206"/>
      <c r="AP356" s="206"/>
      <c r="AQ356" s="206"/>
      <c r="AR356" s="206"/>
      <c r="AS356" s="206"/>
      <c r="AT356" s="206"/>
      <c r="AU356" s="206"/>
      <c r="AV356" s="206"/>
      <c r="AW356" s="206"/>
      <c r="AX356" s="206"/>
      <c r="AY356" s="206"/>
      <c r="AZ356" s="206"/>
      <c r="BA356" s="206"/>
      <c r="BB356" s="206"/>
      <c r="BC356" s="206"/>
      <c r="BD356" s="206"/>
      <c r="BE356" s="206"/>
      <c r="BF356" s="206"/>
      <c r="BG356" s="206"/>
      <c r="BH356" s="206"/>
    </row>
    <row r="357" spans="1:60" outlineLevel="1" x14ac:dyDescent="0.25">
      <c r="A357" s="223"/>
      <c r="B357" s="224"/>
      <c r="C357" s="254" t="s">
        <v>1206</v>
      </c>
      <c r="D357" s="226"/>
      <c r="E357" s="227"/>
      <c r="F357" s="225"/>
      <c r="G357" s="225"/>
      <c r="H357" s="225"/>
      <c r="I357" s="225"/>
      <c r="J357" s="225"/>
      <c r="K357" s="225"/>
      <c r="L357" s="225"/>
      <c r="M357" s="225"/>
      <c r="N357" s="225"/>
      <c r="O357" s="225"/>
      <c r="P357" s="225"/>
      <c r="Q357" s="225"/>
      <c r="R357" s="225"/>
      <c r="S357" s="225"/>
      <c r="T357" s="225"/>
      <c r="U357" s="225"/>
      <c r="V357" s="225"/>
      <c r="W357" s="225"/>
      <c r="X357" s="206"/>
      <c r="Y357" s="206"/>
      <c r="Z357" s="206"/>
      <c r="AA357" s="206"/>
      <c r="AB357" s="206"/>
      <c r="AC357" s="206"/>
      <c r="AD357" s="206"/>
      <c r="AE357" s="206"/>
      <c r="AF357" s="206"/>
      <c r="AG357" s="206" t="s">
        <v>280</v>
      </c>
      <c r="AH357" s="206">
        <v>0</v>
      </c>
      <c r="AI357" s="206"/>
      <c r="AJ357" s="206"/>
      <c r="AK357" s="206"/>
      <c r="AL357" s="206"/>
      <c r="AM357" s="206"/>
      <c r="AN357" s="206"/>
      <c r="AO357" s="206"/>
      <c r="AP357" s="206"/>
      <c r="AQ357" s="206"/>
      <c r="AR357" s="206"/>
      <c r="AS357" s="206"/>
      <c r="AT357" s="206"/>
      <c r="AU357" s="206"/>
      <c r="AV357" s="206"/>
      <c r="AW357" s="206"/>
      <c r="AX357" s="206"/>
      <c r="AY357" s="206"/>
      <c r="AZ357" s="206"/>
      <c r="BA357" s="206"/>
      <c r="BB357" s="206"/>
      <c r="BC357" s="206"/>
      <c r="BD357" s="206"/>
      <c r="BE357" s="206"/>
      <c r="BF357" s="206"/>
      <c r="BG357" s="206"/>
      <c r="BH357" s="206"/>
    </row>
    <row r="358" spans="1:60" outlineLevel="1" x14ac:dyDescent="0.25">
      <c r="A358" s="223"/>
      <c r="B358" s="224"/>
      <c r="C358" s="254" t="s">
        <v>1207</v>
      </c>
      <c r="D358" s="226"/>
      <c r="E358" s="227">
        <v>8.2100000000000009</v>
      </c>
      <c r="F358" s="225"/>
      <c r="G358" s="225"/>
      <c r="H358" s="225"/>
      <c r="I358" s="225"/>
      <c r="J358" s="225"/>
      <c r="K358" s="225"/>
      <c r="L358" s="225"/>
      <c r="M358" s="225"/>
      <c r="N358" s="225"/>
      <c r="O358" s="225"/>
      <c r="P358" s="225"/>
      <c r="Q358" s="225"/>
      <c r="R358" s="225"/>
      <c r="S358" s="225"/>
      <c r="T358" s="225"/>
      <c r="U358" s="225"/>
      <c r="V358" s="225"/>
      <c r="W358" s="225"/>
      <c r="X358" s="206"/>
      <c r="Y358" s="206"/>
      <c r="Z358" s="206"/>
      <c r="AA358" s="206"/>
      <c r="AB358" s="206"/>
      <c r="AC358" s="206"/>
      <c r="AD358" s="206"/>
      <c r="AE358" s="206"/>
      <c r="AF358" s="206"/>
      <c r="AG358" s="206" t="s">
        <v>280</v>
      </c>
      <c r="AH358" s="206">
        <v>0</v>
      </c>
      <c r="AI358" s="206"/>
      <c r="AJ358" s="206"/>
      <c r="AK358" s="206"/>
      <c r="AL358" s="206"/>
      <c r="AM358" s="206"/>
      <c r="AN358" s="206"/>
      <c r="AO358" s="206"/>
      <c r="AP358" s="206"/>
      <c r="AQ358" s="206"/>
      <c r="AR358" s="206"/>
      <c r="AS358" s="206"/>
      <c r="AT358" s="206"/>
      <c r="AU358" s="206"/>
      <c r="AV358" s="206"/>
      <c r="AW358" s="206"/>
      <c r="AX358" s="206"/>
      <c r="AY358" s="206"/>
      <c r="AZ358" s="206"/>
      <c r="BA358" s="206"/>
      <c r="BB358" s="206"/>
      <c r="BC358" s="206"/>
      <c r="BD358" s="206"/>
      <c r="BE358" s="206"/>
      <c r="BF358" s="206"/>
      <c r="BG358" s="206"/>
      <c r="BH358" s="206"/>
    </row>
    <row r="359" spans="1:60" outlineLevel="1" x14ac:dyDescent="0.25">
      <c r="A359" s="223"/>
      <c r="B359" s="224"/>
      <c r="C359" s="254" t="s">
        <v>1208</v>
      </c>
      <c r="D359" s="226"/>
      <c r="E359" s="227">
        <v>2.0099999999999998</v>
      </c>
      <c r="F359" s="225"/>
      <c r="G359" s="225"/>
      <c r="H359" s="225"/>
      <c r="I359" s="225"/>
      <c r="J359" s="225"/>
      <c r="K359" s="225"/>
      <c r="L359" s="225"/>
      <c r="M359" s="225"/>
      <c r="N359" s="225"/>
      <c r="O359" s="225"/>
      <c r="P359" s="225"/>
      <c r="Q359" s="225"/>
      <c r="R359" s="225"/>
      <c r="S359" s="225"/>
      <c r="T359" s="225"/>
      <c r="U359" s="225"/>
      <c r="V359" s="225"/>
      <c r="W359" s="225"/>
      <c r="X359" s="206"/>
      <c r="Y359" s="206"/>
      <c r="Z359" s="206"/>
      <c r="AA359" s="206"/>
      <c r="AB359" s="206"/>
      <c r="AC359" s="206"/>
      <c r="AD359" s="206"/>
      <c r="AE359" s="206"/>
      <c r="AF359" s="206"/>
      <c r="AG359" s="206" t="s">
        <v>280</v>
      </c>
      <c r="AH359" s="206">
        <v>0</v>
      </c>
      <c r="AI359" s="206"/>
      <c r="AJ359" s="206"/>
      <c r="AK359" s="206"/>
      <c r="AL359" s="206"/>
      <c r="AM359" s="206"/>
      <c r="AN359" s="206"/>
      <c r="AO359" s="206"/>
      <c r="AP359" s="206"/>
      <c r="AQ359" s="206"/>
      <c r="AR359" s="206"/>
      <c r="AS359" s="206"/>
      <c r="AT359" s="206"/>
      <c r="AU359" s="206"/>
      <c r="AV359" s="206"/>
      <c r="AW359" s="206"/>
      <c r="AX359" s="206"/>
      <c r="AY359" s="206"/>
      <c r="AZ359" s="206"/>
      <c r="BA359" s="206"/>
      <c r="BB359" s="206"/>
      <c r="BC359" s="206"/>
      <c r="BD359" s="206"/>
      <c r="BE359" s="206"/>
      <c r="BF359" s="206"/>
      <c r="BG359" s="206"/>
      <c r="BH359" s="206"/>
    </row>
    <row r="360" spans="1:60" outlineLevel="1" x14ac:dyDescent="0.25">
      <c r="A360" s="223"/>
      <c r="B360" s="224"/>
      <c r="C360" s="254" t="s">
        <v>1209</v>
      </c>
      <c r="D360" s="226"/>
      <c r="E360" s="227">
        <v>2.06</v>
      </c>
      <c r="F360" s="225"/>
      <c r="G360" s="225"/>
      <c r="H360" s="225"/>
      <c r="I360" s="225"/>
      <c r="J360" s="225"/>
      <c r="K360" s="225"/>
      <c r="L360" s="225"/>
      <c r="M360" s="225"/>
      <c r="N360" s="225"/>
      <c r="O360" s="225"/>
      <c r="P360" s="225"/>
      <c r="Q360" s="225"/>
      <c r="R360" s="225"/>
      <c r="S360" s="225"/>
      <c r="T360" s="225"/>
      <c r="U360" s="225"/>
      <c r="V360" s="225"/>
      <c r="W360" s="225"/>
      <c r="X360" s="206"/>
      <c r="Y360" s="206"/>
      <c r="Z360" s="206"/>
      <c r="AA360" s="206"/>
      <c r="AB360" s="206"/>
      <c r="AC360" s="206"/>
      <c r="AD360" s="206"/>
      <c r="AE360" s="206"/>
      <c r="AF360" s="206"/>
      <c r="AG360" s="206" t="s">
        <v>280</v>
      </c>
      <c r="AH360" s="206">
        <v>0</v>
      </c>
      <c r="AI360" s="206"/>
      <c r="AJ360" s="206"/>
      <c r="AK360" s="206"/>
      <c r="AL360" s="206"/>
      <c r="AM360" s="206"/>
      <c r="AN360" s="206"/>
      <c r="AO360" s="206"/>
      <c r="AP360" s="206"/>
      <c r="AQ360" s="206"/>
      <c r="AR360" s="206"/>
      <c r="AS360" s="206"/>
      <c r="AT360" s="206"/>
      <c r="AU360" s="206"/>
      <c r="AV360" s="206"/>
      <c r="AW360" s="206"/>
      <c r="AX360" s="206"/>
      <c r="AY360" s="206"/>
      <c r="AZ360" s="206"/>
      <c r="BA360" s="206"/>
      <c r="BB360" s="206"/>
      <c r="BC360" s="206"/>
      <c r="BD360" s="206"/>
      <c r="BE360" s="206"/>
      <c r="BF360" s="206"/>
      <c r="BG360" s="206"/>
      <c r="BH360" s="206"/>
    </row>
    <row r="361" spans="1:60" ht="20.399999999999999" outlineLevel="1" x14ac:dyDescent="0.25">
      <c r="A361" s="237">
        <v>67</v>
      </c>
      <c r="B361" s="238" t="s">
        <v>1190</v>
      </c>
      <c r="C361" s="253" t="s">
        <v>1191</v>
      </c>
      <c r="D361" s="239" t="s">
        <v>314</v>
      </c>
      <c r="E361" s="240">
        <v>116.13</v>
      </c>
      <c r="F361" s="241"/>
      <c r="G361" s="242">
        <f>ROUND(E361*F361,2)</f>
        <v>0</v>
      </c>
      <c r="H361" s="241"/>
      <c r="I361" s="242">
        <f>ROUND(E361*H361,2)</f>
        <v>0</v>
      </c>
      <c r="J361" s="241"/>
      <c r="K361" s="242">
        <f>ROUND(E361*J361,2)</f>
        <v>0</v>
      </c>
      <c r="L361" s="242">
        <v>21</v>
      </c>
      <c r="M361" s="242">
        <f>G361*(1+L361/100)</f>
        <v>0</v>
      </c>
      <c r="N361" s="242">
        <v>3.3E-4</v>
      </c>
      <c r="O361" s="242">
        <f>ROUND(E361*N361,2)</f>
        <v>0.04</v>
      </c>
      <c r="P361" s="242">
        <v>0</v>
      </c>
      <c r="Q361" s="243">
        <f>ROUND(E361*P361,2)</f>
        <v>0</v>
      </c>
      <c r="R361" s="225"/>
      <c r="S361" s="225" t="s">
        <v>276</v>
      </c>
      <c r="T361" s="225" t="s">
        <v>277</v>
      </c>
      <c r="U361" s="225">
        <v>0.10191</v>
      </c>
      <c r="V361" s="225">
        <f>ROUND(E361*U361,2)</f>
        <v>11.83</v>
      </c>
      <c r="W361" s="225"/>
      <c r="X361" s="206"/>
      <c r="Y361" s="206"/>
      <c r="Z361" s="206"/>
      <c r="AA361" s="206"/>
      <c r="AB361" s="206"/>
      <c r="AC361" s="206"/>
      <c r="AD361" s="206"/>
      <c r="AE361" s="206"/>
      <c r="AF361" s="206"/>
      <c r="AG361" s="206" t="s">
        <v>659</v>
      </c>
      <c r="AH361" s="206"/>
      <c r="AI361" s="206"/>
      <c r="AJ361" s="206"/>
      <c r="AK361" s="206"/>
      <c r="AL361" s="206"/>
      <c r="AM361" s="206"/>
      <c r="AN361" s="206"/>
      <c r="AO361" s="206"/>
      <c r="AP361" s="206"/>
      <c r="AQ361" s="206"/>
      <c r="AR361" s="206"/>
      <c r="AS361" s="206"/>
      <c r="AT361" s="206"/>
      <c r="AU361" s="206"/>
      <c r="AV361" s="206"/>
      <c r="AW361" s="206"/>
      <c r="AX361" s="206"/>
      <c r="AY361" s="206"/>
      <c r="AZ361" s="206"/>
      <c r="BA361" s="206"/>
      <c r="BB361" s="206"/>
      <c r="BC361" s="206"/>
      <c r="BD361" s="206"/>
      <c r="BE361" s="206"/>
      <c r="BF361" s="206"/>
      <c r="BG361" s="206"/>
      <c r="BH361" s="206"/>
    </row>
    <row r="362" spans="1:60" outlineLevel="1" x14ac:dyDescent="0.25">
      <c r="A362" s="223"/>
      <c r="B362" s="224"/>
      <c r="C362" s="254" t="s">
        <v>1201</v>
      </c>
      <c r="D362" s="226"/>
      <c r="E362" s="227">
        <v>14</v>
      </c>
      <c r="F362" s="225"/>
      <c r="G362" s="225"/>
      <c r="H362" s="225"/>
      <c r="I362" s="225"/>
      <c r="J362" s="225"/>
      <c r="K362" s="225"/>
      <c r="L362" s="225"/>
      <c r="M362" s="225"/>
      <c r="N362" s="225"/>
      <c r="O362" s="225"/>
      <c r="P362" s="225"/>
      <c r="Q362" s="225"/>
      <c r="R362" s="225"/>
      <c r="S362" s="225"/>
      <c r="T362" s="225"/>
      <c r="U362" s="225"/>
      <c r="V362" s="225"/>
      <c r="W362" s="225"/>
      <c r="X362" s="206"/>
      <c r="Y362" s="206"/>
      <c r="Z362" s="206"/>
      <c r="AA362" s="206"/>
      <c r="AB362" s="206"/>
      <c r="AC362" s="206"/>
      <c r="AD362" s="206"/>
      <c r="AE362" s="206"/>
      <c r="AF362" s="206"/>
      <c r="AG362" s="206" t="s">
        <v>280</v>
      </c>
      <c r="AH362" s="206">
        <v>0</v>
      </c>
      <c r="AI362" s="206"/>
      <c r="AJ362" s="206"/>
      <c r="AK362" s="206"/>
      <c r="AL362" s="206"/>
      <c r="AM362" s="206"/>
      <c r="AN362" s="206"/>
      <c r="AO362" s="206"/>
      <c r="AP362" s="206"/>
      <c r="AQ362" s="206"/>
      <c r="AR362" s="206"/>
      <c r="AS362" s="206"/>
      <c r="AT362" s="206"/>
      <c r="AU362" s="206"/>
      <c r="AV362" s="206"/>
      <c r="AW362" s="206"/>
      <c r="AX362" s="206"/>
      <c r="AY362" s="206"/>
      <c r="AZ362" s="206"/>
      <c r="BA362" s="206"/>
      <c r="BB362" s="206"/>
      <c r="BC362" s="206"/>
      <c r="BD362" s="206"/>
      <c r="BE362" s="206"/>
      <c r="BF362" s="206"/>
      <c r="BG362" s="206"/>
      <c r="BH362" s="206"/>
    </row>
    <row r="363" spans="1:60" outlineLevel="1" x14ac:dyDescent="0.25">
      <c r="A363" s="223"/>
      <c r="B363" s="224"/>
      <c r="C363" s="254" t="s">
        <v>1202</v>
      </c>
      <c r="D363" s="226"/>
      <c r="E363" s="227">
        <v>27.93</v>
      </c>
      <c r="F363" s="225"/>
      <c r="G363" s="225"/>
      <c r="H363" s="225"/>
      <c r="I363" s="225"/>
      <c r="J363" s="225"/>
      <c r="K363" s="225"/>
      <c r="L363" s="225"/>
      <c r="M363" s="225"/>
      <c r="N363" s="225"/>
      <c r="O363" s="225"/>
      <c r="P363" s="225"/>
      <c r="Q363" s="225"/>
      <c r="R363" s="225"/>
      <c r="S363" s="225"/>
      <c r="T363" s="225"/>
      <c r="U363" s="225"/>
      <c r="V363" s="225"/>
      <c r="W363" s="225"/>
      <c r="X363" s="206"/>
      <c r="Y363" s="206"/>
      <c r="Z363" s="206"/>
      <c r="AA363" s="206"/>
      <c r="AB363" s="206"/>
      <c r="AC363" s="206"/>
      <c r="AD363" s="206"/>
      <c r="AE363" s="206"/>
      <c r="AF363" s="206"/>
      <c r="AG363" s="206" t="s">
        <v>280</v>
      </c>
      <c r="AH363" s="206">
        <v>0</v>
      </c>
      <c r="AI363" s="206"/>
      <c r="AJ363" s="206"/>
      <c r="AK363" s="206"/>
      <c r="AL363" s="206"/>
      <c r="AM363" s="206"/>
      <c r="AN363" s="206"/>
      <c r="AO363" s="206"/>
      <c r="AP363" s="206"/>
      <c r="AQ363" s="206"/>
      <c r="AR363" s="206"/>
      <c r="AS363" s="206"/>
      <c r="AT363" s="206"/>
      <c r="AU363" s="206"/>
      <c r="AV363" s="206"/>
      <c r="AW363" s="206"/>
      <c r="AX363" s="206"/>
      <c r="AY363" s="206"/>
      <c r="AZ363" s="206"/>
      <c r="BA363" s="206"/>
      <c r="BB363" s="206"/>
      <c r="BC363" s="206"/>
      <c r="BD363" s="206"/>
      <c r="BE363" s="206"/>
      <c r="BF363" s="206"/>
      <c r="BG363" s="206"/>
      <c r="BH363" s="206"/>
    </row>
    <row r="364" spans="1:60" outlineLevel="1" x14ac:dyDescent="0.25">
      <c r="A364" s="223"/>
      <c r="B364" s="224"/>
      <c r="C364" s="254" t="s">
        <v>1203</v>
      </c>
      <c r="D364" s="226"/>
      <c r="E364" s="227">
        <v>44</v>
      </c>
      <c r="F364" s="225"/>
      <c r="G364" s="225"/>
      <c r="H364" s="225"/>
      <c r="I364" s="225"/>
      <c r="J364" s="225"/>
      <c r="K364" s="225"/>
      <c r="L364" s="225"/>
      <c r="M364" s="225"/>
      <c r="N364" s="225"/>
      <c r="O364" s="225"/>
      <c r="P364" s="225"/>
      <c r="Q364" s="225"/>
      <c r="R364" s="225"/>
      <c r="S364" s="225"/>
      <c r="T364" s="225"/>
      <c r="U364" s="225"/>
      <c r="V364" s="225"/>
      <c r="W364" s="225"/>
      <c r="X364" s="206"/>
      <c r="Y364" s="206"/>
      <c r="Z364" s="206"/>
      <c r="AA364" s="206"/>
      <c r="AB364" s="206"/>
      <c r="AC364" s="206"/>
      <c r="AD364" s="206"/>
      <c r="AE364" s="206"/>
      <c r="AF364" s="206"/>
      <c r="AG364" s="206" t="s">
        <v>280</v>
      </c>
      <c r="AH364" s="206">
        <v>0</v>
      </c>
      <c r="AI364" s="206"/>
      <c r="AJ364" s="206"/>
      <c r="AK364" s="206"/>
      <c r="AL364" s="206"/>
      <c r="AM364" s="206"/>
      <c r="AN364" s="206"/>
      <c r="AO364" s="206"/>
      <c r="AP364" s="206"/>
      <c r="AQ364" s="206"/>
      <c r="AR364" s="206"/>
      <c r="AS364" s="206"/>
      <c r="AT364" s="206"/>
      <c r="AU364" s="206"/>
      <c r="AV364" s="206"/>
      <c r="AW364" s="206"/>
      <c r="AX364" s="206"/>
      <c r="AY364" s="206"/>
      <c r="AZ364" s="206"/>
      <c r="BA364" s="206"/>
      <c r="BB364" s="206"/>
      <c r="BC364" s="206"/>
      <c r="BD364" s="206"/>
      <c r="BE364" s="206"/>
      <c r="BF364" s="206"/>
      <c r="BG364" s="206"/>
      <c r="BH364" s="206"/>
    </row>
    <row r="365" spans="1:60" outlineLevel="1" x14ac:dyDescent="0.25">
      <c r="A365" s="223"/>
      <c r="B365" s="224"/>
      <c r="C365" s="254" t="s">
        <v>1204</v>
      </c>
      <c r="D365" s="226"/>
      <c r="E365" s="227">
        <v>10.93</v>
      </c>
      <c r="F365" s="225"/>
      <c r="G365" s="225"/>
      <c r="H365" s="225"/>
      <c r="I365" s="225"/>
      <c r="J365" s="225"/>
      <c r="K365" s="225"/>
      <c r="L365" s="225"/>
      <c r="M365" s="225"/>
      <c r="N365" s="225"/>
      <c r="O365" s="225"/>
      <c r="P365" s="225"/>
      <c r="Q365" s="225"/>
      <c r="R365" s="225"/>
      <c r="S365" s="225"/>
      <c r="T365" s="225"/>
      <c r="U365" s="225"/>
      <c r="V365" s="225"/>
      <c r="W365" s="225"/>
      <c r="X365" s="206"/>
      <c r="Y365" s="206"/>
      <c r="Z365" s="206"/>
      <c r="AA365" s="206"/>
      <c r="AB365" s="206"/>
      <c r="AC365" s="206"/>
      <c r="AD365" s="206"/>
      <c r="AE365" s="206"/>
      <c r="AF365" s="206"/>
      <c r="AG365" s="206" t="s">
        <v>280</v>
      </c>
      <c r="AH365" s="206">
        <v>0</v>
      </c>
      <c r="AI365" s="206"/>
      <c r="AJ365" s="206"/>
      <c r="AK365" s="206"/>
      <c r="AL365" s="206"/>
      <c r="AM365" s="206"/>
      <c r="AN365" s="206"/>
      <c r="AO365" s="206"/>
      <c r="AP365" s="206"/>
      <c r="AQ365" s="206"/>
      <c r="AR365" s="206"/>
      <c r="AS365" s="206"/>
      <c r="AT365" s="206"/>
      <c r="AU365" s="206"/>
      <c r="AV365" s="206"/>
      <c r="AW365" s="206"/>
      <c r="AX365" s="206"/>
      <c r="AY365" s="206"/>
      <c r="AZ365" s="206"/>
      <c r="BA365" s="206"/>
      <c r="BB365" s="206"/>
      <c r="BC365" s="206"/>
      <c r="BD365" s="206"/>
      <c r="BE365" s="206"/>
      <c r="BF365" s="206"/>
      <c r="BG365" s="206"/>
      <c r="BH365" s="206"/>
    </row>
    <row r="366" spans="1:60" outlineLevel="1" x14ac:dyDescent="0.25">
      <c r="A366" s="223"/>
      <c r="B366" s="224"/>
      <c r="C366" s="254" t="s">
        <v>1205</v>
      </c>
      <c r="D366" s="226"/>
      <c r="E366" s="227">
        <v>6.99</v>
      </c>
      <c r="F366" s="225"/>
      <c r="G366" s="225"/>
      <c r="H366" s="225"/>
      <c r="I366" s="225"/>
      <c r="J366" s="225"/>
      <c r="K366" s="225"/>
      <c r="L366" s="225"/>
      <c r="M366" s="225"/>
      <c r="N366" s="225"/>
      <c r="O366" s="225"/>
      <c r="P366" s="225"/>
      <c r="Q366" s="225"/>
      <c r="R366" s="225"/>
      <c r="S366" s="225"/>
      <c r="T366" s="225"/>
      <c r="U366" s="225"/>
      <c r="V366" s="225"/>
      <c r="W366" s="225"/>
      <c r="X366" s="206"/>
      <c r="Y366" s="206"/>
      <c r="Z366" s="206"/>
      <c r="AA366" s="206"/>
      <c r="AB366" s="206"/>
      <c r="AC366" s="206"/>
      <c r="AD366" s="206"/>
      <c r="AE366" s="206"/>
      <c r="AF366" s="206"/>
      <c r="AG366" s="206" t="s">
        <v>280</v>
      </c>
      <c r="AH366" s="206">
        <v>0</v>
      </c>
      <c r="AI366" s="206"/>
      <c r="AJ366" s="206"/>
      <c r="AK366" s="206"/>
      <c r="AL366" s="206"/>
      <c r="AM366" s="206"/>
      <c r="AN366" s="206"/>
      <c r="AO366" s="206"/>
      <c r="AP366" s="206"/>
      <c r="AQ366" s="206"/>
      <c r="AR366" s="206"/>
      <c r="AS366" s="206"/>
      <c r="AT366" s="206"/>
      <c r="AU366" s="206"/>
      <c r="AV366" s="206"/>
      <c r="AW366" s="206"/>
      <c r="AX366" s="206"/>
      <c r="AY366" s="206"/>
      <c r="AZ366" s="206"/>
      <c r="BA366" s="206"/>
      <c r="BB366" s="206"/>
      <c r="BC366" s="206"/>
      <c r="BD366" s="206"/>
      <c r="BE366" s="206"/>
      <c r="BF366" s="206"/>
      <c r="BG366" s="206"/>
      <c r="BH366" s="206"/>
    </row>
    <row r="367" spans="1:60" outlineLevel="1" x14ac:dyDescent="0.25">
      <c r="A367" s="223"/>
      <c r="B367" s="224"/>
      <c r="C367" s="254" t="s">
        <v>1206</v>
      </c>
      <c r="D367" s="226"/>
      <c r="E367" s="227"/>
      <c r="F367" s="225"/>
      <c r="G367" s="225"/>
      <c r="H367" s="225"/>
      <c r="I367" s="225"/>
      <c r="J367" s="225"/>
      <c r="K367" s="225"/>
      <c r="L367" s="225"/>
      <c r="M367" s="225"/>
      <c r="N367" s="225"/>
      <c r="O367" s="225"/>
      <c r="P367" s="225"/>
      <c r="Q367" s="225"/>
      <c r="R367" s="225"/>
      <c r="S367" s="225"/>
      <c r="T367" s="225"/>
      <c r="U367" s="225"/>
      <c r="V367" s="225"/>
      <c r="W367" s="225"/>
      <c r="X367" s="206"/>
      <c r="Y367" s="206"/>
      <c r="Z367" s="206"/>
      <c r="AA367" s="206"/>
      <c r="AB367" s="206"/>
      <c r="AC367" s="206"/>
      <c r="AD367" s="206"/>
      <c r="AE367" s="206"/>
      <c r="AF367" s="206"/>
      <c r="AG367" s="206" t="s">
        <v>280</v>
      </c>
      <c r="AH367" s="206">
        <v>0</v>
      </c>
      <c r="AI367" s="206"/>
      <c r="AJ367" s="206"/>
      <c r="AK367" s="206"/>
      <c r="AL367" s="206"/>
      <c r="AM367" s="206"/>
      <c r="AN367" s="206"/>
      <c r="AO367" s="206"/>
      <c r="AP367" s="206"/>
      <c r="AQ367" s="206"/>
      <c r="AR367" s="206"/>
      <c r="AS367" s="206"/>
      <c r="AT367" s="206"/>
      <c r="AU367" s="206"/>
      <c r="AV367" s="206"/>
      <c r="AW367" s="206"/>
      <c r="AX367" s="206"/>
      <c r="AY367" s="206"/>
      <c r="AZ367" s="206"/>
      <c r="BA367" s="206"/>
      <c r="BB367" s="206"/>
      <c r="BC367" s="206"/>
      <c r="BD367" s="206"/>
      <c r="BE367" s="206"/>
      <c r="BF367" s="206"/>
      <c r="BG367" s="206"/>
      <c r="BH367" s="206"/>
    </row>
    <row r="368" spans="1:60" outlineLevel="1" x14ac:dyDescent="0.25">
      <c r="A368" s="223"/>
      <c r="B368" s="224"/>
      <c r="C368" s="254" t="s">
        <v>1207</v>
      </c>
      <c r="D368" s="226"/>
      <c r="E368" s="227">
        <v>8.2100000000000009</v>
      </c>
      <c r="F368" s="225"/>
      <c r="G368" s="225"/>
      <c r="H368" s="225"/>
      <c r="I368" s="225"/>
      <c r="J368" s="225"/>
      <c r="K368" s="225"/>
      <c r="L368" s="225"/>
      <c r="M368" s="225"/>
      <c r="N368" s="225"/>
      <c r="O368" s="225"/>
      <c r="P368" s="225"/>
      <c r="Q368" s="225"/>
      <c r="R368" s="225"/>
      <c r="S368" s="225"/>
      <c r="T368" s="225"/>
      <c r="U368" s="225"/>
      <c r="V368" s="225"/>
      <c r="W368" s="225"/>
      <c r="X368" s="206"/>
      <c r="Y368" s="206"/>
      <c r="Z368" s="206"/>
      <c r="AA368" s="206"/>
      <c r="AB368" s="206"/>
      <c r="AC368" s="206"/>
      <c r="AD368" s="206"/>
      <c r="AE368" s="206"/>
      <c r="AF368" s="206"/>
      <c r="AG368" s="206" t="s">
        <v>280</v>
      </c>
      <c r="AH368" s="206">
        <v>0</v>
      </c>
      <c r="AI368" s="206"/>
      <c r="AJ368" s="206"/>
      <c r="AK368" s="206"/>
      <c r="AL368" s="206"/>
      <c r="AM368" s="206"/>
      <c r="AN368" s="206"/>
      <c r="AO368" s="206"/>
      <c r="AP368" s="206"/>
      <c r="AQ368" s="206"/>
      <c r="AR368" s="206"/>
      <c r="AS368" s="206"/>
      <c r="AT368" s="206"/>
      <c r="AU368" s="206"/>
      <c r="AV368" s="206"/>
      <c r="AW368" s="206"/>
      <c r="AX368" s="206"/>
      <c r="AY368" s="206"/>
      <c r="AZ368" s="206"/>
      <c r="BA368" s="206"/>
      <c r="BB368" s="206"/>
      <c r="BC368" s="206"/>
      <c r="BD368" s="206"/>
      <c r="BE368" s="206"/>
      <c r="BF368" s="206"/>
      <c r="BG368" s="206"/>
      <c r="BH368" s="206"/>
    </row>
    <row r="369" spans="1:60" outlineLevel="1" x14ac:dyDescent="0.25">
      <c r="A369" s="223"/>
      <c r="B369" s="224"/>
      <c r="C369" s="254" t="s">
        <v>1208</v>
      </c>
      <c r="D369" s="226"/>
      <c r="E369" s="227">
        <v>2.0099999999999998</v>
      </c>
      <c r="F369" s="225"/>
      <c r="G369" s="225"/>
      <c r="H369" s="225"/>
      <c r="I369" s="225"/>
      <c r="J369" s="225"/>
      <c r="K369" s="225"/>
      <c r="L369" s="225"/>
      <c r="M369" s="225"/>
      <c r="N369" s="225"/>
      <c r="O369" s="225"/>
      <c r="P369" s="225"/>
      <c r="Q369" s="225"/>
      <c r="R369" s="225"/>
      <c r="S369" s="225"/>
      <c r="T369" s="225"/>
      <c r="U369" s="225"/>
      <c r="V369" s="225"/>
      <c r="W369" s="225"/>
      <c r="X369" s="206"/>
      <c r="Y369" s="206"/>
      <c r="Z369" s="206"/>
      <c r="AA369" s="206"/>
      <c r="AB369" s="206"/>
      <c r="AC369" s="206"/>
      <c r="AD369" s="206"/>
      <c r="AE369" s="206"/>
      <c r="AF369" s="206"/>
      <c r="AG369" s="206" t="s">
        <v>280</v>
      </c>
      <c r="AH369" s="206">
        <v>0</v>
      </c>
      <c r="AI369" s="206"/>
      <c r="AJ369" s="206"/>
      <c r="AK369" s="206"/>
      <c r="AL369" s="206"/>
      <c r="AM369" s="206"/>
      <c r="AN369" s="206"/>
      <c r="AO369" s="206"/>
      <c r="AP369" s="206"/>
      <c r="AQ369" s="206"/>
      <c r="AR369" s="206"/>
      <c r="AS369" s="206"/>
      <c r="AT369" s="206"/>
      <c r="AU369" s="206"/>
      <c r="AV369" s="206"/>
      <c r="AW369" s="206"/>
      <c r="AX369" s="206"/>
      <c r="AY369" s="206"/>
      <c r="AZ369" s="206"/>
      <c r="BA369" s="206"/>
      <c r="BB369" s="206"/>
      <c r="BC369" s="206"/>
      <c r="BD369" s="206"/>
      <c r="BE369" s="206"/>
      <c r="BF369" s="206"/>
      <c r="BG369" s="206"/>
      <c r="BH369" s="206"/>
    </row>
    <row r="370" spans="1:60" outlineLevel="1" x14ac:dyDescent="0.25">
      <c r="A370" s="223"/>
      <c r="B370" s="224"/>
      <c r="C370" s="254" t="s">
        <v>1209</v>
      </c>
      <c r="D370" s="226"/>
      <c r="E370" s="227">
        <v>2.06</v>
      </c>
      <c r="F370" s="225"/>
      <c r="G370" s="225"/>
      <c r="H370" s="225"/>
      <c r="I370" s="225"/>
      <c r="J370" s="225"/>
      <c r="K370" s="225"/>
      <c r="L370" s="225"/>
      <c r="M370" s="225"/>
      <c r="N370" s="225"/>
      <c r="O370" s="225"/>
      <c r="P370" s="225"/>
      <c r="Q370" s="225"/>
      <c r="R370" s="225"/>
      <c r="S370" s="225"/>
      <c r="T370" s="225"/>
      <c r="U370" s="225"/>
      <c r="V370" s="225"/>
      <c r="W370" s="225"/>
      <c r="X370" s="206"/>
      <c r="Y370" s="206"/>
      <c r="Z370" s="206"/>
      <c r="AA370" s="206"/>
      <c r="AB370" s="206"/>
      <c r="AC370" s="206"/>
      <c r="AD370" s="206"/>
      <c r="AE370" s="206"/>
      <c r="AF370" s="206"/>
      <c r="AG370" s="206" t="s">
        <v>280</v>
      </c>
      <c r="AH370" s="206">
        <v>0</v>
      </c>
      <c r="AI370" s="206"/>
      <c r="AJ370" s="206"/>
      <c r="AK370" s="206"/>
      <c r="AL370" s="206"/>
      <c r="AM370" s="206"/>
      <c r="AN370" s="206"/>
      <c r="AO370" s="206"/>
      <c r="AP370" s="206"/>
      <c r="AQ370" s="206"/>
      <c r="AR370" s="206"/>
      <c r="AS370" s="206"/>
      <c r="AT370" s="206"/>
      <c r="AU370" s="206"/>
      <c r="AV370" s="206"/>
      <c r="AW370" s="206"/>
      <c r="AX370" s="206"/>
      <c r="AY370" s="206"/>
      <c r="AZ370" s="206"/>
      <c r="BA370" s="206"/>
      <c r="BB370" s="206"/>
      <c r="BC370" s="206"/>
      <c r="BD370" s="206"/>
      <c r="BE370" s="206"/>
      <c r="BF370" s="206"/>
      <c r="BG370" s="206"/>
      <c r="BH370" s="206"/>
    </row>
    <row r="371" spans="1:60" ht="20.399999999999999" outlineLevel="1" x14ac:dyDescent="0.25">
      <c r="A371" s="237">
        <v>68</v>
      </c>
      <c r="B371" s="238" t="s">
        <v>879</v>
      </c>
      <c r="C371" s="253" t="s">
        <v>880</v>
      </c>
      <c r="D371" s="239" t="s">
        <v>314</v>
      </c>
      <c r="E371" s="240">
        <v>337.70229999999998</v>
      </c>
      <c r="F371" s="241"/>
      <c r="G371" s="242">
        <f>ROUND(E371*F371,2)</f>
        <v>0</v>
      </c>
      <c r="H371" s="241"/>
      <c r="I371" s="242">
        <f>ROUND(E371*H371,2)</f>
        <v>0</v>
      </c>
      <c r="J371" s="241"/>
      <c r="K371" s="242">
        <f>ROUND(E371*J371,2)</f>
        <v>0</v>
      </c>
      <c r="L371" s="242">
        <v>21</v>
      </c>
      <c r="M371" s="242">
        <f>G371*(1+L371/100)</f>
        <v>0</v>
      </c>
      <c r="N371" s="242">
        <v>1.9000000000000001E-4</v>
      </c>
      <c r="O371" s="242">
        <f>ROUND(E371*N371,2)</f>
        <v>0.06</v>
      </c>
      <c r="P371" s="242">
        <v>0</v>
      </c>
      <c r="Q371" s="243">
        <f>ROUND(E371*P371,2)</f>
        <v>0</v>
      </c>
      <c r="R371" s="225"/>
      <c r="S371" s="225" t="s">
        <v>881</v>
      </c>
      <c r="T371" s="225" t="s">
        <v>277</v>
      </c>
      <c r="U371" s="225">
        <v>9.7170000000000006E-2</v>
      </c>
      <c r="V371" s="225">
        <f>ROUND(E371*U371,2)</f>
        <v>32.81</v>
      </c>
      <c r="W371" s="225"/>
      <c r="X371" s="206"/>
      <c r="Y371" s="206"/>
      <c r="Z371" s="206"/>
      <c r="AA371" s="206"/>
      <c r="AB371" s="206"/>
      <c r="AC371" s="206"/>
      <c r="AD371" s="206"/>
      <c r="AE371" s="206"/>
      <c r="AF371" s="206"/>
      <c r="AG371" s="206" t="s">
        <v>659</v>
      </c>
      <c r="AH371" s="206"/>
      <c r="AI371" s="206"/>
      <c r="AJ371" s="206"/>
      <c r="AK371" s="206"/>
      <c r="AL371" s="206"/>
      <c r="AM371" s="206"/>
      <c r="AN371" s="206"/>
      <c r="AO371" s="206"/>
      <c r="AP371" s="206"/>
      <c r="AQ371" s="206"/>
      <c r="AR371" s="206"/>
      <c r="AS371" s="206"/>
      <c r="AT371" s="206"/>
      <c r="AU371" s="206"/>
      <c r="AV371" s="206"/>
      <c r="AW371" s="206"/>
      <c r="AX371" s="206"/>
      <c r="AY371" s="206"/>
      <c r="AZ371" s="206"/>
      <c r="BA371" s="206"/>
      <c r="BB371" s="206"/>
      <c r="BC371" s="206"/>
      <c r="BD371" s="206"/>
      <c r="BE371" s="206"/>
      <c r="BF371" s="206"/>
      <c r="BG371" s="206"/>
      <c r="BH371" s="206"/>
    </row>
    <row r="372" spans="1:60" outlineLevel="1" x14ac:dyDescent="0.25">
      <c r="A372" s="223"/>
      <c r="B372" s="224"/>
      <c r="C372" s="254" t="s">
        <v>1303</v>
      </c>
      <c r="D372" s="226"/>
      <c r="E372" s="227">
        <v>257.03519999999997</v>
      </c>
      <c r="F372" s="225"/>
      <c r="G372" s="225"/>
      <c r="H372" s="225"/>
      <c r="I372" s="225"/>
      <c r="J372" s="225"/>
      <c r="K372" s="225"/>
      <c r="L372" s="225"/>
      <c r="M372" s="225"/>
      <c r="N372" s="225"/>
      <c r="O372" s="225"/>
      <c r="P372" s="225"/>
      <c r="Q372" s="225"/>
      <c r="R372" s="225"/>
      <c r="S372" s="225"/>
      <c r="T372" s="225"/>
      <c r="U372" s="225"/>
      <c r="V372" s="225"/>
      <c r="W372" s="225"/>
      <c r="X372" s="206"/>
      <c r="Y372" s="206"/>
      <c r="Z372" s="206"/>
      <c r="AA372" s="206"/>
      <c r="AB372" s="206"/>
      <c r="AC372" s="206"/>
      <c r="AD372" s="206"/>
      <c r="AE372" s="206"/>
      <c r="AF372" s="206"/>
      <c r="AG372" s="206" t="s">
        <v>280</v>
      </c>
      <c r="AH372" s="206">
        <v>0</v>
      </c>
      <c r="AI372" s="206"/>
      <c r="AJ372" s="206"/>
      <c r="AK372" s="206"/>
      <c r="AL372" s="206"/>
      <c r="AM372" s="206"/>
      <c r="AN372" s="206"/>
      <c r="AO372" s="206"/>
      <c r="AP372" s="206"/>
      <c r="AQ372" s="206"/>
      <c r="AR372" s="206"/>
      <c r="AS372" s="206"/>
      <c r="AT372" s="206"/>
      <c r="AU372" s="206"/>
      <c r="AV372" s="206"/>
      <c r="AW372" s="206"/>
      <c r="AX372" s="206"/>
      <c r="AY372" s="206"/>
      <c r="AZ372" s="206"/>
      <c r="BA372" s="206"/>
      <c r="BB372" s="206"/>
      <c r="BC372" s="206"/>
      <c r="BD372" s="206"/>
      <c r="BE372" s="206"/>
      <c r="BF372" s="206"/>
      <c r="BG372" s="206"/>
      <c r="BH372" s="206"/>
    </row>
    <row r="373" spans="1:60" outlineLevel="1" x14ac:dyDescent="0.25">
      <c r="A373" s="223"/>
      <c r="B373" s="224"/>
      <c r="C373" s="254" t="s">
        <v>1304</v>
      </c>
      <c r="D373" s="226"/>
      <c r="E373" s="227">
        <v>80.667100000000005</v>
      </c>
      <c r="F373" s="225"/>
      <c r="G373" s="225"/>
      <c r="H373" s="225"/>
      <c r="I373" s="225"/>
      <c r="J373" s="225"/>
      <c r="K373" s="225"/>
      <c r="L373" s="225"/>
      <c r="M373" s="225"/>
      <c r="N373" s="225"/>
      <c r="O373" s="225"/>
      <c r="P373" s="225"/>
      <c r="Q373" s="225"/>
      <c r="R373" s="225"/>
      <c r="S373" s="225"/>
      <c r="T373" s="225"/>
      <c r="U373" s="225"/>
      <c r="V373" s="225"/>
      <c r="W373" s="225"/>
      <c r="X373" s="206"/>
      <c r="Y373" s="206"/>
      <c r="Z373" s="206"/>
      <c r="AA373" s="206"/>
      <c r="AB373" s="206"/>
      <c r="AC373" s="206"/>
      <c r="AD373" s="206"/>
      <c r="AE373" s="206"/>
      <c r="AF373" s="206"/>
      <c r="AG373" s="206" t="s">
        <v>280</v>
      </c>
      <c r="AH373" s="206">
        <v>0</v>
      </c>
      <c r="AI373" s="206"/>
      <c r="AJ373" s="206"/>
      <c r="AK373" s="206"/>
      <c r="AL373" s="206"/>
      <c r="AM373" s="206"/>
      <c r="AN373" s="206"/>
      <c r="AO373" s="206"/>
      <c r="AP373" s="206"/>
      <c r="AQ373" s="206"/>
      <c r="AR373" s="206"/>
      <c r="AS373" s="206"/>
      <c r="AT373" s="206"/>
      <c r="AU373" s="206"/>
      <c r="AV373" s="206"/>
      <c r="AW373" s="206"/>
      <c r="AX373" s="206"/>
      <c r="AY373" s="206"/>
      <c r="AZ373" s="206"/>
      <c r="BA373" s="206"/>
      <c r="BB373" s="206"/>
      <c r="BC373" s="206"/>
      <c r="BD373" s="206"/>
      <c r="BE373" s="206"/>
      <c r="BF373" s="206"/>
      <c r="BG373" s="206"/>
      <c r="BH373" s="206"/>
    </row>
    <row r="374" spans="1:60" x14ac:dyDescent="0.25">
      <c r="A374" s="231" t="s">
        <v>271</v>
      </c>
      <c r="B374" s="232" t="s">
        <v>238</v>
      </c>
      <c r="C374" s="252" t="s">
        <v>239</v>
      </c>
      <c r="D374" s="233"/>
      <c r="E374" s="234"/>
      <c r="F374" s="235"/>
      <c r="G374" s="235">
        <f>SUMIF(AG375:AG375,"&lt;&gt;NOR",G375:G375)</f>
        <v>0</v>
      </c>
      <c r="H374" s="235"/>
      <c r="I374" s="235">
        <f>SUM(I375:I375)</f>
        <v>0</v>
      </c>
      <c r="J374" s="235"/>
      <c r="K374" s="235">
        <f>SUM(K375:K375)</f>
        <v>0</v>
      </c>
      <c r="L374" s="235"/>
      <c r="M374" s="235">
        <f>SUM(M375:M375)</f>
        <v>0</v>
      </c>
      <c r="N374" s="235"/>
      <c r="O374" s="235">
        <f>SUM(O375:O375)</f>
        <v>0</v>
      </c>
      <c r="P374" s="235"/>
      <c r="Q374" s="236">
        <f>SUM(Q375:Q375)</f>
        <v>0</v>
      </c>
      <c r="R374" s="230"/>
      <c r="S374" s="230"/>
      <c r="T374" s="230"/>
      <c r="U374" s="230"/>
      <c r="V374" s="230">
        <f>SUM(V375:V375)</f>
        <v>20</v>
      </c>
      <c r="W374" s="230"/>
      <c r="AG374" t="s">
        <v>272</v>
      </c>
    </row>
    <row r="375" spans="1:60" ht="20.399999999999999" outlineLevel="1" x14ac:dyDescent="0.25">
      <c r="A375" s="244">
        <v>69</v>
      </c>
      <c r="B375" s="245" t="s">
        <v>882</v>
      </c>
      <c r="C375" s="255" t="s">
        <v>883</v>
      </c>
      <c r="D375" s="246" t="s">
        <v>884</v>
      </c>
      <c r="E375" s="247">
        <v>20</v>
      </c>
      <c r="F375" s="248"/>
      <c r="G375" s="249">
        <f>ROUND(E375*F375,2)</f>
        <v>0</v>
      </c>
      <c r="H375" s="248"/>
      <c r="I375" s="249">
        <f>ROUND(E375*H375,2)</f>
        <v>0</v>
      </c>
      <c r="J375" s="248"/>
      <c r="K375" s="249">
        <f>ROUND(E375*J375,2)</f>
        <v>0</v>
      </c>
      <c r="L375" s="249">
        <v>21</v>
      </c>
      <c r="M375" s="249">
        <f>G375*(1+L375/100)</f>
        <v>0</v>
      </c>
      <c r="N375" s="249">
        <v>0</v>
      </c>
      <c r="O375" s="249">
        <f>ROUND(E375*N375,2)</f>
        <v>0</v>
      </c>
      <c r="P375" s="249">
        <v>0</v>
      </c>
      <c r="Q375" s="250">
        <f>ROUND(E375*P375,2)</f>
        <v>0</v>
      </c>
      <c r="R375" s="225"/>
      <c r="S375" s="225" t="s">
        <v>289</v>
      </c>
      <c r="T375" s="225" t="s">
        <v>277</v>
      </c>
      <c r="U375" s="225">
        <v>1</v>
      </c>
      <c r="V375" s="225">
        <f>ROUND(E375*U375,2)</f>
        <v>20</v>
      </c>
      <c r="W375" s="225"/>
      <c r="X375" s="206"/>
      <c r="Y375" s="206"/>
      <c r="Z375" s="206"/>
      <c r="AA375" s="206"/>
      <c r="AB375" s="206"/>
      <c r="AC375" s="206"/>
      <c r="AD375" s="206"/>
      <c r="AE375" s="206"/>
      <c r="AF375" s="206"/>
      <c r="AG375" s="206" t="s">
        <v>885</v>
      </c>
      <c r="AH375" s="206"/>
      <c r="AI375" s="206"/>
      <c r="AJ375" s="206"/>
      <c r="AK375" s="206"/>
      <c r="AL375" s="206"/>
      <c r="AM375" s="206"/>
      <c r="AN375" s="206"/>
      <c r="AO375" s="206"/>
      <c r="AP375" s="206"/>
      <c r="AQ375" s="206"/>
      <c r="AR375" s="206"/>
      <c r="AS375" s="206"/>
      <c r="AT375" s="206"/>
      <c r="AU375" s="206"/>
      <c r="AV375" s="206"/>
      <c r="AW375" s="206"/>
      <c r="AX375" s="206"/>
      <c r="AY375" s="206"/>
      <c r="AZ375" s="206"/>
      <c r="BA375" s="206"/>
      <c r="BB375" s="206"/>
      <c r="BC375" s="206"/>
      <c r="BD375" s="206"/>
      <c r="BE375" s="206"/>
      <c r="BF375" s="206"/>
      <c r="BG375" s="206"/>
      <c r="BH375" s="206"/>
    </row>
    <row r="376" spans="1:60" x14ac:dyDescent="0.25">
      <c r="A376" s="231" t="s">
        <v>271</v>
      </c>
      <c r="B376" s="232" t="s">
        <v>242</v>
      </c>
      <c r="C376" s="252" t="s">
        <v>243</v>
      </c>
      <c r="D376" s="233"/>
      <c r="E376" s="234"/>
      <c r="F376" s="235"/>
      <c r="G376" s="235">
        <f>SUMIF(AG377:AG383,"&lt;&gt;NOR",G377:G383)</f>
        <v>0</v>
      </c>
      <c r="H376" s="235"/>
      <c r="I376" s="235">
        <f>SUM(I377:I383)</f>
        <v>0</v>
      </c>
      <c r="J376" s="235"/>
      <c r="K376" s="235">
        <f>SUM(K377:K383)</f>
        <v>0</v>
      </c>
      <c r="L376" s="235"/>
      <c r="M376" s="235">
        <f>SUM(M377:M383)</f>
        <v>0</v>
      </c>
      <c r="N376" s="235"/>
      <c r="O376" s="235">
        <f>SUM(O377:O383)</f>
        <v>0</v>
      </c>
      <c r="P376" s="235"/>
      <c r="Q376" s="236">
        <f>SUM(Q377:Q383)</f>
        <v>0</v>
      </c>
      <c r="R376" s="230"/>
      <c r="S376" s="230"/>
      <c r="T376" s="230"/>
      <c r="U376" s="230"/>
      <c r="V376" s="230">
        <f>SUM(V377:V383)</f>
        <v>60.830000000000005</v>
      </c>
      <c r="W376" s="230"/>
      <c r="AG376" t="s">
        <v>272</v>
      </c>
    </row>
    <row r="377" spans="1:60" outlineLevel="1" x14ac:dyDescent="0.25">
      <c r="A377" s="244">
        <v>70</v>
      </c>
      <c r="B377" s="245" t="s">
        <v>886</v>
      </c>
      <c r="C377" s="255" t="s">
        <v>887</v>
      </c>
      <c r="D377" s="246" t="s">
        <v>320</v>
      </c>
      <c r="E377" s="247">
        <v>17.689630000000001</v>
      </c>
      <c r="F377" s="248"/>
      <c r="G377" s="249">
        <f>ROUND(E377*F377,2)</f>
        <v>0</v>
      </c>
      <c r="H377" s="248"/>
      <c r="I377" s="249">
        <f>ROUND(E377*H377,2)</f>
        <v>0</v>
      </c>
      <c r="J377" s="248"/>
      <c r="K377" s="249">
        <f>ROUND(E377*J377,2)</f>
        <v>0</v>
      </c>
      <c r="L377" s="249">
        <v>21</v>
      </c>
      <c r="M377" s="249">
        <f>G377*(1+L377/100)</f>
        <v>0</v>
      </c>
      <c r="N377" s="249">
        <v>0</v>
      </c>
      <c r="O377" s="249">
        <f>ROUND(E377*N377,2)</f>
        <v>0</v>
      </c>
      <c r="P377" s="249">
        <v>0</v>
      </c>
      <c r="Q377" s="250">
        <f>ROUND(E377*P377,2)</f>
        <v>0</v>
      </c>
      <c r="R377" s="225"/>
      <c r="S377" s="225" t="s">
        <v>276</v>
      </c>
      <c r="T377" s="225" t="s">
        <v>277</v>
      </c>
      <c r="U377" s="225">
        <v>0.63800000000000001</v>
      </c>
      <c r="V377" s="225">
        <f>ROUND(E377*U377,2)</f>
        <v>11.29</v>
      </c>
      <c r="W377" s="225"/>
      <c r="X377" s="206"/>
      <c r="Y377" s="206"/>
      <c r="Z377" s="206"/>
      <c r="AA377" s="206"/>
      <c r="AB377" s="206"/>
      <c r="AC377" s="206"/>
      <c r="AD377" s="206"/>
      <c r="AE377" s="206"/>
      <c r="AF377" s="206"/>
      <c r="AG377" s="206" t="s">
        <v>455</v>
      </c>
      <c r="AH377" s="206"/>
      <c r="AI377" s="206"/>
      <c r="AJ377" s="206"/>
      <c r="AK377" s="206"/>
      <c r="AL377" s="206"/>
      <c r="AM377" s="206"/>
      <c r="AN377" s="206"/>
      <c r="AO377" s="206"/>
      <c r="AP377" s="206"/>
      <c r="AQ377" s="206"/>
      <c r="AR377" s="206"/>
      <c r="AS377" s="206"/>
      <c r="AT377" s="206"/>
      <c r="AU377" s="206"/>
      <c r="AV377" s="206"/>
      <c r="AW377" s="206"/>
      <c r="AX377" s="206"/>
      <c r="AY377" s="206"/>
      <c r="AZ377" s="206"/>
      <c r="BA377" s="206"/>
      <c r="BB377" s="206"/>
      <c r="BC377" s="206"/>
      <c r="BD377" s="206"/>
      <c r="BE377" s="206"/>
      <c r="BF377" s="206"/>
      <c r="BG377" s="206"/>
      <c r="BH377" s="206"/>
    </row>
    <row r="378" spans="1:60" outlineLevel="1" x14ac:dyDescent="0.25">
      <c r="A378" s="244">
        <v>71</v>
      </c>
      <c r="B378" s="245" t="s">
        <v>888</v>
      </c>
      <c r="C378" s="255" t="s">
        <v>889</v>
      </c>
      <c r="D378" s="246" t="s">
        <v>320</v>
      </c>
      <c r="E378" s="247">
        <v>17.689630000000001</v>
      </c>
      <c r="F378" s="248"/>
      <c r="G378" s="249">
        <f>ROUND(E378*F378,2)</f>
        <v>0</v>
      </c>
      <c r="H378" s="248"/>
      <c r="I378" s="249">
        <f>ROUND(E378*H378,2)</f>
        <v>0</v>
      </c>
      <c r="J378" s="248"/>
      <c r="K378" s="249">
        <f>ROUND(E378*J378,2)</f>
        <v>0</v>
      </c>
      <c r="L378" s="249">
        <v>21</v>
      </c>
      <c r="M378" s="249">
        <f>G378*(1+L378/100)</f>
        <v>0</v>
      </c>
      <c r="N378" s="249">
        <v>0</v>
      </c>
      <c r="O378" s="249">
        <f>ROUND(E378*N378,2)</f>
        <v>0</v>
      </c>
      <c r="P378" s="249">
        <v>0</v>
      </c>
      <c r="Q378" s="250">
        <f>ROUND(E378*P378,2)</f>
        <v>0</v>
      </c>
      <c r="R378" s="225"/>
      <c r="S378" s="225" t="s">
        <v>276</v>
      </c>
      <c r="T378" s="225" t="s">
        <v>277</v>
      </c>
      <c r="U378" s="225">
        <v>0.01</v>
      </c>
      <c r="V378" s="225">
        <f>ROUND(E378*U378,2)</f>
        <v>0.18</v>
      </c>
      <c r="W378" s="225"/>
      <c r="X378" s="206"/>
      <c r="Y378" s="206"/>
      <c r="Z378" s="206"/>
      <c r="AA378" s="206"/>
      <c r="AB378" s="206"/>
      <c r="AC378" s="206"/>
      <c r="AD378" s="206"/>
      <c r="AE378" s="206"/>
      <c r="AF378" s="206"/>
      <c r="AG378" s="206" t="s">
        <v>455</v>
      </c>
      <c r="AH378" s="206"/>
      <c r="AI378" s="206"/>
      <c r="AJ378" s="206"/>
      <c r="AK378" s="206"/>
      <c r="AL378" s="206"/>
      <c r="AM378" s="206"/>
      <c r="AN378" s="206"/>
      <c r="AO378" s="206"/>
      <c r="AP378" s="206"/>
      <c r="AQ378" s="206"/>
      <c r="AR378" s="206"/>
      <c r="AS378" s="206"/>
      <c r="AT378" s="206"/>
      <c r="AU378" s="206"/>
      <c r="AV378" s="206"/>
      <c r="AW378" s="206"/>
      <c r="AX378" s="206"/>
      <c r="AY378" s="206"/>
      <c r="AZ378" s="206"/>
      <c r="BA378" s="206"/>
      <c r="BB378" s="206"/>
      <c r="BC378" s="206"/>
      <c r="BD378" s="206"/>
      <c r="BE378" s="206"/>
      <c r="BF378" s="206"/>
      <c r="BG378" s="206"/>
      <c r="BH378" s="206"/>
    </row>
    <row r="379" spans="1:60" ht="20.399999999999999" outlineLevel="1" x14ac:dyDescent="0.25">
      <c r="A379" s="244">
        <v>72</v>
      </c>
      <c r="B379" s="245" t="s">
        <v>890</v>
      </c>
      <c r="C379" s="255" t="s">
        <v>891</v>
      </c>
      <c r="D379" s="246" t="s">
        <v>320</v>
      </c>
      <c r="E379" s="247">
        <v>212.27556999999999</v>
      </c>
      <c r="F379" s="248"/>
      <c r="G379" s="249">
        <f>ROUND(E379*F379,2)</f>
        <v>0</v>
      </c>
      <c r="H379" s="248"/>
      <c r="I379" s="249">
        <f>ROUND(E379*H379,2)</f>
        <v>0</v>
      </c>
      <c r="J379" s="248"/>
      <c r="K379" s="249">
        <f>ROUND(E379*J379,2)</f>
        <v>0</v>
      </c>
      <c r="L379" s="249">
        <v>21</v>
      </c>
      <c r="M379" s="249">
        <f>G379*(1+L379/100)</f>
        <v>0</v>
      </c>
      <c r="N379" s="249">
        <v>0</v>
      </c>
      <c r="O379" s="249">
        <f>ROUND(E379*N379,2)</f>
        <v>0</v>
      </c>
      <c r="P379" s="249">
        <v>0</v>
      </c>
      <c r="Q379" s="250">
        <f>ROUND(E379*P379,2)</f>
        <v>0</v>
      </c>
      <c r="R379" s="225"/>
      <c r="S379" s="225" t="s">
        <v>276</v>
      </c>
      <c r="T379" s="225" t="s">
        <v>277</v>
      </c>
      <c r="U379" s="225">
        <v>0</v>
      </c>
      <c r="V379" s="225">
        <f>ROUND(E379*U379,2)</f>
        <v>0</v>
      </c>
      <c r="W379" s="225"/>
      <c r="X379" s="206"/>
      <c r="Y379" s="206"/>
      <c r="Z379" s="206"/>
      <c r="AA379" s="206"/>
      <c r="AB379" s="206"/>
      <c r="AC379" s="206"/>
      <c r="AD379" s="206"/>
      <c r="AE379" s="206"/>
      <c r="AF379" s="206"/>
      <c r="AG379" s="206" t="s">
        <v>455</v>
      </c>
      <c r="AH379" s="206"/>
      <c r="AI379" s="206"/>
      <c r="AJ379" s="206"/>
      <c r="AK379" s="206"/>
      <c r="AL379" s="206"/>
      <c r="AM379" s="206"/>
      <c r="AN379" s="206"/>
      <c r="AO379" s="206"/>
      <c r="AP379" s="206"/>
      <c r="AQ379" s="206"/>
      <c r="AR379" s="206"/>
      <c r="AS379" s="206"/>
      <c r="AT379" s="206"/>
      <c r="AU379" s="206"/>
      <c r="AV379" s="206"/>
      <c r="AW379" s="206"/>
      <c r="AX379" s="206"/>
      <c r="AY379" s="206"/>
      <c r="AZ379" s="206"/>
      <c r="BA379" s="206"/>
      <c r="BB379" s="206"/>
      <c r="BC379" s="206"/>
      <c r="BD379" s="206"/>
      <c r="BE379" s="206"/>
      <c r="BF379" s="206"/>
      <c r="BG379" s="206"/>
      <c r="BH379" s="206"/>
    </row>
    <row r="380" spans="1:60" outlineLevel="1" x14ac:dyDescent="0.25">
      <c r="A380" s="244">
        <v>73</v>
      </c>
      <c r="B380" s="245" t="s">
        <v>1305</v>
      </c>
      <c r="C380" s="255" t="s">
        <v>1306</v>
      </c>
      <c r="D380" s="246" t="s">
        <v>320</v>
      </c>
      <c r="E380" s="247">
        <v>17.689630000000001</v>
      </c>
      <c r="F380" s="248"/>
      <c r="G380" s="249">
        <f>ROUND(E380*F380,2)</f>
        <v>0</v>
      </c>
      <c r="H380" s="248"/>
      <c r="I380" s="249">
        <f>ROUND(E380*H380,2)</f>
        <v>0</v>
      </c>
      <c r="J380" s="248"/>
      <c r="K380" s="249">
        <f>ROUND(E380*J380,2)</f>
        <v>0</v>
      </c>
      <c r="L380" s="249">
        <v>21</v>
      </c>
      <c r="M380" s="249">
        <f>G380*(1+L380/100)</f>
        <v>0</v>
      </c>
      <c r="N380" s="249">
        <v>0</v>
      </c>
      <c r="O380" s="249">
        <f>ROUND(E380*N380,2)</f>
        <v>0</v>
      </c>
      <c r="P380" s="249">
        <v>0</v>
      </c>
      <c r="Q380" s="250">
        <f>ROUND(E380*P380,2)</f>
        <v>0</v>
      </c>
      <c r="R380" s="225"/>
      <c r="S380" s="225" t="s">
        <v>276</v>
      </c>
      <c r="T380" s="225" t="s">
        <v>277</v>
      </c>
      <c r="U380" s="225">
        <v>0.95899999999999996</v>
      </c>
      <c r="V380" s="225">
        <f>ROUND(E380*U380,2)</f>
        <v>16.96</v>
      </c>
      <c r="W380" s="225"/>
      <c r="X380" s="206"/>
      <c r="Y380" s="206"/>
      <c r="Z380" s="206"/>
      <c r="AA380" s="206"/>
      <c r="AB380" s="206"/>
      <c r="AC380" s="206"/>
      <c r="AD380" s="206"/>
      <c r="AE380" s="206"/>
      <c r="AF380" s="206"/>
      <c r="AG380" s="206" t="s">
        <v>455</v>
      </c>
      <c r="AH380" s="206"/>
      <c r="AI380" s="206"/>
      <c r="AJ380" s="206"/>
      <c r="AK380" s="206"/>
      <c r="AL380" s="206"/>
      <c r="AM380" s="206"/>
      <c r="AN380" s="206"/>
      <c r="AO380" s="206"/>
      <c r="AP380" s="206"/>
      <c r="AQ380" s="206"/>
      <c r="AR380" s="206"/>
      <c r="AS380" s="206"/>
      <c r="AT380" s="206"/>
      <c r="AU380" s="206"/>
      <c r="AV380" s="206"/>
      <c r="AW380" s="206"/>
      <c r="AX380" s="206"/>
      <c r="AY380" s="206"/>
      <c r="AZ380" s="206"/>
      <c r="BA380" s="206"/>
      <c r="BB380" s="206"/>
      <c r="BC380" s="206"/>
      <c r="BD380" s="206"/>
      <c r="BE380" s="206"/>
      <c r="BF380" s="206"/>
      <c r="BG380" s="206"/>
      <c r="BH380" s="206"/>
    </row>
    <row r="381" spans="1:60" outlineLevel="1" x14ac:dyDescent="0.25">
      <c r="A381" s="244">
        <v>74</v>
      </c>
      <c r="B381" s="245" t="s">
        <v>894</v>
      </c>
      <c r="C381" s="255" t="s">
        <v>895</v>
      </c>
      <c r="D381" s="246" t="s">
        <v>320</v>
      </c>
      <c r="E381" s="247">
        <v>17.689630000000001</v>
      </c>
      <c r="F381" s="248"/>
      <c r="G381" s="249">
        <f>ROUND(E381*F381,2)</f>
        <v>0</v>
      </c>
      <c r="H381" s="248"/>
      <c r="I381" s="249">
        <f>ROUND(E381*H381,2)</f>
        <v>0</v>
      </c>
      <c r="J381" s="248"/>
      <c r="K381" s="249">
        <f>ROUND(E381*J381,2)</f>
        <v>0</v>
      </c>
      <c r="L381" s="249">
        <v>21</v>
      </c>
      <c r="M381" s="249">
        <f>G381*(1+L381/100)</f>
        <v>0</v>
      </c>
      <c r="N381" s="249">
        <v>0</v>
      </c>
      <c r="O381" s="249">
        <f>ROUND(E381*N381,2)</f>
        <v>0</v>
      </c>
      <c r="P381" s="249">
        <v>0</v>
      </c>
      <c r="Q381" s="250">
        <f>ROUND(E381*P381,2)</f>
        <v>0</v>
      </c>
      <c r="R381" s="225"/>
      <c r="S381" s="225" t="s">
        <v>276</v>
      </c>
      <c r="T381" s="225" t="s">
        <v>277</v>
      </c>
      <c r="U381" s="225">
        <v>0</v>
      </c>
      <c r="V381" s="225">
        <f>ROUND(E381*U381,2)</f>
        <v>0</v>
      </c>
      <c r="W381" s="225"/>
      <c r="X381" s="206"/>
      <c r="Y381" s="206"/>
      <c r="Z381" s="206"/>
      <c r="AA381" s="206"/>
      <c r="AB381" s="206"/>
      <c r="AC381" s="206"/>
      <c r="AD381" s="206"/>
      <c r="AE381" s="206"/>
      <c r="AF381" s="206"/>
      <c r="AG381" s="206" t="s">
        <v>455</v>
      </c>
      <c r="AH381" s="206"/>
      <c r="AI381" s="206"/>
      <c r="AJ381" s="206"/>
      <c r="AK381" s="206"/>
      <c r="AL381" s="206"/>
      <c r="AM381" s="206"/>
      <c r="AN381" s="206"/>
      <c r="AO381" s="206"/>
      <c r="AP381" s="206"/>
      <c r="AQ381" s="206"/>
      <c r="AR381" s="206"/>
      <c r="AS381" s="206"/>
      <c r="AT381" s="206"/>
      <c r="AU381" s="206"/>
      <c r="AV381" s="206"/>
      <c r="AW381" s="206"/>
      <c r="AX381" s="206"/>
      <c r="AY381" s="206"/>
      <c r="AZ381" s="206"/>
      <c r="BA381" s="206"/>
      <c r="BB381" s="206"/>
      <c r="BC381" s="206"/>
      <c r="BD381" s="206"/>
      <c r="BE381" s="206"/>
      <c r="BF381" s="206"/>
      <c r="BG381" s="206"/>
      <c r="BH381" s="206"/>
    </row>
    <row r="382" spans="1:60" outlineLevel="1" x14ac:dyDescent="0.25">
      <c r="A382" s="244">
        <v>75</v>
      </c>
      <c r="B382" s="245" t="s">
        <v>896</v>
      </c>
      <c r="C382" s="255" t="s">
        <v>897</v>
      </c>
      <c r="D382" s="246" t="s">
        <v>320</v>
      </c>
      <c r="E382" s="247">
        <v>17.689630000000001</v>
      </c>
      <c r="F382" s="248"/>
      <c r="G382" s="249">
        <f>ROUND(E382*F382,2)</f>
        <v>0</v>
      </c>
      <c r="H382" s="248"/>
      <c r="I382" s="249">
        <f>ROUND(E382*H382,2)</f>
        <v>0</v>
      </c>
      <c r="J382" s="248"/>
      <c r="K382" s="249">
        <f>ROUND(E382*J382,2)</f>
        <v>0</v>
      </c>
      <c r="L382" s="249">
        <v>21</v>
      </c>
      <c r="M382" s="249">
        <f>G382*(1+L382/100)</f>
        <v>0</v>
      </c>
      <c r="N382" s="249">
        <v>0</v>
      </c>
      <c r="O382" s="249">
        <f>ROUND(E382*N382,2)</f>
        <v>0</v>
      </c>
      <c r="P382" s="249">
        <v>0</v>
      </c>
      <c r="Q382" s="250">
        <f>ROUND(E382*P382,2)</f>
        <v>0</v>
      </c>
      <c r="R382" s="225"/>
      <c r="S382" s="225" t="s">
        <v>276</v>
      </c>
      <c r="T382" s="225" t="s">
        <v>277</v>
      </c>
      <c r="U382" s="225">
        <v>0.752</v>
      </c>
      <c r="V382" s="225">
        <f>ROUND(E382*U382,2)</f>
        <v>13.3</v>
      </c>
      <c r="W382" s="225"/>
      <c r="X382" s="206"/>
      <c r="Y382" s="206"/>
      <c r="Z382" s="206"/>
      <c r="AA382" s="206"/>
      <c r="AB382" s="206"/>
      <c r="AC382" s="206"/>
      <c r="AD382" s="206"/>
      <c r="AE382" s="206"/>
      <c r="AF382" s="206"/>
      <c r="AG382" s="206" t="s">
        <v>455</v>
      </c>
      <c r="AH382" s="206"/>
      <c r="AI382" s="206"/>
      <c r="AJ382" s="206"/>
      <c r="AK382" s="206"/>
      <c r="AL382" s="206"/>
      <c r="AM382" s="206"/>
      <c r="AN382" s="206"/>
      <c r="AO382" s="206"/>
      <c r="AP382" s="206"/>
      <c r="AQ382" s="206"/>
      <c r="AR382" s="206"/>
      <c r="AS382" s="206"/>
      <c r="AT382" s="206"/>
      <c r="AU382" s="206"/>
      <c r="AV382" s="206"/>
      <c r="AW382" s="206"/>
      <c r="AX382" s="206"/>
      <c r="AY382" s="206"/>
      <c r="AZ382" s="206"/>
      <c r="BA382" s="206"/>
      <c r="BB382" s="206"/>
      <c r="BC382" s="206"/>
      <c r="BD382" s="206"/>
      <c r="BE382" s="206"/>
      <c r="BF382" s="206"/>
      <c r="BG382" s="206"/>
      <c r="BH382" s="206"/>
    </row>
    <row r="383" spans="1:60" outlineLevel="1" x14ac:dyDescent="0.25">
      <c r="A383" s="244">
        <v>76</v>
      </c>
      <c r="B383" s="245" t="s">
        <v>898</v>
      </c>
      <c r="C383" s="255" t="s">
        <v>899</v>
      </c>
      <c r="D383" s="246" t="s">
        <v>320</v>
      </c>
      <c r="E383" s="247">
        <v>53.068890000000003</v>
      </c>
      <c r="F383" s="248"/>
      <c r="G383" s="249">
        <f>ROUND(E383*F383,2)</f>
        <v>0</v>
      </c>
      <c r="H383" s="248"/>
      <c r="I383" s="249">
        <f>ROUND(E383*H383,2)</f>
        <v>0</v>
      </c>
      <c r="J383" s="248"/>
      <c r="K383" s="249">
        <f>ROUND(E383*J383,2)</f>
        <v>0</v>
      </c>
      <c r="L383" s="249">
        <v>21</v>
      </c>
      <c r="M383" s="249">
        <f>G383*(1+L383/100)</f>
        <v>0</v>
      </c>
      <c r="N383" s="249">
        <v>0</v>
      </c>
      <c r="O383" s="249">
        <f>ROUND(E383*N383,2)</f>
        <v>0</v>
      </c>
      <c r="P383" s="249">
        <v>0</v>
      </c>
      <c r="Q383" s="250">
        <f>ROUND(E383*P383,2)</f>
        <v>0</v>
      </c>
      <c r="R383" s="225"/>
      <c r="S383" s="225" t="s">
        <v>276</v>
      </c>
      <c r="T383" s="225" t="s">
        <v>277</v>
      </c>
      <c r="U383" s="225">
        <v>0.36</v>
      </c>
      <c r="V383" s="225">
        <f>ROUND(E383*U383,2)</f>
        <v>19.100000000000001</v>
      </c>
      <c r="W383" s="225"/>
      <c r="X383" s="206"/>
      <c r="Y383" s="206"/>
      <c r="Z383" s="206"/>
      <c r="AA383" s="206"/>
      <c r="AB383" s="206"/>
      <c r="AC383" s="206"/>
      <c r="AD383" s="206"/>
      <c r="AE383" s="206"/>
      <c r="AF383" s="206"/>
      <c r="AG383" s="206" t="s">
        <v>455</v>
      </c>
      <c r="AH383" s="206"/>
      <c r="AI383" s="206"/>
      <c r="AJ383" s="206"/>
      <c r="AK383" s="206"/>
      <c r="AL383" s="206"/>
      <c r="AM383" s="206"/>
      <c r="AN383" s="206"/>
      <c r="AO383" s="206"/>
      <c r="AP383" s="206"/>
      <c r="AQ383" s="206"/>
      <c r="AR383" s="206"/>
      <c r="AS383" s="206"/>
      <c r="AT383" s="206"/>
      <c r="AU383" s="206"/>
      <c r="AV383" s="206"/>
      <c r="AW383" s="206"/>
      <c r="AX383" s="206"/>
      <c r="AY383" s="206"/>
      <c r="AZ383" s="206"/>
      <c r="BA383" s="206"/>
      <c r="BB383" s="206"/>
      <c r="BC383" s="206"/>
      <c r="BD383" s="206"/>
      <c r="BE383" s="206"/>
      <c r="BF383" s="206"/>
      <c r="BG383" s="206"/>
      <c r="BH383" s="206"/>
    </row>
    <row r="384" spans="1:60" x14ac:dyDescent="0.25">
      <c r="A384" s="231" t="s">
        <v>271</v>
      </c>
      <c r="B384" s="232" t="s">
        <v>245</v>
      </c>
      <c r="C384" s="252" t="s">
        <v>29</v>
      </c>
      <c r="D384" s="233"/>
      <c r="E384" s="234"/>
      <c r="F384" s="235"/>
      <c r="G384" s="235">
        <f>SUMIF(AG385:AG391,"&lt;&gt;NOR",G385:G391)</f>
        <v>0</v>
      </c>
      <c r="H384" s="235"/>
      <c r="I384" s="235">
        <f>SUM(I385:I391)</f>
        <v>0</v>
      </c>
      <c r="J384" s="235"/>
      <c r="K384" s="235">
        <f>SUM(K385:K391)</f>
        <v>0</v>
      </c>
      <c r="L384" s="235"/>
      <c r="M384" s="235">
        <f>SUM(M385:M391)</f>
        <v>0</v>
      </c>
      <c r="N384" s="235"/>
      <c r="O384" s="235">
        <f>SUM(O385:O391)</f>
        <v>0</v>
      </c>
      <c r="P384" s="235"/>
      <c r="Q384" s="236">
        <f>SUM(Q385:Q391)</f>
        <v>0</v>
      </c>
      <c r="R384" s="230"/>
      <c r="S384" s="230"/>
      <c r="T384" s="230"/>
      <c r="U384" s="230"/>
      <c r="V384" s="230">
        <f>SUM(V385:V391)</f>
        <v>0</v>
      </c>
      <c r="W384" s="230"/>
      <c r="AG384" t="s">
        <v>272</v>
      </c>
    </row>
    <row r="385" spans="1:60" outlineLevel="1" x14ac:dyDescent="0.25">
      <c r="A385" s="244">
        <v>77</v>
      </c>
      <c r="B385" s="245" t="s">
        <v>900</v>
      </c>
      <c r="C385" s="255" t="s">
        <v>901</v>
      </c>
      <c r="D385" s="246" t="s">
        <v>902</v>
      </c>
      <c r="E385" s="247">
        <v>1</v>
      </c>
      <c r="F385" s="248"/>
      <c r="G385" s="249">
        <f>ROUND(E385*F385,2)</f>
        <v>0</v>
      </c>
      <c r="H385" s="248"/>
      <c r="I385" s="249">
        <f>ROUND(E385*H385,2)</f>
        <v>0</v>
      </c>
      <c r="J385" s="248"/>
      <c r="K385" s="249">
        <f>ROUND(E385*J385,2)</f>
        <v>0</v>
      </c>
      <c r="L385" s="249">
        <v>21</v>
      </c>
      <c r="M385" s="249">
        <f>G385*(1+L385/100)</f>
        <v>0</v>
      </c>
      <c r="N385" s="249">
        <v>0</v>
      </c>
      <c r="O385" s="249">
        <f>ROUND(E385*N385,2)</f>
        <v>0</v>
      </c>
      <c r="P385" s="249">
        <v>0</v>
      </c>
      <c r="Q385" s="250">
        <f>ROUND(E385*P385,2)</f>
        <v>0</v>
      </c>
      <c r="R385" s="225"/>
      <c r="S385" s="225" t="s">
        <v>276</v>
      </c>
      <c r="T385" s="225" t="s">
        <v>277</v>
      </c>
      <c r="U385" s="225">
        <v>0</v>
      </c>
      <c r="V385" s="225">
        <f>ROUND(E385*U385,2)</f>
        <v>0</v>
      </c>
      <c r="W385" s="225"/>
      <c r="X385" s="206"/>
      <c r="Y385" s="206"/>
      <c r="Z385" s="206"/>
      <c r="AA385" s="206"/>
      <c r="AB385" s="206"/>
      <c r="AC385" s="206"/>
      <c r="AD385" s="206"/>
      <c r="AE385" s="206"/>
      <c r="AF385" s="206"/>
      <c r="AG385" s="206" t="s">
        <v>903</v>
      </c>
      <c r="AH385" s="206"/>
      <c r="AI385" s="206"/>
      <c r="AJ385" s="206"/>
      <c r="AK385" s="206"/>
      <c r="AL385" s="206"/>
      <c r="AM385" s="206"/>
      <c r="AN385" s="206"/>
      <c r="AO385" s="206"/>
      <c r="AP385" s="206"/>
      <c r="AQ385" s="206"/>
      <c r="AR385" s="206"/>
      <c r="AS385" s="206"/>
      <c r="AT385" s="206"/>
      <c r="AU385" s="206"/>
      <c r="AV385" s="206"/>
      <c r="AW385" s="206"/>
      <c r="AX385" s="206"/>
      <c r="AY385" s="206"/>
      <c r="AZ385" s="206"/>
      <c r="BA385" s="206"/>
      <c r="BB385" s="206"/>
      <c r="BC385" s="206"/>
      <c r="BD385" s="206"/>
      <c r="BE385" s="206"/>
      <c r="BF385" s="206"/>
      <c r="BG385" s="206"/>
      <c r="BH385" s="206"/>
    </row>
    <row r="386" spans="1:60" outlineLevel="1" x14ac:dyDescent="0.25">
      <c r="A386" s="244">
        <v>78</v>
      </c>
      <c r="B386" s="245" t="s">
        <v>904</v>
      </c>
      <c r="C386" s="255" t="s">
        <v>905</v>
      </c>
      <c r="D386" s="246" t="s">
        <v>902</v>
      </c>
      <c r="E386" s="247">
        <v>1</v>
      </c>
      <c r="F386" s="248"/>
      <c r="G386" s="249">
        <f>ROUND(E386*F386,2)</f>
        <v>0</v>
      </c>
      <c r="H386" s="248"/>
      <c r="I386" s="249">
        <f>ROUND(E386*H386,2)</f>
        <v>0</v>
      </c>
      <c r="J386" s="248"/>
      <c r="K386" s="249">
        <f>ROUND(E386*J386,2)</f>
        <v>0</v>
      </c>
      <c r="L386" s="249">
        <v>21</v>
      </c>
      <c r="M386" s="249">
        <f>G386*(1+L386/100)</f>
        <v>0</v>
      </c>
      <c r="N386" s="249">
        <v>0</v>
      </c>
      <c r="O386" s="249">
        <f>ROUND(E386*N386,2)</f>
        <v>0</v>
      </c>
      <c r="P386" s="249">
        <v>0</v>
      </c>
      <c r="Q386" s="250">
        <f>ROUND(E386*P386,2)</f>
        <v>0</v>
      </c>
      <c r="R386" s="225"/>
      <c r="S386" s="225" t="s">
        <v>289</v>
      </c>
      <c r="T386" s="225" t="s">
        <v>277</v>
      </c>
      <c r="U386" s="225">
        <v>0</v>
      </c>
      <c r="V386" s="225">
        <f>ROUND(E386*U386,2)</f>
        <v>0</v>
      </c>
      <c r="W386" s="225"/>
      <c r="X386" s="206"/>
      <c r="Y386" s="206"/>
      <c r="Z386" s="206"/>
      <c r="AA386" s="206"/>
      <c r="AB386" s="206"/>
      <c r="AC386" s="206"/>
      <c r="AD386" s="206"/>
      <c r="AE386" s="206"/>
      <c r="AF386" s="206"/>
      <c r="AG386" s="206" t="s">
        <v>903</v>
      </c>
      <c r="AH386" s="206"/>
      <c r="AI386" s="206"/>
      <c r="AJ386" s="206"/>
      <c r="AK386" s="206"/>
      <c r="AL386" s="206"/>
      <c r="AM386" s="206"/>
      <c r="AN386" s="206"/>
      <c r="AO386" s="206"/>
      <c r="AP386" s="206"/>
      <c r="AQ386" s="206"/>
      <c r="AR386" s="206"/>
      <c r="AS386" s="206"/>
      <c r="AT386" s="206"/>
      <c r="AU386" s="206"/>
      <c r="AV386" s="206"/>
      <c r="AW386" s="206"/>
      <c r="AX386" s="206"/>
      <c r="AY386" s="206"/>
      <c r="AZ386" s="206"/>
      <c r="BA386" s="206"/>
      <c r="BB386" s="206"/>
      <c r="BC386" s="206"/>
      <c r="BD386" s="206"/>
      <c r="BE386" s="206"/>
      <c r="BF386" s="206"/>
      <c r="BG386" s="206"/>
      <c r="BH386" s="206"/>
    </row>
    <row r="387" spans="1:60" ht="30.6" outlineLevel="1" x14ac:dyDescent="0.25">
      <c r="A387" s="244">
        <v>79</v>
      </c>
      <c r="B387" s="245" t="s">
        <v>906</v>
      </c>
      <c r="C387" s="255" t="s">
        <v>907</v>
      </c>
      <c r="D387" s="246" t="s">
        <v>902</v>
      </c>
      <c r="E387" s="247">
        <v>1</v>
      </c>
      <c r="F387" s="248"/>
      <c r="G387" s="249">
        <f>ROUND(E387*F387,2)</f>
        <v>0</v>
      </c>
      <c r="H387" s="248"/>
      <c r="I387" s="249">
        <f>ROUND(E387*H387,2)</f>
        <v>0</v>
      </c>
      <c r="J387" s="248"/>
      <c r="K387" s="249">
        <f>ROUND(E387*J387,2)</f>
        <v>0</v>
      </c>
      <c r="L387" s="249">
        <v>21</v>
      </c>
      <c r="M387" s="249">
        <f>G387*(1+L387/100)</f>
        <v>0</v>
      </c>
      <c r="N387" s="249">
        <v>0</v>
      </c>
      <c r="O387" s="249">
        <f>ROUND(E387*N387,2)</f>
        <v>0</v>
      </c>
      <c r="P387" s="249">
        <v>0</v>
      </c>
      <c r="Q387" s="250">
        <f>ROUND(E387*P387,2)</f>
        <v>0</v>
      </c>
      <c r="R387" s="225"/>
      <c r="S387" s="225" t="s">
        <v>289</v>
      </c>
      <c r="T387" s="225" t="s">
        <v>277</v>
      </c>
      <c r="U387" s="225">
        <v>0</v>
      </c>
      <c r="V387" s="225">
        <f>ROUND(E387*U387,2)</f>
        <v>0</v>
      </c>
      <c r="W387" s="225"/>
      <c r="X387" s="206"/>
      <c r="Y387" s="206"/>
      <c r="Z387" s="206"/>
      <c r="AA387" s="206"/>
      <c r="AB387" s="206"/>
      <c r="AC387" s="206"/>
      <c r="AD387" s="206"/>
      <c r="AE387" s="206"/>
      <c r="AF387" s="206"/>
      <c r="AG387" s="206" t="s">
        <v>903</v>
      </c>
      <c r="AH387" s="206"/>
      <c r="AI387" s="206"/>
      <c r="AJ387" s="206"/>
      <c r="AK387" s="206"/>
      <c r="AL387" s="206"/>
      <c r="AM387" s="206"/>
      <c r="AN387" s="206"/>
      <c r="AO387" s="206"/>
      <c r="AP387" s="206"/>
      <c r="AQ387" s="206"/>
      <c r="AR387" s="206"/>
      <c r="AS387" s="206"/>
      <c r="AT387" s="206"/>
      <c r="AU387" s="206"/>
      <c r="AV387" s="206"/>
      <c r="AW387" s="206"/>
      <c r="AX387" s="206"/>
      <c r="AY387" s="206"/>
      <c r="AZ387" s="206"/>
      <c r="BA387" s="206"/>
      <c r="BB387" s="206"/>
      <c r="BC387" s="206"/>
      <c r="BD387" s="206"/>
      <c r="BE387" s="206"/>
      <c r="BF387" s="206"/>
      <c r="BG387" s="206"/>
      <c r="BH387" s="206"/>
    </row>
    <row r="388" spans="1:60" outlineLevel="1" x14ac:dyDescent="0.25">
      <c r="A388" s="244">
        <v>80</v>
      </c>
      <c r="B388" s="245" t="s">
        <v>908</v>
      </c>
      <c r="C388" s="255" t="s">
        <v>909</v>
      </c>
      <c r="D388" s="246" t="s">
        <v>902</v>
      </c>
      <c r="E388" s="247">
        <v>1</v>
      </c>
      <c r="F388" s="248"/>
      <c r="G388" s="249">
        <f>ROUND(E388*F388,2)</f>
        <v>0</v>
      </c>
      <c r="H388" s="248"/>
      <c r="I388" s="249">
        <f>ROUND(E388*H388,2)</f>
        <v>0</v>
      </c>
      <c r="J388" s="248"/>
      <c r="K388" s="249">
        <f>ROUND(E388*J388,2)</f>
        <v>0</v>
      </c>
      <c r="L388" s="249">
        <v>21</v>
      </c>
      <c r="M388" s="249">
        <f>G388*(1+L388/100)</f>
        <v>0</v>
      </c>
      <c r="N388" s="249">
        <v>0</v>
      </c>
      <c r="O388" s="249">
        <f>ROUND(E388*N388,2)</f>
        <v>0</v>
      </c>
      <c r="P388" s="249">
        <v>0</v>
      </c>
      <c r="Q388" s="250">
        <f>ROUND(E388*P388,2)</f>
        <v>0</v>
      </c>
      <c r="R388" s="225"/>
      <c r="S388" s="225" t="s">
        <v>289</v>
      </c>
      <c r="T388" s="225" t="s">
        <v>277</v>
      </c>
      <c r="U388" s="225">
        <v>0</v>
      </c>
      <c r="V388" s="225">
        <f>ROUND(E388*U388,2)</f>
        <v>0</v>
      </c>
      <c r="W388" s="225"/>
      <c r="X388" s="206"/>
      <c r="Y388" s="206"/>
      <c r="Z388" s="206"/>
      <c r="AA388" s="206"/>
      <c r="AB388" s="206"/>
      <c r="AC388" s="206"/>
      <c r="AD388" s="206"/>
      <c r="AE388" s="206"/>
      <c r="AF388" s="206"/>
      <c r="AG388" s="206" t="s">
        <v>903</v>
      </c>
      <c r="AH388" s="206"/>
      <c r="AI388" s="206"/>
      <c r="AJ388" s="206"/>
      <c r="AK388" s="206"/>
      <c r="AL388" s="206"/>
      <c r="AM388" s="206"/>
      <c r="AN388" s="206"/>
      <c r="AO388" s="206"/>
      <c r="AP388" s="206"/>
      <c r="AQ388" s="206"/>
      <c r="AR388" s="206"/>
      <c r="AS388" s="206"/>
      <c r="AT388" s="206"/>
      <c r="AU388" s="206"/>
      <c r="AV388" s="206"/>
      <c r="AW388" s="206"/>
      <c r="AX388" s="206"/>
      <c r="AY388" s="206"/>
      <c r="AZ388" s="206"/>
      <c r="BA388" s="206"/>
      <c r="BB388" s="206"/>
      <c r="BC388" s="206"/>
      <c r="BD388" s="206"/>
      <c r="BE388" s="206"/>
      <c r="BF388" s="206"/>
      <c r="BG388" s="206"/>
      <c r="BH388" s="206"/>
    </row>
    <row r="389" spans="1:60" outlineLevel="1" x14ac:dyDescent="0.25">
      <c r="A389" s="244">
        <v>81</v>
      </c>
      <c r="B389" s="245" t="s">
        <v>910</v>
      </c>
      <c r="C389" s="255" t="s">
        <v>911</v>
      </c>
      <c r="D389" s="246" t="s">
        <v>902</v>
      </c>
      <c r="E389" s="247">
        <v>1</v>
      </c>
      <c r="F389" s="248"/>
      <c r="G389" s="249">
        <f>ROUND(E389*F389,2)</f>
        <v>0</v>
      </c>
      <c r="H389" s="248"/>
      <c r="I389" s="249">
        <f>ROUND(E389*H389,2)</f>
        <v>0</v>
      </c>
      <c r="J389" s="248"/>
      <c r="K389" s="249">
        <f>ROUND(E389*J389,2)</f>
        <v>0</v>
      </c>
      <c r="L389" s="249">
        <v>21</v>
      </c>
      <c r="M389" s="249">
        <f>G389*(1+L389/100)</f>
        <v>0</v>
      </c>
      <c r="N389" s="249">
        <v>0</v>
      </c>
      <c r="O389" s="249">
        <f>ROUND(E389*N389,2)</f>
        <v>0</v>
      </c>
      <c r="P389" s="249">
        <v>0</v>
      </c>
      <c r="Q389" s="250">
        <f>ROUND(E389*P389,2)</f>
        <v>0</v>
      </c>
      <c r="R389" s="225"/>
      <c r="S389" s="225" t="s">
        <v>289</v>
      </c>
      <c r="T389" s="225" t="s">
        <v>277</v>
      </c>
      <c r="U389" s="225">
        <v>0</v>
      </c>
      <c r="V389" s="225">
        <f>ROUND(E389*U389,2)</f>
        <v>0</v>
      </c>
      <c r="W389" s="225"/>
      <c r="X389" s="206"/>
      <c r="Y389" s="206"/>
      <c r="Z389" s="206"/>
      <c r="AA389" s="206"/>
      <c r="AB389" s="206"/>
      <c r="AC389" s="206"/>
      <c r="AD389" s="206"/>
      <c r="AE389" s="206"/>
      <c r="AF389" s="206"/>
      <c r="AG389" s="206" t="s">
        <v>903</v>
      </c>
      <c r="AH389" s="206"/>
      <c r="AI389" s="206"/>
      <c r="AJ389" s="206"/>
      <c r="AK389" s="206"/>
      <c r="AL389" s="206"/>
      <c r="AM389" s="206"/>
      <c r="AN389" s="206"/>
      <c r="AO389" s="206"/>
      <c r="AP389" s="206"/>
      <c r="AQ389" s="206"/>
      <c r="AR389" s="206"/>
      <c r="AS389" s="206"/>
      <c r="AT389" s="206"/>
      <c r="AU389" s="206"/>
      <c r="AV389" s="206"/>
      <c r="AW389" s="206"/>
      <c r="AX389" s="206"/>
      <c r="AY389" s="206"/>
      <c r="AZ389" s="206"/>
      <c r="BA389" s="206"/>
      <c r="BB389" s="206"/>
      <c r="BC389" s="206"/>
      <c r="BD389" s="206"/>
      <c r="BE389" s="206"/>
      <c r="BF389" s="206"/>
      <c r="BG389" s="206"/>
      <c r="BH389" s="206"/>
    </row>
    <row r="390" spans="1:60" ht="20.399999999999999" outlineLevel="1" x14ac:dyDescent="0.25">
      <c r="A390" s="244">
        <v>82</v>
      </c>
      <c r="B390" s="245" t="s">
        <v>912</v>
      </c>
      <c r="C390" s="255" t="s">
        <v>913</v>
      </c>
      <c r="D390" s="246" t="s">
        <v>902</v>
      </c>
      <c r="E390" s="247">
        <v>1</v>
      </c>
      <c r="F390" s="248"/>
      <c r="G390" s="249">
        <f>ROUND(E390*F390,2)</f>
        <v>0</v>
      </c>
      <c r="H390" s="248"/>
      <c r="I390" s="249">
        <f>ROUND(E390*H390,2)</f>
        <v>0</v>
      </c>
      <c r="J390" s="248"/>
      <c r="K390" s="249">
        <f>ROUND(E390*J390,2)</f>
        <v>0</v>
      </c>
      <c r="L390" s="249">
        <v>21</v>
      </c>
      <c r="M390" s="249">
        <f>G390*(1+L390/100)</f>
        <v>0</v>
      </c>
      <c r="N390" s="249">
        <v>0</v>
      </c>
      <c r="O390" s="249">
        <f>ROUND(E390*N390,2)</f>
        <v>0</v>
      </c>
      <c r="P390" s="249">
        <v>0</v>
      </c>
      <c r="Q390" s="250">
        <f>ROUND(E390*P390,2)</f>
        <v>0</v>
      </c>
      <c r="R390" s="225"/>
      <c r="S390" s="225" t="s">
        <v>289</v>
      </c>
      <c r="T390" s="225" t="s">
        <v>277</v>
      </c>
      <c r="U390" s="225">
        <v>0</v>
      </c>
      <c r="V390" s="225">
        <f>ROUND(E390*U390,2)</f>
        <v>0</v>
      </c>
      <c r="W390" s="225"/>
      <c r="X390" s="206"/>
      <c r="Y390" s="206"/>
      <c r="Z390" s="206"/>
      <c r="AA390" s="206"/>
      <c r="AB390" s="206"/>
      <c r="AC390" s="206"/>
      <c r="AD390" s="206"/>
      <c r="AE390" s="206"/>
      <c r="AF390" s="206"/>
      <c r="AG390" s="206" t="s">
        <v>903</v>
      </c>
      <c r="AH390" s="206"/>
      <c r="AI390" s="206"/>
      <c r="AJ390" s="206"/>
      <c r="AK390" s="206"/>
      <c r="AL390" s="206"/>
      <c r="AM390" s="206"/>
      <c r="AN390" s="206"/>
      <c r="AO390" s="206"/>
      <c r="AP390" s="206"/>
      <c r="AQ390" s="206"/>
      <c r="AR390" s="206"/>
      <c r="AS390" s="206"/>
      <c r="AT390" s="206"/>
      <c r="AU390" s="206"/>
      <c r="AV390" s="206"/>
      <c r="AW390" s="206"/>
      <c r="AX390" s="206"/>
      <c r="AY390" s="206"/>
      <c r="AZ390" s="206"/>
      <c r="BA390" s="206"/>
      <c r="BB390" s="206"/>
      <c r="BC390" s="206"/>
      <c r="BD390" s="206"/>
      <c r="BE390" s="206"/>
      <c r="BF390" s="206"/>
      <c r="BG390" s="206"/>
      <c r="BH390" s="206"/>
    </row>
    <row r="391" spans="1:60" outlineLevel="1" x14ac:dyDescent="0.25">
      <c r="A391" s="237">
        <v>83</v>
      </c>
      <c r="B391" s="238" t="s">
        <v>914</v>
      </c>
      <c r="C391" s="253" t="s">
        <v>915</v>
      </c>
      <c r="D391" s="239" t="s">
        <v>902</v>
      </c>
      <c r="E391" s="240">
        <v>1</v>
      </c>
      <c r="F391" s="241"/>
      <c r="G391" s="242">
        <f>ROUND(E391*F391,2)</f>
        <v>0</v>
      </c>
      <c r="H391" s="241"/>
      <c r="I391" s="242">
        <f>ROUND(E391*H391,2)</f>
        <v>0</v>
      </c>
      <c r="J391" s="241"/>
      <c r="K391" s="242">
        <f>ROUND(E391*J391,2)</f>
        <v>0</v>
      </c>
      <c r="L391" s="242">
        <v>21</v>
      </c>
      <c r="M391" s="242">
        <f>G391*(1+L391/100)</f>
        <v>0</v>
      </c>
      <c r="N391" s="242">
        <v>0</v>
      </c>
      <c r="O391" s="242">
        <f>ROUND(E391*N391,2)</f>
        <v>0</v>
      </c>
      <c r="P391" s="242">
        <v>0</v>
      </c>
      <c r="Q391" s="243">
        <f>ROUND(E391*P391,2)</f>
        <v>0</v>
      </c>
      <c r="R391" s="225"/>
      <c r="S391" s="225" t="s">
        <v>289</v>
      </c>
      <c r="T391" s="225" t="s">
        <v>277</v>
      </c>
      <c r="U391" s="225">
        <v>0</v>
      </c>
      <c r="V391" s="225">
        <f>ROUND(E391*U391,2)</f>
        <v>0</v>
      </c>
      <c r="W391" s="225"/>
      <c r="X391" s="206"/>
      <c r="Y391" s="206"/>
      <c r="Z391" s="206"/>
      <c r="AA391" s="206"/>
      <c r="AB391" s="206"/>
      <c r="AC391" s="206"/>
      <c r="AD391" s="206"/>
      <c r="AE391" s="206"/>
      <c r="AF391" s="206"/>
      <c r="AG391" s="206" t="s">
        <v>903</v>
      </c>
      <c r="AH391" s="206"/>
      <c r="AI391" s="206"/>
      <c r="AJ391" s="206"/>
      <c r="AK391" s="206"/>
      <c r="AL391" s="206"/>
      <c r="AM391" s="206"/>
      <c r="AN391" s="206"/>
      <c r="AO391" s="206"/>
      <c r="AP391" s="206"/>
      <c r="AQ391" s="206"/>
      <c r="AR391" s="206"/>
      <c r="AS391" s="206"/>
      <c r="AT391" s="206"/>
      <c r="AU391" s="206"/>
      <c r="AV391" s="206"/>
      <c r="AW391" s="206"/>
      <c r="AX391" s="206"/>
      <c r="AY391" s="206"/>
      <c r="AZ391" s="206"/>
      <c r="BA391" s="206"/>
      <c r="BB391" s="206"/>
      <c r="BC391" s="206"/>
      <c r="BD391" s="206"/>
      <c r="BE391" s="206"/>
      <c r="BF391" s="206"/>
      <c r="BG391" s="206"/>
      <c r="BH391" s="206"/>
    </row>
    <row r="392" spans="1:60" x14ac:dyDescent="0.25">
      <c r="A392" s="5"/>
      <c r="B392" s="6"/>
      <c r="C392" s="258"/>
      <c r="D392" s="8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AE392">
        <v>15</v>
      </c>
      <c r="AF392">
        <v>21</v>
      </c>
    </row>
    <row r="393" spans="1:60" x14ac:dyDescent="0.25">
      <c r="A393" s="209"/>
      <c r="B393" s="210" t="s">
        <v>31</v>
      </c>
      <c r="C393" s="259"/>
      <c r="D393" s="211"/>
      <c r="E393" s="212"/>
      <c r="F393" s="212"/>
      <c r="G393" s="251">
        <f>G8+G14+G31+G42+G100+G112+G115+G128+G141+G151+G153+G194+G223+G250+G308+G333+G338+G374+G376+G384</f>
        <v>0</v>
      </c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AE393">
        <f>SUMIF(L7:L391,AE392,G7:G391)</f>
        <v>0</v>
      </c>
      <c r="AF393">
        <f>SUMIF(L7:L391,AF392,G7:G391)</f>
        <v>0</v>
      </c>
      <c r="AG393" t="s">
        <v>916</v>
      </c>
    </row>
    <row r="394" spans="1:60" x14ac:dyDescent="0.25">
      <c r="A394" s="5"/>
      <c r="B394" s="6"/>
      <c r="C394" s="258"/>
      <c r="D394" s="8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1:60" x14ac:dyDescent="0.25">
      <c r="A395" s="5"/>
      <c r="B395" s="6"/>
      <c r="C395" s="258"/>
      <c r="D395" s="8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1:60" x14ac:dyDescent="0.25">
      <c r="A396" s="213" t="s">
        <v>917</v>
      </c>
      <c r="B396" s="213"/>
      <c r="C396" s="260"/>
      <c r="D396" s="8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1:60" x14ac:dyDescent="0.25">
      <c r="A397" s="214"/>
      <c r="B397" s="215"/>
      <c r="C397" s="261"/>
      <c r="D397" s="215"/>
      <c r="E397" s="215"/>
      <c r="F397" s="215"/>
      <c r="G397" s="216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AG397" t="s">
        <v>918</v>
      </c>
    </row>
    <row r="398" spans="1:60" x14ac:dyDescent="0.25">
      <c r="A398" s="217"/>
      <c r="B398" s="218"/>
      <c r="C398" s="262"/>
      <c r="D398" s="218"/>
      <c r="E398" s="218"/>
      <c r="F398" s="218"/>
      <c r="G398" s="219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1:60" x14ac:dyDescent="0.25">
      <c r="A399" s="217"/>
      <c r="B399" s="218"/>
      <c r="C399" s="262"/>
      <c r="D399" s="218"/>
      <c r="E399" s="218"/>
      <c r="F399" s="218"/>
      <c r="G399" s="219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1:60" x14ac:dyDescent="0.25">
      <c r="A400" s="217"/>
      <c r="B400" s="218"/>
      <c r="C400" s="262"/>
      <c r="D400" s="218"/>
      <c r="E400" s="218"/>
      <c r="F400" s="218"/>
      <c r="G400" s="219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1:33" x14ac:dyDescent="0.25">
      <c r="A401" s="220"/>
      <c r="B401" s="221"/>
      <c r="C401" s="263"/>
      <c r="D401" s="221"/>
      <c r="E401" s="221"/>
      <c r="F401" s="221"/>
      <c r="G401" s="222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33" x14ac:dyDescent="0.25">
      <c r="A402" s="5"/>
      <c r="B402" s="6"/>
      <c r="C402" s="258"/>
      <c r="D402" s="8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1:33" x14ac:dyDescent="0.25">
      <c r="C403" s="264"/>
      <c r="D403" s="190"/>
      <c r="AG403" t="s">
        <v>919</v>
      </c>
    </row>
    <row r="404" spans="1:33" x14ac:dyDescent="0.25">
      <c r="D404" s="190"/>
    </row>
    <row r="405" spans="1:33" x14ac:dyDescent="0.25">
      <c r="D405" s="190"/>
    </row>
    <row r="406" spans="1:33" x14ac:dyDescent="0.25">
      <c r="D406" s="190"/>
    </row>
    <row r="407" spans="1:33" x14ac:dyDescent="0.25">
      <c r="D407" s="190"/>
    </row>
    <row r="408" spans="1:33" x14ac:dyDescent="0.25">
      <c r="D408" s="190"/>
    </row>
    <row r="409" spans="1:33" x14ac:dyDescent="0.25">
      <c r="D409" s="190"/>
    </row>
    <row r="410" spans="1:33" x14ac:dyDescent="0.25">
      <c r="D410" s="190"/>
    </row>
    <row r="411" spans="1:33" x14ac:dyDescent="0.25">
      <c r="D411" s="190"/>
    </row>
    <row r="412" spans="1:33" x14ac:dyDescent="0.25">
      <c r="D412" s="190"/>
    </row>
    <row r="413" spans="1:33" x14ac:dyDescent="0.25">
      <c r="D413" s="190"/>
    </row>
    <row r="414" spans="1:33" x14ac:dyDescent="0.25">
      <c r="D414" s="190"/>
    </row>
    <row r="415" spans="1:33" x14ac:dyDescent="0.25">
      <c r="D415" s="190"/>
    </row>
    <row r="416" spans="1:33" x14ac:dyDescent="0.25">
      <c r="D416" s="190"/>
    </row>
    <row r="417" spans="4:4" x14ac:dyDescent="0.25">
      <c r="D417" s="190"/>
    </row>
    <row r="418" spans="4:4" x14ac:dyDescent="0.25">
      <c r="D418" s="190"/>
    </row>
    <row r="419" spans="4:4" x14ac:dyDescent="0.25">
      <c r="D419" s="190"/>
    </row>
    <row r="420" spans="4:4" x14ac:dyDescent="0.25">
      <c r="D420" s="190"/>
    </row>
    <row r="421" spans="4:4" x14ac:dyDescent="0.25">
      <c r="D421" s="190"/>
    </row>
    <row r="422" spans="4:4" x14ac:dyDescent="0.25">
      <c r="D422" s="190"/>
    </row>
    <row r="423" spans="4:4" x14ac:dyDescent="0.25">
      <c r="D423" s="190"/>
    </row>
    <row r="424" spans="4:4" x14ac:dyDescent="0.25">
      <c r="D424" s="190"/>
    </row>
    <row r="425" spans="4:4" x14ac:dyDescent="0.25">
      <c r="D425" s="190"/>
    </row>
    <row r="426" spans="4:4" x14ac:dyDescent="0.25">
      <c r="D426" s="190"/>
    </row>
    <row r="427" spans="4:4" x14ac:dyDescent="0.25">
      <c r="D427" s="190"/>
    </row>
    <row r="428" spans="4:4" x14ac:dyDescent="0.25">
      <c r="D428" s="190"/>
    </row>
    <row r="429" spans="4:4" x14ac:dyDescent="0.25">
      <c r="D429" s="190"/>
    </row>
    <row r="430" spans="4:4" x14ac:dyDescent="0.25">
      <c r="D430" s="190"/>
    </row>
    <row r="431" spans="4:4" x14ac:dyDescent="0.25">
      <c r="D431" s="190"/>
    </row>
    <row r="432" spans="4:4" x14ac:dyDescent="0.25">
      <c r="D432" s="190"/>
    </row>
    <row r="433" spans="4:4" x14ac:dyDescent="0.25">
      <c r="D433" s="190"/>
    </row>
    <row r="434" spans="4:4" x14ac:dyDescent="0.25">
      <c r="D434" s="190"/>
    </row>
    <row r="435" spans="4:4" x14ac:dyDescent="0.25">
      <c r="D435" s="190"/>
    </row>
    <row r="436" spans="4:4" x14ac:dyDescent="0.25">
      <c r="D436" s="190"/>
    </row>
    <row r="437" spans="4:4" x14ac:dyDescent="0.25">
      <c r="D437" s="190"/>
    </row>
    <row r="438" spans="4:4" x14ac:dyDescent="0.25">
      <c r="D438" s="190"/>
    </row>
    <row r="439" spans="4:4" x14ac:dyDescent="0.25">
      <c r="D439" s="190"/>
    </row>
    <row r="440" spans="4:4" x14ac:dyDescent="0.25">
      <c r="D440" s="190"/>
    </row>
    <row r="441" spans="4:4" x14ac:dyDescent="0.25">
      <c r="D441" s="190"/>
    </row>
    <row r="442" spans="4:4" x14ac:dyDescent="0.25">
      <c r="D442" s="190"/>
    </row>
    <row r="443" spans="4:4" x14ac:dyDescent="0.25">
      <c r="D443" s="190"/>
    </row>
    <row r="444" spans="4:4" x14ac:dyDescent="0.25">
      <c r="D444" s="190"/>
    </row>
    <row r="445" spans="4:4" x14ac:dyDescent="0.25">
      <c r="D445" s="190"/>
    </row>
    <row r="446" spans="4:4" x14ac:dyDescent="0.25">
      <c r="D446" s="190"/>
    </row>
    <row r="447" spans="4:4" x14ac:dyDescent="0.25">
      <c r="D447" s="190"/>
    </row>
    <row r="448" spans="4:4" x14ac:dyDescent="0.25">
      <c r="D448" s="190"/>
    </row>
    <row r="449" spans="4:4" x14ac:dyDescent="0.25">
      <c r="D449" s="190"/>
    </row>
    <row r="450" spans="4:4" x14ac:dyDescent="0.25">
      <c r="D450" s="190"/>
    </row>
    <row r="451" spans="4:4" x14ac:dyDescent="0.25">
      <c r="D451" s="190"/>
    </row>
    <row r="452" spans="4:4" x14ac:dyDescent="0.25">
      <c r="D452" s="190"/>
    </row>
    <row r="453" spans="4:4" x14ac:dyDescent="0.25">
      <c r="D453" s="190"/>
    </row>
    <row r="454" spans="4:4" x14ac:dyDescent="0.25">
      <c r="D454" s="190"/>
    </row>
    <row r="455" spans="4:4" x14ac:dyDescent="0.25">
      <c r="D455" s="190"/>
    </row>
    <row r="456" spans="4:4" x14ac:dyDescent="0.25">
      <c r="D456" s="190"/>
    </row>
    <row r="457" spans="4:4" x14ac:dyDescent="0.25">
      <c r="D457" s="190"/>
    </row>
    <row r="458" spans="4:4" x14ac:dyDescent="0.25">
      <c r="D458" s="190"/>
    </row>
    <row r="459" spans="4:4" x14ac:dyDescent="0.25">
      <c r="D459" s="190"/>
    </row>
    <row r="460" spans="4:4" x14ac:dyDescent="0.25">
      <c r="D460" s="190"/>
    </row>
    <row r="461" spans="4:4" x14ac:dyDescent="0.25">
      <c r="D461" s="190"/>
    </row>
    <row r="462" spans="4:4" x14ac:dyDescent="0.25">
      <c r="D462" s="190"/>
    </row>
    <row r="463" spans="4:4" x14ac:dyDescent="0.25">
      <c r="D463" s="190"/>
    </row>
    <row r="464" spans="4:4" x14ac:dyDescent="0.25">
      <c r="D464" s="190"/>
    </row>
    <row r="465" spans="4:4" x14ac:dyDescent="0.25">
      <c r="D465" s="190"/>
    </row>
    <row r="466" spans="4:4" x14ac:dyDescent="0.25">
      <c r="D466" s="190"/>
    </row>
    <row r="467" spans="4:4" x14ac:dyDescent="0.25">
      <c r="D467" s="190"/>
    </row>
    <row r="468" spans="4:4" x14ac:dyDescent="0.25">
      <c r="D468" s="190"/>
    </row>
    <row r="469" spans="4:4" x14ac:dyDescent="0.25">
      <c r="D469" s="190"/>
    </row>
    <row r="470" spans="4:4" x14ac:dyDescent="0.25">
      <c r="D470" s="190"/>
    </row>
    <row r="471" spans="4:4" x14ac:dyDescent="0.25">
      <c r="D471" s="190"/>
    </row>
    <row r="472" spans="4:4" x14ac:dyDescent="0.25">
      <c r="D472" s="190"/>
    </row>
    <row r="473" spans="4:4" x14ac:dyDescent="0.25">
      <c r="D473" s="190"/>
    </row>
    <row r="474" spans="4:4" x14ac:dyDescent="0.25">
      <c r="D474" s="190"/>
    </row>
    <row r="475" spans="4:4" x14ac:dyDescent="0.25">
      <c r="D475" s="190"/>
    </row>
    <row r="476" spans="4:4" x14ac:dyDescent="0.25">
      <c r="D476" s="190"/>
    </row>
    <row r="477" spans="4:4" x14ac:dyDescent="0.25">
      <c r="D477" s="190"/>
    </row>
    <row r="478" spans="4:4" x14ac:dyDescent="0.25">
      <c r="D478" s="190"/>
    </row>
    <row r="479" spans="4:4" x14ac:dyDescent="0.25">
      <c r="D479" s="190"/>
    </row>
    <row r="480" spans="4:4" x14ac:dyDescent="0.25">
      <c r="D480" s="190"/>
    </row>
    <row r="481" spans="4:4" x14ac:dyDescent="0.25">
      <c r="D481" s="190"/>
    </row>
    <row r="482" spans="4:4" x14ac:dyDescent="0.25">
      <c r="D482" s="190"/>
    </row>
    <row r="483" spans="4:4" x14ac:dyDescent="0.25">
      <c r="D483" s="190"/>
    </row>
    <row r="484" spans="4:4" x14ac:dyDescent="0.25">
      <c r="D484" s="190"/>
    </row>
    <row r="485" spans="4:4" x14ac:dyDescent="0.25">
      <c r="D485" s="190"/>
    </row>
    <row r="486" spans="4:4" x14ac:dyDescent="0.25">
      <c r="D486" s="190"/>
    </row>
    <row r="487" spans="4:4" x14ac:dyDescent="0.25">
      <c r="D487" s="190"/>
    </row>
    <row r="488" spans="4:4" x14ac:dyDescent="0.25">
      <c r="D488" s="190"/>
    </row>
    <row r="489" spans="4:4" x14ac:dyDescent="0.25">
      <c r="D489" s="190"/>
    </row>
    <row r="490" spans="4:4" x14ac:dyDescent="0.25">
      <c r="D490" s="190"/>
    </row>
    <row r="491" spans="4:4" x14ac:dyDescent="0.25">
      <c r="D491" s="190"/>
    </row>
    <row r="492" spans="4:4" x14ac:dyDescent="0.25">
      <c r="D492" s="190"/>
    </row>
    <row r="493" spans="4:4" x14ac:dyDescent="0.25">
      <c r="D493" s="190"/>
    </row>
    <row r="494" spans="4:4" x14ac:dyDescent="0.25">
      <c r="D494" s="190"/>
    </row>
    <row r="495" spans="4:4" x14ac:dyDescent="0.25">
      <c r="D495" s="190"/>
    </row>
    <row r="496" spans="4:4" x14ac:dyDescent="0.25">
      <c r="D496" s="190"/>
    </row>
    <row r="497" spans="4:4" x14ac:dyDescent="0.25">
      <c r="D497" s="190"/>
    </row>
    <row r="498" spans="4:4" x14ac:dyDescent="0.25">
      <c r="D498" s="190"/>
    </row>
    <row r="499" spans="4:4" x14ac:dyDescent="0.25">
      <c r="D499" s="190"/>
    </row>
    <row r="500" spans="4:4" x14ac:dyDescent="0.25">
      <c r="D500" s="190"/>
    </row>
    <row r="501" spans="4:4" x14ac:dyDescent="0.25">
      <c r="D501" s="190"/>
    </row>
    <row r="502" spans="4:4" x14ac:dyDescent="0.25">
      <c r="D502" s="190"/>
    </row>
    <row r="503" spans="4:4" x14ac:dyDescent="0.25">
      <c r="D503" s="190"/>
    </row>
    <row r="504" spans="4:4" x14ac:dyDescent="0.25">
      <c r="D504" s="190"/>
    </row>
    <row r="505" spans="4:4" x14ac:dyDescent="0.25">
      <c r="D505" s="190"/>
    </row>
    <row r="506" spans="4:4" x14ac:dyDescent="0.25">
      <c r="D506" s="190"/>
    </row>
    <row r="507" spans="4:4" x14ac:dyDescent="0.25">
      <c r="D507" s="190"/>
    </row>
    <row r="508" spans="4:4" x14ac:dyDescent="0.25">
      <c r="D508" s="190"/>
    </row>
    <row r="509" spans="4:4" x14ac:dyDescent="0.25">
      <c r="D509" s="190"/>
    </row>
    <row r="510" spans="4:4" x14ac:dyDescent="0.25">
      <c r="D510" s="190"/>
    </row>
    <row r="511" spans="4:4" x14ac:dyDescent="0.25">
      <c r="D511" s="190"/>
    </row>
    <row r="512" spans="4:4" x14ac:dyDescent="0.25">
      <c r="D512" s="190"/>
    </row>
    <row r="513" spans="4:4" x14ac:dyDescent="0.25">
      <c r="D513" s="190"/>
    </row>
    <row r="514" spans="4:4" x14ac:dyDescent="0.25">
      <c r="D514" s="190"/>
    </row>
    <row r="515" spans="4:4" x14ac:dyDescent="0.25">
      <c r="D515" s="190"/>
    </row>
    <row r="516" spans="4:4" x14ac:dyDescent="0.25">
      <c r="D516" s="190"/>
    </row>
    <row r="517" spans="4:4" x14ac:dyDescent="0.25">
      <c r="D517" s="190"/>
    </row>
    <row r="518" spans="4:4" x14ac:dyDescent="0.25">
      <c r="D518" s="190"/>
    </row>
    <row r="519" spans="4:4" x14ac:dyDescent="0.25">
      <c r="D519" s="190"/>
    </row>
    <row r="520" spans="4:4" x14ac:dyDescent="0.25">
      <c r="D520" s="190"/>
    </row>
    <row r="521" spans="4:4" x14ac:dyDescent="0.25">
      <c r="D521" s="190"/>
    </row>
    <row r="522" spans="4:4" x14ac:dyDescent="0.25">
      <c r="D522" s="190"/>
    </row>
    <row r="523" spans="4:4" x14ac:dyDescent="0.25">
      <c r="D523" s="190"/>
    </row>
    <row r="524" spans="4:4" x14ac:dyDescent="0.25">
      <c r="D524" s="190"/>
    </row>
    <row r="525" spans="4:4" x14ac:dyDescent="0.25">
      <c r="D525" s="190"/>
    </row>
    <row r="526" spans="4:4" x14ac:dyDescent="0.25">
      <c r="D526" s="190"/>
    </row>
    <row r="527" spans="4:4" x14ac:dyDescent="0.25">
      <c r="D527" s="190"/>
    </row>
    <row r="528" spans="4:4" x14ac:dyDescent="0.25">
      <c r="D528" s="190"/>
    </row>
    <row r="529" spans="4:4" x14ac:dyDescent="0.25">
      <c r="D529" s="190"/>
    </row>
    <row r="530" spans="4:4" x14ac:dyDescent="0.25">
      <c r="D530" s="190"/>
    </row>
    <row r="531" spans="4:4" x14ac:dyDescent="0.25">
      <c r="D531" s="190"/>
    </row>
    <row r="532" spans="4:4" x14ac:dyDescent="0.25">
      <c r="D532" s="190"/>
    </row>
    <row r="533" spans="4:4" x14ac:dyDescent="0.25">
      <c r="D533" s="190"/>
    </row>
    <row r="534" spans="4:4" x14ac:dyDescent="0.25">
      <c r="D534" s="190"/>
    </row>
    <row r="535" spans="4:4" x14ac:dyDescent="0.25">
      <c r="D535" s="190"/>
    </row>
    <row r="536" spans="4:4" x14ac:dyDescent="0.25">
      <c r="D536" s="190"/>
    </row>
    <row r="537" spans="4:4" x14ac:dyDescent="0.25">
      <c r="D537" s="190"/>
    </row>
    <row r="538" spans="4:4" x14ac:dyDescent="0.25">
      <c r="D538" s="190"/>
    </row>
    <row r="539" spans="4:4" x14ac:dyDescent="0.25">
      <c r="D539" s="190"/>
    </row>
    <row r="540" spans="4:4" x14ac:dyDescent="0.25">
      <c r="D540" s="190"/>
    </row>
    <row r="541" spans="4:4" x14ac:dyDescent="0.25">
      <c r="D541" s="190"/>
    </row>
    <row r="542" spans="4:4" x14ac:dyDescent="0.25">
      <c r="D542" s="190"/>
    </row>
    <row r="543" spans="4:4" x14ac:dyDescent="0.25">
      <c r="D543" s="190"/>
    </row>
    <row r="544" spans="4:4" x14ac:dyDescent="0.25">
      <c r="D544" s="190"/>
    </row>
    <row r="545" spans="4:4" x14ac:dyDescent="0.25">
      <c r="D545" s="190"/>
    </row>
    <row r="546" spans="4:4" x14ac:dyDescent="0.25">
      <c r="D546" s="190"/>
    </row>
    <row r="547" spans="4:4" x14ac:dyDescent="0.25">
      <c r="D547" s="190"/>
    </row>
    <row r="548" spans="4:4" x14ac:dyDescent="0.25">
      <c r="D548" s="190"/>
    </row>
    <row r="549" spans="4:4" x14ac:dyDescent="0.25">
      <c r="D549" s="190"/>
    </row>
    <row r="550" spans="4:4" x14ac:dyDescent="0.25">
      <c r="D550" s="190"/>
    </row>
    <row r="551" spans="4:4" x14ac:dyDescent="0.25">
      <c r="D551" s="190"/>
    </row>
    <row r="552" spans="4:4" x14ac:dyDescent="0.25">
      <c r="D552" s="190"/>
    </row>
    <row r="553" spans="4:4" x14ac:dyDescent="0.25">
      <c r="D553" s="190"/>
    </row>
    <row r="554" spans="4:4" x14ac:dyDescent="0.25">
      <c r="D554" s="190"/>
    </row>
    <row r="555" spans="4:4" x14ac:dyDescent="0.25">
      <c r="D555" s="190"/>
    </row>
    <row r="556" spans="4:4" x14ac:dyDescent="0.25">
      <c r="D556" s="190"/>
    </row>
    <row r="557" spans="4:4" x14ac:dyDescent="0.25">
      <c r="D557" s="190"/>
    </row>
    <row r="558" spans="4:4" x14ac:dyDescent="0.25">
      <c r="D558" s="190"/>
    </row>
    <row r="559" spans="4:4" x14ac:dyDescent="0.25">
      <c r="D559" s="190"/>
    </row>
    <row r="560" spans="4:4" x14ac:dyDescent="0.25">
      <c r="D560" s="190"/>
    </row>
    <row r="561" spans="4:4" x14ac:dyDescent="0.25">
      <c r="D561" s="190"/>
    </row>
    <row r="562" spans="4:4" x14ac:dyDescent="0.25">
      <c r="D562" s="190"/>
    </row>
    <row r="563" spans="4:4" x14ac:dyDescent="0.25">
      <c r="D563" s="190"/>
    </row>
    <row r="564" spans="4:4" x14ac:dyDescent="0.25">
      <c r="D564" s="190"/>
    </row>
    <row r="565" spans="4:4" x14ac:dyDescent="0.25">
      <c r="D565" s="190"/>
    </row>
    <row r="566" spans="4:4" x14ac:dyDescent="0.25">
      <c r="D566" s="190"/>
    </row>
    <row r="567" spans="4:4" x14ac:dyDescent="0.25">
      <c r="D567" s="190"/>
    </row>
    <row r="568" spans="4:4" x14ac:dyDescent="0.25">
      <c r="D568" s="190"/>
    </row>
    <row r="569" spans="4:4" x14ac:dyDescent="0.25">
      <c r="D569" s="190"/>
    </row>
    <row r="570" spans="4:4" x14ac:dyDescent="0.25">
      <c r="D570" s="190"/>
    </row>
    <row r="571" spans="4:4" x14ac:dyDescent="0.25">
      <c r="D571" s="190"/>
    </row>
    <row r="572" spans="4:4" x14ac:dyDescent="0.25">
      <c r="D572" s="190"/>
    </row>
    <row r="573" spans="4:4" x14ac:dyDescent="0.25">
      <c r="D573" s="190"/>
    </row>
    <row r="574" spans="4:4" x14ac:dyDescent="0.25">
      <c r="D574" s="190"/>
    </row>
    <row r="575" spans="4:4" x14ac:dyDescent="0.25">
      <c r="D575" s="190"/>
    </row>
    <row r="576" spans="4:4" x14ac:dyDescent="0.25">
      <c r="D576" s="190"/>
    </row>
    <row r="577" spans="4:4" x14ac:dyDescent="0.25">
      <c r="D577" s="190"/>
    </row>
    <row r="578" spans="4:4" x14ac:dyDescent="0.25">
      <c r="D578" s="190"/>
    </row>
    <row r="579" spans="4:4" x14ac:dyDescent="0.25">
      <c r="D579" s="190"/>
    </row>
    <row r="580" spans="4:4" x14ac:dyDescent="0.25">
      <c r="D580" s="190"/>
    </row>
    <row r="581" spans="4:4" x14ac:dyDescent="0.25">
      <c r="D581" s="190"/>
    </row>
    <row r="582" spans="4:4" x14ac:dyDescent="0.25">
      <c r="D582" s="190"/>
    </row>
    <row r="583" spans="4:4" x14ac:dyDescent="0.25">
      <c r="D583" s="190"/>
    </row>
    <row r="584" spans="4:4" x14ac:dyDescent="0.25">
      <c r="D584" s="190"/>
    </row>
    <row r="585" spans="4:4" x14ac:dyDescent="0.25">
      <c r="D585" s="190"/>
    </row>
    <row r="586" spans="4:4" x14ac:dyDescent="0.25">
      <c r="D586" s="190"/>
    </row>
    <row r="587" spans="4:4" x14ac:dyDescent="0.25">
      <c r="D587" s="190"/>
    </row>
    <row r="588" spans="4:4" x14ac:dyDescent="0.25">
      <c r="D588" s="190"/>
    </row>
    <row r="589" spans="4:4" x14ac:dyDescent="0.25">
      <c r="D589" s="190"/>
    </row>
    <row r="590" spans="4:4" x14ac:dyDescent="0.25">
      <c r="D590" s="190"/>
    </row>
    <row r="591" spans="4:4" x14ac:dyDescent="0.25">
      <c r="D591" s="190"/>
    </row>
    <row r="592" spans="4:4" x14ac:dyDescent="0.25">
      <c r="D592" s="190"/>
    </row>
    <row r="593" spans="4:4" x14ac:dyDescent="0.25">
      <c r="D593" s="190"/>
    </row>
    <row r="594" spans="4:4" x14ac:dyDescent="0.25">
      <c r="D594" s="190"/>
    </row>
    <row r="595" spans="4:4" x14ac:dyDescent="0.25">
      <c r="D595" s="190"/>
    </row>
    <row r="596" spans="4:4" x14ac:dyDescent="0.25">
      <c r="D596" s="190"/>
    </row>
    <row r="597" spans="4:4" x14ac:dyDescent="0.25">
      <c r="D597" s="190"/>
    </row>
    <row r="598" spans="4:4" x14ac:dyDescent="0.25">
      <c r="D598" s="190"/>
    </row>
    <row r="599" spans="4:4" x14ac:dyDescent="0.25">
      <c r="D599" s="190"/>
    </row>
    <row r="600" spans="4:4" x14ac:dyDescent="0.25">
      <c r="D600" s="190"/>
    </row>
    <row r="601" spans="4:4" x14ac:dyDescent="0.25">
      <c r="D601" s="190"/>
    </row>
    <row r="602" spans="4:4" x14ac:dyDescent="0.25">
      <c r="D602" s="190"/>
    </row>
    <row r="603" spans="4:4" x14ac:dyDescent="0.25">
      <c r="D603" s="190"/>
    </row>
    <row r="604" spans="4:4" x14ac:dyDescent="0.25">
      <c r="D604" s="190"/>
    </row>
    <row r="605" spans="4:4" x14ac:dyDescent="0.25">
      <c r="D605" s="190"/>
    </row>
    <row r="606" spans="4:4" x14ac:dyDescent="0.25">
      <c r="D606" s="190"/>
    </row>
    <row r="607" spans="4:4" x14ac:dyDescent="0.25">
      <c r="D607" s="190"/>
    </row>
    <row r="608" spans="4:4" x14ac:dyDescent="0.25">
      <c r="D608" s="190"/>
    </row>
    <row r="609" spans="4:4" x14ac:dyDescent="0.25">
      <c r="D609" s="190"/>
    </row>
    <row r="610" spans="4:4" x14ac:dyDescent="0.25">
      <c r="D610" s="190"/>
    </row>
    <row r="611" spans="4:4" x14ac:dyDescent="0.25">
      <c r="D611" s="190"/>
    </row>
    <row r="612" spans="4:4" x14ac:dyDescent="0.25">
      <c r="D612" s="190"/>
    </row>
    <row r="613" spans="4:4" x14ac:dyDescent="0.25">
      <c r="D613" s="190"/>
    </row>
    <row r="614" spans="4:4" x14ac:dyDescent="0.25">
      <c r="D614" s="190"/>
    </row>
    <row r="615" spans="4:4" x14ac:dyDescent="0.25">
      <c r="D615" s="190"/>
    </row>
    <row r="616" spans="4:4" x14ac:dyDescent="0.25">
      <c r="D616" s="190"/>
    </row>
    <row r="617" spans="4:4" x14ac:dyDescent="0.25">
      <c r="D617" s="190"/>
    </row>
    <row r="618" spans="4:4" x14ac:dyDescent="0.25">
      <c r="D618" s="190"/>
    </row>
    <row r="619" spans="4:4" x14ac:dyDescent="0.25">
      <c r="D619" s="190"/>
    </row>
    <row r="620" spans="4:4" x14ac:dyDescent="0.25">
      <c r="D620" s="190"/>
    </row>
    <row r="621" spans="4:4" x14ac:dyDescent="0.25">
      <c r="D621" s="190"/>
    </row>
    <row r="622" spans="4:4" x14ac:dyDescent="0.25">
      <c r="D622" s="190"/>
    </row>
    <row r="623" spans="4:4" x14ac:dyDescent="0.25">
      <c r="D623" s="190"/>
    </row>
    <row r="624" spans="4:4" x14ac:dyDescent="0.25">
      <c r="D624" s="190"/>
    </row>
    <row r="625" spans="4:4" x14ac:dyDescent="0.25">
      <c r="D625" s="190"/>
    </row>
    <row r="626" spans="4:4" x14ac:dyDescent="0.25">
      <c r="D626" s="190"/>
    </row>
    <row r="627" spans="4:4" x14ac:dyDescent="0.25">
      <c r="D627" s="190"/>
    </row>
    <row r="628" spans="4:4" x14ac:dyDescent="0.25">
      <c r="D628" s="190"/>
    </row>
    <row r="629" spans="4:4" x14ac:dyDescent="0.25">
      <c r="D629" s="190"/>
    </row>
    <row r="630" spans="4:4" x14ac:dyDescent="0.25">
      <c r="D630" s="190"/>
    </row>
    <row r="631" spans="4:4" x14ac:dyDescent="0.25">
      <c r="D631" s="190"/>
    </row>
    <row r="632" spans="4:4" x14ac:dyDescent="0.25">
      <c r="D632" s="190"/>
    </row>
    <row r="633" spans="4:4" x14ac:dyDescent="0.25">
      <c r="D633" s="190"/>
    </row>
    <row r="634" spans="4:4" x14ac:dyDescent="0.25">
      <c r="D634" s="190"/>
    </row>
    <row r="635" spans="4:4" x14ac:dyDescent="0.25">
      <c r="D635" s="190"/>
    </row>
    <row r="636" spans="4:4" x14ac:dyDescent="0.25">
      <c r="D636" s="190"/>
    </row>
    <row r="637" spans="4:4" x14ac:dyDescent="0.25">
      <c r="D637" s="190"/>
    </row>
    <row r="638" spans="4:4" x14ac:dyDescent="0.25">
      <c r="D638" s="190"/>
    </row>
    <row r="639" spans="4:4" x14ac:dyDescent="0.25">
      <c r="D639" s="190"/>
    </row>
    <row r="640" spans="4:4" x14ac:dyDescent="0.25">
      <c r="D640" s="190"/>
    </row>
    <row r="641" spans="4:4" x14ac:dyDescent="0.25">
      <c r="D641" s="190"/>
    </row>
    <row r="642" spans="4:4" x14ac:dyDescent="0.25">
      <c r="D642" s="190"/>
    </row>
    <row r="643" spans="4:4" x14ac:dyDescent="0.25">
      <c r="D643" s="190"/>
    </row>
    <row r="644" spans="4:4" x14ac:dyDescent="0.25">
      <c r="D644" s="190"/>
    </row>
    <row r="645" spans="4:4" x14ac:dyDescent="0.25">
      <c r="D645" s="190"/>
    </row>
    <row r="646" spans="4:4" x14ac:dyDescent="0.25">
      <c r="D646" s="190"/>
    </row>
    <row r="647" spans="4:4" x14ac:dyDescent="0.25">
      <c r="D647" s="190"/>
    </row>
    <row r="648" spans="4:4" x14ac:dyDescent="0.25">
      <c r="D648" s="190"/>
    </row>
    <row r="649" spans="4:4" x14ac:dyDescent="0.25">
      <c r="D649" s="190"/>
    </row>
    <row r="650" spans="4:4" x14ac:dyDescent="0.25">
      <c r="D650" s="190"/>
    </row>
    <row r="651" spans="4:4" x14ac:dyDescent="0.25">
      <c r="D651" s="190"/>
    </row>
    <row r="652" spans="4:4" x14ac:dyDescent="0.25">
      <c r="D652" s="190"/>
    </row>
    <row r="653" spans="4:4" x14ac:dyDescent="0.25">
      <c r="D653" s="190"/>
    </row>
    <row r="654" spans="4:4" x14ac:dyDescent="0.25">
      <c r="D654" s="190"/>
    </row>
    <row r="655" spans="4:4" x14ac:dyDescent="0.25">
      <c r="D655" s="190"/>
    </row>
    <row r="656" spans="4:4" x14ac:dyDescent="0.25">
      <c r="D656" s="190"/>
    </row>
    <row r="657" spans="4:4" x14ac:dyDescent="0.25">
      <c r="D657" s="190"/>
    </row>
    <row r="658" spans="4:4" x14ac:dyDescent="0.25">
      <c r="D658" s="190"/>
    </row>
    <row r="659" spans="4:4" x14ac:dyDescent="0.25">
      <c r="D659" s="190"/>
    </row>
    <row r="660" spans="4:4" x14ac:dyDescent="0.25">
      <c r="D660" s="190"/>
    </row>
    <row r="661" spans="4:4" x14ac:dyDescent="0.25">
      <c r="D661" s="190"/>
    </row>
    <row r="662" spans="4:4" x14ac:dyDescent="0.25">
      <c r="D662" s="190"/>
    </row>
    <row r="663" spans="4:4" x14ac:dyDescent="0.25">
      <c r="D663" s="190"/>
    </row>
    <row r="664" spans="4:4" x14ac:dyDescent="0.25">
      <c r="D664" s="190"/>
    </row>
    <row r="665" spans="4:4" x14ac:dyDescent="0.25">
      <c r="D665" s="190"/>
    </row>
    <row r="666" spans="4:4" x14ac:dyDescent="0.25">
      <c r="D666" s="190"/>
    </row>
    <row r="667" spans="4:4" x14ac:dyDescent="0.25">
      <c r="D667" s="190"/>
    </row>
    <row r="668" spans="4:4" x14ac:dyDescent="0.25">
      <c r="D668" s="190"/>
    </row>
    <row r="669" spans="4:4" x14ac:dyDescent="0.25">
      <c r="D669" s="190"/>
    </row>
    <row r="670" spans="4:4" x14ac:dyDescent="0.25">
      <c r="D670" s="190"/>
    </row>
    <row r="671" spans="4:4" x14ac:dyDescent="0.25">
      <c r="D671" s="190"/>
    </row>
    <row r="672" spans="4:4" x14ac:dyDescent="0.25">
      <c r="D672" s="190"/>
    </row>
    <row r="673" spans="4:4" x14ac:dyDescent="0.25">
      <c r="D673" s="190"/>
    </row>
    <row r="674" spans="4:4" x14ac:dyDescent="0.25">
      <c r="D674" s="190"/>
    </row>
    <row r="675" spans="4:4" x14ac:dyDescent="0.25">
      <c r="D675" s="190"/>
    </row>
    <row r="676" spans="4:4" x14ac:dyDescent="0.25">
      <c r="D676" s="190"/>
    </row>
    <row r="677" spans="4:4" x14ac:dyDescent="0.25">
      <c r="D677" s="190"/>
    </row>
    <row r="678" spans="4:4" x14ac:dyDescent="0.25">
      <c r="D678" s="190"/>
    </row>
    <row r="679" spans="4:4" x14ac:dyDescent="0.25">
      <c r="D679" s="190"/>
    </row>
    <row r="680" spans="4:4" x14ac:dyDescent="0.25">
      <c r="D680" s="190"/>
    </row>
    <row r="681" spans="4:4" x14ac:dyDescent="0.25">
      <c r="D681" s="190"/>
    </row>
    <row r="682" spans="4:4" x14ac:dyDescent="0.25">
      <c r="D682" s="190"/>
    </row>
    <row r="683" spans="4:4" x14ac:dyDescent="0.25">
      <c r="D683" s="190"/>
    </row>
    <row r="684" spans="4:4" x14ac:dyDescent="0.25">
      <c r="D684" s="190"/>
    </row>
    <row r="685" spans="4:4" x14ac:dyDescent="0.25">
      <c r="D685" s="190"/>
    </row>
    <row r="686" spans="4:4" x14ac:dyDescent="0.25">
      <c r="D686" s="190"/>
    </row>
    <row r="687" spans="4:4" x14ac:dyDescent="0.25">
      <c r="D687" s="190"/>
    </row>
    <row r="688" spans="4:4" x14ac:dyDescent="0.25">
      <c r="D688" s="190"/>
    </row>
    <row r="689" spans="4:4" x14ac:dyDescent="0.25">
      <c r="D689" s="190"/>
    </row>
    <row r="690" spans="4:4" x14ac:dyDescent="0.25">
      <c r="D690" s="190"/>
    </row>
    <row r="691" spans="4:4" x14ac:dyDescent="0.25">
      <c r="D691" s="190"/>
    </row>
    <row r="692" spans="4:4" x14ac:dyDescent="0.25">
      <c r="D692" s="190"/>
    </row>
    <row r="693" spans="4:4" x14ac:dyDescent="0.25">
      <c r="D693" s="190"/>
    </row>
    <row r="694" spans="4:4" x14ac:dyDescent="0.25">
      <c r="D694" s="190"/>
    </row>
    <row r="695" spans="4:4" x14ac:dyDescent="0.25">
      <c r="D695" s="190"/>
    </row>
    <row r="696" spans="4:4" x14ac:dyDescent="0.25">
      <c r="D696" s="190"/>
    </row>
    <row r="697" spans="4:4" x14ac:dyDescent="0.25">
      <c r="D697" s="190"/>
    </row>
    <row r="698" spans="4:4" x14ac:dyDescent="0.25">
      <c r="D698" s="190"/>
    </row>
    <row r="699" spans="4:4" x14ac:dyDescent="0.25">
      <c r="D699" s="190"/>
    </row>
    <row r="700" spans="4:4" x14ac:dyDescent="0.25">
      <c r="D700" s="190"/>
    </row>
    <row r="701" spans="4:4" x14ac:dyDescent="0.25">
      <c r="D701" s="190"/>
    </row>
    <row r="702" spans="4:4" x14ac:dyDescent="0.25">
      <c r="D702" s="190"/>
    </row>
    <row r="703" spans="4:4" x14ac:dyDescent="0.25">
      <c r="D703" s="190"/>
    </row>
    <row r="704" spans="4:4" x14ac:dyDescent="0.25">
      <c r="D704" s="190"/>
    </row>
    <row r="705" spans="4:4" x14ac:dyDescent="0.25">
      <c r="D705" s="190"/>
    </row>
    <row r="706" spans="4:4" x14ac:dyDescent="0.25">
      <c r="D706" s="190"/>
    </row>
    <row r="707" spans="4:4" x14ac:dyDescent="0.25">
      <c r="D707" s="190"/>
    </row>
    <row r="708" spans="4:4" x14ac:dyDescent="0.25">
      <c r="D708" s="190"/>
    </row>
    <row r="709" spans="4:4" x14ac:dyDescent="0.25">
      <c r="D709" s="190"/>
    </row>
    <row r="710" spans="4:4" x14ac:dyDescent="0.25">
      <c r="D710" s="190"/>
    </row>
    <row r="711" spans="4:4" x14ac:dyDescent="0.25">
      <c r="D711" s="190"/>
    </row>
    <row r="712" spans="4:4" x14ac:dyDescent="0.25">
      <c r="D712" s="190"/>
    </row>
    <row r="713" spans="4:4" x14ac:dyDescent="0.25">
      <c r="D713" s="190"/>
    </row>
    <row r="714" spans="4:4" x14ac:dyDescent="0.25">
      <c r="D714" s="190"/>
    </row>
    <row r="715" spans="4:4" x14ac:dyDescent="0.25">
      <c r="D715" s="190"/>
    </row>
    <row r="716" spans="4:4" x14ac:dyDescent="0.25">
      <c r="D716" s="190"/>
    </row>
    <row r="717" spans="4:4" x14ac:dyDescent="0.25">
      <c r="D717" s="190"/>
    </row>
    <row r="718" spans="4:4" x14ac:dyDescent="0.25">
      <c r="D718" s="190"/>
    </row>
    <row r="719" spans="4:4" x14ac:dyDescent="0.25">
      <c r="D719" s="190"/>
    </row>
    <row r="720" spans="4:4" x14ac:dyDescent="0.25">
      <c r="D720" s="190"/>
    </row>
    <row r="721" spans="4:4" x14ac:dyDescent="0.25">
      <c r="D721" s="190"/>
    </row>
    <row r="722" spans="4:4" x14ac:dyDescent="0.25">
      <c r="D722" s="190"/>
    </row>
    <row r="723" spans="4:4" x14ac:dyDescent="0.25">
      <c r="D723" s="190"/>
    </row>
    <row r="724" spans="4:4" x14ac:dyDescent="0.25">
      <c r="D724" s="190"/>
    </row>
    <row r="725" spans="4:4" x14ac:dyDescent="0.25">
      <c r="D725" s="190"/>
    </row>
    <row r="726" spans="4:4" x14ac:dyDescent="0.25">
      <c r="D726" s="190"/>
    </row>
    <row r="727" spans="4:4" x14ac:dyDescent="0.25">
      <c r="D727" s="190"/>
    </row>
    <row r="728" spans="4:4" x14ac:dyDescent="0.25">
      <c r="D728" s="190"/>
    </row>
    <row r="729" spans="4:4" x14ac:dyDescent="0.25">
      <c r="D729" s="190"/>
    </row>
    <row r="730" spans="4:4" x14ac:dyDescent="0.25">
      <c r="D730" s="190"/>
    </row>
    <row r="731" spans="4:4" x14ac:dyDescent="0.25">
      <c r="D731" s="190"/>
    </row>
    <row r="732" spans="4:4" x14ac:dyDescent="0.25">
      <c r="D732" s="190"/>
    </row>
    <row r="733" spans="4:4" x14ac:dyDescent="0.25">
      <c r="D733" s="190"/>
    </row>
    <row r="734" spans="4:4" x14ac:dyDescent="0.25">
      <c r="D734" s="190"/>
    </row>
    <row r="735" spans="4:4" x14ac:dyDescent="0.25">
      <c r="D735" s="190"/>
    </row>
    <row r="736" spans="4:4" x14ac:dyDescent="0.25">
      <c r="D736" s="190"/>
    </row>
    <row r="737" spans="4:4" x14ac:dyDescent="0.25">
      <c r="D737" s="190"/>
    </row>
    <row r="738" spans="4:4" x14ac:dyDescent="0.25">
      <c r="D738" s="190"/>
    </row>
    <row r="739" spans="4:4" x14ac:dyDescent="0.25">
      <c r="D739" s="190"/>
    </row>
    <row r="740" spans="4:4" x14ac:dyDescent="0.25">
      <c r="D740" s="190"/>
    </row>
    <row r="741" spans="4:4" x14ac:dyDescent="0.25">
      <c r="D741" s="190"/>
    </row>
    <row r="742" spans="4:4" x14ac:dyDescent="0.25">
      <c r="D742" s="190"/>
    </row>
    <row r="743" spans="4:4" x14ac:dyDescent="0.25">
      <c r="D743" s="190"/>
    </row>
    <row r="744" spans="4:4" x14ac:dyDescent="0.25">
      <c r="D744" s="190"/>
    </row>
    <row r="745" spans="4:4" x14ac:dyDescent="0.25">
      <c r="D745" s="190"/>
    </row>
    <row r="746" spans="4:4" x14ac:dyDescent="0.25">
      <c r="D746" s="190"/>
    </row>
    <row r="747" spans="4:4" x14ac:dyDescent="0.25">
      <c r="D747" s="190"/>
    </row>
    <row r="748" spans="4:4" x14ac:dyDescent="0.25">
      <c r="D748" s="190"/>
    </row>
    <row r="749" spans="4:4" x14ac:dyDescent="0.25">
      <c r="D749" s="190"/>
    </row>
    <row r="750" spans="4:4" x14ac:dyDescent="0.25">
      <c r="D750" s="190"/>
    </row>
    <row r="751" spans="4:4" x14ac:dyDescent="0.25">
      <c r="D751" s="190"/>
    </row>
    <row r="752" spans="4:4" x14ac:dyDescent="0.25">
      <c r="D752" s="190"/>
    </row>
    <row r="753" spans="4:4" x14ac:dyDescent="0.25">
      <c r="D753" s="190"/>
    </row>
    <row r="754" spans="4:4" x14ac:dyDescent="0.25">
      <c r="D754" s="190"/>
    </row>
    <row r="755" spans="4:4" x14ac:dyDescent="0.25">
      <c r="D755" s="190"/>
    </row>
    <row r="756" spans="4:4" x14ac:dyDescent="0.25">
      <c r="D756" s="190"/>
    </row>
    <row r="757" spans="4:4" x14ac:dyDescent="0.25">
      <c r="D757" s="190"/>
    </row>
    <row r="758" spans="4:4" x14ac:dyDescent="0.25">
      <c r="D758" s="190"/>
    </row>
    <row r="759" spans="4:4" x14ac:dyDescent="0.25">
      <c r="D759" s="190"/>
    </row>
    <row r="760" spans="4:4" x14ac:dyDescent="0.25">
      <c r="D760" s="190"/>
    </row>
    <row r="761" spans="4:4" x14ac:dyDescent="0.25">
      <c r="D761" s="190"/>
    </row>
    <row r="762" spans="4:4" x14ac:dyDescent="0.25">
      <c r="D762" s="190"/>
    </row>
    <row r="763" spans="4:4" x14ac:dyDescent="0.25">
      <c r="D763" s="190"/>
    </row>
    <row r="764" spans="4:4" x14ac:dyDescent="0.25">
      <c r="D764" s="190"/>
    </row>
    <row r="765" spans="4:4" x14ac:dyDescent="0.25">
      <c r="D765" s="190"/>
    </row>
    <row r="766" spans="4:4" x14ac:dyDescent="0.25">
      <c r="D766" s="190"/>
    </row>
    <row r="767" spans="4:4" x14ac:dyDescent="0.25">
      <c r="D767" s="190"/>
    </row>
    <row r="768" spans="4:4" x14ac:dyDescent="0.25">
      <c r="D768" s="190"/>
    </row>
    <row r="769" spans="4:4" x14ac:dyDescent="0.25">
      <c r="D769" s="190"/>
    </row>
    <row r="770" spans="4:4" x14ac:dyDescent="0.25">
      <c r="D770" s="190"/>
    </row>
    <row r="771" spans="4:4" x14ac:dyDescent="0.25">
      <c r="D771" s="190"/>
    </row>
    <row r="772" spans="4:4" x14ac:dyDescent="0.25">
      <c r="D772" s="190"/>
    </row>
    <row r="773" spans="4:4" x14ac:dyDescent="0.25">
      <c r="D773" s="190"/>
    </row>
    <row r="774" spans="4:4" x14ac:dyDescent="0.25">
      <c r="D774" s="190"/>
    </row>
    <row r="775" spans="4:4" x14ac:dyDescent="0.25">
      <c r="D775" s="190"/>
    </row>
    <row r="776" spans="4:4" x14ac:dyDescent="0.25">
      <c r="D776" s="190"/>
    </row>
    <row r="777" spans="4:4" x14ac:dyDescent="0.25">
      <c r="D777" s="190"/>
    </row>
    <row r="778" spans="4:4" x14ac:dyDescent="0.25">
      <c r="D778" s="190"/>
    </row>
    <row r="779" spans="4:4" x14ac:dyDescent="0.25">
      <c r="D779" s="190"/>
    </row>
    <row r="780" spans="4:4" x14ac:dyDescent="0.25">
      <c r="D780" s="190"/>
    </row>
    <row r="781" spans="4:4" x14ac:dyDescent="0.25">
      <c r="D781" s="190"/>
    </row>
    <row r="782" spans="4:4" x14ac:dyDescent="0.25">
      <c r="D782" s="190"/>
    </row>
    <row r="783" spans="4:4" x14ac:dyDescent="0.25">
      <c r="D783" s="190"/>
    </row>
    <row r="784" spans="4:4" x14ac:dyDescent="0.25">
      <c r="D784" s="190"/>
    </row>
    <row r="785" spans="4:4" x14ac:dyDescent="0.25">
      <c r="D785" s="190"/>
    </row>
    <row r="786" spans="4:4" x14ac:dyDescent="0.25">
      <c r="D786" s="190"/>
    </row>
    <row r="787" spans="4:4" x14ac:dyDescent="0.25">
      <c r="D787" s="190"/>
    </row>
    <row r="788" spans="4:4" x14ac:dyDescent="0.25">
      <c r="D788" s="190"/>
    </row>
    <row r="789" spans="4:4" x14ac:dyDescent="0.25">
      <c r="D789" s="190"/>
    </row>
    <row r="790" spans="4:4" x14ac:dyDescent="0.25">
      <c r="D790" s="190"/>
    </row>
    <row r="791" spans="4:4" x14ac:dyDescent="0.25">
      <c r="D791" s="190"/>
    </row>
    <row r="792" spans="4:4" x14ac:dyDescent="0.25">
      <c r="D792" s="190"/>
    </row>
    <row r="793" spans="4:4" x14ac:dyDescent="0.25">
      <c r="D793" s="190"/>
    </row>
    <row r="794" spans="4:4" x14ac:dyDescent="0.25">
      <c r="D794" s="190"/>
    </row>
    <row r="795" spans="4:4" x14ac:dyDescent="0.25">
      <c r="D795" s="190"/>
    </row>
    <row r="796" spans="4:4" x14ac:dyDescent="0.25">
      <c r="D796" s="190"/>
    </row>
    <row r="797" spans="4:4" x14ac:dyDescent="0.25">
      <c r="D797" s="190"/>
    </row>
    <row r="798" spans="4:4" x14ac:dyDescent="0.25">
      <c r="D798" s="190"/>
    </row>
    <row r="799" spans="4:4" x14ac:dyDescent="0.25">
      <c r="D799" s="190"/>
    </row>
    <row r="800" spans="4:4" x14ac:dyDescent="0.25">
      <c r="D800" s="190"/>
    </row>
    <row r="801" spans="4:4" x14ac:dyDescent="0.25">
      <c r="D801" s="190"/>
    </row>
    <row r="802" spans="4:4" x14ac:dyDescent="0.25">
      <c r="D802" s="190"/>
    </row>
    <row r="803" spans="4:4" x14ac:dyDescent="0.25">
      <c r="D803" s="190"/>
    </row>
    <row r="804" spans="4:4" x14ac:dyDescent="0.25">
      <c r="D804" s="190"/>
    </row>
    <row r="805" spans="4:4" x14ac:dyDescent="0.25">
      <c r="D805" s="190"/>
    </row>
    <row r="806" spans="4:4" x14ac:dyDescent="0.25">
      <c r="D806" s="190"/>
    </row>
    <row r="807" spans="4:4" x14ac:dyDescent="0.25">
      <c r="D807" s="190"/>
    </row>
    <row r="808" spans="4:4" x14ac:dyDescent="0.25">
      <c r="D808" s="190"/>
    </row>
    <row r="809" spans="4:4" x14ac:dyDescent="0.25">
      <c r="D809" s="190"/>
    </row>
    <row r="810" spans="4:4" x14ac:dyDescent="0.25">
      <c r="D810" s="190"/>
    </row>
    <row r="811" spans="4:4" x14ac:dyDescent="0.25">
      <c r="D811" s="190"/>
    </row>
    <row r="812" spans="4:4" x14ac:dyDescent="0.25">
      <c r="D812" s="190"/>
    </row>
    <row r="813" spans="4:4" x14ac:dyDescent="0.25">
      <c r="D813" s="190"/>
    </row>
    <row r="814" spans="4:4" x14ac:dyDescent="0.25">
      <c r="D814" s="190"/>
    </row>
    <row r="815" spans="4:4" x14ac:dyDescent="0.25">
      <c r="D815" s="190"/>
    </row>
    <row r="816" spans="4:4" x14ac:dyDescent="0.25">
      <c r="D816" s="190"/>
    </row>
    <row r="817" spans="4:4" x14ac:dyDescent="0.25">
      <c r="D817" s="190"/>
    </row>
    <row r="818" spans="4:4" x14ac:dyDescent="0.25">
      <c r="D818" s="190"/>
    </row>
    <row r="819" spans="4:4" x14ac:dyDescent="0.25">
      <c r="D819" s="190"/>
    </row>
    <row r="820" spans="4:4" x14ac:dyDescent="0.25">
      <c r="D820" s="190"/>
    </row>
    <row r="821" spans="4:4" x14ac:dyDescent="0.25">
      <c r="D821" s="190"/>
    </row>
    <row r="822" spans="4:4" x14ac:dyDescent="0.25">
      <c r="D822" s="190"/>
    </row>
    <row r="823" spans="4:4" x14ac:dyDescent="0.25">
      <c r="D823" s="190"/>
    </row>
    <row r="824" spans="4:4" x14ac:dyDescent="0.25">
      <c r="D824" s="190"/>
    </row>
    <row r="825" spans="4:4" x14ac:dyDescent="0.25">
      <c r="D825" s="190"/>
    </row>
    <row r="826" spans="4:4" x14ac:dyDescent="0.25">
      <c r="D826" s="190"/>
    </row>
    <row r="827" spans="4:4" x14ac:dyDescent="0.25">
      <c r="D827" s="190"/>
    </row>
    <row r="828" spans="4:4" x14ac:dyDescent="0.25">
      <c r="D828" s="190"/>
    </row>
    <row r="829" spans="4:4" x14ac:dyDescent="0.25">
      <c r="D829" s="190"/>
    </row>
    <row r="830" spans="4:4" x14ac:dyDescent="0.25">
      <c r="D830" s="190"/>
    </row>
    <row r="831" spans="4:4" x14ac:dyDescent="0.25">
      <c r="D831" s="190"/>
    </row>
    <row r="832" spans="4:4" x14ac:dyDescent="0.25">
      <c r="D832" s="190"/>
    </row>
    <row r="833" spans="4:4" x14ac:dyDescent="0.25">
      <c r="D833" s="190"/>
    </row>
    <row r="834" spans="4:4" x14ac:dyDescent="0.25">
      <c r="D834" s="190"/>
    </row>
    <row r="835" spans="4:4" x14ac:dyDescent="0.25">
      <c r="D835" s="190"/>
    </row>
    <row r="836" spans="4:4" x14ac:dyDescent="0.25">
      <c r="D836" s="190"/>
    </row>
    <row r="837" spans="4:4" x14ac:dyDescent="0.25">
      <c r="D837" s="190"/>
    </row>
    <row r="838" spans="4:4" x14ac:dyDescent="0.25">
      <c r="D838" s="190"/>
    </row>
    <row r="839" spans="4:4" x14ac:dyDescent="0.25">
      <c r="D839" s="190"/>
    </row>
    <row r="840" spans="4:4" x14ac:dyDescent="0.25">
      <c r="D840" s="190"/>
    </row>
    <row r="841" spans="4:4" x14ac:dyDescent="0.25">
      <c r="D841" s="190"/>
    </row>
    <row r="842" spans="4:4" x14ac:dyDescent="0.25">
      <c r="D842" s="190"/>
    </row>
    <row r="843" spans="4:4" x14ac:dyDescent="0.25">
      <c r="D843" s="190"/>
    </row>
    <row r="844" spans="4:4" x14ac:dyDescent="0.25">
      <c r="D844" s="190"/>
    </row>
    <row r="845" spans="4:4" x14ac:dyDescent="0.25">
      <c r="D845" s="190"/>
    </row>
    <row r="846" spans="4:4" x14ac:dyDescent="0.25">
      <c r="D846" s="190"/>
    </row>
    <row r="847" spans="4:4" x14ac:dyDescent="0.25">
      <c r="D847" s="190"/>
    </row>
    <row r="848" spans="4:4" x14ac:dyDescent="0.25">
      <c r="D848" s="190"/>
    </row>
    <row r="849" spans="4:4" x14ac:dyDescent="0.25">
      <c r="D849" s="190"/>
    </row>
    <row r="850" spans="4:4" x14ac:dyDescent="0.25">
      <c r="D850" s="190"/>
    </row>
    <row r="851" spans="4:4" x14ac:dyDescent="0.25">
      <c r="D851" s="190"/>
    </row>
    <row r="852" spans="4:4" x14ac:dyDescent="0.25">
      <c r="D852" s="190"/>
    </row>
    <row r="853" spans="4:4" x14ac:dyDescent="0.25">
      <c r="D853" s="190"/>
    </row>
    <row r="854" spans="4:4" x14ac:dyDescent="0.25">
      <c r="D854" s="190"/>
    </row>
    <row r="855" spans="4:4" x14ac:dyDescent="0.25">
      <c r="D855" s="190"/>
    </row>
    <row r="856" spans="4:4" x14ac:dyDescent="0.25">
      <c r="D856" s="190"/>
    </row>
    <row r="857" spans="4:4" x14ac:dyDescent="0.25">
      <c r="D857" s="190"/>
    </row>
    <row r="858" spans="4:4" x14ac:dyDescent="0.25">
      <c r="D858" s="190"/>
    </row>
    <row r="859" spans="4:4" x14ac:dyDescent="0.25">
      <c r="D859" s="190"/>
    </row>
    <row r="860" spans="4:4" x14ac:dyDescent="0.25">
      <c r="D860" s="190"/>
    </row>
    <row r="861" spans="4:4" x14ac:dyDescent="0.25">
      <c r="D861" s="190"/>
    </row>
    <row r="862" spans="4:4" x14ac:dyDescent="0.25">
      <c r="D862" s="190"/>
    </row>
    <row r="863" spans="4:4" x14ac:dyDescent="0.25">
      <c r="D863" s="190"/>
    </row>
    <row r="864" spans="4:4" x14ac:dyDescent="0.25">
      <c r="D864" s="190"/>
    </row>
    <row r="865" spans="4:4" x14ac:dyDescent="0.25">
      <c r="D865" s="190"/>
    </row>
    <row r="866" spans="4:4" x14ac:dyDescent="0.25">
      <c r="D866" s="190"/>
    </row>
    <row r="867" spans="4:4" x14ac:dyDescent="0.25">
      <c r="D867" s="190"/>
    </row>
    <row r="868" spans="4:4" x14ac:dyDescent="0.25">
      <c r="D868" s="190"/>
    </row>
    <row r="869" spans="4:4" x14ac:dyDescent="0.25">
      <c r="D869" s="190"/>
    </row>
    <row r="870" spans="4:4" x14ac:dyDescent="0.25">
      <c r="D870" s="190"/>
    </row>
    <row r="871" spans="4:4" x14ac:dyDescent="0.25">
      <c r="D871" s="190"/>
    </row>
    <row r="872" spans="4:4" x14ac:dyDescent="0.25">
      <c r="D872" s="190"/>
    </row>
    <row r="873" spans="4:4" x14ac:dyDescent="0.25">
      <c r="D873" s="190"/>
    </row>
    <row r="874" spans="4:4" x14ac:dyDescent="0.25">
      <c r="D874" s="190"/>
    </row>
    <row r="875" spans="4:4" x14ac:dyDescent="0.25">
      <c r="D875" s="190"/>
    </row>
    <row r="876" spans="4:4" x14ac:dyDescent="0.25">
      <c r="D876" s="190"/>
    </row>
    <row r="877" spans="4:4" x14ac:dyDescent="0.25">
      <c r="D877" s="190"/>
    </row>
    <row r="878" spans="4:4" x14ac:dyDescent="0.25">
      <c r="D878" s="190"/>
    </row>
    <row r="879" spans="4:4" x14ac:dyDescent="0.25">
      <c r="D879" s="190"/>
    </row>
    <row r="880" spans="4:4" x14ac:dyDescent="0.25">
      <c r="D880" s="190"/>
    </row>
    <row r="881" spans="4:4" x14ac:dyDescent="0.25">
      <c r="D881" s="190"/>
    </row>
    <row r="882" spans="4:4" x14ac:dyDescent="0.25">
      <c r="D882" s="190"/>
    </row>
    <row r="883" spans="4:4" x14ac:dyDescent="0.25">
      <c r="D883" s="190"/>
    </row>
    <row r="884" spans="4:4" x14ac:dyDescent="0.25">
      <c r="D884" s="190"/>
    </row>
    <row r="885" spans="4:4" x14ac:dyDescent="0.25">
      <c r="D885" s="190"/>
    </row>
    <row r="886" spans="4:4" x14ac:dyDescent="0.25">
      <c r="D886" s="190"/>
    </row>
    <row r="887" spans="4:4" x14ac:dyDescent="0.25">
      <c r="D887" s="190"/>
    </row>
    <row r="888" spans="4:4" x14ac:dyDescent="0.25">
      <c r="D888" s="190"/>
    </row>
    <row r="889" spans="4:4" x14ac:dyDescent="0.25">
      <c r="D889" s="190"/>
    </row>
    <row r="890" spans="4:4" x14ac:dyDescent="0.25">
      <c r="D890" s="190"/>
    </row>
    <row r="891" spans="4:4" x14ac:dyDescent="0.25">
      <c r="D891" s="190"/>
    </row>
    <row r="892" spans="4:4" x14ac:dyDescent="0.25">
      <c r="D892" s="190"/>
    </row>
    <row r="893" spans="4:4" x14ac:dyDescent="0.25">
      <c r="D893" s="190"/>
    </row>
    <row r="894" spans="4:4" x14ac:dyDescent="0.25">
      <c r="D894" s="190"/>
    </row>
    <row r="895" spans="4:4" x14ac:dyDescent="0.25">
      <c r="D895" s="190"/>
    </row>
    <row r="896" spans="4:4" x14ac:dyDescent="0.25">
      <c r="D896" s="190"/>
    </row>
    <row r="897" spans="4:4" x14ac:dyDescent="0.25">
      <c r="D897" s="190"/>
    </row>
    <row r="898" spans="4:4" x14ac:dyDescent="0.25">
      <c r="D898" s="190"/>
    </row>
    <row r="899" spans="4:4" x14ac:dyDescent="0.25">
      <c r="D899" s="190"/>
    </row>
    <row r="900" spans="4:4" x14ac:dyDescent="0.25">
      <c r="D900" s="190"/>
    </row>
    <row r="901" spans="4:4" x14ac:dyDescent="0.25">
      <c r="D901" s="190"/>
    </row>
    <row r="902" spans="4:4" x14ac:dyDescent="0.25">
      <c r="D902" s="190"/>
    </row>
    <row r="903" spans="4:4" x14ac:dyDescent="0.25">
      <c r="D903" s="190"/>
    </row>
    <row r="904" spans="4:4" x14ac:dyDescent="0.25">
      <c r="D904" s="190"/>
    </row>
    <row r="905" spans="4:4" x14ac:dyDescent="0.25">
      <c r="D905" s="190"/>
    </row>
    <row r="906" spans="4:4" x14ac:dyDescent="0.25">
      <c r="D906" s="190"/>
    </row>
    <row r="907" spans="4:4" x14ac:dyDescent="0.25">
      <c r="D907" s="190"/>
    </row>
    <row r="908" spans="4:4" x14ac:dyDescent="0.25">
      <c r="D908" s="190"/>
    </row>
    <row r="909" spans="4:4" x14ac:dyDescent="0.25">
      <c r="D909" s="190"/>
    </row>
    <row r="910" spans="4:4" x14ac:dyDescent="0.25">
      <c r="D910" s="190"/>
    </row>
    <row r="911" spans="4:4" x14ac:dyDescent="0.25">
      <c r="D911" s="190"/>
    </row>
    <row r="912" spans="4:4" x14ac:dyDescent="0.25">
      <c r="D912" s="190"/>
    </row>
    <row r="913" spans="4:4" x14ac:dyDescent="0.25">
      <c r="D913" s="190"/>
    </row>
    <row r="914" spans="4:4" x14ac:dyDescent="0.25">
      <c r="D914" s="190"/>
    </row>
    <row r="915" spans="4:4" x14ac:dyDescent="0.25">
      <c r="D915" s="190"/>
    </row>
    <row r="916" spans="4:4" x14ac:dyDescent="0.25">
      <c r="D916" s="190"/>
    </row>
    <row r="917" spans="4:4" x14ac:dyDescent="0.25">
      <c r="D917" s="190"/>
    </row>
    <row r="918" spans="4:4" x14ac:dyDescent="0.25">
      <c r="D918" s="190"/>
    </row>
    <row r="919" spans="4:4" x14ac:dyDescent="0.25">
      <c r="D919" s="190"/>
    </row>
    <row r="920" spans="4:4" x14ac:dyDescent="0.25">
      <c r="D920" s="190"/>
    </row>
    <row r="921" spans="4:4" x14ac:dyDescent="0.25">
      <c r="D921" s="190"/>
    </row>
    <row r="922" spans="4:4" x14ac:dyDescent="0.25">
      <c r="D922" s="190"/>
    </row>
    <row r="923" spans="4:4" x14ac:dyDescent="0.25">
      <c r="D923" s="190"/>
    </row>
    <row r="924" spans="4:4" x14ac:dyDescent="0.25">
      <c r="D924" s="190"/>
    </row>
    <row r="925" spans="4:4" x14ac:dyDescent="0.25">
      <c r="D925" s="190"/>
    </row>
    <row r="926" spans="4:4" x14ac:dyDescent="0.25">
      <c r="D926" s="190"/>
    </row>
    <row r="927" spans="4:4" x14ac:dyDescent="0.25">
      <c r="D927" s="190"/>
    </row>
    <row r="928" spans="4:4" x14ac:dyDescent="0.25">
      <c r="D928" s="190"/>
    </row>
    <row r="929" spans="4:4" x14ac:dyDescent="0.25">
      <c r="D929" s="190"/>
    </row>
    <row r="930" spans="4:4" x14ac:dyDescent="0.25">
      <c r="D930" s="190"/>
    </row>
    <row r="931" spans="4:4" x14ac:dyDescent="0.25">
      <c r="D931" s="190"/>
    </row>
    <row r="932" spans="4:4" x14ac:dyDescent="0.25">
      <c r="D932" s="190"/>
    </row>
    <row r="933" spans="4:4" x14ac:dyDescent="0.25">
      <c r="D933" s="190"/>
    </row>
    <row r="934" spans="4:4" x14ac:dyDescent="0.25">
      <c r="D934" s="190"/>
    </row>
    <row r="935" spans="4:4" x14ac:dyDescent="0.25">
      <c r="D935" s="190"/>
    </row>
    <row r="936" spans="4:4" x14ac:dyDescent="0.25">
      <c r="D936" s="190"/>
    </row>
    <row r="937" spans="4:4" x14ac:dyDescent="0.25">
      <c r="D937" s="190"/>
    </row>
    <row r="938" spans="4:4" x14ac:dyDescent="0.25">
      <c r="D938" s="190"/>
    </row>
    <row r="939" spans="4:4" x14ac:dyDescent="0.25">
      <c r="D939" s="190"/>
    </row>
    <row r="940" spans="4:4" x14ac:dyDescent="0.25">
      <c r="D940" s="190"/>
    </row>
    <row r="941" spans="4:4" x14ac:dyDescent="0.25">
      <c r="D941" s="190"/>
    </row>
    <row r="942" spans="4:4" x14ac:dyDescent="0.25">
      <c r="D942" s="190"/>
    </row>
    <row r="943" spans="4:4" x14ac:dyDescent="0.25">
      <c r="D943" s="190"/>
    </row>
    <row r="944" spans="4:4" x14ac:dyDescent="0.25">
      <c r="D944" s="190"/>
    </row>
    <row r="945" spans="4:4" x14ac:dyDescent="0.25">
      <c r="D945" s="190"/>
    </row>
    <row r="946" spans="4:4" x14ac:dyDescent="0.25">
      <c r="D946" s="190"/>
    </row>
    <row r="947" spans="4:4" x14ac:dyDescent="0.25">
      <c r="D947" s="190"/>
    </row>
    <row r="948" spans="4:4" x14ac:dyDescent="0.25">
      <c r="D948" s="190"/>
    </row>
    <row r="949" spans="4:4" x14ac:dyDescent="0.25">
      <c r="D949" s="190"/>
    </row>
    <row r="950" spans="4:4" x14ac:dyDescent="0.25">
      <c r="D950" s="190"/>
    </row>
    <row r="951" spans="4:4" x14ac:dyDescent="0.25">
      <c r="D951" s="190"/>
    </row>
    <row r="952" spans="4:4" x14ac:dyDescent="0.25">
      <c r="D952" s="190"/>
    </row>
    <row r="953" spans="4:4" x14ac:dyDescent="0.25">
      <c r="D953" s="190"/>
    </row>
    <row r="954" spans="4:4" x14ac:dyDescent="0.25">
      <c r="D954" s="190"/>
    </row>
    <row r="955" spans="4:4" x14ac:dyDescent="0.25">
      <c r="D955" s="190"/>
    </row>
    <row r="956" spans="4:4" x14ac:dyDescent="0.25">
      <c r="D956" s="190"/>
    </row>
    <row r="957" spans="4:4" x14ac:dyDescent="0.25">
      <c r="D957" s="190"/>
    </row>
    <row r="958" spans="4:4" x14ac:dyDescent="0.25">
      <c r="D958" s="190"/>
    </row>
    <row r="959" spans="4:4" x14ac:dyDescent="0.25">
      <c r="D959" s="190"/>
    </row>
    <row r="960" spans="4:4" x14ac:dyDescent="0.25">
      <c r="D960" s="190"/>
    </row>
    <row r="961" spans="4:4" x14ac:dyDescent="0.25">
      <c r="D961" s="190"/>
    </row>
    <row r="962" spans="4:4" x14ac:dyDescent="0.25">
      <c r="D962" s="190"/>
    </row>
    <row r="963" spans="4:4" x14ac:dyDescent="0.25">
      <c r="D963" s="190"/>
    </row>
    <row r="964" spans="4:4" x14ac:dyDescent="0.25">
      <c r="D964" s="190"/>
    </row>
    <row r="965" spans="4:4" x14ac:dyDescent="0.25">
      <c r="D965" s="190"/>
    </row>
    <row r="966" spans="4:4" x14ac:dyDescent="0.25">
      <c r="D966" s="190"/>
    </row>
    <row r="967" spans="4:4" x14ac:dyDescent="0.25">
      <c r="D967" s="190"/>
    </row>
    <row r="968" spans="4:4" x14ac:dyDescent="0.25">
      <c r="D968" s="190"/>
    </row>
    <row r="969" spans="4:4" x14ac:dyDescent="0.25">
      <c r="D969" s="190"/>
    </row>
    <row r="970" spans="4:4" x14ac:dyDescent="0.25">
      <c r="D970" s="190"/>
    </row>
    <row r="971" spans="4:4" x14ac:dyDescent="0.25">
      <c r="D971" s="190"/>
    </row>
    <row r="972" spans="4:4" x14ac:dyDescent="0.25">
      <c r="D972" s="190"/>
    </row>
    <row r="973" spans="4:4" x14ac:dyDescent="0.25">
      <c r="D973" s="190"/>
    </row>
    <row r="974" spans="4:4" x14ac:dyDescent="0.25">
      <c r="D974" s="190"/>
    </row>
    <row r="975" spans="4:4" x14ac:dyDescent="0.25">
      <c r="D975" s="190"/>
    </row>
    <row r="976" spans="4:4" x14ac:dyDescent="0.25">
      <c r="D976" s="190"/>
    </row>
    <row r="977" spans="4:4" x14ac:dyDescent="0.25">
      <c r="D977" s="190"/>
    </row>
    <row r="978" spans="4:4" x14ac:dyDescent="0.25">
      <c r="D978" s="190"/>
    </row>
    <row r="979" spans="4:4" x14ac:dyDescent="0.25">
      <c r="D979" s="190"/>
    </row>
    <row r="980" spans="4:4" x14ac:dyDescent="0.25">
      <c r="D980" s="190"/>
    </row>
    <row r="981" spans="4:4" x14ac:dyDescent="0.25">
      <c r="D981" s="190"/>
    </row>
    <row r="982" spans="4:4" x14ac:dyDescent="0.25">
      <c r="D982" s="190"/>
    </row>
    <row r="983" spans="4:4" x14ac:dyDescent="0.25">
      <c r="D983" s="190"/>
    </row>
    <row r="984" spans="4:4" x14ac:dyDescent="0.25">
      <c r="D984" s="190"/>
    </row>
    <row r="985" spans="4:4" x14ac:dyDescent="0.25">
      <c r="D985" s="190"/>
    </row>
    <row r="986" spans="4:4" x14ac:dyDescent="0.25">
      <c r="D986" s="190"/>
    </row>
    <row r="987" spans="4:4" x14ac:dyDescent="0.25">
      <c r="D987" s="190"/>
    </row>
    <row r="988" spans="4:4" x14ac:dyDescent="0.25">
      <c r="D988" s="190"/>
    </row>
    <row r="989" spans="4:4" x14ac:dyDescent="0.25">
      <c r="D989" s="190"/>
    </row>
    <row r="990" spans="4:4" x14ac:dyDescent="0.25">
      <c r="D990" s="190"/>
    </row>
    <row r="991" spans="4:4" x14ac:dyDescent="0.25">
      <c r="D991" s="190"/>
    </row>
    <row r="992" spans="4:4" x14ac:dyDescent="0.25">
      <c r="D992" s="190"/>
    </row>
    <row r="993" spans="4:4" x14ac:dyDescent="0.25">
      <c r="D993" s="190"/>
    </row>
    <row r="994" spans="4:4" x14ac:dyDescent="0.25">
      <c r="D994" s="190"/>
    </row>
    <row r="995" spans="4:4" x14ac:dyDescent="0.25">
      <c r="D995" s="190"/>
    </row>
    <row r="996" spans="4:4" x14ac:dyDescent="0.25">
      <c r="D996" s="190"/>
    </row>
    <row r="997" spans="4:4" x14ac:dyDescent="0.25">
      <c r="D997" s="190"/>
    </row>
    <row r="998" spans="4:4" x14ac:dyDescent="0.25">
      <c r="D998" s="190"/>
    </row>
    <row r="999" spans="4:4" x14ac:dyDescent="0.25">
      <c r="D999" s="190"/>
    </row>
    <row r="1000" spans="4:4" x14ac:dyDescent="0.25">
      <c r="D1000" s="190"/>
    </row>
    <row r="1001" spans="4:4" x14ac:dyDescent="0.25">
      <c r="D1001" s="190"/>
    </row>
    <row r="1002" spans="4:4" x14ac:dyDescent="0.25">
      <c r="D1002" s="190"/>
    </row>
    <row r="1003" spans="4:4" x14ac:dyDescent="0.25">
      <c r="D1003" s="190"/>
    </row>
    <row r="1004" spans="4:4" x14ac:dyDescent="0.25">
      <c r="D1004" s="190"/>
    </row>
    <row r="1005" spans="4:4" x14ac:dyDescent="0.25">
      <c r="D1005" s="190"/>
    </row>
    <row r="1006" spans="4:4" x14ac:dyDescent="0.25">
      <c r="D1006" s="190"/>
    </row>
    <row r="1007" spans="4:4" x14ac:dyDescent="0.25">
      <c r="D1007" s="190"/>
    </row>
    <row r="1008" spans="4:4" x14ac:dyDescent="0.25">
      <c r="D1008" s="190"/>
    </row>
    <row r="1009" spans="4:4" x14ac:dyDescent="0.25">
      <c r="D1009" s="190"/>
    </row>
    <row r="1010" spans="4:4" x14ac:dyDescent="0.25">
      <c r="D1010" s="190"/>
    </row>
    <row r="1011" spans="4:4" x14ac:dyDescent="0.25">
      <c r="D1011" s="190"/>
    </row>
    <row r="1012" spans="4:4" x14ac:dyDescent="0.25">
      <c r="D1012" s="190"/>
    </row>
    <row r="1013" spans="4:4" x14ac:dyDescent="0.25">
      <c r="D1013" s="190"/>
    </row>
    <row r="1014" spans="4:4" x14ac:dyDescent="0.25">
      <c r="D1014" s="190"/>
    </row>
    <row r="1015" spans="4:4" x14ac:dyDescent="0.25">
      <c r="D1015" s="190"/>
    </row>
    <row r="1016" spans="4:4" x14ac:dyDescent="0.25">
      <c r="D1016" s="190"/>
    </row>
    <row r="1017" spans="4:4" x14ac:dyDescent="0.25">
      <c r="D1017" s="190"/>
    </row>
    <row r="1018" spans="4:4" x14ac:dyDescent="0.25">
      <c r="D1018" s="190"/>
    </row>
    <row r="1019" spans="4:4" x14ac:dyDescent="0.25">
      <c r="D1019" s="190"/>
    </row>
    <row r="1020" spans="4:4" x14ac:dyDescent="0.25">
      <c r="D1020" s="190"/>
    </row>
    <row r="1021" spans="4:4" x14ac:dyDescent="0.25">
      <c r="D1021" s="190"/>
    </row>
    <row r="1022" spans="4:4" x14ac:dyDescent="0.25">
      <c r="D1022" s="190"/>
    </row>
    <row r="1023" spans="4:4" x14ac:dyDescent="0.25">
      <c r="D1023" s="190"/>
    </row>
    <row r="1024" spans="4:4" x14ac:dyDescent="0.25">
      <c r="D1024" s="190"/>
    </row>
    <row r="1025" spans="4:4" x14ac:dyDescent="0.25">
      <c r="D1025" s="190"/>
    </row>
    <row r="1026" spans="4:4" x14ac:dyDescent="0.25">
      <c r="D1026" s="190"/>
    </row>
    <row r="1027" spans="4:4" x14ac:dyDescent="0.25">
      <c r="D1027" s="190"/>
    </row>
    <row r="1028" spans="4:4" x14ac:dyDescent="0.25">
      <c r="D1028" s="190"/>
    </row>
    <row r="1029" spans="4:4" x14ac:dyDescent="0.25">
      <c r="D1029" s="190"/>
    </row>
    <row r="1030" spans="4:4" x14ac:dyDescent="0.25">
      <c r="D1030" s="190"/>
    </row>
    <row r="1031" spans="4:4" x14ac:dyDescent="0.25">
      <c r="D1031" s="190"/>
    </row>
    <row r="1032" spans="4:4" x14ac:dyDescent="0.25">
      <c r="D1032" s="190"/>
    </row>
    <row r="1033" spans="4:4" x14ac:dyDescent="0.25">
      <c r="D1033" s="190"/>
    </row>
    <row r="1034" spans="4:4" x14ac:dyDescent="0.25">
      <c r="D1034" s="190"/>
    </row>
    <row r="1035" spans="4:4" x14ac:dyDescent="0.25">
      <c r="D1035" s="190"/>
    </row>
    <row r="1036" spans="4:4" x14ac:dyDescent="0.25">
      <c r="D1036" s="190"/>
    </row>
    <row r="1037" spans="4:4" x14ac:dyDescent="0.25">
      <c r="D1037" s="190"/>
    </row>
    <row r="1038" spans="4:4" x14ac:dyDescent="0.25">
      <c r="D1038" s="190"/>
    </row>
    <row r="1039" spans="4:4" x14ac:dyDescent="0.25">
      <c r="D1039" s="190"/>
    </row>
    <row r="1040" spans="4:4" x14ac:dyDescent="0.25">
      <c r="D1040" s="190"/>
    </row>
    <row r="1041" spans="4:4" x14ac:dyDescent="0.25">
      <c r="D1041" s="190"/>
    </row>
    <row r="1042" spans="4:4" x14ac:dyDescent="0.25">
      <c r="D1042" s="190"/>
    </row>
    <row r="1043" spans="4:4" x14ac:dyDescent="0.25">
      <c r="D1043" s="190"/>
    </row>
    <row r="1044" spans="4:4" x14ac:dyDescent="0.25">
      <c r="D1044" s="190"/>
    </row>
    <row r="1045" spans="4:4" x14ac:dyDescent="0.25">
      <c r="D1045" s="190"/>
    </row>
    <row r="1046" spans="4:4" x14ac:dyDescent="0.25">
      <c r="D1046" s="190"/>
    </row>
    <row r="1047" spans="4:4" x14ac:dyDescent="0.25">
      <c r="D1047" s="190"/>
    </row>
    <row r="1048" spans="4:4" x14ac:dyDescent="0.25">
      <c r="D1048" s="190"/>
    </row>
    <row r="1049" spans="4:4" x14ac:dyDescent="0.25">
      <c r="D1049" s="190"/>
    </row>
    <row r="1050" spans="4:4" x14ac:dyDescent="0.25">
      <c r="D1050" s="190"/>
    </row>
    <row r="1051" spans="4:4" x14ac:dyDescent="0.25">
      <c r="D1051" s="190"/>
    </row>
    <row r="1052" spans="4:4" x14ac:dyDescent="0.25">
      <c r="D1052" s="190"/>
    </row>
    <row r="1053" spans="4:4" x14ac:dyDescent="0.25">
      <c r="D1053" s="190"/>
    </row>
    <row r="1054" spans="4:4" x14ac:dyDescent="0.25">
      <c r="D1054" s="190"/>
    </row>
    <row r="1055" spans="4:4" x14ac:dyDescent="0.25">
      <c r="D1055" s="190"/>
    </row>
    <row r="1056" spans="4:4" x14ac:dyDescent="0.25">
      <c r="D1056" s="190"/>
    </row>
    <row r="1057" spans="4:4" x14ac:dyDescent="0.25">
      <c r="D1057" s="190"/>
    </row>
    <row r="1058" spans="4:4" x14ac:dyDescent="0.25">
      <c r="D1058" s="190"/>
    </row>
    <row r="1059" spans="4:4" x14ac:dyDescent="0.25">
      <c r="D1059" s="190"/>
    </row>
    <row r="1060" spans="4:4" x14ac:dyDescent="0.25">
      <c r="D1060" s="190"/>
    </row>
    <row r="1061" spans="4:4" x14ac:dyDescent="0.25">
      <c r="D1061" s="190"/>
    </row>
    <row r="1062" spans="4:4" x14ac:dyDescent="0.25">
      <c r="D1062" s="190"/>
    </row>
    <row r="1063" spans="4:4" x14ac:dyDescent="0.25">
      <c r="D1063" s="190"/>
    </row>
    <row r="1064" spans="4:4" x14ac:dyDescent="0.25">
      <c r="D1064" s="190"/>
    </row>
    <row r="1065" spans="4:4" x14ac:dyDescent="0.25">
      <c r="D1065" s="190"/>
    </row>
    <row r="1066" spans="4:4" x14ac:dyDescent="0.25">
      <c r="D1066" s="190"/>
    </row>
    <row r="1067" spans="4:4" x14ac:dyDescent="0.25">
      <c r="D1067" s="190"/>
    </row>
    <row r="1068" spans="4:4" x14ac:dyDescent="0.25">
      <c r="D1068" s="190"/>
    </row>
    <row r="1069" spans="4:4" x14ac:dyDescent="0.25">
      <c r="D1069" s="190"/>
    </row>
    <row r="1070" spans="4:4" x14ac:dyDescent="0.25">
      <c r="D1070" s="190"/>
    </row>
    <row r="1071" spans="4:4" x14ac:dyDescent="0.25">
      <c r="D1071" s="190"/>
    </row>
    <row r="1072" spans="4:4" x14ac:dyDescent="0.25">
      <c r="D1072" s="190"/>
    </row>
    <row r="1073" spans="4:4" x14ac:dyDescent="0.25">
      <c r="D1073" s="190"/>
    </row>
    <row r="1074" spans="4:4" x14ac:dyDescent="0.25">
      <c r="D1074" s="190"/>
    </row>
    <row r="1075" spans="4:4" x14ac:dyDescent="0.25">
      <c r="D1075" s="190"/>
    </row>
    <row r="1076" spans="4:4" x14ac:dyDescent="0.25">
      <c r="D1076" s="190"/>
    </row>
    <row r="1077" spans="4:4" x14ac:dyDescent="0.25">
      <c r="D1077" s="190"/>
    </row>
    <row r="1078" spans="4:4" x14ac:dyDescent="0.25">
      <c r="D1078" s="190"/>
    </row>
    <row r="1079" spans="4:4" x14ac:dyDescent="0.25">
      <c r="D1079" s="190"/>
    </row>
    <row r="1080" spans="4:4" x14ac:dyDescent="0.25">
      <c r="D1080" s="190"/>
    </row>
    <row r="1081" spans="4:4" x14ac:dyDescent="0.25">
      <c r="D1081" s="190"/>
    </row>
    <row r="1082" spans="4:4" x14ac:dyDescent="0.25">
      <c r="D1082" s="190"/>
    </row>
    <row r="1083" spans="4:4" x14ac:dyDescent="0.25">
      <c r="D1083" s="190"/>
    </row>
    <row r="1084" spans="4:4" x14ac:dyDescent="0.25">
      <c r="D1084" s="190"/>
    </row>
    <row r="1085" spans="4:4" x14ac:dyDescent="0.25">
      <c r="D1085" s="190"/>
    </row>
    <row r="1086" spans="4:4" x14ac:dyDescent="0.25">
      <c r="D1086" s="190"/>
    </row>
    <row r="1087" spans="4:4" x14ac:dyDescent="0.25">
      <c r="D1087" s="190"/>
    </row>
    <row r="1088" spans="4:4" x14ac:dyDescent="0.25">
      <c r="D1088" s="190"/>
    </row>
    <row r="1089" spans="4:4" x14ac:dyDescent="0.25">
      <c r="D1089" s="190"/>
    </row>
    <row r="1090" spans="4:4" x14ac:dyDescent="0.25">
      <c r="D1090" s="190"/>
    </row>
    <row r="1091" spans="4:4" x14ac:dyDescent="0.25">
      <c r="D1091" s="190"/>
    </row>
    <row r="1092" spans="4:4" x14ac:dyDescent="0.25">
      <c r="D1092" s="190"/>
    </row>
    <row r="1093" spans="4:4" x14ac:dyDescent="0.25">
      <c r="D1093" s="190"/>
    </row>
    <row r="1094" spans="4:4" x14ac:dyDescent="0.25">
      <c r="D1094" s="190"/>
    </row>
    <row r="1095" spans="4:4" x14ac:dyDescent="0.25">
      <c r="D1095" s="190"/>
    </row>
    <row r="1096" spans="4:4" x14ac:dyDescent="0.25">
      <c r="D1096" s="190"/>
    </row>
    <row r="1097" spans="4:4" x14ac:dyDescent="0.25">
      <c r="D1097" s="190"/>
    </row>
    <row r="1098" spans="4:4" x14ac:dyDescent="0.25">
      <c r="D1098" s="190"/>
    </row>
    <row r="1099" spans="4:4" x14ac:dyDescent="0.25">
      <c r="D1099" s="190"/>
    </row>
    <row r="1100" spans="4:4" x14ac:dyDescent="0.25">
      <c r="D1100" s="190"/>
    </row>
    <row r="1101" spans="4:4" x14ac:dyDescent="0.25">
      <c r="D1101" s="190"/>
    </row>
    <row r="1102" spans="4:4" x14ac:dyDescent="0.25">
      <c r="D1102" s="190"/>
    </row>
    <row r="1103" spans="4:4" x14ac:dyDescent="0.25">
      <c r="D1103" s="190"/>
    </row>
    <row r="1104" spans="4:4" x14ac:dyDescent="0.25">
      <c r="D1104" s="190"/>
    </row>
    <row r="1105" spans="4:4" x14ac:dyDescent="0.25">
      <c r="D1105" s="190"/>
    </row>
    <row r="1106" spans="4:4" x14ac:dyDescent="0.25">
      <c r="D1106" s="190"/>
    </row>
    <row r="1107" spans="4:4" x14ac:dyDescent="0.25">
      <c r="D1107" s="190"/>
    </row>
    <row r="1108" spans="4:4" x14ac:dyDescent="0.25">
      <c r="D1108" s="190"/>
    </row>
    <row r="1109" spans="4:4" x14ac:dyDescent="0.25">
      <c r="D1109" s="190"/>
    </row>
    <row r="1110" spans="4:4" x14ac:dyDescent="0.25">
      <c r="D1110" s="190"/>
    </row>
    <row r="1111" spans="4:4" x14ac:dyDescent="0.25">
      <c r="D1111" s="190"/>
    </row>
    <row r="1112" spans="4:4" x14ac:dyDescent="0.25">
      <c r="D1112" s="190"/>
    </row>
    <row r="1113" spans="4:4" x14ac:dyDescent="0.25">
      <c r="D1113" s="190"/>
    </row>
    <row r="1114" spans="4:4" x14ac:dyDescent="0.25">
      <c r="D1114" s="190"/>
    </row>
    <row r="1115" spans="4:4" x14ac:dyDescent="0.25">
      <c r="D1115" s="190"/>
    </row>
    <row r="1116" spans="4:4" x14ac:dyDescent="0.25">
      <c r="D1116" s="190"/>
    </row>
    <row r="1117" spans="4:4" x14ac:dyDescent="0.25">
      <c r="D1117" s="190"/>
    </row>
    <row r="1118" spans="4:4" x14ac:dyDescent="0.25">
      <c r="D1118" s="190"/>
    </row>
    <row r="1119" spans="4:4" x14ac:dyDescent="0.25">
      <c r="D1119" s="190"/>
    </row>
    <row r="1120" spans="4:4" x14ac:dyDescent="0.25">
      <c r="D1120" s="190"/>
    </row>
    <row r="1121" spans="4:4" x14ac:dyDescent="0.25">
      <c r="D1121" s="190"/>
    </row>
    <row r="1122" spans="4:4" x14ac:dyDescent="0.25">
      <c r="D1122" s="190"/>
    </row>
    <row r="1123" spans="4:4" x14ac:dyDescent="0.25">
      <c r="D1123" s="190"/>
    </row>
    <row r="1124" spans="4:4" x14ac:dyDescent="0.25">
      <c r="D1124" s="190"/>
    </row>
    <row r="1125" spans="4:4" x14ac:dyDescent="0.25">
      <c r="D1125" s="190"/>
    </row>
    <row r="1126" spans="4:4" x14ac:dyDescent="0.25">
      <c r="D1126" s="190"/>
    </row>
    <row r="1127" spans="4:4" x14ac:dyDescent="0.25">
      <c r="D1127" s="190"/>
    </row>
    <row r="1128" spans="4:4" x14ac:dyDescent="0.25">
      <c r="D1128" s="190"/>
    </row>
    <row r="1129" spans="4:4" x14ac:dyDescent="0.25">
      <c r="D1129" s="190"/>
    </row>
    <row r="1130" spans="4:4" x14ac:dyDescent="0.25">
      <c r="D1130" s="190"/>
    </row>
    <row r="1131" spans="4:4" x14ac:dyDescent="0.25">
      <c r="D1131" s="190"/>
    </row>
    <row r="1132" spans="4:4" x14ac:dyDescent="0.25">
      <c r="D1132" s="190"/>
    </row>
    <row r="1133" spans="4:4" x14ac:dyDescent="0.25">
      <c r="D1133" s="190"/>
    </row>
    <row r="1134" spans="4:4" x14ac:dyDescent="0.25">
      <c r="D1134" s="190"/>
    </row>
    <row r="1135" spans="4:4" x14ac:dyDescent="0.25">
      <c r="D1135" s="190"/>
    </row>
    <row r="1136" spans="4:4" x14ac:dyDescent="0.25">
      <c r="D1136" s="190"/>
    </row>
    <row r="1137" spans="4:4" x14ac:dyDescent="0.25">
      <c r="D1137" s="190"/>
    </row>
    <row r="1138" spans="4:4" x14ac:dyDescent="0.25">
      <c r="D1138" s="190"/>
    </row>
    <row r="1139" spans="4:4" x14ac:dyDescent="0.25">
      <c r="D1139" s="190"/>
    </row>
    <row r="1140" spans="4:4" x14ac:dyDescent="0.25">
      <c r="D1140" s="190"/>
    </row>
    <row r="1141" spans="4:4" x14ac:dyDescent="0.25">
      <c r="D1141" s="190"/>
    </row>
    <row r="1142" spans="4:4" x14ac:dyDescent="0.25">
      <c r="D1142" s="190"/>
    </row>
    <row r="1143" spans="4:4" x14ac:dyDescent="0.25">
      <c r="D1143" s="190"/>
    </row>
    <row r="1144" spans="4:4" x14ac:dyDescent="0.25">
      <c r="D1144" s="190"/>
    </row>
    <row r="1145" spans="4:4" x14ac:dyDescent="0.25">
      <c r="D1145" s="190"/>
    </row>
    <row r="1146" spans="4:4" x14ac:dyDescent="0.25">
      <c r="D1146" s="190"/>
    </row>
    <row r="1147" spans="4:4" x14ac:dyDescent="0.25">
      <c r="D1147" s="190"/>
    </row>
    <row r="1148" spans="4:4" x14ac:dyDescent="0.25">
      <c r="D1148" s="190"/>
    </row>
    <row r="1149" spans="4:4" x14ac:dyDescent="0.25">
      <c r="D1149" s="190"/>
    </row>
    <row r="1150" spans="4:4" x14ac:dyDescent="0.25">
      <c r="D1150" s="190"/>
    </row>
    <row r="1151" spans="4:4" x14ac:dyDescent="0.25">
      <c r="D1151" s="190"/>
    </row>
    <row r="1152" spans="4:4" x14ac:dyDescent="0.25">
      <c r="D1152" s="190"/>
    </row>
    <row r="1153" spans="4:4" x14ac:dyDescent="0.25">
      <c r="D1153" s="190"/>
    </row>
    <row r="1154" spans="4:4" x14ac:dyDescent="0.25">
      <c r="D1154" s="190"/>
    </row>
    <row r="1155" spans="4:4" x14ac:dyDescent="0.25">
      <c r="D1155" s="190"/>
    </row>
    <row r="1156" spans="4:4" x14ac:dyDescent="0.25">
      <c r="D1156" s="190"/>
    </row>
    <row r="1157" spans="4:4" x14ac:dyDescent="0.25">
      <c r="D1157" s="190"/>
    </row>
    <row r="1158" spans="4:4" x14ac:dyDescent="0.25">
      <c r="D1158" s="190"/>
    </row>
    <row r="1159" spans="4:4" x14ac:dyDescent="0.25">
      <c r="D1159" s="190"/>
    </row>
    <row r="1160" spans="4:4" x14ac:dyDescent="0.25">
      <c r="D1160" s="190"/>
    </row>
    <row r="1161" spans="4:4" x14ac:dyDescent="0.25">
      <c r="D1161" s="190"/>
    </row>
    <row r="1162" spans="4:4" x14ac:dyDescent="0.25">
      <c r="D1162" s="190"/>
    </row>
    <row r="1163" spans="4:4" x14ac:dyDescent="0.25">
      <c r="D1163" s="190"/>
    </row>
    <row r="1164" spans="4:4" x14ac:dyDescent="0.25">
      <c r="D1164" s="190"/>
    </row>
    <row r="1165" spans="4:4" x14ac:dyDescent="0.25">
      <c r="D1165" s="190"/>
    </row>
    <row r="1166" spans="4:4" x14ac:dyDescent="0.25">
      <c r="D1166" s="190"/>
    </row>
    <row r="1167" spans="4:4" x14ac:dyDescent="0.25">
      <c r="D1167" s="190"/>
    </row>
    <row r="1168" spans="4:4" x14ac:dyDescent="0.25">
      <c r="D1168" s="190"/>
    </row>
    <row r="1169" spans="4:4" x14ac:dyDescent="0.25">
      <c r="D1169" s="190"/>
    </row>
    <row r="1170" spans="4:4" x14ac:dyDescent="0.25">
      <c r="D1170" s="190"/>
    </row>
    <row r="1171" spans="4:4" x14ac:dyDescent="0.25">
      <c r="D1171" s="190"/>
    </row>
    <row r="1172" spans="4:4" x14ac:dyDescent="0.25">
      <c r="D1172" s="190"/>
    </row>
    <row r="1173" spans="4:4" x14ac:dyDescent="0.25">
      <c r="D1173" s="190"/>
    </row>
    <row r="1174" spans="4:4" x14ac:dyDescent="0.25">
      <c r="D1174" s="190"/>
    </row>
    <row r="1175" spans="4:4" x14ac:dyDescent="0.25">
      <c r="D1175" s="190"/>
    </row>
    <row r="1176" spans="4:4" x14ac:dyDescent="0.25">
      <c r="D1176" s="190"/>
    </row>
    <row r="1177" spans="4:4" x14ac:dyDescent="0.25">
      <c r="D1177" s="190"/>
    </row>
    <row r="1178" spans="4:4" x14ac:dyDescent="0.25">
      <c r="D1178" s="190"/>
    </row>
    <row r="1179" spans="4:4" x14ac:dyDescent="0.25">
      <c r="D1179" s="190"/>
    </row>
    <row r="1180" spans="4:4" x14ac:dyDescent="0.25">
      <c r="D1180" s="190"/>
    </row>
    <row r="1181" spans="4:4" x14ac:dyDescent="0.25">
      <c r="D1181" s="190"/>
    </row>
    <row r="1182" spans="4:4" x14ac:dyDescent="0.25">
      <c r="D1182" s="190"/>
    </row>
    <row r="1183" spans="4:4" x14ac:dyDescent="0.25">
      <c r="D1183" s="190"/>
    </row>
    <row r="1184" spans="4:4" x14ac:dyDescent="0.25">
      <c r="D1184" s="190"/>
    </row>
    <row r="1185" spans="4:4" x14ac:dyDescent="0.25">
      <c r="D1185" s="190"/>
    </row>
    <row r="1186" spans="4:4" x14ac:dyDescent="0.25">
      <c r="D1186" s="190"/>
    </row>
    <row r="1187" spans="4:4" x14ac:dyDescent="0.25">
      <c r="D1187" s="190"/>
    </row>
    <row r="1188" spans="4:4" x14ac:dyDescent="0.25">
      <c r="D1188" s="190"/>
    </row>
    <row r="1189" spans="4:4" x14ac:dyDescent="0.25">
      <c r="D1189" s="190"/>
    </row>
    <row r="1190" spans="4:4" x14ac:dyDescent="0.25">
      <c r="D1190" s="190"/>
    </row>
    <row r="1191" spans="4:4" x14ac:dyDescent="0.25">
      <c r="D1191" s="190"/>
    </row>
    <row r="1192" spans="4:4" x14ac:dyDescent="0.25">
      <c r="D1192" s="190"/>
    </row>
    <row r="1193" spans="4:4" x14ac:dyDescent="0.25">
      <c r="D1193" s="190"/>
    </row>
    <row r="1194" spans="4:4" x14ac:dyDescent="0.25">
      <c r="D1194" s="190"/>
    </row>
    <row r="1195" spans="4:4" x14ac:dyDescent="0.25">
      <c r="D1195" s="190"/>
    </row>
    <row r="1196" spans="4:4" x14ac:dyDescent="0.25">
      <c r="D1196" s="190"/>
    </row>
    <row r="1197" spans="4:4" x14ac:dyDescent="0.25">
      <c r="D1197" s="190"/>
    </row>
    <row r="1198" spans="4:4" x14ac:dyDescent="0.25">
      <c r="D1198" s="190"/>
    </row>
    <row r="1199" spans="4:4" x14ac:dyDescent="0.25">
      <c r="D1199" s="190"/>
    </row>
    <row r="1200" spans="4:4" x14ac:dyDescent="0.25">
      <c r="D1200" s="190"/>
    </row>
    <row r="1201" spans="4:4" x14ac:dyDescent="0.25">
      <c r="D1201" s="190"/>
    </row>
    <row r="1202" spans="4:4" x14ac:dyDescent="0.25">
      <c r="D1202" s="190"/>
    </row>
    <row r="1203" spans="4:4" x14ac:dyDescent="0.25">
      <c r="D1203" s="190"/>
    </row>
    <row r="1204" spans="4:4" x14ac:dyDescent="0.25">
      <c r="D1204" s="190"/>
    </row>
    <row r="1205" spans="4:4" x14ac:dyDescent="0.25">
      <c r="D1205" s="190"/>
    </row>
    <row r="1206" spans="4:4" x14ac:dyDescent="0.25">
      <c r="D1206" s="190"/>
    </row>
    <row r="1207" spans="4:4" x14ac:dyDescent="0.25">
      <c r="D1207" s="190"/>
    </row>
    <row r="1208" spans="4:4" x14ac:dyDescent="0.25">
      <c r="D1208" s="190"/>
    </row>
    <row r="1209" spans="4:4" x14ac:dyDescent="0.25">
      <c r="D1209" s="190"/>
    </row>
    <row r="1210" spans="4:4" x14ac:dyDescent="0.25">
      <c r="D1210" s="190"/>
    </row>
    <row r="1211" spans="4:4" x14ac:dyDescent="0.25">
      <c r="D1211" s="190"/>
    </row>
    <row r="1212" spans="4:4" x14ac:dyDescent="0.25">
      <c r="D1212" s="190"/>
    </row>
    <row r="1213" spans="4:4" x14ac:dyDescent="0.25">
      <c r="D1213" s="190"/>
    </row>
    <row r="1214" spans="4:4" x14ac:dyDescent="0.25">
      <c r="D1214" s="190"/>
    </row>
    <row r="1215" spans="4:4" x14ac:dyDescent="0.25">
      <c r="D1215" s="190"/>
    </row>
    <row r="1216" spans="4:4" x14ac:dyDescent="0.25">
      <c r="D1216" s="190"/>
    </row>
    <row r="1217" spans="4:4" x14ac:dyDescent="0.25">
      <c r="D1217" s="190"/>
    </row>
    <row r="1218" spans="4:4" x14ac:dyDescent="0.25">
      <c r="D1218" s="190"/>
    </row>
    <row r="1219" spans="4:4" x14ac:dyDescent="0.25">
      <c r="D1219" s="190"/>
    </row>
    <row r="1220" spans="4:4" x14ac:dyDescent="0.25">
      <c r="D1220" s="190"/>
    </row>
    <row r="1221" spans="4:4" x14ac:dyDescent="0.25">
      <c r="D1221" s="190"/>
    </row>
    <row r="1222" spans="4:4" x14ac:dyDescent="0.25">
      <c r="D1222" s="190"/>
    </row>
    <row r="1223" spans="4:4" x14ac:dyDescent="0.25">
      <c r="D1223" s="190"/>
    </row>
    <row r="1224" spans="4:4" x14ac:dyDescent="0.25">
      <c r="D1224" s="190"/>
    </row>
    <row r="1225" spans="4:4" x14ac:dyDescent="0.25">
      <c r="D1225" s="190"/>
    </row>
    <row r="1226" spans="4:4" x14ac:dyDescent="0.25">
      <c r="D1226" s="190"/>
    </row>
    <row r="1227" spans="4:4" x14ac:dyDescent="0.25">
      <c r="D1227" s="190"/>
    </row>
    <row r="1228" spans="4:4" x14ac:dyDescent="0.25">
      <c r="D1228" s="190"/>
    </row>
    <row r="1229" spans="4:4" x14ac:dyDescent="0.25">
      <c r="D1229" s="190"/>
    </row>
    <row r="1230" spans="4:4" x14ac:dyDescent="0.25">
      <c r="D1230" s="190"/>
    </row>
    <row r="1231" spans="4:4" x14ac:dyDescent="0.25">
      <c r="D1231" s="190"/>
    </row>
    <row r="1232" spans="4:4" x14ac:dyDescent="0.25">
      <c r="D1232" s="190"/>
    </row>
    <row r="1233" spans="4:4" x14ac:dyDescent="0.25">
      <c r="D1233" s="190"/>
    </row>
    <row r="1234" spans="4:4" x14ac:dyDescent="0.25">
      <c r="D1234" s="190"/>
    </row>
    <row r="1235" spans="4:4" x14ac:dyDescent="0.25">
      <c r="D1235" s="190"/>
    </row>
    <row r="1236" spans="4:4" x14ac:dyDescent="0.25">
      <c r="D1236" s="190"/>
    </row>
    <row r="1237" spans="4:4" x14ac:dyDescent="0.25">
      <c r="D1237" s="190"/>
    </row>
    <row r="1238" spans="4:4" x14ac:dyDescent="0.25">
      <c r="D1238" s="190"/>
    </row>
    <row r="1239" spans="4:4" x14ac:dyDescent="0.25">
      <c r="D1239" s="190"/>
    </row>
    <row r="1240" spans="4:4" x14ac:dyDescent="0.25">
      <c r="D1240" s="190"/>
    </row>
    <row r="1241" spans="4:4" x14ac:dyDescent="0.25">
      <c r="D1241" s="190"/>
    </row>
    <row r="1242" spans="4:4" x14ac:dyDescent="0.25">
      <c r="D1242" s="190"/>
    </row>
    <row r="1243" spans="4:4" x14ac:dyDescent="0.25">
      <c r="D1243" s="190"/>
    </row>
    <row r="1244" spans="4:4" x14ac:dyDescent="0.25">
      <c r="D1244" s="190"/>
    </row>
    <row r="1245" spans="4:4" x14ac:dyDescent="0.25">
      <c r="D1245" s="190"/>
    </row>
    <row r="1246" spans="4:4" x14ac:dyDescent="0.25">
      <c r="D1246" s="190"/>
    </row>
    <row r="1247" spans="4:4" x14ac:dyDescent="0.25">
      <c r="D1247" s="190"/>
    </row>
    <row r="1248" spans="4:4" x14ac:dyDescent="0.25">
      <c r="D1248" s="190"/>
    </row>
    <row r="1249" spans="4:4" x14ac:dyDescent="0.25">
      <c r="D1249" s="190"/>
    </row>
    <row r="1250" spans="4:4" x14ac:dyDescent="0.25">
      <c r="D1250" s="190"/>
    </row>
    <row r="1251" spans="4:4" x14ac:dyDescent="0.25">
      <c r="D1251" s="190"/>
    </row>
    <row r="1252" spans="4:4" x14ac:dyDescent="0.25">
      <c r="D1252" s="190"/>
    </row>
    <row r="1253" spans="4:4" x14ac:dyDescent="0.25">
      <c r="D1253" s="190"/>
    </row>
    <row r="1254" spans="4:4" x14ac:dyDescent="0.25">
      <c r="D1254" s="190"/>
    </row>
    <row r="1255" spans="4:4" x14ac:dyDescent="0.25">
      <c r="D1255" s="190"/>
    </row>
    <row r="1256" spans="4:4" x14ac:dyDescent="0.25">
      <c r="D1256" s="190"/>
    </row>
    <row r="1257" spans="4:4" x14ac:dyDescent="0.25">
      <c r="D1257" s="190"/>
    </row>
    <row r="1258" spans="4:4" x14ac:dyDescent="0.25">
      <c r="D1258" s="190"/>
    </row>
    <row r="1259" spans="4:4" x14ac:dyDescent="0.25">
      <c r="D1259" s="190"/>
    </row>
    <row r="1260" spans="4:4" x14ac:dyDescent="0.25">
      <c r="D1260" s="190"/>
    </row>
    <row r="1261" spans="4:4" x14ac:dyDescent="0.25">
      <c r="D1261" s="190"/>
    </row>
    <row r="1262" spans="4:4" x14ac:dyDescent="0.25">
      <c r="D1262" s="190"/>
    </row>
    <row r="1263" spans="4:4" x14ac:dyDescent="0.25">
      <c r="D1263" s="190"/>
    </row>
    <row r="1264" spans="4:4" x14ac:dyDescent="0.25">
      <c r="D1264" s="190"/>
    </row>
    <row r="1265" spans="4:4" x14ac:dyDescent="0.25">
      <c r="D1265" s="190"/>
    </row>
    <row r="1266" spans="4:4" x14ac:dyDescent="0.25">
      <c r="D1266" s="190"/>
    </row>
    <row r="1267" spans="4:4" x14ac:dyDescent="0.25">
      <c r="D1267" s="190"/>
    </row>
    <row r="1268" spans="4:4" x14ac:dyDescent="0.25">
      <c r="D1268" s="190"/>
    </row>
    <row r="1269" spans="4:4" x14ac:dyDescent="0.25">
      <c r="D1269" s="190"/>
    </row>
    <row r="1270" spans="4:4" x14ac:dyDescent="0.25">
      <c r="D1270" s="190"/>
    </row>
    <row r="1271" spans="4:4" x14ac:dyDescent="0.25">
      <c r="D1271" s="190"/>
    </row>
    <row r="1272" spans="4:4" x14ac:dyDescent="0.25">
      <c r="D1272" s="190"/>
    </row>
    <row r="1273" spans="4:4" x14ac:dyDescent="0.25">
      <c r="D1273" s="190"/>
    </row>
    <row r="1274" spans="4:4" x14ac:dyDescent="0.25">
      <c r="D1274" s="190"/>
    </row>
    <row r="1275" spans="4:4" x14ac:dyDescent="0.25">
      <c r="D1275" s="190"/>
    </row>
    <row r="1276" spans="4:4" x14ac:dyDescent="0.25">
      <c r="D1276" s="190"/>
    </row>
    <row r="1277" spans="4:4" x14ac:dyDescent="0.25">
      <c r="D1277" s="190"/>
    </row>
    <row r="1278" spans="4:4" x14ac:dyDescent="0.25">
      <c r="D1278" s="190"/>
    </row>
    <row r="1279" spans="4:4" x14ac:dyDescent="0.25">
      <c r="D1279" s="190"/>
    </row>
    <row r="1280" spans="4:4" x14ac:dyDescent="0.25">
      <c r="D1280" s="190"/>
    </row>
    <row r="1281" spans="4:4" x14ac:dyDescent="0.25">
      <c r="D1281" s="190"/>
    </row>
    <row r="1282" spans="4:4" x14ac:dyDescent="0.25">
      <c r="D1282" s="190"/>
    </row>
    <row r="1283" spans="4:4" x14ac:dyDescent="0.25">
      <c r="D1283" s="190"/>
    </row>
    <row r="1284" spans="4:4" x14ac:dyDescent="0.25">
      <c r="D1284" s="190"/>
    </row>
    <row r="1285" spans="4:4" x14ac:dyDescent="0.25">
      <c r="D1285" s="190"/>
    </row>
    <row r="1286" spans="4:4" x14ac:dyDescent="0.25">
      <c r="D1286" s="190"/>
    </row>
    <row r="1287" spans="4:4" x14ac:dyDescent="0.25">
      <c r="D1287" s="190"/>
    </row>
    <row r="1288" spans="4:4" x14ac:dyDescent="0.25">
      <c r="D1288" s="190"/>
    </row>
    <row r="1289" spans="4:4" x14ac:dyDescent="0.25">
      <c r="D1289" s="190"/>
    </row>
    <row r="1290" spans="4:4" x14ac:dyDescent="0.25">
      <c r="D1290" s="190"/>
    </row>
    <row r="1291" spans="4:4" x14ac:dyDescent="0.25">
      <c r="D1291" s="190"/>
    </row>
    <row r="1292" spans="4:4" x14ac:dyDescent="0.25">
      <c r="D1292" s="190"/>
    </row>
    <row r="1293" spans="4:4" x14ac:dyDescent="0.25">
      <c r="D1293" s="190"/>
    </row>
    <row r="1294" spans="4:4" x14ac:dyDescent="0.25">
      <c r="D1294" s="190"/>
    </row>
    <row r="1295" spans="4:4" x14ac:dyDescent="0.25">
      <c r="D1295" s="190"/>
    </row>
    <row r="1296" spans="4:4" x14ac:dyDescent="0.25">
      <c r="D1296" s="190"/>
    </row>
    <row r="1297" spans="4:4" x14ac:dyDescent="0.25">
      <c r="D1297" s="190"/>
    </row>
    <row r="1298" spans="4:4" x14ac:dyDescent="0.25">
      <c r="D1298" s="190"/>
    </row>
    <row r="1299" spans="4:4" x14ac:dyDescent="0.25">
      <c r="D1299" s="190"/>
    </row>
    <row r="1300" spans="4:4" x14ac:dyDescent="0.25">
      <c r="D1300" s="190"/>
    </row>
    <row r="1301" spans="4:4" x14ac:dyDescent="0.25">
      <c r="D1301" s="190"/>
    </row>
    <row r="1302" spans="4:4" x14ac:dyDescent="0.25">
      <c r="D1302" s="190"/>
    </row>
    <row r="1303" spans="4:4" x14ac:dyDescent="0.25">
      <c r="D1303" s="190"/>
    </row>
    <row r="1304" spans="4:4" x14ac:dyDescent="0.25">
      <c r="D1304" s="190"/>
    </row>
    <row r="1305" spans="4:4" x14ac:dyDescent="0.25">
      <c r="D1305" s="190"/>
    </row>
    <row r="1306" spans="4:4" x14ac:dyDescent="0.25">
      <c r="D1306" s="190"/>
    </row>
    <row r="1307" spans="4:4" x14ac:dyDescent="0.25">
      <c r="D1307" s="190"/>
    </row>
    <row r="1308" spans="4:4" x14ac:dyDescent="0.25">
      <c r="D1308" s="190"/>
    </row>
    <row r="1309" spans="4:4" x14ac:dyDescent="0.25">
      <c r="D1309" s="190"/>
    </row>
    <row r="1310" spans="4:4" x14ac:dyDescent="0.25">
      <c r="D1310" s="190"/>
    </row>
    <row r="1311" spans="4:4" x14ac:dyDescent="0.25">
      <c r="D1311" s="190"/>
    </row>
    <row r="1312" spans="4:4" x14ac:dyDescent="0.25">
      <c r="D1312" s="190"/>
    </row>
    <row r="1313" spans="4:4" x14ac:dyDescent="0.25">
      <c r="D1313" s="190"/>
    </row>
    <row r="1314" spans="4:4" x14ac:dyDescent="0.25">
      <c r="D1314" s="190"/>
    </row>
    <row r="1315" spans="4:4" x14ac:dyDescent="0.25">
      <c r="D1315" s="190"/>
    </row>
    <row r="1316" spans="4:4" x14ac:dyDescent="0.25">
      <c r="D1316" s="190"/>
    </row>
    <row r="1317" spans="4:4" x14ac:dyDescent="0.25">
      <c r="D1317" s="190"/>
    </row>
    <row r="1318" spans="4:4" x14ac:dyDescent="0.25">
      <c r="D1318" s="190"/>
    </row>
    <row r="1319" spans="4:4" x14ac:dyDescent="0.25">
      <c r="D1319" s="190"/>
    </row>
    <row r="1320" spans="4:4" x14ac:dyDescent="0.25">
      <c r="D1320" s="190"/>
    </row>
    <row r="1321" spans="4:4" x14ac:dyDescent="0.25">
      <c r="D1321" s="190"/>
    </row>
    <row r="1322" spans="4:4" x14ac:dyDescent="0.25">
      <c r="D1322" s="190"/>
    </row>
    <row r="1323" spans="4:4" x14ac:dyDescent="0.25">
      <c r="D1323" s="190"/>
    </row>
    <row r="1324" spans="4:4" x14ac:dyDescent="0.25">
      <c r="D1324" s="190"/>
    </row>
    <row r="1325" spans="4:4" x14ac:dyDescent="0.25">
      <c r="D1325" s="190"/>
    </row>
    <row r="1326" spans="4:4" x14ac:dyDescent="0.25">
      <c r="D1326" s="190"/>
    </row>
    <row r="1327" spans="4:4" x14ac:dyDescent="0.25">
      <c r="D1327" s="190"/>
    </row>
    <row r="1328" spans="4:4" x14ac:dyDescent="0.25">
      <c r="D1328" s="190"/>
    </row>
    <row r="1329" spans="4:4" x14ac:dyDescent="0.25">
      <c r="D1329" s="190"/>
    </row>
    <row r="1330" spans="4:4" x14ac:dyDescent="0.25">
      <c r="D1330" s="190"/>
    </row>
    <row r="1331" spans="4:4" x14ac:dyDescent="0.25">
      <c r="D1331" s="190"/>
    </row>
    <row r="1332" spans="4:4" x14ac:dyDescent="0.25">
      <c r="D1332" s="190"/>
    </row>
    <row r="1333" spans="4:4" x14ac:dyDescent="0.25">
      <c r="D1333" s="190"/>
    </row>
    <row r="1334" spans="4:4" x14ac:dyDescent="0.25">
      <c r="D1334" s="190"/>
    </row>
    <row r="1335" spans="4:4" x14ac:dyDescent="0.25">
      <c r="D1335" s="190"/>
    </row>
    <row r="1336" spans="4:4" x14ac:dyDescent="0.25">
      <c r="D1336" s="190"/>
    </row>
    <row r="1337" spans="4:4" x14ac:dyDescent="0.25">
      <c r="D1337" s="190"/>
    </row>
    <row r="1338" spans="4:4" x14ac:dyDescent="0.25">
      <c r="D1338" s="190"/>
    </row>
    <row r="1339" spans="4:4" x14ac:dyDescent="0.25">
      <c r="D1339" s="190"/>
    </row>
    <row r="1340" spans="4:4" x14ac:dyDescent="0.25">
      <c r="D1340" s="190"/>
    </row>
    <row r="1341" spans="4:4" x14ac:dyDescent="0.25">
      <c r="D1341" s="190"/>
    </row>
    <row r="1342" spans="4:4" x14ac:dyDescent="0.25">
      <c r="D1342" s="190"/>
    </row>
    <row r="1343" spans="4:4" x14ac:dyDescent="0.25">
      <c r="D1343" s="190"/>
    </row>
    <row r="1344" spans="4:4" x14ac:dyDescent="0.25">
      <c r="D1344" s="190"/>
    </row>
    <row r="1345" spans="4:4" x14ac:dyDescent="0.25">
      <c r="D1345" s="190"/>
    </row>
    <row r="1346" spans="4:4" x14ac:dyDescent="0.25">
      <c r="D1346" s="190"/>
    </row>
    <row r="1347" spans="4:4" x14ac:dyDescent="0.25">
      <c r="D1347" s="190"/>
    </row>
    <row r="1348" spans="4:4" x14ac:dyDescent="0.25">
      <c r="D1348" s="190"/>
    </row>
    <row r="1349" spans="4:4" x14ac:dyDescent="0.25">
      <c r="D1349" s="190"/>
    </row>
    <row r="1350" spans="4:4" x14ac:dyDescent="0.25">
      <c r="D1350" s="190"/>
    </row>
    <row r="1351" spans="4:4" x14ac:dyDescent="0.25">
      <c r="D1351" s="190"/>
    </row>
    <row r="1352" spans="4:4" x14ac:dyDescent="0.25">
      <c r="D1352" s="190"/>
    </row>
    <row r="1353" spans="4:4" x14ac:dyDescent="0.25">
      <c r="D1353" s="190"/>
    </row>
    <row r="1354" spans="4:4" x14ac:dyDescent="0.25">
      <c r="D1354" s="190"/>
    </row>
    <row r="1355" spans="4:4" x14ac:dyDescent="0.25">
      <c r="D1355" s="190"/>
    </row>
    <row r="1356" spans="4:4" x14ac:dyDescent="0.25">
      <c r="D1356" s="190"/>
    </row>
    <row r="1357" spans="4:4" x14ac:dyDescent="0.25">
      <c r="D1357" s="190"/>
    </row>
    <row r="1358" spans="4:4" x14ac:dyDescent="0.25">
      <c r="D1358" s="190"/>
    </row>
    <row r="1359" spans="4:4" x14ac:dyDescent="0.25">
      <c r="D1359" s="190"/>
    </row>
    <row r="1360" spans="4:4" x14ac:dyDescent="0.25">
      <c r="D1360" s="190"/>
    </row>
    <row r="1361" spans="4:4" x14ac:dyDescent="0.25">
      <c r="D1361" s="190"/>
    </row>
    <row r="1362" spans="4:4" x14ac:dyDescent="0.25">
      <c r="D1362" s="190"/>
    </row>
    <row r="1363" spans="4:4" x14ac:dyDescent="0.25">
      <c r="D1363" s="190"/>
    </row>
    <row r="1364" spans="4:4" x14ac:dyDescent="0.25">
      <c r="D1364" s="190"/>
    </row>
    <row r="1365" spans="4:4" x14ac:dyDescent="0.25">
      <c r="D1365" s="190"/>
    </row>
    <row r="1366" spans="4:4" x14ac:dyDescent="0.25">
      <c r="D1366" s="190"/>
    </row>
    <row r="1367" spans="4:4" x14ac:dyDescent="0.25">
      <c r="D1367" s="190"/>
    </row>
    <row r="1368" spans="4:4" x14ac:dyDescent="0.25">
      <c r="D1368" s="190"/>
    </row>
    <row r="1369" spans="4:4" x14ac:dyDescent="0.25">
      <c r="D1369" s="190"/>
    </row>
    <row r="1370" spans="4:4" x14ac:dyDescent="0.25">
      <c r="D1370" s="190"/>
    </row>
    <row r="1371" spans="4:4" x14ac:dyDescent="0.25">
      <c r="D1371" s="190"/>
    </row>
    <row r="1372" spans="4:4" x14ac:dyDescent="0.25">
      <c r="D1372" s="190"/>
    </row>
    <row r="1373" spans="4:4" x14ac:dyDescent="0.25">
      <c r="D1373" s="190"/>
    </row>
    <row r="1374" spans="4:4" x14ac:dyDescent="0.25">
      <c r="D1374" s="190"/>
    </row>
    <row r="1375" spans="4:4" x14ac:dyDescent="0.25">
      <c r="D1375" s="190"/>
    </row>
    <row r="1376" spans="4:4" x14ac:dyDescent="0.25">
      <c r="D1376" s="190"/>
    </row>
    <row r="1377" spans="4:4" x14ac:dyDescent="0.25">
      <c r="D1377" s="190"/>
    </row>
    <row r="1378" spans="4:4" x14ac:dyDescent="0.25">
      <c r="D1378" s="190"/>
    </row>
    <row r="1379" spans="4:4" x14ac:dyDescent="0.25">
      <c r="D1379" s="190"/>
    </row>
    <row r="1380" spans="4:4" x14ac:dyDescent="0.25">
      <c r="D1380" s="190"/>
    </row>
    <row r="1381" spans="4:4" x14ac:dyDescent="0.25">
      <c r="D1381" s="190"/>
    </row>
    <row r="1382" spans="4:4" x14ac:dyDescent="0.25">
      <c r="D1382" s="190"/>
    </row>
    <row r="1383" spans="4:4" x14ac:dyDescent="0.25">
      <c r="D1383" s="190"/>
    </row>
    <row r="1384" spans="4:4" x14ac:dyDescent="0.25">
      <c r="D1384" s="190"/>
    </row>
    <row r="1385" spans="4:4" x14ac:dyDescent="0.25">
      <c r="D1385" s="190"/>
    </row>
    <row r="1386" spans="4:4" x14ac:dyDescent="0.25">
      <c r="D1386" s="190"/>
    </row>
    <row r="1387" spans="4:4" x14ac:dyDescent="0.25">
      <c r="D1387" s="190"/>
    </row>
    <row r="1388" spans="4:4" x14ac:dyDescent="0.25">
      <c r="D1388" s="190"/>
    </row>
    <row r="1389" spans="4:4" x14ac:dyDescent="0.25">
      <c r="D1389" s="190"/>
    </row>
    <row r="1390" spans="4:4" x14ac:dyDescent="0.25">
      <c r="D1390" s="190"/>
    </row>
    <row r="1391" spans="4:4" x14ac:dyDescent="0.25">
      <c r="D1391" s="190"/>
    </row>
    <row r="1392" spans="4:4" x14ac:dyDescent="0.25">
      <c r="D1392" s="190"/>
    </row>
    <row r="1393" spans="4:4" x14ac:dyDescent="0.25">
      <c r="D1393" s="190"/>
    </row>
    <row r="1394" spans="4:4" x14ac:dyDescent="0.25">
      <c r="D1394" s="190"/>
    </row>
    <row r="1395" spans="4:4" x14ac:dyDescent="0.25">
      <c r="D1395" s="190"/>
    </row>
    <row r="1396" spans="4:4" x14ac:dyDescent="0.25">
      <c r="D1396" s="190"/>
    </row>
    <row r="1397" spans="4:4" x14ac:dyDescent="0.25">
      <c r="D1397" s="190"/>
    </row>
    <row r="1398" spans="4:4" x14ac:dyDescent="0.25">
      <c r="D1398" s="190"/>
    </row>
    <row r="1399" spans="4:4" x14ac:dyDescent="0.25">
      <c r="D1399" s="190"/>
    </row>
    <row r="1400" spans="4:4" x14ac:dyDescent="0.25">
      <c r="D1400" s="190"/>
    </row>
    <row r="1401" spans="4:4" x14ac:dyDescent="0.25">
      <c r="D1401" s="190"/>
    </row>
    <row r="1402" spans="4:4" x14ac:dyDescent="0.25">
      <c r="D1402" s="190"/>
    </row>
    <row r="1403" spans="4:4" x14ac:dyDescent="0.25">
      <c r="D1403" s="190"/>
    </row>
    <row r="1404" spans="4:4" x14ac:dyDescent="0.25">
      <c r="D1404" s="190"/>
    </row>
    <row r="1405" spans="4:4" x14ac:dyDescent="0.25">
      <c r="D1405" s="190"/>
    </row>
    <row r="1406" spans="4:4" x14ac:dyDescent="0.25">
      <c r="D1406" s="190"/>
    </row>
    <row r="1407" spans="4:4" x14ac:dyDescent="0.25">
      <c r="D1407" s="190"/>
    </row>
    <row r="1408" spans="4:4" x14ac:dyDescent="0.25">
      <c r="D1408" s="190"/>
    </row>
    <row r="1409" spans="4:4" x14ac:dyDescent="0.25">
      <c r="D1409" s="190"/>
    </row>
    <row r="1410" spans="4:4" x14ac:dyDescent="0.25">
      <c r="D1410" s="190"/>
    </row>
    <row r="1411" spans="4:4" x14ac:dyDescent="0.25">
      <c r="D1411" s="190"/>
    </row>
    <row r="1412" spans="4:4" x14ac:dyDescent="0.25">
      <c r="D1412" s="190"/>
    </row>
    <row r="1413" spans="4:4" x14ac:dyDescent="0.25">
      <c r="D1413" s="190"/>
    </row>
    <row r="1414" spans="4:4" x14ac:dyDescent="0.25">
      <c r="D1414" s="190"/>
    </row>
    <row r="1415" spans="4:4" x14ac:dyDescent="0.25">
      <c r="D1415" s="190"/>
    </row>
    <row r="1416" spans="4:4" x14ac:dyDescent="0.25">
      <c r="D1416" s="190"/>
    </row>
    <row r="1417" spans="4:4" x14ac:dyDescent="0.25">
      <c r="D1417" s="190"/>
    </row>
    <row r="1418" spans="4:4" x14ac:dyDescent="0.25">
      <c r="D1418" s="190"/>
    </row>
    <row r="1419" spans="4:4" x14ac:dyDescent="0.25">
      <c r="D1419" s="190"/>
    </row>
    <row r="1420" spans="4:4" x14ac:dyDescent="0.25">
      <c r="D1420" s="190"/>
    </row>
    <row r="1421" spans="4:4" x14ac:dyDescent="0.25">
      <c r="D1421" s="190"/>
    </row>
    <row r="1422" spans="4:4" x14ac:dyDescent="0.25">
      <c r="D1422" s="190"/>
    </row>
    <row r="1423" spans="4:4" x14ac:dyDescent="0.25">
      <c r="D1423" s="190"/>
    </row>
    <row r="1424" spans="4:4" x14ac:dyDescent="0.25">
      <c r="D1424" s="190"/>
    </row>
    <row r="1425" spans="4:4" x14ac:dyDescent="0.25">
      <c r="D1425" s="190"/>
    </row>
    <row r="1426" spans="4:4" x14ac:dyDescent="0.25">
      <c r="D1426" s="190"/>
    </row>
    <row r="1427" spans="4:4" x14ac:dyDescent="0.25">
      <c r="D1427" s="190"/>
    </row>
    <row r="1428" spans="4:4" x14ac:dyDescent="0.25">
      <c r="D1428" s="190"/>
    </row>
    <row r="1429" spans="4:4" x14ac:dyDescent="0.25">
      <c r="D1429" s="190"/>
    </row>
    <row r="1430" spans="4:4" x14ac:dyDescent="0.25">
      <c r="D1430" s="190"/>
    </row>
    <row r="1431" spans="4:4" x14ac:dyDescent="0.25">
      <c r="D1431" s="190"/>
    </row>
    <row r="1432" spans="4:4" x14ac:dyDescent="0.25">
      <c r="D1432" s="190"/>
    </row>
    <row r="1433" spans="4:4" x14ac:dyDescent="0.25">
      <c r="D1433" s="190"/>
    </row>
    <row r="1434" spans="4:4" x14ac:dyDescent="0.25">
      <c r="D1434" s="190"/>
    </row>
    <row r="1435" spans="4:4" x14ac:dyDescent="0.25">
      <c r="D1435" s="190"/>
    </row>
    <row r="1436" spans="4:4" x14ac:dyDescent="0.25">
      <c r="D1436" s="190"/>
    </row>
    <row r="1437" spans="4:4" x14ac:dyDescent="0.25">
      <c r="D1437" s="190"/>
    </row>
    <row r="1438" spans="4:4" x14ac:dyDescent="0.25">
      <c r="D1438" s="190"/>
    </row>
    <row r="1439" spans="4:4" x14ac:dyDescent="0.25">
      <c r="D1439" s="190"/>
    </row>
    <row r="1440" spans="4:4" x14ac:dyDescent="0.25">
      <c r="D1440" s="190"/>
    </row>
    <row r="1441" spans="4:4" x14ac:dyDescent="0.25">
      <c r="D1441" s="190"/>
    </row>
    <row r="1442" spans="4:4" x14ac:dyDescent="0.25">
      <c r="D1442" s="190"/>
    </row>
    <row r="1443" spans="4:4" x14ac:dyDescent="0.25">
      <c r="D1443" s="190"/>
    </row>
    <row r="1444" spans="4:4" x14ac:dyDescent="0.25">
      <c r="D1444" s="190"/>
    </row>
    <row r="1445" spans="4:4" x14ac:dyDescent="0.25">
      <c r="D1445" s="190"/>
    </row>
    <row r="1446" spans="4:4" x14ac:dyDescent="0.25">
      <c r="D1446" s="190"/>
    </row>
    <row r="1447" spans="4:4" x14ac:dyDescent="0.25">
      <c r="D1447" s="190"/>
    </row>
    <row r="1448" spans="4:4" x14ac:dyDescent="0.25">
      <c r="D1448" s="190"/>
    </row>
    <row r="1449" spans="4:4" x14ac:dyDescent="0.25">
      <c r="D1449" s="190"/>
    </row>
    <row r="1450" spans="4:4" x14ac:dyDescent="0.25">
      <c r="D1450" s="190"/>
    </row>
    <row r="1451" spans="4:4" x14ac:dyDescent="0.25">
      <c r="D1451" s="190"/>
    </row>
    <row r="1452" spans="4:4" x14ac:dyDescent="0.25">
      <c r="D1452" s="190"/>
    </row>
    <row r="1453" spans="4:4" x14ac:dyDescent="0.25">
      <c r="D1453" s="190"/>
    </row>
    <row r="1454" spans="4:4" x14ac:dyDescent="0.25">
      <c r="D1454" s="190"/>
    </row>
    <row r="1455" spans="4:4" x14ac:dyDescent="0.25">
      <c r="D1455" s="190"/>
    </row>
    <row r="1456" spans="4:4" x14ac:dyDescent="0.25">
      <c r="D1456" s="190"/>
    </row>
    <row r="1457" spans="4:4" x14ac:dyDescent="0.25">
      <c r="D1457" s="190"/>
    </row>
    <row r="1458" spans="4:4" x14ac:dyDescent="0.25">
      <c r="D1458" s="190"/>
    </row>
    <row r="1459" spans="4:4" x14ac:dyDescent="0.25">
      <c r="D1459" s="190"/>
    </row>
    <row r="1460" spans="4:4" x14ac:dyDescent="0.25">
      <c r="D1460" s="190"/>
    </row>
    <row r="1461" spans="4:4" x14ac:dyDescent="0.25">
      <c r="D1461" s="190"/>
    </row>
    <row r="1462" spans="4:4" x14ac:dyDescent="0.25">
      <c r="D1462" s="190"/>
    </row>
    <row r="1463" spans="4:4" x14ac:dyDescent="0.25">
      <c r="D1463" s="190"/>
    </row>
    <row r="1464" spans="4:4" x14ac:dyDescent="0.25">
      <c r="D1464" s="190"/>
    </row>
    <row r="1465" spans="4:4" x14ac:dyDescent="0.25">
      <c r="D1465" s="190"/>
    </row>
    <row r="1466" spans="4:4" x14ac:dyDescent="0.25">
      <c r="D1466" s="190"/>
    </row>
    <row r="1467" spans="4:4" x14ac:dyDescent="0.25">
      <c r="D1467" s="190"/>
    </row>
    <row r="1468" spans="4:4" x14ac:dyDescent="0.25">
      <c r="D1468" s="190"/>
    </row>
    <row r="1469" spans="4:4" x14ac:dyDescent="0.25">
      <c r="D1469" s="190"/>
    </row>
    <row r="1470" spans="4:4" x14ac:dyDescent="0.25">
      <c r="D1470" s="190"/>
    </row>
    <row r="1471" spans="4:4" x14ac:dyDescent="0.25">
      <c r="D1471" s="190"/>
    </row>
    <row r="1472" spans="4:4" x14ac:dyDescent="0.25">
      <c r="D1472" s="190"/>
    </row>
    <row r="1473" spans="4:4" x14ac:dyDescent="0.25">
      <c r="D1473" s="190"/>
    </row>
    <row r="1474" spans="4:4" x14ac:dyDescent="0.25">
      <c r="D1474" s="190"/>
    </row>
    <row r="1475" spans="4:4" x14ac:dyDescent="0.25">
      <c r="D1475" s="190"/>
    </row>
    <row r="1476" spans="4:4" x14ac:dyDescent="0.25">
      <c r="D1476" s="190"/>
    </row>
    <row r="1477" spans="4:4" x14ac:dyDescent="0.25">
      <c r="D1477" s="190"/>
    </row>
    <row r="1478" spans="4:4" x14ac:dyDescent="0.25">
      <c r="D1478" s="190"/>
    </row>
    <row r="1479" spans="4:4" x14ac:dyDescent="0.25">
      <c r="D1479" s="190"/>
    </row>
    <row r="1480" spans="4:4" x14ac:dyDescent="0.25">
      <c r="D1480" s="190"/>
    </row>
    <row r="1481" spans="4:4" x14ac:dyDescent="0.25">
      <c r="D1481" s="190"/>
    </row>
    <row r="1482" spans="4:4" x14ac:dyDescent="0.25">
      <c r="D1482" s="190"/>
    </row>
    <row r="1483" spans="4:4" x14ac:dyDescent="0.25">
      <c r="D1483" s="190"/>
    </row>
    <row r="1484" spans="4:4" x14ac:dyDescent="0.25">
      <c r="D1484" s="190"/>
    </row>
    <row r="1485" spans="4:4" x14ac:dyDescent="0.25">
      <c r="D1485" s="190"/>
    </row>
    <row r="1486" spans="4:4" x14ac:dyDescent="0.25">
      <c r="D1486" s="190"/>
    </row>
    <row r="1487" spans="4:4" x14ac:dyDescent="0.25">
      <c r="D1487" s="190"/>
    </row>
    <row r="1488" spans="4:4" x14ac:dyDescent="0.25">
      <c r="D1488" s="190"/>
    </row>
    <row r="1489" spans="4:4" x14ac:dyDescent="0.25">
      <c r="D1489" s="190"/>
    </row>
    <row r="1490" spans="4:4" x14ac:dyDescent="0.25">
      <c r="D1490" s="190"/>
    </row>
    <row r="1491" spans="4:4" x14ac:dyDescent="0.25">
      <c r="D1491" s="190"/>
    </row>
    <row r="1492" spans="4:4" x14ac:dyDescent="0.25">
      <c r="D1492" s="190"/>
    </row>
    <row r="1493" spans="4:4" x14ac:dyDescent="0.25">
      <c r="D1493" s="190"/>
    </row>
    <row r="1494" spans="4:4" x14ac:dyDescent="0.25">
      <c r="D1494" s="190"/>
    </row>
    <row r="1495" spans="4:4" x14ac:dyDescent="0.25">
      <c r="D1495" s="190"/>
    </row>
    <row r="1496" spans="4:4" x14ac:dyDescent="0.25">
      <c r="D1496" s="190"/>
    </row>
    <row r="1497" spans="4:4" x14ac:dyDescent="0.25">
      <c r="D1497" s="190"/>
    </row>
    <row r="1498" spans="4:4" x14ac:dyDescent="0.25">
      <c r="D1498" s="190"/>
    </row>
    <row r="1499" spans="4:4" x14ac:dyDescent="0.25">
      <c r="D1499" s="190"/>
    </row>
    <row r="1500" spans="4:4" x14ac:dyDescent="0.25">
      <c r="D1500" s="190"/>
    </row>
    <row r="1501" spans="4:4" x14ac:dyDescent="0.25">
      <c r="D1501" s="190"/>
    </row>
    <row r="1502" spans="4:4" x14ac:dyDescent="0.25">
      <c r="D1502" s="190"/>
    </row>
    <row r="1503" spans="4:4" x14ac:dyDescent="0.25">
      <c r="D1503" s="190"/>
    </row>
    <row r="1504" spans="4:4" x14ac:dyDescent="0.25">
      <c r="D1504" s="190"/>
    </row>
    <row r="1505" spans="4:4" x14ac:dyDescent="0.25">
      <c r="D1505" s="190"/>
    </row>
    <row r="1506" spans="4:4" x14ac:dyDescent="0.25">
      <c r="D1506" s="190"/>
    </row>
    <row r="1507" spans="4:4" x14ac:dyDescent="0.25">
      <c r="D1507" s="190"/>
    </row>
    <row r="1508" spans="4:4" x14ac:dyDescent="0.25">
      <c r="D1508" s="190"/>
    </row>
    <row r="1509" spans="4:4" x14ac:dyDescent="0.25">
      <c r="D1509" s="190"/>
    </row>
    <row r="1510" spans="4:4" x14ac:dyDescent="0.25">
      <c r="D1510" s="190"/>
    </row>
    <row r="1511" spans="4:4" x14ac:dyDescent="0.25">
      <c r="D1511" s="190"/>
    </row>
    <row r="1512" spans="4:4" x14ac:dyDescent="0.25">
      <c r="D1512" s="190"/>
    </row>
    <row r="1513" spans="4:4" x14ac:dyDescent="0.25">
      <c r="D1513" s="190"/>
    </row>
    <row r="1514" spans="4:4" x14ac:dyDescent="0.25">
      <c r="D1514" s="190"/>
    </row>
    <row r="1515" spans="4:4" x14ac:dyDescent="0.25">
      <c r="D1515" s="190"/>
    </row>
    <row r="1516" spans="4:4" x14ac:dyDescent="0.25">
      <c r="D1516" s="190"/>
    </row>
    <row r="1517" spans="4:4" x14ac:dyDescent="0.25">
      <c r="D1517" s="190"/>
    </row>
    <row r="1518" spans="4:4" x14ac:dyDescent="0.25">
      <c r="D1518" s="190"/>
    </row>
    <row r="1519" spans="4:4" x14ac:dyDescent="0.25">
      <c r="D1519" s="190"/>
    </row>
    <row r="1520" spans="4:4" x14ac:dyDescent="0.25">
      <c r="D1520" s="190"/>
    </row>
    <row r="1521" spans="4:4" x14ac:dyDescent="0.25">
      <c r="D1521" s="190"/>
    </row>
    <row r="1522" spans="4:4" x14ac:dyDescent="0.25">
      <c r="D1522" s="190"/>
    </row>
    <row r="1523" spans="4:4" x14ac:dyDescent="0.25">
      <c r="D1523" s="190"/>
    </row>
    <row r="1524" spans="4:4" x14ac:dyDescent="0.25">
      <c r="D1524" s="190"/>
    </row>
    <row r="1525" spans="4:4" x14ac:dyDescent="0.25">
      <c r="D1525" s="190"/>
    </row>
    <row r="1526" spans="4:4" x14ac:dyDescent="0.25">
      <c r="D1526" s="190"/>
    </row>
    <row r="1527" spans="4:4" x14ac:dyDescent="0.25">
      <c r="D1527" s="190"/>
    </row>
    <row r="1528" spans="4:4" x14ac:dyDescent="0.25">
      <c r="D1528" s="190"/>
    </row>
    <row r="1529" spans="4:4" x14ac:dyDescent="0.25">
      <c r="D1529" s="190"/>
    </row>
    <row r="1530" spans="4:4" x14ac:dyDescent="0.25">
      <c r="D1530" s="190"/>
    </row>
    <row r="1531" spans="4:4" x14ac:dyDescent="0.25">
      <c r="D1531" s="190"/>
    </row>
    <row r="1532" spans="4:4" x14ac:dyDescent="0.25">
      <c r="D1532" s="190"/>
    </row>
    <row r="1533" spans="4:4" x14ac:dyDescent="0.25">
      <c r="D1533" s="190"/>
    </row>
    <row r="1534" spans="4:4" x14ac:dyDescent="0.25">
      <c r="D1534" s="190"/>
    </row>
    <row r="1535" spans="4:4" x14ac:dyDescent="0.25">
      <c r="D1535" s="190"/>
    </row>
    <row r="1536" spans="4:4" x14ac:dyDescent="0.25">
      <c r="D1536" s="190"/>
    </row>
    <row r="1537" spans="4:4" x14ac:dyDescent="0.25">
      <c r="D1537" s="190"/>
    </row>
    <row r="1538" spans="4:4" x14ac:dyDescent="0.25">
      <c r="D1538" s="190"/>
    </row>
    <row r="1539" spans="4:4" x14ac:dyDescent="0.25">
      <c r="D1539" s="190"/>
    </row>
    <row r="1540" spans="4:4" x14ac:dyDescent="0.25">
      <c r="D1540" s="190"/>
    </row>
    <row r="1541" spans="4:4" x14ac:dyDescent="0.25">
      <c r="D1541" s="190"/>
    </row>
    <row r="1542" spans="4:4" x14ac:dyDescent="0.25">
      <c r="D1542" s="190"/>
    </row>
    <row r="1543" spans="4:4" x14ac:dyDescent="0.25">
      <c r="D1543" s="190"/>
    </row>
    <row r="1544" spans="4:4" x14ac:dyDescent="0.25">
      <c r="D1544" s="190"/>
    </row>
    <row r="1545" spans="4:4" x14ac:dyDescent="0.25">
      <c r="D1545" s="190"/>
    </row>
    <row r="1546" spans="4:4" x14ac:dyDescent="0.25">
      <c r="D1546" s="190"/>
    </row>
    <row r="1547" spans="4:4" x14ac:dyDescent="0.25">
      <c r="D1547" s="190"/>
    </row>
    <row r="1548" spans="4:4" x14ac:dyDescent="0.25">
      <c r="D1548" s="190"/>
    </row>
    <row r="1549" spans="4:4" x14ac:dyDescent="0.25">
      <c r="D1549" s="190"/>
    </row>
    <row r="1550" spans="4:4" x14ac:dyDescent="0.25">
      <c r="D1550" s="190"/>
    </row>
    <row r="1551" spans="4:4" x14ac:dyDescent="0.25">
      <c r="D1551" s="190"/>
    </row>
    <row r="1552" spans="4:4" x14ac:dyDescent="0.25">
      <c r="D1552" s="190"/>
    </row>
    <row r="1553" spans="4:4" x14ac:dyDescent="0.25">
      <c r="D1553" s="190"/>
    </row>
    <row r="1554" spans="4:4" x14ac:dyDescent="0.25">
      <c r="D1554" s="190"/>
    </row>
    <row r="1555" spans="4:4" x14ac:dyDescent="0.25">
      <c r="D1555" s="190"/>
    </row>
    <row r="1556" spans="4:4" x14ac:dyDescent="0.25">
      <c r="D1556" s="190"/>
    </row>
    <row r="1557" spans="4:4" x14ac:dyDescent="0.25">
      <c r="D1557" s="190"/>
    </row>
    <row r="1558" spans="4:4" x14ac:dyDescent="0.25">
      <c r="D1558" s="190"/>
    </row>
    <row r="1559" spans="4:4" x14ac:dyDescent="0.25">
      <c r="D1559" s="190"/>
    </row>
    <row r="1560" spans="4:4" x14ac:dyDescent="0.25">
      <c r="D1560" s="190"/>
    </row>
    <row r="1561" spans="4:4" x14ac:dyDescent="0.25">
      <c r="D1561" s="190"/>
    </row>
    <row r="1562" spans="4:4" x14ac:dyDescent="0.25">
      <c r="D1562" s="190"/>
    </row>
    <row r="1563" spans="4:4" x14ac:dyDescent="0.25">
      <c r="D1563" s="190"/>
    </row>
    <row r="1564" spans="4:4" x14ac:dyDescent="0.25">
      <c r="D1564" s="190"/>
    </row>
    <row r="1565" spans="4:4" x14ac:dyDescent="0.25">
      <c r="D1565" s="190"/>
    </row>
    <row r="1566" spans="4:4" x14ac:dyDescent="0.25">
      <c r="D1566" s="190"/>
    </row>
    <row r="1567" spans="4:4" x14ac:dyDescent="0.25">
      <c r="D1567" s="190"/>
    </row>
    <row r="1568" spans="4:4" x14ac:dyDescent="0.25">
      <c r="D1568" s="190"/>
    </row>
    <row r="1569" spans="4:4" x14ac:dyDescent="0.25">
      <c r="D1569" s="190"/>
    </row>
    <row r="1570" spans="4:4" x14ac:dyDescent="0.25">
      <c r="D1570" s="190"/>
    </row>
    <row r="1571" spans="4:4" x14ac:dyDescent="0.25">
      <c r="D1571" s="190"/>
    </row>
    <row r="1572" spans="4:4" x14ac:dyDescent="0.25">
      <c r="D1572" s="190"/>
    </row>
    <row r="1573" spans="4:4" x14ac:dyDescent="0.25">
      <c r="D1573" s="190"/>
    </row>
    <row r="1574" spans="4:4" x14ac:dyDescent="0.25">
      <c r="D1574" s="190"/>
    </row>
    <row r="1575" spans="4:4" x14ac:dyDescent="0.25">
      <c r="D1575" s="190"/>
    </row>
    <row r="1576" spans="4:4" x14ac:dyDescent="0.25">
      <c r="D1576" s="190"/>
    </row>
    <row r="1577" spans="4:4" x14ac:dyDescent="0.25">
      <c r="D1577" s="190"/>
    </row>
    <row r="1578" spans="4:4" x14ac:dyDescent="0.25">
      <c r="D1578" s="190"/>
    </row>
    <row r="1579" spans="4:4" x14ac:dyDescent="0.25">
      <c r="D1579" s="190"/>
    </row>
    <row r="1580" spans="4:4" x14ac:dyDescent="0.25">
      <c r="D1580" s="190"/>
    </row>
    <row r="1581" spans="4:4" x14ac:dyDescent="0.25">
      <c r="D1581" s="190"/>
    </row>
    <row r="1582" spans="4:4" x14ac:dyDescent="0.25">
      <c r="D1582" s="190"/>
    </row>
    <row r="1583" spans="4:4" x14ac:dyDescent="0.25">
      <c r="D1583" s="190"/>
    </row>
    <row r="1584" spans="4:4" x14ac:dyDescent="0.25">
      <c r="D1584" s="190"/>
    </row>
    <row r="1585" spans="4:4" x14ac:dyDescent="0.25">
      <c r="D1585" s="190"/>
    </row>
    <row r="1586" spans="4:4" x14ac:dyDescent="0.25">
      <c r="D1586" s="190"/>
    </row>
    <row r="1587" spans="4:4" x14ac:dyDescent="0.25">
      <c r="D1587" s="190"/>
    </row>
    <row r="1588" spans="4:4" x14ac:dyDescent="0.25">
      <c r="D1588" s="190"/>
    </row>
    <row r="1589" spans="4:4" x14ac:dyDescent="0.25">
      <c r="D1589" s="190"/>
    </row>
    <row r="1590" spans="4:4" x14ac:dyDescent="0.25">
      <c r="D1590" s="190"/>
    </row>
    <row r="1591" spans="4:4" x14ac:dyDescent="0.25">
      <c r="D1591" s="190"/>
    </row>
    <row r="1592" spans="4:4" x14ac:dyDescent="0.25">
      <c r="D1592" s="190"/>
    </row>
    <row r="1593" spans="4:4" x14ac:dyDescent="0.25">
      <c r="D1593" s="190"/>
    </row>
    <row r="1594" spans="4:4" x14ac:dyDescent="0.25">
      <c r="D1594" s="190"/>
    </row>
    <row r="1595" spans="4:4" x14ac:dyDescent="0.25">
      <c r="D1595" s="190"/>
    </row>
    <row r="1596" spans="4:4" x14ac:dyDescent="0.25">
      <c r="D1596" s="190"/>
    </row>
    <row r="1597" spans="4:4" x14ac:dyDescent="0.25">
      <c r="D1597" s="190"/>
    </row>
    <row r="1598" spans="4:4" x14ac:dyDescent="0.25">
      <c r="D1598" s="190"/>
    </row>
    <row r="1599" spans="4:4" x14ac:dyDescent="0.25">
      <c r="D1599" s="190"/>
    </row>
    <row r="1600" spans="4:4" x14ac:dyDescent="0.25">
      <c r="D1600" s="190"/>
    </row>
    <row r="1601" spans="4:4" x14ac:dyDescent="0.25">
      <c r="D1601" s="190"/>
    </row>
    <row r="1602" spans="4:4" x14ac:dyDescent="0.25">
      <c r="D1602" s="190"/>
    </row>
    <row r="1603" spans="4:4" x14ac:dyDescent="0.25">
      <c r="D1603" s="190"/>
    </row>
    <row r="1604" spans="4:4" x14ac:dyDescent="0.25">
      <c r="D1604" s="190"/>
    </row>
    <row r="1605" spans="4:4" x14ac:dyDescent="0.25">
      <c r="D1605" s="190"/>
    </row>
    <row r="1606" spans="4:4" x14ac:dyDescent="0.25">
      <c r="D1606" s="190"/>
    </row>
    <row r="1607" spans="4:4" x14ac:dyDescent="0.25">
      <c r="D1607" s="190"/>
    </row>
    <row r="1608" spans="4:4" x14ac:dyDescent="0.25">
      <c r="D1608" s="190"/>
    </row>
    <row r="1609" spans="4:4" x14ac:dyDescent="0.25">
      <c r="D1609" s="190"/>
    </row>
    <row r="1610" spans="4:4" x14ac:dyDescent="0.25">
      <c r="D1610" s="190"/>
    </row>
    <row r="1611" spans="4:4" x14ac:dyDescent="0.25">
      <c r="D1611" s="190"/>
    </row>
    <row r="1612" spans="4:4" x14ac:dyDescent="0.25">
      <c r="D1612" s="190"/>
    </row>
    <row r="1613" spans="4:4" x14ac:dyDescent="0.25">
      <c r="D1613" s="190"/>
    </row>
    <row r="1614" spans="4:4" x14ac:dyDescent="0.25">
      <c r="D1614" s="190"/>
    </row>
    <row r="1615" spans="4:4" x14ac:dyDescent="0.25">
      <c r="D1615" s="190"/>
    </row>
    <row r="1616" spans="4:4" x14ac:dyDescent="0.25">
      <c r="D1616" s="190"/>
    </row>
    <row r="1617" spans="4:4" x14ac:dyDescent="0.25">
      <c r="D1617" s="190"/>
    </row>
    <row r="1618" spans="4:4" x14ac:dyDescent="0.25">
      <c r="D1618" s="190"/>
    </row>
    <row r="1619" spans="4:4" x14ac:dyDescent="0.25">
      <c r="D1619" s="190"/>
    </row>
    <row r="1620" spans="4:4" x14ac:dyDescent="0.25">
      <c r="D1620" s="190"/>
    </row>
    <row r="1621" spans="4:4" x14ac:dyDescent="0.25">
      <c r="D1621" s="190"/>
    </row>
    <row r="1622" spans="4:4" x14ac:dyDescent="0.25">
      <c r="D1622" s="190"/>
    </row>
    <row r="1623" spans="4:4" x14ac:dyDescent="0.25">
      <c r="D1623" s="190"/>
    </row>
    <row r="1624" spans="4:4" x14ac:dyDescent="0.25">
      <c r="D1624" s="190"/>
    </row>
    <row r="1625" spans="4:4" x14ac:dyDescent="0.25">
      <c r="D1625" s="190"/>
    </row>
    <row r="1626" spans="4:4" x14ac:dyDescent="0.25">
      <c r="D1626" s="190"/>
    </row>
    <row r="1627" spans="4:4" x14ac:dyDescent="0.25">
      <c r="D1627" s="190"/>
    </row>
    <row r="1628" spans="4:4" x14ac:dyDescent="0.25">
      <c r="D1628" s="190"/>
    </row>
    <row r="1629" spans="4:4" x14ac:dyDescent="0.25">
      <c r="D1629" s="190"/>
    </row>
    <row r="1630" spans="4:4" x14ac:dyDescent="0.25">
      <c r="D1630" s="190"/>
    </row>
    <row r="1631" spans="4:4" x14ac:dyDescent="0.25">
      <c r="D1631" s="190"/>
    </row>
    <row r="1632" spans="4:4" x14ac:dyDescent="0.25">
      <c r="D1632" s="190"/>
    </row>
    <row r="1633" spans="4:4" x14ac:dyDescent="0.25">
      <c r="D1633" s="190"/>
    </row>
    <row r="1634" spans="4:4" x14ac:dyDescent="0.25">
      <c r="D1634" s="190"/>
    </row>
    <row r="1635" spans="4:4" x14ac:dyDescent="0.25">
      <c r="D1635" s="190"/>
    </row>
    <row r="1636" spans="4:4" x14ac:dyDescent="0.25">
      <c r="D1636" s="190"/>
    </row>
    <row r="1637" spans="4:4" x14ac:dyDescent="0.25">
      <c r="D1637" s="190"/>
    </row>
    <row r="1638" spans="4:4" x14ac:dyDescent="0.25">
      <c r="D1638" s="190"/>
    </row>
    <row r="1639" spans="4:4" x14ac:dyDescent="0.25">
      <c r="D1639" s="190"/>
    </row>
    <row r="1640" spans="4:4" x14ac:dyDescent="0.25">
      <c r="D1640" s="190"/>
    </row>
    <row r="1641" spans="4:4" x14ac:dyDescent="0.25">
      <c r="D1641" s="190"/>
    </row>
    <row r="1642" spans="4:4" x14ac:dyDescent="0.25">
      <c r="D1642" s="190"/>
    </row>
    <row r="1643" spans="4:4" x14ac:dyDescent="0.25">
      <c r="D1643" s="190"/>
    </row>
    <row r="1644" spans="4:4" x14ac:dyDescent="0.25">
      <c r="D1644" s="190"/>
    </row>
    <row r="1645" spans="4:4" x14ac:dyDescent="0.25">
      <c r="D1645" s="190"/>
    </row>
    <row r="1646" spans="4:4" x14ac:dyDescent="0.25">
      <c r="D1646" s="190"/>
    </row>
    <row r="1647" spans="4:4" x14ac:dyDescent="0.25">
      <c r="D1647" s="190"/>
    </row>
    <row r="1648" spans="4:4" x14ac:dyDescent="0.25">
      <c r="D1648" s="190"/>
    </row>
    <row r="1649" spans="4:4" x14ac:dyDescent="0.25">
      <c r="D1649" s="190"/>
    </row>
    <row r="1650" spans="4:4" x14ac:dyDescent="0.25">
      <c r="D1650" s="190"/>
    </row>
    <row r="1651" spans="4:4" x14ac:dyDescent="0.25">
      <c r="D1651" s="190"/>
    </row>
    <row r="1652" spans="4:4" x14ac:dyDescent="0.25">
      <c r="D1652" s="190"/>
    </row>
    <row r="1653" spans="4:4" x14ac:dyDescent="0.25">
      <c r="D1653" s="190"/>
    </row>
    <row r="1654" spans="4:4" x14ac:dyDescent="0.25">
      <c r="D1654" s="190"/>
    </row>
    <row r="1655" spans="4:4" x14ac:dyDescent="0.25">
      <c r="D1655" s="190"/>
    </row>
    <row r="1656" spans="4:4" x14ac:dyDescent="0.25">
      <c r="D1656" s="190"/>
    </row>
    <row r="1657" spans="4:4" x14ac:dyDescent="0.25">
      <c r="D1657" s="190"/>
    </row>
    <row r="1658" spans="4:4" x14ac:dyDescent="0.25">
      <c r="D1658" s="190"/>
    </row>
    <row r="1659" spans="4:4" x14ac:dyDescent="0.25">
      <c r="D1659" s="190"/>
    </row>
    <row r="1660" spans="4:4" x14ac:dyDescent="0.25">
      <c r="D1660" s="190"/>
    </row>
    <row r="1661" spans="4:4" x14ac:dyDescent="0.25">
      <c r="D1661" s="190"/>
    </row>
    <row r="1662" spans="4:4" x14ac:dyDescent="0.25">
      <c r="D1662" s="190"/>
    </row>
    <row r="1663" spans="4:4" x14ac:dyDescent="0.25">
      <c r="D1663" s="190"/>
    </row>
    <row r="1664" spans="4:4" x14ac:dyDescent="0.25">
      <c r="D1664" s="190"/>
    </row>
    <row r="1665" spans="4:4" x14ac:dyDescent="0.25">
      <c r="D1665" s="190"/>
    </row>
    <row r="1666" spans="4:4" x14ac:dyDescent="0.25">
      <c r="D1666" s="190"/>
    </row>
    <row r="1667" spans="4:4" x14ac:dyDescent="0.25">
      <c r="D1667" s="190"/>
    </row>
    <row r="1668" spans="4:4" x14ac:dyDescent="0.25">
      <c r="D1668" s="190"/>
    </row>
    <row r="1669" spans="4:4" x14ac:dyDescent="0.25">
      <c r="D1669" s="190"/>
    </row>
    <row r="1670" spans="4:4" x14ac:dyDescent="0.25">
      <c r="D1670" s="190"/>
    </row>
    <row r="1671" spans="4:4" x14ac:dyDescent="0.25">
      <c r="D1671" s="190"/>
    </row>
    <row r="1672" spans="4:4" x14ac:dyDescent="0.25">
      <c r="D1672" s="190"/>
    </row>
    <row r="1673" spans="4:4" x14ac:dyDescent="0.25">
      <c r="D1673" s="190"/>
    </row>
    <row r="1674" spans="4:4" x14ac:dyDescent="0.25">
      <c r="D1674" s="190"/>
    </row>
    <row r="1675" spans="4:4" x14ac:dyDescent="0.25">
      <c r="D1675" s="190"/>
    </row>
    <row r="1676" spans="4:4" x14ac:dyDescent="0.25">
      <c r="D1676" s="190"/>
    </row>
    <row r="1677" spans="4:4" x14ac:dyDescent="0.25">
      <c r="D1677" s="190"/>
    </row>
    <row r="1678" spans="4:4" x14ac:dyDescent="0.25">
      <c r="D1678" s="190"/>
    </row>
    <row r="1679" spans="4:4" x14ac:dyDescent="0.25">
      <c r="D1679" s="190"/>
    </row>
    <row r="1680" spans="4:4" x14ac:dyDescent="0.25">
      <c r="D1680" s="190"/>
    </row>
    <row r="1681" spans="4:4" x14ac:dyDescent="0.25">
      <c r="D1681" s="190"/>
    </row>
    <row r="1682" spans="4:4" x14ac:dyDescent="0.25">
      <c r="D1682" s="190"/>
    </row>
    <row r="1683" spans="4:4" x14ac:dyDescent="0.25">
      <c r="D1683" s="190"/>
    </row>
    <row r="1684" spans="4:4" x14ac:dyDescent="0.25">
      <c r="D1684" s="190"/>
    </row>
    <row r="1685" spans="4:4" x14ac:dyDescent="0.25">
      <c r="D1685" s="190"/>
    </row>
    <row r="1686" spans="4:4" x14ac:dyDescent="0.25">
      <c r="D1686" s="190"/>
    </row>
    <row r="1687" spans="4:4" x14ac:dyDescent="0.25">
      <c r="D1687" s="190"/>
    </row>
    <row r="1688" spans="4:4" x14ac:dyDescent="0.25">
      <c r="D1688" s="190"/>
    </row>
    <row r="1689" spans="4:4" x14ac:dyDescent="0.25">
      <c r="D1689" s="190"/>
    </row>
    <row r="1690" spans="4:4" x14ac:dyDescent="0.25">
      <c r="D1690" s="190"/>
    </row>
    <row r="1691" spans="4:4" x14ac:dyDescent="0.25">
      <c r="D1691" s="190"/>
    </row>
    <row r="1692" spans="4:4" x14ac:dyDescent="0.25">
      <c r="D1692" s="190"/>
    </row>
    <row r="1693" spans="4:4" x14ac:dyDescent="0.25">
      <c r="D1693" s="190"/>
    </row>
    <row r="1694" spans="4:4" x14ac:dyDescent="0.25">
      <c r="D1694" s="190"/>
    </row>
    <row r="1695" spans="4:4" x14ac:dyDescent="0.25">
      <c r="D1695" s="190"/>
    </row>
    <row r="1696" spans="4:4" x14ac:dyDescent="0.25">
      <c r="D1696" s="190"/>
    </row>
    <row r="1697" spans="4:4" x14ac:dyDescent="0.25">
      <c r="D1697" s="190"/>
    </row>
    <row r="1698" spans="4:4" x14ac:dyDescent="0.25">
      <c r="D1698" s="190"/>
    </row>
    <row r="1699" spans="4:4" x14ac:dyDescent="0.25">
      <c r="D1699" s="190"/>
    </row>
    <row r="1700" spans="4:4" x14ac:dyDescent="0.25">
      <c r="D1700" s="190"/>
    </row>
    <row r="1701" spans="4:4" x14ac:dyDescent="0.25">
      <c r="D1701" s="190"/>
    </row>
    <row r="1702" spans="4:4" x14ac:dyDescent="0.25">
      <c r="D1702" s="190"/>
    </row>
    <row r="1703" spans="4:4" x14ac:dyDescent="0.25">
      <c r="D1703" s="190"/>
    </row>
    <row r="1704" spans="4:4" x14ac:dyDescent="0.25">
      <c r="D1704" s="190"/>
    </row>
    <row r="1705" spans="4:4" x14ac:dyDescent="0.25">
      <c r="D1705" s="190"/>
    </row>
    <row r="1706" spans="4:4" x14ac:dyDescent="0.25">
      <c r="D1706" s="190"/>
    </row>
    <row r="1707" spans="4:4" x14ac:dyDescent="0.25">
      <c r="D1707" s="190"/>
    </row>
    <row r="1708" spans="4:4" x14ac:dyDescent="0.25">
      <c r="D1708" s="190"/>
    </row>
    <row r="1709" spans="4:4" x14ac:dyDescent="0.25">
      <c r="D1709" s="190"/>
    </row>
    <row r="1710" spans="4:4" x14ac:dyDescent="0.25">
      <c r="D1710" s="190"/>
    </row>
    <row r="1711" spans="4:4" x14ac:dyDescent="0.25">
      <c r="D1711" s="190"/>
    </row>
    <row r="1712" spans="4:4" x14ac:dyDescent="0.25">
      <c r="D1712" s="190"/>
    </row>
    <row r="1713" spans="4:4" x14ac:dyDescent="0.25">
      <c r="D1713" s="190"/>
    </row>
    <row r="1714" spans="4:4" x14ac:dyDescent="0.25">
      <c r="D1714" s="190"/>
    </row>
    <row r="1715" spans="4:4" x14ac:dyDescent="0.25">
      <c r="D1715" s="190"/>
    </row>
    <row r="1716" spans="4:4" x14ac:dyDescent="0.25">
      <c r="D1716" s="190"/>
    </row>
    <row r="1717" spans="4:4" x14ac:dyDescent="0.25">
      <c r="D1717" s="190"/>
    </row>
    <row r="1718" spans="4:4" x14ac:dyDescent="0.25">
      <c r="D1718" s="190"/>
    </row>
    <row r="1719" spans="4:4" x14ac:dyDescent="0.25">
      <c r="D1719" s="190"/>
    </row>
    <row r="1720" spans="4:4" x14ac:dyDescent="0.25">
      <c r="D1720" s="190"/>
    </row>
    <row r="1721" spans="4:4" x14ac:dyDescent="0.25">
      <c r="D1721" s="190"/>
    </row>
    <row r="1722" spans="4:4" x14ac:dyDescent="0.25">
      <c r="D1722" s="190"/>
    </row>
    <row r="1723" spans="4:4" x14ac:dyDescent="0.25">
      <c r="D1723" s="190"/>
    </row>
    <row r="1724" spans="4:4" x14ac:dyDescent="0.25">
      <c r="D1724" s="190"/>
    </row>
    <row r="1725" spans="4:4" x14ac:dyDescent="0.25">
      <c r="D1725" s="190"/>
    </row>
    <row r="1726" spans="4:4" x14ac:dyDescent="0.25">
      <c r="D1726" s="190"/>
    </row>
    <row r="1727" spans="4:4" x14ac:dyDescent="0.25">
      <c r="D1727" s="190"/>
    </row>
    <row r="1728" spans="4:4" x14ac:dyDescent="0.25">
      <c r="D1728" s="190"/>
    </row>
    <row r="1729" spans="4:4" x14ac:dyDescent="0.25">
      <c r="D1729" s="190"/>
    </row>
    <row r="1730" spans="4:4" x14ac:dyDescent="0.25">
      <c r="D1730" s="190"/>
    </row>
    <row r="1731" spans="4:4" x14ac:dyDescent="0.25">
      <c r="D1731" s="190"/>
    </row>
    <row r="1732" spans="4:4" x14ac:dyDescent="0.25">
      <c r="D1732" s="190"/>
    </row>
    <row r="1733" spans="4:4" x14ac:dyDescent="0.25">
      <c r="D1733" s="190"/>
    </row>
    <row r="1734" spans="4:4" x14ac:dyDescent="0.25">
      <c r="D1734" s="190"/>
    </row>
    <row r="1735" spans="4:4" x14ac:dyDescent="0.25">
      <c r="D1735" s="190"/>
    </row>
    <row r="1736" spans="4:4" x14ac:dyDescent="0.25">
      <c r="D1736" s="190"/>
    </row>
    <row r="1737" spans="4:4" x14ac:dyDescent="0.25">
      <c r="D1737" s="190"/>
    </row>
    <row r="1738" spans="4:4" x14ac:dyDescent="0.25">
      <c r="D1738" s="190"/>
    </row>
    <row r="1739" spans="4:4" x14ac:dyDescent="0.25">
      <c r="D1739" s="190"/>
    </row>
    <row r="1740" spans="4:4" x14ac:dyDescent="0.25">
      <c r="D1740" s="190"/>
    </row>
    <row r="1741" spans="4:4" x14ac:dyDescent="0.25">
      <c r="D1741" s="190"/>
    </row>
    <row r="1742" spans="4:4" x14ac:dyDescent="0.25">
      <c r="D1742" s="190"/>
    </row>
    <row r="1743" spans="4:4" x14ac:dyDescent="0.25">
      <c r="D1743" s="190"/>
    </row>
    <row r="1744" spans="4:4" x14ac:dyDescent="0.25">
      <c r="D1744" s="190"/>
    </row>
    <row r="1745" spans="4:4" x14ac:dyDescent="0.25">
      <c r="D1745" s="190"/>
    </row>
    <row r="1746" spans="4:4" x14ac:dyDescent="0.25">
      <c r="D1746" s="190"/>
    </row>
    <row r="1747" spans="4:4" x14ac:dyDescent="0.25">
      <c r="D1747" s="190"/>
    </row>
    <row r="1748" spans="4:4" x14ac:dyDescent="0.25">
      <c r="D1748" s="190"/>
    </row>
    <row r="1749" spans="4:4" x14ac:dyDescent="0.25">
      <c r="D1749" s="190"/>
    </row>
    <row r="1750" spans="4:4" x14ac:dyDescent="0.25">
      <c r="D1750" s="190"/>
    </row>
    <row r="1751" spans="4:4" x14ac:dyDescent="0.25">
      <c r="D1751" s="190"/>
    </row>
    <row r="1752" spans="4:4" x14ac:dyDescent="0.25">
      <c r="D1752" s="190"/>
    </row>
    <row r="1753" spans="4:4" x14ac:dyDescent="0.25">
      <c r="D1753" s="190"/>
    </row>
    <row r="1754" spans="4:4" x14ac:dyDescent="0.25">
      <c r="D1754" s="190"/>
    </row>
    <row r="1755" spans="4:4" x14ac:dyDescent="0.25">
      <c r="D1755" s="190"/>
    </row>
    <row r="1756" spans="4:4" x14ac:dyDescent="0.25">
      <c r="D1756" s="190"/>
    </row>
    <row r="1757" spans="4:4" x14ac:dyDescent="0.25">
      <c r="D1757" s="190"/>
    </row>
    <row r="1758" spans="4:4" x14ac:dyDescent="0.25">
      <c r="D1758" s="190"/>
    </row>
    <row r="1759" spans="4:4" x14ac:dyDescent="0.25">
      <c r="D1759" s="190"/>
    </row>
    <row r="1760" spans="4:4" x14ac:dyDescent="0.25">
      <c r="D1760" s="190"/>
    </row>
    <row r="1761" spans="4:4" x14ac:dyDescent="0.25">
      <c r="D1761" s="190"/>
    </row>
    <row r="1762" spans="4:4" x14ac:dyDescent="0.25">
      <c r="D1762" s="190"/>
    </row>
    <row r="1763" spans="4:4" x14ac:dyDescent="0.25">
      <c r="D1763" s="190"/>
    </row>
    <row r="1764" spans="4:4" x14ac:dyDescent="0.25">
      <c r="D1764" s="190"/>
    </row>
    <row r="1765" spans="4:4" x14ac:dyDescent="0.25">
      <c r="D1765" s="190"/>
    </row>
    <row r="1766" spans="4:4" x14ac:dyDescent="0.25">
      <c r="D1766" s="190"/>
    </row>
    <row r="1767" spans="4:4" x14ac:dyDescent="0.25">
      <c r="D1767" s="190"/>
    </row>
    <row r="1768" spans="4:4" x14ac:dyDescent="0.25">
      <c r="D1768" s="190"/>
    </row>
    <row r="1769" spans="4:4" x14ac:dyDescent="0.25">
      <c r="D1769" s="190"/>
    </row>
    <row r="1770" spans="4:4" x14ac:dyDescent="0.25">
      <c r="D1770" s="190"/>
    </row>
    <row r="1771" spans="4:4" x14ac:dyDescent="0.25">
      <c r="D1771" s="190"/>
    </row>
    <row r="1772" spans="4:4" x14ac:dyDescent="0.25">
      <c r="D1772" s="190"/>
    </row>
    <row r="1773" spans="4:4" x14ac:dyDescent="0.25">
      <c r="D1773" s="190"/>
    </row>
    <row r="1774" spans="4:4" x14ac:dyDescent="0.25">
      <c r="D1774" s="190"/>
    </row>
    <row r="1775" spans="4:4" x14ac:dyDescent="0.25">
      <c r="D1775" s="190"/>
    </row>
    <row r="1776" spans="4:4" x14ac:dyDescent="0.25">
      <c r="D1776" s="190"/>
    </row>
    <row r="1777" spans="4:4" x14ac:dyDescent="0.25">
      <c r="D1777" s="190"/>
    </row>
    <row r="1778" spans="4:4" x14ac:dyDescent="0.25">
      <c r="D1778" s="190"/>
    </row>
    <row r="1779" spans="4:4" x14ac:dyDescent="0.25">
      <c r="D1779" s="190"/>
    </row>
    <row r="1780" spans="4:4" x14ac:dyDescent="0.25">
      <c r="D1780" s="190"/>
    </row>
    <row r="1781" spans="4:4" x14ac:dyDescent="0.25">
      <c r="D1781" s="190"/>
    </row>
    <row r="1782" spans="4:4" x14ac:dyDescent="0.25">
      <c r="D1782" s="190"/>
    </row>
    <row r="1783" spans="4:4" x14ac:dyDescent="0.25">
      <c r="D1783" s="190"/>
    </row>
    <row r="1784" spans="4:4" x14ac:dyDescent="0.25">
      <c r="D1784" s="190"/>
    </row>
    <row r="1785" spans="4:4" x14ac:dyDescent="0.25">
      <c r="D1785" s="190"/>
    </row>
    <row r="1786" spans="4:4" x14ac:dyDescent="0.25">
      <c r="D1786" s="190"/>
    </row>
    <row r="1787" spans="4:4" x14ac:dyDescent="0.25">
      <c r="D1787" s="190"/>
    </row>
    <row r="1788" spans="4:4" x14ac:dyDescent="0.25">
      <c r="D1788" s="190"/>
    </row>
    <row r="1789" spans="4:4" x14ac:dyDescent="0.25">
      <c r="D1789" s="190"/>
    </row>
    <row r="1790" spans="4:4" x14ac:dyDescent="0.25">
      <c r="D1790" s="190"/>
    </row>
    <row r="1791" spans="4:4" x14ac:dyDescent="0.25">
      <c r="D1791" s="190"/>
    </row>
    <row r="1792" spans="4:4" x14ac:dyDescent="0.25">
      <c r="D1792" s="190"/>
    </row>
    <row r="1793" spans="4:4" x14ac:dyDescent="0.25">
      <c r="D1793" s="190"/>
    </row>
    <row r="1794" spans="4:4" x14ac:dyDescent="0.25">
      <c r="D1794" s="190"/>
    </row>
    <row r="1795" spans="4:4" x14ac:dyDescent="0.25">
      <c r="D1795" s="190"/>
    </row>
    <row r="1796" spans="4:4" x14ac:dyDescent="0.25">
      <c r="D1796" s="190"/>
    </row>
    <row r="1797" spans="4:4" x14ac:dyDescent="0.25">
      <c r="D1797" s="190"/>
    </row>
    <row r="1798" spans="4:4" x14ac:dyDescent="0.25">
      <c r="D1798" s="190"/>
    </row>
    <row r="1799" spans="4:4" x14ac:dyDescent="0.25">
      <c r="D1799" s="190"/>
    </row>
    <row r="1800" spans="4:4" x14ac:dyDescent="0.25">
      <c r="D1800" s="190"/>
    </row>
    <row r="1801" spans="4:4" x14ac:dyDescent="0.25">
      <c r="D1801" s="190"/>
    </row>
    <row r="1802" spans="4:4" x14ac:dyDescent="0.25">
      <c r="D1802" s="190"/>
    </row>
    <row r="1803" spans="4:4" x14ac:dyDescent="0.25">
      <c r="D1803" s="190"/>
    </row>
    <row r="1804" spans="4:4" x14ac:dyDescent="0.25">
      <c r="D1804" s="190"/>
    </row>
    <row r="1805" spans="4:4" x14ac:dyDescent="0.25">
      <c r="D1805" s="190"/>
    </row>
    <row r="1806" spans="4:4" x14ac:dyDescent="0.25">
      <c r="D1806" s="190"/>
    </row>
    <row r="1807" spans="4:4" x14ac:dyDescent="0.25">
      <c r="D1807" s="190"/>
    </row>
    <row r="1808" spans="4:4" x14ac:dyDescent="0.25">
      <c r="D1808" s="190"/>
    </row>
    <row r="1809" spans="4:4" x14ac:dyDescent="0.25">
      <c r="D1809" s="190"/>
    </row>
    <row r="1810" spans="4:4" x14ac:dyDescent="0.25">
      <c r="D1810" s="190"/>
    </row>
    <row r="1811" spans="4:4" x14ac:dyDescent="0.25">
      <c r="D1811" s="190"/>
    </row>
    <row r="1812" spans="4:4" x14ac:dyDescent="0.25">
      <c r="D1812" s="190"/>
    </row>
    <row r="1813" spans="4:4" x14ac:dyDescent="0.25">
      <c r="D1813" s="190"/>
    </row>
    <row r="1814" spans="4:4" x14ac:dyDescent="0.25">
      <c r="D1814" s="190"/>
    </row>
    <row r="1815" spans="4:4" x14ac:dyDescent="0.25">
      <c r="D1815" s="190"/>
    </row>
    <row r="1816" spans="4:4" x14ac:dyDescent="0.25">
      <c r="D1816" s="190"/>
    </row>
    <row r="1817" spans="4:4" x14ac:dyDescent="0.25">
      <c r="D1817" s="190"/>
    </row>
    <row r="1818" spans="4:4" x14ac:dyDescent="0.25">
      <c r="D1818" s="190"/>
    </row>
    <row r="1819" spans="4:4" x14ac:dyDescent="0.25">
      <c r="D1819" s="190"/>
    </row>
    <row r="1820" spans="4:4" x14ac:dyDescent="0.25">
      <c r="D1820" s="190"/>
    </row>
    <row r="1821" spans="4:4" x14ac:dyDescent="0.25">
      <c r="D1821" s="190"/>
    </row>
    <row r="1822" spans="4:4" x14ac:dyDescent="0.25">
      <c r="D1822" s="190"/>
    </row>
    <row r="1823" spans="4:4" x14ac:dyDescent="0.25">
      <c r="D1823" s="190"/>
    </row>
    <row r="1824" spans="4:4" x14ac:dyDescent="0.25">
      <c r="D1824" s="190"/>
    </row>
    <row r="1825" spans="4:4" x14ac:dyDescent="0.25">
      <c r="D1825" s="190"/>
    </row>
    <row r="1826" spans="4:4" x14ac:dyDescent="0.25">
      <c r="D1826" s="190"/>
    </row>
    <row r="1827" spans="4:4" x14ac:dyDescent="0.25">
      <c r="D1827" s="190"/>
    </row>
    <row r="1828" spans="4:4" x14ac:dyDescent="0.25">
      <c r="D1828" s="190"/>
    </row>
    <row r="1829" spans="4:4" x14ac:dyDescent="0.25">
      <c r="D1829" s="190"/>
    </row>
    <row r="1830" spans="4:4" x14ac:dyDescent="0.25">
      <c r="D1830" s="190"/>
    </row>
    <row r="1831" spans="4:4" x14ac:dyDescent="0.25">
      <c r="D1831" s="190"/>
    </row>
    <row r="1832" spans="4:4" x14ac:dyDescent="0.25">
      <c r="D1832" s="190"/>
    </row>
    <row r="1833" spans="4:4" x14ac:dyDescent="0.25">
      <c r="D1833" s="190"/>
    </row>
    <row r="1834" spans="4:4" x14ac:dyDescent="0.25">
      <c r="D1834" s="190"/>
    </row>
    <row r="1835" spans="4:4" x14ac:dyDescent="0.25">
      <c r="D1835" s="190"/>
    </row>
    <row r="1836" spans="4:4" x14ac:dyDescent="0.25">
      <c r="D1836" s="190"/>
    </row>
    <row r="1837" spans="4:4" x14ac:dyDescent="0.25">
      <c r="D1837" s="190"/>
    </row>
    <row r="1838" spans="4:4" x14ac:dyDescent="0.25">
      <c r="D1838" s="190"/>
    </row>
    <row r="1839" spans="4:4" x14ac:dyDescent="0.25">
      <c r="D1839" s="190"/>
    </row>
    <row r="1840" spans="4:4" x14ac:dyDescent="0.25">
      <c r="D1840" s="190"/>
    </row>
    <row r="1841" spans="4:4" x14ac:dyDescent="0.25">
      <c r="D1841" s="190"/>
    </row>
    <row r="1842" spans="4:4" x14ac:dyDescent="0.25">
      <c r="D1842" s="190"/>
    </row>
    <row r="1843" spans="4:4" x14ac:dyDescent="0.25">
      <c r="D1843" s="190"/>
    </row>
    <row r="1844" spans="4:4" x14ac:dyDescent="0.25">
      <c r="D1844" s="190"/>
    </row>
    <row r="1845" spans="4:4" x14ac:dyDescent="0.25">
      <c r="D1845" s="190"/>
    </row>
    <row r="1846" spans="4:4" x14ac:dyDescent="0.25">
      <c r="D1846" s="190"/>
    </row>
    <row r="1847" spans="4:4" x14ac:dyDescent="0.25">
      <c r="D1847" s="190"/>
    </row>
    <row r="1848" spans="4:4" x14ac:dyDescent="0.25">
      <c r="D1848" s="190"/>
    </row>
    <row r="1849" spans="4:4" x14ac:dyDescent="0.25">
      <c r="D1849" s="190"/>
    </row>
    <row r="1850" spans="4:4" x14ac:dyDescent="0.25">
      <c r="D1850" s="190"/>
    </row>
    <row r="1851" spans="4:4" x14ac:dyDescent="0.25">
      <c r="D1851" s="190"/>
    </row>
    <row r="1852" spans="4:4" x14ac:dyDescent="0.25">
      <c r="D1852" s="190"/>
    </row>
    <row r="1853" spans="4:4" x14ac:dyDescent="0.25">
      <c r="D1853" s="190"/>
    </row>
    <row r="1854" spans="4:4" x14ac:dyDescent="0.25">
      <c r="D1854" s="190"/>
    </row>
    <row r="1855" spans="4:4" x14ac:dyDescent="0.25">
      <c r="D1855" s="190"/>
    </row>
    <row r="1856" spans="4:4" x14ac:dyDescent="0.25">
      <c r="D1856" s="190"/>
    </row>
    <row r="1857" spans="4:4" x14ac:dyDescent="0.25">
      <c r="D1857" s="190"/>
    </row>
    <row r="1858" spans="4:4" x14ac:dyDescent="0.25">
      <c r="D1858" s="190"/>
    </row>
    <row r="1859" spans="4:4" x14ac:dyDescent="0.25">
      <c r="D1859" s="190"/>
    </row>
    <row r="1860" spans="4:4" x14ac:dyDescent="0.25">
      <c r="D1860" s="190"/>
    </row>
    <row r="1861" spans="4:4" x14ac:dyDescent="0.25">
      <c r="D1861" s="190"/>
    </row>
    <row r="1862" spans="4:4" x14ac:dyDescent="0.25">
      <c r="D1862" s="190"/>
    </row>
    <row r="1863" spans="4:4" x14ac:dyDescent="0.25">
      <c r="D1863" s="190"/>
    </row>
    <row r="1864" spans="4:4" x14ac:dyDescent="0.25">
      <c r="D1864" s="190"/>
    </row>
    <row r="1865" spans="4:4" x14ac:dyDescent="0.25">
      <c r="D1865" s="190"/>
    </row>
    <row r="1866" spans="4:4" x14ac:dyDescent="0.25">
      <c r="D1866" s="190"/>
    </row>
    <row r="1867" spans="4:4" x14ac:dyDescent="0.25">
      <c r="D1867" s="190"/>
    </row>
    <row r="1868" spans="4:4" x14ac:dyDescent="0.25">
      <c r="D1868" s="190"/>
    </row>
    <row r="1869" spans="4:4" x14ac:dyDescent="0.25">
      <c r="D1869" s="190"/>
    </row>
    <row r="1870" spans="4:4" x14ac:dyDescent="0.25">
      <c r="D1870" s="190"/>
    </row>
    <row r="1871" spans="4:4" x14ac:dyDescent="0.25">
      <c r="D1871" s="190"/>
    </row>
    <row r="1872" spans="4:4" x14ac:dyDescent="0.25">
      <c r="D1872" s="190"/>
    </row>
    <row r="1873" spans="4:4" x14ac:dyDescent="0.25">
      <c r="D1873" s="190"/>
    </row>
    <row r="1874" spans="4:4" x14ac:dyDescent="0.25">
      <c r="D1874" s="190"/>
    </row>
    <row r="1875" spans="4:4" x14ac:dyDescent="0.25">
      <c r="D1875" s="190"/>
    </row>
    <row r="1876" spans="4:4" x14ac:dyDescent="0.25">
      <c r="D1876" s="190"/>
    </row>
    <row r="1877" spans="4:4" x14ac:dyDescent="0.25">
      <c r="D1877" s="190"/>
    </row>
    <row r="1878" spans="4:4" x14ac:dyDescent="0.25">
      <c r="D1878" s="190"/>
    </row>
    <row r="1879" spans="4:4" x14ac:dyDescent="0.25">
      <c r="D1879" s="190"/>
    </row>
    <row r="1880" spans="4:4" x14ac:dyDescent="0.25">
      <c r="D1880" s="190"/>
    </row>
    <row r="1881" spans="4:4" x14ac:dyDescent="0.25">
      <c r="D1881" s="190"/>
    </row>
    <row r="1882" spans="4:4" x14ac:dyDescent="0.25">
      <c r="D1882" s="190"/>
    </row>
    <row r="1883" spans="4:4" x14ac:dyDescent="0.25">
      <c r="D1883" s="190"/>
    </row>
    <row r="1884" spans="4:4" x14ac:dyDescent="0.25">
      <c r="D1884" s="190"/>
    </row>
    <row r="1885" spans="4:4" x14ac:dyDescent="0.25">
      <c r="D1885" s="190"/>
    </row>
    <row r="1886" spans="4:4" x14ac:dyDescent="0.25">
      <c r="D1886" s="190"/>
    </row>
    <row r="1887" spans="4:4" x14ac:dyDescent="0.25">
      <c r="D1887" s="190"/>
    </row>
    <row r="1888" spans="4:4" x14ac:dyDescent="0.25">
      <c r="D1888" s="190"/>
    </row>
    <row r="1889" spans="4:4" x14ac:dyDescent="0.25">
      <c r="D1889" s="190"/>
    </row>
    <row r="1890" spans="4:4" x14ac:dyDescent="0.25">
      <c r="D1890" s="190"/>
    </row>
    <row r="1891" spans="4:4" x14ac:dyDescent="0.25">
      <c r="D1891" s="190"/>
    </row>
    <row r="1892" spans="4:4" x14ac:dyDescent="0.25">
      <c r="D1892" s="190"/>
    </row>
    <row r="1893" spans="4:4" x14ac:dyDescent="0.25">
      <c r="D1893" s="190"/>
    </row>
    <row r="1894" spans="4:4" x14ac:dyDescent="0.25">
      <c r="D1894" s="190"/>
    </row>
    <row r="1895" spans="4:4" x14ac:dyDescent="0.25">
      <c r="D1895" s="190"/>
    </row>
    <row r="1896" spans="4:4" x14ac:dyDescent="0.25">
      <c r="D1896" s="190"/>
    </row>
    <row r="1897" spans="4:4" x14ac:dyDescent="0.25">
      <c r="D1897" s="190"/>
    </row>
    <row r="1898" spans="4:4" x14ac:dyDescent="0.25">
      <c r="D1898" s="190"/>
    </row>
    <row r="1899" spans="4:4" x14ac:dyDescent="0.25">
      <c r="D1899" s="190"/>
    </row>
    <row r="1900" spans="4:4" x14ac:dyDescent="0.25">
      <c r="D1900" s="190"/>
    </row>
    <row r="1901" spans="4:4" x14ac:dyDescent="0.25">
      <c r="D1901" s="190"/>
    </row>
    <row r="1902" spans="4:4" x14ac:dyDescent="0.25">
      <c r="D1902" s="190"/>
    </row>
    <row r="1903" spans="4:4" x14ac:dyDescent="0.25">
      <c r="D1903" s="190"/>
    </row>
    <row r="1904" spans="4:4" x14ac:dyDescent="0.25">
      <c r="D1904" s="190"/>
    </row>
    <row r="1905" spans="4:4" x14ac:dyDescent="0.25">
      <c r="D1905" s="190"/>
    </row>
    <row r="1906" spans="4:4" x14ac:dyDescent="0.25">
      <c r="D1906" s="190"/>
    </row>
    <row r="1907" spans="4:4" x14ac:dyDescent="0.25">
      <c r="D1907" s="190"/>
    </row>
    <row r="1908" spans="4:4" x14ac:dyDescent="0.25">
      <c r="D1908" s="190"/>
    </row>
    <row r="1909" spans="4:4" x14ac:dyDescent="0.25">
      <c r="D1909" s="190"/>
    </row>
    <row r="1910" spans="4:4" x14ac:dyDescent="0.25">
      <c r="D1910" s="190"/>
    </row>
    <row r="1911" spans="4:4" x14ac:dyDescent="0.25">
      <c r="D1911" s="190"/>
    </row>
    <row r="1912" spans="4:4" x14ac:dyDescent="0.25">
      <c r="D1912" s="190"/>
    </row>
    <row r="1913" spans="4:4" x14ac:dyDescent="0.25">
      <c r="D1913" s="190"/>
    </row>
    <row r="1914" spans="4:4" x14ac:dyDescent="0.25">
      <c r="D1914" s="190"/>
    </row>
    <row r="1915" spans="4:4" x14ac:dyDescent="0.25">
      <c r="D1915" s="190"/>
    </row>
    <row r="1916" spans="4:4" x14ac:dyDescent="0.25">
      <c r="D1916" s="190"/>
    </row>
    <row r="1917" spans="4:4" x14ac:dyDescent="0.25">
      <c r="D1917" s="190"/>
    </row>
    <row r="1918" spans="4:4" x14ac:dyDescent="0.25">
      <c r="D1918" s="190"/>
    </row>
    <row r="1919" spans="4:4" x14ac:dyDescent="0.25">
      <c r="D1919" s="190"/>
    </row>
    <row r="1920" spans="4:4" x14ac:dyDescent="0.25">
      <c r="D1920" s="190"/>
    </row>
    <row r="1921" spans="4:4" x14ac:dyDescent="0.25">
      <c r="D1921" s="190"/>
    </row>
    <row r="1922" spans="4:4" x14ac:dyDescent="0.25">
      <c r="D1922" s="190"/>
    </row>
    <row r="1923" spans="4:4" x14ac:dyDescent="0.25">
      <c r="D1923" s="190"/>
    </row>
    <row r="1924" spans="4:4" x14ac:dyDescent="0.25">
      <c r="D1924" s="190"/>
    </row>
    <row r="1925" spans="4:4" x14ac:dyDescent="0.25">
      <c r="D1925" s="190"/>
    </row>
    <row r="1926" spans="4:4" x14ac:dyDescent="0.25">
      <c r="D1926" s="190"/>
    </row>
    <row r="1927" spans="4:4" x14ac:dyDescent="0.25">
      <c r="D1927" s="190"/>
    </row>
    <row r="1928" spans="4:4" x14ac:dyDescent="0.25">
      <c r="D1928" s="190"/>
    </row>
    <row r="1929" spans="4:4" x14ac:dyDescent="0.25">
      <c r="D1929" s="190"/>
    </row>
    <row r="1930" spans="4:4" x14ac:dyDescent="0.25">
      <c r="D1930" s="190"/>
    </row>
    <row r="1931" spans="4:4" x14ac:dyDescent="0.25">
      <c r="D1931" s="190"/>
    </row>
    <row r="1932" spans="4:4" x14ac:dyDescent="0.25">
      <c r="D1932" s="190"/>
    </row>
    <row r="1933" spans="4:4" x14ac:dyDescent="0.25">
      <c r="D1933" s="190"/>
    </row>
    <row r="1934" spans="4:4" x14ac:dyDescent="0.25">
      <c r="D1934" s="190"/>
    </row>
    <row r="1935" spans="4:4" x14ac:dyDescent="0.25">
      <c r="D1935" s="190"/>
    </row>
    <row r="1936" spans="4:4" x14ac:dyDescent="0.25">
      <c r="D1936" s="190"/>
    </row>
    <row r="1937" spans="4:4" x14ac:dyDescent="0.25">
      <c r="D1937" s="190"/>
    </row>
    <row r="1938" spans="4:4" x14ac:dyDescent="0.25">
      <c r="D1938" s="190"/>
    </row>
    <row r="1939" spans="4:4" x14ac:dyDescent="0.25">
      <c r="D1939" s="190"/>
    </row>
    <row r="1940" spans="4:4" x14ac:dyDescent="0.25">
      <c r="D1940" s="190"/>
    </row>
    <row r="1941" spans="4:4" x14ac:dyDescent="0.25">
      <c r="D1941" s="190"/>
    </row>
    <row r="1942" spans="4:4" x14ac:dyDescent="0.25">
      <c r="D1942" s="190"/>
    </row>
    <row r="1943" spans="4:4" x14ac:dyDescent="0.25">
      <c r="D1943" s="190"/>
    </row>
    <row r="1944" spans="4:4" x14ac:dyDescent="0.25">
      <c r="D1944" s="190"/>
    </row>
    <row r="1945" spans="4:4" x14ac:dyDescent="0.25">
      <c r="D1945" s="190"/>
    </row>
    <row r="1946" spans="4:4" x14ac:dyDescent="0.25">
      <c r="D1946" s="190"/>
    </row>
    <row r="1947" spans="4:4" x14ac:dyDescent="0.25">
      <c r="D1947" s="190"/>
    </row>
    <row r="1948" spans="4:4" x14ac:dyDescent="0.25">
      <c r="D1948" s="190"/>
    </row>
    <row r="1949" spans="4:4" x14ac:dyDescent="0.25">
      <c r="D1949" s="190"/>
    </row>
    <row r="1950" spans="4:4" x14ac:dyDescent="0.25">
      <c r="D1950" s="190"/>
    </row>
    <row r="1951" spans="4:4" x14ac:dyDescent="0.25">
      <c r="D1951" s="190"/>
    </row>
    <row r="1952" spans="4:4" x14ac:dyDescent="0.25">
      <c r="D1952" s="190"/>
    </row>
    <row r="1953" spans="4:4" x14ac:dyDescent="0.25">
      <c r="D1953" s="190"/>
    </row>
    <row r="1954" spans="4:4" x14ac:dyDescent="0.25">
      <c r="D1954" s="190"/>
    </row>
    <row r="1955" spans="4:4" x14ac:dyDescent="0.25">
      <c r="D1955" s="190"/>
    </row>
    <row r="1956" spans="4:4" x14ac:dyDescent="0.25">
      <c r="D1956" s="190"/>
    </row>
    <row r="1957" spans="4:4" x14ac:dyDescent="0.25">
      <c r="D1957" s="190"/>
    </row>
    <row r="1958" spans="4:4" x14ac:dyDescent="0.25">
      <c r="D1958" s="190"/>
    </row>
    <row r="1959" spans="4:4" x14ac:dyDescent="0.25">
      <c r="D1959" s="190"/>
    </row>
    <row r="1960" spans="4:4" x14ac:dyDescent="0.25">
      <c r="D1960" s="190"/>
    </row>
    <row r="1961" spans="4:4" x14ac:dyDescent="0.25">
      <c r="D1961" s="190"/>
    </row>
    <row r="1962" spans="4:4" x14ac:dyDescent="0.25">
      <c r="D1962" s="190"/>
    </row>
    <row r="1963" spans="4:4" x14ac:dyDescent="0.25">
      <c r="D1963" s="190"/>
    </row>
    <row r="1964" spans="4:4" x14ac:dyDescent="0.25">
      <c r="D1964" s="190"/>
    </row>
    <row r="1965" spans="4:4" x14ac:dyDescent="0.25">
      <c r="D1965" s="190"/>
    </row>
    <row r="1966" spans="4:4" x14ac:dyDescent="0.25">
      <c r="D1966" s="190"/>
    </row>
    <row r="1967" spans="4:4" x14ac:dyDescent="0.25">
      <c r="D1967" s="190"/>
    </row>
    <row r="1968" spans="4:4" x14ac:dyDescent="0.25">
      <c r="D1968" s="190"/>
    </row>
    <row r="1969" spans="4:4" x14ac:dyDescent="0.25">
      <c r="D1969" s="190"/>
    </row>
    <row r="1970" spans="4:4" x14ac:dyDescent="0.25">
      <c r="D1970" s="190"/>
    </row>
    <row r="1971" spans="4:4" x14ac:dyDescent="0.25">
      <c r="D1971" s="190"/>
    </row>
    <row r="1972" spans="4:4" x14ac:dyDescent="0.25">
      <c r="D1972" s="190"/>
    </row>
    <row r="1973" spans="4:4" x14ac:dyDescent="0.25">
      <c r="D1973" s="190"/>
    </row>
    <row r="1974" spans="4:4" x14ac:dyDescent="0.25">
      <c r="D1974" s="190"/>
    </row>
    <row r="1975" spans="4:4" x14ac:dyDescent="0.25">
      <c r="D1975" s="190"/>
    </row>
    <row r="1976" spans="4:4" x14ac:dyDescent="0.25">
      <c r="D1976" s="190"/>
    </row>
    <row r="1977" spans="4:4" x14ac:dyDescent="0.25">
      <c r="D1977" s="190"/>
    </row>
    <row r="1978" spans="4:4" x14ac:dyDescent="0.25">
      <c r="D1978" s="190"/>
    </row>
    <row r="1979" spans="4:4" x14ac:dyDescent="0.25">
      <c r="D1979" s="190"/>
    </row>
    <row r="1980" spans="4:4" x14ac:dyDescent="0.25">
      <c r="D1980" s="190"/>
    </row>
    <row r="1981" spans="4:4" x14ac:dyDescent="0.25">
      <c r="D1981" s="190"/>
    </row>
    <row r="1982" spans="4:4" x14ac:dyDescent="0.25">
      <c r="D1982" s="190"/>
    </row>
    <row r="1983" spans="4:4" x14ac:dyDescent="0.25">
      <c r="D1983" s="190"/>
    </row>
    <row r="1984" spans="4:4" x14ac:dyDescent="0.25">
      <c r="D1984" s="190"/>
    </row>
    <row r="1985" spans="4:4" x14ac:dyDescent="0.25">
      <c r="D1985" s="190"/>
    </row>
    <row r="1986" spans="4:4" x14ac:dyDescent="0.25">
      <c r="D1986" s="190"/>
    </row>
    <row r="1987" spans="4:4" x14ac:dyDescent="0.25">
      <c r="D1987" s="190"/>
    </row>
    <row r="1988" spans="4:4" x14ac:dyDescent="0.25">
      <c r="D1988" s="190"/>
    </row>
    <row r="1989" spans="4:4" x14ac:dyDescent="0.25">
      <c r="D1989" s="190"/>
    </row>
    <row r="1990" spans="4:4" x14ac:dyDescent="0.25">
      <c r="D1990" s="190"/>
    </row>
    <row r="1991" spans="4:4" x14ac:dyDescent="0.25">
      <c r="D1991" s="190"/>
    </row>
    <row r="1992" spans="4:4" x14ac:dyDescent="0.25">
      <c r="D1992" s="190"/>
    </row>
    <row r="1993" spans="4:4" x14ac:dyDescent="0.25">
      <c r="D1993" s="190"/>
    </row>
    <row r="1994" spans="4:4" x14ac:dyDescent="0.25">
      <c r="D1994" s="190"/>
    </row>
    <row r="1995" spans="4:4" x14ac:dyDescent="0.25">
      <c r="D1995" s="190"/>
    </row>
    <row r="1996" spans="4:4" x14ac:dyDescent="0.25">
      <c r="D1996" s="190"/>
    </row>
    <row r="1997" spans="4:4" x14ac:dyDescent="0.25">
      <c r="D1997" s="190"/>
    </row>
    <row r="1998" spans="4:4" x14ac:dyDescent="0.25">
      <c r="D1998" s="190"/>
    </row>
    <row r="1999" spans="4:4" x14ac:dyDescent="0.25">
      <c r="D1999" s="190"/>
    </row>
    <row r="2000" spans="4:4" x14ac:dyDescent="0.25">
      <c r="D2000" s="190"/>
    </row>
    <row r="2001" spans="4:4" x14ac:dyDescent="0.25">
      <c r="D2001" s="190"/>
    </row>
    <row r="2002" spans="4:4" x14ac:dyDescent="0.25">
      <c r="D2002" s="190"/>
    </row>
    <row r="2003" spans="4:4" x14ac:dyDescent="0.25">
      <c r="D2003" s="190"/>
    </row>
    <row r="2004" spans="4:4" x14ac:dyDescent="0.25">
      <c r="D2004" s="190"/>
    </row>
    <row r="2005" spans="4:4" x14ac:dyDescent="0.25">
      <c r="D2005" s="190"/>
    </row>
    <row r="2006" spans="4:4" x14ac:dyDescent="0.25">
      <c r="D2006" s="190"/>
    </row>
    <row r="2007" spans="4:4" x14ac:dyDescent="0.25">
      <c r="D2007" s="190"/>
    </row>
    <row r="2008" spans="4:4" x14ac:dyDescent="0.25">
      <c r="D2008" s="190"/>
    </row>
    <row r="2009" spans="4:4" x14ac:dyDescent="0.25">
      <c r="D2009" s="190"/>
    </row>
    <row r="2010" spans="4:4" x14ac:dyDescent="0.25">
      <c r="D2010" s="190"/>
    </row>
    <row r="2011" spans="4:4" x14ac:dyDescent="0.25">
      <c r="D2011" s="190"/>
    </row>
    <row r="2012" spans="4:4" x14ac:dyDescent="0.25">
      <c r="D2012" s="190"/>
    </row>
    <row r="2013" spans="4:4" x14ac:dyDescent="0.25">
      <c r="D2013" s="190"/>
    </row>
    <row r="2014" spans="4:4" x14ac:dyDescent="0.25">
      <c r="D2014" s="190"/>
    </row>
    <row r="2015" spans="4:4" x14ac:dyDescent="0.25">
      <c r="D2015" s="190"/>
    </row>
    <row r="2016" spans="4:4" x14ac:dyDescent="0.25">
      <c r="D2016" s="190"/>
    </row>
    <row r="2017" spans="4:4" x14ac:dyDescent="0.25">
      <c r="D2017" s="190"/>
    </row>
    <row r="2018" spans="4:4" x14ac:dyDescent="0.25">
      <c r="D2018" s="190"/>
    </row>
    <row r="2019" spans="4:4" x14ac:dyDescent="0.25">
      <c r="D2019" s="190"/>
    </row>
    <row r="2020" spans="4:4" x14ac:dyDescent="0.25">
      <c r="D2020" s="190"/>
    </row>
    <row r="2021" spans="4:4" x14ac:dyDescent="0.25">
      <c r="D2021" s="190"/>
    </row>
    <row r="2022" spans="4:4" x14ac:dyDescent="0.25">
      <c r="D2022" s="190"/>
    </row>
    <row r="2023" spans="4:4" x14ac:dyDescent="0.25">
      <c r="D2023" s="190"/>
    </row>
    <row r="2024" spans="4:4" x14ac:dyDescent="0.25">
      <c r="D2024" s="190"/>
    </row>
    <row r="2025" spans="4:4" x14ac:dyDescent="0.25">
      <c r="D2025" s="190"/>
    </row>
    <row r="2026" spans="4:4" x14ac:dyDescent="0.25">
      <c r="D2026" s="190"/>
    </row>
    <row r="2027" spans="4:4" x14ac:dyDescent="0.25">
      <c r="D2027" s="190"/>
    </row>
    <row r="2028" spans="4:4" x14ac:dyDescent="0.25">
      <c r="D2028" s="190"/>
    </row>
    <row r="2029" spans="4:4" x14ac:dyDescent="0.25">
      <c r="D2029" s="190"/>
    </row>
    <row r="2030" spans="4:4" x14ac:dyDescent="0.25">
      <c r="D2030" s="190"/>
    </row>
    <row r="2031" spans="4:4" x14ac:dyDescent="0.25">
      <c r="D2031" s="190"/>
    </row>
    <row r="2032" spans="4:4" x14ac:dyDescent="0.25">
      <c r="D2032" s="190"/>
    </row>
    <row r="2033" spans="4:4" x14ac:dyDescent="0.25">
      <c r="D2033" s="190"/>
    </row>
    <row r="2034" spans="4:4" x14ac:dyDescent="0.25">
      <c r="D2034" s="190"/>
    </row>
    <row r="2035" spans="4:4" x14ac:dyDescent="0.25">
      <c r="D2035" s="190"/>
    </row>
    <row r="2036" spans="4:4" x14ac:dyDescent="0.25">
      <c r="D2036" s="190"/>
    </row>
    <row r="2037" spans="4:4" x14ac:dyDescent="0.25">
      <c r="D2037" s="190"/>
    </row>
    <row r="2038" spans="4:4" x14ac:dyDescent="0.25">
      <c r="D2038" s="190"/>
    </row>
    <row r="2039" spans="4:4" x14ac:dyDescent="0.25">
      <c r="D2039" s="190"/>
    </row>
    <row r="2040" spans="4:4" x14ac:dyDescent="0.25">
      <c r="D2040" s="190"/>
    </row>
    <row r="2041" spans="4:4" x14ac:dyDescent="0.25">
      <c r="D2041" s="190"/>
    </row>
    <row r="2042" spans="4:4" x14ac:dyDescent="0.25">
      <c r="D2042" s="190"/>
    </row>
    <row r="2043" spans="4:4" x14ac:dyDescent="0.25">
      <c r="D2043" s="190"/>
    </row>
    <row r="2044" spans="4:4" x14ac:dyDescent="0.25">
      <c r="D2044" s="190"/>
    </row>
    <row r="2045" spans="4:4" x14ac:dyDescent="0.25">
      <c r="D2045" s="190"/>
    </row>
    <row r="2046" spans="4:4" x14ac:dyDescent="0.25">
      <c r="D2046" s="190"/>
    </row>
    <row r="2047" spans="4:4" x14ac:dyDescent="0.25">
      <c r="D2047" s="190"/>
    </row>
    <row r="2048" spans="4:4" x14ac:dyDescent="0.25">
      <c r="D2048" s="190"/>
    </row>
    <row r="2049" spans="4:4" x14ac:dyDescent="0.25">
      <c r="D2049" s="190"/>
    </row>
    <row r="2050" spans="4:4" x14ac:dyDescent="0.25">
      <c r="D2050" s="190"/>
    </row>
    <row r="2051" spans="4:4" x14ac:dyDescent="0.25">
      <c r="D2051" s="190"/>
    </row>
    <row r="2052" spans="4:4" x14ac:dyDescent="0.25">
      <c r="D2052" s="190"/>
    </row>
    <row r="2053" spans="4:4" x14ac:dyDescent="0.25">
      <c r="D2053" s="190"/>
    </row>
    <row r="2054" spans="4:4" x14ac:dyDescent="0.25">
      <c r="D2054" s="190"/>
    </row>
    <row r="2055" spans="4:4" x14ac:dyDescent="0.25">
      <c r="D2055" s="190"/>
    </row>
    <row r="2056" spans="4:4" x14ac:dyDescent="0.25">
      <c r="D2056" s="190"/>
    </row>
    <row r="2057" spans="4:4" x14ac:dyDescent="0.25">
      <c r="D2057" s="190"/>
    </row>
    <row r="2058" spans="4:4" x14ac:dyDescent="0.25">
      <c r="D2058" s="190"/>
    </row>
    <row r="2059" spans="4:4" x14ac:dyDescent="0.25">
      <c r="D2059" s="190"/>
    </row>
    <row r="2060" spans="4:4" x14ac:dyDescent="0.25">
      <c r="D2060" s="190"/>
    </row>
    <row r="2061" spans="4:4" x14ac:dyDescent="0.25">
      <c r="D2061" s="190"/>
    </row>
    <row r="2062" spans="4:4" x14ac:dyDescent="0.25">
      <c r="D2062" s="190"/>
    </row>
    <row r="2063" spans="4:4" x14ac:dyDescent="0.25">
      <c r="D2063" s="190"/>
    </row>
    <row r="2064" spans="4:4" x14ac:dyDescent="0.25">
      <c r="D2064" s="190"/>
    </row>
    <row r="2065" spans="4:4" x14ac:dyDescent="0.25">
      <c r="D2065" s="190"/>
    </row>
    <row r="2066" spans="4:4" x14ac:dyDescent="0.25">
      <c r="D2066" s="190"/>
    </row>
    <row r="2067" spans="4:4" x14ac:dyDescent="0.25">
      <c r="D2067" s="190"/>
    </row>
    <row r="2068" spans="4:4" x14ac:dyDescent="0.25">
      <c r="D2068" s="190"/>
    </row>
    <row r="2069" spans="4:4" x14ac:dyDescent="0.25">
      <c r="D2069" s="190"/>
    </row>
    <row r="2070" spans="4:4" x14ac:dyDescent="0.25">
      <c r="D2070" s="190"/>
    </row>
    <row r="2071" spans="4:4" x14ac:dyDescent="0.25">
      <c r="D2071" s="190"/>
    </row>
    <row r="2072" spans="4:4" x14ac:dyDescent="0.25">
      <c r="D2072" s="190"/>
    </row>
    <row r="2073" spans="4:4" x14ac:dyDescent="0.25">
      <c r="D2073" s="190"/>
    </row>
    <row r="2074" spans="4:4" x14ac:dyDescent="0.25">
      <c r="D2074" s="190"/>
    </row>
    <row r="2075" spans="4:4" x14ac:dyDescent="0.25">
      <c r="D2075" s="190"/>
    </row>
    <row r="2076" spans="4:4" x14ac:dyDescent="0.25">
      <c r="D2076" s="190"/>
    </row>
    <row r="2077" spans="4:4" x14ac:dyDescent="0.25">
      <c r="D2077" s="190"/>
    </row>
    <row r="2078" spans="4:4" x14ac:dyDescent="0.25">
      <c r="D2078" s="190"/>
    </row>
    <row r="2079" spans="4:4" x14ac:dyDescent="0.25">
      <c r="D2079" s="190"/>
    </row>
    <row r="2080" spans="4:4" x14ac:dyDescent="0.25">
      <c r="D2080" s="190"/>
    </row>
    <row r="2081" spans="4:4" x14ac:dyDescent="0.25">
      <c r="D2081" s="190"/>
    </row>
    <row r="2082" spans="4:4" x14ac:dyDescent="0.25">
      <c r="D2082" s="190"/>
    </row>
    <row r="2083" spans="4:4" x14ac:dyDescent="0.25">
      <c r="D2083" s="190"/>
    </row>
    <row r="2084" spans="4:4" x14ac:dyDescent="0.25">
      <c r="D2084" s="190"/>
    </row>
    <row r="2085" spans="4:4" x14ac:dyDescent="0.25">
      <c r="D2085" s="190"/>
    </row>
    <row r="2086" spans="4:4" x14ac:dyDescent="0.25">
      <c r="D2086" s="190"/>
    </row>
    <row r="2087" spans="4:4" x14ac:dyDescent="0.25">
      <c r="D2087" s="190"/>
    </row>
    <row r="2088" spans="4:4" x14ac:dyDescent="0.25">
      <c r="D2088" s="190"/>
    </row>
    <row r="2089" spans="4:4" x14ac:dyDescent="0.25">
      <c r="D2089" s="190"/>
    </row>
    <row r="2090" spans="4:4" x14ac:dyDescent="0.25">
      <c r="D2090" s="190"/>
    </row>
    <row r="2091" spans="4:4" x14ac:dyDescent="0.25">
      <c r="D2091" s="190"/>
    </row>
    <row r="2092" spans="4:4" x14ac:dyDescent="0.25">
      <c r="D2092" s="190"/>
    </row>
    <row r="2093" spans="4:4" x14ac:dyDescent="0.25">
      <c r="D2093" s="190"/>
    </row>
    <row r="2094" spans="4:4" x14ac:dyDescent="0.25">
      <c r="D2094" s="190"/>
    </row>
    <row r="2095" spans="4:4" x14ac:dyDescent="0.25">
      <c r="D2095" s="190"/>
    </row>
    <row r="2096" spans="4:4" x14ac:dyDescent="0.25">
      <c r="D2096" s="190"/>
    </row>
    <row r="2097" spans="4:4" x14ac:dyDescent="0.25">
      <c r="D2097" s="190"/>
    </row>
    <row r="2098" spans="4:4" x14ac:dyDescent="0.25">
      <c r="D2098" s="190"/>
    </row>
    <row r="2099" spans="4:4" x14ac:dyDescent="0.25">
      <c r="D2099" s="190"/>
    </row>
    <row r="2100" spans="4:4" x14ac:dyDescent="0.25">
      <c r="D2100" s="190"/>
    </row>
    <row r="2101" spans="4:4" x14ac:dyDescent="0.25">
      <c r="D2101" s="190"/>
    </row>
    <row r="2102" spans="4:4" x14ac:dyDescent="0.25">
      <c r="D2102" s="190"/>
    </row>
    <row r="2103" spans="4:4" x14ac:dyDescent="0.25">
      <c r="D2103" s="190"/>
    </row>
    <row r="2104" spans="4:4" x14ac:dyDescent="0.25">
      <c r="D2104" s="190"/>
    </row>
    <row r="2105" spans="4:4" x14ac:dyDescent="0.25">
      <c r="D2105" s="190"/>
    </row>
    <row r="2106" spans="4:4" x14ac:dyDescent="0.25">
      <c r="D2106" s="190"/>
    </row>
    <row r="2107" spans="4:4" x14ac:dyDescent="0.25">
      <c r="D2107" s="190"/>
    </row>
    <row r="2108" spans="4:4" x14ac:dyDescent="0.25">
      <c r="D2108" s="190"/>
    </row>
    <row r="2109" spans="4:4" x14ac:dyDescent="0.25">
      <c r="D2109" s="190"/>
    </row>
    <row r="2110" spans="4:4" x14ac:dyDescent="0.25">
      <c r="D2110" s="190"/>
    </row>
    <row r="2111" spans="4:4" x14ac:dyDescent="0.25">
      <c r="D2111" s="190"/>
    </row>
    <row r="2112" spans="4:4" x14ac:dyDescent="0.25">
      <c r="D2112" s="190"/>
    </row>
    <row r="2113" spans="4:4" x14ac:dyDescent="0.25">
      <c r="D2113" s="190"/>
    </row>
    <row r="2114" spans="4:4" x14ac:dyDescent="0.25">
      <c r="D2114" s="190"/>
    </row>
    <row r="2115" spans="4:4" x14ac:dyDescent="0.25">
      <c r="D2115" s="190"/>
    </row>
    <row r="2116" spans="4:4" x14ac:dyDescent="0.25">
      <c r="D2116" s="190"/>
    </row>
    <row r="2117" spans="4:4" x14ac:dyDescent="0.25">
      <c r="D2117" s="190"/>
    </row>
    <row r="2118" spans="4:4" x14ac:dyDescent="0.25">
      <c r="D2118" s="190"/>
    </row>
    <row r="2119" spans="4:4" x14ac:dyDescent="0.25">
      <c r="D2119" s="190"/>
    </row>
    <row r="2120" spans="4:4" x14ac:dyDescent="0.25">
      <c r="D2120" s="190"/>
    </row>
    <row r="2121" spans="4:4" x14ac:dyDescent="0.25">
      <c r="D2121" s="190"/>
    </row>
    <row r="2122" spans="4:4" x14ac:dyDescent="0.25">
      <c r="D2122" s="190"/>
    </row>
    <row r="2123" spans="4:4" x14ac:dyDescent="0.25">
      <c r="D2123" s="190"/>
    </row>
    <row r="2124" spans="4:4" x14ac:dyDescent="0.25">
      <c r="D2124" s="190"/>
    </row>
    <row r="2125" spans="4:4" x14ac:dyDescent="0.25">
      <c r="D2125" s="190"/>
    </row>
    <row r="2126" spans="4:4" x14ac:dyDescent="0.25">
      <c r="D2126" s="190"/>
    </row>
    <row r="2127" spans="4:4" x14ac:dyDescent="0.25">
      <c r="D2127" s="190"/>
    </row>
    <row r="2128" spans="4:4" x14ac:dyDescent="0.25">
      <c r="D2128" s="190"/>
    </row>
    <row r="2129" spans="4:4" x14ac:dyDescent="0.25">
      <c r="D2129" s="190"/>
    </row>
    <row r="2130" spans="4:4" x14ac:dyDescent="0.25">
      <c r="D2130" s="190"/>
    </row>
    <row r="2131" spans="4:4" x14ac:dyDescent="0.25">
      <c r="D2131" s="190"/>
    </row>
    <row r="2132" spans="4:4" x14ac:dyDescent="0.25">
      <c r="D2132" s="190"/>
    </row>
    <row r="2133" spans="4:4" x14ac:dyDescent="0.25">
      <c r="D2133" s="190"/>
    </row>
    <row r="2134" spans="4:4" x14ac:dyDescent="0.25">
      <c r="D2134" s="190"/>
    </row>
    <row r="2135" spans="4:4" x14ac:dyDescent="0.25">
      <c r="D2135" s="190"/>
    </row>
    <row r="2136" spans="4:4" x14ac:dyDescent="0.25">
      <c r="D2136" s="190"/>
    </row>
    <row r="2137" spans="4:4" x14ac:dyDescent="0.25">
      <c r="D2137" s="190"/>
    </row>
    <row r="2138" spans="4:4" x14ac:dyDescent="0.25">
      <c r="D2138" s="190"/>
    </row>
    <row r="2139" spans="4:4" x14ac:dyDescent="0.25">
      <c r="D2139" s="190"/>
    </row>
    <row r="2140" spans="4:4" x14ac:dyDescent="0.25">
      <c r="D2140" s="190"/>
    </row>
    <row r="2141" spans="4:4" x14ac:dyDescent="0.25">
      <c r="D2141" s="190"/>
    </row>
    <row r="2142" spans="4:4" x14ac:dyDescent="0.25">
      <c r="D2142" s="190"/>
    </row>
    <row r="2143" spans="4:4" x14ac:dyDescent="0.25">
      <c r="D2143" s="190"/>
    </row>
    <row r="2144" spans="4:4" x14ac:dyDescent="0.25">
      <c r="D2144" s="190"/>
    </row>
    <row r="2145" spans="4:4" x14ac:dyDescent="0.25">
      <c r="D2145" s="190"/>
    </row>
    <row r="2146" spans="4:4" x14ac:dyDescent="0.25">
      <c r="D2146" s="190"/>
    </row>
    <row r="2147" spans="4:4" x14ac:dyDescent="0.25">
      <c r="D2147" s="190"/>
    </row>
    <row r="2148" spans="4:4" x14ac:dyDescent="0.25">
      <c r="D2148" s="190"/>
    </row>
    <row r="2149" spans="4:4" x14ac:dyDescent="0.25">
      <c r="D2149" s="190"/>
    </row>
    <row r="2150" spans="4:4" x14ac:dyDescent="0.25">
      <c r="D2150" s="190"/>
    </row>
    <row r="2151" spans="4:4" x14ac:dyDescent="0.25">
      <c r="D2151" s="190"/>
    </row>
    <row r="2152" spans="4:4" x14ac:dyDescent="0.25">
      <c r="D2152" s="190"/>
    </row>
    <row r="2153" spans="4:4" x14ac:dyDescent="0.25">
      <c r="D2153" s="190"/>
    </row>
    <row r="2154" spans="4:4" x14ac:dyDescent="0.25">
      <c r="D2154" s="190"/>
    </row>
    <row r="2155" spans="4:4" x14ac:dyDescent="0.25">
      <c r="D2155" s="190"/>
    </row>
    <row r="2156" spans="4:4" x14ac:dyDescent="0.25">
      <c r="D2156" s="190"/>
    </row>
    <row r="2157" spans="4:4" x14ac:dyDescent="0.25">
      <c r="D2157" s="190"/>
    </row>
    <row r="2158" spans="4:4" x14ac:dyDescent="0.25">
      <c r="D2158" s="190"/>
    </row>
    <row r="2159" spans="4:4" x14ac:dyDescent="0.25">
      <c r="D2159" s="190"/>
    </row>
    <row r="2160" spans="4:4" x14ac:dyDescent="0.25">
      <c r="D2160" s="190"/>
    </row>
    <row r="2161" spans="4:4" x14ac:dyDescent="0.25">
      <c r="D2161" s="190"/>
    </row>
    <row r="2162" spans="4:4" x14ac:dyDescent="0.25">
      <c r="D2162" s="190"/>
    </row>
    <row r="2163" spans="4:4" x14ac:dyDescent="0.25">
      <c r="D2163" s="190"/>
    </row>
    <row r="2164" spans="4:4" x14ac:dyDescent="0.25">
      <c r="D2164" s="190"/>
    </row>
    <row r="2165" spans="4:4" x14ac:dyDescent="0.25">
      <c r="D2165" s="190"/>
    </row>
    <row r="2166" spans="4:4" x14ac:dyDescent="0.25">
      <c r="D2166" s="190"/>
    </row>
    <row r="2167" spans="4:4" x14ac:dyDescent="0.25">
      <c r="D2167" s="190"/>
    </row>
    <row r="2168" spans="4:4" x14ac:dyDescent="0.25">
      <c r="D2168" s="190"/>
    </row>
    <row r="2169" spans="4:4" x14ac:dyDescent="0.25">
      <c r="D2169" s="190"/>
    </row>
    <row r="2170" spans="4:4" x14ac:dyDescent="0.25">
      <c r="D2170" s="190"/>
    </row>
    <row r="2171" spans="4:4" x14ac:dyDescent="0.25">
      <c r="D2171" s="190"/>
    </row>
    <row r="2172" spans="4:4" x14ac:dyDescent="0.25">
      <c r="D2172" s="190"/>
    </row>
    <row r="2173" spans="4:4" x14ac:dyDescent="0.25">
      <c r="D2173" s="190"/>
    </row>
    <row r="2174" spans="4:4" x14ac:dyDescent="0.25">
      <c r="D2174" s="190"/>
    </row>
    <row r="2175" spans="4:4" x14ac:dyDescent="0.25">
      <c r="D2175" s="190"/>
    </row>
    <row r="2176" spans="4:4" x14ac:dyDescent="0.25">
      <c r="D2176" s="190"/>
    </row>
    <row r="2177" spans="4:4" x14ac:dyDescent="0.25">
      <c r="D2177" s="190"/>
    </row>
    <row r="2178" spans="4:4" x14ac:dyDescent="0.25">
      <c r="D2178" s="190"/>
    </row>
    <row r="2179" spans="4:4" x14ac:dyDescent="0.25">
      <c r="D2179" s="190"/>
    </row>
    <row r="2180" spans="4:4" x14ac:dyDescent="0.25">
      <c r="D2180" s="190"/>
    </row>
    <row r="2181" spans="4:4" x14ac:dyDescent="0.25">
      <c r="D2181" s="190"/>
    </row>
    <row r="2182" spans="4:4" x14ac:dyDescent="0.25">
      <c r="D2182" s="190"/>
    </row>
    <row r="2183" spans="4:4" x14ac:dyDescent="0.25">
      <c r="D2183" s="190"/>
    </row>
    <row r="2184" spans="4:4" x14ac:dyDescent="0.25">
      <c r="D2184" s="190"/>
    </row>
    <row r="2185" spans="4:4" x14ac:dyDescent="0.25">
      <c r="D2185" s="190"/>
    </row>
    <row r="2186" spans="4:4" x14ac:dyDescent="0.25">
      <c r="D2186" s="190"/>
    </row>
    <row r="2187" spans="4:4" x14ac:dyDescent="0.25">
      <c r="D2187" s="190"/>
    </row>
    <row r="2188" spans="4:4" x14ac:dyDescent="0.25">
      <c r="D2188" s="190"/>
    </row>
    <row r="2189" spans="4:4" x14ac:dyDescent="0.25">
      <c r="D2189" s="190"/>
    </row>
    <row r="2190" spans="4:4" x14ac:dyDescent="0.25">
      <c r="D2190" s="190"/>
    </row>
    <row r="2191" spans="4:4" x14ac:dyDescent="0.25">
      <c r="D2191" s="190"/>
    </row>
    <row r="2192" spans="4:4" x14ac:dyDescent="0.25">
      <c r="D2192" s="190"/>
    </row>
    <row r="2193" spans="4:4" x14ac:dyDescent="0.25">
      <c r="D2193" s="190"/>
    </row>
    <row r="2194" spans="4:4" x14ac:dyDescent="0.25">
      <c r="D2194" s="190"/>
    </row>
    <row r="2195" spans="4:4" x14ac:dyDescent="0.25">
      <c r="D2195" s="190"/>
    </row>
    <row r="2196" spans="4:4" x14ac:dyDescent="0.25">
      <c r="D2196" s="190"/>
    </row>
    <row r="2197" spans="4:4" x14ac:dyDescent="0.25">
      <c r="D2197" s="190"/>
    </row>
    <row r="2198" spans="4:4" x14ac:dyDescent="0.25">
      <c r="D2198" s="190"/>
    </row>
    <row r="2199" spans="4:4" x14ac:dyDescent="0.25">
      <c r="D2199" s="190"/>
    </row>
    <row r="2200" spans="4:4" x14ac:dyDescent="0.25">
      <c r="D2200" s="190"/>
    </row>
    <row r="2201" spans="4:4" x14ac:dyDescent="0.25">
      <c r="D2201" s="190"/>
    </row>
    <row r="2202" spans="4:4" x14ac:dyDescent="0.25">
      <c r="D2202" s="190"/>
    </row>
    <row r="2203" spans="4:4" x14ac:dyDescent="0.25">
      <c r="D2203" s="190"/>
    </row>
    <row r="2204" spans="4:4" x14ac:dyDescent="0.25">
      <c r="D2204" s="190"/>
    </row>
    <row r="2205" spans="4:4" x14ac:dyDescent="0.25">
      <c r="D2205" s="190"/>
    </row>
    <row r="2206" spans="4:4" x14ac:dyDescent="0.25">
      <c r="D2206" s="190"/>
    </row>
    <row r="2207" spans="4:4" x14ac:dyDescent="0.25">
      <c r="D2207" s="190"/>
    </row>
    <row r="2208" spans="4:4" x14ac:dyDescent="0.25">
      <c r="D2208" s="190"/>
    </row>
    <row r="2209" spans="4:4" x14ac:dyDescent="0.25">
      <c r="D2209" s="190"/>
    </row>
    <row r="2210" spans="4:4" x14ac:dyDescent="0.25">
      <c r="D2210" s="190"/>
    </row>
    <row r="2211" spans="4:4" x14ac:dyDescent="0.25">
      <c r="D2211" s="190"/>
    </row>
    <row r="2212" spans="4:4" x14ac:dyDescent="0.25">
      <c r="D2212" s="190"/>
    </row>
    <row r="2213" spans="4:4" x14ac:dyDescent="0.25">
      <c r="D2213" s="190"/>
    </row>
    <row r="2214" spans="4:4" x14ac:dyDescent="0.25">
      <c r="D2214" s="190"/>
    </row>
    <row r="2215" spans="4:4" x14ac:dyDescent="0.25">
      <c r="D2215" s="190"/>
    </row>
    <row r="2216" spans="4:4" x14ac:dyDescent="0.25">
      <c r="D2216" s="190"/>
    </row>
    <row r="2217" spans="4:4" x14ac:dyDescent="0.25">
      <c r="D2217" s="190"/>
    </row>
    <row r="2218" spans="4:4" x14ac:dyDescent="0.25">
      <c r="D2218" s="190"/>
    </row>
    <row r="2219" spans="4:4" x14ac:dyDescent="0.25">
      <c r="D2219" s="190"/>
    </row>
    <row r="2220" spans="4:4" x14ac:dyDescent="0.25">
      <c r="D2220" s="190"/>
    </row>
    <row r="2221" spans="4:4" x14ac:dyDescent="0.25">
      <c r="D2221" s="190"/>
    </row>
    <row r="2222" spans="4:4" x14ac:dyDescent="0.25">
      <c r="D2222" s="190"/>
    </row>
    <row r="2223" spans="4:4" x14ac:dyDescent="0.25">
      <c r="D2223" s="190"/>
    </row>
    <row r="2224" spans="4:4" x14ac:dyDescent="0.25">
      <c r="D2224" s="190"/>
    </row>
    <row r="2225" spans="4:4" x14ac:dyDescent="0.25">
      <c r="D2225" s="190"/>
    </row>
    <row r="2226" spans="4:4" x14ac:dyDescent="0.25">
      <c r="D2226" s="190"/>
    </row>
    <row r="2227" spans="4:4" x14ac:dyDescent="0.25">
      <c r="D2227" s="190"/>
    </row>
    <row r="2228" spans="4:4" x14ac:dyDescent="0.25">
      <c r="D2228" s="190"/>
    </row>
    <row r="2229" spans="4:4" x14ac:dyDescent="0.25">
      <c r="D2229" s="190"/>
    </row>
    <row r="2230" spans="4:4" x14ac:dyDescent="0.25">
      <c r="D2230" s="190"/>
    </row>
    <row r="2231" spans="4:4" x14ac:dyDescent="0.25">
      <c r="D2231" s="190"/>
    </row>
    <row r="2232" spans="4:4" x14ac:dyDescent="0.25">
      <c r="D2232" s="190"/>
    </row>
    <row r="2233" spans="4:4" x14ac:dyDescent="0.25">
      <c r="D2233" s="190"/>
    </row>
    <row r="2234" spans="4:4" x14ac:dyDescent="0.25">
      <c r="D2234" s="190"/>
    </row>
    <row r="2235" spans="4:4" x14ac:dyDescent="0.25">
      <c r="D2235" s="190"/>
    </row>
    <row r="2236" spans="4:4" x14ac:dyDescent="0.25">
      <c r="D2236" s="190"/>
    </row>
    <row r="2237" spans="4:4" x14ac:dyDescent="0.25">
      <c r="D2237" s="190"/>
    </row>
    <row r="2238" spans="4:4" x14ac:dyDescent="0.25">
      <c r="D2238" s="190"/>
    </row>
    <row r="2239" spans="4:4" x14ac:dyDescent="0.25">
      <c r="D2239" s="190"/>
    </row>
    <row r="2240" spans="4:4" x14ac:dyDescent="0.25">
      <c r="D2240" s="190"/>
    </row>
    <row r="2241" spans="4:4" x14ac:dyDescent="0.25">
      <c r="D2241" s="190"/>
    </row>
    <row r="2242" spans="4:4" x14ac:dyDescent="0.25">
      <c r="D2242" s="190"/>
    </row>
    <row r="2243" spans="4:4" x14ac:dyDescent="0.25">
      <c r="D2243" s="190"/>
    </row>
    <row r="2244" spans="4:4" x14ac:dyDescent="0.25">
      <c r="D2244" s="190"/>
    </row>
    <row r="2245" spans="4:4" x14ac:dyDescent="0.25">
      <c r="D2245" s="190"/>
    </row>
    <row r="2246" spans="4:4" x14ac:dyDescent="0.25">
      <c r="D2246" s="190"/>
    </row>
    <row r="2247" spans="4:4" x14ac:dyDescent="0.25">
      <c r="D2247" s="190"/>
    </row>
    <row r="2248" spans="4:4" x14ac:dyDescent="0.25">
      <c r="D2248" s="190"/>
    </row>
    <row r="2249" spans="4:4" x14ac:dyDescent="0.25">
      <c r="D2249" s="190"/>
    </row>
    <row r="2250" spans="4:4" x14ac:dyDescent="0.25">
      <c r="D2250" s="190"/>
    </row>
    <row r="2251" spans="4:4" x14ac:dyDescent="0.25">
      <c r="D2251" s="190"/>
    </row>
    <row r="2252" spans="4:4" x14ac:dyDescent="0.25">
      <c r="D2252" s="190"/>
    </row>
    <row r="2253" spans="4:4" x14ac:dyDescent="0.25">
      <c r="D2253" s="190"/>
    </row>
    <row r="2254" spans="4:4" x14ac:dyDescent="0.25">
      <c r="D2254" s="190"/>
    </row>
    <row r="2255" spans="4:4" x14ac:dyDescent="0.25">
      <c r="D2255" s="190"/>
    </row>
    <row r="2256" spans="4:4" x14ac:dyDescent="0.25">
      <c r="D2256" s="190"/>
    </row>
    <row r="2257" spans="4:4" x14ac:dyDescent="0.25">
      <c r="D2257" s="190"/>
    </row>
    <row r="2258" spans="4:4" x14ac:dyDescent="0.25">
      <c r="D2258" s="190"/>
    </row>
    <row r="2259" spans="4:4" x14ac:dyDescent="0.25">
      <c r="D2259" s="190"/>
    </row>
    <row r="2260" spans="4:4" x14ac:dyDescent="0.25">
      <c r="D2260" s="190"/>
    </row>
    <row r="2261" spans="4:4" x14ac:dyDescent="0.25">
      <c r="D2261" s="190"/>
    </row>
    <row r="2262" spans="4:4" x14ac:dyDescent="0.25">
      <c r="D2262" s="190"/>
    </row>
    <row r="2263" spans="4:4" x14ac:dyDescent="0.25">
      <c r="D2263" s="190"/>
    </row>
    <row r="2264" spans="4:4" x14ac:dyDescent="0.25">
      <c r="D2264" s="190"/>
    </row>
    <row r="2265" spans="4:4" x14ac:dyDescent="0.25">
      <c r="D2265" s="190"/>
    </row>
    <row r="2266" spans="4:4" x14ac:dyDescent="0.25">
      <c r="D2266" s="190"/>
    </row>
    <row r="2267" spans="4:4" x14ac:dyDescent="0.25">
      <c r="D2267" s="190"/>
    </row>
    <row r="2268" spans="4:4" x14ac:dyDescent="0.25">
      <c r="D2268" s="190"/>
    </row>
    <row r="2269" spans="4:4" x14ac:dyDescent="0.25">
      <c r="D2269" s="190"/>
    </row>
    <row r="2270" spans="4:4" x14ac:dyDescent="0.25">
      <c r="D2270" s="190"/>
    </row>
    <row r="2271" spans="4:4" x14ac:dyDescent="0.25">
      <c r="D2271" s="190"/>
    </row>
    <row r="2272" spans="4:4" x14ac:dyDescent="0.25">
      <c r="D2272" s="190"/>
    </row>
    <row r="2273" spans="4:4" x14ac:dyDescent="0.25">
      <c r="D2273" s="190"/>
    </row>
    <row r="2274" spans="4:4" x14ac:dyDescent="0.25">
      <c r="D2274" s="190"/>
    </row>
    <row r="2275" spans="4:4" x14ac:dyDescent="0.25">
      <c r="D2275" s="190"/>
    </row>
    <row r="2276" spans="4:4" x14ac:dyDescent="0.25">
      <c r="D2276" s="190"/>
    </row>
    <row r="2277" spans="4:4" x14ac:dyDescent="0.25">
      <c r="D2277" s="190"/>
    </row>
    <row r="2278" spans="4:4" x14ac:dyDescent="0.25">
      <c r="D2278" s="190"/>
    </row>
    <row r="2279" spans="4:4" x14ac:dyDescent="0.25">
      <c r="D2279" s="190"/>
    </row>
    <row r="2280" spans="4:4" x14ac:dyDescent="0.25">
      <c r="D2280" s="190"/>
    </row>
    <row r="2281" spans="4:4" x14ac:dyDescent="0.25">
      <c r="D2281" s="190"/>
    </row>
    <row r="2282" spans="4:4" x14ac:dyDescent="0.25">
      <c r="D2282" s="190"/>
    </row>
    <row r="2283" spans="4:4" x14ac:dyDescent="0.25">
      <c r="D2283" s="190"/>
    </row>
    <row r="2284" spans="4:4" x14ac:dyDescent="0.25">
      <c r="D2284" s="190"/>
    </row>
    <row r="2285" spans="4:4" x14ac:dyDescent="0.25">
      <c r="D2285" s="190"/>
    </row>
    <row r="2286" spans="4:4" x14ac:dyDescent="0.25">
      <c r="D2286" s="190"/>
    </row>
    <row r="2287" spans="4:4" x14ac:dyDescent="0.25">
      <c r="D2287" s="190"/>
    </row>
    <row r="2288" spans="4:4" x14ac:dyDescent="0.25">
      <c r="D2288" s="190"/>
    </row>
    <row r="2289" spans="4:4" x14ac:dyDescent="0.25">
      <c r="D2289" s="190"/>
    </row>
    <row r="2290" spans="4:4" x14ac:dyDescent="0.25">
      <c r="D2290" s="190"/>
    </row>
    <row r="2291" spans="4:4" x14ac:dyDescent="0.25">
      <c r="D2291" s="190"/>
    </row>
    <row r="2292" spans="4:4" x14ac:dyDescent="0.25">
      <c r="D2292" s="190"/>
    </row>
    <row r="2293" spans="4:4" x14ac:dyDescent="0.25">
      <c r="D2293" s="190"/>
    </row>
    <row r="2294" spans="4:4" x14ac:dyDescent="0.25">
      <c r="D2294" s="190"/>
    </row>
    <row r="2295" spans="4:4" x14ac:dyDescent="0.25">
      <c r="D2295" s="190"/>
    </row>
    <row r="2296" spans="4:4" x14ac:dyDescent="0.25">
      <c r="D2296" s="190"/>
    </row>
    <row r="2297" spans="4:4" x14ac:dyDescent="0.25">
      <c r="D2297" s="190"/>
    </row>
    <row r="2298" spans="4:4" x14ac:dyDescent="0.25">
      <c r="D2298" s="190"/>
    </row>
    <row r="2299" spans="4:4" x14ac:dyDescent="0.25">
      <c r="D2299" s="190"/>
    </row>
    <row r="2300" spans="4:4" x14ac:dyDescent="0.25">
      <c r="D2300" s="190"/>
    </row>
    <row r="2301" spans="4:4" x14ac:dyDescent="0.25">
      <c r="D2301" s="190"/>
    </row>
    <row r="2302" spans="4:4" x14ac:dyDescent="0.25">
      <c r="D2302" s="190"/>
    </row>
    <row r="2303" spans="4:4" x14ac:dyDescent="0.25">
      <c r="D2303" s="190"/>
    </row>
    <row r="2304" spans="4:4" x14ac:dyDescent="0.25">
      <c r="D2304" s="190"/>
    </row>
    <row r="2305" spans="4:4" x14ac:dyDescent="0.25">
      <c r="D2305" s="190"/>
    </row>
    <row r="2306" spans="4:4" x14ac:dyDescent="0.25">
      <c r="D2306" s="190"/>
    </row>
    <row r="2307" spans="4:4" x14ac:dyDescent="0.25">
      <c r="D2307" s="190"/>
    </row>
    <row r="2308" spans="4:4" x14ac:dyDescent="0.25">
      <c r="D2308" s="190"/>
    </row>
    <row r="2309" spans="4:4" x14ac:dyDescent="0.25">
      <c r="D2309" s="190"/>
    </row>
    <row r="2310" spans="4:4" x14ac:dyDescent="0.25">
      <c r="D2310" s="190"/>
    </row>
    <row r="2311" spans="4:4" x14ac:dyDescent="0.25">
      <c r="D2311" s="190"/>
    </row>
    <row r="2312" spans="4:4" x14ac:dyDescent="0.25">
      <c r="D2312" s="190"/>
    </row>
    <row r="2313" spans="4:4" x14ac:dyDescent="0.25">
      <c r="D2313" s="190"/>
    </row>
    <row r="2314" spans="4:4" x14ac:dyDescent="0.25">
      <c r="D2314" s="190"/>
    </row>
    <row r="2315" spans="4:4" x14ac:dyDescent="0.25">
      <c r="D2315" s="190"/>
    </row>
    <row r="2316" spans="4:4" x14ac:dyDescent="0.25">
      <c r="D2316" s="190"/>
    </row>
    <row r="2317" spans="4:4" x14ac:dyDescent="0.25">
      <c r="D2317" s="190"/>
    </row>
    <row r="2318" spans="4:4" x14ac:dyDescent="0.25">
      <c r="D2318" s="190"/>
    </row>
    <row r="2319" spans="4:4" x14ac:dyDescent="0.25">
      <c r="D2319" s="190"/>
    </row>
    <row r="2320" spans="4:4" x14ac:dyDescent="0.25">
      <c r="D2320" s="190"/>
    </row>
    <row r="2321" spans="4:4" x14ac:dyDescent="0.25">
      <c r="D2321" s="190"/>
    </row>
    <row r="2322" spans="4:4" x14ac:dyDescent="0.25">
      <c r="D2322" s="190"/>
    </row>
    <row r="2323" spans="4:4" x14ac:dyDescent="0.25">
      <c r="D2323" s="190"/>
    </row>
    <row r="2324" spans="4:4" x14ac:dyDescent="0.25">
      <c r="D2324" s="190"/>
    </row>
    <row r="2325" spans="4:4" x14ac:dyDescent="0.25">
      <c r="D2325" s="190"/>
    </row>
    <row r="2326" spans="4:4" x14ac:dyDescent="0.25">
      <c r="D2326" s="190"/>
    </row>
    <row r="2327" spans="4:4" x14ac:dyDescent="0.25">
      <c r="D2327" s="190"/>
    </row>
    <row r="2328" spans="4:4" x14ac:dyDescent="0.25">
      <c r="D2328" s="190"/>
    </row>
    <row r="2329" spans="4:4" x14ac:dyDescent="0.25">
      <c r="D2329" s="190"/>
    </row>
    <row r="2330" spans="4:4" x14ac:dyDescent="0.25">
      <c r="D2330" s="190"/>
    </row>
    <row r="2331" spans="4:4" x14ac:dyDescent="0.25">
      <c r="D2331" s="190"/>
    </row>
    <row r="2332" spans="4:4" x14ac:dyDescent="0.25">
      <c r="D2332" s="190"/>
    </row>
    <row r="2333" spans="4:4" x14ac:dyDescent="0.25">
      <c r="D2333" s="190"/>
    </row>
    <row r="2334" spans="4:4" x14ac:dyDescent="0.25">
      <c r="D2334" s="190"/>
    </row>
    <row r="2335" spans="4:4" x14ac:dyDescent="0.25">
      <c r="D2335" s="190"/>
    </row>
    <row r="2336" spans="4:4" x14ac:dyDescent="0.25">
      <c r="D2336" s="190"/>
    </row>
    <row r="2337" spans="4:4" x14ac:dyDescent="0.25">
      <c r="D2337" s="190"/>
    </row>
    <row r="2338" spans="4:4" x14ac:dyDescent="0.25">
      <c r="D2338" s="190"/>
    </row>
    <row r="2339" spans="4:4" x14ac:dyDescent="0.25">
      <c r="D2339" s="190"/>
    </row>
    <row r="2340" spans="4:4" x14ac:dyDescent="0.25">
      <c r="D2340" s="190"/>
    </row>
    <row r="2341" spans="4:4" x14ac:dyDescent="0.25">
      <c r="D2341" s="190"/>
    </row>
    <row r="2342" spans="4:4" x14ac:dyDescent="0.25">
      <c r="D2342" s="190"/>
    </row>
    <row r="2343" spans="4:4" x14ac:dyDescent="0.25">
      <c r="D2343" s="190"/>
    </row>
    <row r="2344" spans="4:4" x14ac:dyDescent="0.25">
      <c r="D2344" s="190"/>
    </row>
    <row r="2345" spans="4:4" x14ac:dyDescent="0.25">
      <c r="D2345" s="190"/>
    </row>
    <row r="2346" spans="4:4" x14ac:dyDescent="0.25">
      <c r="D2346" s="190"/>
    </row>
    <row r="2347" spans="4:4" x14ac:dyDescent="0.25">
      <c r="D2347" s="190"/>
    </row>
    <row r="2348" spans="4:4" x14ac:dyDescent="0.25">
      <c r="D2348" s="190"/>
    </row>
    <row r="2349" spans="4:4" x14ac:dyDescent="0.25">
      <c r="D2349" s="190"/>
    </row>
    <row r="2350" spans="4:4" x14ac:dyDescent="0.25">
      <c r="D2350" s="190"/>
    </row>
    <row r="2351" spans="4:4" x14ac:dyDescent="0.25">
      <c r="D2351" s="190"/>
    </row>
    <row r="2352" spans="4:4" x14ac:dyDescent="0.25">
      <c r="D2352" s="190"/>
    </row>
    <row r="2353" spans="4:4" x14ac:dyDescent="0.25">
      <c r="D2353" s="190"/>
    </row>
    <row r="2354" spans="4:4" x14ac:dyDescent="0.25">
      <c r="D2354" s="190"/>
    </row>
    <row r="2355" spans="4:4" x14ac:dyDescent="0.25">
      <c r="D2355" s="190"/>
    </row>
    <row r="2356" spans="4:4" x14ac:dyDescent="0.25">
      <c r="D2356" s="190"/>
    </row>
    <row r="2357" spans="4:4" x14ac:dyDescent="0.25">
      <c r="D2357" s="190"/>
    </row>
    <row r="2358" spans="4:4" x14ac:dyDescent="0.25">
      <c r="D2358" s="190"/>
    </row>
    <row r="2359" spans="4:4" x14ac:dyDescent="0.25">
      <c r="D2359" s="190"/>
    </row>
    <row r="2360" spans="4:4" x14ac:dyDescent="0.25">
      <c r="D2360" s="190"/>
    </row>
    <row r="2361" spans="4:4" x14ac:dyDescent="0.25">
      <c r="D2361" s="190"/>
    </row>
    <row r="2362" spans="4:4" x14ac:dyDescent="0.25">
      <c r="D2362" s="190"/>
    </row>
    <row r="2363" spans="4:4" x14ac:dyDescent="0.25">
      <c r="D2363" s="190"/>
    </row>
    <row r="2364" spans="4:4" x14ac:dyDescent="0.25">
      <c r="D2364" s="190"/>
    </row>
    <row r="2365" spans="4:4" x14ac:dyDescent="0.25">
      <c r="D2365" s="190"/>
    </row>
    <row r="2366" spans="4:4" x14ac:dyDescent="0.25">
      <c r="D2366" s="190"/>
    </row>
    <row r="2367" spans="4:4" x14ac:dyDescent="0.25">
      <c r="D2367" s="190"/>
    </row>
    <row r="2368" spans="4:4" x14ac:dyDescent="0.25">
      <c r="D2368" s="190"/>
    </row>
    <row r="2369" spans="4:4" x14ac:dyDescent="0.25">
      <c r="D2369" s="190"/>
    </row>
    <row r="2370" spans="4:4" x14ac:dyDescent="0.25">
      <c r="D2370" s="190"/>
    </row>
    <row r="2371" spans="4:4" x14ac:dyDescent="0.25">
      <c r="D2371" s="190"/>
    </row>
    <row r="2372" spans="4:4" x14ac:dyDescent="0.25">
      <c r="D2372" s="190"/>
    </row>
    <row r="2373" spans="4:4" x14ac:dyDescent="0.25">
      <c r="D2373" s="190"/>
    </row>
    <row r="2374" spans="4:4" x14ac:dyDescent="0.25">
      <c r="D2374" s="190"/>
    </row>
    <row r="2375" spans="4:4" x14ac:dyDescent="0.25">
      <c r="D2375" s="190"/>
    </row>
    <row r="2376" spans="4:4" x14ac:dyDescent="0.25">
      <c r="D2376" s="190"/>
    </row>
    <row r="2377" spans="4:4" x14ac:dyDescent="0.25">
      <c r="D2377" s="190"/>
    </row>
    <row r="2378" spans="4:4" x14ac:dyDescent="0.25">
      <c r="D2378" s="190"/>
    </row>
    <row r="2379" spans="4:4" x14ac:dyDescent="0.25">
      <c r="D2379" s="190"/>
    </row>
    <row r="2380" spans="4:4" x14ac:dyDescent="0.25">
      <c r="D2380" s="190"/>
    </row>
    <row r="2381" spans="4:4" x14ac:dyDescent="0.25">
      <c r="D2381" s="190"/>
    </row>
    <row r="2382" spans="4:4" x14ac:dyDescent="0.25">
      <c r="D2382" s="190"/>
    </row>
    <row r="2383" spans="4:4" x14ac:dyDescent="0.25">
      <c r="D2383" s="190"/>
    </row>
    <row r="2384" spans="4:4" x14ac:dyDescent="0.25">
      <c r="D2384" s="190"/>
    </row>
    <row r="2385" spans="4:4" x14ac:dyDescent="0.25">
      <c r="D2385" s="190"/>
    </row>
    <row r="2386" spans="4:4" x14ac:dyDescent="0.25">
      <c r="D2386" s="190"/>
    </row>
    <row r="2387" spans="4:4" x14ac:dyDescent="0.25">
      <c r="D2387" s="190"/>
    </row>
    <row r="2388" spans="4:4" x14ac:dyDescent="0.25">
      <c r="D2388" s="190"/>
    </row>
    <row r="2389" spans="4:4" x14ac:dyDescent="0.25">
      <c r="D2389" s="190"/>
    </row>
    <row r="2390" spans="4:4" x14ac:dyDescent="0.25">
      <c r="D2390" s="190"/>
    </row>
    <row r="2391" spans="4:4" x14ac:dyDescent="0.25">
      <c r="D2391" s="190"/>
    </row>
    <row r="2392" spans="4:4" x14ac:dyDescent="0.25">
      <c r="D2392" s="190"/>
    </row>
    <row r="2393" spans="4:4" x14ac:dyDescent="0.25">
      <c r="D2393" s="190"/>
    </row>
    <row r="2394" spans="4:4" x14ac:dyDescent="0.25">
      <c r="D2394" s="190"/>
    </row>
    <row r="2395" spans="4:4" x14ac:dyDescent="0.25">
      <c r="D2395" s="190"/>
    </row>
    <row r="2396" spans="4:4" x14ac:dyDescent="0.25">
      <c r="D2396" s="190"/>
    </row>
    <row r="2397" spans="4:4" x14ac:dyDescent="0.25">
      <c r="D2397" s="190"/>
    </row>
    <row r="2398" spans="4:4" x14ac:dyDescent="0.25">
      <c r="D2398" s="190"/>
    </row>
    <row r="2399" spans="4:4" x14ac:dyDescent="0.25">
      <c r="D2399" s="190"/>
    </row>
    <row r="2400" spans="4:4" x14ac:dyDescent="0.25">
      <c r="D2400" s="190"/>
    </row>
    <row r="2401" spans="4:4" x14ac:dyDescent="0.25">
      <c r="D2401" s="190"/>
    </row>
    <row r="2402" spans="4:4" x14ac:dyDescent="0.25">
      <c r="D2402" s="190"/>
    </row>
    <row r="2403" spans="4:4" x14ac:dyDescent="0.25">
      <c r="D2403" s="190"/>
    </row>
    <row r="2404" spans="4:4" x14ac:dyDescent="0.25">
      <c r="D2404" s="190"/>
    </row>
    <row r="2405" spans="4:4" x14ac:dyDescent="0.25">
      <c r="D2405" s="190"/>
    </row>
    <row r="2406" spans="4:4" x14ac:dyDescent="0.25">
      <c r="D2406" s="190"/>
    </row>
    <row r="2407" spans="4:4" x14ac:dyDescent="0.25">
      <c r="D2407" s="190"/>
    </row>
    <row r="2408" spans="4:4" x14ac:dyDescent="0.25">
      <c r="D2408" s="190"/>
    </row>
    <row r="2409" spans="4:4" x14ac:dyDescent="0.25">
      <c r="D2409" s="190"/>
    </row>
    <row r="2410" spans="4:4" x14ac:dyDescent="0.25">
      <c r="D2410" s="190"/>
    </row>
    <row r="2411" spans="4:4" x14ac:dyDescent="0.25">
      <c r="D2411" s="190"/>
    </row>
    <row r="2412" spans="4:4" x14ac:dyDescent="0.25">
      <c r="D2412" s="190"/>
    </row>
    <row r="2413" spans="4:4" x14ac:dyDescent="0.25">
      <c r="D2413" s="190"/>
    </row>
    <row r="2414" spans="4:4" x14ac:dyDescent="0.25">
      <c r="D2414" s="190"/>
    </row>
    <row r="2415" spans="4:4" x14ac:dyDescent="0.25">
      <c r="D2415" s="190"/>
    </row>
    <row r="2416" spans="4:4" x14ac:dyDescent="0.25">
      <c r="D2416" s="190"/>
    </row>
    <row r="2417" spans="4:4" x14ac:dyDescent="0.25">
      <c r="D2417" s="190"/>
    </row>
    <row r="2418" spans="4:4" x14ac:dyDescent="0.25">
      <c r="D2418" s="190"/>
    </row>
    <row r="2419" spans="4:4" x14ac:dyDescent="0.25">
      <c r="D2419" s="190"/>
    </row>
    <row r="2420" spans="4:4" x14ac:dyDescent="0.25">
      <c r="D2420" s="190"/>
    </row>
    <row r="2421" spans="4:4" x14ac:dyDescent="0.25">
      <c r="D2421" s="190"/>
    </row>
    <row r="2422" spans="4:4" x14ac:dyDescent="0.25">
      <c r="D2422" s="190"/>
    </row>
    <row r="2423" spans="4:4" x14ac:dyDescent="0.25">
      <c r="D2423" s="190"/>
    </row>
    <row r="2424" spans="4:4" x14ac:dyDescent="0.25">
      <c r="D2424" s="190"/>
    </row>
    <row r="2425" spans="4:4" x14ac:dyDescent="0.25">
      <c r="D2425" s="190"/>
    </row>
    <row r="2426" spans="4:4" x14ac:dyDescent="0.25">
      <c r="D2426" s="190"/>
    </row>
    <row r="2427" spans="4:4" x14ac:dyDescent="0.25">
      <c r="D2427" s="190"/>
    </row>
    <row r="2428" spans="4:4" x14ac:dyDescent="0.25">
      <c r="D2428" s="190"/>
    </row>
    <row r="2429" spans="4:4" x14ac:dyDescent="0.25">
      <c r="D2429" s="190"/>
    </row>
    <row r="2430" spans="4:4" x14ac:dyDescent="0.25">
      <c r="D2430" s="190"/>
    </row>
    <row r="2431" spans="4:4" x14ac:dyDescent="0.25">
      <c r="D2431" s="190"/>
    </row>
    <row r="2432" spans="4:4" x14ac:dyDescent="0.25">
      <c r="D2432" s="190"/>
    </row>
    <row r="2433" spans="4:4" x14ac:dyDescent="0.25">
      <c r="D2433" s="190"/>
    </row>
    <row r="2434" spans="4:4" x14ac:dyDescent="0.25">
      <c r="D2434" s="190"/>
    </row>
    <row r="2435" spans="4:4" x14ac:dyDescent="0.25">
      <c r="D2435" s="190"/>
    </row>
    <row r="2436" spans="4:4" x14ac:dyDescent="0.25">
      <c r="D2436" s="190"/>
    </row>
    <row r="2437" spans="4:4" x14ac:dyDescent="0.25">
      <c r="D2437" s="190"/>
    </row>
    <row r="2438" spans="4:4" x14ac:dyDescent="0.25">
      <c r="D2438" s="190"/>
    </row>
    <row r="2439" spans="4:4" x14ac:dyDescent="0.25">
      <c r="D2439" s="190"/>
    </row>
    <row r="2440" spans="4:4" x14ac:dyDescent="0.25">
      <c r="D2440" s="190"/>
    </row>
    <row r="2441" spans="4:4" x14ac:dyDescent="0.25">
      <c r="D2441" s="190"/>
    </row>
    <row r="2442" spans="4:4" x14ac:dyDescent="0.25">
      <c r="D2442" s="190"/>
    </row>
    <row r="2443" spans="4:4" x14ac:dyDescent="0.25">
      <c r="D2443" s="190"/>
    </row>
    <row r="2444" spans="4:4" x14ac:dyDescent="0.25">
      <c r="D2444" s="190"/>
    </row>
    <row r="2445" spans="4:4" x14ac:dyDescent="0.25">
      <c r="D2445" s="190"/>
    </row>
    <row r="2446" spans="4:4" x14ac:dyDescent="0.25">
      <c r="D2446" s="190"/>
    </row>
    <row r="2447" spans="4:4" x14ac:dyDescent="0.25">
      <c r="D2447" s="190"/>
    </row>
    <row r="2448" spans="4:4" x14ac:dyDescent="0.25">
      <c r="D2448" s="190"/>
    </row>
    <row r="2449" spans="4:4" x14ac:dyDescent="0.25">
      <c r="D2449" s="190"/>
    </row>
    <row r="2450" spans="4:4" x14ac:dyDescent="0.25">
      <c r="D2450" s="190"/>
    </row>
    <row r="2451" spans="4:4" x14ac:dyDescent="0.25">
      <c r="D2451" s="190"/>
    </row>
    <row r="2452" spans="4:4" x14ac:dyDescent="0.25">
      <c r="D2452" s="190"/>
    </row>
    <row r="2453" spans="4:4" x14ac:dyDescent="0.25">
      <c r="D2453" s="190"/>
    </row>
    <row r="2454" spans="4:4" x14ac:dyDescent="0.25">
      <c r="D2454" s="190"/>
    </row>
    <row r="2455" spans="4:4" x14ac:dyDescent="0.25">
      <c r="D2455" s="190"/>
    </row>
    <row r="2456" spans="4:4" x14ac:dyDescent="0.25">
      <c r="D2456" s="190"/>
    </row>
    <row r="2457" spans="4:4" x14ac:dyDescent="0.25">
      <c r="D2457" s="190"/>
    </row>
    <row r="2458" spans="4:4" x14ac:dyDescent="0.25">
      <c r="D2458" s="190"/>
    </row>
    <row r="2459" spans="4:4" x14ac:dyDescent="0.25">
      <c r="D2459" s="190"/>
    </row>
    <row r="2460" spans="4:4" x14ac:dyDescent="0.25">
      <c r="D2460" s="190"/>
    </row>
    <row r="2461" spans="4:4" x14ac:dyDescent="0.25">
      <c r="D2461" s="190"/>
    </row>
    <row r="2462" spans="4:4" x14ac:dyDescent="0.25">
      <c r="D2462" s="190"/>
    </row>
    <row r="2463" spans="4:4" x14ac:dyDescent="0.25">
      <c r="D2463" s="190"/>
    </row>
    <row r="2464" spans="4:4" x14ac:dyDescent="0.25">
      <c r="D2464" s="190"/>
    </row>
    <row r="2465" spans="4:4" x14ac:dyDescent="0.25">
      <c r="D2465" s="190"/>
    </row>
    <row r="2466" spans="4:4" x14ac:dyDescent="0.25">
      <c r="D2466" s="190"/>
    </row>
    <row r="2467" spans="4:4" x14ac:dyDescent="0.25">
      <c r="D2467" s="190"/>
    </row>
    <row r="2468" spans="4:4" x14ac:dyDescent="0.25">
      <c r="D2468" s="190"/>
    </row>
    <row r="2469" spans="4:4" x14ac:dyDescent="0.25">
      <c r="D2469" s="190"/>
    </row>
    <row r="2470" spans="4:4" x14ac:dyDescent="0.25">
      <c r="D2470" s="190"/>
    </row>
    <row r="2471" spans="4:4" x14ac:dyDescent="0.25">
      <c r="D2471" s="190"/>
    </row>
    <row r="2472" spans="4:4" x14ac:dyDescent="0.25">
      <c r="D2472" s="190"/>
    </row>
    <row r="2473" spans="4:4" x14ac:dyDescent="0.25">
      <c r="D2473" s="190"/>
    </row>
    <row r="2474" spans="4:4" x14ac:dyDescent="0.25">
      <c r="D2474" s="190"/>
    </row>
    <row r="2475" spans="4:4" x14ac:dyDescent="0.25">
      <c r="D2475" s="190"/>
    </row>
    <row r="2476" spans="4:4" x14ac:dyDescent="0.25">
      <c r="D2476" s="190"/>
    </row>
    <row r="2477" spans="4:4" x14ac:dyDescent="0.25">
      <c r="D2477" s="190"/>
    </row>
    <row r="2478" spans="4:4" x14ac:dyDescent="0.25">
      <c r="D2478" s="190"/>
    </row>
    <row r="2479" spans="4:4" x14ac:dyDescent="0.25">
      <c r="D2479" s="190"/>
    </row>
    <row r="2480" spans="4:4" x14ac:dyDescent="0.25">
      <c r="D2480" s="190"/>
    </row>
    <row r="2481" spans="4:4" x14ac:dyDescent="0.25">
      <c r="D2481" s="190"/>
    </row>
    <row r="2482" spans="4:4" x14ac:dyDescent="0.25">
      <c r="D2482" s="190"/>
    </row>
    <row r="2483" spans="4:4" x14ac:dyDescent="0.25">
      <c r="D2483" s="190"/>
    </row>
    <row r="2484" spans="4:4" x14ac:dyDescent="0.25">
      <c r="D2484" s="190"/>
    </row>
    <row r="2485" spans="4:4" x14ac:dyDescent="0.25">
      <c r="D2485" s="190"/>
    </row>
    <row r="2486" spans="4:4" x14ac:dyDescent="0.25">
      <c r="D2486" s="190"/>
    </row>
    <row r="2487" spans="4:4" x14ac:dyDescent="0.25">
      <c r="D2487" s="190"/>
    </row>
    <row r="2488" spans="4:4" x14ac:dyDescent="0.25">
      <c r="D2488" s="190"/>
    </row>
    <row r="2489" spans="4:4" x14ac:dyDescent="0.25">
      <c r="D2489" s="190"/>
    </row>
    <row r="2490" spans="4:4" x14ac:dyDescent="0.25">
      <c r="D2490" s="190"/>
    </row>
    <row r="2491" spans="4:4" x14ac:dyDescent="0.25">
      <c r="D2491" s="190"/>
    </row>
    <row r="2492" spans="4:4" x14ac:dyDescent="0.25">
      <c r="D2492" s="190"/>
    </row>
    <row r="2493" spans="4:4" x14ac:dyDescent="0.25">
      <c r="D2493" s="190"/>
    </row>
    <row r="2494" spans="4:4" x14ac:dyDescent="0.25">
      <c r="D2494" s="190"/>
    </row>
    <row r="2495" spans="4:4" x14ac:dyDescent="0.25">
      <c r="D2495" s="190"/>
    </row>
    <row r="2496" spans="4:4" x14ac:dyDescent="0.25">
      <c r="D2496" s="190"/>
    </row>
    <row r="2497" spans="4:4" x14ac:dyDescent="0.25">
      <c r="D2497" s="190"/>
    </row>
    <row r="2498" spans="4:4" x14ac:dyDescent="0.25">
      <c r="D2498" s="190"/>
    </row>
    <row r="2499" spans="4:4" x14ac:dyDescent="0.25">
      <c r="D2499" s="190"/>
    </row>
    <row r="2500" spans="4:4" x14ac:dyDescent="0.25">
      <c r="D2500" s="190"/>
    </row>
    <row r="2501" spans="4:4" x14ac:dyDescent="0.25">
      <c r="D2501" s="190"/>
    </row>
    <row r="2502" spans="4:4" x14ac:dyDescent="0.25">
      <c r="D2502" s="190"/>
    </row>
    <row r="2503" spans="4:4" x14ac:dyDescent="0.25">
      <c r="D2503" s="190"/>
    </row>
    <row r="2504" spans="4:4" x14ac:dyDescent="0.25">
      <c r="D2504" s="190"/>
    </row>
    <row r="2505" spans="4:4" x14ac:dyDescent="0.25">
      <c r="D2505" s="190"/>
    </row>
    <row r="2506" spans="4:4" x14ac:dyDescent="0.25">
      <c r="D2506" s="190"/>
    </row>
    <row r="2507" spans="4:4" x14ac:dyDescent="0.25">
      <c r="D2507" s="190"/>
    </row>
    <row r="2508" spans="4:4" x14ac:dyDescent="0.25">
      <c r="D2508" s="190"/>
    </row>
    <row r="2509" spans="4:4" x14ac:dyDescent="0.25">
      <c r="D2509" s="190"/>
    </row>
    <row r="2510" spans="4:4" x14ac:dyDescent="0.25">
      <c r="D2510" s="190"/>
    </row>
    <row r="2511" spans="4:4" x14ac:dyDescent="0.25">
      <c r="D2511" s="190"/>
    </row>
    <row r="2512" spans="4:4" x14ac:dyDescent="0.25">
      <c r="D2512" s="190"/>
    </row>
    <row r="2513" spans="4:4" x14ac:dyDescent="0.25">
      <c r="D2513" s="190"/>
    </row>
    <row r="2514" spans="4:4" x14ac:dyDescent="0.25">
      <c r="D2514" s="190"/>
    </row>
    <row r="2515" spans="4:4" x14ac:dyDescent="0.25">
      <c r="D2515" s="190"/>
    </row>
    <row r="2516" spans="4:4" x14ac:dyDescent="0.25">
      <c r="D2516" s="190"/>
    </row>
    <row r="2517" spans="4:4" x14ac:dyDescent="0.25">
      <c r="D2517" s="190"/>
    </row>
    <row r="2518" spans="4:4" x14ac:dyDescent="0.25">
      <c r="D2518" s="190"/>
    </row>
    <row r="2519" spans="4:4" x14ac:dyDescent="0.25">
      <c r="D2519" s="190"/>
    </row>
    <row r="2520" spans="4:4" x14ac:dyDescent="0.25">
      <c r="D2520" s="190"/>
    </row>
    <row r="2521" spans="4:4" x14ac:dyDescent="0.25">
      <c r="D2521" s="190"/>
    </row>
    <row r="2522" spans="4:4" x14ac:dyDescent="0.25">
      <c r="D2522" s="190"/>
    </row>
    <row r="2523" spans="4:4" x14ac:dyDescent="0.25">
      <c r="D2523" s="190"/>
    </row>
    <row r="2524" spans="4:4" x14ac:dyDescent="0.25">
      <c r="D2524" s="190"/>
    </row>
    <row r="2525" spans="4:4" x14ac:dyDescent="0.25">
      <c r="D2525" s="190"/>
    </row>
    <row r="2526" spans="4:4" x14ac:dyDescent="0.25">
      <c r="D2526" s="190"/>
    </row>
    <row r="2527" spans="4:4" x14ac:dyDescent="0.25">
      <c r="D2527" s="190"/>
    </row>
    <row r="2528" spans="4:4" x14ac:dyDescent="0.25">
      <c r="D2528" s="190"/>
    </row>
    <row r="2529" spans="4:4" x14ac:dyDescent="0.25">
      <c r="D2529" s="190"/>
    </row>
    <row r="2530" spans="4:4" x14ac:dyDescent="0.25">
      <c r="D2530" s="190"/>
    </row>
    <row r="2531" spans="4:4" x14ac:dyDescent="0.25">
      <c r="D2531" s="190"/>
    </row>
    <row r="2532" spans="4:4" x14ac:dyDescent="0.25">
      <c r="D2532" s="190"/>
    </row>
    <row r="2533" spans="4:4" x14ac:dyDescent="0.25">
      <c r="D2533" s="190"/>
    </row>
    <row r="2534" spans="4:4" x14ac:dyDescent="0.25">
      <c r="D2534" s="190"/>
    </row>
    <row r="2535" spans="4:4" x14ac:dyDescent="0.25">
      <c r="D2535" s="190"/>
    </row>
    <row r="2536" spans="4:4" x14ac:dyDescent="0.25">
      <c r="D2536" s="190"/>
    </row>
    <row r="2537" spans="4:4" x14ac:dyDescent="0.25">
      <c r="D2537" s="190"/>
    </row>
    <row r="2538" spans="4:4" x14ac:dyDescent="0.25">
      <c r="D2538" s="190"/>
    </row>
    <row r="2539" spans="4:4" x14ac:dyDescent="0.25">
      <c r="D2539" s="190"/>
    </row>
    <row r="2540" spans="4:4" x14ac:dyDescent="0.25">
      <c r="D2540" s="190"/>
    </row>
    <row r="2541" spans="4:4" x14ac:dyDescent="0.25">
      <c r="D2541" s="190"/>
    </row>
    <row r="2542" spans="4:4" x14ac:dyDescent="0.25">
      <c r="D2542" s="190"/>
    </row>
    <row r="2543" spans="4:4" x14ac:dyDescent="0.25">
      <c r="D2543" s="190"/>
    </row>
    <row r="2544" spans="4:4" x14ac:dyDescent="0.25">
      <c r="D2544" s="190"/>
    </row>
    <row r="2545" spans="4:4" x14ac:dyDescent="0.25">
      <c r="D2545" s="190"/>
    </row>
    <row r="2546" spans="4:4" x14ac:dyDescent="0.25">
      <c r="D2546" s="190"/>
    </row>
    <row r="2547" spans="4:4" x14ac:dyDescent="0.25">
      <c r="D2547" s="190"/>
    </row>
    <row r="2548" spans="4:4" x14ac:dyDescent="0.25">
      <c r="D2548" s="190"/>
    </row>
    <row r="2549" spans="4:4" x14ac:dyDescent="0.25">
      <c r="D2549" s="190"/>
    </row>
    <row r="2550" spans="4:4" x14ac:dyDescent="0.25">
      <c r="D2550" s="190"/>
    </row>
    <row r="2551" spans="4:4" x14ac:dyDescent="0.25">
      <c r="D2551" s="190"/>
    </row>
    <row r="2552" spans="4:4" x14ac:dyDescent="0.25">
      <c r="D2552" s="190"/>
    </row>
    <row r="2553" spans="4:4" x14ac:dyDescent="0.25">
      <c r="D2553" s="190"/>
    </row>
    <row r="2554" spans="4:4" x14ac:dyDescent="0.25">
      <c r="D2554" s="190"/>
    </row>
    <row r="2555" spans="4:4" x14ac:dyDescent="0.25">
      <c r="D2555" s="190"/>
    </row>
    <row r="2556" spans="4:4" x14ac:dyDescent="0.25">
      <c r="D2556" s="190"/>
    </row>
    <row r="2557" spans="4:4" x14ac:dyDescent="0.25">
      <c r="D2557" s="190"/>
    </row>
    <row r="2558" spans="4:4" x14ac:dyDescent="0.25">
      <c r="D2558" s="190"/>
    </row>
    <row r="2559" spans="4:4" x14ac:dyDescent="0.25">
      <c r="D2559" s="190"/>
    </row>
    <row r="2560" spans="4:4" x14ac:dyDescent="0.25">
      <c r="D2560" s="190"/>
    </row>
    <row r="2561" spans="4:4" x14ac:dyDescent="0.25">
      <c r="D2561" s="190"/>
    </row>
    <row r="2562" spans="4:4" x14ac:dyDescent="0.25">
      <c r="D2562" s="190"/>
    </row>
    <row r="2563" spans="4:4" x14ac:dyDescent="0.25">
      <c r="D2563" s="190"/>
    </row>
    <row r="2564" spans="4:4" x14ac:dyDescent="0.25">
      <c r="D2564" s="190"/>
    </row>
    <row r="2565" spans="4:4" x14ac:dyDescent="0.25">
      <c r="D2565" s="190"/>
    </row>
    <row r="2566" spans="4:4" x14ac:dyDescent="0.25">
      <c r="D2566" s="190"/>
    </row>
    <row r="2567" spans="4:4" x14ac:dyDescent="0.25">
      <c r="D2567" s="190"/>
    </row>
    <row r="2568" spans="4:4" x14ac:dyDescent="0.25">
      <c r="D2568" s="190"/>
    </row>
    <row r="2569" spans="4:4" x14ac:dyDescent="0.25">
      <c r="D2569" s="190"/>
    </row>
    <row r="2570" spans="4:4" x14ac:dyDescent="0.25">
      <c r="D2570" s="190"/>
    </row>
    <row r="2571" spans="4:4" x14ac:dyDescent="0.25">
      <c r="D2571" s="190"/>
    </row>
    <row r="2572" spans="4:4" x14ac:dyDescent="0.25">
      <c r="D2572" s="190"/>
    </row>
    <row r="2573" spans="4:4" x14ac:dyDescent="0.25">
      <c r="D2573" s="190"/>
    </row>
    <row r="2574" spans="4:4" x14ac:dyDescent="0.25">
      <c r="D2574" s="190"/>
    </row>
    <row r="2575" spans="4:4" x14ac:dyDescent="0.25">
      <c r="D2575" s="190"/>
    </row>
    <row r="2576" spans="4:4" x14ac:dyDescent="0.25">
      <c r="D2576" s="190"/>
    </row>
    <row r="2577" spans="4:4" x14ac:dyDescent="0.25">
      <c r="D2577" s="190"/>
    </row>
    <row r="2578" spans="4:4" x14ac:dyDescent="0.25">
      <c r="D2578" s="190"/>
    </row>
    <row r="2579" spans="4:4" x14ac:dyDescent="0.25">
      <c r="D2579" s="190"/>
    </row>
    <row r="2580" spans="4:4" x14ac:dyDescent="0.25">
      <c r="D2580" s="190"/>
    </row>
    <row r="2581" spans="4:4" x14ac:dyDescent="0.25">
      <c r="D2581" s="190"/>
    </row>
    <row r="2582" spans="4:4" x14ac:dyDescent="0.25">
      <c r="D2582" s="190"/>
    </row>
    <row r="2583" spans="4:4" x14ac:dyDescent="0.25">
      <c r="D2583" s="190"/>
    </row>
    <row r="2584" spans="4:4" x14ac:dyDescent="0.25">
      <c r="D2584" s="190"/>
    </row>
    <row r="2585" spans="4:4" x14ac:dyDescent="0.25">
      <c r="D2585" s="190"/>
    </row>
    <row r="2586" spans="4:4" x14ac:dyDescent="0.25">
      <c r="D2586" s="190"/>
    </row>
    <row r="2587" spans="4:4" x14ac:dyDescent="0.25">
      <c r="D2587" s="190"/>
    </row>
    <row r="2588" spans="4:4" x14ac:dyDescent="0.25">
      <c r="D2588" s="190"/>
    </row>
    <row r="2589" spans="4:4" x14ac:dyDescent="0.25">
      <c r="D2589" s="190"/>
    </row>
    <row r="2590" spans="4:4" x14ac:dyDescent="0.25">
      <c r="D2590" s="190"/>
    </row>
    <row r="2591" spans="4:4" x14ac:dyDescent="0.25">
      <c r="D2591" s="190"/>
    </row>
    <row r="2592" spans="4:4" x14ac:dyDescent="0.25">
      <c r="D2592" s="190"/>
    </row>
    <row r="2593" spans="4:4" x14ac:dyDescent="0.25">
      <c r="D2593" s="190"/>
    </row>
    <row r="2594" spans="4:4" x14ac:dyDescent="0.25">
      <c r="D2594" s="190"/>
    </row>
    <row r="2595" spans="4:4" x14ac:dyDescent="0.25">
      <c r="D2595" s="190"/>
    </row>
    <row r="2596" spans="4:4" x14ac:dyDescent="0.25">
      <c r="D2596" s="190"/>
    </row>
    <row r="2597" spans="4:4" x14ac:dyDescent="0.25">
      <c r="D2597" s="190"/>
    </row>
    <row r="2598" spans="4:4" x14ac:dyDescent="0.25">
      <c r="D2598" s="190"/>
    </row>
    <row r="2599" spans="4:4" x14ac:dyDescent="0.25">
      <c r="D2599" s="190"/>
    </row>
    <row r="2600" spans="4:4" x14ac:dyDescent="0.25">
      <c r="D2600" s="190"/>
    </row>
    <row r="2601" spans="4:4" x14ac:dyDescent="0.25">
      <c r="D2601" s="190"/>
    </row>
    <row r="2602" spans="4:4" x14ac:dyDescent="0.25">
      <c r="D2602" s="190"/>
    </row>
    <row r="2603" spans="4:4" x14ac:dyDescent="0.25">
      <c r="D2603" s="190"/>
    </row>
    <row r="2604" spans="4:4" x14ac:dyDescent="0.25">
      <c r="D2604" s="190"/>
    </row>
    <row r="2605" spans="4:4" x14ac:dyDescent="0.25">
      <c r="D2605" s="190"/>
    </row>
    <row r="2606" spans="4:4" x14ac:dyDescent="0.25">
      <c r="D2606" s="190"/>
    </row>
    <row r="2607" spans="4:4" x14ac:dyDescent="0.25">
      <c r="D2607" s="190"/>
    </row>
    <row r="2608" spans="4:4" x14ac:dyDescent="0.25">
      <c r="D2608" s="190"/>
    </row>
    <row r="2609" spans="4:4" x14ac:dyDescent="0.25">
      <c r="D2609" s="190"/>
    </row>
    <row r="2610" spans="4:4" x14ac:dyDescent="0.25">
      <c r="D2610" s="190"/>
    </row>
    <row r="2611" spans="4:4" x14ac:dyDescent="0.25">
      <c r="D2611" s="190"/>
    </row>
    <row r="2612" spans="4:4" x14ac:dyDescent="0.25">
      <c r="D2612" s="190"/>
    </row>
    <row r="2613" spans="4:4" x14ac:dyDescent="0.25">
      <c r="D2613" s="190"/>
    </row>
    <row r="2614" spans="4:4" x14ac:dyDescent="0.25">
      <c r="D2614" s="190"/>
    </row>
    <row r="2615" spans="4:4" x14ac:dyDescent="0.25">
      <c r="D2615" s="190"/>
    </row>
    <row r="2616" spans="4:4" x14ac:dyDescent="0.25">
      <c r="D2616" s="190"/>
    </row>
    <row r="2617" spans="4:4" x14ac:dyDescent="0.25">
      <c r="D2617" s="190"/>
    </row>
    <row r="2618" spans="4:4" x14ac:dyDescent="0.25">
      <c r="D2618" s="190"/>
    </row>
    <row r="2619" spans="4:4" x14ac:dyDescent="0.25">
      <c r="D2619" s="190"/>
    </row>
    <row r="2620" spans="4:4" x14ac:dyDescent="0.25">
      <c r="D2620" s="190"/>
    </row>
    <row r="2621" spans="4:4" x14ac:dyDescent="0.25">
      <c r="D2621" s="190"/>
    </row>
    <row r="2622" spans="4:4" x14ac:dyDescent="0.25">
      <c r="D2622" s="190"/>
    </row>
    <row r="2623" spans="4:4" x14ac:dyDescent="0.25">
      <c r="D2623" s="190"/>
    </row>
    <row r="2624" spans="4:4" x14ac:dyDescent="0.25">
      <c r="D2624" s="190"/>
    </row>
    <row r="2625" spans="4:4" x14ac:dyDescent="0.25">
      <c r="D2625" s="190"/>
    </row>
    <row r="2626" spans="4:4" x14ac:dyDescent="0.25">
      <c r="D2626" s="190"/>
    </row>
    <row r="2627" spans="4:4" x14ac:dyDescent="0.25">
      <c r="D2627" s="190"/>
    </row>
    <row r="2628" spans="4:4" x14ac:dyDescent="0.25">
      <c r="D2628" s="190"/>
    </row>
    <row r="2629" spans="4:4" x14ac:dyDescent="0.25">
      <c r="D2629" s="190"/>
    </row>
    <row r="2630" spans="4:4" x14ac:dyDescent="0.25">
      <c r="D2630" s="190"/>
    </row>
    <row r="2631" spans="4:4" x14ac:dyDescent="0.25">
      <c r="D2631" s="190"/>
    </row>
    <row r="2632" spans="4:4" x14ac:dyDescent="0.25">
      <c r="D2632" s="190"/>
    </row>
    <row r="2633" spans="4:4" x14ac:dyDescent="0.25">
      <c r="D2633" s="190"/>
    </row>
    <row r="2634" spans="4:4" x14ac:dyDescent="0.25">
      <c r="D2634" s="190"/>
    </row>
    <row r="2635" spans="4:4" x14ac:dyDescent="0.25">
      <c r="D2635" s="190"/>
    </row>
    <row r="2636" spans="4:4" x14ac:dyDescent="0.25">
      <c r="D2636" s="190"/>
    </row>
    <row r="2637" spans="4:4" x14ac:dyDescent="0.25">
      <c r="D2637" s="190"/>
    </row>
    <row r="2638" spans="4:4" x14ac:dyDescent="0.25">
      <c r="D2638" s="190"/>
    </row>
    <row r="2639" spans="4:4" x14ac:dyDescent="0.25">
      <c r="D2639" s="190"/>
    </row>
    <row r="2640" spans="4:4" x14ac:dyDescent="0.25">
      <c r="D2640" s="190"/>
    </row>
    <row r="2641" spans="4:4" x14ac:dyDescent="0.25">
      <c r="D2641" s="190"/>
    </row>
    <row r="2642" spans="4:4" x14ac:dyDescent="0.25">
      <c r="D2642" s="190"/>
    </row>
    <row r="2643" spans="4:4" x14ac:dyDescent="0.25">
      <c r="D2643" s="190"/>
    </row>
    <row r="2644" spans="4:4" x14ac:dyDescent="0.25">
      <c r="D2644" s="190"/>
    </row>
    <row r="2645" spans="4:4" x14ac:dyDescent="0.25">
      <c r="D2645" s="190"/>
    </row>
    <row r="2646" spans="4:4" x14ac:dyDescent="0.25">
      <c r="D2646" s="190"/>
    </row>
    <row r="2647" spans="4:4" x14ac:dyDescent="0.25">
      <c r="D2647" s="190"/>
    </row>
    <row r="2648" spans="4:4" x14ac:dyDescent="0.25">
      <c r="D2648" s="190"/>
    </row>
    <row r="2649" spans="4:4" x14ac:dyDescent="0.25">
      <c r="D2649" s="190"/>
    </row>
    <row r="2650" spans="4:4" x14ac:dyDescent="0.25">
      <c r="D2650" s="190"/>
    </row>
    <row r="2651" spans="4:4" x14ac:dyDescent="0.25">
      <c r="D2651" s="190"/>
    </row>
    <row r="2652" spans="4:4" x14ac:dyDescent="0.25">
      <c r="D2652" s="190"/>
    </row>
    <row r="2653" spans="4:4" x14ac:dyDescent="0.25">
      <c r="D2653" s="190"/>
    </row>
    <row r="2654" spans="4:4" x14ac:dyDescent="0.25">
      <c r="D2654" s="190"/>
    </row>
    <row r="2655" spans="4:4" x14ac:dyDescent="0.25">
      <c r="D2655" s="190"/>
    </row>
    <row r="2656" spans="4:4" x14ac:dyDescent="0.25">
      <c r="D2656" s="190"/>
    </row>
    <row r="2657" spans="4:4" x14ac:dyDescent="0.25">
      <c r="D2657" s="190"/>
    </row>
    <row r="2658" spans="4:4" x14ac:dyDescent="0.25">
      <c r="D2658" s="190"/>
    </row>
    <row r="2659" spans="4:4" x14ac:dyDescent="0.25">
      <c r="D2659" s="190"/>
    </row>
    <row r="2660" spans="4:4" x14ac:dyDescent="0.25">
      <c r="D2660" s="190"/>
    </row>
    <row r="2661" spans="4:4" x14ac:dyDescent="0.25">
      <c r="D2661" s="190"/>
    </row>
    <row r="2662" spans="4:4" x14ac:dyDescent="0.25">
      <c r="D2662" s="190"/>
    </row>
    <row r="2663" spans="4:4" x14ac:dyDescent="0.25">
      <c r="D2663" s="190"/>
    </row>
    <row r="2664" spans="4:4" x14ac:dyDescent="0.25">
      <c r="D2664" s="190"/>
    </row>
    <row r="2665" spans="4:4" x14ac:dyDescent="0.25">
      <c r="D2665" s="190"/>
    </row>
    <row r="2666" spans="4:4" x14ac:dyDescent="0.25">
      <c r="D2666" s="190"/>
    </row>
    <row r="2667" spans="4:4" x14ac:dyDescent="0.25">
      <c r="D2667" s="190"/>
    </row>
    <row r="2668" spans="4:4" x14ac:dyDescent="0.25">
      <c r="D2668" s="190"/>
    </row>
    <row r="2669" spans="4:4" x14ac:dyDescent="0.25">
      <c r="D2669" s="190"/>
    </row>
    <row r="2670" spans="4:4" x14ac:dyDescent="0.25">
      <c r="D2670" s="190"/>
    </row>
    <row r="2671" spans="4:4" x14ac:dyDescent="0.25">
      <c r="D2671" s="190"/>
    </row>
    <row r="2672" spans="4:4" x14ac:dyDescent="0.25">
      <c r="D2672" s="190"/>
    </row>
    <row r="2673" spans="4:4" x14ac:dyDescent="0.25">
      <c r="D2673" s="190"/>
    </row>
    <row r="2674" spans="4:4" x14ac:dyDescent="0.25">
      <c r="D2674" s="190"/>
    </row>
    <row r="2675" spans="4:4" x14ac:dyDescent="0.25">
      <c r="D2675" s="190"/>
    </row>
    <row r="2676" spans="4:4" x14ac:dyDescent="0.25">
      <c r="D2676" s="190"/>
    </row>
    <row r="2677" spans="4:4" x14ac:dyDescent="0.25">
      <c r="D2677" s="190"/>
    </row>
    <row r="2678" spans="4:4" x14ac:dyDescent="0.25">
      <c r="D2678" s="190"/>
    </row>
    <row r="2679" spans="4:4" x14ac:dyDescent="0.25">
      <c r="D2679" s="190"/>
    </row>
    <row r="2680" spans="4:4" x14ac:dyDescent="0.25">
      <c r="D2680" s="190"/>
    </row>
    <row r="2681" spans="4:4" x14ac:dyDescent="0.25">
      <c r="D2681" s="190"/>
    </row>
    <row r="2682" spans="4:4" x14ac:dyDescent="0.25">
      <c r="D2682" s="190"/>
    </row>
    <row r="2683" spans="4:4" x14ac:dyDescent="0.25">
      <c r="D2683" s="190"/>
    </row>
    <row r="2684" spans="4:4" x14ac:dyDescent="0.25">
      <c r="D2684" s="190"/>
    </row>
    <row r="2685" spans="4:4" x14ac:dyDescent="0.25">
      <c r="D2685" s="190"/>
    </row>
    <row r="2686" spans="4:4" x14ac:dyDescent="0.25">
      <c r="D2686" s="190"/>
    </row>
    <row r="2687" spans="4:4" x14ac:dyDescent="0.25">
      <c r="D2687" s="190"/>
    </row>
    <row r="2688" spans="4:4" x14ac:dyDescent="0.25">
      <c r="D2688" s="190"/>
    </row>
    <row r="2689" spans="4:4" x14ac:dyDescent="0.25">
      <c r="D2689" s="190"/>
    </row>
    <row r="2690" spans="4:4" x14ac:dyDescent="0.25">
      <c r="D2690" s="190"/>
    </row>
    <row r="2691" spans="4:4" x14ac:dyDescent="0.25">
      <c r="D2691" s="190"/>
    </row>
    <row r="2692" spans="4:4" x14ac:dyDescent="0.25">
      <c r="D2692" s="190"/>
    </row>
    <row r="2693" spans="4:4" x14ac:dyDescent="0.25">
      <c r="D2693" s="190"/>
    </row>
    <row r="2694" spans="4:4" x14ac:dyDescent="0.25">
      <c r="D2694" s="190"/>
    </row>
    <row r="2695" spans="4:4" x14ac:dyDescent="0.25">
      <c r="D2695" s="190"/>
    </row>
    <row r="2696" spans="4:4" x14ac:dyDescent="0.25">
      <c r="D2696" s="190"/>
    </row>
    <row r="2697" spans="4:4" x14ac:dyDescent="0.25">
      <c r="D2697" s="190"/>
    </row>
    <row r="2698" spans="4:4" x14ac:dyDescent="0.25">
      <c r="D2698" s="190"/>
    </row>
    <row r="2699" spans="4:4" x14ac:dyDescent="0.25">
      <c r="D2699" s="190"/>
    </row>
    <row r="2700" spans="4:4" x14ac:dyDescent="0.25">
      <c r="D2700" s="190"/>
    </row>
    <row r="2701" spans="4:4" x14ac:dyDescent="0.25">
      <c r="D2701" s="190"/>
    </row>
    <row r="2702" spans="4:4" x14ac:dyDescent="0.25">
      <c r="D2702" s="190"/>
    </row>
    <row r="2703" spans="4:4" x14ac:dyDescent="0.25">
      <c r="D2703" s="190"/>
    </row>
    <row r="2704" spans="4:4" x14ac:dyDescent="0.25">
      <c r="D2704" s="190"/>
    </row>
    <row r="2705" spans="4:4" x14ac:dyDescent="0.25">
      <c r="D2705" s="190"/>
    </row>
    <row r="2706" spans="4:4" x14ac:dyDescent="0.25">
      <c r="D2706" s="190"/>
    </row>
    <row r="2707" spans="4:4" x14ac:dyDescent="0.25">
      <c r="D2707" s="190"/>
    </row>
    <row r="2708" spans="4:4" x14ac:dyDescent="0.25">
      <c r="D2708" s="190"/>
    </row>
    <row r="2709" spans="4:4" x14ac:dyDescent="0.25">
      <c r="D2709" s="190"/>
    </row>
    <row r="2710" spans="4:4" x14ac:dyDescent="0.25">
      <c r="D2710" s="190"/>
    </row>
    <row r="2711" spans="4:4" x14ac:dyDescent="0.25">
      <c r="D2711" s="190"/>
    </row>
    <row r="2712" spans="4:4" x14ac:dyDescent="0.25">
      <c r="D2712" s="190"/>
    </row>
    <row r="2713" spans="4:4" x14ac:dyDescent="0.25">
      <c r="D2713" s="190"/>
    </row>
    <row r="2714" spans="4:4" x14ac:dyDescent="0.25">
      <c r="D2714" s="190"/>
    </row>
    <row r="2715" spans="4:4" x14ac:dyDescent="0.25">
      <c r="D2715" s="190"/>
    </row>
    <row r="2716" spans="4:4" x14ac:dyDescent="0.25">
      <c r="D2716" s="190"/>
    </row>
    <row r="2717" spans="4:4" x14ac:dyDescent="0.25">
      <c r="D2717" s="190"/>
    </row>
    <row r="2718" spans="4:4" x14ac:dyDescent="0.25">
      <c r="D2718" s="190"/>
    </row>
    <row r="2719" spans="4:4" x14ac:dyDescent="0.25">
      <c r="D2719" s="190"/>
    </row>
    <row r="2720" spans="4:4" x14ac:dyDescent="0.25">
      <c r="D2720" s="190"/>
    </row>
    <row r="2721" spans="4:4" x14ac:dyDescent="0.25">
      <c r="D2721" s="190"/>
    </row>
    <row r="2722" spans="4:4" x14ac:dyDescent="0.25">
      <c r="D2722" s="190"/>
    </row>
    <row r="2723" spans="4:4" x14ac:dyDescent="0.25">
      <c r="D2723" s="190"/>
    </row>
    <row r="2724" spans="4:4" x14ac:dyDescent="0.25">
      <c r="D2724" s="190"/>
    </row>
    <row r="2725" spans="4:4" x14ac:dyDescent="0.25">
      <c r="D2725" s="190"/>
    </row>
    <row r="2726" spans="4:4" x14ac:dyDescent="0.25">
      <c r="D2726" s="190"/>
    </row>
    <row r="2727" spans="4:4" x14ac:dyDescent="0.25">
      <c r="D2727" s="190"/>
    </row>
    <row r="2728" spans="4:4" x14ac:dyDescent="0.25">
      <c r="D2728" s="190"/>
    </row>
    <row r="2729" spans="4:4" x14ac:dyDescent="0.25">
      <c r="D2729" s="190"/>
    </row>
    <row r="2730" spans="4:4" x14ac:dyDescent="0.25">
      <c r="D2730" s="190"/>
    </row>
    <row r="2731" spans="4:4" x14ac:dyDescent="0.25">
      <c r="D2731" s="190"/>
    </row>
    <row r="2732" spans="4:4" x14ac:dyDescent="0.25">
      <c r="D2732" s="190"/>
    </row>
    <row r="2733" spans="4:4" x14ac:dyDescent="0.25">
      <c r="D2733" s="190"/>
    </row>
    <row r="2734" spans="4:4" x14ac:dyDescent="0.25">
      <c r="D2734" s="190"/>
    </row>
    <row r="2735" spans="4:4" x14ac:dyDescent="0.25">
      <c r="D2735" s="190"/>
    </row>
    <row r="2736" spans="4:4" x14ac:dyDescent="0.25">
      <c r="D2736" s="190"/>
    </row>
    <row r="2737" spans="4:4" x14ac:dyDescent="0.25">
      <c r="D2737" s="190"/>
    </row>
    <row r="2738" spans="4:4" x14ac:dyDescent="0.25">
      <c r="D2738" s="190"/>
    </row>
    <row r="2739" spans="4:4" x14ac:dyDescent="0.25">
      <c r="D2739" s="190"/>
    </row>
    <row r="2740" spans="4:4" x14ac:dyDescent="0.25">
      <c r="D2740" s="190"/>
    </row>
    <row r="2741" spans="4:4" x14ac:dyDescent="0.25">
      <c r="D2741" s="190"/>
    </row>
    <row r="2742" spans="4:4" x14ac:dyDescent="0.25">
      <c r="D2742" s="190"/>
    </row>
    <row r="2743" spans="4:4" x14ac:dyDescent="0.25">
      <c r="D2743" s="190"/>
    </row>
    <row r="2744" spans="4:4" x14ac:dyDescent="0.25">
      <c r="D2744" s="190"/>
    </row>
    <row r="2745" spans="4:4" x14ac:dyDescent="0.25">
      <c r="D2745" s="190"/>
    </row>
    <row r="2746" spans="4:4" x14ac:dyDescent="0.25">
      <c r="D2746" s="190"/>
    </row>
    <row r="2747" spans="4:4" x14ac:dyDescent="0.25">
      <c r="D2747" s="190"/>
    </row>
    <row r="2748" spans="4:4" x14ac:dyDescent="0.25">
      <c r="D2748" s="190"/>
    </row>
    <row r="2749" spans="4:4" x14ac:dyDescent="0.25">
      <c r="D2749" s="190"/>
    </row>
    <row r="2750" spans="4:4" x14ac:dyDescent="0.25">
      <c r="D2750" s="190"/>
    </row>
    <row r="2751" spans="4:4" x14ac:dyDescent="0.25">
      <c r="D2751" s="190"/>
    </row>
    <row r="2752" spans="4:4" x14ac:dyDescent="0.25">
      <c r="D2752" s="190"/>
    </row>
    <row r="2753" spans="4:4" x14ac:dyDescent="0.25">
      <c r="D2753" s="190"/>
    </row>
    <row r="2754" spans="4:4" x14ac:dyDescent="0.25">
      <c r="D2754" s="190"/>
    </row>
    <row r="2755" spans="4:4" x14ac:dyDescent="0.25">
      <c r="D2755" s="190"/>
    </row>
    <row r="2756" spans="4:4" x14ac:dyDescent="0.25">
      <c r="D2756" s="190"/>
    </row>
    <row r="2757" spans="4:4" x14ac:dyDescent="0.25">
      <c r="D2757" s="190"/>
    </row>
    <row r="2758" spans="4:4" x14ac:dyDescent="0.25">
      <c r="D2758" s="190"/>
    </row>
    <row r="2759" spans="4:4" x14ac:dyDescent="0.25">
      <c r="D2759" s="190"/>
    </row>
    <row r="2760" spans="4:4" x14ac:dyDescent="0.25">
      <c r="D2760" s="190"/>
    </row>
    <row r="2761" spans="4:4" x14ac:dyDescent="0.25">
      <c r="D2761" s="190"/>
    </row>
    <row r="2762" spans="4:4" x14ac:dyDescent="0.25">
      <c r="D2762" s="190"/>
    </row>
    <row r="2763" spans="4:4" x14ac:dyDescent="0.25">
      <c r="D2763" s="190"/>
    </row>
    <row r="2764" spans="4:4" x14ac:dyDescent="0.25">
      <c r="D2764" s="190"/>
    </row>
    <row r="2765" spans="4:4" x14ac:dyDescent="0.25">
      <c r="D2765" s="190"/>
    </row>
    <row r="2766" spans="4:4" x14ac:dyDescent="0.25">
      <c r="D2766" s="190"/>
    </row>
    <row r="2767" spans="4:4" x14ac:dyDescent="0.25">
      <c r="D2767" s="190"/>
    </row>
    <row r="2768" spans="4:4" x14ac:dyDescent="0.25">
      <c r="D2768" s="190"/>
    </row>
    <row r="2769" spans="4:4" x14ac:dyDescent="0.25">
      <c r="D2769" s="190"/>
    </row>
    <row r="2770" spans="4:4" x14ac:dyDescent="0.25">
      <c r="D2770" s="190"/>
    </row>
    <row r="2771" spans="4:4" x14ac:dyDescent="0.25">
      <c r="D2771" s="190"/>
    </row>
    <row r="2772" spans="4:4" x14ac:dyDescent="0.25">
      <c r="D2772" s="190"/>
    </row>
    <row r="2773" spans="4:4" x14ac:dyDescent="0.25">
      <c r="D2773" s="190"/>
    </row>
    <row r="2774" spans="4:4" x14ac:dyDescent="0.25">
      <c r="D2774" s="190"/>
    </row>
    <row r="2775" spans="4:4" x14ac:dyDescent="0.25">
      <c r="D2775" s="190"/>
    </row>
    <row r="2776" spans="4:4" x14ac:dyDescent="0.25">
      <c r="D2776" s="190"/>
    </row>
    <row r="2777" spans="4:4" x14ac:dyDescent="0.25">
      <c r="D2777" s="190"/>
    </row>
    <row r="2778" spans="4:4" x14ac:dyDescent="0.25">
      <c r="D2778" s="190"/>
    </row>
    <row r="2779" spans="4:4" x14ac:dyDescent="0.25">
      <c r="D2779" s="190"/>
    </row>
    <row r="2780" spans="4:4" x14ac:dyDescent="0.25">
      <c r="D2780" s="190"/>
    </row>
    <row r="2781" spans="4:4" x14ac:dyDescent="0.25">
      <c r="D2781" s="190"/>
    </row>
    <row r="2782" spans="4:4" x14ac:dyDescent="0.25">
      <c r="D2782" s="190"/>
    </row>
    <row r="2783" spans="4:4" x14ac:dyDescent="0.25">
      <c r="D2783" s="190"/>
    </row>
    <row r="2784" spans="4:4" x14ac:dyDescent="0.25">
      <c r="D2784" s="190"/>
    </row>
    <row r="2785" spans="4:4" x14ac:dyDescent="0.25">
      <c r="D2785" s="190"/>
    </row>
    <row r="2786" spans="4:4" x14ac:dyDescent="0.25">
      <c r="D2786" s="190"/>
    </row>
    <row r="2787" spans="4:4" x14ac:dyDescent="0.25">
      <c r="D2787" s="190"/>
    </row>
    <row r="2788" spans="4:4" x14ac:dyDescent="0.25">
      <c r="D2788" s="190"/>
    </row>
    <row r="2789" spans="4:4" x14ac:dyDescent="0.25">
      <c r="D2789" s="190"/>
    </row>
    <row r="2790" spans="4:4" x14ac:dyDescent="0.25">
      <c r="D2790" s="190"/>
    </row>
    <row r="2791" spans="4:4" x14ac:dyDescent="0.25">
      <c r="D2791" s="190"/>
    </row>
    <row r="2792" spans="4:4" x14ac:dyDescent="0.25">
      <c r="D2792" s="190"/>
    </row>
    <row r="2793" spans="4:4" x14ac:dyDescent="0.25">
      <c r="D2793" s="190"/>
    </row>
    <row r="2794" spans="4:4" x14ac:dyDescent="0.25">
      <c r="D2794" s="190"/>
    </row>
    <row r="2795" spans="4:4" x14ac:dyDescent="0.25">
      <c r="D2795" s="190"/>
    </row>
    <row r="2796" spans="4:4" x14ac:dyDescent="0.25">
      <c r="D2796" s="190"/>
    </row>
    <row r="2797" spans="4:4" x14ac:dyDescent="0.25">
      <c r="D2797" s="190"/>
    </row>
    <row r="2798" spans="4:4" x14ac:dyDescent="0.25">
      <c r="D2798" s="190"/>
    </row>
    <row r="2799" spans="4:4" x14ac:dyDescent="0.25">
      <c r="D2799" s="190"/>
    </row>
    <row r="2800" spans="4:4" x14ac:dyDescent="0.25">
      <c r="D2800" s="190"/>
    </row>
    <row r="2801" spans="4:4" x14ac:dyDescent="0.25">
      <c r="D2801" s="190"/>
    </row>
    <row r="2802" spans="4:4" x14ac:dyDescent="0.25">
      <c r="D2802" s="190"/>
    </row>
    <row r="2803" spans="4:4" x14ac:dyDescent="0.25">
      <c r="D2803" s="190"/>
    </row>
    <row r="2804" spans="4:4" x14ac:dyDescent="0.25">
      <c r="D2804" s="190"/>
    </row>
    <row r="2805" spans="4:4" x14ac:dyDescent="0.25">
      <c r="D2805" s="190"/>
    </row>
    <row r="2806" spans="4:4" x14ac:dyDescent="0.25">
      <c r="D2806" s="190"/>
    </row>
    <row r="2807" spans="4:4" x14ac:dyDescent="0.25">
      <c r="D2807" s="190"/>
    </row>
    <row r="2808" spans="4:4" x14ac:dyDescent="0.25">
      <c r="D2808" s="190"/>
    </row>
    <row r="2809" spans="4:4" x14ac:dyDescent="0.25">
      <c r="D2809" s="190"/>
    </row>
    <row r="2810" spans="4:4" x14ac:dyDescent="0.25">
      <c r="D2810" s="190"/>
    </row>
    <row r="2811" spans="4:4" x14ac:dyDescent="0.25">
      <c r="D2811" s="190"/>
    </row>
    <row r="2812" spans="4:4" x14ac:dyDescent="0.25">
      <c r="D2812" s="190"/>
    </row>
    <row r="2813" spans="4:4" x14ac:dyDescent="0.25">
      <c r="D2813" s="190"/>
    </row>
    <row r="2814" spans="4:4" x14ac:dyDescent="0.25">
      <c r="D2814" s="190"/>
    </row>
    <row r="2815" spans="4:4" x14ac:dyDescent="0.25">
      <c r="D2815" s="190"/>
    </row>
    <row r="2816" spans="4:4" x14ac:dyDescent="0.25">
      <c r="D2816" s="190"/>
    </row>
    <row r="2817" spans="4:4" x14ac:dyDescent="0.25">
      <c r="D2817" s="190"/>
    </row>
    <row r="2818" spans="4:4" x14ac:dyDescent="0.25">
      <c r="D2818" s="190"/>
    </row>
    <row r="2819" spans="4:4" x14ac:dyDescent="0.25">
      <c r="D2819" s="190"/>
    </row>
    <row r="2820" spans="4:4" x14ac:dyDescent="0.25">
      <c r="D2820" s="190"/>
    </row>
    <row r="2821" spans="4:4" x14ac:dyDescent="0.25">
      <c r="D2821" s="190"/>
    </row>
    <row r="2822" spans="4:4" x14ac:dyDescent="0.25">
      <c r="D2822" s="190"/>
    </row>
    <row r="2823" spans="4:4" x14ac:dyDescent="0.25">
      <c r="D2823" s="190"/>
    </row>
    <row r="2824" spans="4:4" x14ac:dyDescent="0.25">
      <c r="D2824" s="190"/>
    </row>
    <row r="2825" spans="4:4" x14ac:dyDescent="0.25">
      <c r="D2825" s="190"/>
    </row>
    <row r="2826" spans="4:4" x14ac:dyDescent="0.25">
      <c r="D2826" s="190"/>
    </row>
    <row r="2827" spans="4:4" x14ac:dyDescent="0.25">
      <c r="D2827" s="190"/>
    </row>
    <row r="2828" spans="4:4" x14ac:dyDescent="0.25">
      <c r="D2828" s="190"/>
    </row>
    <row r="2829" spans="4:4" x14ac:dyDescent="0.25">
      <c r="D2829" s="190"/>
    </row>
    <row r="2830" spans="4:4" x14ac:dyDescent="0.25">
      <c r="D2830" s="190"/>
    </row>
    <row r="2831" spans="4:4" x14ac:dyDescent="0.25">
      <c r="D2831" s="190"/>
    </row>
    <row r="2832" spans="4:4" x14ac:dyDescent="0.25">
      <c r="D2832" s="190"/>
    </row>
    <row r="2833" spans="4:4" x14ac:dyDescent="0.25">
      <c r="D2833" s="190"/>
    </row>
    <row r="2834" spans="4:4" x14ac:dyDescent="0.25">
      <c r="D2834" s="190"/>
    </row>
    <row r="2835" spans="4:4" x14ac:dyDescent="0.25">
      <c r="D2835" s="190"/>
    </row>
    <row r="2836" spans="4:4" x14ac:dyDescent="0.25">
      <c r="D2836" s="190"/>
    </row>
    <row r="2837" spans="4:4" x14ac:dyDescent="0.25">
      <c r="D2837" s="190"/>
    </row>
    <row r="2838" spans="4:4" x14ac:dyDescent="0.25">
      <c r="D2838" s="190"/>
    </row>
    <row r="2839" spans="4:4" x14ac:dyDescent="0.25">
      <c r="D2839" s="190"/>
    </row>
    <row r="2840" spans="4:4" x14ac:dyDescent="0.25">
      <c r="D2840" s="190"/>
    </row>
    <row r="2841" spans="4:4" x14ac:dyDescent="0.25">
      <c r="D2841" s="190"/>
    </row>
    <row r="2842" spans="4:4" x14ac:dyDescent="0.25">
      <c r="D2842" s="190"/>
    </row>
    <row r="2843" spans="4:4" x14ac:dyDescent="0.25">
      <c r="D2843" s="190"/>
    </row>
    <row r="2844" spans="4:4" x14ac:dyDescent="0.25">
      <c r="D2844" s="190"/>
    </row>
    <row r="2845" spans="4:4" x14ac:dyDescent="0.25">
      <c r="D2845" s="190"/>
    </row>
    <row r="2846" spans="4:4" x14ac:dyDescent="0.25">
      <c r="D2846" s="190"/>
    </row>
    <row r="2847" spans="4:4" x14ac:dyDescent="0.25">
      <c r="D2847" s="190"/>
    </row>
    <row r="2848" spans="4:4" x14ac:dyDescent="0.25">
      <c r="D2848" s="190"/>
    </row>
    <row r="2849" spans="4:4" x14ac:dyDescent="0.25">
      <c r="D2849" s="190"/>
    </row>
    <row r="2850" spans="4:4" x14ac:dyDescent="0.25">
      <c r="D2850" s="190"/>
    </row>
    <row r="2851" spans="4:4" x14ac:dyDescent="0.25">
      <c r="D2851" s="190"/>
    </row>
    <row r="2852" spans="4:4" x14ac:dyDescent="0.25">
      <c r="D2852" s="190"/>
    </row>
    <row r="2853" spans="4:4" x14ac:dyDescent="0.25">
      <c r="D2853" s="190"/>
    </row>
    <row r="2854" spans="4:4" x14ac:dyDescent="0.25">
      <c r="D2854" s="190"/>
    </row>
    <row r="2855" spans="4:4" x14ac:dyDescent="0.25">
      <c r="D2855" s="190"/>
    </row>
    <row r="2856" spans="4:4" x14ac:dyDescent="0.25">
      <c r="D2856" s="190"/>
    </row>
    <row r="2857" spans="4:4" x14ac:dyDescent="0.25">
      <c r="D2857" s="190"/>
    </row>
    <row r="2858" spans="4:4" x14ac:dyDescent="0.25">
      <c r="D2858" s="190"/>
    </row>
    <row r="2859" spans="4:4" x14ac:dyDescent="0.25">
      <c r="D2859" s="190"/>
    </row>
    <row r="2860" spans="4:4" x14ac:dyDescent="0.25">
      <c r="D2860" s="190"/>
    </row>
    <row r="2861" spans="4:4" x14ac:dyDescent="0.25">
      <c r="D2861" s="190"/>
    </row>
    <row r="2862" spans="4:4" x14ac:dyDescent="0.25">
      <c r="D2862" s="190"/>
    </row>
    <row r="2863" spans="4:4" x14ac:dyDescent="0.25">
      <c r="D2863" s="190"/>
    </row>
    <row r="2864" spans="4:4" x14ac:dyDescent="0.25">
      <c r="D2864" s="190"/>
    </row>
    <row r="2865" spans="4:4" x14ac:dyDescent="0.25">
      <c r="D2865" s="190"/>
    </row>
    <row r="2866" spans="4:4" x14ac:dyDescent="0.25">
      <c r="D2866" s="190"/>
    </row>
    <row r="2867" spans="4:4" x14ac:dyDescent="0.25">
      <c r="D2867" s="190"/>
    </row>
    <row r="2868" spans="4:4" x14ac:dyDescent="0.25">
      <c r="D2868" s="190"/>
    </row>
    <row r="2869" spans="4:4" x14ac:dyDescent="0.25">
      <c r="D2869" s="190"/>
    </row>
    <row r="2870" spans="4:4" x14ac:dyDescent="0.25">
      <c r="D2870" s="190"/>
    </row>
    <row r="2871" spans="4:4" x14ac:dyDescent="0.25">
      <c r="D2871" s="190"/>
    </row>
    <row r="2872" spans="4:4" x14ac:dyDescent="0.25">
      <c r="D2872" s="190"/>
    </row>
    <row r="2873" spans="4:4" x14ac:dyDescent="0.25">
      <c r="D2873" s="190"/>
    </row>
    <row r="2874" spans="4:4" x14ac:dyDescent="0.25">
      <c r="D2874" s="190"/>
    </row>
    <row r="2875" spans="4:4" x14ac:dyDescent="0.25">
      <c r="D2875" s="190"/>
    </row>
    <row r="2876" spans="4:4" x14ac:dyDescent="0.25">
      <c r="D2876" s="190"/>
    </row>
    <row r="2877" spans="4:4" x14ac:dyDescent="0.25">
      <c r="D2877" s="190"/>
    </row>
    <row r="2878" spans="4:4" x14ac:dyDescent="0.25">
      <c r="D2878" s="190"/>
    </row>
    <row r="2879" spans="4:4" x14ac:dyDescent="0.25">
      <c r="D2879" s="190"/>
    </row>
    <row r="2880" spans="4:4" x14ac:dyDescent="0.25">
      <c r="D2880" s="190"/>
    </row>
    <row r="2881" spans="4:4" x14ac:dyDescent="0.25">
      <c r="D2881" s="190"/>
    </row>
    <row r="2882" spans="4:4" x14ac:dyDescent="0.25">
      <c r="D2882" s="190"/>
    </row>
    <row r="2883" spans="4:4" x14ac:dyDescent="0.25">
      <c r="D2883" s="190"/>
    </row>
    <row r="2884" spans="4:4" x14ac:dyDescent="0.25">
      <c r="D2884" s="190"/>
    </row>
    <row r="2885" spans="4:4" x14ac:dyDescent="0.25">
      <c r="D2885" s="190"/>
    </row>
    <row r="2886" spans="4:4" x14ac:dyDescent="0.25">
      <c r="D2886" s="190"/>
    </row>
    <row r="2887" spans="4:4" x14ac:dyDescent="0.25">
      <c r="D2887" s="190"/>
    </row>
    <row r="2888" spans="4:4" x14ac:dyDescent="0.25">
      <c r="D2888" s="190"/>
    </row>
    <row r="2889" spans="4:4" x14ac:dyDescent="0.25">
      <c r="D2889" s="190"/>
    </row>
    <row r="2890" spans="4:4" x14ac:dyDescent="0.25">
      <c r="D2890" s="190"/>
    </row>
    <row r="2891" spans="4:4" x14ac:dyDescent="0.25">
      <c r="D2891" s="190"/>
    </row>
    <row r="2892" spans="4:4" x14ac:dyDescent="0.25">
      <c r="D2892" s="190"/>
    </row>
    <row r="2893" spans="4:4" x14ac:dyDescent="0.25">
      <c r="D2893" s="190"/>
    </row>
    <row r="2894" spans="4:4" x14ac:dyDescent="0.25">
      <c r="D2894" s="190"/>
    </row>
    <row r="2895" spans="4:4" x14ac:dyDescent="0.25">
      <c r="D2895" s="190"/>
    </row>
    <row r="2896" spans="4:4" x14ac:dyDescent="0.25">
      <c r="D2896" s="190"/>
    </row>
    <row r="2897" spans="4:4" x14ac:dyDescent="0.25">
      <c r="D2897" s="190"/>
    </row>
    <row r="2898" spans="4:4" x14ac:dyDescent="0.25">
      <c r="D2898" s="190"/>
    </row>
    <row r="2899" spans="4:4" x14ac:dyDescent="0.25">
      <c r="D2899" s="190"/>
    </row>
    <row r="2900" spans="4:4" x14ac:dyDescent="0.25">
      <c r="D2900" s="190"/>
    </row>
    <row r="2901" spans="4:4" x14ac:dyDescent="0.25">
      <c r="D2901" s="190"/>
    </row>
    <row r="2902" spans="4:4" x14ac:dyDescent="0.25">
      <c r="D2902" s="190"/>
    </row>
    <row r="2903" spans="4:4" x14ac:dyDescent="0.25">
      <c r="D2903" s="190"/>
    </row>
    <row r="2904" spans="4:4" x14ac:dyDescent="0.25">
      <c r="D2904" s="190"/>
    </row>
    <row r="2905" spans="4:4" x14ac:dyDescent="0.25">
      <c r="D2905" s="190"/>
    </row>
    <row r="2906" spans="4:4" x14ac:dyDescent="0.25">
      <c r="D2906" s="190"/>
    </row>
    <row r="2907" spans="4:4" x14ac:dyDescent="0.25">
      <c r="D2907" s="190"/>
    </row>
    <row r="2908" spans="4:4" x14ac:dyDescent="0.25">
      <c r="D2908" s="190"/>
    </row>
    <row r="2909" spans="4:4" x14ac:dyDescent="0.25">
      <c r="D2909" s="190"/>
    </row>
    <row r="2910" spans="4:4" x14ac:dyDescent="0.25">
      <c r="D2910" s="190"/>
    </row>
    <row r="2911" spans="4:4" x14ac:dyDescent="0.25">
      <c r="D2911" s="190"/>
    </row>
    <row r="2912" spans="4:4" x14ac:dyDescent="0.25">
      <c r="D2912" s="190"/>
    </row>
    <row r="2913" spans="4:4" x14ac:dyDescent="0.25">
      <c r="D2913" s="190"/>
    </row>
    <row r="2914" spans="4:4" x14ac:dyDescent="0.25">
      <c r="D2914" s="190"/>
    </row>
    <row r="2915" spans="4:4" x14ac:dyDescent="0.25">
      <c r="D2915" s="190"/>
    </row>
    <row r="2916" spans="4:4" x14ac:dyDescent="0.25">
      <c r="D2916" s="190"/>
    </row>
    <row r="2917" spans="4:4" x14ac:dyDescent="0.25">
      <c r="D2917" s="190"/>
    </row>
    <row r="2918" spans="4:4" x14ac:dyDescent="0.25">
      <c r="D2918" s="190"/>
    </row>
    <row r="2919" spans="4:4" x14ac:dyDescent="0.25">
      <c r="D2919" s="190"/>
    </row>
    <row r="2920" spans="4:4" x14ac:dyDescent="0.25">
      <c r="D2920" s="190"/>
    </row>
    <row r="2921" spans="4:4" x14ac:dyDescent="0.25">
      <c r="D2921" s="190"/>
    </row>
    <row r="2922" spans="4:4" x14ac:dyDescent="0.25">
      <c r="D2922" s="190"/>
    </row>
    <row r="2923" spans="4:4" x14ac:dyDescent="0.25">
      <c r="D2923" s="190"/>
    </row>
    <row r="2924" spans="4:4" x14ac:dyDescent="0.25">
      <c r="D2924" s="190"/>
    </row>
    <row r="2925" spans="4:4" x14ac:dyDescent="0.25">
      <c r="D2925" s="190"/>
    </row>
    <row r="2926" spans="4:4" x14ac:dyDescent="0.25">
      <c r="D2926" s="190"/>
    </row>
    <row r="2927" spans="4:4" x14ac:dyDescent="0.25">
      <c r="D2927" s="190"/>
    </row>
    <row r="2928" spans="4:4" x14ac:dyDescent="0.25">
      <c r="D2928" s="190"/>
    </row>
    <row r="2929" spans="4:4" x14ac:dyDescent="0.25">
      <c r="D2929" s="190"/>
    </row>
    <row r="2930" spans="4:4" x14ac:dyDescent="0.25">
      <c r="D2930" s="190"/>
    </row>
    <row r="2931" spans="4:4" x14ac:dyDescent="0.25">
      <c r="D2931" s="190"/>
    </row>
    <row r="2932" spans="4:4" x14ac:dyDescent="0.25">
      <c r="D2932" s="190"/>
    </row>
    <row r="2933" spans="4:4" x14ac:dyDescent="0.25">
      <c r="D2933" s="190"/>
    </row>
    <row r="2934" spans="4:4" x14ac:dyDescent="0.25">
      <c r="D2934" s="190"/>
    </row>
    <row r="2935" spans="4:4" x14ac:dyDescent="0.25">
      <c r="D2935" s="190"/>
    </row>
    <row r="2936" spans="4:4" x14ac:dyDescent="0.25">
      <c r="D2936" s="190"/>
    </row>
    <row r="2937" spans="4:4" x14ac:dyDescent="0.25">
      <c r="D2937" s="190"/>
    </row>
    <row r="2938" spans="4:4" x14ac:dyDescent="0.25">
      <c r="D2938" s="190"/>
    </row>
    <row r="2939" spans="4:4" x14ac:dyDescent="0.25">
      <c r="D2939" s="190"/>
    </row>
    <row r="2940" spans="4:4" x14ac:dyDescent="0.25">
      <c r="D2940" s="190"/>
    </row>
    <row r="2941" spans="4:4" x14ac:dyDescent="0.25">
      <c r="D2941" s="190"/>
    </row>
    <row r="2942" spans="4:4" x14ac:dyDescent="0.25">
      <c r="D2942" s="190"/>
    </row>
    <row r="2943" spans="4:4" x14ac:dyDescent="0.25">
      <c r="D2943" s="190"/>
    </row>
    <row r="2944" spans="4:4" x14ac:dyDescent="0.25">
      <c r="D2944" s="190"/>
    </row>
    <row r="2945" spans="4:4" x14ac:dyDescent="0.25">
      <c r="D2945" s="190"/>
    </row>
    <row r="2946" spans="4:4" x14ac:dyDescent="0.25">
      <c r="D2946" s="190"/>
    </row>
    <row r="2947" spans="4:4" x14ac:dyDescent="0.25">
      <c r="D2947" s="190"/>
    </row>
    <row r="2948" spans="4:4" x14ac:dyDescent="0.25">
      <c r="D2948" s="190"/>
    </row>
    <row r="2949" spans="4:4" x14ac:dyDescent="0.25">
      <c r="D2949" s="190"/>
    </row>
    <row r="2950" spans="4:4" x14ac:dyDescent="0.25">
      <c r="D2950" s="190"/>
    </row>
    <row r="2951" spans="4:4" x14ac:dyDescent="0.25">
      <c r="D2951" s="190"/>
    </row>
    <row r="2952" spans="4:4" x14ac:dyDescent="0.25">
      <c r="D2952" s="190"/>
    </row>
    <row r="2953" spans="4:4" x14ac:dyDescent="0.25">
      <c r="D2953" s="190"/>
    </row>
    <row r="2954" spans="4:4" x14ac:dyDescent="0.25">
      <c r="D2954" s="190"/>
    </row>
    <row r="2955" spans="4:4" x14ac:dyDescent="0.25">
      <c r="D2955" s="190"/>
    </row>
    <row r="2956" spans="4:4" x14ac:dyDescent="0.25">
      <c r="D2956" s="190"/>
    </row>
    <row r="2957" spans="4:4" x14ac:dyDescent="0.25">
      <c r="D2957" s="190"/>
    </row>
    <row r="2958" spans="4:4" x14ac:dyDescent="0.25">
      <c r="D2958" s="190"/>
    </row>
    <row r="2959" spans="4:4" x14ac:dyDescent="0.25">
      <c r="D2959" s="190"/>
    </row>
    <row r="2960" spans="4:4" x14ac:dyDescent="0.25">
      <c r="D2960" s="190"/>
    </row>
    <row r="2961" spans="4:4" x14ac:dyDescent="0.25">
      <c r="D2961" s="190"/>
    </row>
    <row r="2962" spans="4:4" x14ac:dyDescent="0.25">
      <c r="D2962" s="190"/>
    </row>
    <row r="2963" spans="4:4" x14ac:dyDescent="0.25">
      <c r="D2963" s="190"/>
    </row>
    <row r="2964" spans="4:4" x14ac:dyDescent="0.25">
      <c r="D2964" s="190"/>
    </row>
    <row r="2965" spans="4:4" x14ac:dyDescent="0.25">
      <c r="D2965" s="190"/>
    </row>
    <row r="2966" spans="4:4" x14ac:dyDescent="0.25">
      <c r="D2966" s="190"/>
    </row>
    <row r="2967" spans="4:4" x14ac:dyDescent="0.25">
      <c r="D2967" s="190"/>
    </row>
    <row r="2968" spans="4:4" x14ac:dyDescent="0.25">
      <c r="D2968" s="190"/>
    </row>
    <row r="2969" spans="4:4" x14ac:dyDescent="0.25">
      <c r="D2969" s="190"/>
    </row>
    <row r="2970" spans="4:4" x14ac:dyDescent="0.25">
      <c r="D2970" s="190"/>
    </row>
    <row r="2971" spans="4:4" x14ac:dyDescent="0.25">
      <c r="D2971" s="190"/>
    </row>
    <row r="2972" spans="4:4" x14ac:dyDescent="0.25">
      <c r="D2972" s="190"/>
    </row>
    <row r="2973" spans="4:4" x14ac:dyDescent="0.25">
      <c r="D2973" s="190"/>
    </row>
    <row r="2974" spans="4:4" x14ac:dyDescent="0.25">
      <c r="D2974" s="190"/>
    </row>
    <row r="2975" spans="4:4" x14ac:dyDescent="0.25">
      <c r="D2975" s="190"/>
    </row>
    <row r="2976" spans="4:4" x14ac:dyDescent="0.25">
      <c r="D2976" s="190"/>
    </row>
    <row r="2977" spans="4:4" x14ac:dyDescent="0.25">
      <c r="D2977" s="190"/>
    </row>
    <row r="2978" spans="4:4" x14ac:dyDescent="0.25">
      <c r="D2978" s="190"/>
    </row>
    <row r="2979" spans="4:4" x14ac:dyDescent="0.25">
      <c r="D2979" s="190"/>
    </row>
    <row r="2980" spans="4:4" x14ac:dyDescent="0.25">
      <c r="D2980" s="190"/>
    </row>
    <row r="2981" spans="4:4" x14ac:dyDescent="0.25">
      <c r="D2981" s="190"/>
    </row>
    <row r="2982" spans="4:4" x14ac:dyDescent="0.25">
      <c r="D2982" s="190"/>
    </row>
    <row r="2983" spans="4:4" x14ac:dyDescent="0.25">
      <c r="D2983" s="190"/>
    </row>
    <row r="2984" spans="4:4" x14ac:dyDescent="0.25">
      <c r="D2984" s="190"/>
    </row>
    <row r="2985" spans="4:4" x14ac:dyDescent="0.25">
      <c r="D2985" s="190"/>
    </row>
    <row r="2986" spans="4:4" x14ac:dyDescent="0.25">
      <c r="D2986" s="190"/>
    </row>
    <row r="2987" spans="4:4" x14ac:dyDescent="0.25">
      <c r="D2987" s="190"/>
    </row>
    <row r="2988" spans="4:4" x14ac:dyDescent="0.25">
      <c r="D2988" s="190"/>
    </row>
    <row r="2989" spans="4:4" x14ac:dyDescent="0.25">
      <c r="D2989" s="190"/>
    </row>
    <row r="2990" spans="4:4" x14ac:dyDescent="0.25">
      <c r="D2990" s="190"/>
    </row>
    <row r="2991" spans="4:4" x14ac:dyDescent="0.25">
      <c r="D2991" s="190"/>
    </row>
    <row r="2992" spans="4:4" x14ac:dyDescent="0.25">
      <c r="D2992" s="190"/>
    </row>
    <row r="2993" spans="4:4" x14ac:dyDescent="0.25">
      <c r="D2993" s="190"/>
    </row>
    <row r="2994" spans="4:4" x14ac:dyDescent="0.25">
      <c r="D2994" s="190"/>
    </row>
    <row r="2995" spans="4:4" x14ac:dyDescent="0.25">
      <c r="D2995" s="190"/>
    </row>
    <row r="2996" spans="4:4" x14ac:dyDescent="0.25">
      <c r="D2996" s="190"/>
    </row>
    <row r="2997" spans="4:4" x14ac:dyDescent="0.25">
      <c r="D2997" s="190"/>
    </row>
    <row r="2998" spans="4:4" x14ac:dyDescent="0.25">
      <c r="D2998" s="190"/>
    </row>
    <row r="2999" spans="4:4" x14ac:dyDescent="0.25">
      <c r="D2999" s="190"/>
    </row>
    <row r="3000" spans="4:4" x14ac:dyDescent="0.25">
      <c r="D3000" s="190"/>
    </row>
    <row r="3001" spans="4:4" x14ac:dyDescent="0.25">
      <c r="D3001" s="190"/>
    </row>
    <row r="3002" spans="4:4" x14ac:dyDescent="0.25">
      <c r="D3002" s="190"/>
    </row>
    <row r="3003" spans="4:4" x14ac:dyDescent="0.25">
      <c r="D3003" s="190"/>
    </row>
    <row r="3004" spans="4:4" x14ac:dyDescent="0.25">
      <c r="D3004" s="190"/>
    </row>
    <row r="3005" spans="4:4" x14ac:dyDescent="0.25">
      <c r="D3005" s="190"/>
    </row>
    <row r="3006" spans="4:4" x14ac:dyDescent="0.25">
      <c r="D3006" s="190"/>
    </row>
    <row r="3007" spans="4:4" x14ac:dyDescent="0.25">
      <c r="D3007" s="190"/>
    </row>
    <row r="3008" spans="4:4" x14ac:dyDescent="0.25">
      <c r="D3008" s="190"/>
    </row>
    <row r="3009" spans="4:4" x14ac:dyDescent="0.25">
      <c r="D3009" s="190"/>
    </row>
    <row r="3010" spans="4:4" x14ac:dyDescent="0.25">
      <c r="D3010" s="190"/>
    </row>
    <row r="3011" spans="4:4" x14ac:dyDescent="0.25">
      <c r="D3011" s="190"/>
    </row>
    <row r="3012" spans="4:4" x14ac:dyDescent="0.25">
      <c r="D3012" s="190"/>
    </row>
    <row r="3013" spans="4:4" x14ac:dyDescent="0.25">
      <c r="D3013" s="190"/>
    </row>
    <row r="3014" spans="4:4" x14ac:dyDescent="0.25">
      <c r="D3014" s="190"/>
    </row>
    <row r="3015" spans="4:4" x14ac:dyDescent="0.25">
      <c r="D3015" s="190"/>
    </row>
    <row r="3016" spans="4:4" x14ac:dyDescent="0.25">
      <c r="D3016" s="190"/>
    </row>
    <row r="3017" spans="4:4" x14ac:dyDescent="0.25">
      <c r="D3017" s="190"/>
    </row>
    <row r="3018" spans="4:4" x14ac:dyDescent="0.25">
      <c r="D3018" s="190"/>
    </row>
    <row r="3019" spans="4:4" x14ac:dyDescent="0.25">
      <c r="D3019" s="190"/>
    </row>
    <row r="3020" spans="4:4" x14ac:dyDescent="0.25">
      <c r="D3020" s="190"/>
    </row>
    <row r="3021" spans="4:4" x14ac:dyDescent="0.25">
      <c r="D3021" s="190"/>
    </row>
    <row r="3022" spans="4:4" x14ac:dyDescent="0.25">
      <c r="D3022" s="190"/>
    </row>
    <row r="3023" spans="4:4" x14ac:dyDescent="0.25">
      <c r="D3023" s="190"/>
    </row>
    <row r="3024" spans="4:4" x14ac:dyDescent="0.25">
      <c r="D3024" s="190"/>
    </row>
    <row r="3025" spans="4:4" x14ac:dyDescent="0.25">
      <c r="D3025" s="190"/>
    </row>
    <row r="3026" spans="4:4" x14ac:dyDescent="0.25">
      <c r="D3026" s="190"/>
    </row>
    <row r="3027" spans="4:4" x14ac:dyDescent="0.25">
      <c r="D3027" s="190"/>
    </row>
    <row r="3028" spans="4:4" x14ac:dyDescent="0.25">
      <c r="D3028" s="190"/>
    </row>
    <row r="3029" spans="4:4" x14ac:dyDescent="0.25">
      <c r="D3029" s="190"/>
    </row>
    <row r="3030" spans="4:4" x14ac:dyDescent="0.25">
      <c r="D3030" s="190"/>
    </row>
    <row r="3031" spans="4:4" x14ac:dyDescent="0.25">
      <c r="D3031" s="190"/>
    </row>
    <row r="3032" spans="4:4" x14ac:dyDescent="0.25">
      <c r="D3032" s="190"/>
    </row>
    <row r="3033" spans="4:4" x14ac:dyDescent="0.25">
      <c r="D3033" s="190"/>
    </row>
    <row r="3034" spans="4:4" x14ac:dyDescent="0.25">
      <c r="D3034" s="190"/>
    </row>
    <row r="3035" spans="4:4" x14ac:dyDescent="0.25">
      <c r="D3035" s="190"/>
    </row>
    <row r="3036" spans="4:4" x14ac:dyDescent="0.25">
      <c r="D3036" s="190"/>
    </row>
    <row r="3037" spans="4:4" x14ac:dyDescent="0.25">
      <c r="D3037" s="190"/>
    </row>
    <row r="3038" spans="4:4" x14ac:dyDescent="0.25">
      <c r="D3038" s="190"/>
    </row>
    <row r="3039" spans="4:4" x14ac:dyDescent="0.25">
      <c r="D3039" s="190"/>
    </row>
    <row r="3040" spans="4:4" x14ac:dyDescent="0.25">
      <c r="D3040" s="190"/>
    </row>
    <row r="3041" spans="4:4" x14ac:dyDescent="0.25">
      <c r="D3041" s="190"/>
    </row>
    <row r="3042" spans="4:4" x14ac:dyDescent="0.25">
      <c r="D3042" s="190"/>
    </row>
    <row r="3043" spans="4:4" x14ac:dyDescent="0.25">
      <c r="D3043" s="190"/>
    </row>
    <row r="3044" spans="4:4" x14ac:dyDescent="0.25">
      <c r="D3044" s="190"/>
    </row>
    <row r="3045" spans="4:4" x14ac:dyDescent="0.25">
      <c r="D3045" s="190"/>
    </row>
    <row r="3046" spans="4:4" x14ac:dyDescent="0.25">
      <c r="D3046" s="190"/>
    </row>
    <row r="3047" spans="4:4" x14ac:dyDescent="0.25">
      <c r="D3047" s="190"/>
    </row>
    <row r="3048" spans="4:4" x14ac:dyDescent="0.25">
      <c r="D3048" s="190"/>
    </row>
    <row r="3049" spans="4:4" x14ac:dyDescent="0.25">
      <c r="D3049" s="190"/>
    </row>
    <row r="3050" spans="4:4" x14ac:dyDescent="0.25">
      <c r="D3050" s="190"/>
    </row>
    <row r="3051" spans="4:4" x14ac:dyDescent="0.25">
      <c r="D3051" s="190"/>
    </row>
    <row r="3052" spans="4:4" x14ac:dyDescent="0.25">
      <c r="D3052" s="190"/>
    </row>
    <row r="3053" spans="4:4" x14ac:dyDescent="0.25">
      <c r="D3053" s="190"/>
    </row>
    <row r="3054" spans="4:4" x14ac:dyDescent="0.25">
      <c r="D3054" s="190"/>
    </row>
    <row r="3055" spans="4:4" x14ac:dyDescent="0.25">
      <c r="D3055" s="190"/>
    </row>
    <row r="3056" spans="4:4" x14ac:dyDescent="0.25">
      <c r="D3056" s="190"/>
    </row>
    <row r="3057" spans="4:4" x14ac:dyDescent="0.25">
      <c r="D3057" s="190"/>
    </row>
    <row r="3058" spans="4:4" x14ac:dyDescent="0.25">
      <c r="D3058" s="190"/>
    </row>
    <row r="3059" spans="4:4" x14ac:dyDescent="0.25">
      <c r="D3059" s="190"/>
    </row>
    <row r="3060" spans="4:4" x14ac:dyDescent="0.25">
      <c r="D3060" s="190"/>
    </row>
    <row r="3061" spans="4:4" x14ac:dyDescent="0.25">
      <c r="D3061" s="190"/>
    </row>
    <row r="3062" spans="4:4" x14ac:dyDescent="0.25">
      <c r="D3062" s="190"/>
    </row>
    <row r="3063" spans="4:4" x14ac:dyDescent="0.25">
      <c r="D3063" s="190"/>
    </row>
    <row r="3064" spans="4:4" x14ac:dyDescent="0.25">
      <c r="D3064" s="190"/>
    </row>
    <row r="3065" spans="4:4" x14ac:dyDescent="0.25">
      <c r="D3065" s="190"/>
    </row>
    <row r="3066" spans="4:4" x14ac:dyDescent="0.25">
      <c r="D3066" s="190"/>
    </row>
    <row r="3067" spans="4:4" x14ac:dyDescent="0.25">
      <c r="D3067" s="190"/>
    </row>
    <row r="3068" spans="4:4" x14ac:dyDescent="0.25">
      <c r="D3068" s="190"/>
    </row>
    <row r="3069" spans="4:4" x14ac:dyDescent="0.25">
      <c r="D3069" s="190"/>
    </row>
    <row r="3070" spans="4:4" x14ac:dyDescent="0.25">
      <c r="D3070" s="190"/>
    </row>
    <row r="3071" spans="4:4" x14ac:dyDescent="0.25">
      <c r="D3071" s="190"/>
    </row>
    <row r="3072" spans="4:4" x14ac:dyDescent="0.25">
      <c r="D3072" s="190"/>
    </row>
    <row r="3073" spans="4:4" x14ac:dyDescent="0.25">
      <c r="D3073" s="190"/>
    </row>
    <row r="3074" spans="4:4" x14ac:dyDescent="0.25">
      <c r="D3074" s="190"/>
    </row>
    <row r="3075" spans="4:4" x14ac:dyDescent="0.25">
      <c r="D3075" s="190"/>
    </row>
    <row r="3076" spans="4:4" x14ac:dyDescent="0.25">
      <c r="D3076" s="190"/>
    </row>
    <row r="3077" spans="4:4" x14ac:dyDescent="0.25">
      <c r="D3077" s="190"/>
    </row>
    <row r="3078" spans="4:4" x14ac:dyDescent="0.25">
      <c r="D3078" s="190"/>
    </row>
    <row r="3079" spans="4:4" x14ac:dyDescent="0.25">
      <c r="D3079" s="190"/>
    </row>
    <row r="3080" spans="4:4" x14ac:dyDescent="0.25">
      <c r="D3080" s="190"/>
    </row>
    <row r="3081" spans="4:4" x14ac:dyDescent="0.25">
      <c r="D3081" s="190"/>
    </row>
    <row r="3082" spans="4:4" x14ac:dyDescent="0.25">
      <c r="D3082" s="190"/>
    </row>
    <row r="3083" spans="4:4" x14ac:dyDescent="0.25">
      <c r="D3083" s="190"/>
    </row>
    <row r="3084" spans="4:4" x14ac:dyDescent="0.25">
      <c r="D3084" s="190"/>
    </row>
    <row r="3085" spans="4:4" x14ac:dyDescent="0.25">
      <c r="D3085" s="190"/>
    </row>
    <row r="3086" spans="4:4" x14ac:dyDescent="0.25">
      <c r="D3086" s="190"/>
    </row>
    <row r="3087" spans="4:4" x14ac:dyDescent="0.25">
      <c r="D3087" s="190"/>
    </row>
    <row r="3088" spans="4:4" x14ac:dyDescent="0.25">
      <c r="D3088" s="190"/>
    </row>
    <row r="3089" spans="4:4" x14ac:dyDescent="0.25">
      <c r="D3089" s="190"/>
    </row>
    <row r="3090" spans="4:4" x14ac:dyDescent="0.25">
      <c r="D3090" s="190"/>
    </row>
    <row r="3091" spans="4:4" x14ac:dyDescent="0.25">
      <c r="D3091" s="190"/>
    </row>
    <row r="3092" spans="4:4" x14ac:dyDescent="0.25">
      <c r="D3092" s="190"/>
    </row>
    <row r="3093" spans="4:4" x14ac:dyDescent="0.25">
      <c r="D3093" s="190"/>
    </row>
    <row r="3094" spans="4:4" x14ac:dyDescent="0.25">
      <c r="D3094" s="190"/>
    </row>
    <row r="3095" spans="4:4" x14ac:dyDescent="0.25">
      <c r="D3095" s="190"/>
    </row>
    <row r="3096" spans="4:4" x14ac:dyDescent="0.25">
      <c r="D3096" s="190"/>
    </row>
    <row r="3097" spans="4:4" x14ac:dyDescent="0.25">
      <c r="D3097" s="190"/>
    </row>
    <row r="3098" spans="4:4" x14ac:dyDescent="0.25">
      <c r="D3098" s="190"/>
    </row>
    <row r="3099" spans="4:4" x14ac:dyDescent="0.25">
      <c r="D3099" s="190"/>
    </row>
    <row r="3100" spans="4:4" x14ac:dyDescent="0.25">
      <c r="D3100" s="190"/>
    </row>
    <row r="3101" spans="4:4" x14ac:dyDescent="0.25">
      <c r="D3101" s="190"/>
    </row>
    <row r="3102" spans="4:4" x14ac:dyDescent="0.25">
      <c r="D3102" s="190"/>
    </row>
    <row r="3103" spans="4:4" x14ac:dyDescent="0.25">
      <c r="D3103" s="190"/>
    </row>
    <row r="3104" spans="4:4" x14ac:dyDescent="0.25">
      <c r="D3104" s="190"/>
    </row>
    <row r="3105" spans="4:4" x14ac:dyDescent="0.25">
      <c r="D3105" s="190"/>
    </row>
    <row r="3106" spans="4:4" x14ac:dyDescent="0.25">
      <c r="D3106" s="190"/>
    </row>
    <row r="3107" spans="4:4" x14ac:dyDescent="0.25">
      <c r="D3107" s="190"/>
    </row>
    <row r="3108" spans="4:4" x14ac:dyDescent="0.25">
      <c r="D3108" s="190"/>
    </row>
    <row r="3109" spans="4:4" x14ac:dyDescent="0.25">
      <c r="D3109" s="190"/>
    </row>
    <row r="3110" spans="4:4" x14ac:dyDescent="0.25">
      <c r="D3110" s="190"/>
    </row>
    <row r="3111" spans="4:4" x14ac:dyDescent="0.25">
      <c r="D3111" s="190"/>
    </row>
    <row r="3112" spans="4:4" x14ac:dyDescent="0.25">
      <c r="D3112" s="190"/>
    </row>
    <row r="3113" spans="4:4" x14ac:dyDescent="0.25">
      <c r="D3113" s="190"/>
    </row>
    <row r="3114" spans="4:4" x14ac:dyDescent="0.25">
      <c r="D3114" s="190"/>
    </row>
    <row r="3115" spans="4:4" x14ac:dyDescent="0.25">
      <c r="D3115" s="190"/>
    </row>
    <row r="3116" spans="4:4" x14ac:dyDescent="0.25">
      <c r="D3116" s="190"/>
    </row>
    <row r="3117" spans="4:4" x14ac:dyDescent="0.25">
      <c r="D3117" s="190"/>
    </row>
    <row r="3118" spans="4:4" x14ac:dyDescent="0.25">
      <c r="D3118" s="190"/>
    </row>
    <row r="3119" spans="4:4" x14ac:dyDescent="0.25">
      <c r="D3119" s="190"/>
    </row>
    <row r="3120" spans="4:4" x14ac:dyDescent="0.25">
      <c r="D3120" s="190"/>
    </row>
    <row r="3121" spans="4:4" x14ac:dyDescent="0.25">
      <c r="D3121" s="190"/>
    </row>
    <row r="3122" spans="4:4" x14ac:dyDescent="0.25">
      <c r="D3122" s="190"/>
    </row>
    <row r="3123" spans="4:4" x14ac:dyDescent="0.25">
      <c r="D3123" s="190"/>
    </row>
    <row r="3124" spans="4:4" x14ac:dyDescent="0.25">
      <c r="D3124" s="190"/>
    </row>
    <row r="3125" spans="4:4" x14ac:dyDescent="0.25">
      <c r="D3125" s="190"/>
    </row>
    <row r="3126" spans="4:4" x14ac:dyDescent="0.25">
      <c r="D3126" s="190"/>
    </row>
    <row r="3127" spans="4:4" x14ac:dyDescent="0.25">
      <c r="D3127" s="190"/>
    </row>
    <row r="3128" spans="4:4" x14ac:dyDescent="0.25">
      <c r="D3128" s="190"/>
    </row>
    <row r="3129" spans="4:4" x14ac:dyDescent="0.25">
      <c r="D3129" s="190"/>
    </row>
    <row r="3130" spans="4:4" x14ac:dyDescent="0.25">
      <c r="D3130" s="190"/>
    </row>
    <row r="3131" spans="4:4" x14ac:dyDescent="0.25">
      <c r="D3131" s="190"/>
    </row>
    <row r="3132" spans="4:4" x14ac:dyDescent="0.25">
      <c r="D3132" s="190"/>
    </row>
    <row r="3133" spans="4:4" x14ac:dyDescent="0.25">
      <c r="D3133" s="190"/>
    </row>
    <row r="3134" spans="4:4" x14ac:dyDescent="0.25">
      <c r="D3134" s="190"/>
    </row>
    <row r="3135" spans="4:4" x14ac:dyDescent="0.25">
      <c r="D3135" s="190"/>
    </row>
    <row r="3136" spans="4:4" x14ac:dyDescent="0.25">
      <c r="D3136" s="190"/>
    </row>
    <row r="3137" spans="4:4" x14ac:dyDescent="0.25">
      <c r="D3137" s="190"/>
    </row>
    <row r="3138" spans="4:4" x14ac:dyDescent="0.25">
      <c r="D3138" s="190"/>
    </row>
    <row r="3139" spans="4:4" x14ac:dyDescent="0.25">
      <c r="D3139" s="190"/>
    </row>
    <row r="3140" spans="4:4" x14ac:dyDescent="0.25">
      <c r="D3140" s="190"/>
    </row>
    <row r="3141" spans="4:4" x14ac:dyDescent="0.25">
      <c r="D3141" s="190"/>
    </row>
    <row r="3142" spans="4:4" x14ac:dyDescent="0.25">
      <c r="D3142" s="190"/>
    </row>
    <row r="3143" spans="4:4" x14ac:dyDescent="0.25">
      <c r="D3143" s="190"/>
    </row>
    <row r="3144" spans="4:4" x14ac:dyDescent="0.25">
      <c r="D3144" s="190"/>
    </row>
    <row r="3145" spans="4:4" x14ac:dyDescent="0.25">
      <c r="D3145" s="190"/>
    </row>
    <row r="3146" spans="4:4" x14ac:dyDescent="0.25">
      <c r="D3146" s="190"/>
    </row>
    <row r="3147" spans="4:4" x14ac:dyDescent="0.25">
      <c r="D3147" s="190"/>
    </row>
    <row r="3148" spans="4:4" x14ac:dyDescent="0.25">
      <c r="D3148" s="190"/>
    </row>
    <row r="3149" spans="4:4" x14ac:dyDescent="0.25">
      <c r="D3149" s="190"/>
    </row>
    <row r="3150" spans="4:4" x14ac:dyDescent="0.25">
      <c r="D3150" s="190"/>
    </row>
    <row r="3151" spans="4:4" x14ac:dyDescent="0.25">
      <c r="D3151" s="190"/>
    </row>
    <row r="3152" spans="4:4" x14ac:dyDescent="0.25">
      <c r="D3152" s="190"/>
    </row>
    <row r="3153" spans="4:4" x14ac:dyDescent="0.25">
      <c r="D3153" s="190"/>
    </row>
    <row r="3154" spans="4:4" x14ac:dyDescent="0.25">
      <c r="D3154" s="190"/>
    </row>
    <row r="3155" spans="4:4" x14ac:dyDescent="0.25">
      <c r="D3155" s="190"/>
    </row>
    <row r="3156" spans="4:4" x14ac:dyDescent="0.25">
      <c r="D3156" s="190"/>
    </row>
    <row r="3157" spans="4:4" x14ac:dyDescent="0.25">
      <c r="D3157" s="190"/>
    </row>
    <row r="3158" spans="4:4" x14ac:dyDescent="0.25">
      <c r="D3158" s="190"/>
    </row>
    <row r="3159" spans="4:4" x14ac:dyDescent="0.25">
      <c r="D3159" s="190"/>
    </row>
    <row r="3160" spans="4:4" x14ac:dyDescent="0.25">
      <c r="D3160" s="190"/>
    </row>
    <row r="3161" spans="4:4" x14ac:dyDescent="0.25">
      <c r="D3161" s="190"/>
    </row>
    <row r="3162" spans="4:4" x14ac:dyDescent="0.25">
      <c r="D3162" s="190"/>
    </row>
    <row r="3163" spans="4:4" x14ac:dyDescent="0.25">
      <c r="D3163" s="190"/>
    </row>
    <row r="3164" spans="4:4" x14ac:dyDescent="0.25">
      <c r="D3164" s="190"/>
    </row>
    <row r="3165" spans="4:4" x14ac:dyDescent="0.25">
      <c r="D3165" s="190"/>
    </row>
    <row r="3166" spans="4:4" x14ac:dyDescent="0.25">
      <c r="D3166" s="190"/>
    </row>
    <row r="3167" spans="4:4" x14ac:dyDescent="0.25">
      <c r="D3167" s="190"/>
    </row>
    <row r="3168" spans="4:4" x14ac:dyDescent="0.25">
      <c r="D3168" s="190"/>
    </row>
    <row r="3169" spans="4:4" x14ac:dyDescent="0.25">
      <c r="D3169" s="190"/>
    </row>
    <row r="3170" spans="4:4" x14ac:dyDescent="0.25">
      <c r="D3170" s="190"/>
    </row>
    <row r="3171" spans="4:4" x14ac:dyDescent="0.25">
      <c r="D3171" s="190"/>
    </row>
    <row r="3172" spans="4:4" x14ac:dyDescent="0.25">
      <c r="D3172" s="190"/>
    </row>
    <row r="3173" spans="4:4" x14ac:dyDescent="0.25">
      <c r="D3173" s="190"/>
    </row>
    <row r="3174" spans="4:4" x14ac:dyDescent="0.25">
      <c r="D3174" s="190"/>
    </row>
    <row r="3175" spans="4:4" x14ac:dyDescent="0.25">
      <c r="D3175" s="190"/>
    </row>
    <row r="3176" spans="4:4" x14ac:dyDescent="0.25">
      <c r="D3176" s="190"/>
    </row>
    <row r="3177" spans="4:4" x14ac:dyDescent="0.25">
      <c r="D3177" s="190"/>
    </row>
    <row r="3178" spans="4:4" x14ac:dyDescent="0.25">
      <c r="D3178" s="190"/>
    </row>
    <row r="3179" spans="4:4" x14ac:dyDescent="0.25">
      <c r="D3179" s="190"/>
    </row>
    <row r="3180" spans="4:4" x14ac:dyDescent="0.25">
      <c r="D3180" s="190"/>
    </row>
    <row r="3181" spans="4:4" x14ac:dyDescent="0.25">
      <c r="D3181" s="190"/>
    </row>
    <row r="3182" spans="4:4" x14ac:dyDescent="0.25">
      <c r="D3182" s="190"/>
    </row>
    <row r="3183" spans="4:4" x14ac:dyDescent="0.25">
      <c r="D3183" s="190"/>
    </row>
    <row r="3184" spans="4:4" x14ac:dyDescent="0.25">
      <c r="D3184" s="190"/>
    </row>
    <row r="3185" spans="4:4" x14ac:dyDescent="0.25">
      <c r="D3185" s="190"/>
    </row>
    <row r="3186" spans="4:4" x14ac:dyDescent="0.25">
      <c r="D3186" s="190"/>
    </row>
    <row r="3187" spans="4:4" x14ac:dyDescent="0.25">
      <c r="D3187" s="190"/>
    </row>
    <row r="3188" spans="4:4" x14ac:dyDescent="0.25">
      <c r="D3188" s="190"/>
    </row>
    <row r="3189" spans="4:4" x14ac:dyDescent="0.25">
      <c r="D3189" s="190"/>
    </row>
    <row r="3190" spans="4:4" x14ac:dyDescent="0.25">
      <c r="D3190" s="190"/>
    </row>
    <row r="3191" spans="4:4" x14ac:dyDescent="0.25">
      <c r="D3191" s="190"/>
    </row>
    <row r="3192" spans="4:4" x14ac:dyDescent="0.25">
      <c r="D3192" s="190"/>
    </row>
    <row r="3193" spans="4:4" x14ac:dyDescent="0.25">
      <c r="D3193" s="190"/>
    </row>
    <row r="3194" spans="4:4" x14ac:dyDescent="0.25">
      <c r="D3194" s="190"/>
    </row>
    <row r="3195" spans="4:4" x14ac:dyDescent="0.25">
      <c r="D3195" s="190"/>
    </row>
    <row r="3196" spans="4:4" x14ac:dyDescent="0.25">
      <c r="D3196" s="190"/>
    </row>
    <row r="3197" spans="4:4" x14ac:dyDescent="0.25">
      <c r="D3197" s="190"/>
    </row>
    <row r="3198" spans="4:4" x14ac:dyDescent="0.25">
      <c r="D3198" s="190"/>
    </row>
    <row r="3199" spans="4:4" x14ac:dyDescent="0.25">
      <c r="D3199" s="190"/>
    </row>
    <row r="3200" spans="4:4" x14ac:dyDescent="0.25">
      <c r="D3200" s="190"/>
    </row>
    <row r="3201" spans="4:4" x14ac:dyDescent="0.25">
      <c r="D3201" s="190"/>
    </row>
    <row r="3202" spans="4:4" x14ac:dyDescent="0.25">
      <c r="D3202" s="190"/>
    </row>
    <row r="3203" spans="4:4" x14ac:dyDescent="0.25">
      <c r="D3203" s="190"/>
    </row>
    <row r="3204" spans="4:4" x14ac:dyDescent="0.25">
      <c r="D3204" s="190"/>
    </row>
    <row r="3205" spans="4:4" x14ac:dyDescent="0.25">
      <c r="D3205" s="190"/>
    </row>
    <row r="3206" spans="4:4" x14ac:dyDescent="0.25">
      <c r="D3206" s="190"/>
    </row>
    <row r="3207" spans="4:4" x14ac:dyDescent="0.25">
      <c r="D3207" s="190"/>
    </row>
    <row r="3208" spans="4:4" x14ac:dyDescent="0.25">
      <c r="D3208" s="190"/>
    </row>
    <row r="3209" spans="4:4" x14ac:dyDescent="0.25">
      <c r="D3209" s="190"/>
    </row>
    <row r="3210" spans="4:4" x14ac:dyDescent="0.25">
      <c r="D3210" s="190"/>
    </row>
    <row r="3211" spans="4:4" x14ac:dyDescent="0.25">
      <c r="D3211" s="190"/>
    </row>
    <row r="3212" spans="4:4" x14ac:dyDescent="0.25">
      <c r="D3212" s="190"/>
    </row>
    <row r="3213" spans="4:4" x14ac:dyDescent="0.25">
      <c r="D3213" s="190"/>
    </row>
    <row r="3214" spans="4:4" x14ac:dyDescent="0.25">
      <c r="D3214" s="190"/>
    </row>
    <row r="3215" spans="4:4" x14ac:dyDescent="0.25">
      <c r="D3215" s="190"/>
    </row>
    <row r="3216" spans="4:4" x14ac:dyDescent="0.25">
      <c r="D3216" s="190"/>
    </row>
    <row r="3217" spans="4:4" x14ac:dyDescent="0.25">
      <c r="D3217" s="190"/>
    </row>
    <row r="3218" spans="4:4" x14ac:dyDescent="0.25">
      <c r="D3218" s="190"/>
    </row>
    <row r="3219" spans="4:4" x14ac:dyDescent="0.25">
      <c r="D3219" s="190"/>
    </row>
    <row r="3220" spans="4:4" x14ac:dyDescent="0.25">
      <c r="D3220" s="190"/>
    </row>
    <row r="3221" spans="4:4" x14ac:dyDescent="0.25">
      <c r="D3221" s="190"/>
    </row>
    <row r="3222" spans="4:4" x14ac:dyDescent="0.25">
      <c r="D3222" s="190"/>
    </row>
    <row r="3223" spans="4:4" x14ac:dyDescent="0.25">
      <c r="D3223" s="190"/>
    </row>
    <row r="3224" spans="4:4" x14ac:dyDescent="0.25">
      <c r="D3224" s="190"/>
    </row>
    <row r="3225" spans="4:4" x14ac:dyDescent="0.25">
      <c r="D3225" s="190"/>
    </row>
    <row r="3226" spans="4:4" x14ac:dyDescent="0.25">
      <c r="D3226" s="190"/>
    </row>
    <row r="3227" spans="4:4" x14ac:dyDescent="0.25">
      <c r="D3227" s="190"/>
    </row>
    <row r="3228" spans="4:4" x14ac:dyDescent="0.25">
      <c r="D3228" s="190"/>
    </row>
    <row r="3229" spans="4:4" x14ac:dyDescent="0.25">
      <c r="D3229" s="190"/>
    </row>
    <row r="3230" spans="4:4" x14ac:dyDescent="0.25">
      <c r="D3230" s="190"/>
    </row>
    <row r="3231" spans="4:4" x14ac:dyDescent="0.25">
      <c r="D3231" s="190"/>
    </row>
    <row r="3232" spans="4:4" x14ac:dyDescent="0.25">
      <c r="D3232" s="190"/>
    </row>
    <row r="3233" spans="4:4" x14ac:dyDescent="0.25">
      <c r="D3233" s="190"/>
    </row>
    <row r="3234" spans="4:4" x14ac:dyDescent="0.25">
      <c r="D3234" s="190"/>
    </row>
    <row r="3235" spans="4:4" x14ac:dyDescent="0.25">
      <c r="D3235" s="190"/>
    </row>
    <row r="3236" spans="4:4" x14ac:dyDescent="0.25">
      <c r="D3236" s="190"/>
    </row>
    <row r="3237" spans="4:4" x14ac:dyDescent="0.25">
      <c r="D3237" s="190"/>
    </row>
    <row r="3238" spans="4:4" x14ac:dyDescent="0.25">
      <c r="D3238" s="190"/>
    </row>
    <row r="3239" spans="4:4" x14ac:dyDescent="0.25">
      <c r="D3239" s="190"/>
    </row>
    <row r="3240" spans="4:4" x14ac:dyDescent="0.25">
      <c r="D3240" s="190"/>
    </row>
    <row r="3241" spans="4:4" x14ac:dyDescent="0.25">
      <c r="D3241" s="190"/>
    </row>
    <row r="3242" spans="4:4" x14ac:dyDescent="0.25">
      <c r="D3242" s="190"/>
    </row>
    <row r="3243" spans="4:4" x14ac:dyDescent="0.25">
      <c r="D3243" s="190"/>
    </row>
    <row r="3244" spans="4:4" x14ac:dyDescent="0.25">
      <c r="D3244" s="190"/>
    </row>
    <row r="3245" spans="4:4" x14ac:dyDescent="0.25">
      <c r="D3245" s="190"/>
    </row>
    <row r="3246" spans="4:4" x14ac:dyDescent="0.25">
      <c r="D3246" s="190"/>
    </row>
    <row r="3247" spans="4:4" x14ac:dyDescent="0.25">
      <c r="D3247" s="190"/>
    </row>
    <row r="3248" spans="4:4" x14ac:dyDescent="0.25">
      <c r="D3248" s="190"/>
    </row>
    <row r="3249" spans="4:4" x14ac:dyDescent="0.25">
      <c r="D3249" s="190"/>
    </row>
    <row r="3250" spans="4:4" x14ac:dyDescent="0.25">
      <c r="D3250" s="190"/>
    </row>
    <row r="3251" spans="4:4" x14ac:dyDescent="0.25">
      <c r="D3251" s="190"/>
    </row>
    <row r="3252" spans="4:4" x14ac:dyDescent="0.25">
      <c r="D3252" s="190"/>
    </row>
    <row r="3253" spans="4:4" x14ac:dyDescent="0.25">
      <c r="D3253" s="190"/>
    </row>
    <row r="3254" spans="4:4" x14ac:dyDescent="0.25">
      <c r="D3254" s="190"/>
    </row>
    <row r="3255" spans="4:4" x14ac:dyDescent="0.25">
      <c r="D3255" s="190"/>
    </row>
    <row r="3256" spans="4:4" x14ac:dyDescent="0.25">
      <c r="D3256" s="190"/>
    </row>
    <row r="3257" spans="4:4" x14ac:dyDescent="0.25">
      <c r="D3257" s="190"/>
    </row>
    <row r="3258" spans="4:4" x14ac:dyDescent="0.25">
      <c r="D3258" s="190"/>
    </row>
    <row r="3259" spans="4:4" x14ac:dyDescent="0.25">
      <c r="D3259" s="190"/>
    </row>
    <row r="3260" spans="4:4" x14ac:dyDescent="0.25">
      <c r="D3260" s="190"/>
    </row>
    <row r="3261" spans="4:4" x14ac:dyDescent="0.25">
      <c r="D3261" s="190"/>
    </row>
    <row r="3262" spans="4:4" x14ac:dyDescent="0.25">
      <c r="D3262" s="190"/>
    </row>
    <row r="3263" spans="4:4" x14ac:dyDescent="0.25">
      <c r="D3263" s="190"/>
    </row>
    <row r="3264" spans="4:4" x14ac:dyDescent="0.25">
      <c r="D3264" s="190"/>
    </row>
    <row r="3265" spans="4:4" x14ac:dyDescent="0.25">
      <c r="D3265" s="190"/>
    </row>
    <row r="3266" spans="4:4" x14ac:dyDescent="0.25">
      <c r="D3266" s="190"/>
    </row>
    <row r="3267" spans="4:4" x14ac:dyDescent="0.25">
      <c r="D3267" s="190"/>
    </row>
    <row r="3268" spans="4:4" x14ac:dyDescent="0.25">
      <c r="D3268" s="190"/>
    </row>
    <row r="3269" spans="4:4" x14ac:dyDescent="0.25">
      <c r="D3269" s="190"/>
    </row>
    <row r="3270" spans="4:4" x14ac:dyDescent="0.25">
      <c r="D3270" s="190"/>
    </row>
    <row r="3271" spans="4:4" x14ac:dyDescent="0.25">
      <c r="D3271" s="190"/>
    </row>
    <row r="3272" spans="4:4" x14ac:dyDescent="0.25">
      <c r="D3272" s="190"/>
    </row>
    <row r="3273" spans="4:4" x14ac:dyDescent="0.25">
      <c r="D3273" s="190"/>
    </row>
    <row r="3274" spans="4:4" x14ac:dyDescent="0.25">
      <c r="D3274" s="190"/>
    </row>
    <row r="3275" spans="4:4" x14ac:dyDescent="0.25">
      <c r="D3275" s="190"/>
    </row>
    <row r="3276" spans="4:4" x14ac:dyDescent="0.25">
      <c r="D3276" s="190"/>
    </row>
    <row r="3277" spans="4:4" x14ac:dyDescent="0.25">
      <c r="D3277" s="190"/>
    </row>
    <row r="3278" spans="4:4" x14ac:dyDescent="0.25">
      <c r="D3278" s="190"/>
    </row>
    <row r="3279" spans="4:4" x14ac:dyDescent="0.25">
      <c r="D3279" s="190"/>
    </row>
    <row r="3280" spans="4:4" x14ac:dyDescent="0.25">
      <c r="D3280" s="190"/>
    </row>
    <row r="3281" spans="4:4" x14ac:dyDescent="0.25">
      <c r="D3281" s="190"/>
    </row>
    <row r="3282" spans="4:4" x14ac:dyDescent="0.25">
      <c r="D3282" s="190"/>
    </row>
    <row r="3283" spans="4:4" x14ac:dyDescent="0.25">
      <c r="D3283" s="190"/>
    </row>
    <row r="3284" spans="4:4" x14ac:dyDescent="0.25">
      <c r="D3284" s="190"/>
    </row>
    <row r="3285" spans="4:4" x14ac:dyDescent="0.25">
      <c r="D3285" s="190"/>
    </row>
    <row r="3286" spans="4:4" x14ac:dyDescent="0.25">
      <c r="D3286" s="190"/>
    </row>
    <row r="3287" spans="4:4" x14ac:dyDescent="0.25">
      <c r="D3287" s="190"/>
    </row>
    <row r="3288" spans="4:4" x14ac:dyDescent="0.25">
      <c r="D3288" s="190"/>
    </row>
    <row r="3289" spans="4:4" x14ac:dyDescent="0.25">
      <c r="D3289" s="190"/>
    </row>
    <row r="3290" spans="4:4" x14ac:dyDescent="0.25">
      <c r="D3290" s="190"/>
    </row>
    <row r="3291" spans="4:4" x14ac:dyDescent="0.25">
      <c r="D3291" s="190"/>
    </row>
    <row r="3292" spans="4:4" x14ac:dyDescent="0.25">
      <c r="D3292" s="190"/>
    </row>
    <row r="3293" spans="4:4" x14ac:dyDescent="0.25">
      <c r="D3293" s="190"/>
    </row>
    <row r="3294" spans="4:4" x14ac:dyDescent="0.25">
      <c r="D3294" s="190"/>
    </row>
    <row r="3295" spans="4:4" x14ac:dyDescent="0.25">
      <c r="D3295" s="190"/>
    </row>
    <row r="3296" spans="4:4" x14ac:dyDescent="0.25">
      <c r="D3296" s="190"/>
    </row>
    <row r="3297" spans="4:4" x14ac:dyDescent="0.25">
      <c r="D3297" s="190"/>
    </row>
    <row r="3298" spans="4:4" x14ac:dyDescent="0.25">
      <c r="D3298" s="190"/>
    </row>
    <row r="3299" spans="4:4" x14ac:dyDescent="0.25">
      <c r="D3299" s="190"/>
    </row>
    <row r="3300" spans="4:4" x14ac:dyDescent="0.25">
      <c r="D3300" s="190"/>
    </row>
    <row r="3301" spans="4:4" x14ac:dyDescent="0.25">
      <c r="D3301" s="190"/>
    </row>
    <row r="3302" spans="4:4" x14ac:dyDescent="0.25">
      <c r="D3302" s="190"/>
    </row>
    <row r="3303" spans="4:4" x14ac:dyDescent="0.25">
      <c r="D3303" s="190"/>
    </row>
    <row r="3304" spans="4:4" x14ac:dyDescent="0.25">
      <c r="D3304" s="190"/>
    </row>
    <row r="3305" spans="4:4" x14ac:dyDescent="0.25">
      <c r="D3305" s="190"/>
    </row>
    <row r="3306" spans="4:4" x14ac:dyDescent="0.25">
      <c r="D3306" s="190"/>
    </row>
    <row r="3307" spans="4:4" x14ac:dyDescent="0.25">
      <c r="D3307" s="190"/>
    </row>
    <row r="3308" spans="4:4" x14ac:dyDescent="0.25">
      <c r="D3308" s="190"/>
    </row>
    <row r="3309" spans="4:4" x14ac:dyDescent="0.25">
      <c r="D3309" s="190"/>
    </row>
    <row r="3310" spans="4:4" x14ac:dyDescent="0.25">
      <c r="D3310" s="190"/>
    </row>
    <row r="3311" spans="4:4" x14ac:dyDescent="0.25">
      <c r="D3311" s="190"/>
    </row>
    <row r="3312" spans="4:4" x14ac:dyDescent="0.25">
      <c r="D3312" s="190"/>
    </row>
    <row r="3313" spans="4:4" x14ac:dyDescent="0.25">
      <c r="D3313" s="190"/>
    </row>
    <row r="3314" spans="4:4" x14ac:dyDescent="0.25">
      <c r="D3314" s="190"/>
    </row>
    <row r="3315" spans="4:4" x14ac:dyDescent="0.25">
      <c r="D3315" s="190"/>
    </row>
    <row r="3316" spans="4:4" x14ac:dyDescent="0.25">
      <c r="D3316" s="190"/>
    </row>
    <row r="3317" spans="4:4" x14ac:dyDescent="0.25">
      <c r="D3317" s="190"/>
    </row>
    <row r="3318" spans="4:4" x14ac:dyDescent="0.25">
      <c r="D3318" s="190"/>
    </row>
    <row r="3319" spans="4:4" x14ac:dyDescent="0.25">
      <c r="D3319" s="190"/>
    </row>
    <row r="3320" spans="4:4" x14ac:dyDescent="0.25">
      <c r="D3320" s="190"/>
    </row>
    <row r="3321" spans="4:4" x14ac:dyDescent="0.25">
      <c r="D3321" s="190"/>
    </row>
    <row r="3322" spans="4:4" x14ac:dyDescent="0.25">
      <c r="D3322" s="190"/>
    </row>
    <row r="3323" spans="4:4" x14ac:dyDescent="0.25">
      <c r="D3323" s="190"/>
    </row>
    <row r="3324" spans="4:4" x14ac:dyDescent="0.25">
      <c r="D3324" s="190"/>
    </row>
    <row r="3325" spans="4:4" x14ac:dyDescent="0.25">
      <c r="D3325" s="190"/>
    </row>
    <row r="3326" spans="4:4" x14ac:dyDescent="0.25">
      <c r="D3326" s="190"/>
    </row>
    <row r="3327" spans="4:4" x14ac:dyDescent="0.25">
      <c r="D3327" s="190"/>
    </row>
    <row r="3328" spans="4:4" x14ac:dyDescent="0.25">
      <c r="D3328" s="190"/>
    </row>
    <row r="3329" spans="4:4" x14ac:dyDescent="0.25">
      <c r="D3329" s="190"/>
    </row>
    <row r="3330" spans="4:4" x14ac:dyDescent="0.25">
      <c r="D3330" s="190"/>
    </row>
    <row r="3331" spans="4:4" x14ac:dyDescent="0.25">
      <c r="D3331" s="190"/>
    </row>
    <row r="3332" spans="4:4" x14ac:dyDescent="0.25">
      <c r="D3332" s="190"/>
    </row>
    <row r="3333" spans="4:4" x14ac:dyDescent="0.25">
      <c r="D3333" s="190"/>
    </row>
    <row r="3334" spans="4:4" x14ac:dyDescent="0.25">
      <c r="D3334" s="190"/>
    </row>
    <row r="3335" spans="4:4" x14ac:dyDescent="0.25">
      <c r="D3335" s="190"/>
    </row>
    <row r="3336" spans="4:4" x14ac:dyDescent="0.25">
      <c r="D3336" s="190"/>
    </row>
    <row r="3337" spans="4:4" x14ac:dyDescent="0.25">
      <c r="D3337" s="190"/>
    </row>
    <row r="3338" spans="4:4" x14ac:dyDescent="0.25">
      <c r="D3338" s="190"/>
    </row>
    <row r="3339" spans="4:4" x14ac:dyDescent="0.25">
      <c r="D3339" s="190"/>
    </row>
    <row r="3340" spans="4:4" x14ac:dyDescent="0.25">
      <c r="D3340" s="190"/>
    </row>
    <row r="3341" spans="4:4" x14ac:dyDescent="0.25">
      <c r="D3341" s="190"/>
    </row>
    <row r="3342" spans="4:4" x14ac:dyDescent="0.25">
      <c r="D3342" s="190"/>
    </row>
    <row r="3343" spans="4:4" x14ac:dyDescent="0.25">
      <c r="D3343" s="190"/>
    </row>
    <row r="3344" spans="4:4" x14ac:dyDescent="0.25">
      <c r="D3344" s="190"/>
    </row>
    <row r="3345" spans="4:4" x14ac:dyDescent="0.25">
      <c r="D3345" s="190"/>
    </row>
    <row r="3346" spans="4:4" x14ac:dyDescent="0.25">
      <c r="D3346" s="190"/>
    </row>
    <row r="3347" spans="4:4" x14ac:dyDescent="0.25">
      <c r="D3347" s="190"/>
    </row>
    <row r="3348" spans="4:4" x14ac:dyDescent="0.25">
      <c r="D3348" s="190"/>
    </row>
    <row r="3349" spans="4:4" x14ac:dyDescent="0.25">
      <c r="D3349" s="190"/>
    </row>
    <row r="3350" spans="4:4" x14ac:dyDescent="0.25">
      <c r="D3350" s="190"/>
    </row>
    <row r="3351" spans="4:4" x14ac:dyDescent="0.25">
      <c r="D3351" s="190"/>
    </row>
    <row r="3352" spans="4:4" x14ac:dyDescent="0.25">
      <c r="D3352" s="190"/>
    </row>
    <row r="3353" spans="4:4" x14ac:dyDescent="0.25">
      <c r="D3353" s="190"/>
    </row>
    <row r="3354" spans="4:4" x14ac:dyDescent="0.25">
      <c r="D3354" s="190"/>
    </row>
    <row r="3355" spans="4:4" x14ac:dyDescent="0.25">
      <c r="D3355" s="190"/>
    </row>
    <row r="3356" spans="4:4" x14ac:dyDescent="0.25">
      <c r="D3356" s="190"/>
    </row>
    <row r="3357" spans="4:4" x14ac:dyDescent="0.25">
      <c r="D3357" s="190"/>
    </row>
    <row r="3358" spans="4:4" x14ac:dyDescent="0.25">
      <c r="D3358" s="190"/>
    </row>
    <row r="3359" spans="4:4" x14ac:dyDescent="0.25">
      <c r="D3359" s="190"/>
    </row>
    <row r="3360" spans="4:4" x14ac:dyDescent="0.25">
      <c r="D3360" s="190"/>
    </row>
    <row r="3361" spans="4:4" x14ac:dyDescent="0.25">
      <c r="D3361" s="190"/>
    </row>
    <row r="3362" spans="4:4" x14ac:dyDescent="0.25">
      <c r="D3362" s="190"/>
    </row>
    <row r="3363" spans="4:4" x14ac:dyDescent="0.25">
      <c r="D3363" s="190"/>
    </row>
    <row r="3364" spans="4:4" x14ac:dyDescent="0.25">
      <c r="D3364" s="190"/>
    </row>
    <row r="3365" spans="4:4" x14ac:dyDescent="0.25">
      <c r="D3365" s="190"/>
    </row>
    <row r="3366" spans="4:4" x14ac:dyDescent="0.25">
      <c r="D3366" s="190"/>
    </row>
    <row r="3367" spans="4:4" x14ac:dyDescent="0.25">
      <c r="D3367" s="190"/>
    </row>
    <row r="3368" spans="4:4" x14ac:dyDescent="0.25">
      <c r="D3368" s="190"/>
    </row>
    <row r="3369" spans="4:4" x14ac:dyDescent="0.25">
      <c r="D3369" s="190"/>
    </row>
    <row r="3370" spans="4:4" x14ac:dyDescent="0.25">
      <c r="D3370" s="190"/>
    </row>
    <row r="3371" spans="4:4" x14ac:dyDescent="0.25">
      <c r="D3371" s="190"/>
    </row>
    <row r="3372" spans="4:4" x14ac:dyDescent="0.25">
      <c r="D3372" s="190"/>
    </row>
    <row r="3373" spans="4:4" x14ac:dyDescent="0.25">
      <c r="D3373" s="190"/>
    </row>
    <row r="3374" spans="4:4" x14ac:dyDescent="0.25">
      <c r="D3374" s="190"/>
    </row>
    <row r="3375" spans="4:4" x14ac:dyDescent="0.25">
      <c r="D3375" s="190"/>
    </row>
    <row r="3376" spans="4:4" x14ac:dyDescent="0.25">
      <c r="D3376" s="190"/>
    </row>
    <row r="3377" spans="4:4" x14ac:dyDescent="0.25">
      <c r="D3377" s="190"/>
    </row>
    <row r="3378" spans="4:4" x14ac:dyDescent="0.25">
      <c r="D3378" s="190"/>
    </row>
    <row r="3379" spans="4:4" x14ac:dyDescent="0.25">
      <c r="D3379" s="190"/>
    </row>
    <row r="3380" spans="4:4" x14ac:dyDescent="0.25">
      <c r="D3380" s="190"/>
    </row>
    <row r="3381" spans="4:4" x14ac:dyDescent="0.25">
      <c r="D3381" s="190"/>
    </row>
    <row r="3382" spans="4:4" x14ac:dyDescent="0.25">
      <c r="D3382" s="190"/>
    </row>
    <row r="3383" spans="4:4" x14ac:dyDescent="0.25">
      <c r="D3383" s="190"/>
    </row>
    <row r="3384" spans="4:4" x14ac:dyDescent="0.25">
      <c r="D3384" s="190"/>
    </row>
    <row r="3385" spans="4:4" x14ac:dyDescent="0.25">
      <c r="D3385" s="190"/>
    </row>
    <row r="3386" spans="4:4" x14ac:dyDescent="0.25">
      <c r="D3386" s="190"/>
    </row>
    <row r="3387" spans="4:4" x14ac:dyDescent="0.25">
      <c r="D3387" s="190"/>
    </row>
    <row r="3388" spans="4:4" x14ac:dyDescent="0.25">
      <c r="D3388" s="190"/>
    </row>
    <row r="3389" spans="4:4" x14ac:dyDescent="0.25">
      <c r="D3389" s="190"/>
    </row>
    <row r="3390" spans="4:4" x14ac:dyDescent="0.25">
      <c r="D3390" s="190"/>
    </row>
    <row r="3391" spans="4:4" x14ac:dyDescent="0.25">
      <c r="D3391" s="190"/>
    </row>
    <row r="3392" spans="4:4" x14ac:dyDescent="0.25">
      <c r="D3392" s="190"/>
    </row>
    <row r="3393" spans="4:4" x14ac:dyDescent="0.25">
      <c r="D3393" s="190"/>
    </row>
    <row r="3394" spans="4:4" x14ac:dyDescent="0.25">
      <c r="D3394" s="190"/>
    </row>
    <row r="3395" spans="4:4" x14ac:dyDescent="0.25">
      <c r="D3395" s="190"/>
    </row>
    <row r="3396" spans="4:4" x14ac:dyDescent="0.25">
      <c r="D3396" s="190"/>
    </row>
    <row r="3397" spans="4:4" x14ac:dyDescent="0.25">
      <c r="D3397" s="190"/>
    </row>
    <row r="3398" spans="4:4" x14ac:dyDescent="0.25">
      <c r="D3398" s="190"/>
    </row>
    <row r="3399" spans="4:4" x14ac:dyDescent="0.25">
      <c r="D3399" s="190"/>
    </row>
    <row r="3400" spans="4:4" x14ac:dyDescent="0.25">
      <c r="D3400" s="190"/>
    </row>
    <row r="3401" spans="4:4" x14ac:dyDescent="0.25">
      <c r="D3401" s="190"/>
    </row>
    <row r="3402" spans="4:4" x14ac:dyDescent="0.25">
      <c r="D3402" s="190"/>
    </row>
    <row r="3403" spans="4:4" x14ac:dyDescent="0.25">
      <c r="D3403" s="190"/>
    </row>
    <row r="3404" spans="4:4" x14ac:dyDescent="0.25">
      <c r="D3404" s="190"/>
    </row>
    <row r="3405" spans="4:4" x14ac:dyDescent="0.25">
      <c r="D3405" s="190"/>
    </row>
    <row r="3406" spans="4:4" x14ac:dyDescent="0.25">
      <c r="D3406" s="190"/>
    </row>
    <row r="3407" spans="4:4" x14ac:dyDescent="0.25">
      <c r="D3407" s="190"/>
    </row>
    <row r="3408" spans="4:4" x14ac:dyDescent="0.25">
      <c r="D3408" s="190"/>
    </row>
    <row r="3409" spans="4:4" x14ac:dyDescent="0.25">
      <c r="D3409" s="190"/>
    </row>
    <row r="3410" spans="4:4" x14ac:dyDescent="0.25">
      <c r="D3410" s="190"/>
    </row>
    <row r="3411" spans="4:4" x14ac:dyDescent="0.25">
      <c r="D3411" s="190"/>
    </row>
    <row r="3412" spans="4:4" x14ac:dyDescent="0.25">
      <c r="D3412" s="190"/>
    </row>
    <row r="3413" spans="4:4" x14ac:dyDescent="0.25">
      <c r="D3413" s="190"/>
    </row>
    <row r="3414" spans="4:4" x14ac:dyDescent="0.25">
      <c r="D3414" s="190"/>
    </row>
    <row r="3415" spans="4:4" x14ac:dyDescent="0.25">
      <c r="D3415" s="190"/>
    </row>
    <row r="3416" spans="4:4" x14ac:dyDescent="0.25">
      <c r="D3416" s="190"/>
    </row>
    <row r="3417" spans="4:4" x14ac:dyDescent="0.25">
      <c r="D3417" s="190"/>
    </row>
    <row r="3418" spans="4:4" x14ac:dyDescent="0.25">
      <c r="D3418" s="190"/>
    </row>
    <row r="3419" spans="4:4" x14ac:dyDescent="0.25">
      <c r="D3419" s="190"/>
    </row>
    <row r="3420" spans="4:4" x14ac:dyDescent="0.25">
      <c r="D3420" s="190"/>
    </row>
    <row r="3421" spans="4:4" x14ac:dyDescent="0.25">
      <c r="D3421" s="190"/>
    </row>
    <row r="3422" spans="4:4" x14ac:dyDescent="0.25">
      <c r="D3422" s="190"/>
    </row>
    <row r="3423" spans="4:4" x14ac:dyDescent="0.25">
      <c r="D3423" s="190"/>
    </row>
    <row r="3424" spans="4:4" x14ac:dyDescent="0.25">
      <c r="D3424" s="190"/>
    </row>
    <row r="3425" spans="4:4" x14ac:dyDescent="0.25">
      <c r="D3425" s="190"/>
    </row>
    <row r="3426" spans="4:4" x14ac:dyDescent="0.25">
      <c r="D3426" s="190"/>
    </row>
    <row r="3427" spans="4:4" x14ac:dyDescent="0.25">
      <c r="D3427" s="190"/>
    </row>
    <row r="3428" spans="4:4" x14ac:dyDescent="0.25">
      <c r="D3428" s="190"/>
    </row>
    <row r="3429" spans="4:4" x14ac:dyDescent="0.25">
      <c r="D3429" s="190"/>
    </row>
    <row r="3430" spans="4:4" x14ac:dyDescent="0.25">
      <c r="D3430" s="190"/>
    </row>
    <row r="3431" spans="4:4" x14ac:dyDescent="0.25">
      <c r="D3431" s="190"/>
    </row>
    <row r="3432" spans="4:4" x14ac:dyDescent="0.25">
      <c r="D3432" s="190"/>
    </row>
    <row r="3433" spans="4:4" x14ac:dyDescent="0.25">
      <c r="D3433" s="190"/>
    </row>
    <row r="3434" spans="4:4" x14ac:dyDescent="0.25">
      <c r="D3434" s="190"/>
    </row>
    <row r="3435" spans="4:4" x14ac:dyDescent="0.25">
      <c r="D3435" s="190"/>
    </row>
    <row r="3436" spans="4:4" x14ac:dyDescent="0.25">
      <c r="D3436" s="190"/>
    </row>
    <row r="3437" spans="4:4" x14ac:dyDescent="0.25">
      <c r="D3437" s="190"/>
    </row>
    <row r="3438" spans="4:4" x14ac:dyDescent="0.25">
      <c r="D3438" s="190"/>
    </row>
    <row r="3439" spans="4:4" x14ac:dyDescent="0.25">
      <c r="D3439" s="190"/>
    </row>
    <row r="3440" spans="4:4" x14ac:dyDescent="0.25">
      <c r="D3440" s="190"/>
    </row>
    <row r="3441" spans="4:4" x14ac:dyDescent="0.25">
      <c r="D3441" s="190"/>
    </row>
    <row r="3442" spans="4:4" x14ac:dyDescent="0.25">
      <c r="D3442" s="190"/>
    </row>
    <row r="3443" spans="4:4" x14ac:dyDescent="0.25">
      <c r="D3443" s="190"/>
    </row>
    <row r="3444" spans="4:4" x14ac:dyDescent="0.25">
      <c r="D3444" s="190"/>
    </row>
    <row r="3445" spans="4:4" x14ac:dyDescent="0.25">
      <c r="D3445" s="190"/>
    </row>
    <row r="3446" spans="4:4" x14ac:dyDescent="0.25">
      <c r="D3446" s="190"/>
    </row>
    <row r="3447" spans="4:4" x14ac:dyDescent="0.25">
      <c r="D3447" s="190"/>
    </row>
    <row r="3448" spans="4:4" x14ac:dyDescent="0.25">
      <c r="D3448" s="190"/>
    </row>
    <row r="3449" spans="4:4" x14ac:dyDescent="0.25">
      <c r="D3449" s="190"/>
    </row>
    <row r="3450" spans="4:4" x14ac:dyDescent="0.25">
      <c r="D3450" s="190"/>
    </row>
    <row r="3451" spans="4:4" x14ac:dyDescent="0.25">
      <c r="D3451" s="190"/>
    </row>
    <row r="3452" spans="4:4" x14ac:dyDescent="0.25">
      <c r="D3452" s="190"/>
    </row>
    <row r="3453" spans="4:4" x14ac:dyDescent="0.25">
      <c r="D3453" s="190"/>
    </row>
    <row r="3454" spans="4:4" x14ac:dyDescent="0.25">
      <c r="D3454" s="190"/>
    </row>
    <row r="3455" spans="4:4" x14ac:dyDescent="0.25">
      <c r="D3455" s="190"/>
    </row>
    <row r="3456" spans="4:4" x14ac:dyDescent="0.25">
      <c r="D3456" s="190"/>
    </row>
    <row r="3457" spans="4:4" x14ac:dyDescent="0.25">
      <c r="D3457" s="190"/>
    </row>
    <row r="3458" spans="4:4" x14ac:dyDescent="0.25">
      <c r="D3458" s="190"/>
    </row>
    <row r="3459" spans="4:4" x14ac:dyDescent="0.25">
      <c r="D3459" s="190"/>
    </row>
    <row r="3460" spans="4:4" x14ac:dyDescent="0.25">
      <c r="D3460" s="190"/>
    </row>
    <row r="3461" spans="4:4" x14ac:dyDescent="0.25">
      <c r="D3461" s="190"/>
    </row>
    <row r="3462" spans="4:4" x14ac:dyDescent="0.25">
      <c r="D3462" s="190"/>
    </row>
    <row r="3463" spans="4:4" x14ac:dyDescent="0.25">
      <c r="D3463" s="190"/>
    </row>
    <row r="3464" spans="4:4" x14ac:dyDescent="0.25">
      <c r="D3464" s="190"/>
    </row>
    <row r="3465" spans="4:4" x14ac:dyDescent="0.25">
      <c r="D3465" s="190"/>
    </row>
    <row r="3466" spans="4:4" x14ac:dyDescent="0.25">
      <c r="D3466" s="190"/>
    </row>
    <row r="3467" spans="4:4" x14ac:dyDescent="0.25">
      <c r="D3467" s="190"/>
    </row>
    <row r="3468" spans="4:4" x14ac:dyDescent="0.25">
      <c r="D3468" s="190"/>
    </row>
    <row r="3469" spans="4:4" x14ac:dyDescent="0.25">
      <c r="D3469" s="190"/>
    </row>
    <row r="3470" spans="4:4" x14ac:dyDescent="0.25">
      <c r="D3470" s="190"/>
    </row>
    <row r="3471" spans="4:4" x14ac:dyDescent="0.25">
      <c r="D3471" s="190"/>
    </row>
    <row r="3472" spans="4:4" x14ac:dyDescent="0.25">
      <c r="D3472" s="190"/>
    </row>
    <row r="3473" spans="4:4" x14ac:dyDescent="0.25">
      <c r="D3473" s="190"/>
    </row>
    <row r="3474" spans="4:4" x14ac:dyDescent="0.25">
      <c r="D3474" s="190"/>
    </row>
    <row r="3475" spans="4:4" x14ac:dyDescent="0.25">
      <c r="D3475" s="190"/>
    </row>
    <row r="3476" spans="4:4" x14ac:dyDescent="0.25">
      <c r="D3476" s="190"/>
    </row>
    <row r="3477" spans="4:4" x14ac:dyDescent="0.25">
      <c r="D3477" s="190"/>
    </row>
    <row r="3478" spans="4:4" x14ac:dyDescent="0.25">
      <c r="D3478" s="190"/>
    </row>
    <row r="3479" spans="4:4" x14ac:dyDescent="0.25">
      <c r="D3479" s="190"/>
    </row>
    <row r="3480" spans="4:4" x14ac:dyDescent="0.25">
      <c r="D3480" s="190"/>
    </row>
    <row r="3481" spans="4:4" x14ac:dyDescent="0.25">
      <c r="D3481" s="190"/>
    </row>
    <row r="3482" spans="4:4" x14ac:dyDescent="0.25">
      <c r="D3482" s="190"/>
    </row>
    <row r="3483" spans="4:4" x14ac:dyDescent="0.25">
      <c r="D3483" s="190"/>
    </row>
    <row r="3484" spans="4:4" x14ac:dyDescent="0.25">
      <c r="D3484" s="190"/>
    </row>
    <row r="3485" spans="4:4" x14ac:dyDescent="0.25">
      <c r="D3485" s="190"/>
    </row>
    <row r="3486" spans="4:4" x14ac:dyDescent="0.25">
      <c r="D3486" s="190"/>
    </row>
    <row r="3487" spans="4:4" x14ac:dyDescent="0.25">
      <c r="D3487" s="190"/>
    </row>
    <row r="3488" spans="4:4" x14ac:dyDescent="0.25">
      <c r="D3488" s="190"/>
    </row>
    <row r="3489" spans="4:4" x14ac:dyDescent="0.25">
      <c r="D3489" s="190"/>
    </row>
    <row r="3490" spans="4:4" x14ac:dyDescent="0.25">
      <c r="D3490" s="190"/>
    </row>
    <row r="3491" spans="4:4" x14ac:dyDescent="0.25">
      <c r="D3491" s="190"/>
    </row>
    <row r="3492" spans="4:4" x14ac:dyDescent="0.25">
      <c r="D3492" s="190"/>
    </row>
    <row r="3493" spans="4:4" x14ac:dyDescent="0.25">
      <c r="D3493" s="190"/>
    </row>
    <row r="3494" spans="4:4" x14ac:dyDescent="0.25">
      <c r="D3494" s="190"/>
    </row>
    <row r="3495" spans="4:4" x14ac:dyDescent="0.25">
      <c r="D3495" s="190"/>
    </row>
    <row r="3496" spans="4:4" x14ac:dyDescent="0.25">
      <c r="D3496" s="190"/>
    </row>
    <row r="3497" spans="4:4" x14ac:dyDescent="0.25">
      <c r="D3497" s="190"/>
    </row>
    <row r="3498" spans="4:4" x14ac:dyDescent="0.25">
      <c r="D3498" s="190"/>
    </row>
    <row r="3499" spans="4:4" x14ac:dyDescent="0.25">
      <c r="D3499" s="190"/>
    </row>
    <row r="3500" spans="4:4" x14ac:dyDescent="0.25">
      <c r="D3500" s="190"/>
    </row>
    <row r="3501" spans="4:4" x14ac:dyDescent="0.25">
      <c r="D3501" s="190"/>
    </row>
    <row r="3502" spans="4:4" x14ac:dyDescent="0.25">
      <c r="D3502" s="190"/>
    </row>
    <row r="3503" spans="4:4" x14ac:dyDescent="0.25">
      <c r="D3503" s="190"/>
    </row>
    <row r="3504" spans="4:4" x14ac:dyDescent="0.25">
      <c r="D3504" s="190"/>
    </row>
    <row r="3505" spans="4:4" x14ac:dyDescent="0.25">
      <c r="D3505" s="190"/>
    </row>
    <row r="3506" spans="4:4" x14ac:dyDescent="0.25">
      <c r="D3506" s="190"/>
    </row>
    <row r="3507" spans="4:4" x14ac:dyDescent="0.25">
      <c r="D3507" s="190"/>
    </row>
    <row r="3508" spans="4:4" x14ac:dyDescent="0.25">
      <c r="D3508" s="190"/>
    </row>
    <row r="3509" spans="4:4" x14ac:dyDescent="0.25">
      <c r="D3509" s="190"/>
    </row>
    <row r="3510" spans="4:4" x14ac:dyDescent="0.25">
      <c r="D3510" s="190"/>
    </row>
    <row r="3511" spans="4:4" x14ac:dyDescent="0.25">
      <c r="D3511" s="190"/>
    </row>
    <row r="3512" spans="4:4" x14ac:dyDescent="0.25">
      <c r="D3512" s="190"/>
    </row>
    <row r="3513" spans="4:4" x14ac:dyDescent="0.25">
      <c r="D3513" s="190"/>
    </row>
    <row r="3514" spans="4:4" x14ac:dyDescent="0.25">
      <c r="D3514" s="190"/>
    </row>
    <row r="3515" spans="4:4" x14ac:dyDescent="0.25">
      <c r="D3515" s="190"/>
    </row>
    <row r="3516" spans="4:4" x14ac:dyDescent="0.25">
      <c r="D3516" s="190"/>
    </row>
    <row r="3517" spans="4:4" x14ac:dyDescent="0.25">
      <c r="D3517" s="190"/>
    </row>
    <row r="3518" spans="4:4" x14ac:dyDescent="0.25">
      <c r="D3518" s="190"/>
    </row>
    <row r="3519" spans="4:4" x14ac:dyDescent="0.25">
      <c r="D3519" s="190"/>
    </row>
    <row r="3520" spans="4:4" x14ac:dyDescent="0.25">
      <c r="D3520" s="190"/>
    </row>
    <row r="3521" spans="4:4" x14ac:dyDescent="0.25">
      <c r="D3521" s="190"/>
    </row>
    <row r="3522" spans="4:4" x14ac:dyDescent="0.25">
      <c r="D3522" s="190"/>
    </row>
    <row r="3523" spans="4:4" x14ac:dyDescent="0.25">
      <c r="D3523" s="190"/>
    </row>
    <row r="3524" spans="4:4" x14ac:dyDescent="0.25">
      <c r="D3524" s="190"/>
    </row>
    <row r="3525" spans="4:4" x14ac:dyDescent="0.25">
      <c r="D3525" s="190"/>
    </row>
    <row r="3526" spans="4:4" x14ac:dyDescent="0.25">
      <c r="D3526" s="190"/>
    </row>
    <row r="3527" spans="4:4" x14ac:dyDescent="0.25">
      <c r="D3527" s="190"/>
    </row>
    <row r="3528" spans="4:4" x14ac:dyDescent="0.25">
      <c r="D3528" s="190"/>
    </row>
    <row r="3529" spans="4:4" x14ac:dyDescent="0.25">
      <c r="D3529" s="190"/>
    </row>
    <row r="3530" spans="4:4" x14ac:dyDescent="0.25">
      <c r="D3530" s="190"/>
    </row>
    <row r="3531" spans="4:4" x14ac:dyDescent="0.25">
      <c r="D3531" s="190"/>
    </row>
    <row r="3532" spans="4:4" x14ac:dyDescent="0.25">
      <c r="D3532" s="190"/>
    </row>
    <row r="3533" spans="4:4" x14ac:dyDescent="0.25">
      <c r="D3533" s="190"/>
    </row>
    <row r="3534" spans="4:4" x14ac:dyDescent="0.25">
      <c r="D3534" s="190"/>
    </row>
    <row r="3535" spans="4:4" x14ac:dyDescent="0.25">
      <c r="D3535" s="190"/>
    </row>
    <row r="3536" spans="4:4" x14ac:dyDescent="0.25">
      <c r="D3536" s="190"/>
    </row>
    <row r="3537" spans="4:4" x14ac:dyDescent="0.25">
      <c r="D3537" s="190"/>
    </row>
    <row r="3538" spans="4:4" x14ac:dyDescent="0.25">
      <c r="D3538" s="190"/>
    </row>
    <row r="3539" spans="4:4" x14ac:dyDescent="0.25">
      <c r="D3539" s="190"/>
    </row>
    <row r="3540" spans="4:4" x14ac:dyDescent="0.25">
      <c r="D3540" s="190"/>
    </row>
    <row r="3541" spans="4:4" x14ac:dyDescent="0.25">
      <c r="D3541" s="190"/>
    </row>
    <row r="3542" spans="4:4" x14ac:dyDescent="0.25">
      <c r="D3542" s="190"/>
    </row>
    <row r="3543" spans="4:4" x14ac:dyDescent="0.25">
      <c r="D3543" s="190"/>
    </row>
    <row r="3544" spans="4:4" x14ac:dyDescent="0.25">
      <c r="D3544" s="190"/>
    </row>
    <row r="3545" spans="4:4" x14ac:dyDescent="0.25">
      <c r="D3545" s="190"/>
    </row>
    <row r="3546" spans="4:4" x14ac:dyDescent="0.25">
      <c r="D3546" s="190"/>
    </row>
    <row r="3547" spans="4:4" x14ac:dyDescent="0.25">
      <c r="D3547" s="190"/>
    </row>
    <row r="3548" spans="4:4" x14ac:dyDescent="0.25">
      <c r="D3548" s="190"/>
    </row>
    <row r="3549" spans="4:4" x14ac:dyDescent="0.25">
      <c r="D3549" s="190"/>
    </row>
    <row r="3550" spans="4:4" x14ac:dyDescent="0.25">
      <c r="D3550" s="190"/>
    </row>
    <row r="3551" spans="4:4" x14ac:dyDescent="0.25">
      <c r="D3551" s="190"/>
    </row>
    <row r="3552" spans="4:4" x14ac:dyDescent="0.25">
      <c r="D3552" s="190"/>
    </row>
    <row r="3553" spans="4:4" x14ac:dyDescent="0.25">
      <c r="D3553" s="190"/>
    </row>
    <row r="3554" spans="4:4" x14ac:dyDescent="0.25">
      <c r="D3554" s="190"/>
    </row>
    <row r="3555" spans="4:4" x14ac:dyDescent="0.25">
      <c r="D3555" s="190"/>
    </row>
    <row r="3556" spans="4:4" x14ac:dyDescent="0.25">
      <c r="D3556" s="190"/>
    </row>
    <row r="3557" spans="4:4" x14ac:dyDescent="0.25">
      <c r="D3557" s="190"/>
    </row>
    <row r="3558" spans="4:4" x14ac:dyDescent="0.25">
      <c r="D3558" s="190"/>
    </row>
    <row r="3559" spans="4:4" x14ac:dyDescent="0.25">
      <c r="D3559" s="190"/>
    </row>
    <row r="3560" spans="4:4" x14ac:dyDescent="0.25">
      <c r="D3560" s="190"/>
    </row>
    <row r="3561" spans="4:4" x14ac:dyDescent="0.25">
      <c r="D3561" s="190"/>
    </row>
    <row r="3562" spans="4:4" x14ac:dyDescent="0.25">
      <c r="D3562" s="190"/>
    </row>
    <row r="3563" spans="4:4" x14ac:dyDescent="0.25">
      <c r="D3563" s="190"/>
    </row>
    <row r="3564" spans="4:4" x14ac:dyDescent="0.25">
      <c r="D3564" s="190"/>
    </row>
    <row r="3565" spans="4:4" x14ac:dyDescent="0.25">
      <c r="D3565" s="190"/>
    </row>
    <row r="3566" spans="4:4" x14ac:dyDescent="0.25">
      <c r="D3566" s="190"/>
    </row>
    <row r="3567" spans="4:4" x14ac:dyDescent="0.25">
      <c r="D3567" s="190"/>
    </row>
    <row r="3568" spans="4:4" x14ac:dyDescent="0.25">
      <c r="D3568" s="190"/>
    </row>
    <row r="3569" spans="4:4" x14ac:dyDescent="0.25">
      <c r="D3569" s="190"/>
    </row>
    <row r="3570" spans="4:4" x14ac:dyDescent="0.25">
      <c r="D3570" s="190"/>
    </row>
    <row r="3571" spans="4:4" x14ac:dyDescent="0.25">
      <c r="D3571" s="190"/>
    </row>
    <row r="3572" spans="4:4" x14ac:dyDescent="0.25">
      <c r="D3572" s="190"/>
    </row>
    <row r="3573" spans="4:4" x14ac:dyDescent="0.25">
      <c r="D3573" s="190"/>
    </row>
    <row r="3574" spans="4:4" x14ac:dyDescent="0.25">
      <c r="D3574" s="190"/>
    </row>
    <row r="3575" spans="4:4" x14ac:dyDescent="0.25">
      <c r="D3575" s="190"/>
    </row>
    <row r="3576" spans="4:4" x14ac:dyDescent="0.25">
      <c r="D3576" s="190"/>
    </row>
    <row r="3577" spans="4:4" x14ac:dyDescent="0.25">
      <c r="D3577" s="190"/>
    </row>
    <row r="3578" spans="4:4" x14ac:dyDescent="0.25">
      <c r="D3578" s="190"/>
    </row>
    <row r="3579" spans="4:4" x14ac:dyDescent="0.25">
      <c r="D3579" s="190"/>
    </row>
    <row r="3580" spans="4:4" x14ac:dyDescent="0.25">
      <c r="D3580" s="190"/>
    </row>
    <row r="3581" spans="4:4" x14ac:dyDescent="0.25">
      <c r="D3581" s="190"/>
    </row>
    <row r="3582" spans="4:4" x14ac:dyDescent="0.25">
      <c r="D3582" s="190"/>
    </row>
    <row r="3583" spans="4:4" x14ac:dyDescent="0.25">
      <c r="D3583" s="190"/>
    </row>
    <row r="3584" spans="4:4" x14ac:dyDescent="0.25">
      <c r="D3584" s="190"/>
    </row>
    <row r="3585" spans="4:4" x14ac:dyDescent="0.25">
      <c r="D3585" s="190"/>
    </row>
    <row r="3586" spans="4:4" x14ac:dyDescent="0.25">
      <c r="D3586" s="190"/>
    </row>
    <row r="3587" spans="4:4" x14ac:dyDescent="0.25">
      <c r="D3587" s="190"/>
    </row>
    <row r="3588" spans="4:4" x14ac:dyDescent="0.25">
      <c r="D3588" s="190"/>
    </row>
    <row r="3589" spans="4:4" x14ac:dyDescent="0.25">
      <c r="D3589" s="190"/>
    </row>
    <row r="3590" spans="4:4" x14ac:dyDescent="0.25">
      <c r="D3590" s="190"/>
    </row>
    <row r="3591" spans="4:4" x14ac:dyDescent="0.25">
      <c r="D3591" s="190"/>
    </row>
    <row r="3592" spans="4:4" x14ac:dyDescent="0.25">
      <c r="D3592" s="190"/>
    </row>
    <row r="3593" spans="4:4" x14ac:dyDescent="0.25">
      <c r="D3593" s="190"/>
    </row>
    <row r="3594" spans="4:4" x14ac:dyDescent="0.25">
      <c r="D3594" s="190"/>
    </row>
    <row r="3595" spans="4:4" x14ac:dyDescent="0.25">
      <c r="D3595" s="190"/>
    </row>
    <row r="3596" spans="4:4" x14ac:dyDescent="0.25">
      <c r="D3596" s="190"/>
    </row>
    <row r="3597" spans="4:4" x14ac:dyDescent="0.25">
      <c r="D3597" s="190"/>
    </row>
    <row r="3598" spans="4:4" x14ac:dyDescent="0.25">
      <c r="D3598" s="190"/>
    </row>
    <row r="3599" spans="4:4" x14ac:dyDescent="0.25">
      <c r="D3599" s="190"/>
    </row>
    <row r="3600" spans="4:4" x14ac:dyDescent="0.25">
      <c r="D3600" s="190"/>
    </row>
    <row r="3601" spans="4:4" x14ac:dyDescent="0.25">
      <c r="D3601" s="190"/>
    </row>
    <row r="3602" spans="4:4" x14ac:dyDescent="0.25">
      <c r="D3602" s="190"/>
    </row>
    <row r="3603" spans="4:4" x14ac:dyDescent="0.25">
      <c r="D3603" s="190"/>
    </row>
    <row r="3604" spans="4:4" x14ac:dyDescent="0.25">
      <c r="D3604" s="190"/>
    </row>
    <row r="3605" spans="4:4" x14ac:dyDescent="0.25">
      <c r="D3605" s="190"/>
    </row>
    <row r="3606" spans="4:4" x14ac:dyDescent="0.25">
      <c r="D3606" s="190"/>
    </row>
    <row r="3607" spans="4:4" x14ac:dyDescent="0.25">
      <c r="D3607" s="190"/>
    </row>
    <row r="3608" spans="4:4" x14ac:dyDescent="0.25">
      <c r="D3608" s="190"/>
    </row>
    <row r="3609" spans="4:4" x14ac:dyDescent="0.25">
      <c r="D3609" s="190"/>
    </row>
    <row r="3610" spans="4:4" x14ac:dyDescent="0.25">
      <c r="D3610" s="190"/>
    </row>
    <row r="3611" spans="4:4" x14ac:dyDescent="0.25">
      <c r="D3611" s="190"/>
    </row>
    <row r="3612" spans="4:4" x14ac:dyDescent="0.25">
      <c r="D3612" s="190"/>
    </row>
    <row r="3613" spans="4:4" x14ac:dyDescent="0.25">
      <c r="D3613" s="190"/>
    </row>
    <row r="3614" spans="4:4" x14ac:dyDescent="0.25">
      <c r="D3614" s="190"/>
    </row>
    <row r="3615" spans="4:4" x14ac:dyDescent="0.25">
      <c r="D3615" s="190"/>
    </row>
    <row r="3616" spans="4:4" x14ac:dyDescent="0.25">
      <c r="D3616" s="190"/>
    </row>
    <row r="3617" spans="4:4" x14ac:dyDescent="0.25">
      <c r="D3617" s="190"/>
    </row>
    <row r="3618" spans="4:4" x14ac:dyDescent="0.25">
      <c r="D3618" s="190"/>
    </row>
    <row r="3619" spans="4:4" x14ac:dyDescent="0.25">
      <c r="D3619" s="190"/>
    </row>
    <row r="3620" spans="4:4" x14ac:dyDescent="0.25">
      <c r="D3620" s="190"/>
    </row>
    <row r="3621" spans="4:4" x14ac:dyDescent="0.25">
      <c r="D3621" s="190"/>
    </row>
    <row r="3622" spans="4:4" x14ac:dyDescent="0.25">
      <c r="D3622" s="190"/>
    </row>
    <row r="3623" spans="4:4" x14ac:dyDescent="0.25">
      <c r="D3623" s="190"/>
    </row>
    <row r="3624" spans="4:4" x14ac:dyDescent="0.25">
      <c r="D3624" s="190"/>
    </row>
    <row r="3625" spans="4:4" x14ac:dyDescent="0.25">
      <c r="D3625" s="190"/>
    </row>
    <row r="3626" spans="4:4" x14ac:dyDescent="0.25">
      <c r="D3626" s="190"/>
    </row>
    <row r="3627" spans="4:4" x14ac:dyDescent="0.25">
      <c r="D3627" s="190"/>
    </row>
    <row r="3628" spans="4:4" x14ac:dyDescent="0.25">
      <c r="D3628" s="190"/>
    </row>
    <row r="3629" spans="4:4" x14ac:dyDescent="0.25">
      <c r="D3629" s="190"/>
    </row>
    <row r="3630" spans="4:4" x14ac:dyDescent="0.25">
      <c r="D3630" s="190"/>
    </row>
    <row r="3631" spans="4:4" x14ac:dyDescent="0.25">
      <c r="D3631" s="190"/>
    </row>
    <row r="3632" spans="4:4" x14ac:dyDescent="0.25">
      <c r="D3632" s="190"/>
    </row>
    <row r="3633" spans="4:4" x14ac:dyDescent="0.25">
      <c r="D3633" s="190"/>
    </row>
    <row r="3634" spans="4:4" x14ac:dyDescent="0.25">
      <c r="D3634" s="190"/>
    </row>
    <row r="3635" spans="4:4" x14ac:dyDescent="0.25">
      <c r="D3635" s="190"/>
    </row>
    <row r="3636" spans="4:4" x14ac:dyDescent="0.25">
      <c r="D3636" s="190"/>
    </row>
    <row r="3637" spans="4:4" x14ac:dyDescent="0.25">
      <c r="D3637" s="190"/>
    </row>
    <row r="3638" spans="4:4" x14ac:dyDescent="0.25">
      <c r="D3638" s="190"/>
    </row>
    <row r="3639" spans="4:4" x14ac:dyDescent="0.25">
      <c r="D3639" s="190"/>
    </row>
    <row r="3640" spans="4:4" x14ac:dyDescent="0.25">
      <c r="D3640" s="190"/>
    </row>
    <row r="3641" spans="4:4" x14ac:dyDescent="0.25">
      <c r="D3641" s="190"/>
    </row>
    <row r="3642" spans="4:4" x14ac:dyDescent="0.25">
      <c r="D3642" s="190"/>
    </row>
    <row r="3643" spans="4:4" x14ac:dyDescent="0.25">
      <c r="D3643" s="190"/>
    </row>
    <row r="3644" spans="4:4" x14ac:dyDescent="0.25">
      <c r="D3644" s="190"/>
    </row>
    <row r="3645" spans="4:4" x14ac:dyDescent="0.25">
      <c r="D3645" s="190"/>
    </row>
    <row r="3646" spans="4:4" x14ac:dyDescent="0.25">
      <c r="D3646" s="190"/>
    </row>
    <row r="3647" spans="4:4" x14ac:dyDescent="0.25">
      <c r="D3647" s="190"/>
    </row>
    <row r="3648" spans="4:4" x14ac:dyDescent="0.25">
      <c r="D3648" s="190"/>
    </row>
    <row r="3649" spans="4:4" x14ac:dyDescent="0.25">
      <c r="D3649" s="190"/>
    </row>
    <row r="3650" spans="4:4" x14ac:dyDescent="0.25">
      <c r="D3650" s="190"/>
    </row>
    <row r="3651" spans="4:4" x14ac:dyDescent="0.25">
      <c r="D3651" s="190"/>
    </row>
    <row r="3652" spans="4:4" x14ac:dyDescent="0.25">
      <c r="D3652" s="190"/>
    </row>
    <row r="3653" spans="4:4" x14ac:dyDescent="0.25">
      <c r="D3653" s="190"/>
    </row>
    <row r="3654" spans="4:4" x14ac:dyDescent="0.25">
      <c r="D3654" s="190"/>
    </row>
    <row r="3655" spans="4:4" x14ac:dyDescent="0.25">
      <c r="D3655" s="190"/>
    </row>
    <row r="3656" spans="4:4" x14ac:dyDescent="0.25">
      <c r="D3656" s="190"/>
    </row>
    <row r="3657" spans="4:4" x14ac:dyDescent="0.25">
      <c r="D3657" s="190"/>
    </row>
    <row r="3658" spans="4:4" x14ac:dyDescent="0.25">
      <c r="D3658" s="190"/>
    </row>
    <row r="3659" spans="4:4" x14ac:dyDescent="0.25">
      <c r="D3659" s="190"/>
    </row>
    <row r="3660" spans="4:4" x14ac:dyDescent="0.25">
      <c r="D3660" s="190"/>
    </row>
    <row r="3661" spans="4:4" x14ac:dyDescent="0.25">
      <c r="D3661" s="190"/>
    </row>
    <row r="3662" spans="4:4" x14ac:dyDescent="0.25">
      <c r="D3662" s="190"/>
    </row>
    <row r="3663" spans="4:4" x14ac:dyDescent="0.25">
      <c r="D3663" s="190"/>
    </row>
    <row r="3664" spans="4:4" x14ac:dyDescent="0.25">
      <c r="D3664" s="190"/>
    </row>
    <row r="3665" spans="4:4" x14ac:dyDescent="0.25">
      <c r="D3665" s="190"/>
    </row>
    <row r="3666" spans="4:4" x14ac:dyDescent="0.25">
      <c r="D3666" s="190"/>
    </row>
    <row r="3667" spans="4:4" x14ac:dyDescent="0.25">
      <c r="D3667" s="190"/>
    </row>
    <row r="3668" spans="4:4" x14ac:dyDescent="0.25">
      <c r="D3668" s="190"/>
    </row>
    <row r="3669" spans="4:4" x14ac:dyDescent="0.25">
      <c r="D3669" s="190"/>
    </row>
    <row r="3670" spans="4:4" x14ac:dyDescent="0.25">
      <c r="D3670" s="190"/>
    </row>
    <row r="3671" spans="4:4" x14ac:dyDescent="0.25">
      <c r="D3671" s="190"/>
    </row>
    <row r="3672" spans="4:4" x14ac:dyDescent="0.25">
      <c r="D3672" s="190"/>
    </row>
    <row r="3673" spans="4:4" x14ac:dyDescent="0.25">
      <c r="D3673" s="190"/>
    </row>
    <row r="3674" spans="4:4" x14ac:dyDescent="0.25">
      <c r="D3674" s="190"/>
    </row>
    <row r="3675" spans="4:4" x14ac:dyDescent="0.25">
      <c r="D3675" s="190"/>
    </row>
    <row r="3676" spans="4:4" x14ac:dyDescent="0.25">
      <c r="D3676" s="190"/>
    </row>
    <row r="3677" spans="4:4" x14ac:dyDescent="0.25">
      <c r="D3677" s="190"/>
    </row>
    <row r="3678" spans="4:4" x14ac:dyDescent="0.25">
      <c r="D3678" s="190"/>
    </row>
    <row r="3679" spans="4:4" x14ac:dyDescent="0.25">
      <c r="D3679" s="190"/>
    </row>
    <row r="3680" spans="4:4" x14ac:dyDescent="0.25">
      <c r="D3680" s="190"/>
    </row>
    <row r="3681" spans="4:4" x14ac:dyDescent="0.25">
      <c r="D3681" s="190"/>
    </row>
    <row r="3682" spans="4:4" x14ac:dyDescent="0.25">
      <c r="D3682" s="190"/>
    </row>
    <row r="3683" spans="4:4" x14ac:dyDescent="0.25">
      <c r="D3683" s="190"/>
    </row>
    <row r="3684" spans="4:4" x14ac:dyDescent="0.25">
      <c r="D3684" s="190"/>
    </row>
    <row r="3685" spans="4:4" x14ac:dyDescent="0.25">
      <c r="D3685" s="190"/>
    </row>
    <row r="3686" spans="4:4" x14ac:dyDescent="0.25">
      <c r="D3686" s="190"/>
    </row>
    <row r="3687" spans="4:4" x14ac:dyDescent="0.25">
      <c r="D3687" s="190"/>
    </row>
    <row r="3688" spans="4:4" x14ac:dyDescent="0.25">
      <c r="D3688" s="190"/>
    </row>
    <row r="3689" spans="4:4" x14ac:dyDescent="0.25">
      <c r="D3689" s="190"/>
    </row>
    <row r="3690" spans="4:4" x14ac:dyDescent="0.25">
      <c r="D3690" s="190"/>
    </row>
    <row r="3691" spans="4:4" x14ac:dyDescent="0.25">
      <c r="D3691" s="190"/>
    </row>
    <row r="3692" spans="4:4" x14ac:dyDescent="0.25">
      <c r="D3692" s="190"/>
    </row>
    <row r="3693" spans="4:4" x14ac:dyDescent="0.25">
      <c r="D3693" s="190"/>
    </row>
    <row r="3694" spans="4:4" x14ac:dyDescent="0.25">
      <c r="D3694" s="190"/>
    </row>
    <row r="3695" spans="4:4" x14ac:dyDescent="0.25">
      <c r="D3695" s="190"/>
    </row>
    <row r="3696" spans="4:4" x14ac:dyDescent="0.25">
      <c r="D3696" s="190"/>
    </row>
    <row r="3697" spans="4:4" x14ac:dyDescent="0.25">
      <c r="D3697" s="190"/>
    </row>
    <row r="3698" spans="4:4" x14ac:dyDescent="0.25">
      <c r="D3698" s="190"/>
    </row>
    <row r="3699" spans="4:4" x14ac:dyDescent="0.25">
      <c r="D3699" s="190"/>
    </row>
    <row r="3700" spans="4:4" x14ac:dyDescent="0.25">
      <c r="D3700" s="190"/>
    </row>
    <row r="3701" spans="4:4" x14ac:dyDescent="0.25">
      <c r="D3701" s="190"/>
    </row>
    <row r="3702" spans="4:4" x14ac:dyDescent="0.25">
      <c r="D3702" s="190"/>
    </row>
    <row r="3703" spans="4:4" x14ac:dyDescent="0.25">
      <c r="D3703" s="190"/>
    </row>
    <row r="3704" spans="4:4" x14ac:dyDescent="0.25">
      <c r="D3704" s="190"/>
    </row>
    <row r="3705" spans="4:4" x14ac:dyDescent="0.25">
      <c r="D3705" s="190"/>
    </row>
    <row r="3706" spans="4:4" x14ac:dyDescent="0.25">
      <c r="D3706" s="190"/>
    </row>
    <row r="3707" spans="4:4" x14ac:dyDescent="0.25">
      <c r="D3707" s="190"/>
    </row>
    <row r="3708" spans="4:4" x14ac:dyDescent="0.25">
      <c r="D3708" s="190"/>
    </row>
    <row r="3709" spans="4:4" x14ac:dyDescent="0.25">
      <c r="D3709" s="190"/>
    </row>
    <row r="3710" spans="4:4" x14ac:dyDescent="0.25">
      <c r="D3710" s="190"/>
    </row>
    <row r="3711" spans="4:4" x14ac:dyDescent="0.25">
      <c r="D3711" s="190"/>
    </row>
    <row r="3712" spans="4:4" x14ac:dyDescent="0.25">
      <c r="D3712" s="190"/>
    </row>
    <row r="3713" spans="4:4" x14ac:dyDescent="0.25">
      <c r="D3713" s="190"/>
    </row>
    <row r="3714" spans="4:4" x14ac:dyDescent="0.25">
      <c r="D3714" s="190"/>
    </row>
    <row r="3715" spans="4:4" x14ac:dyDescent="0.25">
      <c r="D3715" s="190"/>
    </row>
    <row r="3716" spans="4:4" x14ac:dyDescent="0.25">
      <c r="D3716" s="190"/>
    </row>
    <row r="3717" spans="4:4" x14ac:dyDescent="0.25">
      <c r="D3717" s="190"/>
    </row>
    <row r="3718" spans="4:4" x14ac:dyDescent="0.25">
      <c r="D3718" s="190"/>
    </row>
    <row r="3719" spans="4:4" x14ac:dyDescent="0.25">
      <c r="D3719" s="190"/>
    </row>
    <row r="3720" spans="4:4" x14ac:dyDescent="0.25">
      <c r="D3720" s="190"/>
    </row>
    <row r="3721" spans="4:4" x14ac:dyDescent="0.25">
      <c r="D3721" s="190"/>
    </row>
    <row r="3722" spans="4:4" x14ac:dyDescent="0.25">
      <c r="D3722" s="190"/>
    </row>
    <row r="3723" spans="4:4" x14ac:dyDescent="0.25">
      <c r="D3723" s="190"/>
    </row>
    <row r="3724" spans="4:4" x14ac:dyDescent="0.25">
      <c r="D3724" s="190"/>
    </row>
    <row r="3725" spans="4:4" x14ac:dyDescent="0.25">
      <c r="D3725" s="190"/>
    </row>
    <row r="3726" spans="4:4" x14ac:dyDescent="0.25">
      <c r="D3726" s="190"/>
    </row>
    <row r="3727" spans="4:4" x14ac:dyDescent="0.25">
      <c r="D3727" s="190"/>
    </row>
    <row r="3728" spans="4:4" x14ac:dyDescent="0.25">
      <c r="D3728" s="190"/>
    </row>
    <row r="3729" spans="4:4" x14ac:dyDescent="0.25">
      <c r="D3729" s="190"/>
    </row>
    <row r="3730" spans="4:4" x14ac:dyDescent="0.25">
      <c r="D3730" s="190"/>
    </row>
    <row r="3731" spans="4:4" x14ac:dyDescent="0.25">
      <c r="D3731" s="190"/>
    </row>
    <row r="3732" spans="4:4" x14ac:dyDescent="0.25">
      <c r="D3732" s="190"/>
    </row>
    <row r="3733" spans="4:4" x14ac:dyDescent="0.25">
      <c r="D3733" s="190"/>
    </row>
    <row r="3734" spans="4:4" x14ac:dyDescent="0.25">
      <c r="D3734" s="190"/>
    </row>
    <row r="3735" spans="4:4" x14ac:dyDescent="0.25">
      <c r="D3735" s="190"/>
    </row>
    <row r="3736" spans="4:4" x14ac:dyDescent="0.25">
      <c r="D3736" s="190"/>
    </row>
    <row r="3737" spans="4:4" x14ac:dyDescent="0.25">
      <c r="D3737" s="190"/>
    </row>
    <row r="3738" spans="4:4" x14ac:dyDescent="0.25">
      <c r="D3738" s="190"/>
    </row>
    <row r="3739" spans="4:4" x14ac:dyDescent="0.25">
      <c r="D3739" s="190"/>
    </row>
    <row r="3740" spans="4:4" x14ac:dyDescent="0.25">
      <c r="D3740" s="190"/>
    </row>
    <row r="3741" spans="4:4" x14ac:dyDescent="0.25">
      <c r="D3741" s="190"/>
    </row>
    <row r="3742" spans="4:4" x14ac:dyDescent="0.25">
      <c r="D3742" s="190"/>
    </row>
    <row r="3743" spans="4:4" x14ac:dyDescent="0.25">
      <c r="D3743" s="190"/>
    </row>
    <row r="3744" spans="4:4" x14ac:dyDescent="0.25">
      <c r="D3744" s="190"/>
    </row>
    <row r="3745" spans="4:4" x14ac:dyDescent="0.25">
      <c r="D3745" s="190"/>
    </row>
    <row r="3746" spans="4:4" x14ac:dyDescent="0.25">
      <c r="D3746" s="190"/>
    </row>
    <row r="3747" spans="4:4" x14ac:dyDescent="0.25">
      <c r="D3747" s="190"/>
    </row>
    <row r="3748" spans="4:4" x14ac:dyDescent="0.25">
      <c r="D3748" s="190"/>
    </row>
    <row r="3749" spans="4:4" x14ac:dyDescent="0.25">
      <c r="D3749" s="190"/>
    </row>
    <row r="3750" spans="4:4" x14ac:dyDescent="0.25">
      <c r="D3750" s="190"/>
    </row>
    <row r="3751" spans="4:4" x14ac:dyDescent="0.25">
      <c r="D3751" s="190"/>
    </row>
    <row r="3752" spans="4:4" x14ac:dyDescent="0.25">
      <c r="D3752" s="190"/>
    </row>
    <row r="3753" spans="4:4" x14ac:dyDescent="0.25">
      <c r="D3753" s="190"/>
    </row>
    <row r="3754" spans="4:4" x14ac:dyDescent="0.25">
      <c r="D3754" s="190"/>
    </row>
    <row r="3755" spans="4:4" x14ac:dyDescent="0.25">
      <c r="D3755" s="190"/>
    </row>
    <row r="3756" spans="4:4" x14ac:dyDescent="0.25">
      <c r="D3756" s="190"/>
    </row>
    <row r="3757" spans="4:4" x14ac:dyDescent="0.25">
      <c r="D3757" s="190"/>
    </row>
    <row r="3758" spans="4:4" x14ac:dyDescent="0.25">
      <c r="D3758" s="190"/>
    </row>
    <row r="3759" spans="4:4" x14ac:dyDescent="0.25">
      <c r="D3759" s="190"/>
    </row>
    <row r="3760" spans="4:4" x14ac:dyDescent="0.25">
      <c r="D3760" s="190"/>
    </row>
    <row r="3761" spans="4:4" x14ac:dyDescent="0.25">
      <c r="D3761" s="190"/>
    </row>
    <row r="3762" spans="4:4" x14ac:dyDescent="0.25">
      <c r="D3762" s="190"/>
    </row>
    <row r="3763" spans="4:4" x14ac:dyDescent="0.25">
      <c r="D3763" s="190"/>
    </row>
    <row r="3764" spans="4:4" x14ac:dyDescent="0.25">
      <c r="D3764" s="190"/>
    </row>
    <row r="3765" spans="4:4" x14ac:dyDescent="0.25">
      <c r="D3765" s="190"/>
    </row>
    <row r="3766" spans="4:4" x14ac:dyDescent="0.25">
      <c r="D3766" s="190"/>
    </row>
    <row r="3767" spans="4:4" x14ac:dyDescent="0.25">
      <c r="D3767" s="190"/>
    </row>
    <row r="3768" spans="4:4" x14ac:dyDescent="0.25">
      <c r="D3768" s="190"/>
    </row>
    <row r="3769" spans="4:4" x14ac:dyDescent="0.25">
      <c r="D3769" s="190"/>
    </row>
    <row r="3770" spans="4:4" x14ac:dyDescent="0.25">
      <c r="D3770" s="190"/>
    </row>
    <row r="3771" spans="4:4" x14ac:dyDescent="0.25">
      <c r="D3771" s="190"/>
    </row>
    <row r="3772" spans="4:4" x14ac:dyDescent="0.25">
      <c r="D3772" s="190"/>
    </row>
    <row r="3773" spans="4:4" x14ac:dyDescent="0.25">
      <c r="D3773" s="190"/>
    </row>
    <row r="3774" spans="4:4" x14ac:dyDescent="0.25">
      <c r="D3774" s="190"/>
    </row>
    <row r="3775" spans="4:4" x14ac:dyDescent="0.25">
      <c r="D3775" s="190"/>
    </row>
    <row r="3776" spans="4:4" x14ac:dyDescent="0.25">
      <c r="D3776" s="190"/>
    </row>
    <row r="3777" spans="4:4" x14ac:dyDescent="0.25">
      <c r="D3777" s="190"/>
    </row>
    <row r="3778" spans="4:4" x14ac:dyDescent="0.25">
      <c r="D3778" s="190"/>
    </row>
    <row r="3779" spans="4:4" x14ac:dyDescent="0.25">
      <c r="D3779" s="190"/>
    </row>
    <row r="3780" spans="4:4" x14ac:dyDescent="0.25">
      <c r="D3780" s="190"/>
    </row>
    <row r="3781" spans="4:4" x14ac:dyDescent="0.25">
      <c r="D3781" s="190"/>
    </row>
    <row r="3782" spans="4:4" x14ac:dyDescent="0.25">
      <c r="D3782" s="190"/>
    </row>
    <row r="3783" spans="4:4" x14ac:dyDescent="0.25">
      <c r="D3783" s="190"/>
    </row>
    <row r="3784" spans="4:4" x14ac:dyDescent="0.25">
      <c r="D3784" s="190"/>
    </row>
    <row r="3785" spans="4:4" x14ac:dyDescent="0.25">
      <c r="D3785" s="190"/>
    </row>
    <row r="3786" spans="4:4" x14ac:dyDescent="0.25">
      <c r="D3786" s="190"/>
    </row>
    <row r="3787" spans="4:4" x14ac:dyDescent="0.25">
      <c r="D3787" s="190"/>
    </row>
    <row r="3788" spans="4:4" x14ac:dyDescent="0.25">
      <c r="D3788" s="190"/>
    </row>
    <row r="3789" spans="4:4" x14ac:dyDescent="0.25">
      <c r="D3789" s="190"/>
    </row>
    <row r="3790" spans="4:4" x14ac:dyDescent="0.25">
      <c r="D3790" s="190"/>
    </row>
    <row r="3791" spans="4:4" x14ac:dyDescent="0.25">
      <c r="D3791" s="190"/>
    </row>
    <row r="3792" spans="4:4" x14ac:dyDescent="0.25">
      <c r="D3792" s="190"/>
    </row>
    <row r="3793" spans="4:4" x14ac:dyDescent="0.25">
      <c r="D3793" s="190"/>
    </row>
    <row r="3794" spans="4:4" x14ac:dyDescent="0.25">
      <c r="D3794" s="190"/>
    </row>
    <row r="3795" spans="4:4" x14ac:dyDescent="0.25">
      <c r="D3795" s="190"/>
    </row>
    <row r="3796" spans="4:4" x14ac:dyDescent="0.25">
      <c r="D3796" s="190"/>
    </row>
    <row r="3797" spans="4:4" x14ac:dyDescent="0.25">
      <c r="D3797" s="190"/>
    </row>
    <row r="3798" spans="4:4" x14ac:dyDescent="0.25">
      <c r="D3798" s="190"/>
    </row>
    <row r="3799" spans="4:4" x14ac:dyDescent="0.25">
      <c r="D3799" s="190"/>
    </row>
    <row r="3800" spans="4:4" x14ac:dyDescent="0.25">
      <c r="D3800" s="190"/>
    </row>
    <row r="3801" spans="4:4" x14ac:dyDescent="0.25">
      <c r="D3801" s="190"/>
    </row>
    <row r="3802" spans="4:4" x14ac:dyDescent="0.25">
      <c r="D3802" s="190"/>
    </row>
    <row r="3803" spans="4:4" x14ac:dyDescent="0.25">
      <c r="D3803" s="190"/>
    </row>
    <row r="3804" spans="4:4" x14ac:dyDescent="0.25">
      <c r="D3804" s="190"/>
    </row>
    <row r="3805" spans="4:4" x14ac:dyDescent="0.25">
      <c r="D3805" s="190"/>
    </row>
    <row r="3806" spans="4:4" x14ac:dyDescent="0.25">
      <c r="D3806" s="190"/>
    </row>
    <row r="3807" spans="4:4" x14ac:dyDescent="0.25">
      <c r="D3807" s="190"/>
    </row>
    <row r="3808" spans="4:4" x14ac:dyDescent="0.25">
      <c r="D3808" s="190"/>
    </row>
    <row r="3809" spans="4:4" x14ac:dyDescent="0.25">
      <c r="D3809" s="190"/>
    </row>
    <row r="3810" spans="4:4" x14ac:dyDescent="0.25">
      <c r="D3810" s="190"/>
    </row>
    <row r="3811" spans="4:4" x14ac:dyDescent="0.25">
      <c r="D3811" s="190"/>
    </row>
    <row r="3812" spans="4:4" x14ac:dyDescent="0.25">
      <c r="D3812" s="190"/>
    </row>
    <row r="3813" spans="4:4" x14ac:dyDescent="0.25">
      <c r="D3813" s="190"/>
    </row>
    <row r="3814" spans="4:4" x14ac:dyDescent="0.25">
      <c r="D3814" s="190"/>
    </row>
    <row r="3815" spans="4:4" x14ac:dyDescent="0.25">
      <c r="D3815" s="190"/>
    </row>
    <row r="3816" spans="4:4" x14ac:dyDescent="0.25">
      <c r="D3816" s="190"/>
    </row>
    <row r="3817" spans="4:4" x14ac:dyDescent="0.25">
      <c r="D3817" s="190"/>
    </row>
    <row r="3818" spans="4:4" x14ac:dyDescent="0.25">
      <c r="D3818" s="190"/>
    </row>
    <row r="3819" spans="4:4" x14ac:dyDescent="0.25">
      <c r="D3819" s="190"/>
    </row>
    <row r="3820" spans="4:4" x14ac:dyDescent="0.25">
      <c r="D3820" s="190"/>
    </row>
    <row r="3821" spans="4:4" x14ac:dyDescent="0.25">
      <c r="D3821" s="190"/>
    </row>
    <row r="3822" spans="4:4" x14ac:dyDescent="0.25">
      <c r="D3822" s="190"/>
    </row>
    <row r="3823" spans="4:4" x14ac:dyDescent="0.25">
      <c r="D3823" s="190"/>
    </row>
    <row r="3824" spans="4:4" x14ac:dyDescent="0.25">
      <c r="D3824" s="190"/>
    </row>
    <row r="3825" spans="4:4" x14ac:dyDescent="0.25">
      <c r="D3825" s="190"/>
    </row>
    <row r="3826" spans="4:4" x14ac:dyDescent="0.25">
      <c r="D3826" s="190"/>
    </row>
    <row r="3827" spans="4:4" x14ac:dyDescent="0.25">
      <c r="D3827" s="190"/>
    </row>
    <row r="3828" spans="4:4" x14ac:dyDescent="0.25">
      <c r="D3828" s="190"/>
    </row>
    <row r="3829" spans="4:4" x14ac:dyDescent="0.25">
      <c r="D3829" s="190"/>
    </row>
    <row r="3830" spans="4:4" x14ac:dyDescent="0.25">
      <c r="D3830" s="190"/>
    </row>
    <row r="3831" spans="4:4" x14ac:dyDescent="0.25">
      <c r="D3831" s="190"/>
    </row>
    <row r="3832" spans="4:4" x14ac:dyDescent="0.25">
      <c r="D3832" s="190"/>
    </row>
    <row r="3833" spans="4:4" x14ac:dyDescent="0.25">
      <c r="D3833" s="190"/>
    </row>
    <row r="3834" spans="4:4" x14ac:dyDescent="0.25">
      <c r="D3834" s="190"/>
    </row>
    <row r="3835" spans="4:4" x14ac:dyDescent="0.25">
      <c r="D3835" s="190"/>
    </row>
    <row r="3836" spans="4:4" x14ac:dyDescent="0.25">
      <c r="D3836" s="190"/>
    </row>
    <row r="3837" spans="4:4" x14ac:dyDescent="0.25">
      <c r="D3837" s="190"/>
    </row>
    <row r="3838" spans="4:4" x14ac:dyDescent="0.25">
      <c r="D3838" s="190"/>
    </row>
    <row r="3839" spans="4:4" x14ac:dyDescent="0.25">
      <c r="D3839" s="190"/>
    </row>
    <row r="3840" spans="4:4" x14ac:dyDescent="0.25">
      <c r="D3840" s="190"/>
    </row>
    <row r="3841" spans="4:4" x14ac:dyDescent="0.25">
      <c r="D3841" s="190"/>
    </row>
    <row r="3842" spans="4:4" x14ac:dyDescent="0.25">
      <c r="D3842" s="190"/>
    </row>
    <row r="3843" spans="4:4" x14ac:dyDescent="0.25">
      <c r="D3843" s="190"/>
    </row>
    <row r="3844" spans="4:4" x14ac:dyDescent="0.25">
      <c r="D3844" s="190"/>
    </row>
    <row r="3845" spans="4:4" x14ac:dyDescent="0.25">
      <c r="D3845" s="190"/>
    </row>
    <row r="3846" spans="4:4" x14ac:dyDescent="0.25">
      <c r="D3846" s="190"/>
    </row>
    <row r="3847" spans="4:4" x14ac:dyDescent="0.25">
      <c r="D3847" s="190"/>
    </row>
    <row r="3848" spans="4:4" x14ac:dyDescent="0.25">
      <c r="D3848" s="190"/>
    </row>
    <row r="3849" spans="4:4" x14ac:dyDescent="0.25">
      <c r="D3849" s="190"/>
    </row>
    <row r="3850" spans="4:4" x14ac:dyDescent="0.25">
      <c r="D3850" s="190"/>
    </row>
    <row r="3851" spans="4:4" x14ac:dyDescent="0.25">
      <c r="D3851" s="190"/>
    </row>
    <row r="3852" spans="4:4" x14ac:dyDescent="0.25">
      <c r="D3852" s="190"/>
    </row>
    <row r="3853" spans="4:4" x14ac:dyDescent="0.25">
      <c r="D3853" s="190"/>
    </row>
    <row r="3854" spans="4:4" x14ac:dyDescent="0.25">
      <c r="D3854" s="190"/>
    </row>
    <row r="3855" spans="4:4" x14ac:dyDescent="0.25">
      <c r="D3855" s="190"/>
    </row>
    <row r="3856" spans="4:4" x14ac:dyDescent="0.25">
      <c r="D3856" s="190"/>
    </row>
    <row r="3857" spans="4:4" x14ac:dyDescent="0.25">
      <c r="D3857" s="190"/>
    </row>
    <row r="3858" spans="4:4" x14ac:dyDescent="0.25">
      <c r="D3858" s="190"/>
    </row>
    <row r="3859" spans="4:4" x14ac:dyDescent="0.25">
      <c r="D3859" s="190"/>
    </row>
    <row r="3860" spans="4:4" x14ac:dyDescent="0.25">
      <c r="D3860" s="190"/>
    </row>
    <row r="3861" spans="4:4" x14ac:dyDescent="0.25">
      <c r="D3861" s="190"/>
    </row>
    <row r="3862" spans="4:4" x14ac:dyDescent="0.25">
      <c r="D3862" s="190"/>
    </row>
    <row r="3863" spans="4:4" x14ac:dyDescent="0.25">
      <c r="D3863" s="190"/>
    </row>
    <row r="3864" spans="4:4" x14ac:dyDescent="0.25">
      <c r="D3864" s="190"/>
    </row>
    <row r="3865" spans="4:4" x14ac:dyDescent="0.25">
      <c r="D3865" s="190"/>
    </row>
    <row r="3866" spans="4:4" x14ac:dyDescent="0.25">
      <c r="D3866" s="190"/>
    </row>
    <row r="3867" spans="4:4" x14ac:dyDescent="0.25">
      <c r="D3867" s="190"/>
    </row>
    <row r="3868" spans="4:4" x14ac:dyDescent="0.25">
      <c r="D3868" s="190"/>
    </row>
    <row r="3869" spans="4:4" x14ac:dyDescent="0.25">
      <c r="D3869" s="190"/>
    </row>
    <row r="3870" spans="4:4" x14ac:dyDescent="0.25">
      <c r="D3870" s="190"/>
    </row>
    <row r="3871" spans="4:4" x14ac:dyDescent="0.25">
      <c r="D3871" s="190"/>
    </row>
    <row r="3872" spans="4:4" x14ac:dyDescent="0.25">
      <c r="D3872" s="190"/>
    </row>
    <row r="3873" spans="4:4" x14ac:dyDescent="0.25">
      <c r="D3873" s="190"/>
    </row>
    <row r="3874" spans="4:4" x14ac:dyDescent="0.25">
      <c r="D3874" s="190"/>
    </row>
    <row r="3875" spans="4:4" x14ac:dyDescent="0.25">
      <c r="D3875" s="190"/>
    </row>
    <row r="3876" spans="4:4" x14ac:dyDescent="0.25">
      <c r="D3876" s="190"/>
    </row>
    <row r="3877" spans="4:4" x14ac:dyDescent="0.25">
      <c r="D3877" s="190"/>
    </row>
    <row r="3878" spans="4:4" x14ac:dyDescent="0.25">
      <c r="D3878" s="190"/>
    </row>
    <row r="3879" spans="4:4" x14ac:dyDescent="0.25">
      <c r="D3879" s="190"/>
    </row>
    <row r="3880" spans="4:4" x14ac:dyDescent="0.25">
      <c r="D3880" s="190"/>
    </row>
    <row r="3881" spans="4:4" x14ac:dyDescent="0.25">
      <c r="D3881" s="190"/>
    </row>
    <row r="3882" spans="4:4" x14ac:dyDescent="0.25">
      <c r="D3882" s="190"/>
    </row>
    <row r="3883" spans="4:4" x14ac:dyDescent="0.25">
      <c r="D3883" s="190"/>
    </row>
    <row r="3884" spans="4:4" x14ac:dyDescent="0.25">
      <c r="D3884" s="190"/>
    </row>
    <row r="3885" spans="4:4" x14ac:dyDescent="0.25">
      <c r="D3885" s="190"/>
    </row>
    <row r="3886" spans="4:4" x14ac:dyDescent="0.25">
      <c r="D3886" s="190"/>
    </row>
    <row r="3887" spans="4:4" x14ac:dyDescent="0.25">
      <c r="D3887" s="190"/>
    </row>
    <row r="3888" spans="4:4" x14ac:dyDescent="0.25">
      <c r="D3888" s="190"/>
    </row>
    <row r="3889" spans="4:4" x14ac:dyDescent="0.25">
      <c r="D3889" s="190"/>
    </row>
    <row r="3890" spans="4:4" x14ac:dyDescent="0.25">
      <c r="D3890" s="190"/>
    </row>
    <row r="3891" spans="4:4" x14ac:dyDescent="0.25">
      <c r="D3891" s="190"/>
    </row>
    <row r="3892" spans="4:4" x14ac:dyDescent="0.25">
      <c r="D3892" s="190"/>
    </row>
    <row r="3893" spans="4:4" x14ac:dyDescent="0.25">
      <c r="D3893" s="190"/>
    </row>
    <row r="3894" spans="4:4" x14ac:dyDescent="0.25">
      <c r="D3894" s="190"/>
    </row>
    <row r="3895" spans="4:4" x14ac:dyDescent="0.25">
      <c r="D3895" s="190"/>
    </row>
    <row r="3896" spans="4:4" x14ac:dyDescent="0.25">
      <c r="D3896" s="190"/>
    </row>
    <row r="3897" spans="4:4" x14ac:dyDescent="0.25">
      <c r="D3897" s="190"/>
    </row>
    <row r="3898" spans="4:4" x14ac:dyDescent="0.25">
      <c r="D3898" s="190"/>
    </row>
    <row r="3899" spans="4:4" x14ac:dyDescent="0.25">
      <c r="D3899" s="190"/>
    </row>
    <row r="3900" spans="4:4" x14ac:dyDescent="0.25">
      <c r="D3900" s="190"/>
    </row>
    <row r="3901" spans="4:4" x14ac:dyDescent="0.25">
      <c r="D3901" s="190"/>
    </row>
    <row r="3902" spans="4:4" x14ac:dyDescent="0.25">
      <c r="D3902" s="190"/>
    </row>
    <row r="3903" spans="4:4" x14ac:dyDescent="0.25">
      <c r="D3903" s="190"/>
    </row>
    <row r="3904" spans="4:4" x14ac:dyDescent="0.25">
      <c r="D3904" s="190"/>
    </row>
    <row r="3905" spans="4:4" x14ac:dyDescent="0.25">
      <c r="D3905" s="190"/>
    </row>
    <row r="3906" spans="4:4" x14ac:dyDescent="0.25">
      <c r="D3906" s="190"/>
    </row>
    <row r="3907" spans="4:4" x14ac:dyDescent="0.25">
      <c r="D3907" s="190"/>
    </row>
    <row r="3908" spans="4:4" x14ac:dyDescent="0.25">
      <c r="D3908" s="190"/>
    </row>
    <row r="3909" spans="4:4" x14ac:dyDescent="0.25">
      <c r="D3909" s="190"/>
    </row>
    <row r="3910" spans="4:4" x14ac:dyDescent="0.25">
      <c r="D3910" s="190"/>
    </row>
    <row r="3911" spans="4:4" x14ac:dyDescent="0.25">
      <c r="D3911" s="190"/>
    </row>
    <row r="3912" spans="4:4" x14ac:dyDescent="0.25">
      <c r="D3912" s="190"/>
    </row>
    <row r="3913" spans="4:4" x14ac:dyDescent="0.25">
      <c r="D3913" s="190"/>
    </row>
    <row r="3914" spans="4:4" x14ac:dyDescent="0.25">
      <c r="D3914" s="190"/>
    </row>
    <row r="3915" spans="4:4" x14ac:dyDescent="0.25">
      <c r="D3915" s="190"/>
    </row>
    <row r="3916" spans="4:4" x14ac:dyDescent="0.25">
      <c r="D3916" s="190"/>
    </row>
    <row r="3917" spans="4:4" x14ac:dyDescent="0.25">
      <c r="D3917" s="190"/>
    </row>
    <row r="3918" spans="4:4" x14ac:dyDescent="0.25">
      <c r="D3918" s="190"/>
    </row>
    <row r="3919" spans="4:4" x14ac:dyDescent="0.25">
      <c r="D3919" s="190"/>
    </row>
    <row r="3920" spans="4:4" x14ac:dyDescent="0.25">
      <c r="D3920" s="190"/>
    </row>
    <row r="3921" spans="4:4" x14ac:dyDescent="0.25">
      <c r="D3921" s="190"/>
    </row>
    <row r="3922" spans="4:4" x14ac:dyDescent="0.25">
      <c r="D3922" s="190"/>
    </row>
    <row r="3923" spans="4:4" x14ac:dyDescent="0.25">
      <c r="D3923" s="190"/>
    </row>
    <row r="3924" spans="4:4" x14ac:dyDescent="0.25">
      <c r="D3924" s="190"/>
    </row>
    <row r="3925" spans="4:4" x14ac:dyDescent="0.25">
      <c r="D3925" s="190"/>
    </row>
    <row r="3926" spans="4:4" x14ac:dyDescent="0.25">
      <c r="D3926" s="190"/>
    </row>
    <row r="3927" spans="4:4" x14ac:dyDescent="0.25">
      <c r="D3927" s="190"/>
    </row>
    <row r="3928" spans="4:4" x14ac:dyDescent="0.25">
      <c r="D3928" s="190"/>
    </row>
    <row r="3929" spans="4:4" x14ac:dyDescent="0.25">
      <c r="D3929" s="190"/>
    </row>
    <row r="3930" spans="4:4" x14ac:dyDescent="0.25">
      <c r="D3930" s="190"/>
    </row>
    <row r="3931" spans="4:4" x14ac:dyDescent="0.25">
      <c r="D3931" s="190"/>
    </row>
    <row r="3932" spans="4:4" x14ac:dyDescent="0.25">
      <c r="D3932" s="190"/>
    </row>
    <row r="3933" spans="4:4" x14ac:dyDescent="0.25">
      <c r="D3933" s="190"/>
    </row>
    <row r="3934" spans="4:4" x14ac:dyDescent="0.25">
      <c r="D3934" s="190"/>
    </row>
    <row r="3935" spans="4:4" x14ac:dyDescent="0.25">
      <c r="D3935" s="190"/>
    </row>
    <row r="3936" spans="4:4" x14ac:dyDescent="0.25">
      <c r="D3936" s="190"/>
    </row>
    <row r="3937" spans="4:4" x14ac:dyDescent="0.25">
      <c r="D3937" s="190"/>
    </row>
    <row r="3938" spans="4:4" x14ac:dyDescent="0.25">
      <c r="D3938" s="190"/>
    </row>
    <row r="3939" spans="4:4" x14ac:dyDescent="0.25">
      <c r="D3939" s="190"/>
    </row>
    <row r="3940" spans="4:4" x14ac:dyDescent="0.25">
      <c r="D3940" s="190"/>
    </row>
    <row r="3941" spans="4:4" x14ac:dyDescent="0.25">
      <c r="D3941" s="190"/>
    </row>
    <row r="3942" spans="4:4" x14ac:dyDescent="0.25">
      <c r="D3942" s="190"/>
    </row>
    <row r="3943" spans="4:4" x14ac:dyDescent="0.25">
      <c r="D3943" s="190"/>
    </row>
    <row r="3944" spans="4:4" x14ac:dyDescent="0.25">
      <c r="D3944" s="190"/>
    </row>
    <row r="3945" spans="4:4" x14ac:dyDescent="0.25">
      <c r="D3945" s="190"/>
    </row>
    <row r="3946" spans="4:4" x14ac:dyDescent="0.25">
      <c r="D3946" s="190"/>
    </row>
    <row r="3947" spans="4:4" x14ac:dyDescent="0.25">
      <c r="D3947" s="190"/>
    </row>
    <row r="3948" spans="4:4" x14ac:dyDescent="0.25">
      <c r="D3948" s="190"/>
    </row>
    <row r="3949" spans="4:4" x14ac:dyDescent="0.25">
      <c r="D3949" s="190"/>
    </row>
    <row r="3950" spans="4:4" x14ac:dyDescent="0.25">
      <c r="D3950" s="190"/>
    </row>
    <row r="3951" spans="4:4" x14ac:dyDescent="0.25">
      <c r="D3951" s="190"/>
    </row>
    <row r="3952" spans="4:4" x14ac:dyDescent="0.25">
      <c r="D3952" s="190"/>
    </row>
    <row r="3953" spans="4:4" x14ac:dyDescent="0.25">
      <c r="D3953" s="190"/>
    </row>
    <row r="3954" spans="4:4" x14ac:dyDescent="0.25">
      <c r="D3954" s="190"/>
    </row>
    <row r="3955" spans="4:4" x14ac:dyDescent="0.25">
      <c r="D3955" s="190"/>
    </row>
    <row r="3956" spans="4:4" x14ac:dyDescent="0.25">
      <c r="D3956" s="190"/>
    </row>
    <row r="3957" spans="4:4" x14ac:dyDescent="0.25">
      <c r="D3957" s="190"/>
    </row>
    <row r="3958" spans="4:4" x14ac:dyDescent="0.25">
      <c r="D3958" s="190"/>
    </row>
    <row r="3959" spans="4:4" x14ac:dyDescent="0.25">
      <c r="D3959" s="190"/>
    </row>
    <row r="3960" spans="4:4" x14ac:dyDescent="0.25">
      <c r="D3960" s="190"/>
    </row>
    <row r="3961" spans="4:4" x14ac:dyDescent="0.25">
      <c r="D3961" s="190"/>
    </row>
    <row r="3962" spans="4:4" x14ac:dyDescent="0.25">
      <c r="D3962" s="190"/>
    </row>
    <row r="3963" spans="4:4" x14ac:dyDescent="0.25">
      <c r="D3963" s="190"/>
    </row>
    <row r="3964" spans="4:4" x14ac:dyDescent="0.25">
      <c r="D3964" s="190"/>
    </row>
    <row r="3965" spans="4:4" x14ac:dyDescent="0.25">
      <c r="D3965" s="190"/>
    </row>
    <row r="3966" spans="4:4" x14ac:dyDescent="0.25">
      <c r="D3966" s="190"/>
    </row>
    <row r="3967" spans="4:4" x14ac:dyDescent="0.25">
      <c r="D3967" s="190"/>
    </row>
    <row r="3968" spans="4:4" x14ac:dyDescent="0.25">
      <c r="D3968" s="190"/>
    </row>
    <row r="3969" spans="4:4" x14ac:dyDescent="0.25">
      <c r="D3969" s="190"/>
    </row>
    <row r="3970" spans="4:4" x14ac:dyDescent="0.25">
      <c r="D3970" s="190"/>
    </row>
    <row r="3971" spans="4:4" x14ac:dyDescent="0.25">
      <c r="D3971" s="190"/>
    </row>
    <row r="3972" spans="4:4" x14ac:dyDescent="0.25">
      <c r="D3972" s="190"/>
    </row>
    <row r="3973" spans="4:4" x14ac:dyDescent="0.25">
      <c r="D3973" s="190"/>
    </row>
    <row r="3974" spans="4:4" x14ac:dyDescent="0.25">
      <c r="D3974" s="190"/>
    </row>
    <row r="3975" spans="4:4" x14ac:dyDescent="0.25">
      <c r="D3975" s="190"/>
    </row>
    <row r="3976" spans="4:4" x14ac:dyDescent="0.25">
      <c r="D3976" s="190"/>
    </row>
    <row r="3977" spans="4:4" x14ac:dyDescent="0.25">
      <c r="D3977" s="190"/>
    </row>
    <row r="3978" spans="4:4" x14ac:dyDescent="0.25">
      <c r="D3978" s="190"/>
    </row>
    <row r="3979" spans="4:4" x14ac:dyDescent="0.25">
      <c r="D3979" s="190"/>
    </row>
    <row r="3980" spans="4:4" x14ac:dyDescent="0.25">
      <c r="D3980" s="190"/>
    </row>
    <row r="3981" spans="4:4" x14ac:dyDescent="0.25">
      <c r="D3981" s="190"/>
    </row>
    <row r="3982" spans="4:4" x14ac:dyDescent="0.25">
      <c r="D3982" s="190"/>
    </row>
    <row r="3983" spans="4:4" x14ac:dyDescent="0.25">
      <c r="D3983" s="190"/>
    </row>
    <row r="3984" spans="4:4" x14ac:dyDescent="0.25">
      <c r="D3984" s="190"/>
    </row>
    <row r="3985" spans="4:4" x14ac:dyDescent="0.25">
      <c r="D3985" s="190"/>
    </row>
    <row r="3986" spans="4:4" x14ac:dyDescent="0.25">
      <c r="D3986" s="190"/>
    </row>
    <row r="3987" spans="4:4" x14ac:dyDescent="0.25">
      <c r="D3987" s="190"/>
    </row>
    <row r="3988" spans="4:4" x14ac:dyDescent="0.25">
      <c r="D3988" s="190"/>
    </row>
    <row r="3989" spans="4:4" x14ac:dyDescent="0.25">
      <c r="D3989" s="190"/>
    </row>
    <row r="3990" spans="4:4" x14ac:dyDescent="0.25">
      <c r="D3990" s="190"/>
    </row>
    <row r="3991" spans="4:4" x14ac:dyDescent="0.25">
      <c r="D3991" s="190"/>
    </row>
    <row r="3992" spans="4:4" x14ac:dyDescent="0.25">
      <c r="D3992" s="190"/>
    </row>
    <row r="3993" spans="4:4" x14ac:dyDescent="0.25">
      <c r="D3993" s="190"/>
    </row>
    <row r="3994" spans="4:4" x14ac:dyDescent="0.25">
      <c r="D3994" s="190"/>
    </row>
    <row r="3995" spans="4:4" x14ac:dyDescent="0.25">
      <c r="D3995" s="190"/>
    </row>
    <row r="3996" spans="4:4" x14ac:dyDescent="0.25">
      <c r="D3996" s="190"/>
    </row>
    <row r="3997" spans="4:4" x14ac:dyDescent="0.25">
      <c r="D3997" s="190"/>
    </row>
    <row r="3998" spans="4:4" x14ac:dyDescent="0.25">
      <c r="D3998" s="190"/>
    </row>
    <row r="3999" spans="4:4" x14ac:dyDescent="0.25">
      <c r="D3999" s="190"/>
    </row>
    <row r="4000" spans="4:4" x14ac:dyDescent="0.25">
      <c r="D4000" s="190"/>
    </row>
    <row r="4001" spans="4:4" x14ac:dyDescent="0.25">
      <c r="D4001" s="190"/>
    </row>
    <row r="4002" spans="4:4" x14ac:dyDescent="0.25">
      <c r="D4002" s="190"/>
    </row>
    <row r="4003" spans="4:4" x14ac:dyDescent="0.25">
      <c r="D4003" s="190"/>
    </row>
    <row r="4004" spans="4:4" x14ac:dyDescent="0.25">
      <c r="D4004" s="190"/>
    </row>
    <row r="4005" spans="4:4" x14ac:dyDescent="0.25">
      <c r="D4005" s="190"/>
    </row>
    <row r="4006" spans="4:4" x14ac:dyDescent="0.25">
      <c r="D4006" s="190"/>
    </row>
    <row r="4007" spans="4:4" x14ac:dyDescent="0.25">
      <c r="D4007" s="190"/>
    </row>
    <row r="4008" spans="4:4" x14ac:dyDescent="0.25">
      <c r="D4008" s="190"/>
    </row>
    <row r="4009" spans="4:4" x14ac:dyDescent="0.25">
      <c r="D4009" s="190"/>
    </row>
    <row r="4010" spans="4:4" x14ac:dyDescent="0.25">
      <c r="D4010" s="190"/>
    </row>
    <row r="4011" spans="4:4" x14ac:dyDescent="0.25">
      <c r="D4011" s="190"/>
    </row>
    <row r="4012" spans="4:4" x14ac:dyDescent="0.25">
      <c r="D4012" s="190"/>
    </row>
    <row r="4013" spans="4:4" x14ac:dyDescent="0.25">
      <c r="D4013" s="190"/>
    </row>
    <row r="4014" spans="4:4" x14ac:dyDescent="0.25">
      <c r="D4014" s="190"/>
    </row>
    <row r="4015" spans="4:4" x14ac:dyDescent="0.25">
      <c r="D4015" s="190"/>
    </row>
    <row r="4016" spans="4:4" x14ac:dyDescent="0.25">
      <c r="D4016" s="190"/>
    </row>
    <row r="4017" spans="4:4" x14ac:dyDescent="0.25">
      <c r="D4017" s="190"/>
    </row>
    <row r="4018" spans="4:4" x14ac:dyDescent="0.25">
      <c r="D4018" s="190"/>
    </row>
    <row r="4019" spans="4:4" x14ac:dyDescent="0.25">
      <c r="D4019" s="190"/>
    </row>
    <row r="4020" spans="4:4" x14ac:dyDescent="0.25">
      <c r="D4020" s="190"/>
    </row>
    <row r="4021" spans="4:4" x14ac:dyDescent="0.25">
      <c r="D4021" s="190"/>
    </row>
    <row r="4022" spans="4:4" x14ac:dyDescent="0.25">
      <c r="D4022" s="190"/>
    </row>
    <row r="4023" spans="4:4" x14ac:dyDescent="0.25">
      <c r="D4023" s="190"/>
    </row>
    <row r="4024" spans="4:4" x14ac:dyDescent="0.25">
      <c r="D4024" s="190"/>
    </row>
    <row r="4025" spans="4:4" x14ac:dyDescent="0.25">
      <c r="D4025" s="190"/>
    </row>
    <row r="4026" spans="4:4" x14ac:dyDescent="0.25">
      <c r="D4026" s="190"/>
    </row>
    <row r="4027" spans="4:4" x14ac:dyDescent="0.25">
      <c r="D4027" s="190"/>
    </row>
    <row r="4028" spans="4:4" x14ac:dyDescent="0.25">
      <c r="D4028" s="190"/>
    </row>
    <row r="4029" spans="4:4" x14ac:dyDescent="0.25">
      <c r="D4029" s="190"/>
    </row>
    <row r="4030" spans="4:4" x14ac:dyDescent="0.25">
      <c r="D4030" s="190"/>
    </row>
    <row r="4031" spans="4:4" x14ac:dyDescent="0.25">
      <c r="D4031" s="190"/>
    </row>
    <row r="4032" spans="4:4" x14ac:dyDescent="0.25">
      <c r="D4032" s="190"/>
    </row>
    <row r="4033" spans="4:4" x14ac:dyDescent="0.25">
      <c r="D4033" s="190"/>
    </row>
    <row r="4034" spans="4:4" x14ac:dyDescent="0.25">
      <c r="D4034" s="190"/>
    </row>
    <row r="4035" spans="4:4" x14ac:dyDescent="0.25">
      <c r="D4035" s="190"/>
    </row>
    <row r="4036" spans="4:4" x14ac:dyDescent="0.25">
      <c r="D4036" s="190"/>
    </row>
    <row r="4037" spans="4:4" x14ac:dyDescent="0.25">
      <c r="D4037" s="190"/>
    </row>
    <row r="4038" spans="4:4" x14ac:dyDescent="0.25">
      <c r="D4038" s="190"/>
    </row>
    <row r="4039" spans="4:4" x14ac:dyDescent="0.25">
      <c r="D4039" s="190"/>
    </row>
    <row r="4040" spans="4:4" x14ac:dyDescent="0.25">
      <c r="D4040" s="190"/>
    </row>
    <row r="4041" spans="4:4" x14ac:dyDescent="0.25">
      <c r="D4041" s="190"/>
    </row>
    <row r="4042" spans="4:4" x14ac:dyDescent="0.25">
      <c r="D4042" s="190"/>
    </row>
    <row r="4043" spans="4:4" x14ac:dyDescent="0.25">
      <c r="D4043" s="190"/>
    </row>
    <row r="4044" spans="4:4" x14ac:dyDescent="0.25">
      <c r="D4044" s="190"/>
    </row>
    <row r="4045" spans="4:4" x14ac:dyDescent="0.25">
      <c r="D4045" s="190"/>
    </row>
    <row r="4046" spans="4:4" x14ac:dyDescent="0.25">
      <c r="D4046" s="190"/>
    </row>
    <row r="4047" spans="4:4" x14ac:dyDescent="0.25">
      <c r="D4047" s="190"/>
    </row>
    <row r="4048" spans="4:4" x14ac:dyDescent="0.25">
      <c r="D4048" s="190"/>
    </row>
    <row r="4049" spans="4:4" x14ac:dyDescent="0.25">
      <c r="D4049" s="190"/>
    </row>
    <row r="4050" spans="4:4" x14ac:dyDescent="0.25">
      <c r="D4050" s="190"/>
    </row>
    <row r="4051" spans="4:4" x14ac:dyDescent="0.25">
      <c r="D4051" s="190"/>
    </row>
    <row r="4052" spans="4:4" x14ac:dyDescent="0.25">
      <c r="D4052" s="190"/>
    </row>
    <row r="4053" spans="4:4" x14ac:dyDescent="0.25">
      <c r="D4053" s="190"/>
    </row>
    <row r="4054" spans="4:4" x14ac:dyDescent="0.25">
      <c r="D4054" s="190"/>
    </row>
    <row r="4055" spans="4:4" x14ac:dyDescent="0.25">
      <c r="D4055" s="190"/>
    </row>
    <row r="4056" spans="4:4" x14ac:dyDescent="0.25">
      <c r="D4056" s="190"/>
    </row>
    <row r="4057" spans="4:4" x14ac:dyDescent="0.25">
      <c r="D4057" s="190"/>
    </row>
    <row r="4058" spans="4:4" x14ac:dyDescent="0.25">
      <c r="D4058" s="190"/>
    </row>
    <row r="4059" spans="4:4" x14ac:dyDescent="0.25">
      <c r="D4059" s="190"/>
    </row>
    <row r="4060" spans="4:4" x14ac:dyDescent="0.25">
      <c r="D4060" s="190"/>
    </row>
    <row r="4061" spans="4:4" x14ac:dyDescent="0.25">
      <c r="D4061" s="190"/>
    </row>
    <row r="4062" spans="4:4" x14ac:dyDescent="0.25">
      <c r="D4062" s="190"/>
    </row>
    <row r="4063" spans="4:4" x14ac:dyDescent="0.25">
      <c r="D4063" s="190"/>
    </row>
    <row r="4064" spans="4:4" x14ac:dyDescent="0.25">
      <c r="D4064" s="190"/>
    </row>
    <row r="4065" spans="4:4" x14ac:dyDescent="0.25">
      <c r="D4065" s="190"/>
    </row>
    <row r="4066" spans="4:4" x14ac:dyDescent="0.25">
      <c r="D4066" s="190"/>
    </row>
    <row r="4067" spans="4:4" x14ac:dyDescent="0.25">
      <c r="D4067" s="190"/>
    </row>
    <row r="4068" spans="4:4" x14ac:dyDescent="0.25">
      <c r="D4068" s="190"/>
    </row>
    <row r="4069" spans="4:4" x14ac:dyDescent="0.25">
      <c r="D4069" s="190"/>
    </row>
    <row r="4070" spans="4:4" x14ac:dyDescent="0.25">
      <c r="D4070" s="190"/>
    </row>
    <row r="4071" spans="4:4" x14ac:dyDescent="0.25">
      <c r="D4071" s="190"/>
    </row>
    <row r="4072" spans="4:4" x14ac:dyDescent="0.25">
      <c r="D4072" s="190"/>
    </row>
    <row r="4073" spans="4:4" x14ac:dyDescent="0.25">
      <c r="D4073" s="190"/>
    </row>
    <row r="4074" spans="4:4" x14ac:dyDescent="0.25">
      <c r="D4074" s="190"/>
    </row>
    <row r="4075" spans="4:4" x14ac:dyDescent="0.25">
      <c r="D4075" s="190"/>
    </row>
    <row r="4076" spans="4:4" x14ac:dyDescent="0.25">
      <c r="D4076" s="190"/>
    </row>
    <row r="4077" spans="4:4" x14ac:dyDescent="0.25">
      <c r="D4077" s="190"/>
    </row>
    <row r="4078" spans="4:4" x14ac:dyDescent="0.25">
      <c r="D4078" s="190"/>
    </row>
    <row r="4079" spans="4:4" x14ac:dyDescent="0.25">
      <c r="D4079" s="190"/>
    </row>
    <row r="4080" spans="4:4" x14ac:dyDescent="0.25">
      <c r="D4080" s="190"/>
    </row>
    <row r="4081" spans="4:4" x14ac:dyDescent="0.25">
      <c r="D4081" s="190"/>
    </row>
    <row r="4082" spans="4:4" x14ac:dyDescent="0.25">
      <c r="D4082" s="190"/>
    </row>
    <row r="4083" spans="4:4" x14ac:dyDescent="0.25">
      <c r="D4083" s="190"/>
    </row>
    <row r="4084" spans="4:4" x14ac:dyDescent="0.25">
      <c r="D4084" s="190"/>
    </row>
    <row r="4085" spans="4:4" x14ac:dyDescent="0.25">
      <c r="D4085" s="190"/>
    </row>
    <row r="4086" spans="4:4" x14ac:dyDescent="0.25">
      <c r="D4086" s="190"/>
    </row>
    <row r="4087" spans="4:4" x14ac:dyDescent="0.25">
      <c r="D4087" s="190"/>
    </row>
    <row r="4088" spans="4:4" x14ac:dyDescent="0.25">
      <c r="D4088" s="190"/>
    </row>
    <row r="4089" spans="4:4" x14ac:dyDescent="0.25">
      <c r="D4089" s="190"/>
    </row>
    <row r="4090" spans="4:4" x14ac:dyDescent="0.25">
      <c r="D4090" s="190"/>
    </row>
    <row r="4091" spans="4:4" x14ac:dyDescent="0.25">
      <c r="D4091" s="190"/>
    </row>
    <row r="4092" spans="4:4" x14ac:dyDescent="0.25">
      <c r="D4092" s="190"/>
    </row>
    <row r="4093" spans="4:4" x14ac:dyDescent="0.25">
      <c r="D4093" s="190"/>
    </row>
    <row r="4094" spans="4:4" x14ac:dyDescent="0.25">
      <c r="D4094" s="190"/>
    </row>
    <row r="4095" spans="4:4" x14ac:dyDescent="0.25">
      <c r="D4095" s="190"/>
    </row>
    <row r="4096" spans="4:4" x14ac:dyDescent="0.25">
      <c r="D4096" s="190"/>
    </row>
    <row r="4097" spans="4:4" x14ac:dyDescent="0.25">
      <c r="D4097" s="190"/>
    </row>
    <row r="4098" spans="4:4" x14ac:dyDescent="0.25">
      <c r="D4098" s="190"/>
    </row>
    <row r="4099" spans="4:4" x14ac:dyDescent="0.25">
      <c r="D4099" s="190"/>
    </row>
    <row r="4100" spans="4:4" x14ac:dyDescent="0.25">
      <c r="D4100" s="190"/>
    </row>
    <row r="4101" spans="4:4" x14ac:dyDescent="0.25">
      <c r="D4101" s="190"/>
    </row>
    <row r="4102" spans="4:4" x14ac:dyDescent="0.25">
      <c r="D4102" s="190"/>
    </row>
    <row r="4103" spans="4:4" x14ac:dyDescent="0.25">
      <c r="D4103" s="190"/>
    </row>
    <row r="4104" spans="4:4" x14ac:dyDescent="0.25">
      <c r="D4104" s="190"/>
    </row>
    <row r="4105" spans="4:4" x14ac:dyDescent="0.25">
      <c r="D4105" s="190"/>
    </row>
    <row r="4106" spans="4:4" x14ac:dyDescent="0.25">
      <c r="D4106" s="190"/>
    </row>
    <row r="4107" spans="4:4" x14ac:dyDescent="0.25">
      <c r="D4107" s="190"/>
    </row>
    <row r="4108" spans="4:4" x14ac:dyDescent="0.25">
      <c r="D4108" s="190"/>
    </row>
    <row r="4109" spans="4:4" x14ac:dyDescent="0.25">
      <c r="D4109" s="190"/>
    </row>
    <row r="4110" spans="4:4" x14ac:dyDescent="0.25">
      <c r="D4110" s="190"/>
    </row>
    <row r="4111" spans="4:4" x14ac:dyDescent="0.25">
      <c r="D4111" s="190"/>
    </row>
    <row r="4112" spans="4:4" x14ac:dyDescent="0.25">
      <c r="D4112" s="190"/>
    </row>
    <row r="4113" spans="4:4" x14ac:dyDescent="0.25">
      <c r="D4113" s="190"/>
    </row>
    <row r="4114" spans="4:4" x14ac:dyDescent="0.25">
      <c r="D4114" s="190"/>
    </row>
    <row r="4115" spans="4:4" x14ac:dyDescent="0.25">
      <c r="D4115" s="190"/>
    </row>
    <row r="4116" spans="4:4" x14ac:dyDescent="0.25">
      <c r="D4116" s="190"/>
    </row>
    <row r="4117" spans="4:4" x14ac:dyDescent="0.25">
      <c r="D4117" s="190"/>
    </row>
    <row r="4118" spans="4:4" x14ac:dyDescent="0.25">
      <c r="D4118" s="190"/>
    </row>
    <row r="4119" spans="4:4" x14ac:dyDescent="0.25">
      <c r="D4119" s="190"/>
    </row>
    <row r="4120" spans="4:4" x14ac:dyDescent="0.25">
      <c r="D4120" s="190"/>
    </row>
    <row r="4121" spans="4:4" x14ac:dyDescent="0.25">
      <c r="D4121" s="190"/>
    </row>
    <row r="4122" spans="4:4" x14ac:dyDescent="0.25">
      <c r="D4122" s="190"/>
    </row>
    <row r="4123" spans="4:4" x14ac:dyDescent="0.25">
      <c r="D4123" s="190"/>
    </row>
    <row r="4124" spans="4:4" x14ac:dyDescent="0.25">
      <c r="D4124" s="190"/>
    </row>
    <row r="4125" spans="4:4" x14ac:dyDescent="0.25">
      <c r="D4125" s="190"/>
    </row>
    <row r="4126" spans="4:4" x14ac:dyDescent="0.25">
      <c r="D4126" s="190"/>
    </row>
    <row r="4127" spans="4:4" x14ac:dyDescent="0.25">
      <c r="D4127" s="190"/>
    </row>
    <row r="4128" spans="4:4" x14ac:dyDescent="0.25">
      <c r="D4128" s="190"/>
    </row>
    <row r="4129" spans="4:4" x14ac:dyDescent="0.25">
      <c r="D4129" s="190"/>
    </row>
    <row r="4130" spans="4:4" x14ac:dyDescent="0.25">
      <c r="D4130" s="190"/>
    </row>
    <row r="4131" spans="4:4" x14ac:dyDescent="0.25">
      <c r="D4131" s="190"/>
    </row>
    <row r="4132" spans="4:4" x14ac:dyDescent="0.25">
      <c r="D4132" s="190"/>
    </row>
    <row r="4133" spans="4:4" x14ac:dyDescent="0.25">
      <c r="D4133" s="190"/>
    </row>
    <row r="4134" spans="4:4" x14ac:dyDescent="0.25">
      <c r="D4134" s="190"/>
    </row>
    <row r="4135" spans="4:4" x14ac:dyDescent="0.25">
      <c r="D4135" s="190"/>
    </row>
    <row r="4136" spans="4:4" x14ac:dyDescent="0.25">
      <c r="D4136" s="190"/>
    </row>
    <row r="4137" spans="4:4" x14ac:dyDescent="0.25">
      <c r="D4137" s="190"/>
    </row>
    <row r="4138" spans="4:4" x14ac:dyDescent="0.25">
      <c r="D4138" s="190"/>
    </row>
    <row r="4139" spans="4:4" x14ac:dyDescent="0.25">
      <c r="D4139" s="190"/>
    </row>
    <row r="4140" spans="4:4" x14ac:dyDescent="0.25">
      <c r="D4140" s="190"/>
    </row>
    <row r="4141" spans="4:4" x14ac:dyDescent="0.25">
      <c r="D4141" s="190"/>
    </row>
    <row r="4142" spans="4:4" x14ac:dyDescent="0.25">
      <c r="D4142" s="190"/>
    </row>
    <row r="4143" spans="4:4" x14ac:dyDescent="0.25">
      <c r="D4143" s="190"/>
    </row>
    <row r="4144" spans="4:4" x14ac:dyDescent="0.25">
      <c r="D4144" s="190"/>
    </row>
    <row r="4145" spans="4:4" x14ac:dyDescent="0.25">
      <c r="D4145" s="190"/>
    </row>
    <row r="4146" spans="4:4" x14ac:dyDescent="0.25">
      <c r="D4146" s="190"/>
    </row>
    <row r="4147" spans="4:4" x14ac:dyDescent="0.25">
      <c r="D4147" s="190"/>
    </row>
    <row r="4148" spans="4:4" x14ac:dyDescent="0.25">
      <c r="D4148" s="190"/>
    </row>
    <row r="4149" spans="4:4" x14ac:dyDescent="0.25">
      <c r="D4149" s="190"/>
    </row>
    <row r="4150" spans="4:4" x14ac:dyDescent="0.25">
      <c r="D4150" s="190"/>
    </row>
    <row r="4151" spans="4:4" x14ac:dyDescent="0.25">
      <c r="D4151" s="190"/>
    </row>
    <row r="4152" spans="4:4" x14ac:dyDescent="0.25">
      <c r="D4152" s="190"/>
    </row>
    <row r="4153" spans="4:4" x14ac:dyDescent="0.25">
      <c r="D4153" s="190"/>
    </row>
    <row r="4154" spans="4:4" x14ac:dyDescent="0.25">
      <c r="D4154" s="190"/>
    </row>
    <row r="4155" spans="4:4" x14ac:dyDescent="0.25">
      <c r="D4155" s="190"/>
    </row>
    <row r="4156" spans="4:4" x14ac:dyDescent="0.25">
      <c r="D4156" s="190"/>
    </row>
    <row r="4157" spans="4:4" x14ac:dyDescent="0.25">
      <c r="D4157" s="190"/>
    </row>
    <row r="4158" spans="4:4" x14ac:dyDescent="0.25">
      <c r="D4158" s="190"/>
    </row>
    <row r="4159" spans="4:4" x14ac:dyDescent="0.25">
      <c r="D4159" s="190"/>
    </row>
    <row r="4160" spans="4:4" x14ac:dyDescent="0.25">
      <c r="D4160" s="190"/>
    </row>
    <row r="4161" spans="4:4" x14ac:dyDescent="0.25">
      <c r="D4161" s="190"/>
    </row>
    <row r="4162" spans="4:4" x14ac:dyDescent="0.25">
      <c r="D4162" s="190"/>
    </row>
    <row r="4163" spans="4:4" x14ac:dyDescent="0.25">
      <c r="D4163" s="190"/>
    </row>
    <row r="4164" spans="4:4" x14ac:dyDescent="0.25">
      <c r="D4164" s="190"/>
    </row>
    <row r="4165" spans="4:4" x14ac:dyDescent="0.25">
      <c r="D4165" s="190"/>
    </row>
    <row r="4166" spans="4:4" x14ac:dyDescent="0.25">
      <c r="D4166" s="190"/>
    </row>
    <row r="4167" spans="4:4" x14ac:dyDescent="0.25">
      <c r="D4167" s="190"/>
    </row>
    <row r="4168" spans="4:4" x14ac:dyDescent="0.25">
      <c r="D4168" s="190"/>
    </row>
    <row r="4169" spans="4:4" x14ac:dyDescent="0.25">
      <c r="D4169" s="190"/>
    </row>
    <row r="4170" spans="4:4" x14ac:dyDescent="0.25">
      <c r="D4170" s="190"/>
    </row>
    <row r="4171" spans="4:4" x14ac:dyDescent="0.25">
      <c r="D4171" s="190"/>
    </row>
    <row r="4172" spans="4:4" x14ac:dyDescent="0.25">
      <c r="D4172" s="190"/>
    </row>
    <row r="4173" spans="4:4" x14ac:dyDescent="0.25">
      <c r="D4173" s="190"/>
    </row>
    <row r="4174" spans="4:4" x14ac:dyDescent="0.25">
      <c r="D4174" s="190"/>
    </row>
    <row r="4175" spans="4:4" x14ac:dyDescent="0.25">
      <c r="D4175" s="190"/>
    </row>
    <row r="4176" spans="4:4" x14ac:dyDescent="0.25">
      <c r="D4176" s="190"/>
    </row>
    <row r="4177" spans="4:4" x14ac:dyDescent="0.25">
      <c r="D4177" s="190"/>
    </row>
    <row r="4178" spans="4:4" x14ac:dyDescent="0.25">
      <c r="D4178" s="190"/>
    </row>
    <row r="4179" spans="4:4" x14ac:dyDescent="0.25">
      <c r="D4179" s="190"/>
    </row>
    <row r="4180" spans="4:4" x14ac:dyDescent="0.25">
      <c r="D4180" s="190"/>
    </row>
    <row r="4181" spans="4:4" x14ac:dyDescent="0.25">
      <c r="D4181" s="190"/>
    </row>
    <row r="4182" spans="4:4" x14ac:dyDescent="0.25">
      <c r="D4182" s="190"/>
    </row>
    <row r="4183" spans="4:4" x14ac:dyDescent="0.25">
      <c r="D4183" s="190"/>
    </row>
    <row r="4184" spans="4:4" x14ac:dyDescent="0.25">
      <c r="D4184" s="190"/>
    </row>
    <row r="4185" spans="4:4" x14ac:dyDescent="0.25">
      <c r="D4185" s="190"/>
    </row>
    <row r="4186" spans="4:4" x14ac:dyDescent="0.25">
      <c r="D4186" s="190"/>
    </row>
    <row r="4187" spans="4:4" x14ac:dyDescent="0.25">
      <c r="D4187" s="190"/>
    </row>
    <row r="4188" spans="4:4" x14ac:dyDescent="0.25">
      <c r="D4188" s="190"/>
    </row>
    <row r="4189" spans="4:4" x14ac:dyDescent="0.25">
      <c r="D4189" s="190"/>
    </row>
    <row r="4190" spans="4:4" x14ac:dyDescent="0.25">
      <c r="D4190" s="190"/>
    </row>
    <row r="4191" spans="4:4" x14ac:dyDescent="0.25">
      <c r="D4191" s="190"/>
    </row>
    <row r="4192" spans="4:4" x14ac:dyDescent="0.25">
      <c r="D4192" s="190"/>
    </row>
    <row r="4193" spans="4:4" x14ac:dyDescent="0.25">
      <c r="D4193" s="190"/>
    </row>
    <row r="4194" spans="4:4" x14ac:dyDescent="0.25">
      <c r="D4194" s="190"/>
    </row>
    <row r="4195" spans="4:4" x14ac:dyDescent="0.25">
      <c r="D4195" s="190"/>
    </row>
    <row r="4196" spans="4:4" x14ac:dyDescent="0.25">
      <c r="D4196" s="190"/>
    </row>
    <row r="4197" spans="4:4" x14ac:dyDescent="0.25">
      <c r="D4197" s="190"/>
    </row>
    <row r="4198" spans="4:4" x14ac:dyDescent="0.25">
      <c r="D4198" s="190"/>
    </row>
    <row r="4199" spans="4:4" x14ac:dyDescent="0.25">
      <c r="D4199" s="190"/>
    </row>
    <row r="4200" spans="4:4" x14ac:dyDescent="0.25">
      <c r="D4200" s="190"/>
    </row>
    <row r="4201" spans="4:4" x14ac:dyDescent="0.25">
      <c r="D4201" s="190"/>
    </row>
    <row r="4202" spans="4:4" x14ac:dyDescent="0.25">
      <c r="D4202" s="190"/>
    </row>
    <row r="4203" spans="4:4" x14ac:dyDescent="0.25">
      <c r="D4203" s="190"/>
    </row>
    <row r="4204" spans="4:4" x14ac:dyDescent="0.25">
      <c r="D4204" s="190"/>
    </row>
    <row r="4205" spans="4:4" x14ac:dyDescent="0.25">
      <c r="D4205" s="190"/>
    </row>
    <row r="4206" spans="4:4" x14ac:dyDescent="0.25">
      <c r="D4206" s="190"/>
    </row>
    <row r="4207" spans="4:4" x14ac:dyDescent="0.25">
      <c r="D4207" s="190"/>
    </row>
    <row r="4208" spans="4:4" x14ac:dyDescent="0.25">
      <c r="D4208" s="190"/>
    </row>
    <row r="4209" spans="4:4" x14ac:dyDescent="0.25">
      <c r="D4209" s="190"/>
    </row>
    <row r="4210" spans="4:4" x14ac:dyDescent="0.25">
      <c r="D4210" s="190"/>
    </row>
    <row r="4211" spans="4:4" x14ac:dyDescent="0.25">
      <c r="D4211" s="190"/>
    </row>
    <row r="4212" spans="4:4" x14ac:dyDescent="0.25">
      <c r="D4212" s="190"/>
    </row>
    <row r="4213" spans="4:4" x14ac:dyDescent="0.25">
      <c r="D4213" s="190"/>
    </row>
    <row r="4214" spans="4:4" x14ac:dyDescent="0.25">
      <c r="D4214" s="190"/>
    </row>
    <row r="4215" spans="4:4" x14ac:dyDescent="0.25">
      <c r="D4215" s="190"/>
    </row>
    <row r="4216" spans="4:4" x14ac:dyDescent="0.25">
      <c r="D4216" s="190"/>
    </row>
    <row r="4217" spans="4:4" x14ac:dyDescent="0.25">
      <c r="D4217" s="190"/>
    </row>
    <row r="4218" spans="4:4" x14ac:dyDescent="0.25">
      <c r="D4218" s="190"/>
    </row>
    <row r="4219" spans="4:4" x14ac:dyDescent="0.25">
      <c r="D4219" s="190"/>
    </row>
    <row r="4220" spans="4:4" x14ac:dyDescent="0.25">
      <c r="D4220" s="190"/>
    </row>
    <row r="4221" spans="4:4" x14ac:dyDescent="0.25">
      <c r="D4221" s="190"/>
    </row>
    <row r="4222" spans="4:4" x14ac:dyDescent="0.25">
      <c r="D4222" s="190"/>
    </row>
    <row r="4223" spans="4:4" x14ac:dyDescent="0.25">
      <c r="D4223" s="190"/>
    </row>
    <row r="4224" spans="4:4" x14ac:dyDescent="0.25">
      <c r="D4224" s="190"/>
    </row>
    <row r="4225" spans="4:4" x14ac:dyDescent="0.25">
      <c r="D4225" s="190"/>
    </row>
    <row r="4226" spans="4:4" x14ac:dyDescent="0.25">
      <c r="D4226" s="190"/>
    </row>
    <row r="4227" spans="4:4" x14ac:dyDescent="0.25">
      <c r="D4227" s="190"/>
    </row>
    <row r="4228" spans="4:4" x14ac:dyDescent="0.25">
      <c r="D4228" s="190"/>
    </row>
    <row r="4229" spans="4:4" x14ac:dyDescent="0.25">
      <c r="D4229" s="190"/>
    </row>
    <row r="4230" spans="4:4" x14ac:dyDescent="0.25">
      <c r="D4230" s="190"/>
    </row>
    <row r="4231" spans="4:4" x14ac:dyDescent="0.25">
      <c r="D4231" s="190"/>
    </row>
    <row r="4232" spans="4:4" x14ac:dyDescent="0.25">
      <c r="D4232" s="190"/>
    </row>
    <row r="4233" spans="4:4" x14ac:dyDescent="0.25">
      <c r="D4233" s="190"/>
    </row>
    <row r="4234" spans="4:4" x14ac:dyDescent="0.25">
      <c r="D4234" s="190"/>
    </row>
    <row r="4235" spans="4:4" x14ac:dyDescent="0.25">
      <c r="D4235" s="190"/>
    </row>
    <row r="4236" spans="4:4" x14ac:dyDescent="0.25">
      <c r="D4236" s="190"/>
    </row>
    <row r="4237" spans="4:4" x14ac:dyDescent="0.25">
      <c r="D4237" s="190"/>
    </row>
    <row r="4238" spans="4:4" x14ac:dyDescent="0.25">
      <c r="D4238" s="190"/>
    </row>
    <row r="4239" spans="4:4" x14ac:dyDescent="0.25">
      <c r="D4239" s="190"/>
    </row>
    <row r="4240" spans="4:4" x14ac:dyDescent="0.25">
      <c r="D4240" s="190"/>
    </row>
    <row r="4241" spans="4:4" x14ac:dyDescent="0.25">
      <c r="D4241" s="190"/>
    </row>
    <row r="4242" spans="4:4" x14ac:dyDescent="0.25">
      <c r="D4242" s="190"/>
    </row>
    <row r="4243" spans="4:4" x14ac:dyDescent="0.25">
      <c r="D4243" s="190"/>
    </row>
    <row r="4244" spans="4:4" x14ac:dyDescent="0.25">
      <c r="D4244" s="190"/>
    </row>
    <row r="4245" spans="4:4" x14ac:dyDescent="0.25">
      <c r="D4245" s="190"/>
    </row>
    <row r="4246" spans="4:4" x14ac:dyDescent="0.25">
      <c r="D4246" s="190"/>
    </row>
    <row r="4247" spans="4:4" x14ac:dyDescent="0.25">
      <c r="D4247" s="190"/>
    </row>
    <row r="4248" spans="4:4" x14ac:dyDescent="0.25">
      <c r="D4248" s="190"/>
    </row>
    <row r="4249" spans="4:4" x14ac:dyDescent="0.25">
      <c r="D4249" s="190"/>
    </row>
    <row r="4250" spans="4:4" x14ac:dyDescent="0.25">
      <c r="D4250" s="190"/>
    </row>
    <row r="4251" spans="4:4" x14ac:dyDescent="0.25">
      <c r="D4251" s="190"/>
    </row>
    <row r="4252" spans="4:4" x14ac:dyDescent="0.25">
      <c r="D4252" s="190"/>
    </row>
    <row r="4253" spans="4:4" x14ac:dyDescent="0.25">
      <c r="D4253" s="190"/>
    </row>
    <row r="4254" spans="4:4" x14ac:dyDescent="0.25">
      <c r="D4254" s="190"/>
    </row>
    <row r="4255" spans="4:4" x14ac:dyDescent="0.25">
      <c r="D4255" s="190"/>
    </row>
    <row r="4256" spans="4:4" x14ac:dyDescent="0.25">
      <c r="D4256" s="190"/>
    </row>
    <row r="4257" spans="4:4" x14ac:dyDescent="0.25">
      <c r="D4257" s="190"/>
    </row>
    <row r="4258" spans="4:4" x14ac:dyDescent="0.25">
      <c r="D4258" s="190"/>
    </row>
    <row r="4259" spans="4:4" x14ac:dyDescent="0.25">
      <c r="D4259" s="190"/>
    </row>
    <row r="4260" spans="4:4" x14ac:dyDescent="0.25">
      <c r="D4260" s="190"/>
    </row>
    <row r="4261" spans="4:4" x14ac:dyDescent="0.25">
      <c r="D4261" s="190"/>
    </row>
    <row r="4262" spans="4:4" x14ac:dyDescent="0.25">
      <c r="D4262" s="190"/>
    </row>
    <row r="4263" spans="4:4" x14ac:dyDescent="0.25">
      <c r="D4263" s="190"/>
    </row>
    <row r="4264" spans="4:4" x14ac:dyDescent="0.25">
      <c r="D4264" s="190"/>
    </row>
    <row r="4265" spans="4:4" x14ac:dyDescent="0.25">
      <c r="D4265" s="190"/>
    </row>
    <row r="4266" spans="4:4" x14ac:dyDescent="0.25">
      <c r="D4266" s="190"/>
    </row>
    <row r="4267" spans="4:4" x14ac:dyDescent="0.25">
      <c r="D4267" s="190"/>
    </row>
    <row r="4268" spans="4:4" x14ac:dyDescent="0.25">
      <c r="D4268" s="190"/>
    </row>
    <row r="4269" spans="4:4" x14ac:dyDescent="0.25">
      <c r="D4269" s="190"/>
    </row>
    <row r="4270" spans="4:4" x14ac:dyDescent="0.25">
      <c r="D4270" s="190"/>
    </row>
    <row r="4271" spans="4:4" x14ac:dyDescent="0.25">
      <c r="D4271" s="190"/>
    </row>
    <row r="4272" spans="4:4" x14ac:dyDescent="0.25">
      <c r="D4272" s="190"/>
    </row>
    <row r="4273" spans="4:4" x14ac:dyDescent="0.25">
      <c r="D4273" s="190"/>
    </row>
    <row r="4274" spans="4:4" x14ac:dyDescent="0.25">
      <c r="D4274" s="190"/>
    </row>
    <row r="4275" spans="4:4" x14ac:dyDescent="0.25">
      <c r="D4275" s="190"/>
    </row>
    <row r="4276" spans="4:4" x14ac:dyDescent="0.25">
      <c r="D4276" s="190"/>
    </row>
    <row r="4277" spans="4:4" x14ac:dyDescent="0.25">
      <c r="D4277" s="190"/>
    </row>
    <row r="4278" spans="4:4" x14ac:dyDescent="0.25">
      <c r="D4278" s="190"/>
    </row>
    <row r="4279" spans="4:4" x14ac:dyDescent="0.25">
      <c r="D4279" s="190"/>
    </row>
    <row r="4280" spans="4:4" x14ac:dyDescent="0.25">
      <c r="D4280" s="190"/>
    </row>
    <row r="4281" spans="4:4" x14ac:dyDescent="0.25">
      <c r="D4281" s="190"/>
    </row>
    <row r="4282" spans="4:4" x14ac:dyDescent="0.25">
      <c r="D4282" s="190"/>
    </row>
    <row r="4283" spans="4:4" x14ac:dyDescent="0.25">
      <c r="D4283" s="190"/>
    </row>
    <row r="4284" spans="4:4" x14ac:dyDescent="0.25">
      <c r="D4284" s="190"/>
    </row>
    <row r="4285" spans="4:4" x14ac:dyDescent="0.25">
      <c r="D4285" s="190"/>
    </row>
    <row r="4286" spans="4:4" x14ac:dyDescent="0.25">
      <c r="D4286" s="190"/>
    </row>
    <row r="4287" spans="4:4" x14ac:dyDescent="0.25">
      <c r="D4287" s="190"/>
    </row>
    <row r="4288" spans="4:4" x14ac:dyDescent="0.25">
      <c r="D4288" s="190"/>
    </row>
    <row r="4289" spans="4:4" x14ac:dyDescent="0.25">
      <c r="D4289" s="190"/>
    </row>
    <row r="4290" spans="4:4" x14ac:dyDescent="0.25">
      <c r="D4290" s="190"/>
    </row>
    <row r="4291" spans="4:4" x14ac:dyDescent="0.25">
      <c r="D4291" s="190"/>
    </row>
    <row r="4292" spans="4:4" x14ac:dyDescent="0.25">
      <c r="D4292" s="190"/>
    </row>
    <row r="4293" spans="4:4" x14ac:dyDescent="0.25">
      <c r="D4293" s="190"/>
    </row>
    <row r="4294" spans="4:4" x14ac:dyDescent="0.25">
      <c r="D4294" s="190"/>
    </row>
    <row r="4295" spans="4:4" x14ac:dyDescent="0.25">
      <c r="D4295" s="190"/>
    </row>
    <row r="4296" spans="4:4" x14ac:dyDescent="0.25">
      <c r="D4296" s="190"/>
    </row>
    <row r="4297" spans="4:4" x14ac:dyDescent="0.25">
      <c r="D4297" s="190"/>
    </row>
    <row r="4298" spans="4:4" x14ac:dyDescent="0.25">
      <c r="D4298" s="190"/>
    </row>
    <row r="4299" spans="4:4" x14ac:dyDescent="0.25">
      <c r="D4299" s="190"/>
    </row>
    <row r="4300" spans="4:4" x14ac:dyDescent="0.25">
      <c r="D4300" s="190"/>
    </row>
    <row r="4301" spans="4:4" x14ac:dyDescent="0.25">
      <c r="D4301" s="190"/>
    </row>
    <row r="4302" spans="4:4" x14ac:dyDescent="0.25">
      <c r="D4302" s="190"/>
    </row>
    <row r="4303" spans="4:4" x14ac:dyDescent="0.25">
      <c r="D4303" s="190"/>
    </row>
    <row r="4304" spans="4:4" x14ac:dyDescent="0.25">
      <c r="D4304" s="190"/>
    </row>
    <row r="4305" spans="4:4" x14ac:dyDescent="0.25">
      <c r="D4305" s="190"/>
    </row>
    <row r="4306" spans="4:4" x14ac:dyDescent="0.25">
      <c r="D4306" s="190"/>
    </row>
    <row r="4307" spans="4:4" x14ac:dyDescent="0.25">
      <c r="D4307" s="190"/>
    </row>
    <row r="4308" spans="4:4" x14ac:dyDescent="0.25">
      <c r="D4308" s="190"/>
    </row>
    <row r="4309" spans="4:4" x14ac:dyDescent="0.25">
      <c r="D4309" s="190"/>
    </row>
    <row r="4310" spans="4:4" x14ac:dyDescent="0.25">
      <c r="D4310" s="190"/>
    </row>
    <row r="4311" spans="4:4" x14ac:dyDescent="0.25">
      <c r="D4311" s="190"/>
    </row>
    <row r="4312" spans="4:4" x14ac:dyDescent="0.25">
      <c r="D4312" s="190"/>
    </row>
    <row r="4313" spans="4:4" x14ac:dyDescent="0.25">
      <c r="D4313" s="190"/>
    </row>
    <row r="4314" spans="4:4" x14ac:dyDescent="0.25">
      <c r="D4314" s="190"/>
    </row>
    <row r="4315" spans="4:4" x14ac:dyDescent="0.25">
      <c r="D4315" s="190"/>
    </row>
    <row r="4316" spans="4:4" x14ac:dyDescent="0.25">
      <c r="D4316" s="190"/>
    </row>
    <row r="4317" spans="4:4" x14ac:dyDescent="0.25">
      <c r="D4317" s="190"/>
    </row>
    <row r="4318" spans="4:4" x14ac:dyDescent="0.25">
      <c r="D4318" s="190"/>
    </row>
    <row r="4319" spans="4:4" x14ac:dyDescent="0.25">
      <c r="D4319" s="190"/>
    </row>
    <row r="4320" spans="4:4" x14ac:dyDescent="0.25">
      <c r="D4320" s="190"/>
    </row>
    <row r="4321" spans="4:4" x14ac:dyDescent="0.25">
      <c r="D4321" s="190"/>
    </row>
    <row r="4322" spans="4:4" x14ac:dyDescent="0.25">
      <c r="D4322" s="190"/>
    </row>
    <row r="4323" spans="4:4" x14ac:dyDescent="0.25">
      <c r="D4323" s="190"/>
    </row>
    <row r="4324" spans="4:4" x14ac:dyDescent="0.25">
      <c r="D4324" s="190"/>
    </row>
    <row r="4325" spans="4:4" x14ac:dyDescent="0.25">
      <c r="D4325" s="190"/>
    </row>
    <row r="4326" spans="4:4" x14ac:dyDescent="0.25">
      <c r="D4326" s="190"/>
    </row>
    <row r="4327" spans="4:4" x14ac:dyDescent="0.25">
      <c r="D4327" s="190"/>
    </row>
    <row r="4328" spans="4:4" x14ac:dyDescent="0.25">
      <c r="D4328" s="190"/>
    </row>
    <row r="4329" spans="4:4" x14ac:dyDescent="0.25">
      <c r="D4329" s="190"/>
    </row>
    <row r="4330" spans="4:4" x14ac:dyDescent="0.25">
      <c r="D4330" s="190"/>
    </row>
    <row r="4331" spans="4:4" x14ac:dyDescent="0.25">
      <c r="D4331" s="190"/>
    </row>
    <row r="4332" spans="4:4" x14ac:dyDescent="0.25">
      <c r="D4332" s="190"/>
    </row>
    <row r="4333" spans="4:4" x14ac:dyDescent="0.25">
      <c r="D4333" s="190"/>
    </row>
    <row r="4334" spans="4:4" x14ac:dyDescent="0.25">
      <c r="D4334" s="190"/>
    </row>
    <row r="4335" spans="4:4" x14ac:dyDescent="0.25">
      <c r="D4335" s="190"/>
    </row>
    <row r="4336" spans="4:4" x14ac:dyDescent="0.25">
      <c r="D4336" s="190"/>
    </row>
    <row r="4337" spans="4:4" x14ac:dyDescent="0.25">
      <c r="D4337" s="190"/>
    </row>
    <row r="4338" spans="4:4" x14ac:dyDescent="0.25">
      <c r="D4338" s="190"/>
    </row>
    <row r="4339" spans="4:4" x14ac:dyDescent="0.25">
      <c r="D4339" s="190"/>
    </row>
    <row r="4340" spans="4:4" x14ac:dyDescent="0.25">
      <c r="D4340" s="190"/>
    </row>
    <row r="4341" spans="4:4" x14ac:dyDescent="0.25">
      <c r="D4341" s="190"/>
    </row>
    <row r="4342" spans="4:4" x14ac:dyDescent="0.25">
      <c r="D4342" s="190"/>
    </row>
    <row r="4343" spans="4:4" x14ac:dyDescent="0.25">
      <c r="D4343" s="190"/>
    </row>
    <row r="4344" spans="4:4" x14ac:dyDescent="0.25">
      <c r="D4344" s="190"/>
    </row>
    <row r="4345" spans="4:4" x14ac:dyDescent="0.25">
      <c r="D4345" s="190"/>
    </row>
    <row r="4346" spans="4:4" x14ac:dyDescent="0.25">
      <c r="D4346" s="190"/>
    </row>
    <row r="4347" spans="4:4" x14ac:dyDescent="0.25">
      <c r="D4347" s="190"/>
    </row>
    <row r="4348" spans="4:4" x14ac:dyDescent="0.25">
      <c r="D4348" s="190"/>
    </row>
    <row r="4349" spans="4:4" x14ac:dyDescent="0.25">
      <c r="D4349" s="190"/>
    </row>
    <row r="4350" spans="4:4" x14ac:dyDescent="0.25">
      <c r="D4350" s="190"/>
    </row>
    <row r="4351" spans="4:4" x14ac:dyDescent="0.25">
      <c r="D4351" s="190"/>
    </row>
    <row r="4352" spans="4:4" x14ac:dyDescent="0.25">
      <c r="D4352" s="190"/>
    </row>
    <row r="4353" spans="4:4" x14ac:dyDescent="0.25">
      <c r="D4353" s="190"/>
    </row>
    <row r="4354" spans="4:4" x14ac:dyDescent="0.25">
      <c r="D4354" s="190"/>
    </row>
    <row r="4355" spans="4:4" x14ac:dyDescent="0.25">
      <c r="D4355" s="190"/>
    </row>
    <row r="4356" spans="4:4" x14ac:dyDescent="0.25">
      <c r="D4356" s="190"/>
    </row>
    <row r="4357" spans="4:4" x14ac:dyDescent="0.25">
      <c r="D4357" s="190"/>
    </row>
    <row r="4358" spans="4:4" x14ac:dyDescent="0.25">
      <c r="D4358" s="190"/>
    </row>
    <row r="4359" spans="4:4" x14ac:dyDescent="0.25">
      <c r="D4359" s="190"/>
    </row>
    <row r="4360" spans="4:4" x14ac:dyDescent="0.25">
      <c r="D4360" s="190"/>
    </row>
    <row r="4361" spans="4:4" x14ac:dyDescent="0.25">
      <c r="D4361" s="190"/>
    </row>
    <row r="4362" spans="4:4" x14ac:dyDescent="0.25">
      <c r="D4362" s="190"/>
    </row>
    <row r="4363" spans="4:4" x14ac:dyDescent="0.25">
      <c r="D4363" s="190"/>
    </row>
    <row r="4364" spans="4:4" x14ac:dyDescent="0.25">
      <c r="D4364" s="190"/>
    </row>
    <row r="4365" spans="4:4" x14ac:dyDescent="0.25">
      <c r="D4365" s="190"/>
    </row>
    <row r="4366" spans="4:4" x14ac:dyDescent="0.25">
      <c r="D4366" s="190"/>
    </row>
    <row r="4367" spans="4:4" x14ac:dyDescent="0.25">
      <c r="D4367" s="190"/>
    </row>
    <row r="4368" spans="4:4" x14ac:dyDescent="0.25">
      <c r="D4368" s="190"/>
    </row>
    <row r="4369" spans="4:4" x14ac:dyDescent="0.25">
      <c r="D4369" s="190"/>
    </row>
    <row r="4370" spans="4:4" x14ac:dyDescent="0.25">
      <c r="D4370" s="190"/>
    </row>
    <row r="4371" spans="4:4" x14ac:dyDescent="0.25">
      <c r="D4371" s="190"/>
    </row>
    <row r="4372" spans="4:4" x14ac:dyDescent="0.25">
      <c r="D4372" s="190"/>
    </row>
    <row r="4373" spans="4:4" x14ac:dyDescent="0.25">
      <c r="D4373" s="190"/>
    </row>
    <row r="4374" spans="4:4" x14ac:dyDescent="0.25">
      <c r="D4374" s="190"/>
    </row>
    <row r="4375" spans="4:4" x14ac:dyDescent="0.25">
      <c r="D4375" s="190"/>
    </row>
    <row r="4376" spans="4:4" x14ac:dyDescent="0.25">
      <c r="D4376" s="190"/>
    </row>
    <row r="4377" spans="4:4" x14ac:dyDescent="0.25">
      <c r="D4377" s="190"/>
    </row>
    <row r="4378" spans="4:4" x14ac:dyDescent="0.25">
      <c r="D4378" s="190"/>
    </row>
    <row r="4379" spans="4:4" x14ac:dyDescent="0.25">
      <c r="D4379" s="190"/>
    </row>
    <row r="4380" spans="4:4" x14ac:dyDescent="0.25">
      <c r="D4380" s="190"/>
    </row>
    <row r="4381" spans="4:4" x14ac:dyDescent="0.25">
      <c r="D4381" s="190"/>
    </row>
    <row r="4382" spans="4:4" x14ac:dyDescent="0.25">
      <c r="D4382" s="190"/>
    </row>
    <row r="4383" spans="4:4" x14ac:dyDescent="0.25">
      <c r="D4383" s="190"/>
    </row>
    <row r="4384" spans="4:4" x14ac:dyDescent="0.25">
      <c r="D4384" s="190"/>
    </row>
    <row r="4385" spans="4:4" x14ac:dyDescent="0.25">
      <c r="D4385" s="190"/>
    </row>
    <row r="4386" spans="4:4" x14ac:dyDescent="0.25">
      <c r="D4386" s="190"/>
    </row>
    <row r="4387" spans="4:4" x14ac:dyDescent="0.25">
      <c r="D4387" s="190"/>
    </row>
    <row r="4388" spans="4:4" x14ac:dyDescent="0.25">
      <c r="D4388" s="190"/>
    </row>
    <row r="4389" spans="4:4" x14ac:dyDescent="0.25">
      <c r="D4389" s="190"/>
    </row>
    <row r="4390" spans="4:4" x14ac:dyDescent="0.25">
      <c r="D4390" s="190"/>
    </row>
    <row r="4391" spans="4:4" x14ac:dyDescent="0.25">
      <c r="D4391" s="190"/>
    </row>
    <row r="4392" spans="4:4" x14ac:dyDescent="0.25">
      <c r="D4392" s="190"/>
    </row>
    <row r="4393" spans="4:4" x14ac:dyDescent="0.25">
      <c r="D4393" s="190"/>
    </row>
    <row r="4394" spans="4:4" x14ac:dyDescent="0.25">
      <c r="D4394" s="190"/>
    </row>
    <row r="4395" spans="4:4" x14ac:dyDescent="0.25">
      <c r="D4395" s="190"/>
    </row>
    <row r="4396" spans="4:4" x14ac:dyDescent="0.25">
      <c r="D4396" s="190"/>
    </row>
    <row r="4397" spans="4:4" x14ac:dyDescent="0.25">
      <c r="D4397" s="190"/>
    </row>
    <row r="4398" spans="4:4" x14ac:dyDescent="0.25">
      <c r="D4398" s="190"/>
    </row>
    <row r="4399" spans="4:4" x14ac:dyDescent="0.25">
      <c r="D4399" s="190"/>
    </row>
    <row r="4400" spans="4:4" x14ac:dyDescent="0.25">
      <c r="D4400" s="190"/>
    </row>
    <row r="4401" spans="4:4" x14ac:dyDescent="0.25">
      <c r="D4401" s="190"/>
    </row>
    <row r="4402" spans="4:4" x14ac:dyDescent="0.25">
      <c r="D4402" s="190"/>
    </row>
    <row r="4403" spans="4:4" x14ac:dyDescent="0.25">
      <c r="D4403" s="190"/>
    </row>
    <row r="4404" spans="4:4" x14ac:dyDescent="0.25">
      <c r="D4404" s="190"/>
    </row>
    <row r="4405" spans="4:4" x14ac:dyDescent="0.25">
      <c r="D4405" s="190"/>
    </row>
    <row r="4406" spans="4:4" x14ac:dyDescent="0.25">
      <c r="D4406" s="190"/>
    </row>
    <row r="4407" spans="4:4" x14ac:dyDescent="0.25">
      <c r="D4407" s="190"/>
    </row>
    <row r="4408" spans="4:4" x14ac:dyDescent="0.25">
      <c r="D4408" s="190"/>
    </row>
    <row r="4409" spans="4:4" x14ac:dyDescent="0.25">
      <c r="D4409" s="190"/>
    </row>
    <row r="4410" spans="4:4" x14ac:dyDescent="0.25">
      <c r="D4410" s="190"/>
    </row>
    <row r="4411" spans="4:4" x14ac:dyDescent="0.25">
      <c r="D4411" s="190"/>
    </row>
    <row r="4412" spans="4:4" x14ac:dyDescent="0.25">
      <c r="D4412" s="190"/>
    </row>
    <row r="4413" spans="4:4" x14ac:dyDescent="0.25">
      <c r="D4413" s="190"/>
    </row>
    <row r="4414" spans="4:4" x14ac:dyDescent="0.25">
      <c r="D4414" s="190"/>
    </row>
    <row r="4415" spans="4:4" x14ac:dyDescent="0.25">
      <c r="D4415" s="190"/>
    </row>
    <row r="4416" spans="4:4" x14ac:dyDescent="0.25">
      <c r="D4416" s="190"/>
    </row>
    <row r="4417" spans="4:4" x14ac:dyDescent="0.25">
      <c r="D4417" s="190"/>
    </row>
    <row r="4418" spans="4:4" x14ac:dyDescent="0.25">
      <c r="D4418" s="190"/>
    </row>
    <row r="4419" spans="4:4" x14ac:dyDescent="0.25">
      <c r="D4419" s="190"/>
    </row>
    <row r="4420" spans="4:4" x14ac:dyDescent="0.25">
      <c r="D4420" s="190"/>
    </row>
    <row r="4421" spans="4:4" x14ac:dyDescent="0.25">
      <c r="D4421" s="190"/>
    </row>
    <row r="4422" spans="4:4" x14ac:dyDescent="0.25">
      <c r="D4422" s="190"/>
    </row>
    <row r="4423" spans="4:4" x14ac:dyDescent="0.25">
      <c r="D4423" s="190"/>
    </row>
    <row r="4424" spans="4:4" x14ac:dyDescent="0.25">
      <c r="D4424" s="190"/>
    </row>
    <row r="4425" spans="4:4" x14ac:dyDescent="0.25">
      <c r="D4425" s="190"/>
    </row>
    <row r="4426" spans="4:4" x14ac:dyDescent="0.25">
      <c r="D4426" s="190"/>
    </row>
    <row r="4427" spans="4:4" x14ac:dyDescent="0.25">
      <c r="D4427" s="190"/>
    </row>
    <row r="4428" spans="4:4" x14ac:dyDescent="0.25">
      <c r="D4428" s="190"/>
    </row>
    <row r="4429" spans="4:4" x14ac:dyDescent="0.25">
      <c r="D4429" s="190"/>
    </row>
    <row r="4430" spans="4:4" x14ac:dyDescent="0.25">
      <c r="D4430" s="190"/>
    </row>
    <row r="4431" spans="4:4" x14ac:dyDescent="0.25">
      <c r="D4431" s="190"/>
    </row>
    <row r="4432" spans="4:4" x14ac:dyDescent="0.25">
      <c r="D4432" s="190"/>
    </row>
    <row r="4433" spans="4:4" x14ac:dyDescent="0.25">
      <c r="D4433" s="190"/>
    </row>
    <row r="4434" spans="4:4" x14ac:dyDescent="0.25">
      <c r="D4434" s="190"/>
    </row>
    <row r="4435" spans="4:4" x14ac:dyDescent="0.25">
      <c r="D4435" s="190"/>
    </row>
    <row r="4436" spans="4:4" x14ac:dyDescent="0.25">
      <c r="D4436" s="190"/>
    </row>
    <row r="4437" spans="4:4" x14ac:dyDescent="0.25">
      <c r="D4437" s="190"/>
    </row>
    <row r="4438" spans="4:4" x14ac:dyDescent="0.25">
      <c r="D4438" s="190"/>
    </row>
    <row r="4439" spans="4:4" x14ac:dyDescent="0.25">
      <c r="D4439" s="190"/>
    </row>
    <row r="4440" spans="4:4" x14ac:dyDescent="0.25">
      <c r="D4440" s="190"/>
    </row>
    <row r="4441" spans="4:4" x14ac:dyDescent="0.25">
      <c r="D4441" s="190"/>
    </row>
    <row r="4442" spans="4:4" x14ac:dyDescent="0.25">
      <c r="D4442" s="190"/>
    </row>
    <row r="4443" spans="4:4" x14ac:dyDescent="0.25">
      <c r="D4443" s="190"/>
    </row>
    <row r="4444" spans="4:4" x14ac:dyDescent="0.25">
      <c r="D4444" s="190"/>
    </row>
    <row r="4445" spans="4:4" x14ac:dyDescent="0.25">
      <c r="D4445" s="190"/>
    </row>
    <row r="4446" spans="4:4" x14ac:dyDescent="0.25">
      <c r="D4446" s="190"/>
    </row>
    <row r="4447" spans="4:4" x14ac:dyDescent="0.25">
      <c r="D4447" s="190"/>
    </row>
    <row r="4448" spans="4:4" x14ac:dyDescent="0.25">
      <c r="D4448" s="190"/>
    </row>
    <row r="4449" spans="4:4" x14ac:dyDescent="0.25">
      <c r="D4449" s="190"/>
    </row>
    <row r="4450" spans="4:4" x14ac:dyDescent="0.25">
      <c r="D4450" s="190"/>
    </row>
    <row r="4451" spans="4:4" x14ac:dyDescent="0.25">
      <c r="D4451" s="190"/>
    </row>
    <row r="4452" spans="4:4" x14ac:dyDescent="0.25">
      <c r="D4452" s="190"/>
    </row>
    <row r="4453" spans="4:4" x14ac:dyDescent="0.25">
      <c r="D4453" s="190"/>
    </row>
    <row r="4454" spans="4:4" x14ac:dyDescent="0.25">
      <c r="D4454" s="190"/>
    </row>
    <row r="4455" spans="4:4" x14ac:dyDescent="0.25">
      <c r="D4455" s="190"/>
    </row>
    <row r="4456" spans="4:4" x14ac:dyDescent="0.25">
      <c r="D4456" s="190"/>
    </row>
    <row r="4457" spans="4:4" x14ac:dyDescent="0.25">
      <c r="D4457" s="190"/>
    </row>
    <row r="4458" spans="4:4" x14ac:dyDescent="0.25">
      <c r="D4458" s="190"/>
    </row>
    <row r="4459" spans="4:4" x14ac:dyDescent="0.25">
      <c r="D4459" s="190"/>
    </row>
    <row r="4460" spans="4:4" x14ac:dyDescent="0.25">
      <c r="D4460" s="190"/>
    </row>
    <row r="4461" spans="4:4" x14ac:dyDescent="0.25">
      <c r="D4461" s="190"/>
    </row>
    <row r="4462" spans="4:4" x14ac:dyDescent="0.25">
      <c r="D4462" s="190"/>
    </row>
    <row r="4463" spans="4:4" x14ac:dyDescent="0.25">
      <c r="D4463" s="190"/>
    </row>
    <row r="4464" spans="4:4" x14ac:dyDescent="0.25">
      <c r="D4464" s="190"/>
    </row>
    <row r="4465" spans="4:4" x14ac:dyDescent="0.25">
      <c r="D4465" s="190"/>
    </row>
    <row r="4466" spans="4:4" x14ac:dyDescent="0.25">
      <c r="D4466" s="190"/>
    </row>
    <row r="4467" spans="4:4" x14ac:dyDescent="0.25">
      <c r="D4467" s="190"/>
    </row>
    <row r="4468" spans="4:4" x14ac:dyDescent="0.25">
      <c r="D4468" s="190"/>
    </row>
    <row r="4469" spans="4:4" x14ac:dyDescent="0.25">
      <c r="D4469" s="190"/>
    </row>
    <row r="4470" spans="4:4" x14ac:dyDescent="0.25">
      <c r="D4470" s="190"/>
    </row>
    <row r="4471" spans="4:4" x14ac:dyDescent="0.25">
      <c r="D4471" s="190"/>
    </row>
    <row r="4472" spans="4:4" x14ac:dyDescent="0.25">
      <c r="D4472" s="190"/>
    </row>
    <row r="4473" spans="4:4" x14ac:dyDescent="0.25">
      <c r="D4473" s="190"/>
    </row>
    <row r="4474" spans="4:4" x14ac:dyDescent="0.25">
      <c r="D4474" s="190"/>
    </row>
    <row r="4475" spans="4:4" x14ac:dyDescent="0.25">
      <c r="D4475" s="190"/>
    </row>
    <row r="4476" spans="4:4" x14ac:dyDescent="0.25">
      <c r="D4476" s="190"/>
    </row>
    <row r="4477" spans="4:4" x14ac:dyDescent="0.25">
      <c r="D4477" s="190"/>
    </row>
    <row r="4478" spans="4:4" x14ac:dyDescent="0.25">
      <c r="D4478" s="190"/>
    </row>
    <row r="4479" spans="4:4" x14ac:dyDescent="0.25">
      <c r="D4479" s="190"/>
    </row>
    <row r="4480" spans="4:4" x14ac:dyDescent="0.25">
      <c r="D4480" s="190"/>
    </row>
    <row r="4481" spans="4:4" x14ac:dyDescent="0.25">
      <c r="D4481" s="190"/>
    </row>
    <row r="4482" spans="4:4" x14ac:dyDescent="0.25">
      <c r="D4482" s="190"/>
    </row>
    <row r="4483" spans="4:4" x14ac:dyDescent="0.25">
      <c r="D4483" s="190"/>
    </row>
    <row r="4484" spans="4:4" x14ac:dyDescent="0.25">
      <c r="D4484" s="190"/>
    </row>
    <row r="4485" spans="4:4" x14ac:dyDescent="0.25">
      <c r="D4485" s="190"/>
    </row>
    <row r="4486" spans="4:4" x14ac:dyDescent="0.25">
      <c r="D4486" s="190"/>
    </row>
    <row r="4487" spans="4:4" x14ac:dyDescent="0.25">
      <c r="D4487" s="190"/>
    </row>
    <row r="4488" spans="4:4" x14ac:dyDescent="0.25">
      <c r="D4488" s="190"/>
    </row>
    <row r="4489" spans="4:4" x14ac:dyDescent="0.25">
      <c r="D4489" s="190"/>
    </row>
    <row r="4490" spans="4:4" x14ac:dyDescent="0.25">
      <c r="D4490" s="190"/>
    </row>
    <row r="4491" spans="4:4" x14ac:dyDescent="0.25">
      <c r="D4491" s="190"/>
    </row>
    <row r="4492" spans="4:4" x14ac:dyDescent="0.25">
      <c r="D4492" s="190"/>
    </row>
    <row r="4493" spans="4:4" x14ac:dyDescent="0.25">
      <c r="D4493" s="190"/>
    </row>
    <row r="4494" spans="4:4" x14ac:dyDescent="0.25">
      <c r="D4494" s="190"/>
    </row>
    <row r="4495" spans="4:4" x14ac:dyDescent="0.25">
      <c r="D4495" s="190"/>
    </row>
    <row r="4496" spans="4:4" x14ac:dyDescent="0.25">
      <c r="D4496" s="190"/>
    </row>
    <row r="4497" spans="4:4" x14ac:dyDescent="0.25">
      <c r="D4497" s="190"/>
    </row>
    <row r="4498" spans="4:4" x14ac:dyDescent="0.25">
      <c r="D4498" s="190"/>
    </row>
    <row r="4499" spans="4:4" x14ac:dyDescent="0.25">
      <c r="D4499" s="190"/>
    </row>
    <row r="4500" spans="4:4" x14ac:dyDescent="0.25">
      <c r="D4500" s="190"/>
    </row>
    <row r="4501" spans="4:4" x14ac:dyDescent="0.25">
      <c r="D4501" s="190"/>
    </row>
    <row r="4502" spans="4:4" x14ac:dyDescent="0.25">
      <c r="D4502" s="190"/>
    </row>
    <row r="4503" spans="4:4" x14ac:dyDescent="0.25">
      <c r="D4503" s="190"/>
    </row>
    <row r="4504" spans="4:4" x14ac:dyDescent="0.25">
      <c r="D4504" s="190"/>
    </row>
    <row r="4505" spans="4:4" x14ac:dyDescent="0.25">
      <c r="D4505" s="190"/>
    </row>
    <row r="4506" spans="4:4" x14ac:dyDescent="0.25">
      <c r="D4506" s="190"/>
    </row>
    <row r="4507" spans="4:4" x14ac:dyDescent="0.25">
      <c r="D4507" s="190"/>
    </row>
    <row r="4508" spans="4:4" x14ac:dyDescent="0.25">
      <c r="D4508" s="190"/>
    </row>
    <row r="4509" spans="4:4" x14ac:dyDescent="0.25">
      <c r="D4509" s="190"/>
    </row>
    <row r="4510" spans="4:4" x14ac:dyDescent="0.25">
      <c r="D4510" s="190"/>
    </row>
    <row r="4511" spans="4:4" x14ac:dyDescent="0.25">
      <c r="D4511" s="190"/>
    </row>
    <row r="4512" spans="4:4" x14ac:dyDescent="0.25">
      <c r="D4512" s="190"/>
    </row>
    <row r="4513" spans="4:4" x14ac:dyDescent="0.25">
      <c r="D4513" s="190"/>
    </row>
    <row r="4514" spans="4:4" x14ac:dyDescent="0.25">
      <c r="D4514" s="190"/>
    </row>
    <row r="4515" spans="4:4" x14ac:dyDescent="0.25">
      <c r="D4515" s="190"/>
    </row>
    <row r="4516" spans="4:4" x14ac:dyDescent="0.25">
      <c r="D4516" s="190"/>
    </row>
    <row r="4517" spans="4:4" x14ac:dyDescent="0.25">
      <c r="D4517" s="190"/>
    </row>
    <row r="4518" spans="4:4" x14ac:dyDescent="0.25">
      <c r="D4518" s="190"/>
    </row>
    <row r="4519" spans="4:4" x14ac:dyDescent="0.25">
      <c r="D4519" s="190"/>
    </row>
    <row r="4520" spans="4:4" x14ac:dyDescent="0.25">
      <c r="D4520" s="190"/>
    </row>
    <row r="4521" spans="4:4" x14ac:dyDescent="0.25">
      <c r="D4521" s="190"/>
    </row>
    <row r="4522" spans="4:4" x14ac:dyDescent="0.25">
      <c r="D4522" s="190"/>
    </row>
    <row r="4523" spans="4:4" x14ac:dyDescent="0.25">
      <c r="D4523" s="190"/>
    </row>
    <row r="4524" spans="4:4" x14ac:dyDescent="0.25">
      <c r="D4524" s="190"/>
    </row>
    <row r="4525" spans="4:4" x14ac:dyDescent="0.25">
      <c r="D4525" s="190"/>
    </row>
    <row r="4526" spans="4:4" x14ac:dyDescent="0.25">
      <c r="D4526" s="190"/>
    </row>
    <row r="4527" spans="4:4" x14ac:dyDescent="0.25">
      <c r="D4527" s="190"/>
    </row>
    <row r="4528" spans="4:4" x14ac:dyDescent="0.25">
      <c r="D4528" s="190"/>
    </row>
    <row r="4529" spans="4:4" x14ac:dyDescent="0.25">
      <c r="D4529" s="190"/>
    </row>
    <row r="4530" spans="4:4" x14ac:dyDescent="0.25">
      <c r="D4530" s="190"/>
    </row>
    <row r="4531" spans="4:4" x14ac:dyDescent="0.25">
      <c r="D4531" s="190"/>
    </row>
    <row r="4532" spans="4:4" x14ac:dyDescent="0.25">
      <c r="D4532" s="190"/>
    </row>
    <row r="4533" spans="4:4" x14ac:dyDescent="0.25">
      <c r="D4533" s="190"/>
    </row>
    <row r="4534" spans="4:4" x14ac:dyDescent="0.25">
      <c r="D4534" s="190"/>
    </row>
    <row r="4535" spans="4:4" x14ac:dyDescent="0.25">
      <c r="D4535" s="190"/>
    </row>
    <row r="4536" spans="4:4" x14ac:dyDescent="0.25">
      <c r="D4536" s="190"/>
    </row>
    <row r="4537" spans="4:4" x14ac:dyDescent="0.25">
      <c r="D4537" s="190"/>
    </row>
    <row r="4538" spans="4:4" x14ac:dyDescent="0.25">
      <c r="D4538" s="190"/>
    </row>
    <row r="4539" spans="4:4" x14ac:dyDescent="0.25">
      <c r="D4539" s="190"/>
    </row>
    <row r="4540" spans="4:4" x14ac:dyDescent="0.25">
      <c r="D4540" s="190"/>
    </row>
    <row r="4541" spans="4:4" x14ac:dyDescent="0.25">
      <c r="D4541" s="190"/>
    </row>
    <row r="4542" spans="4:4" x14ac:dyDescent="0.25">
      <c r="D4542" s="190"/>
    </row>
    <row r="4543" spans="4:4" x14ac:dyDescent="0.25">
      <c r="D4543" s="190"/>
    </row>
    <row r="4544" spans="4:4" x14ac:dyDescent="0.25">
      <c r="D4544" s="190"/>
    </row>
    <row r="4545" spans="4:4" x14ac:dyDescent="0.25">
      <c r="D4545" s="190"/>
    </row>
    <row r="4546" spans="4:4" x14ac:dyDescent="0.25">
      <c r="D4546" s="190"/>
    </row>
    <row r="4547" spans="4:4" x14ac:dyDescent="0.25">
      <c r="D4547" s="190"/>
    </row>
    <row r="4548" spans="4:4" x14ac:dyDescent="0.25">
      <c r="D4548" s="190"/>
    </row>
    <row r="4549" spans="4:4" x14ac:dyDescent="0.25">
      <c r="D4549" s="190"/>
    </row>
    <row r="4550" spans="4:4" x14ac:dyDescent="0.25">
      <c r="D4550" s="190"/>
    </row>
    <row r="4551" spans="4:4" x14ac:dyDescent="0.25">
      <c r="D4551" s="190"/>
    </row>
    <row r="4552" spans="4:4" x14ac:dyDescent="0.25">
      <c r="D4552" s="190"/>
    </row>
    <row r="4553" spans="4:4" x14ac:dyDescent="0.25">
      <c r="D4553" s="190"/>
    </row>
    <row r="4554" spans="4:4" x14ac:dyDescent="0.25">
      <c r="D4554" s="190"/>
    </row>
    <row r="4555" spans="4:4" x14ac:dyDescent="0.25">
      <c r="D4555" s="190"/>
    </row>
    <row r="4556" spans="4:4" x14ac:dyDescent="0.25">
      <c r="D4556" s="190"/>
    </row>
    <row r="4557" spans="4:4" x14ac:dyDescent="0.25">
      <c r="D4557" s="190"/>
    </row>
    <row r="4558" spans="4:4" x14ac:dyDescent="0.25">
      <c r="D4558" s="190"/>
    </row>
    <row r="4559" spans="4:4" x14ac:dyDescent="0.25">
      <c r="D4559" s="190"/>
    </row>
    <row r="4560" spans="4:4" x14ac:dyDescent="0.25">
      <c r="D4560" s="190"/>
    </row>
    <row r="4561" spans="4:4" x14ac:dyDescent="0.25">
      <c r="D4561" s="190"/>
    </row>
    <row r="4562" spans="4:4" x14ac:dyDescent="0.25">
      <c r="D4562" s="190"/>
    </row>
    <row r="4563" spans="4:4" x14ac:dyDescent="0.25">
      <c r="D4563" s="190"/>
    </row>
    <row r="4564" spans="4:4" x14ac:dyDescent="0.25">
      <c r="D4564" s="190"/>
    </row>
    <row r="4565" spans="4:4" x14ac:dyDescent="0.25">
      <c r="D4565" s="190"/>
    </row>
    <row r="4566" spans="4:4" x14ac:dyDescent="0.25">
      <c r="D4566" s="190"/>
    </row>
    <row r="4567" spans="4:4" x14ac:dyDescent="0.25">
      <c r="D4567" s="190"/>
    </row>
    <row r="4568" spans="4:4" x14ac:dyDescent="0.25">
      <c r="D4568" s="190"/>
    </row>
    <row r="4569" spans="4:4" x14ac:dyDescent="0.25">
      <c r="D4569" s="190"/>
    </row>
    <row r="4570" spans="4:4" x14ac:dyDescent="0.25">
      <c r="D4570" s="190"/>
    </row>
    <row r="4571" spans="4:4" x14ac:dyDescent="0.25">
      <c r="D4571" s="190"/>
    </row>
    <row r="4572" spans="4:4" x14ac:dyDescent="0.25">
      <c r="D4572" s="190"/>
    </row>
    <row r="4573" spans="4:4" x14ac:dyDescent="0.25">
      <c r="D4573" s="190"/>
    </row>
    <row r="4574" spans="4:4" x14ac:dyDescent="0.25">
      <c r="D4574" s="190"/>
    </row>
    <row r="4575" spans="4:4" x14ac:dyDescent="0.25">
      <c r="D4575" s="190"/>
    </row>
    <row r="4576" spans="4:4" x14ac:dyDescent="0.25">
      <c r="D4576" s="190"/>
    </row>
    <row r="4577" spans="4:4" x14ac:dyDescent="0.25">
      <c r="D4577" s="190"/>
    </row>
    <row r="4578" spans="4:4" x14ac:dyDescent="0.25">
      <c r="D4578" s="190"/>
    </row>
    <row r="4579" spans="4:4" x14ac:dyDescent="0.25">
      <c r="D4579" s="190"/>
    </row>
    <row r="4580" spans="4:4" x14ac:dyDescent="0.25">
      <c r="D4580" s="190"/>
    </row>
    <row r="4581" spans="4:4" x14ac:dyDescent="0.25">
      <c r="D4581" s="190"/>
    </row>
    <row r="4582" spans="4:4" x14ac:dyDescent="0.25">
      <c r="D4582" s="190"/>
    </row>
    <row r="4583" spans="4:4" x14ac:dyDescent="0.25">
      <c r="D4583" s="190"/>
    </row>
    <row r="4584" spans="4:4" x14ac:dyDescent="0.25">
      <c r="D4584" s="190"/>
    </row>
    <row r="4585" spans="4:4" x14ac:dyDescent="0.25">
      <c r="D4585" s="190"/>
    </row>
    <row r="4586" spans="4:4" x14ac:dyDescent="0.25">
      <c r="D4586" s="190"/>
    </row>
    <row r="4587" spans="4:4" x14ac:dyDescent="0.25">
      <c r="D4587" s="190"/>
    </row>
    <row r="4588" spans="4:4" x14ac:dyDescent="0.25">
      <c r="D4588" s="190"/>
    </row>
    <row r="4589" spans="4:4" x14ac:dyDescent="0.25">
      <c r="D4589" s="190"/>
    </row>
    <row r="4590" spans="4:4" x14ac:dyDescent="0.25">
      <c r="D4590" s="190"/>
    </row>
    <row r="4591" spans="4:4" x14ac:dyDescent="0.25">
      <c r="D4591" s="190"/>
    </row>
    <row r="4592" spans="4:4" x14ac:dyDescent="0.25">
      <c r="D4592" s="190"/>
    </row>
    <row r="4593" spans="4:4" x14ac:dyDescent="0.25">
      <c r="D4593" s="190"/>
    </row>
    <row r="4594" spans="4:4" x14ac:dyDescent="0.25">
      <c r="D4594" s="190"/>
    </row>
    <row r="4595" spans="4:4" x14ac:dyDescent="0.25">
      <c r="D4595" s="190"/>
    </row>
    <row r="4596" spans="4:4" x14ac:dyDescent="0.25">
      <c r="D4596" s="190"/>
    </row>
    <row r="4597" spans="4:4" x14ac:dyDescent="0.25">
      <c r="D4597" s="190"/>
    </row>
    <row r="4598" spans="4:4" x14ac:dyDescent="0.25">
      <c r="D4598" s="190"/>
    </row>
    <row r="4599" spans="4:4" x14ac:dyDescent="0.25">
      <c r="D4599" s="190"/>
    </row>
    <row r="4600" spans="4:4" x14ac:dyDescent="0.25">
      <c r="D4600" s="190"/>
    </row>
    <row r="4601" spans="4:4" x14ac:dyDescent="0.25">
      <c r="D4601" s="190"/>
    </row>
    <row r="4602" spans="4:4" x14ac:dyDescent="0.25">
      <c r="D4602" s="190"/>
    </row>
    <row r="4603" spans="4:4" x14ac:dyDescent="0.25">
      <c r="D4603" s="190"/>
    </row>
    <row r="4604" spans="4:4" x14ac:dyDescent="0.25">
      <c r="D4604" s="190"/>
    </row>
    <row r="4605" spans="4:4" x14ac:dyDescent="0.25">
      <c r="D4605" s="190"/>
    </row>
    <row r="4606" spans="4:4" x14ac:dyDescent="0.25">
      <c r="D4606" s="190"/>
    </row>
    <row r="4607" spans="4:4" x14ac:dyDescent="0.25">
      <c r="D4607" s="190"/>
    </row>
    <row r="4608" spans="4:4" x14ac:dyDescent="0.25">
      <c r="D4608" s="190"/>
    </row>
    <row r="4609" spans="4:4" x14ac:dyDescent="0.25">
      <c r="D4609" s="190"/>
    </row>
    <row r="4610" spans="4:4" x14ac:dyDescent="0.25">
      <c r="D4610" s="190"/>
    </row>
    <row r="4611" spans="4:4" x14ac:dyDescent="0.25">
      <c r="D4611" s="190"/>
    </row>
    <row r="4612" spans="4:4" x14ac:dyDescent="0.25">
      <c r="D4612" s="190"/>
    </row>
    <row r="4613" spans="4:4" x14ac:dyDescent="0.25">
      <c r="D4613" s="190"/>
    </row>
    <row r="4614" spans="4:4" x14ac:dyDescent="0.25">
      <c r="D4614" s="190"/>
    </row>
    <row r="4615" spans="4:4" x14ac:dyDescent="0.25">
      <c r="D4615" s="190"/>
    </row>
    <row r="4616" spans="4:4" x14ac:dyDescent="0.25">
      <c r="D4616" s="190"/>
    </row>
    <row r="4617" spans="4:4" x14ac:dyDescent="0.25">
      <c r="D4617" s="190"/>
    </row>
    <row r="4618" spans="4:4" x14ac:dyDescent="0.25">
      <c r="D4618" s="190"/>
    </row>
    <row r="4619" spans="4:4" x14ac:dyDescent="0.25">
      <c r="D4619" s="190"/>
    </row>
    <row r="4620" spans="4:4" x14ac:dyDescent="0.25">
      <c r="D4620" s="190"/>
    </row>
    <row r="4621" spans="4:4" x14ac:dyDescent="0.25">
      <c r="D4621" s="190"/>
    </row>
    <row r="4622" spans="4:4" x14ac:dyDescent="0.25">
      <c r="D4622" s="190"/>
    </row>
    <row r="4623" spans="4:4" x14ac:dyDescent="0.25">
      <c r="D4623" s="190"/>
    </row>
    <row r="4624" spans="4:4" x14ac:dyDescent="0.25">
      <c r="D4624" s="190"/>
    </row>
    <row r="4625" spans="4:4" x14ac:dyDescent="0.25">
      <c r="D4625" s="190"/>
    </row>
    <row r="4626" spans="4:4" x14ac:dyDescent="0.25">
      <c r="D4626" s="190"/>
    </row>
    <row r="4627" spans="4:4" x14ac:dyDescent="0.25">
      <c r="D4627" s="190"/>
    </row>
    <row r="4628" spans="4:4" x14ac:dyDescent="0.25">
      <c r="D4628" s="190"/>
    </row>
    <row r="4629" spans="4:4" x14ac:dyDescent="0.25">
      <c r="D4629" s="190"/>
    </row>
    <row r="4630" spans="4:4" x14ac:dyDescent="0.25">
      <c r="D4630" s="190"/>
    </row>
    <row r="4631" spans="4:4" x14ac:dyDescent="0.25">
      <c r="D4631" s="190"/>
    </row>
    <row r="4632" spans="4:4" x14ac:dyDescent="0.25">
      <c r="D4632" s="190"/>
    </row>
    <row r="4633" spans="4:4" x14ac:dyDescent="0.25">
      <c r="D4633" s="190"/>
    </row>
    <row r="4634" spans="4:4" x14ac:dyDescent="0.25">
      <c r="D4634" s="190"/>
    </row>
    <row r="4635" spans="4:4" x14ac:dyDescent="0.25">
      <c r="D4635" s="190"/>
    </row>
    <row r="4636" spans="4:4" x14ac:dyDescent="0.25">
      <c r="D4636" s="190"/>
    </row>
    <row r="4637" spans="4:4" x14ac:dyDescent="0.25">
      <c r="D4637" s="190"/>
    </row>
    <row r="4638" spans="4:4" x14ac:dyDescent="0.25">
      <c r="D4638" s="190"/>
    </row>
    <row r="4639" spans="4:4" x14ac:dyDescent="0.25">
      <c r="D4639" s="190"/>
    </row>
    <row r="4640" spans="4:4" x14ac:dyDescent="0.25">
      <c r="D4640" s="190"/>
    </row>
    <row r="4641" spans="4:4" x14ac:dyDescent="0.25">
      <c r="D4641" s="190"/>
    </row>
    <row r="4642" spans="4:4" x14ac:dyDescent="0.25">
      <c r="D4642" s="190"/>
    </row>
    <row r="4643" spans="4:4" x14ac:dyDescent="0.25">
      <c r="D4643" s="190"/>
    </row>
    <row r="4644" spans="4:4" x14ac:dyDescent="0.25">
      <c r="D4644" s="190"/>
    </row>
    <row r="4645" spans="4:4" x14ac:dyDescent="0.25">
      <c r="D4645" s="190"/>
    </row>
    <row r="4646" spans="4:4" x14ac:dyDescent="0.25">
      <c r="D4646" s="190"/>
    </row>
    <row r="4647" spans="4:4" x14ac:dyDescent="0.25">
      <c r="D4647" s="190"/>
    </row>
    <row r="4648" spans="4:4" x14ac:dyDescent="0.25">
      <c r="D4648" s="190"/>
    </row>
    <row r="4649" spans="4:4" x14ac:dyDescent="0.25">
      <c r="D4649" s="190"/>
    </row>
    <row r="4650" spans="4:4" x14ac:dyDescent="0.25">
      <c r="D4650" s="190"/>
    </row>
    <row r="4651" spans="4:4" x14ac:dyDescent="0.25">
      <c r="D4651" s="190"/>
    </row>
    <row r="4652" spans="4:4" x14ac:dyDescent="0.25">
      <c r="D4652" s="190"/>
    </row>
    <row r="4653" spans="4:4" x14ac:dyDescent="0.25">
      <c r="D4653" s="190"/>
    </row>
    <row r="4654" spans="4:4" x14ac:dyDescent="0.25">
      <c r="D4654" s="190"/>
    </row>
    <row r="4655" spans="4:4" x14ac:dyDescent="0.25">
      <c r="D4655" s="190"/>
    </row>
    <row r="4656" spans="4:4" x14ac:dyDescent="0.25">
      <c r="D4656" s="190"/>
    </row>
    <row r="4657" spans="4:4" x14ac:dyDescent="0.25">
      <c r="D4657" s="190"/>
    </row>
    <row r="4658" spans="4:4" x14ac:dyDescent="0.25">
      <c r="D4658" s="190"/>
    </row>
    <row r="4659" spans="4:4" x14ac:dyDescent="0.25">
      <c r="D4659" s="190"/>
    </row>
    <row r="4660" spans="4:4" x14ac:dyDescent="0.25">
      <c r="D4660" s="190"/>
    </row>
    <row r="4661" spans="4:4" x14ac:dyDescent="0.25">
      <c r="D4661" s="190"/>
    </row>
    <row r="4662" spans="4:4" x14ac:dyDescent="0.25">
      <c r="D4662" s="190"/>
    </row>
    <row r="4663" spans="4:4" x14ac:dyDescent="0.25">
      <c r="D4663" s="190"/>
    </row>
    <row r="4664" spans="4:4" x14ac:dyDescent="0.25">
      <c r="D4664" s="190"/>
    </row>
    <row r="4665" spans="4:4" x14ac:dyDescent="0.25">
      <c r="D4665" s="190"/>
    </row>
    <row r="4666" spans="4:4" x14ac:dyDescent="0.25">
      <c r="D4666" s="190"/>
    </row>
    <row r="4667" spans="4:4" x14ac:dyDescent="0.25">
      <c r="D4667" s="190"/>
    </row>
    <row r="4668" spans="4:4" x14ac:dyDescent="0.25">
      <c r="D4668" s="190"/>
    </row>
    <row r="4669" spans="4:4" x14ac:dyDescent="0.25">
      <c r="D4669" s="190"/>
    </row>
    <row r="4670" spans="4:4" x14ac:dyDescent="0.25">
      <c r="D4670" s="190"/>
    </row>
    <row r="4671" spans="4:4" x14ac:dyDescent="0.25">
      <c r="D4671" s="190"/>
    </row>
    <row r="4672" spans="4:4" x14ac:dyDescent="0.25">
      <c r="D4672" s="190"/>
    </row>
    <row r="4673" spans="4:4" x14ac:dyDescent="0.25">
      <c r="D4673" s="190"/>
    </row>
    <row r="4674" spans="4:4" x14ac:dyDescent="0.25">
      <c r="D4674" s="190"/>
    </row>
    <row r="4675" spans="4:4" x14ac:dyDescent="0.25">
      <c r="D4675" s="190"/>
    </row>
    <row r="4676" spans="4:4" x14ac:dyDescent="0.25">
      <c r="D4676" s="190"/>
    </row>
    <row r="4677" spans="4:4" x14ac:dyDescent="0.25">
      <c r="D4677" s="190"/>
    </row>
    <row r="4678" spans="4:4" x14ac:dyDescent="0.25">
      <c r="D4678" s="190"/>
    </row>
    <row r="4679" spans="4:4" x14ac:dyDescent="0.25">
      <c r="D4679" s="190"/>
    </row>
    <row r="4680" spans="4:4" x14ac:dyDescent="0.25">
      <c r="D4680" s="190"/>
    </row>
    <row r="4681" spans="4:4" x14ac:dyDescent="0.25">
      <c r="D4681" s="190"/>
    </row>
    <row r="4682" spans="4:4" x14ac:dyDescent="0.25">
      <c r="D4682" s="190"/>
    </row>
    <row r="4683" spans="4:4" x14ac:dyDescent="0.25">
      <c r="D4683" s="190"/>
    </row>
    <row r="4684" spans="4:4" x14ac:dyDescent="0.25">
      <c r="D4684" s="190"/>
    </row>
    <row r="4685" spans="4:4" x14ac:dyDescent="0.25">
      <c r="D4685" s="190"/>
    </row>
    <row r="4686" spans="4:4" x14ac:dyDescent="0.25">
      <c r="D4686" s="190"/>
    </row>
    <row r="4687" spans="4:4" x14ac:dyDescent="0.25">
      <c r="D4687" s="190"/>
    </row>
    <row r="4688" spans="4:4" x14ac:dyDescent="0.25">
      <c r="D4688" s="190"/>
    </row>
    <row r="4689" spans="4:4" x14ac:dyDescent="0.25">
      <c r="D4689" s="190"/>
    </row>
    <row r="4690" spans="4:4" x14ac:dyDescent="0.25">
      <c r="D4690" s="190"/>
    </row>
    <row r="4691" spans="4:4" x14ac:dyDescent="0.25">
      <c r="D4691" s="190"/>
    </row>
    <row r="4692" spans="4:4" x14ac:dyDescent="0.25">
      <c r="D4692" s="190"/>
    </row>
    <row r="4693" spans="4:4" x14ac:dyDescent="0.25">
      <c r="D4693" s="190"/>
    </row>
    <row r="4694" spans="4:4" x14ac:dyDescent="0.25">
      <c r="D4694" s="190"/>
    </row>
    <row r="4695" spans="4:4" x14ac:dyDescent="0.25">
      <c r="D4695" s="190"/>
    </row>
    <row r="4696" spans="4:4" x14ac:dyDescent="0.25">
      <c r="D4696" s="190"/>
    </row>
    <row r="4697" spans="4:4" x14ac:dyDescent="0.25">
      <c r="D4697" s="190"/>
    </row>
    <row r="4698" spans="4:4" x14ac:dyDescent="0.25">
      <c r="D4698" s="190"/>
    </row>
    <row r="4699" spans="4:4" x14ac:dyDescent="0.25">
      <c r="D4699" s="190"/>
    </row>
    <row r="4700" spans="4:4" x14ac:dyDescent="0.25">
      <c r="D4700" s="190"/>
    </row>
    <row r="4701" spans="4:4" x14ac:dyDescent="0.25">
      <c r="D4701" s="190"/>
    </row>
    <row r="4702" spans="4:4" x14ac:dyDescent="0.25">
      <c r="D4702" s="190"/>
    </row>
    <row r="4703" spans="4:4" x14ac:dyDescent="0.25">
      <c r="D4703" s="190"/>
    </row>
    <row r="4704" spans="4:4" x14ac:dyDescent="0.25">
      <c r="D4704" s="190"/>
    </row>
    <row r="4705" spans="4:4" x14ac:dyDescent="0.25">
      <c r="D4705" s="190"/>
    </row>
    <row r="4706" spans="4:4" x14ac:dyDescent="0.25">
      <c r="D4706" s="190"/>
    </row>
    <row r="4707" spans="4:4" x14ac:dyDescent="0.25">
      <c r="D4707" s="190"/>
    </row>
    <row r="4708" spans="4:4" x14ac:dyDescent="0.25">
      <c r="D4708" s="190"/>
    </row>
    <row r="4709" spans="4:4" x14ac:dyDescent="0.25">
      <c r="D4709" s="190"/>
    </row>
    <row r="4710" spans="4:4" x14ac:dyDescent="0.25">
      <c r="D4710" s="190"/>
    </row>
    <row r="4711" spans="4:4" x14ac:dyDescent="0.25">
      <c r="D4711" s="190"/>
    </row>
    <row r="4712" spans="4:4" x14ac:dyDescent="0.25">
      <c r="D4712" s="190"/>
    </row>
    <row r="4713" spans="4:4" x14ac:dyDescent="0.25">
      <c r="D4713" s="190"/>
    </row>
    <row r="4714" spans="4:4" x14ac:dyDescent="0.25">
      <c r="D4714" s="190"/>
    </row>
    <row r="4715" spans="4:4" x14ac:dyDescent="0.25">
      <c r="D4715" s="190"/>
    </row>
    <row r="4716" spans="4:4" x14ac:dyDescent="0.25">
      <c r="D4716" s="190"/>
    </row>
    <row r="4717" spans="4:4" x14ac:dyDescent="0.25">
      <c r="D4717" s="190"/>
    </row>
    <row r="4718" spans="4:4" x14ac:dyDescent="0.25">
      <c r="D4718" s="190"/>
    </row>
    <row r="4719" spans="4:4" x14ac:dyDescent="0.25">
      <c r="D4719" s="190"/>
    </row>
    <row r="4720" spans="4:4" x14ac:dyDescent="0.25">
      <c r="D4720" s="190"/>
    </row>
    <row r="4721" spans="4:4" x14ac:dyDescent="0.25">
      <c r="D4721" s="190"/>
    </row>
    <row r="4722" spans="4:4" x14ac:dyDescent="0.25">
      <c r="D4722" s="190"/>
    </row>
    <row r="4723" spans="4:4" x14ac:dyDescent="0.25">
      <c r="D4723" s="190"/>
    </row>
    <row r="4724" spans="4:4" x14ac:dyDescent="0.25">
      <c r="D4724" s="190"/>
    </row>
    <row r="4725" spans="4:4" x14ac:dyDescent="0.25">
      <c r="D4725" s="190"/>
    </row>
    <row r="4726" spans="4:4" x14ac:dyDescent="0.25">
      <c r="D4726" s="190"/>
    </row>
    <row r="4727" spans="4:4" x14ac:dyDescent="0.25">
      <c r="D4727" s="190"/>
    </row>
    <row r="4728" spans="4:4" x14ac:dyDescent="0.25">
      <c r="D4728" s="190"/>
    </row>
    <row r="4729" spans="4:4" x14ac:dyDescent="0.25">
      <c r="D4729" s="190"/>
    </row>
    <row r="4730" spans="4:4" x14ac:dyDescent="0.25">
      <c r="D4730" s="190"/>
    </row>
    <row r="4731" spans="4:4" x14ac:dyDescent="0.25">
      <c r="D4731" s="190"/>
    </row>
    <row r="4732" spans="4:4" x14ac:dyDescent="0.25">
      <c r="D4732" s="190"/>
    </row>
    <row r="4733" spans="4:4" x14ac:dyDescent="0.25">
      <c r="D4733" s="190"/>
    </row>
    <row r="4734" spans="4:4" x14ac:dyDescent="0.25">
      <c r="D4734" s="190"/>
    </row>
    <row r="4735" spans="4:4" x14ac:dyDescent="0.25">
      <c r="D4735" s="190"/>
    </row>
    <row r="4736" spans="4:4" x14ac:dyDescent="0.25">
      <c r="D4736" s="190"/>
    </row>
    <row r="4737" spans="4:4" x14ac:dyDescent="0.25">
      <c r="D4737" s="190"/>
    </row>
    <row r="4738" spans="4:4" x14ac:dyDescent="0.25">
      <c r="D4738" s="190"/>
    </row>
    <row r="4739" spans="4:4" x14ac:dyDescent="0.25">
      <c r="D4739" s="190"/>
    </row>
    <row r="4740" spans="4:4" x14ac:dyDescent="0.25">
      <c r="D4740" s="190"/>
    </row>
    <row r="4741" spans="4:4" x14ac:dyDescent="0.25">
      <c r="D4741" s="190"/>
    </row>
    <row r="4742" spans="4:4" x14ac:dyDescent="0.25">
      <c r="D4742" s="190"/>
    </row>
    <row r="4743" spans="4:4" x14ac:dyDescent="0.25">
      <c r="D4743" s="190"/>
    </row>
    <row r="4744" spans="4:4" x14ac:dyDescent="0.25">
      <c r="D4744" s="190"/>
    </row>
    <row r="4745" spans="4:4" x14ac:dyDescent="0.25">
      <c r="D4745" s="190"/>
    </row>
    <row r="4746" spans="4:4" x14ac:dyDescent="0.25">
      <c r="D4746" s="190"/>
    </row>
    <row r="4747" spans="4:4" x14ac:dyDescent="0.25">
      <c r="D4747" s="190"/>
    </row>
    <row r="4748" spans="4:4" x14ac:dyDescent="0.25">
      <c r="D4748" s="190"/>
    </row>
    <row r="4749" spans="4:4" x14ac:dyDescent="0.25">
      <c r="D4749" s="190"/>
    </row>
    <row r="4750" spans="4:4" x14ac:dyDescent="0.25">
      <c r="D4750" s="190"/>
    </row>
    <row r="4751" spans="4:4" x14ac:dyDescent="0.25">
      <c r="D4751" s="190"/>
    </row>
    <row r="4752" spans="4:4" x14ac:dyDescent="0.25">
      <c r="D4752" s="190"/>
    </row>
    <row r="4753" spans="4:4" x14ac:dyDescent="0.25">
      <c r="D4753" s="190"/>
    </row>
    <row r="4754" spans="4:4" x14ac:dyDescent="0.25">
      <c r="D4754" s="190"/>
    </row>
    <row r="4755" spans="4:4" x14ac:dyDescent="0.25">
      <c r="D4755" s="190"/>
    </row>
    <row r="4756" spans="4:4" x14ac:dyDescent="0.25">
      <c r="D4756" s="190"/>
    </row>
    <row r="4757" spans="4:4" x14ac:dyDescent="0.25">
      <c r="D4757" s="190"/>
    </row>
    <row r="4758" spans="4:4" x14ac:dyDescent="0.25">
      <c r="D4758" s="190"/>
    </row>
    <row r="4759" spans="4:4" x14ac:dyDescent="0.25">
      <c r="D4759" s="190"/>
    </row>
    <row r="4760" spans="4:4" x14ac:dyDescent="0.25">
      <c r="D4760" s="190"/>
    </row>
    <row r="4761" spans="4:4" x14ac:dyDescent="0.25">
      <c r="D4761" s="190"/>
    </row>
    <row r="4762" spans="4:4" x14ac:dyDescent="0.25">
      <c r="D4762" s="190"/>
    </row>
    <row r="4763" spans="4:4" x14ac:dyDescent="0.25">
      <c r="D4763" s="190"/>
    </row>
    <row r="4764" spans="4:4" x14ac:dyDescent="0.25">
      <c r="D4764" s="190"/>
    </row>
    <row r="4765" spans="4:4" x14ac:dyDescent="0.25">
      <c r="D4765" s="190"/>
    </row>
    <row r="4766" spans="4:4" x14ac:dyDescent="0.25">
      <c r="D4766" s="190"/>
    </row>
    <row r="4767" spans="4:4" x14ac:dyDescent="0.25">
      <c r="D4767" s="190"/>
    </row>
    <row r="4768" spans="4:4" x14ac:dyDescent="0.25">
      <c r="D4768" s="190"/>
    </row>
    <row r="4769" spans="4:4" x14ac:dyDescent="0.25">
      <c r="D4769" s="190"/>
    </row>
    <row r="4770" spans="4:4" x14ac:dyDescent="0.25">
      <c r="D4770" s="190"/>
    </row>
    <row r="4771" spans="4:4" x14ac:dyDescent="0.25">
      <c r="D4771" s="190"/>
    </row>
    <row r="4772" spans="4:4" x14ac:dyDescent="0.25">
      <c r="D4772" s="190"/>
    </row>
    <row r="4773" spans="4:4" x14ac:dyDescent="0.25">
      <c r="D4773" s="190"/>
    </row>
    <row r="4774" spans="4:4" x14ac:dyDescent="0.25">
      <c r="D4774" s="190"/>
    </row>
    <row r="4775" spans="4:4" x14ac:dyDescent="0.25">
      <c r="D4775" s="190"/>
    </row>
    <row r="4776" spans="4:4" x14ac:dyDescent="0.25">
      <c r="D4776" s="190"/>
    </row>
    <row r="4777" spans="4:4" x14ac:dyDescent="0.25">
      <c r="D4777" s="190"/>
    </row>
    <row r="4778" spans="4:4" x14ac:dyDescent="0.25">
      <c r="D4778" s="190"/>
    </row>
    <row r="4779" spans="4:4" x14ac:dyDescent="0.25">
      <c r="D4779" s="190"/>
    </row>
    <row r="4780" spans="4:4" x14ac:dyDescent="0.25">
      <c r="D4780" s="190"/>
    </row>
    <row r="4781" spans="4:4" x14ac:dyDescent="0.25">
      <c r="D4781" s="190"/>
    </row>
    <row r="4782" spans="4:4" x14ac:dyDescent="0.25">
      <c r="D4782" s="190"/>
    </row>
    <row r="4783" spans="4:4" x14ac:dyDescent="0.25">
      <c r="D4783" s="190"/>
    </row>
    <row r="4784" spans="4:4" x14ac:dyDescent="0.25">
      <c r="D4784" s="190"/>
    </row>
    <row r="4785" spans="4:4" x14ac:dyDescent="0.25">
      <c r="D4785" s="190"/>
    </row>
    <row r="4786" spans="4:4" x14ac:dyDescent="0.25">
      <c r="D4786" s="190"/>
    </row>
    <row r="4787" spans="4:4" x14ac:dyDescent="0.25">
      <c r="D4787" s="190"/>
    </row>
    <row r="4788" spans="4:4" x14ac:dyDescent="0.25">
      <c r="D4788" s="190"/>
    </row>
    <row r="4789" spans="4:4" x14ac:dyDescent="0.25">
      <c r="D4789" s="190"/>
    </row>
    <row r="4790" spans="4:4" x14ac:dyDescent="0.25">
      <c r="D4790" s="190"/>
    </row>
    <row r="4791" spans="4:4" x14ac:dyDescent="0.25">
      <c r="D4791" s="190"/>
    </row>
    <row r="4792" spans="4:4" x14ac:dyDescent="0.25">
      <c r="D4792" s="190"/>
    </row>
    <row r="4793" spans="4:4" x14ac:dyDescent="0.25">
      <c r="D4793" s="190"/>
    </row>
    <row r="4794" spans="4:4" x14ac:dyDescent="0.25">
      <c r="D4794" s="190"/>
    </row>
    <row r="4795" spans="4:4" x14ac:dyDescent="0.25">
      <c r="D4795" s="190"/>
    </row>
    <row r="4796" spans="4:4" x14ac:dyDescent="0.25">
      <c r="D4796" s="190"/>
    </row>
    <row r="4797" spans="4:4" x14ac:dyDescent="0.25">
      <c r="D4797" s="190"/>
    </row>
    <row r="4798" spans="4:4" x14ac:dyDescent="0.25">
      <c r="D4798" s="190"/>
    </row>
    <row r="4799" spans="4:4" x14ac:dyDescent="0.25">
      <c r="D4799" s="190"/>
    </row>
    <row r="4800" spans="4:4" x14ac:dyDescent="0.25">
      <c r="D4800" s="190"/>
    </row>
    <row r="4801" spans="4:4" x14ac:dyDescent="0.25">
      <c r="D4801" s="190"/>
    </row>
    <row r="4802" spans="4:4" x14ac:dyDescent="0.25">
      <c r="D4802" s="190"/>
    </row>
    <row r="4803" spans="4:4" x14ac:dyDescent="0.25">
      <c r="D4803" s="190"/>
    </row>
    <row r="4804" spans="4:4" x14ac:dyDescent="0.25">
      <c r="D4804" s="190"/>
    </row>
    <row r="4805" spans="4:4" x14ac:dyDescent="0.25">
      <c r="D4805" s="190"/>
    </row>
    <row r="4806" spans="4:4" x14ac:dyDescent="0.25">
      <c r="D4806" s="190"/>
    </row>
    <row r="4807" spans="4:4" x14ac:dyDescent="0.25">
      <c r="D4807" s="190"/>
    </row>
    <row r="4808" spans="4:4" x14ac:dyDescent="0.25">
      <c r="D4808" s="190"/>
    </row>
    <row r="4809" spans="4:4" x14ac:dyDescent="0.25">
      <c r="D4809" s="190"/>
    </row>
    <row r="4810" spans="4:4" x14ac:dyDescent="0.25">
      <c r="D4810" s="190"/>
    </row>
    <row r="4811" spans="4:4" x14ac:dyDescent="0.25">
      <c r="D4811" s="190"/>
    </row>
    <row r="4812" spans="4:4" x14ac:dyDescent="0.25">
      <c r="D4812" s="190"/>
    </row>
    <row r="4813" spans="4:4" x14ac:dyDescent="0.25">
      <c r="D4813" s="190"/>
    </row>
    <row r="4814" spans="4:4" x14ac:dyDescent="0.25">
      <c r="D4814" s="190"/>
    </row>
    <row r="4815" spans="4:4" x14ac:dyDescent="0.25">
      <c r="D4815" s="190"/>
    </row>
    <row r="4816" spans="4:4" x14ac:dyDescent="0.25">
      <c r="D4816" s="190"/>
    </row>
    <row r="4817" spans="4:4" x14ac:dyDescent="0.25">
      <c r="D4817" s="190"/>
    </row>
    <row r="4818" spans="4:4" x14ac:dyDescent="0.25">
      <c r="D4818" s="190"/>
    </row>
    <row r="4819" spans="4:4" x14ac:dyDescent="0.25">
      <c r="D4819" s="190"/>
    </row>
    <row r="4820" spans="4:4" x14ac:dyDescent="0.25">
      <c r="D4820" s="190"/>
    </row>
    <row r="4821" spans="4:4" x14ac:dyDescent="0.25">
      <c r="D4821" s="190"/>
    </row>
    <row r="4822" spans="4:4" x14ac:dyDescent="0.25">
      <c r="D4822" s="190"/>
    </row>
    <row r="4823" spans="4:4" x14ac:dyDescent="0.25">
      <c r="D4823" s="190"/>
    </row>
    <row r="4824" spans="4:4" x14ac:dyDescent="0.25">
      <c r="D4824" s="190"/>
    </row>
    <row r="4825" spans="4:4" x14ac:dyDescent="0.25">
      <c r="D4825" s="190"/>
    </row>
    <row r="4826" spans="4:4" x14ac:dyDescent="0.25">
      <c r="D4826" s="190"/>
    </row>
    <row r="4827" spans="4:4" x14ac:dyDescent="0.25">
      <c r="D4827" s="190"/>
    </row>
    <row r="4828" spans="4:4" x14ac:dyDescent="0.25">
      <c r="D4828" s="190"/>
    </row>
    <row r="4829" spans="4:4" x14ac:dyDescent="0.25">
      <c r="D4829" s="190"/>
    </row>
    <row r="4830" spans="4:4" x14ac:dyDescent="0.25">
      <c r="D4830" s="190"/>
    </row>
    <row r="4831" spans="4:4" x14ac:dyDescent="0.25">
      <c r="D4831" s="190"/>
    </row>
    <row r="4832" spans="4:4" x14ac:dyDescent="0.25">
      <c r="D4832" s="190"/>
    </row>
    <row r="4833" spans="4:4" x14ac:dyDescent="0.25">
      <c r="D4833" s="190"/>
    </row>
    <row r="4834" spans="4:4" x14ac:dyDescent="0.25">
      <c r="D4834" s="190"/>
    </row>
    <row r="4835" spans="4:4" x14ac:dyDescent="0.25">
      <c r="D4835" s="190"/>
    </row>
    <row r="4836" spans="4:4" x14ac:dyDescent="0.25">
      <c r="D4836" s="190"/>
    </row>
    <row r="4837" spans="4:4" x14ac:dyDescent="0.25">
      <c r="D4837" s="190"/>
    </row>
    <row r="4838" spans="4:4" x14ac:dyDescent="0.25">
      <c r="D4838" s="190"/>
    </row>
    <row r="4839" spans="4:4" x14ac:dyDescent="0.25">
      <c r="D4839" s="190"/>
    </row>
    <row r="4840" spans="4:4" x14ac:dyDescent="0.25">
      <c r="D4840" s="190"/>
    </row>
    <row r="4841" spans="4:4" x14ac:dyDescent="0.25">
      <c r="D4841" s="190"/>
    </row>
    <row r="4842" spans="4:4" x14ac:dyDescent="0.25">
      <c r="D4842" s="190"/>
    </row>
    <row r="4843" spans="4:4" x14ac:dyDescent="0.25">
      <c r="D4843" s="190"/>
    </row>
    <row r="4844" spans="4:4" x14ac:dyDescent="0.25">
      <c r="D4844" s="190"/>
    </row>
    <row r="4845" spans="4:4" x14ac:dyDescent="0.25">
      <c r="D4845" s="190"/>
    </row>
    <row r="4846" spans="4:4" x14ac:dyDescent="0.25">
      <c r="D4846" s="190"/>
    </row>
    <row r="4847" spans="4:4" x14ac:dyDescent="0.25">
      <c r="D4847" s="190"/>
    </row>
    <row r="4848" spans="4:4" x14ac:dyDescent="0.25">
      <c r="D4848" s="190"/>
    </row>
    <row r="4849" spans="4:4" x14ac:dyDescent="0.25">
      <c r="D4849" s="190"/>
    </row>
    <row r="4850" spans="4:4" x14ac:dyDescent="0.25">
      <c r="D4850" s="190"/>
    </row>
    <row r="4851" spans="4:4" x14ac:dyDescent="0.25">
      <c r="D4851" s="190"/>
    </row>
    <row r="4852" spans="4:4" x14ac:dyDescent="0.25">
      <c r="D4852" s="190"/>
    </row>
    <row r="4853" spans="4:4" x14ac:dyDescent="0.25">
      <c r="D4853" s="190"/>
    </row>
    <row r="4854" spans="4:4" x14ac:dyDescent="0.25">
      <c r="D4854" s="190"/>
    </row>
    <row r="4855" spans="4:4" x14ac:dyDescent="0.25">
      <c r="D4855" s="190"/>
    </row>
    <row r="4856" spans="4:4" x14ac:dyDescent="0.25">
      <c r="D4856" s="190"/>
    </row>
    <row r="4857" spans="4:4" x14ac:dyDescent="0.25">
      <c r="D4857" s="190"/>
    </row>
    <row r="4858" spans="4:4" x14ac:dyDescent="0.25">
      <c r="D4858" s="190"/>
    </row>
    <row r="4859" spans="4:4" x14ac:dyDescent="0.25">
      <c r="D4859" s="190"/>
    </row>
    <row r="4860" spans="4:4" x14ac:dyDescent="0.25">
      <c r="D4860" s="190"/>
    </row>
    <row r="4861" spans="4:4" x14ac:dyDescent="0.25">
      <c r="D4861" s="190"/>
    </row>
    <row r="4862" spans="4:4" x14ac:dyDescent="0.25">
      <c r="D4862" s="190"/>
    </row>
    <row r="4863" spans="4:4" x14ac:dyDescent="0.25">
      <c r="D4863" s="190"/>
    </row>
    <row r="4864" spans="4:4" x14ac:dyDescent="0.25">
      <c r="D4864" s="190"/>
    </row>
    <row r="4865" spans="4:4" x14ac:dyDescent="0.25">
      <c r="D4865" s="190"/>
    </row>
    <row r="4866" spans="4:4" x14ac:dyDescent="0.25">
      <c r="D4866" s="190"/>
    </row>
    <row r="4867" spans="4:4" x14ac:dyDescent="0.25">
      <c r="D4867" s="190"/>
    </row>
    <row r="4868" spans="4:4" x14ac:dyDescent="0.25">
      <c r="D4868" s="190"/>
    </row>
    <row r="4869" spans="4:4" x14ac:dyDescent="0.25">
      <c r="D4869" s="190"/>
    </row>
    <row r="4870" spans="4:4" x14ac:dyDescent="0.25">
      <c r="D4870" s="190"/>
    </row>
    <row r="4871" spans="4:4" x14ac:dyDescent="0.25">
      <c r="D4871" s="190"/>
    </row>
    <row r="4872" spans="4:4" x14ac:dyDescent="0.25">
      <c r="D4872" s="190"/>
    </row>
    <row r="4873" spans="4:4" x14ac:dyDescent="0.25">
      <c r="D4873" s="190"/>
    </row>
    <row r="4874" spans="4:4" x14ac:dyDescent="0.25">
      <c r="D4874" s="190"/>
    </row>
    <row r="4875" spans="4:4" x14ac:dyDescent="0.25">
      <c r="D4875" s="190"/>
    </row>
    <row r="4876" spans="4:4" x14ac:dyDescent="0.25">
      <c r="D4876" s="190"/>
    </row>
    <row r="4877" spans="4:4" x14ac:dyDescent="0.25">
      <c r="D4877" s="190"/>
    </row>
    <row r="4878" spans="4:4" x14ac:dyDescent="0.25">
      <c r="D4878" s="190"/>
    </row>
    <row r="4879" spans="4:4" x14ac:dyDescent="0.25">
      <c r="D4879" s="190"/>
    </row>
    <row r="4880" spans="4:4" x14ac:dyDescent="0.25">
      <c r="D4880" s="190"/>
    </row>
    <row r="4881" spans="4:4" x14ac:dyDescent="0.25">
      <c r="D4881" s="190"/>
    </row>
    <row r="4882" spans="4:4" x14ac:dyDescent="0.25">
      <c r="D4882" s="190"/>
    </row>
    <row r="4883" spans="4:4" x14ac:dyDescent="0.25">
      <c r="D4883" s="190"/>
    </row>
    <row r="4884" spans="4:4" x14ac:dyDescent="0.25">
      <c r="D4884" s="190"/>
    </row>
    <row r="4885" spans="4:4" x14ac:dyDescent="0.25">
      <c r="D4885" s="190"/>
    </row>
    <row r="4886" spans="4:4" x14ac:dyDescent="0.25">
      <c r="D4886" s="190"/>
    </row>
    <row r="4887" spans="4:4" x14ac:dyDescent="0.25">
      <c r="D4887" s="190"/>
    </row>
    <row r="4888" spans="4:4" x14ac:dyDescent="0.25">
      <c r="D4888" s="190"/>
    </row>
    <row r="4889" spans="4:4" x14ac:dyDescent="0.25">
      <c r="D4889" s="190"/>
    </row>
    <row r="4890" spans="4:4" x14ac:dyDescent="0.25">
      <c r="D4890" s="190"/>
    </row>
    <row r="4891" spans="4:4" x14ac:dyDescent="0.25">
      <c r="D4891" s="190"/>
    </row>
    <row r="4892" spans="4:4" x14ac:dyDescent="0.25">
      <c r="D4892" s="190"/>
    </row>
    <row r="4893" spans="4:4" x14ac:dyDescent="0.25">
      <c r="D4893" s="190"/>
    </row>
    <row r="4894" spans="4:4" x14ac:dyDescent="0.25">
      <c r="D4894" s="190"/>
    </row>
    <row r="4895" spans="4:4" x14ac:dyDescent="0.25">
      <c r="D4895" s="190"/>
    </row>
    <row r="4896" spans="4:4" x14ac:dyDescent="0.25">
      <c r="D4896" s="190"/>
    </row>
    <row r="4897" spans="4:4" x14ac:dyDescent="0.25">
      <c r="D4897" s="190"/>
    </row>
    <row r="4898" spans="4:4" x14ac:dyDescent="0.25">
      <c r="D4898" s="190"/>
    </row>
    <row r="4899" spans="4:4" x14ac:dyDescent="0.25">
      <c r="D4899" s="190"/>
    </row>
    <row r="4900" spans="4:4" x14ac:dyDescent="0.25">
      <c r="D4900" s="190"/>
    </row>
    <row r="4901" spans="4:4" x14ac:dyDescent="0.25">
      <c r="D4901" s="190"/>
    </row>
    <row r="4902" spans="4:4" x14ac:dyDescent="0.25">
      <c r="D4902" s="190"/>
    </row>
    <row r="4903" spans="4:4" x14ac:dyDescent="0.25">
      <c r="D4903" s="190"/>
    </row>
    <row r="4904" spans="4:4" x14ac:dyDescent="0.25">
      <c r="D4904" s="190"/>
    </row>
    <row r="4905" spans="4:4" x14ac:dyDescent="0.25">
      <c r="D4905" s="190"/>
    </row>
    <row r="4906" spans="4:4" x14ac:dyDescent="0.25">
      <c r="D4906" s="190"/>
    </row>
    <row r="4907" spans="4:4" x14ac:dyDescent="0.25">
      <c r="D4907" s="190"/>
    </row>
    <row r="4908" spans="4:4" x14ac:dyDescent="0.25">
      <c r="D4908" s="190"/>
    </row>
    <row r="4909" spans="4:4" x14ac:dyDescent="0.25">
      <c r="D4909" s="190"/>
    </row>
    <row r="4910" spans="4:4" x14ac:dyDescent="0.25">
      <c r="D4910" s="190"/>
    </row>
    <row r="4911" spans="4:4" x14ac:dyDescent="0.25">
      <c r="D4911" s="190"/>
    </row>
    <row r="4912" spans="4:4" x14ac:dyDescent="0.25">
      <c r="D4912" s="190"/>
    </row>
    <row r="4913" spans="4:4" x14ac:dyDescent="0.25">
      <c r="D4913" s="190"/>
    </row>
    <row r="4914" spans="4:4" x14ac:dyDescent="0.25">
      <c r="D4914" s="190"/>
    </row>
    <row r="4915" spans="4:4" x14ac:dyDescent="0.25">
      <c r="D4915" s="190"/>
    </row>
    <row r="4916" spans="4:4" x14ac:dyDescent="0.25">
      <c r="D4916" s="190"/>
    </row>
    <row r="4917" spans="4:4" x14ac:dyDescent="0.25">
      <c r="D4917" s="190"/>
    </row>
    <row r="4918" spans="4:4" x14ac:dyDescent="0.25">
      <c r="D4918" s="190"/>
    </row>
    <row r="4919" spans="4:4" x14ac:dyDescent="0.25">
      <c r="D4919" s="190"/>
    </row>
    <row r="4920" spans="4:4" x14ac:dyDescent="0.25">
      <c r="D4920" s="190"/>
    </row>
    <row r="4921" spans="4:4" x14ac:dyDescent="0.25">
      <c r="D4921" s="190"/>
    </row>
    <row r="4922" spans="4:4" x14ac:dyDescent="0.25">
      <c r="D4922" s="190"/>
    </row>
    <row r="4923" spans="4:4" x14ac:dyDescent="0.25">
      <c r="D4923" s="190"/>
    </row>
    <row r="4924" spans="4:4" x14ac:dyDescent="0.25">
      <c r="D4924" s="190"/>
    </row>
    <row r="4925" spans="4:4" x14ac:dyDescent="0.25">
      <c r="D4925" s="190"/>
    </row>
    <row r="4926" spans="4:4" x14ac:dyDescent="0.25">
      <c r="D4926" s="190"/>
    </row>
    <row r="4927" spans="4:4" x14ac:dyDescent="0.25">
      <c r="D4927" s="190"/>
    </row>
    <row r="4928" spans="4:4" x14ac:dyDescent="0.25">
      <c r="D4928" s="190"/>
    </row>
    <row r="4929" spans="4:4" x14ac:dyDescent="0.25">
      <c r="D4929" s="190"/>
    </row>
    <row r="4930" spans="4:4" x14ac:dyDescent="0.25">
      <c r="D4930" s="190"/>
    </row>
    <row r="4931" spans="4:4" x14ac:dyDescent="0.25">
      <c r="D4931" s="190"/>
    </row>
    <row r="4932" spans="4:4" x14ac:dyDescent="0.25">
      <c r="D4932" s="190"/>
    </row>
    <row r="4933" spans="4:4" x14ac:dyDescent="0.25">
      <c r="D4933" s="190"/>
    </row>
    <row r="4934" spans="4:4" x14ac:dyDescent="0.25">
      <c r="D4934" s="190"/>
    </row>
    <row r="4935" spans="4:4" x14ac:dyDescent="0.25">
      <c r="D4935" s="190"/>
    </row>
    <row r="4936" spans="4:4" x14ac:dyDescent="0.25">
      <c r="D4936" s="190"/>
    </row>
    <row r="4937" spans="4:4" x14ac:dyDescent="0.25">
      <c r="D4937" s="190"/>
    </row>
    <row r="4938" spans="4:4" x14ac:dyDescent="0.25">
      <c r="D4938" s="190"/>
    </row>
    <row r="4939" spans="4:4" x14ac:dyDescent="0.25">
      <c r="D4939" s="190"/>
    </row>
    <row r="4940" spans="4:4" x14ac:dyDescent="0.25">
      <c r="D4940" s="190"/>
    </row>
    <row r="4941" spans="4:4" x14ac:dyDescent="0.25">
      <c r="D4941" s="190"/>
    </row>
    <row r="4942" spans="4:4" x14ac:dyDescent="0.25">
      <c r="D4942" s="190"/>
    </row>
    <row r="4943" spans="4:4" x14ac:dyDescent="0.25">
      <c r="D4943" s="190"/>
    </row>
    <row r="4944" spans="4:4" x14ac:dyDescent="0.25">
      <c r="D4944" s="190"/>
    </row>
    <row r="4945" spans="4:4" x14ac:dyDescent="0.25">
      <c r="D4945" s="190"/>
    </row>
    <row r="4946" spans="4:4" x14ac:dyDescent="0.25">
      <c r="D4946" s="190"/>
    </row>
    <row r="4947" spans="4:4" x14ac:dyDescent="0.25">
      <c r="D4947" s="190"/>
    </row>
    <row r="4948" spans="4:4" x14ac:dyDescent="0.25">
      <c r="D4948" s="190"/>
    </row>
    <row r="4949" spans="4:4" x14ac:dyDescent="0.25">
      <c r="D4949" s="190"/>
    </row>
    <row r="4950" spans="4:4" x14ac:dyDescent="0.25">
      <c r="D4950" s="190"/>
    </row>
    <row r="4951" spans="4:4" x14ac:dyDescent="0.25">
      <c r="D4951" s="190"/>
    </row>
    <row r="4952" spans="4:4" x14ac:dyDescent="0.25">
      <c r="D4952" s="190"/>
    </row>
    <row r="4953" spans="4:4" x14ac:dyDescent="0.25">
      <c r="D4953" s="190"/>
    </row>
    <row r="4954" spans="4:4" x14ac:dyDescent="0.25">
      <c r="D4954" s="190"/>
    </row>
    <row r="4955" spans="4:4" x14ac:dyDescent="0.25">
      <c r="D4955" s="190"/>
    </row>
    <row r="4956" spans="4:4" x14ac:dyDescent="0.25">
      <c r="D4956" s="190"/>
    </row>
    <row r="4957" spans="4:4" x14ac:dyDescent="0.25">
      <c r="D4957" s="190"/>
    </row>
    <row r="4958" spans="4:4" x14ac:dyDescent="0.25">
      <c r="D4958" s="190"/>
    </row>
    <row r="4959" spans="4:4" x14ac:dyDescent="0.25">
      <c r="D4959" s="190"/>
    </row>
    <row r="4960" spans="4:4" x14ac:dyDescent="0.25">
      <c r="D4960" s="190"/>
    </row>
    <row r="4961" spans="4:4" x14ac:dyDescent="0.25">
      <c r="D4961" s="190"/>
    </row>
    <row r="4962" spans="4:4" x14ac:dyDescent="0.25">
      <c r="D4962" s="190"/>
    </row>
    <row r="4963" spans="4:4" x14ac:dyDescent="0.25">
      <c r="D4963" s="190"/>
    </row>
    <row r="4964" spans="4:4" x14ac:dyDescent="0.25">
      <c r="D4964" s="190"/>
    </row>
    <row r="4965" spans="4:4" x14ac:dyDescent="0.25">
      <c r="D4965" s="190"/>
    </row>
    <row r="4966" spans="4:4" x14ac:dyDescent="0.25">
      <c r="D4966" s="190"/>
    </row>
    <row r="4967" spans="4:4" x14ac:dyDescent="0.25">
      <c r="D4967" s="190"/>
    </row>
    <row r="4968" spans="4:4" x14ac:dyDescent="0.25">
      <c r="D4968" s="190"/>
    </row>
    <row r="4969" spans="4:4" x14ac:dyDescent="0.25">
      <c r="D4969" s="190"/>
    </row>
    <row r="4970" spans="4:4" x14ac:dyDescent="0.25">
      <c r="D4970" s="190"/>
    </row>
    <row r="4971" spans="4:4" x14ac:dyDescent="0.25">
      <c r="D4971" s="190"/>
    </row>
    <row r="4972" spans="4:4" x14ac:dyDescent="0.25">
      <c r="D4972" s="190"/>
    </row>
    <row r="4973" spans="4:4" x14ac:dyDescent="0.25">
      <c r="D4973" s="190"/>
    </row>
    <row r="4974" spans="4:4" x14ac:dyDescent="0.25">
      <c r="D4974" s="190"/>
    </row>
    <row r="4975" spans="4:4" x14ac:dyDescent="0.25">
      <c r="D4975" s="190"/>
    </row>
    <row r="4976" spans="4:4" x14ac:dyDescent="0.25">
      <c r="D4976" s="190"/>
    </row>
    <row r="4977" spans="4:4" x14ac:dyDescent="0.25">
      <c r="D4977" s="190"/>
    </row>
    <row r="4978" spans="4:4" x14ac:dyDescent="0.25">
      <c r="D4978" s="190"/>
    </row>
    <row r="4979" spans="4:4" x14ac:dyDescent="0.25">
      <c r="D4979" s="190"/>
    </row>
    <row r="4980" spans="4:4" x14ac:dyDescent="0.25">
      <c r="D4980" s="190"/>
    </row>
    <row r="4981" spans="4:4" x14ac:dyDescent="0.25">
      <c r="D4981" s="190"/>
    </row>
    <row r="4982" spans="4:4" x14ac:dyDescent="0.25">
      <c r="D4982" s="190"/>
    </row>
    <row r="4983" spans="4:4" x14ac:dyDescent="0.25">
      <c r="D4983" s="190"/>
    </row>
    <row r="4984" spans="4:4" x14ac:dyDescent="0.25">
      <c r="D4984" s="190"/>
    </row>
    <row r="4985" spans="4:4" x14ac:dyDescent="0.25">
      <c r="D4985" s="190"/>
    </row>
    <row r="4986" spans="4:4" x14ac:dyDescent="0.25">
      <c r="D4986" s="190"/>
    </row>
    <row r="4987" spans="4:4" x14ac:dyDescent="0.25">
      <c r="D4987" s="190"/>
    </row>
    <row r="4988" spans="4:4" x14ac:dyDescent="0.25">
      <c r="D4988" s="190"/>
    </row>
    <row r="4989" spans="4:4" x14ac:dyDescent="0.25">
      <c r="D4989" s="190"/>
    </row>
    <row r="4990" spans="4:4" x14ac:dyDescent="0.25">
      <c r="D4990" s="190"/>
    </row>
    <row r="4991" spans="4:4" x14ac:dyDescent="0.25">
      <c r="D4991" s="190"/>
    </row>
    <row r="4992" spans="4:4" x14ac:dyDescent="0.25">
      <c r="D4992" s="190"/>
    </row>
    <row r="4993" spans="4:4" x14ac:dyDescent="0.25">
      <c r="D4993" s="190"/>
    </row>
    <row r="4994" spans="4:4" x14ac:dyDescent="0.25">
      <c r="D4994" s="190"/>
    </row>
    <row r="4995" spans="4:4" x14ac:dyDescent="0.25">
      <c r="D4995" s="190"/>
    </row>
    <row r="4996" spans="4:4" x14ac:dyDescent="0.25">
      <c r="D4996" s="190"/>
    </row>
    <row r="4997" spans="4:4" x14ac:dyDescent="0.25">
      <c r="D4997" s="190"/>
    </row>
    <row r="4998" spans="4:4" x14ac:dyDescent="0.25">
      <c r="D4998" s="190"/>
    </row>
    <row r="4999" spans="4:4" x14ac:dyDescent="0.25">
      <c r="D4999" s="190"/>
    </row>
    <row r="5000" spans="4:4" x14ac:dyDescent="0.25">
      <c r="D5000" s="190"/>
    </row>
  </sheetData>
  <sheetProtection algorithmName="SHA-512" hashValue="sztFwrOc05MFsxdsDzyAJR5FOWT07DljWebkvP3Goo8DbzYuGqjrKbn2c7nIEjkMmX6uJvhKx+yzbRDCzNpgpw==" saltValue="/S/Bfqmdb4ZpxOWpS23FUg==" spinCount="100000" sheet="1"/>
  <mergeCells count="7">
    <mergeCell ref="A1:G1"/>
    <mergeCell ref="C2:G2"/>
    <mergeCell ref="C3:G3"/>
    <mergeCell ref="C4:G4"/>
    <mergeCell ref="A396:C396"/>
    <mergeCell ref="A397:G401"/>
    <mergeCell ref="C50:G50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3.2" outlineLevelRow="1" x14ac:dyDescent="0.25"/>
  <cols>
    <col min="1" max="1" width="3.44140625" customWidth="1"/>
    <col min="2" max="2" width="12.6640625" style="125" customWidth="1"/>
    <col min="3" max="3" width="38.33203125" style="125" customWidth="1"/>
    <col min="4" max="4" width="4.88671875" customWidth="1"/>
    <col min="5" max="5" width="10.6640625" customWidth="1"/>
    <col min="6" max="6" width="9.88671875" customWidth="1"/>
    <col min="7" max="7" width="12.77734375" customWidth="1"/>
    <col min="12" max="13" width="0" hidden="1" customWidth="1"/>
    <col min="18" max="23" width="0" hidden="1" customWidth="1"/>
    <col min="29" max="29" width="0" hidden="1" customWidth="1"/>
    <col min="31" max="41" width="0" hidden="1" customWidth="1"/>
  </cols>
  <sheetData>
    <row r="1" spans="1:60" ht="15.75" customHeight="1" x14ac:dyDescent="0.3">
      <c r="A1" s="191" t="s">
        <v>7</v>
      </c>
      <c r="B1" s="191"/>
      <c r="C1" s="191"/>
      <c r="D1" s="191"/>
      <c r="E1" s="191"/>
      <c r="F1" s="191"/>
      <c r="G1" s="191"/>
      <c r="AG1" t="s">
        <v>247</v>
      </c>
    </row>
    <row r="2" spans="1:60" ht="25.05" customHeight="1" x14ac:dyDescent="0.25">
      <c r="A2" s="192" t="s">
        <v>8</v>
      </c>
      <c r="B2" s="77" t="s">
        <v>43</v>
      </c>
      <c r="C2" s="195" t="s">
        <v>44</v>
      </c>
      <c r="D2" s="193"/>
      <c r="E2" s="193"/>
      <c r="F2" s="193"/>
      <c r="G2" s="194"/>
      <c r="AG2" t="s">
        <v>248</v>
      </c>
    </row>
    <row r="3" spans="1:60" ht="25.05" customHeight="1" x14ac:dyDescent="0.25">
      <c r="A3" s="192" t="s">
        <v>9</v>
      </c>
      <c r="B3" s="77" t="s">
        <v>46</v>
      </c>
      <c r="C3" s="195" t="s">
        <v>47</v>
      </c>
      <c r="D3" s="193"/>
      <c r="E3" s="193"/>
      <c r="F3" s="193"/>
      <c r="G3" s="194"/>
      <c r="AC3" s="125" t="s">
        <v>248</v>
      </c>
      <c r="AG3" t="s">
        <v>249</v>
      </c>
    </row>
    <row r="4" spans="1:60" ht="25.05" customHeight="1" x14ac:dyDescent="0.25">
      <c r="A4" s="196" t="s">
        <v>10</v>
      </c>
      <c r="B4" s="197" t="s">
        <v>54</v>
      </c>
      <c r="C4" s="198" t="s">
        <v>55</v>
      </c>
      <c r="D4" s="199"/>
      <c r="E4" s="199"/>
      <c r="F4" s="199"/>
      <c r="G4" s="200"/>
      <c r="AG4" t="s">
        <v>250</v>
      </c>
    </row>
    <row r="5" spans="1:60" x14ac:dyDescent="0.25">
      <c r="D5" s="190"/>
    </row>
    <row r="6" spans="1:60" ht="39.6" x14ac:dyDescent="0.25">
      <c r="A6" s="202" t="s">
        <v>251</v>
      </c>
      <c r="B6" s="204" t="s">
        <v>252</v>
      </c>
      <c r="C6" s="204" t="s">
        <v>253</v>
      </c>
      <c r="D6" s="203" t="s">
        <v>254</v>
      </c>
      <c r="E6" s="202" t="s">
        <v>255</v>
      </c>
      <c r="F6" s="201" t="s">
        <v>256</v>
      </c>
      <c r="G6" s="202" t="s">
        <v>31</v>
      </c>
      <c r="H6" s="205" t="s">
        <v>32</v>
      </c>
      <c r="I6" s="205" t="s">
        <v>257</v>
      </c>
      <c r="J6" s="205" t="s">
        <v>33</v>
      </c>
      <c r="K6" s="205" t="s">
        <v>258</v>
      </c>
      <c r="L6" s="205" t="s">
        <v>259</v>
      </c>
      <c r="M6" s="205" t="s">
        <v>260</v>
      </c>
      <c r="N6" s="205" t="s">
        <v>261</v>
      </c>
      <c r="O6" s="205" t="s">
        <v>262</v>
      </c>
      <c r="P6" s="205" t="s">
        <v>263</v>
      </c>
      <c r="Q6" s="205" t="s">
        <v>264</v>
      </c>
      <c r="R6" s="205" t="s">
        <v>265</v>
      </c>
      <c r="S6" s="205" t="s">
        <v>266</v>
      </c>
      <c r="T6" s="205" t="s">
        <v>267</v>
      </c>
      <c r="U6" s="205" t="s">
        <v>268</v>
      </c>
      <c r="V6" s="205" t="s">
        <v>269</v>
      </c>
      <c r="W6" s="205" t="s">
        <v>270</v>
      </c>
    </row>
    <row r="7" spans="1:60" hidden="1" x14ac:dyDescent="0.25">
      <c r="A7" s="5"/>
      <c r="B7" s="6"/>
      <c r="C7" s="6"/>
      <c r="D7" s="8"/>
      <c r="E7" s="207"/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8"/>
      <c r="R7" s="208"/>
      <c r="S7" s="208"/>
      <c r="T7" s="208"/>
      <c r="U7" s="208"/>
      <c r="V7" s="208"/>
      <c r="W7" s="208"/>
    </row>
    <row r="8" spans="1:60" x14ac:dyDescent="0.25">
      <c r="A8" s="231" t="s">
        <v>271</v>
      </c>
      <c r="B8" s="232" t="s">
        <v>184</v>
      </c>
      <c r="C8" s="252" t="s">
        <v>185</v>
      </c>
      <c r="D8" s="233"/>
      <c r="E8" s="234"/>
      <c r="F8" s="235"/>
      <c r="G8" s="235">
        <f>SUMIF(AG9:AG10,"&lt;&gt;NOR",G9:G10)</f>
        <v>0</v>
      </c>
      <c r="H8" s="235"/>
      <c r="I8" s="235">
        <f>SUM(I9:I10)</f>
        <v>0</v>
      </c>
      <c r="J8" s="235"/>
      <c r="K8" s="235">
        <f>SUM(K9:K10)</f>
        <v>0</v>
      </c>
      <c r="L8" s="235"/>
      <c r="M8" s="235">
        <f>SUM(M9:M10)</f>
        <v>0</v>
      </c>
      <c r="N8" s="235"/>
      <c r="O8" s="235">
        <f>SUM(O9:O10)</f>
        <v>0</v>
      </c>
      <c r="P8" s="235"/>
      <c r="Q8" s="236">
        <f>SUM(Q9:Q10)</f>
        <v>2.71</v>
      </c>
      <c r="R8" s="230"/>
      <c r="S8" s="230"/>
      <c r="T8" s="230"/>
      <c r="U8" s="230"/>
      <c r="V8" s="230">
        <f>SUM(V9:V10)</f>
        <v>26.639999999999997</v>
      </c>
      <c r="W8" s="230"/>
      <c r="AG8" t="s">
        <v>272</v>
      </c>
    </row>
    <row r="9" spans="1:60" outlineLevel="1" x14ac:dyDescent="0.25">
      <c r="A9" s="244">
        <v>1</v>
      </c>
      <c r="B9" s="245" t="s">
        <v>1307</v>
      </c>
      <c r="C9" s="255" t="s">
        <v>1308</v>
      </c>
      <c r="D9" s="246" t="s">
        <v>314</v>
      </c>
      <c r="E9" s="247">
        <v>451.5</v>
      </c>
      <c r="F9" s="248"/>
      <c r="G9" s="249">
        <f>ROUND(E9*F9,2)</f>
        <v>0</v>
      </c>
      <c r="H9" s="248"/>
      <c r="I9" s="249">
        <f>ROUND(E9*H9,2)</f>
        <v>0</v>
      </c>
      <c r="J9" s="248"/>
      <c r="K9" s="249">
        <f>ROUND(E9*J9,2)</f>
        <v>0</v>
      </c>
      <c r="L9" s="249">
        <v>21</v>
      </c>
      <c r="M9" s="249">
        <f>G9*(1+L9/100)</f>
        <v>0</v>
      </c>
      <c r="N9" s="249">
        <v>0</v>
      </c>
      <c r="O9" s="249">
        <f>ROUND(E9*N9,2)</f>
        <v>0</v>
      </c>
      <c r="P9" s="249">
        <v>6.0000000000000001E-3</v>
      </c>
      <c r="Q9" s="250">
        <f>ROUND(E9*P9,2)</f>
        <v>2.71</v>
      </c>
      <c r="R9" s="225"/>
      <c r="S9" s="225" t="s">
        <v>276</v>
      </c>
      <c r="T9" s="225" t="s">
        <v>277</v>
      </c>
      <c r="U9" s="225">
        <v>0.05</v>
      </c>
      <c r="V9" s="225">
        <f>ROUND(E9*U9,2)</f>
        <v>22.58</v>
      </c>
      <c r="W9" s="225"/>
      <c r="X9" s="206"/>
      <c r="Y9" s="206"/>
      <c r="Z9" s="206"/>
      <c r="AA9" s="206"/>
      <c r="AB9" s="206"/>
      <c r="AC9" s="206"/>
      <c r="AD9" s="206"/>
      <c r="AE9" s="206"/>
      <c r="AF9" s="206"/>
      <c r="AG9" s="206" t="s">
        <v>659</v>
      </c>
      <c r="AH9" s="206"/>
      <c r="AI9" s="206"/>
      <c r="AJ9" s="206"/>
      <c r="AK9" s="206"/>
      <c r="AL9" s="206"/>
      <c r="AM9" s="206"/>
      <c r="AN9" s="206"/>
      <c r="AO9" s="206"/>
      <c r="AP9" s="206"/>
      <c r="AQ9" s="206"/>
      <c r="AR9" s="206"/>
      <c r="AS9" s="206"/>
      <c r="AT9" s="206"/>
      <c r="AU9" s="206"/>
      <c r="AV9" s="206"/>
      <c r="AW9" s="206"/>
      <c r="AX9" s="206"/>
      <c r="AY9" s="206"/>
      <c r="AZ9" s="206"/>
      <c r="BA9" s="206"/>
      <c r="BB9" s="206"/>
      <c r="BC9" s="206"/>
      <c r="BD9" s="206"/>
      <c r="BE9" s="206"/>
      <c r="BF9" s="206"/>
      <c r="BG9" s="206"/>
      <c r="BH9" s="206"/>
    </row>
    <row r="10" spans="1:60" outlineLevel="1" x14ac:dyDescent="0.25">
      <c r="A10" s="244">
        <v>2</v>
      </c>
      <c r="B10" s="245" t="s">
        <v>1309</v>
      </c>
      <c r="C10" s="255" t="s">
        <v>1310</v>
      </c>
      <c r="D10" s="246" t="s">
        <v>314</v>
      </c>
      <c r="E10" s="247">
        <v>451.5</v>
      </c>
      <c r="F10" s="248"/>
      <c r="G10" s="249">
        <f>ROUND(E10*F10,2)</f>
        <v>0</v>
      </c>
      <c r="H10" s="248"/>
      <c r="I10" s="249">
        <f>ROUND(E10*H10,2)</f>
        <v>0</v>
      </c>
      <c r="J10" s="248"/>
      <c r="K10" s="249">
        <f>ROUND(E10*J10,2)</f>
        <v>0</v>
      </c>
      <c r="L10" s="249">
        <v>21</v>
      </c>
      <c r="M10" s="249">
        <f>G10*(1+L10/100)</f>
        <v>0</v>
      </c>
      <c r="N10" s="249">
        <v>0</v>
      </c>
      <c r="O10" s="249">
        <f>ROUND(E10*N10,2)</f>
        <v>0</v>
      </c>
      <c r="P10" s="249">
        <v>0</v>
      </c>
      <c r="Q10" s="250">
        <f>ROUND(E10*P10,2)</f>
        <v>0</v>
      </c>
      <c r="R10" s="225"/>
      <c r="S10" s="225" t="s">
        <v>276</v>
      </c>
      <c r="T10" s="225" t="s">
        <v>277</v>
      </c>
      <c r="U10" s="225">
        <v>8.9999999999999993E-3</v>
      </c>
      <c r="V10" s="225">
        <f>ROUND(E10*U10,2)</f>
        <v>4.0599999999999996</v>
      </c>
      <c r="W10" s="225"/>
      <c r="X10" s="206"/>
      <c r="Y10" s="206"/>
      <c r="Z10" s="206"/>
      <c r="AA10" s="206"/>
      <c r="AB10" s="206"/>
      <c r="AC10" s="206"/>
      <c r="AD10" s="206"/>
      <c r="AE10" s="206"/>
      <c r="AF10" s="206"/>
      <c r="AG10" s="206" t="s">
        <v>659</v>
      </c>
      <c r="AH10" s="206"/>
      <c r="AI10" s="206"/>
      <c r="AJ10" s="206"/>
      <c r="AK10" s="206"/>
      <c r="AL10" s="206"/>
      <c r="AM10" s="206"/>
      <c r="AN10" s="206"/>
      <c r="AO10" s="206"/>
      <c r="AP10" s="206"/>
      <c r="AQ10" s="206"/>
      <c r="AR10" s="206"/>
      <c r="AS10" s="206"/>
      <c r="AT10" s="206"/>
      <c r="AU10" s="206"/>
      <c r="AV10" s="206"/>
      <c r="AW10" s="206"/>
      <c r="AX10" s="206"/>
      <c r="AY10" s="206"/>
      <c r="AZ10" s="206"/>
      <c r="BA10" s="206"/>
      <c r="BB10" s="206"/>
      <c r="BC10" s="206"/>
      <c r="BD10" s="206"/>
      <c r="BE10" s="206"/>
      <c r="BF10" s="206"/>
      <c r="BG10" s="206"/>
      <c r="BH10" s="206"/>
    </row>
    <row r="11" spans="1:60" x14ac:dyDescent="0.25">
      <c r="A11" s="231" t="s">
        <v>271</v>
      </c>
      <c r="B11" s="232" t="s">
        <v>186</v>
      </c>
      <c r="C11" s="252" t="s">
        <v>187</v>
      </c>
      <c r="D11" s="233"/>
      <c r="E11" s="234"/>
      <c r="F11" s="235"/>
      <c r="G11" s="235">
        <f>SUMIF(AG12:AG18,"&lt;&gt;NOR",G12:G18)</f>
        <v>0</v>
      </c>
      <c r="H11" s="235"/>
      <c r="I11" s="235">
        <f>SUM(I12:I18)</f>
        <v>0</v>
      </c>
      <c r="J11" s="235"/>
      <c r="K11" s="235">
        <f>SUM(K12:K18)</f>
        <v>0</v>
      </c>
      <c r="L11" s="235"/>
      <c r="M11" s="235">
        <f>SUM(M12:M18)</f>
        <v>0</v>
      </c>
      <c r="N11" s="235"/>
      <c r="O11" s="235">
        <f>SUM(O12:O18)</f>
        <v>2.65</v>
      </c>
      <c r="P11" s="235"/>
      <c r="Q11" s="236">
        <f>SUM(Q12:Q18)</f>
        <v>0</v>
      </c>
      <c r="R11" s="230"/>
      <c r="S11" s="230"/>
      <c r="T11" s="230"/>
      <c r="U11" s="230"/>
      <c r="V11" s="230">
        <f>SUM(V12:V18)</f>
        <v>31.61</v>
      </c>
      <c r="W11" s="230"/>
      <c r="AG11" t="s">
        <v>272</v>
      </c>
    </row>
    <row r="12" spans="1:60" outlineLevel="1" x14ac:dyDescent="0.25">
      <c r="A12" s="244">
        <v>3</v>
      </c>
      <c r="B12" s="245" t="s">
        <v>1311</v>
      </c>
      <c r="C12" s="255" t="s">
        <v>1312</v>
      </c>
      <c r="D12" s="246" t="s">
        <v>314</v>
      </c>
      <c r="E12" s="247">
        <v>451.5</v>
      </c>
      <c r="F12" s="248"/>
      <c r="G12" s="249">
        <f>ROUND(E12*F12,2)</f>
        <v>0</v>
      </c>
      <c r="H12" s="248"/>
      <c r="I12" s="249">
        <f>ROUND(E12*H12,2)</f>
        <v>0</v>
      </c>
      <c r="J12" s="248"/>
      <c r="K12" s="249">
        <f>ROUND(E12*J12,2)</f>
        <v>0</v>
      </c>
      <c r="L12" s="249">
        <v>21</v>
      </c>
      <c r="M12" s="249">
        <f>G12*(1+L12/100)</f>
        <v>0</v>
      </c>
      <c r="N12" s="249">
        <v>0</v>
      </c>
      <c r="O12" s="249">
        <f>ROUND(E12*N12,2)</f>
        <v>0</v>
      </c>
      <c r="P12" s="249">
        <v>0</v>
      </c>
      <c r="Q12" s="250">
        <f>ROUND(E12*P12,2)</f>
        <v>0</v>
      </c>
      <c r="R12" s="225"/>
      <c r="S12" s="225" t="s">
        <v>276</v>
      </c>
      <c r="T12" s="225" t="s">
        <v>277</v>
      </c>
      <c r="U12" s="225">
        <v>7.0000000000000007E-2</v>
      </c>
      <c r="V12" s="225">
        <f>ROUND(E12*U12,2)</f>
        <v>31.61</v>
      </c>
      <c r="W12" s="225"/>
      <c r="X12" s="206"/>
      <c r="Y12" s="206"/>
      <c r="Z12" s="206"/>
      <c r="AA12" s="206"/>
      <c r="AB12" s="206"/>
      <c r="AC12" s="206"/>
      <c r="AD12" s="206"/>
      <c r="AE12" s="206"/>
      <c r="AF12" s="206"/>
      <c r="AG12" s="206" t="s">
        <v>659</v>
      </c>
      <c r="AH12" s="206"/>
      <c r="AI12" s="206"/>
      <c r="AJ12" s="206"/>
      <c r="AK12" s="206"/>
      <c r="AL12" s="206"/>
      <c r="AM12" s="206"/>
      <c r="AN12" s="206"/>
      <c r="AO12" s="206"/>
      <c r="AP12" s="206"/>
      <c r="AQ12" s="206"/>
      <c r="AR12" s="206"/>
      <c r="AS12" s="206"/>
      <c r="AT12" s="206"/>
      <c r="AU12" s="206"/>
      <c r="AV12" s="206"/>
      <c r="AW12" s="206"/>
      <c r="AX12" s="206"/>
      <c r="AY12" s="206"/>
      <c r="AZ12" s="206"/>
      <c r="BA12" s="206"/>
      <c r="BB12" s="206"/>
      <c r="BC12" s="206"/>
      <c r="BD12" s="206"/>
      <c r="BE12" s="206"/>
      <c r="BF12" s="206"/>
      <c r="BG12" s="206"/>
      <c r="BH12" s="206"/>
    </row>
    <row r="13" spans="1:60" outlineLevel="1" x14ac:dyDescent="0.25">
      <c r="A13" s="244">
        <v>4</v>
      </c>
      <c r="B13" s="245" t="s">
        <v>1069</v>
      </c>
      <c r="C13" s="255" t="s">
        <v>1070</v>
      </c>
      <c r="D13" s="246" t="s">
        <v>0</v>
      </c>
      <c r="E13" s="247">
        <v>4635.0990000000002</v>
      </c>
      <c r="F13" s="248"/>
      <c r="G13" s="249">
        <f>ROUND(E13*F13,2)</f>
        <v>0</v>
      </c>
      <c r="H13" s="248"/>
      <c r="I13" s="249">
        <f>ROUND(E13*H13,2)</f>
        <v>0</v>
      </c>
      <c r="J13" s="248"/>
      <c r="K13" s="249">
        <f>ROUND(E13*J13,2)</f>
        <v>0</v>
      </c>
      <c r="L13" s="249">
        <v>21</v>
      </c>
      <c r="M13" s="249">
        <f>G13*(1+L13/100)</f>
        <v>0</v>
      </c>
      <c r="N13" s="249">
        <v>0</v>
      </c>
      <c r="O13" s="249">
        <f>ROUND(E13*N13,2)</f>
        <v>0</v>
      </c>
      <c r="P13" s="249">
        <v>0</v>
      </c>
      <c r="Q13" s="250">
        <f>ROUND(E13*P13,2)</f>
        <v>0</v>
      </c>
      <c r="R13" s="225"/>
      <c r="S13" s="225" t="s">
        <v>276</v>
      </c>
      <c r="T13" s="225" t="s">
        <v>277</v>
      </c>
      <c r="U13" s="225">
        <v>0</v>
      </c>
      <c r="V13" s="225">
        <f>ROUND(E13*U13,2)</f>
        <v>0</v>
      </c>
      <c r="W13" s="225"/>
      <c r="X13" s="206"/>
      <c r="Y13" s="206"/>
      <c r="Z13" s="206"/>
      <c r="AA13" s="206"/>
      <c r="AB13" s="206"/>
      <c r="AC13" s="206"/>
      <c r="AD13" s="206"/>
      <c r="AE13" s="206"/>
      <c r="AF13" s="206"/>
      <c r="AG13" s="206" t="s">
        <v>455</v>
      </c>
      <c r="AH13" s="206"/>
      <c r="AI13" s="206"/>
      <c r="AJ13" s="206"/>
      <c r="AK13" s="206"/>
      <c r="AL13" s="206"/>
      <c r="AM13" s="206"/>
      <c r="AN13" s="206"/>
      <c r="AO13" s="206"/>
      <c r="AP13" s="206"/>
      <c r="AQ13" s="206"/>
      <c r="AR13" s="206"/>
      <c r="AS13" s="206"/>
      <c r="AT13" s="206"/>
      <c r="AU13" s="206"/>
      <c r="AV13" s="206"/>
      <c r="AW13" s="206"/>
      <c r="AX13" s="206"/>
      <c r="AY13" s="206"/>
      <c r="AZ13" s="206"/>
      <c r="BA13" s="206"/>
      <c r="BB13" s="206"/>
      <c r="BC13" s="206"/>
      <c r="BD13" s="206"/>
      <c r="BE13" s="206"/>
      <c r="BF13" s="206"/>
      <c r="BG13" s="206"/>
      <c r="BH13" s="206"/>
    </row>
    <row r="14" spans="1:60" ht="20.399999999999999" outlineLevel="1" x14ac:dyDescent="0.25">
      <c r="A14" s="237">
        <v>5</v>
      </c>
      <c r="B14" s="238" t="s">
        <v>1313</v>
      </c>
      <c r="C14" s="253" t="s">
        <v>1314</v>
      </c>
      <c r="D14" s="239" t="s">
        <v>314</v>
      </c>
      <c r="E14" s="240">
        <v>474.07499999999999</v>
      </c>
      <c r="F14" s="241"/>
      <c r="G14" s="242">
        <f>ROUND(E14*F14,2)</f>
        <v>0</v>
      </c>
      <c r="H14" s="241"/>
      <c r="I14" s="242">
        <f>ROUND(E14*H14,2)</f>
        <v>0</v>
      </c>
      <c r="J14" s="241"/>
      <c r="K14" s="242">
        <f>ROUND(E14*J14,2)</f>
        <v>0</v>
      </c>
      <c r="L14" s="242">
        <v>21</v>
      </c>
      <c r="M14" s="242">
        <f>G14*(1+L14/100)</f>
        <v>0</v>
      </c>
      <c r="N14" s="242">
        <v>5.5999999999999999E-3</v>
      </c>
      <c r="O14" s="242">
        <f>ROUND(E14*N14,2)</f>
        <v>2.65</v>
      </c>
      <c r="P14" s="242">
        <v>0</v>
      </c>
      <c r="Q14" s="243">
        <f>ROUND(E14*P14,2)</f>
        <v>0</v>
      </c>
      <c r="R14" s="225" t="s">
        <v>672</v>
      </c>
      <c r="S14" s="225" t="s">
        <v>276</v>
      </c>
      <c r="T14" s="225" t="s">
        <v>277</v>
      </c>
      <c r="U14" s="225">
        <v>0</v>
      </c>
      <c r="V14" s="225">
        <f>ROUND(E14*U14,2)</f>
        <v>0</v>
      </c>
      <c r="W14" s="225"/>
      <c r="X14" s="206"/>
      <c r="Y14" s="206"/>
      <c r="Z14" s="206"/>
      <c r="AA14" s="206"/>
      <c r="AB14" s="206"/>
      <c r="AC14" s="206"/>
      <c r="AD14" s="206"/>
      <c r="AE14" s="206"/>
      <c r="AF14" s="206"/>
      <c r="AG14" s="206" t="s">
        <v>673</v>
      </c>
      <c r="AH14" s="206"/>
      <c r="AI14" s="206"/>
      <c r="AJ14" s="206"/>
      <c r="AK14" s="206"/>
      <c r="AL14" s="206"/>
      <c r="AM14" s="206"/>
      <c r="AN14" s="206"/>
      <c r="AO14" s="206"/>
      <c r="AP14" s="206"/>
      <c r="AQ14" s="206"/>
      <c r="AR14" s="206"/>
      <c r="AS14" s="206"/>
      <c r="AT14" s="206"/>
      <c r="AU14" s="206"/>
      <c r="AV14" s="206"/>
      <c r="AW14" s="206"/>
      <c r="AX14" s="206"/>
      <c r="AY14" s="206"/>
      <c r="AZ14" s="206"/>
      <c r="BA14" s="206"/>
      <c r="BB14" s="206"/>
      <c r="BC14" s="206"/>
      <c r="BD14" s="206"/>
      <c r="BE14" s="206"/>
      <c r="BF14" s="206"/>
      <c r="BG14" s="206"/>
      <c r="BH14" s="206"/>
    </row>
    <row r="15" spans="1:60" outlineLevel="1" x14ac:dyDescent="0.25">
      <c r="A15" s="223"/>
      <c r="B15" s="224"/>
      <c r="C15" s="256" t="s">
        <v>752</v>
      </c>
      <c r="D15" s="228"/>
      <c r="E15" s="229"/>
      <c r="F15" s="225"/>
      <c r="G15" s="225"/>
      <c r="H15" s="225"/>
      <c r="I15" s="225"/>
      <c r="J15" s="225"/>
      <c r="K15" s="225"/>
      <c r="L15" s="225"/>
      <c r="M15" s="225"/>
      <c r="N15" s="225"/>
      <c r="O15" s="225"/>
      <c r="P15" s="225"/>
      <c r="Q15" s="225"/>
      <c r="R15" s="225"/>
      <c r="S15" s="225"/>
      <c r="T15" s="225"/>
      <c r="U15" s="225"/>
      <c r="V15" s="225"/>
      <c r="W15" s="225"/>
      <c r="X15" s="206"/>
      <c r="Y15" s="206"/>
      <c r="Z15" s="206"/>
      <c r="AA15" s="206"/>
      <c r="AB15" s="206"/>
      <c r="AC15" s="206"/>
      <c r="AD15" s="206"/>
      <c r="AE15" s="206"/>
      <c r="AF15" s="206"/>
      <c r="AG15" s="206" t="s">
        <v>280</v>
      </c>
      <c r="AH15" s="206"/>
      <c r="AI15" s="206"/>
      <c r="AJ15" s="206"/>
      <c r="AK15" s="206"/>
      <c r="AL15" s="206"/>
      <c r="AM15" s="206"/>
      <c r="AN15" s="206"/>
      <c r="AO15" s="206"/>
      <c r="AP15" s="206"/>
      <c r="AQ15" s="206"/>
      <c r="AR15" s="206"/>
      <c r="AS15" s="206"/>
      <c r="AT15" s="206"/>
      <c r="AU15" s="206"/>
      <c r="AV15" s="206"/>
      <c r="AW15" s="206"/>
      <c r="AX15" s="206"/>
      <c r="AY15" s="206"/>
      <c r="AZ15" s="206"/>
      <c r="BA15" s="206"/>
      <c r="BB15" s="206"/>
      <c r="BC15" s="206"/>
      <c r="BD15" s="206"/>
      <c r="BE15" s="206"/>
      <c r="BF15" s="206"/>
      <c r="BG15" s="206"/>
      <c r="BH15" s="206"/>
    </row>
    <row r="16" spans="1:60" outlineLevel="1" x14ac:dyDescent="0.25">
      <c r="A16" s="223"/>
      <c r="B16" s="224"/>
      <c r="C16" s="257" t="s">
        <v>1315</v>
      </c>
      <c r="D16" s="228"/>
      <c r="E16" s="229">
        <v>451.5</v>
      </c>
      <c r="F16" s="225"/>
      <c r="G16" s="225"/>
      <c r="H16" s="225"/>
      <c r="I16" s="225"/>
      <c r="J16" s="225"/>
      <c r="K16" s="225"/>
      <c r="L16" s="225"/>
      <c r="M16" s="225"/>
      <c r="N16" s="225"/>
      <c r="O16" s="225"/>
      <c r="P16" s="225"/>
      <c r="Q16" s="225"/>
      <c r="R16" s="225"/>
      <c r="S16" s="225"/>
      <c r="T16" s="225"/>
      <c r="U16" s="225"/>
      <c r="V16" s="225"/>
      <c r="W16" s="225"/>
      <c r="X16" s="206"/>
      <c r="Y16" s="206"/>
      <c r="Z16" s="206"/>
      <c r="AA16" s="206"/>
      <c r="AB16" s="206"/>
      <c r="AC16" s="206"/>
      <c r="AD16" s="206"/>
      <c r="AE16" s="206"/>
      <c r="AF16" s="206"/>
      <c r="AG16" s="206" t="s">
        <v>280</v>
      </c>
      <c r="AH16" s="206">
        <v>2</v>
      </c>
      <c r="AI16" s="206"/>
      <c r="AJ16" s="206"/>
      <c r="AK16" s="206"/>
      <c r="AL16" s="206"/>
      <c r="AM16" s="206"/>
      <c r="AN16" s="206"/>
      <c r="AO16" s="206"/>
      <c r="AP16" s="206"/>
      <c r="AQ16" s="206"/>
      <c r="AR16" s="206"/>
      <c r="AS16" s="206"/>
      <c r="AT16" s="206"/>
      <c r="AU16" s="206"/>
      <c r="AV16" s="206"/>
      <c r="AW16" s="206"/>
      <c r="AX16" s="206"/>
      <c r="AY16" s="206"/>
      <c r="AZ16" s="206"/>
      <c r="BA16" s="206"/>
      <c r="BB16" s="206"/>
      <c r="BC16" s="206"/>
      <c r="BD16" s="206"/>
      <c r="BE16" s="206"/>
      <c r="BF16" s="206"/>
      <c r="BG16" s="206"/>
      <c r="BH16" s="206"/>
    </row>
    <row r="17" spans="1:60" outlineLevel="1" x14ac:dyDescent="0.25">
      <c r="A17" s="223"/>
      <c r="B17" s="224"/>
      <c r="C17" s="256" t="s">
        <v>762</v>
      </c>
      <c r="D17" s="228"/>
      <c r="E17" s="229"/>
      <c r="F17" s="225"/>
      <c r="G17" s="225"/>
      <c r="H17" s="225"/>
      <c r="I17" s="225"/>
      <c r="J17" s="225"/>
      <c r="K17" s="225"/>
      <c r="L17" s="225"/>
      <c r="M17" s="225"/>
      <c r="N17" s="225"/>
      <c r="O17" s="225"/>
      <c r="P17" s="225"/>
      <c r="Q17" s="225"/>
      <c r="R17" s="225"/>
      <c r="S17" s="225"/>
      <c r="T17" s="225"/>
      <c r="U17" s="225"/>
      <c r="V17" s="225"/>
      <c r="W17" s="225"/>
      <c r="X17" s="206"/>
      <c r="Y17" s="206"/>
      <c r="Z17" s="206"/>
      <c r="AA17" s="206"/>
      <c r="AB17" s="206"/>
      <c r="AC17" s="206"/>
      <c r="AD17" s="206"/>
      <c r="AE17" s="206"/>
      <c r="AF17" s="206"/>
      <c r="AG17" s="206" t="s">
        <v>280</v>
      </c>
      <c r="AH17" s="206"/>
      <c r="AI17" s="206"/>
      <c r="AJ17" s="206"/>
      <c r="AK17" s="206"/>
      <c r="AL17" s="206"/>
      <c r="AM17" s="206"/>
      <c r="AN17" s="206"/>
      <c r="AO17" s="206"/>
      <c r="AP17" s="206"/>
      <c r="AQ17" s="206"/>
      <c r="AR17" s="206"/>
      <c r="AS17" s="206"/>
      <c r="AT17" s="206"/>
      <c r="AU17" s="206"/>
      <c r="AV17" s="206"/>
      <c r="AW17" s="206"/>
      <c r="AX17" s="206"/>
      <c r="AY17" s="206"/>
      <c r="AZ17" s="206"/>
      <c r="BA17" s="206"/>
      <c r="BB17" s="206"/>
      <c r="BC17" s="206"/>
      <c r="BD17" s="206"/>
      <c r="BE17" s="206"/>
      <c r="BF17" s="206"/>
      <c r="BG17" s="206"/>
      <c r="BH17" s="206"/>
    </row>
    <row r="18" spans="1:60" outlineLevel="1" x14ac:dyDescent="0.25">
      <c r="A18" s="223"/>
      <c r="B18" s="224"/>
      <c r="C18" s="254" t="s">
        <v>1316</v>
      </c>
      <c r="D18" s="226"/>
      <c r="E18" s="227">
        <v>474.07499999999999</v>
      </c>
      <c r="F18" s="225"/>
      <c r="G18" s="225"/>
      <c r="H18" s="225"/>
      <c r="I18" s="225"/>
      <c r="J18" s="225"/>
      <c r="K18" s="225"/>
      <c r="L18" s="225"/>
      <c r="M18" s="225"/>
      <c r="N18" s="225"/>
      <c r="O18" s="225"/>
      <c r="P18" s="225"/>
      <c r="Q18" s="225"/>
      <c r="R18" s="225"/>
      <c r="S18" s="225"/>
      <c r="T18" s="225"/>
      <c r="U18" s="225"/>
      <c r="V18" s="225"/>
      <c r="W18" s="225"/>
      <c r="X18" s="206"/>
      <c r="Y18" s="206"/>
      <c r="Z18" s="206"/>
      <c r="AA18" s="206"/>
      <c r="AB18" s="206"/>
      <c r="AC18" s="206"/>
      <c r="AD18" s="206"/>
      <c r="AE18" s="206"/>
      <c r="AF18" s="206"/>
      <c r="AG18" s="206" t="s">
        <v>280</v>
      </c>
      <c r="AH18" s="206">
        <v>0</v>
      </c>
      <c r="AI18" s="206"/>
      <c r="AJ18" s="206"/>
      <c r="AK18" s="206"/>
      <c r="AL18" s="206"/>
      <c r="AM18" s="206"/>
      <c r="AN18" s="206"/>
      <c r="AO18" s="206"/>
      <c r="AP18" s="206"/>
      <c r="AQ18" s="206"/>
      <c r="AR18" s="206"/>
      <c r="AS18" s="206"/>
      <c r="AT18" s="206"/>
      <c r="AU18" s="206"/>
      <c r="AV18" s="206"/>
      <c r="AW18" s="206"/>
      <c r="AX18" s="206"/>
      <c r="AY18" s="206"/>
      <c r="AZ18" s="206"/>
      <c r="BA18" s="206"/>
      <c r="BB18" s="206"/>
      <c r="BC18" s="206"/>
      <c r="BD18" s="206"/>
      <c r="BE18" s="206"/>
      <c r="BF18" s="206"/>
      <c r="BG18" s="206"/>
      <c r="BH18" s="206"/>
    </row>
    <row r="19" spans="1:60" x14ac:dyDescent="0.25">
      <c r="A19" s="231" t="s">
        <v>271</v>
      </c>
      <c r="B19" s="232" t="s">
        <v>188</v>
      </c>
      <c r="C19" s="252" t="s">
        <v>189</v>
      </c>
      <c r="D19" s="233"/>
      <c r="E19" s="234"/>
      <c r="F19" s="235"/>
      <c r="G19" s="235">
        <f>SUMIF(AG20:AG22,"&lt;&gt;NOR",G20:G22)</f>
        <v>0</v>
      </c>
      <c r="H19" s="235"/>
      <c r="I19" s="235">
        <f>SUM(I20:I22)</f>
        <v>0</v>
      </c>
      <c r="J19" s="235"/>
      <c r="K19" s="235">
        <f>SUM(K20:K22)</f>
        <v>0</v>
      </c>
      <c r="L19" s="235"/>
      <c r="M19" s="235">
        <f>SUM(M20:M22)</f>
        <v>0</v>
      </c>
      <c r="N19" s="235"/>
      <c r="O19" s="235">
        <f>SUM(O20:O22)</f>
        <v>0.31</v>
      </c>
      <c r="P19" s="235"/>
      <c r="Q19" s="236">
        <f>SUM(Q20:Q22)</f>
        <v>0.1</v>
      </c>
      <c r="R19" s="230"/>
      <c r="S19" s="230"/>
      <c r="T19" s="230"/>
      <c r="U19" s="230"/>
      <c r="V19" s="230">
        <f>SUM(V20:V22)</f>
        <v>3.8600000000000003</v>
      </c>
      <c r="W19" s="230"/>
      <c r="AG19" t="s">
        <v>272</v>
      </c>
    </row>
    <row r="20" spans="1:60" ht="20.399999999999999" outlineLevel="1" x14ac:dyDescent="0.25">
      <c r="A20" s="244">
        <v>6</v>
      </c>
      <c r="B20" s="245" t="s">
        <v>1317</v>
      </c>
      <c r="C20" s="255" t="s">
        <v>1318</v>
      </c>
      <c r="D20" s="246" t="s">
        <v>333</v>
      </c>
      <c r="E20" s="247">
        <v>4</v>
      </c>
      <c r="F20" s="248"/>
      <c r="G20" s="249">
        <f>ROUND(E20*F20,2)</f>
        <v>0</v>
      </c>
      <c r="H20" s="248"/>
      <c r="I20" s="249">
        <f>ROUND(E20*H20,2)</f>
        <v>0</v>
      </c>
      <c r="J20" s="248"/>
      <c r="K20" s="249">
        <f>ROUND(E20*J20,2)</f>
        <v>0</v>
      </c>
      <c r="L20" s="249">
        <v>21</v>
      </c>
      <c r="M20" s="249">
        <f>G20*(1+L20/100)</f>
        <v>0</v>
      </c>
      <c r="N20" s="249">
        <v>7.6429999999999998E-2</v>
      </c>
      <c r="O20" s="249">
        <f>ROUND(E20*N20,2)</f>
        <v>0.31</v>
      </c>
      <c r="P20" s="249">
        <v>0</v>
      </c>
      <c r="Q20" s="250">
        <f>ROUND(E20*P20,2)</f>
        <v>0</v>
      </c>
      <c r="R20" s="225"/>
      <c r="S20" s="225" t="s">
        <v>276</v>
      </c>
      <c r="T20" s="225" t="s">
        <v>277</v>
      </c>
      <c r="U20" s="225">
        <v>0.5</v>
      </c>
      <c r="V20" s="225">
        <f>ROUND(E20*U20,2)</f>
        <v>2</v>
      </c>
      <c r="W20" s="225"/>
      <c r="X20" s="206"/>
      <c r="Y20" s="206"/>
      <c r="Z20" s="206"/>
      <c r="AA20" s="206"/>
      <c r="AB20" s="206"/>
      <c r="AC20" s="206"/>
      <c r="AD20" s="206"/>
      <c r="AE20" s="206"/>
      <c r="AF20" s="206"/>
      <c r="AG20" s="206" t="s">
        <v>659</v>
      </c>
      <c r="AH20" s="206"/>
      <c r="AI20" s="206"/>
      <c r="AJ20" s="206"/>
      <c r="AK20" s="206"/>
      <c r="AL20" s="206"/>
      <c r="AM20" s="206"/>
      <c r="AN20" s="206"/>
      <c r="AO20" s="206"/>
      <c r="AP20" s="206"/>
      <c r="AQ20" s="206"/>
      <c r="AR20" s="206"/>
      <c r="AS20" s="206"/>
      <c r="AT20" s="206"/>
      <c r="AU20" s="206"/>
      <c r="AV20" s="206"/>
      <c r="AW20" s="206"/>
      <c r="AX20" s="206"/>
      <c r="AY20" s="206"/>
      <c r="AZ20" s="206"/>
      <c r="BA20" s="206"/>
      <c r="BB20" s="206"/>
      <c r="BC20" s="206"/>
      <c r="BD20" s="206"/>
      <c r="BE20" s="206"/>
      <c r="BF20" s="206"/>
      <c r="BG20" s="206"/>
      <c r="BH20" s="206"/>
    </row>
    <row r="21" spans="1:60" outlineLevel="1" x14ac:dyDescent="0.25">
      <c r="A21" s="244">
        <v>7</v>
      </c>
      <c r="B21" s="245" t="s">
        <v>1319</v>
      </c>
      <c r="C21" s="255" t="s">
        <v>1320</v>
      </c>
      <c r="D21" s="246" t="s">
        <v>333</v>
      </c>
      <c r="E21" s="247">
        <v>4</v>
      </c>
      <c r="F21" s="248"/>
      <c r="G21" s="249">
        <f>ROUND(E21*F21,2)</f>
        <v>0</v>
      </c>
      <c r="H21" s="248"/>
      <c r="I21" s="249">
        <f>ROUND(E21*H21,2)</f>
        <v>0</v>
      </c>
      <c r="J21" s="248"/>
      <c r="K21" s="249">
        <f>ROUND(E21*J21,2)</f>
        <v>0</v>
      </c>
      <c r="L21" s="249">
        <v>21</v>
      </c>
      <c r="M21" s="249">
        <f>G21*(1+L21/100)</f>
        <v>0</v>
      </c>
      <c r="N21" s="249">
        <v>0</v>
      </c>
      <c r="O21" s="249">
        <f>ROUND(E21*N21,2)</f>
        <v>0</v>
      </c>
      <c r="P21" s="249">
        <v>2.5170000000000001E-2</v>
      </c>
      <c r="Q21" s="250">
        <f>ROUND(E21*P21,2)</f>
        <v>0.1</v>
      </c>
      <c r="R21" s="225"/>
      <c r="S21" s="225" t="s">
        <v>276</v>
      </c>
      <c r="T21" s="225" t="s">
        <v>277</v>
      </c>
      <c r="U21" s="225">
        <v>0.46500000000000002</v>
      </c>
      <c r="V21" s="225">
        <f>ROUND(E21*U21,2)</f>
        <v>1.86</v>
      </c>
      <c r="W21" s="225"/>
      <c r="X21" s="206"/>
      <c r="Y21" s="206"/>
      <c r="Z21" s="206"/>
      <c r="AA21" s="206"/>
      <c r="AB21" s="206"/>
      <c r="AC21" s="206"/>
      <c r="AD21" s="206"/>
      <c r="AE21" s="206"/>
      <c r="AF21" s="206"/>
      <c r="AG21" s="206" t="s">
        <v>659</v>
      </c>
      <c r="AH21" s="206"/>
      <c r="AI21" s="206"/>
      <c r="AJ21" s="206"/>
      <c r="AK21" s="206"/>
      <c r="AL21" s="206"/>
      <c r="AM21" s="206"/>
      <c r="AN21" s="206"/>
      <c r="AO21" s="206"/>
      <c r="AP21" s="206"/>
      <c r="AQ21" s="206"/>
      <c r="AR21" s="206"/>
      <c r="AS21" s="206"/>
      <c r="AT21" s="206"/>
      <c r="AU21" s="206"/>
      <c r="AV21" s="206"/>
      <c r="AW21" s="206"/>
      <c r="AX21" s="206"/>
      <c r="AY21" s="206"/>
      <c r="AZ21" s="206"/>
      <c r="BA21" s="206"/>
      <c r="BB21" s="206"/>
      <c r="BC21" s="206"/>
      <c r="BD21" s="206"/>
      <c r="BE21" s="206"/>
      <c r="BF21" s="206"/>
      <c r="BG21" s="206"/>
      <c r="BH21" s="206"/>
    </row>
    <row r="22" spans="1:60" outlineLevel="1" x14ac:dyDescent="0.25">
      <c r="A22" s="244">
        <v>8</v>
      </c>
      <c r="B22" s="245" t="s">
        <v>1321</v>
      </c>
      <c r="C22" s="255" t="s">
        <v>1322</v>
      </c>
      <c r="D22" s="246" t="s">
        <v>0</v>
      </c>
      <c r="E22" s="247">
        <v>82.44</v>
      </c>
      <c r="F22" s="248"/>
      <c r="G22" s="249">
        <f>ROUND(E22*F22,2)</f>
        <v>0</v>
      </c>
      <c r="H22" s="248"/>
      <c r="I22" s="249">
        <f>ROUND(E22*H22,2)</f>
        <v>0</v>
      </c>
      <c r="J22" s="248"/>
      <c r="K22" s="249">
        <f>ROUND(E22*J22,2)</f>
        <v>0</v>
      </c>
      <c r="L22" s="249">
        <v>21</v>
      </c>
      <c r="M22" s="249">
        <f>G22*(1+L22/100)</f>
        <v>0</v>
      </c>
      <c r="N22" s="249">
        <v>0</v>
      </c>
      <c r="O22" s="249">
        <f>ROUND(E22*N22,2)</f>
        <v>0</v>
      </c>
      <c r="P22" s="249">
        <v>0</v>
      </c>
      <c r="Q22" s="250">
        <f>ROUND(E22*P22,2)</f>
        <v>0</v>
      </c>
      <c r="R22" s="225"/>
      <c r="S22" s="225" t="s">
        <v>276</v>
      </c>
      <c r="T22" s="225" t="s">
        <v>277</v>
      </c>
      <c r="U22" s="225">
        <v>0</v>
      </c>
      <c r="V22" s="225">
        <f>ROUND(E22*U22,2)</f>
        <v>0</v>
      </c>
      <c r="W22" s="225"/>
      <c r="X22" s="206"/>
      <c r="Y22" s="206"/>
      <c r="Z22" s="206"/>
      <c r="AA22" s="206"/>
      <c r="AB22" s="206"/>
      <c r="AC22" s="206"/>
      <c r="AD22" s="206"/>
      <c r="AE22" s="206"/>
      <c r="AF22" s="206"/>
      <c r="AG22" s="206" t="s">
        <v>455</v>
      </c>
      <c r="AH22" s="206"/>
      <c r="AI22" s="206"/>
      <c r="AJ22" s="206"/>
      <c r="AK22" s="206"/>
      <c r="AL22" s="206"/>
      <c r="AM22" s="206"/>
      <c r="AN22" s="206"/>
      <c r="AO22" s="206"/>
      <c r="AP22" s="206"/>
      <c r="AQ22" s="206"/>
      <c r="AR22" s="206"/>
      <c r="AS22" s="206"/>
      <c r="AT22" s="206"/>
      <c r="AU22" s="206"/>
      <c r="AV22" s="206"/>
      <c r="AW22" s="206"/>
      <c r="AX22" s="206"/>
      <c r="AY22" s="206"/>
      <c r="AZ22" s="206"/>
      <c r="BA22" s="206"/>
      <c r="BB22" s="206"/>
      <c r="BC22" s="206"/>
      <c r="BD22" s="206"/>
      <c r="BE22" s="206"/>
      <c r="BF22" s="206"/>
      <c r="BG22" s="206"/>
      <c r="BH22" s="206"/>
    </row>
    <row r="23" spans="1:60" x14ac:dyDescent="0.25">
      <c r="A23" s="231" t="s">
        <v>271</v>
      </c>
      <c r="B23" s="232" t="s">
        <v>216</v>
      </c>
      <c r="C23" s="252" t="s">
        <v>217</v>
      </c>
      <c r="D23" s="233"/>
      <c r="E23" s="234"/>
      <c r="F23" s="235"/>
      <c r="G23" s="235">
        <f>SUMIF(AG24:AG30,"&lt;&gt;NOR",G24:G30)</f>
        <v>0</v>
      </c>
      <c r="H23" s="235"/>
      <c r="I23" s="235">
        <f>SUM(I24:I30)</f>
        <v>0</v>
      </c>
      <c r="J23" s="235"/>
      <c r="K23" s="235">
        <f>SUM(K24:K30)</f>
        <v>0</v>
      </c>
      <c r="L23" s="235"/>
      <c r="M23" s="235">
        <f>SUM(M24:M30)</f>
        <v>0</v>
      </c>
      <c r="N23" s="235"/>
      <c r="O23" s="235">
        <f>SUM(O24:O30)</f>
        <v>1.9800000000000002</v>
      </c>
      <c r="P23" s="235"/>
      <c r="Q23" s="236">
        <f>SUM(Q24:Q30)</f>
        <v>6.77</v>
      </c>
      <c r="R23" s="230"/>
      <c r="S23" s="230"/>
      <c r="T23" s="230"/>
      <c r="U23" s="230"/>
      <c r="V23" s="230">
        <f>SUM(V24:V30)</f>
        <v>135.9</v>
      </c>
      <c r="W23" s="230"/>
      <c r="AG23" t="s">
        <v>272</v>
      </c>
    </row>
    <row r="24" spans="1:60" ht="20.399999999999999" outlineLevel="1" x14ac:dyDescent="0.25">
      <c r="A24" s="244">
        <v>9</v>
      </c>
      <c r="B24" s="245" t="s">
        <v>1323</v>
      </c>
      <c r="C24" s="255" t="s">
        <v>1324</v>
      </c>
      <c r="D24" s="246" t="s">
        <v>314</v>
      </c>
      <c r="E24" s="247">
        <v>451.5</v>
      </c>
      <c r="F24" s="248"/>
      <c r="G24" s="249">
        <f>ROUND(E24*F24,2)</f>
        <v>0</v>
      </c>
      <c r="H24" s="248"/>
      <c r="I24" s="249">
        <f>ROUND(E24*H24,2)</f>
        <v>0</v>
      </c>
      <c r="J24" s="248"/>
      <c r="K24" s="249">
        <f>ROUND(E24*J24,2)</f>
        <v>0</v>
      </c>
      <c r="L24" s="249">
        <v>21</v>
      </c>
      <c r="M24" s="249">
        <f>G24*(1+L24/100)</f>
        <v>0</v>
      </c>
      <c r="N24" s="249">
        <v>2.7499999999999998E-3</v>
      </c>
      <c r="O24" s="249">
        <f>ROUND(E24*N24,2)</f>
        <v>1.24</v>
      </c>
      <c r="P24" s="249">
        <v>0</v>
      </c>
      <c r="Q24" s="250">
        <f>ROUND(E24*P24,2)</f>
        <v>0</v>
      </c>
      <c r="R24" s="225"/>
      <c r="S24" s="225" t="s">
        <v>276</v>
      </c>
      <c r="T24" s="225" t="s">
        <v>277</v>
      </c>
      <c r="U24" s="225">
        <v>0.156</v>
      </c>
      <c r="V24" s="225">
        <f>ROUND(E24*U24,2)</f>
        <v>70.430000000000007</v>
      </c>
      <c r="W24" s="225"/>
      <c r="X24" s="206"/>
      <c r="Y24" s="206"/>
      <c r="Z24" s="206"/>
      <c r="AA24" s="206"/>
      <c r="AB24" s="206"/>
      <c r="AC24" s="206"/>
      <c r="AD24" s="206"/>
      <c r="AE24" s="206"/>
      <c r="AF24" s="206"/>
      <c r="AG24" s="206" t="s">
        <v>659</v>
      </c>
      <c r="AH24" s="206"/>
      <c r="AI24" s="206"/>
      <c r="AJ24" s="206"/>
      <c r="AK24" s="206"/>
      <c r="AL24" s="206"/>
      <c r="AM24" s="206"/>
      <c r="AN24" s="206"/>
      <c r="AO24" s="206"/>
      <c r="AP24" s="206"/>
      <c r="AQ24" s="206"/>
      <c r="AR24" s="206"/>
      <c r="AS24" s="206"/>
      <c r="AT24" s="206"/>
      <c r="AU24" s="206"/>
      <c r="AV24" s="206"/>
      <c r="AW24" s="206"/>
      <c r="AX24" s="206"/>
      <c r="AY24" s="206"/>
      <c r="AZ24" s="206"/>
      <c r="BA24" s="206"/>
      <c r="BB24" s="206"/>
      <c r="BC24" s="206"/>
      <c r="BD24" s="206"/>
      <c r="BE24" s="206"/>
      <c r="BF24" s="206"/>
      <c r="BG24" s="206"/>
      <c r="BH24" s="206"/>
    </row>
    <row r="25" spans="1:60" ht="20.399999999999999" outlineLevel="1" x14ac:dyDescent="0.25">
      <c r="A25" s="244">
        <v>10</v>
      </c>
      <c r="B25" s="245" t="s">
        <v>1325</v>
      </c>
      <c r="C25" s="255" t="s">
        <v>1326</v>
      </c>
      <c r="D25" s="246" t="s">
        <v>314</v>
      </c>
      <c r="E25" s="247">
        <v>451.5</v>
      </c>
      <c r="F25" s="248"/>
      <c r="G25" s="249">
        <f>ROUND(E25*F25,2)</f>
        <v>0</v>
      </c>
      <c r="H25" s="248"/>
      <c r="I25" s="249">
        <f>ROUND(E25*H25,2)</f>
        <v>0</v>
      </c>
      <c r="J25" s="248"/>
      <c r="K25" s="249">
        <f>ROUND(E25*J25,2)</f>
        <v>0</v>
      </c>
      <c r="L25" s="249">
        <v>21</v>
      </c>
      <c r="M25" s="249">
        <f>G25*(1+L25/100)</f>
        <v>0</v>
      </c>
      <c r="N25" s="249">
        <v>1.4499999999999999E-3</v>
      </c>
      <c r="O25" s="249">
        <f>ROUND(E25*N25,2)</f>
        <v>0.65</v>
      </c>
      <c r="P25" s="249">
        <v>0</v>
      </c>
      <c r="Q25" s="250">
        <f>ROUND(E25*P25,2)</f>
        <v>0</v>
      </c>
      <c r="R25" s="225"/>
      <c r="S25" s="225" t="s">
        <v>276</v>
      </c>
      <c r="T25" s="225" t="s">
        <v>277</v>
      </c>
      <c r="U25" s="225">
        <v>5.5E-2</v>
      </c>
      <c r="V25" s="225">
        <f>ROUND(E25*U25,2)</f>
        <v>24.83</v>
      </c>
      <c r="W25" s="225"/>
      <c r="X25" s="206"/>
      <c r="Y25" s="206"/>
      <c r="Z25" s="206"/>
      <c r="AA25" s="206"/>
      <c r="AB25" s="206"/>
      <c r="AC25" s="206"/>
      <c r="AD25" s="206"/>
      <c r="AE25" s="206"/>
      <c r="AF25" s="206"/>
      <c r="AG25" s="206" t="s">
        <v>659</v>
      </c>
      <c r="AH25" s="206"/>
      <c r="AI25" s="206"/>
      <c r="AJ25" s="206"/>
      <c r="AK25" s="206"/>
      <c r="AL25" s="206"/>
      <c r="AM25" s="206"/>
      <c r="AN25" s="206"/>
      <c r="AO25" s="206"/>
      <c r="AP25" s="206"/>
      <c r="AQ25" s="206"/>
      <c r="AR25" s="206"/>
      <c r="AS25" s="206"/>
      <c r="AT25" s="206"/>
      <c r="AU25" s="206"/>
      <c r="AV25" s="206"/>
      <c r="AW25" s="206"/>
      <c r="AX25" s="206"/>
      <c r="AY25" s="206"/>
      <c r="AZ25" s="206"/>
      <c r="BA25" s="206"/>
      <c r="BB25" s="206"/>
      <c r="BC25" s="206"/>
      <c r="BD25" s="206"/>
      <c r="BE25" s="206"/>
      <c r="BF25" s="206"/>
      <c r="BG25" s="206"/>
      <c r="BH25" s="206"/>
    </row>
    <row r="26" spans="1:60" outlineLevel="1" x14ac:dyDescent="0.25">
      <c r="A26" s="244">
        <v>11</v>
      </c>
      <c r="B26" s="245" t="s">
        <v>1327</v>
      </c>
      <c r="C26" s="255" t="s">
        <v>1328</v>
      </c>
      <c r="D26" s="246" t="s">
        <v>314</v>
      </c>
      <c r="E26" s="247">
        <v>451.5</v>
      </c>
      <c r="F26" s="248"/>
      <c r="G26" s="249">
        <f>ROUND(E26*F26,2)</f>
        <v>0</v>
      </c>
      <c r="H26" s="248"/>
      <c r="I26" s="249">
        <f>ROUND(E26*H26,2)</f>
        <v>0</v>
      </c>
      <c r="J26" s="248"/>
      <c r="K26" s="249">
        <f>ROUND(E26*J26,2)</f>
        <v>0</v>
      </c>
      <c r="L26" s="249">
        <v>21</v>
      </c>
      <c r="M26" s="249">
        <f>G26*(1+L26/100)</f>
        <v>0</v>
      </c>
      <c r="N26" s="249">
        <v>0</v>
      </c>
      <c r="O26" s="249">
        <f>ROUND(E26*N26,2)</f>
        <v>0</v>
      </c>
      <c r="P26" s="249">
        <v>1.4999999999999999E-2</v>
      </c>
      <c r="Q26" s="250">
        <f>ROUND(E26*P26,2)</f>
        <v>6.77</v>
      </c>
      <c r="R26" s="225"/>
      <c r="S26" s="225" t="s">
        <v>276</v>
      </c>
      <c r="T26" s="225" t="s">
        <v>277</v>
      </c>
      <c r="U26" s="225">
        <v>0.09</v>
      </c>
      <c r="V26" s="225">
        <f>ROUND(E26*U26,2)</f>
        <v>40.64</v>
      </c>
      <c r="W26" s="225"/>
      <c r="X26" s="206"/>
      <c r="Y26" s="206"/>
      <c r="Z26" s="206"/>
      <c r="AA26" s="206"/>
      <c r="AB26" s="206"/>
      <c r="AC26" s="206"/>
      <c r="AD26" s="206"/>
      <c r="AE26" s="206"/>
      <c r="AF26" s="206"/>
      <c r="AG26" s="206" t="s">
        <v>659</v>
      </c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</row>
    <row r="27" spans="1:60" outlineLevel="1" x14ac:dyDescent="0.25">
      <c r="A27" s="237">
        <v>12</v>
      </c>
      <c r="B27" s="238" t="s">
        <v>1329</v>
      </c>
      <c r="C27" s="253" t="s">
        <v>1330</v>
      </c>
      <c r="D27" s="239" t="s">
        <v>275</v>
      </c>
      <c r="E27" s="240">
        <v>3.7926000000000002</v>
      </c>
      <c r="F27" s="241"/>
      <c r="G27" s="242">
        <f>ROUND(E27*F27,2)</f>
        <v>0</v>
      </c>
      <c r="H27" s="241"/>
      <c r="I27" s="242">
        <f>ROUND(E27*H27,2)</f>
        <v>0</v>
      </c>
      <c r="J27" s="241"/>
      <c r="K27" s="242">
        <f>ROUND(E27*J27,2)</f>
        <v>0</v>
      </c>
      <c r="L27" s="242">
        <v>21</v>
      </c>
      <c r="M27" s="242">
        <f>G27*(1+L27/100)</f>
        <v>0</v>
      </c>
      <c r="N27" s="242">
        <v>2.3570000000000001E-2</v>
      </c>
      <c r="O27" s="242">
        <f>ROUND(E27*N27,2)</f>
        <v>0.09</v>
      </c>
      <c r="P27" s="242">
        <v>0</v>
      </c>
      <c r="Q27" s="243">
        <f>ROUND(E27*P27,2)</f>
        <v>0</v>
      </c>
      <c r="R27" s="225"/>
      <c r="S27" s="225" t="s">
        <v>276</v>
      </c>
      <c r="T27" s="225" t="s">
        <v>277</v>
      </c>
      <c r="U27" s="225">
        <v>0</v>
      </c>
      <c r="V27" s="225">
        <f>ROUND(E27*U27,2)</f>
        <v>0</v>
      </c>
      <c r="W27" s="225"/>
      <c r="X27" s="206"/>
      <c r="Y27" s="206"/>
      <c r="Z27" s="206"/>
      <c r="AA27" s="206"/>
      <c r="AB27" s="206"/>
      <c r="AC27" s="206"/>
      <c r="AD27" s="206"/>
      <c r="AE27" s="206"/>
      <c r="AF27" s="206"/>
      <c r="AG27" s="206" t="s">
        <v>659</v>
      </c>
      <c r="AH27" s="206"/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</row>
    <row r="28" spans="1:60" outlineLevel="1" x14ac:dyDescent="0.25">
      <c r="A28" s="223"/>
      <c r="B28" s="224"/>
      <c r="C28" s="254" t="s">
        <v>1331</v>
      </c>
      <c r="D28" s="226"/>
      <c r="E28" s="227">
        <v>2.7090000000000001</v>
      </c>
      <c r="F28" s="225"/>
      <c r="G28" s="225"/>
      <c r="H28" s="225"/>
      <c r="I28" s="225"/>
      <c r="J28" s="225"/>
      <c r="K28" s="225"/>
      <c r="L28" s="225"/>
      <c r="M28" s="225"/>
      <c r="N28" s="225"/>
      <c r="O28" s="225"/>
      <c r="P28" s="225"/>
      <c r="Q28" s="225"/>
      <c r="R28" s="225"/>
      <c r="S28" s="225"/>
      <c r="T28" s="225"/>
      <c r="U28" s="225"/>
      <c r="V28" s="225"/>
      <c r="W28" s="225"/>
      <c r="X28" s="206"/>
      <c r="Y28" s="206"/>
      <c r="Z28" s="206"/>
      <c r="AA28" s="206"/>
      <c r="AB28" s="206"/>
      <c r="AC28" s="206"/>
      <c r="AD28" s="206"/>
      <c r="AE28" s="206"/>
      <c r="AF28" s="206"/>
      <c r="AG28" s="206" t="s">
        <v>280</v>
      </c>
      <c r="AH28" s="206">
        <v>0</v>
      </c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</row>
    <row r="29" spans="1:60" outlineLevel="1" x14ac:dyDescent="0.25">
      <c r="A29" s="223"/>
      <c r="B29" s="224"/>
      <c r="C29" s="254" t="s">
        <v>1332</v>
      </c>
      <c r="D29" s="226"/>
      <c r="E29" s="227">
        <v>1.0835999999999999</v>
      </c>
      <c r="F29" s="225"/>
      <c r="G29" s="225"/>
      <c r="H29" s="225"/>
      <c r="I29" s="225"/>
      <c r="J29" s="225"/>
      <c r="K29" s="225"/>
      <c r="L29" s="225"/>
      <c r="M29" s="225"/>
      <c r="N29" s="225"/>
      <c r="O29" s="225"/>
      <c r="P29" s="225"/>
      <c r="Q29" s="225"/>
      <c r="R29" s="225"/>
      <c r="S29" s="225"/>
      <c r="T29" s="225"/>
      <c r="U29" s="225"/>
      <c r="V29" s="225"/>
      <c r="W29" s="225"/>
      <c r="X29" s="206"/>
      <c r="Y29" s="206"/>
      <c r="Z29" s="206"/>
      <c r="AA29" s="206"/>
      <c r="AB29" s="206"/>
      <c r="AC29" s="206"/>
      <c r="AD29" s="206"/>
      <c r="AE29" s="206"/>
      <c r="AF29" s="206"/>
      <c r="AG29" s="206" t="s">
        <v>280</v>
      </c>
      <c r="AH29" s="206">
        <v>0</v>
      </c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6"/>
      <c r="AZ29" s="206"/>
      <c r="BA29" s="206"/>
      <c r="BB29" s="206"/>
      <c r="BC29" s="206"/>
      <c r="BD29" s="206"/>
      <c r="BE29" s="206"/>
      <c r="BF29" s="206"/>
      <c r="BG29" s="206"/>
      <c r="BH29" s="206"/>
    </row>
    <row r="30" spans="1:60" outlineLevel="1" x14ac:dyDescent="0.25">
      <c r="A30" s="244">
        <v>13</v>
      </c>
      <c r="B30" s="245" t="s">
        <v>1081</v>
      </c>
      <c r="C30" s="255" t="s">
        <v>1082</v>
      </c>
      <c r="D30" s="246" t="s">
        <v>0</v>
      </c>
      <c r="E30" s="247">
        <v>685.84474999999998</v>
      </c>
      <c r="F30" s="248"/>
      <c r="G30" s="249">
        <f>ROUND(E30*F30,2)</f>
        <v>0</v>
      </c>
      <c r="H30" s="248"/>
      <c r="I30" s="249">
        <f>ROUND(E30*H30,2)</f>
        <v>0</v>
      </c>
      <c r="J30" s="248"/>
      <c r="K30" s="249">
        <f>ROUND(E30*J30,2)</f>
        <v>0</v>
      </c>
      <c r="L30" s="249">
        <v>21</v>
      </c>
      <c r="M30" s="249">
        <f>G30*(1+L30/100)</f>
        <v>0</v>
      </c>
      <c r="N30" s="249">
        <v>0</v>
      </c>
      <c r="O30" s="249">
        <f>ROUND(E30*N30,2)</f>
        <v>0</v>
      </c>
      <c r="P30" s="249">
        <v>0</v>
      </c>
      <c r="Q30" s="250">
        <f>ROUND(E30*P30,2)</f>
        <v>0</v>
      </c>
      <c r="R30" s="225"/>
      <c r="S30" s="225" t="s">
        <v>276</v>
      </c>
      <c r="T30" s="225" t="s">
        <v>277</v>
      </c>
      <c r="U30" s="225">
        <v>0</v>
      </c>
      <c r="V30" s="225">
        <f>ROUND(E30*U30,2)</f>
        <v>0</v>
      </c>
      <c r="W30" s="225"/>
      <c r="X30" s="206"/>
      <c r="Y30" s="206"/>
      <c r="Z30" s="206"/>
      <c r="AA30" s="206"/>
      <c r="AB30" s="206"/>
      <c r="AC30" s="206"/>
      <c r="AD30" s="206"/>
      <c r="AE30" s="206"/>
      <c r="AF30" s="206"/>
      <c r="AG30" s="206" t="s">
        <v>455</v>
      </c>
      <c r="AH30" s="206"/>
      <c r="AI30" s="206"/>
      <c r="AJ30" s="206"/>
      <c r="AK30" s="206"/>
      <c r="AL30" s="206"/>
      <c r="AM30" s="206"/>
      <c r="AN30" s="206"/>
      <c r="AO30" s="206"/>
      <c r="AP30" s="206"/>
      <c r="AQ30" s="206"/>
      <c r="AR30" s="206"/>
      <c r="AS30" s="206"/>
      <c r="AT30" s="206"/>
      <c r="AU30" s="206"/>
      <c r="AV30" s="206"/>
      <c r="AW30" s="206"/>
      <c r="AX30" s="206"/>
      <c r="AY30" s="206"/>
      <c r="AZ30" s="206"/>
      <c r="BA30" s="206"/>
      <c r="BB30" s="206"/>
      <c r="BC30" s="206"/>
      <c r="BD30" s="206"/>
      <c r="BE30" s="206"/>
      <c r="BF30" s="206"/>
      <c r="BG30" s="206"/>
      <c r="BH30" s="206"/>
    </row>
    <row r="31" spans="1:60" x14ac:dyDescent="0.25">
      <c r="A31" s="231" t="s">
        <v>271</v>
      </c>
      <c r="B31" s="232" t="s">
        <v>218</v>
      </c>
      <c r="C31" s="252" t="s">
        <v>219</v>
      </c>
      <c r="D31" s="233"/>
      <c r="E31" s="234"/>
      <c r="F31" s="235"/>
      <c r="G31" s="235">
        <f>SUMIF(AG32:AG72,"&lt;&gt;NOR",G32:G72)</f>
        <v>0</v>
      </c>
      <c r="H31" s="235"/>
      <c r="I31" s="235">
        <f>SUM(I32:I72)</f>
        <v>0</v>
      </c>
      <c r="J31" s="235"/>
      <c r="K31" s="235">
        <f>SUM(K32:K72)</f>
        <v>0</v>
      </c>
      <c r="L31" s="235"/>
      <c r="M31" s="235">
        <f>SUM(M32:M72)</f>
        <v>0</v>
      </c>
      <c r="N31" s="235"/>
      <c r="O31" s="235">
        <f>SUM(O32:O72)</f>
        <v>2.9099999999999997</v>
      </c>
      <c r="P31" s="235"/>
      <c r="Q31" s="236">
        <f>SUM(Q32:Q72)</f>
        <v>0.78000000000000014</v>
      </c>
      <c r="R31" s="230"/>
      <c r="S31" s="230"/>
      <c r="T31" s="230"/>
      <c r="U31" s="230"/>
      <c r="V31" s="230">
        <f>SUM(V32:V72)</f>
        <v>305.95999999999998</v>
      </c>
      <c r="W31" s="230"/>
      <c r="AG31" t="s">
        <v>272</v>
      </c>
    </row>
    <row r="32" spans="1:60" outlineLevel="1" x14ac:dyDescent="0.25">
      <c r="A32" s="237">
        <v>14</v>
      </c>
      <c r="B32" s="238" t="s">
        <v>1333</v>
      </c>
      <c r="C32" s="253" t="s">
        <v>1334</v>
      </c>
      <c r="D32" s="239" t="s">
        <v>370</v>
      </c>
      <c r="E32" s="240">
        <v>45.3</v>
      </c>
      <c r="F32" s="241"/>
      <c r="G32" s="242">
        <f>ROUND(E32*F32,2)</f>
        <v>0</v>
      </c>
      <c r="H32" s="241"/>
      <c r="I32" s="242">
        <f>ROUND(E32*H32,2)</f>
        <v>0</v>
      </c>
      <c r="J32" s="241"/>
      <c r="K32" s="242">
        <f>ROUND(E32*J32,2)</f>
        <v>0</v>
      </c>
      <c r="L32" s="242">
        <v>21</v>
      </c>
      <c r="M32" s="242">
        <f>G32*(1+L32/100)</f>
        <v>0</v>
      </c>
      <c r="N32" s="242">
        <v>0</v>
      </c>
      <c r="O32" s="242">
        <f>ROUND(E32*N32,2)</f>
        <v>0</v>
      </c>
      <c r="P32" s="242">
        <v>0</v>
      </c>
      <c r="Q32" s="243">
        <f>ROUND(E32*P32,2)</f>
        <v>0</v>
      </c>
      <c r="R32" s="225"/>
      <c r="S32" s="225" t="s">
        <v>276</v>
      </c>
      <c r="T32" s="225" t="s">
        <v>277</v>
      </c>
      <c r="U32" s="225">
        <v>0.21160000000000001</v>
      </c>
      <c r="V32" s="225">
        <f>ROUND(E32*U32,2)</f>
        <v>9.59</v>
      </c>
      <c r="W32" s="225"/>
      <c r="X32" s="206"/>
      <c r="Y32" s="206"/>
      <c r="Z32" s="206"/>
      <c r="AA32" s="206"/>
      <c r="AB32" s="206"/>
      <c r="AC32" s="206"/>
      <c r="AD32" s="206"/>
      <c r="AE32" s="206"/>
      <c r="AF32" s="206"/>
      <c r="AG32" s="206" t="s">
        <v>659</v>
      </c>
      <c r="AH32" s="206"/>
      <c r="AI32" s="206"/>
      <c r="AJ32" s="206"/>
      <c r="AK32" s="206"/>
      <c r="AL32" s="206"/>
      <c r="AM32" s="206"/>
      <c r="AN32" s="206"/>
      <c r="AO32" s="206"/>
      <c r="AP32" s="206"/>
      <c r="AQ32" s="206"/>
      <c r="AR32" s="206"/>
      <c r="AS32" s="206"/>
      <c r="AT32" s="206"/>
      <c r="AU32" s="206"/>
      <c r="AV32" s="206"/>
      <c r="AW32" s="206"/>
      <c r="AX32" s="206"/>
      <c r="AY32" s="206"/>
      <c r="AZ32" s="206"/>
      <c r="BA32" s="206"/>
      <c r="BB32" s="206"/>
      <c r="BC32" s="206"/>
      <c r="BD32" s="206"/>
      <c r="BE32" s="206"/>
      <c r="BF32" s="206"/>
      <c r="BG32" s="206"/>
      <c r="BH32" s="206"/>
    </row>
    <row r="33" spans="1:60" ht="20.399999999999999" outlineLevel="1" x14ac:dyDescent="0.25">
      <c r="A33" s="223"/>
      <c r="B33" s="224"/>
      <c r="C33" s="254" t="s">
        <v>1335</v>
      </c>
      <c r="D33" s="226"/>
      <c r="E33" s="227">
        <v>45.3</v>
      </c>
      <c r="F33" s="225"/>
      <c r="G33" s="225"/>
      <c r="H33" s="225"/>
      <c r="I33" s="225"/>
      <c r="J33" s="225"/>
      <c r="K33" s="225"/>
      <c r="L33" s="225"/>
      <c r="M33" s="225"/>
      <c r="N33" s="225"/>
      <c r="O33" s="225"/>
      <c r="P33" s="225"/>
      <c r="Q33" s="225"/>
      <c r="R33" s="225"/>
      <c r="S33" s="225"/>
      <c r="T33" s="225"/>
      <c r="U33" s="225"/>
      <c r="V33" s="225"/>
      <c r="W33" s="225"/>
      <c r="X33" s="206"/>
      <c r="Y33" s="206"/>
      <c r="Z33" s="206"/>
      <c r="AA33" s="206"/>
      <c r="AB33" s="206"/>
      <c r="AC33" s="206"/>
      <c r="AD33" s="206"/>
      <c r="AE33" s="206"/>
      <c r="AF33" s="206"/>
      <c r="AG33" s="206" t="s">
        <v>280</v>
      </c>
      <c r="AH33" s="206">
        <v>0</v>
      </c>
      <c r="AI33" s="206"/>
      <c r="AJ33" s="206"/>
      <c r="AK33" s="206"/>
      <c r="AL33" s="206"/>
      <c r="AM33" s="206"/>
      <c r="AN33" s="206"/>
      <c r="AO33" s="206"/>
      <c r="AP33" s="206"/>
      <c r="AQ33" s="206"/>
      <c r="AR33" s="206"/>
      <c r="AS33" s="206"/>
      <c r="AT33" s="206"/>
      <c r="AU33" s="206"/>
      <c r="AV33" s="206"/>
      <c r="AW33" s="206"/>
      <c r="AX33" s="206"/>
      <c r="AY33" s="206"/>
      <c r="AZ33" s="206"/>
      <c r="BA33" s="206"/>
      <c r="BB33" s="206"/>
      <c r="BC33" s="206"/>
      <c r="BD33" s="206"/>
      <c r="BE33" s="206"/>
      <c r="BF33" s="206"/>
      <c r="BG33" s="206"/>
      <c r="BH33" s="206"/>
    </row>
    <row r="34" spans="1:60" outlineLevel="1" x14ac:dyDescent="0.25">
      <c r="A34" s="244">
        <v>15</v>
      </c>
      <c r="B34" s="245" t="s">
        <v>1336</v>
      </c>
      <c r="C34" s="255" t="s">
        <v>1337</v>
      </c>
      <c r="D34" s="246" t="s">
        <v>333</v>
      </c>
      <c r="E34" s="247">
        <v>90</v>
      </c>
      <c r="F34" s="248"/>
      <c r="G34" s="249">
        <f>ROUND(E34*F34,2)</f>
        <v>0</v>
      </c>
      <c r="H34" s="248"/>
      <c r="I34" s="249">
        <f>ROUND(E34*H34,2)</f>
        <v>0</v>
      </c>
      <c r="J34" s="248"/>
      <c r="K34" s="249">
        <f>ROUND(E34*J34,2)</f>
        <v>0</v>
      </c>
      <c r="L34" s="249">
        <v>21</v>
      </c>
      <c r="M34" s="249">
        <f>G34*(1+L34/100)</f>
        <v>0</v>
      </c>
      <c r="N34" s="249">
        <v>4.0000000000000003E-5</v>
      </c>
      <c r="O34" s="249">
        <f>ROUND(E34*N34,2)</f>
        <v>0</v>
      </c>
      <c r="P34" s="249">
        <v>0</v>
      </c>
      <c r="Q34" s="250">
        <f>ROUND(E34*P34,2)</f>
        <v>0</v>
      </c>
      <c r="R34" s="225"/>
      <c r="S34" s="225" t="s">
        <v>276</v>
      </c>
      <c r="T34" s="225" t="s">
        <v>277</v>
      </c>
      <c r="U34" s="225">
        <v>0.13800000000000001</v>
      </c>
      <c r="V34" s="225">
        <f>ROUND(E34*U34,2)</f>
        <v>12.42</v>
      </c>
      <c r="W34" s="225"/>
      <c r="X34" s="206"/>
      <c r="Y34" s="206"/>
      <c r="Z34" s="206"/>
      <c r="AA34" s="206"/>
      <c r="AB34" s="206"/>
      <c r="AC34" s="206"/>
      <c r="AD34" s="206"/>
      <c r="AE34" s="206"/>
      <c r="AF34" s="206"/>
      <c r="AG34" s="206" t="s">
        <v>659</v>
      </c>
      <c r="AH34" s="206"/>
      <c r="AI34" s="206"/>
      <c r="AJ34" s="206"/>
      <c r="AK34" s="206"/>
      <c r="AL34" s="206"/>
      <c r="AM34" s="206"/>
      <c r="AN34" s="206"/>
      <c r="AO34" s="206"/>
      <c r="AP34" s="206"/>
      <c r="AQ34" s="206"/>
      <c r="AR34" s="206"/>
      <c r="AS34" s="206"/>
      <c r="AT34" s="206"/>
      <c r="AU34" s="206"/>
      <c r="AV34" s="206"/>
      <c r="AW34" s="206"/>
      <c r="AX34" s="206"/>
      <c r="AY34" s="206"/>
      <c r="AZ34" s="206"/>
      <c r="BA34" s="206"/>
      <c r="BB34" s="206"/>
      <c r="BC34" s="206"/>
      <c r="BD34" s="206"/>
      <c r="BE34" s="206"/>
      <c r="BF34" s="206"/>
      <c r="BG34" s="206"/>
      <c r="BH34" s="206"/>
    </row>
    <row r="35" spans="1:60" ht="20.399999999999999" outlineLevel="1" x14ac:dyDescent="0.25">
      <c r="A35" s="244">
        <v>16</v>
      </c>
      <c r="B35" s="245" t="s">
        <v>1338</v>
      </c>
      <c r="C35" s="255" t="s">
        <v>1339</v>
      </c>
      <c r="D35" s="246" t="s">
        <v>370</v>
      </c>
      <c r="E35" s="247">
        <v>56</v>
      </c>
      <c r="F35" s="248"/>
      <c r="G35" s="249">
        <f>ROUND(E35*F35,2)</f>
        <v>0</v>
      </c>
      <c r="H35" s="248"/>
      <c r="I35" s="249">
        <f>ROUND(E35*H35,2)</f>
        <v>0</v>
      </c>
      <c r="J35" s="248"/>
      <c r="K35" s="249">
        <f>ROUND(E35*J35,2)</f>
        <v>0</v>
      </c>
      <c r="L35" s="249">
        <v>21</v>
      </c>
      <c r="M35" s="249">
        <f>G35*(1+L35/100)</f>
        <v>0</v>
      </c>
      <c r="N35" s="249">
        <v>0</v>
      </c>
      <c r="O35" s="249">
        <f>ROUND(E35*N35,2)</f>
        <v>0</v>
      </c>
      <c r="P35" s="249">
        <v>0</v>
      </c>
      <c r="Q35" s="250">
        <f>ROUND(E35*P35,2)</f>
        <v>0</v>
      </c>
      <c r="R35" s="225"/>
      <c r="S35" s="225" t="s">
        <v>276</v>
      </c>
      <c r="T35" s="225" t="s">
        <v>277</v>
      </c>
      <c r="U35" s="225">
        <v>0.47016000000000002</v>
      </c>
      <c r="V35" s="225">
        <f>ROUND(E35*U35,2)</f>
        <v>26.33</v>
      </c>
      <c r="W35" s="225"/>
      <c r="X35" s="206"/>
      <c r="Y35" s="206"/>
      <c r="Z35" s="206"/>
      <c r="AA35" s="206"/>
      <c r="AB35" s="206"/>
      <c r="AC35" s="206"/>
      <c r="AD35" s="206"/>
      <c r="AE35" s="206"/>
      <c r="AF35" s="206"/>
      <c r="AG35" s="206" t="s">
        <v>659</v>
      </c>
      <c r="AH35" s="206"/>
      <c r="AI35" s="206"/>
      <c r="AJ35" s="206"/>
      <c r="AK35" s="206"/>
      <c r="AL35" s="206"/>
      <c r="AM35" s="206"/>
      <c r="AN35" s="206"/>
      <c r="AO35" s="206"/>
      <c r="AP35" s="206"/>
      <c r="AQ35" s="206"/>
      <c r="AR35" s="206"/>
      <c r="AS35" s="206"/>
      <c r="AT35" s="206"/>
      <c r="AU35" s="206"/>
      <c r="AV35" s="206"/>
      <c r="AW35" s="206"/>
      <c r="AX35" s="206"/>
      <c r="AY35" s="206"/>
      <c r="AZ35" s="206"/>
      <c r="BA35" s="206"/>
      <c r="BB35" s="206"/>
      <c r="BC35" s="206"/>
      <c r="BD35" s="206"/>
      <c r="BE35" s="206"/>
      <c r="BF35" s="206"/>
      <c r="BG35" s="206"/>
      <c r="BH35" s="206"/>
    </row>
    <row r="36" spans="1:60" outlineLevel="1" x14ac:dyDescent="0.25">
      <c r="A36" s="244">
        <v>17</v>
      </c>
      <c r="B36" s="245" t="s">
        <v>1340</v>
      </c>
      <c r="C36" s="255" t="s">
        <v>1341</v>
      </c>
      <c r="D36" s="246" t="s">
        <v>333</v>
      </c>
      <c r="E36" s="247">
        <v>8</v>
      </c>
      <c r="F36" s="248"/>
      <c r="G36" s="249">
        <f>ROUND(E36*F36,2)</f>
        <v>0</v>
      </c>
      <c r="H36" s="248"/>
      <c r="I36" s="249">
        <f>ROUND(E36*H36,2)</f>
        <v>0</v>
      </c>
      <c r="J36" s="248"/>
      <c r="K36" s="249">
        <f>ROUND(E36*J36,2)</f>
        <v>0</v>
      </c>
      <c r="L36" s="249">
        <v>21</v>
      </c>
      <c r="M36" s="249">
        <f>G36*(1+L36/100)</f>
        <v>0</v>
      </c>
      <c r="N36" s="249">
        <v>4.0600000000000002E-3</v>
      </c>
      <c r="O36" s="249">
        <f>ROUND(E36*N36,2)</f>
        <v>0.03</v>
      </c>
      <c r="P36" s="249">
        <v>0</v>
      </c>
      <c r="Q36" s="250">
        <f>ROUND(E36*P36,2)</f>
        <v>0</v>
      </c>
      <c r="R36" s="225"/>
      <c r="S36" s="225" t="s">
        <v>276</v>
      </c>
      <c r="T36" s="225" t="s">
        <v>277</v>
      </c>
      <c r="U36" s="225">
        <v>0.98899999999999999</v>
      </c>
      <c r="V36" s="225">
        <f>ROUND(E36*U36,2)</f>
        <v>7.91</v>
      </c>
      <c r="W36" s="225"/>
      <c r="X36" s="206"/>
      <c r="Y36" s="206"/>
      <c r="Z36" s="206"/>
      <c r="AA36" s="206"/>
      <c r="AB36" s="206"/>
      <c r="AC36" s="206"/>
      <c r="AD36" s="206"/>
      <c r="AE36" s="206"/>
      <c r="AF36" s="206"/>
      <c r="AG36" s="206" t="s">
        <v>659</v>
      </c>
      <c r="AH36" s="206"/>
      <c r="AI36" s="206"/>
      <c r="AJ36" s="206"/>
      <c r="AK36" s="206"/>
      <c r="AL36" s="206"/>
      <c r="AM36" s="206"/>
      <c r="AN36" s="206"/>
      <c r="AO36" s="206"/>
      <c r="AP36" s="206"/>
      <c r="AQ36" s="206"/>
      <c r="AR36" s="206"/>
      <c r="AS36" s="206"/>
      <c r="AT36" s="206"/>
      <c r="AU36" s="206"/>
      <c r="AV36" s="206"/>
      <c r="AW36" s="206"/>
      <c r="AX36" s="206"/>
      <c r="AY36" s="206"/>
      <c r="AZ36" s="206"/>
      <c r="BA36" s="206"/>
      <c r="BB36" s="206"/>
      <c r="BC36" s="206"/>
      <c r="BD36" s="206"/>
      <c r="BE36" s="206"/>
      <c r="BF36" s="206"/>
      <c r="BG36" s="206"/>
      <c r="BH36" s="206"/>
    </row>
    <row r="37" spans="1:60" outlineLevel="1" x14ac:dyDescent="0.25">
      <c r="A37" s="237">
        <v>18</v>
      </c>
      <c r="B37" s="238" t="s">
        <v>1342</v>
      </c>
      <c r="C37" s="253" t="s">
        <v>1343</v>
      </c>
      <c r="D37" s="239" t="s">
        <v>370</v>
      </c>
      <c r="E37" s="240">
        <v>44.9</v>
      </c>
      <c r="F37" s="241"/>
      <c r="G37" s="242">
        <f>ROUND(E37*F37,2)</f>
        <v>0</v>
      </c>
      <c r="H37" s="241"/>
      <c r="I37" s="242">
        <f>ROUND(E37*H37,2)</f>
        <v>0</v>
      </c>
      <c r="J37" s="241"/>
      <c r="K37" s="242">
        <f>ROUND(E37*J37,2)</f>
        <v>0</v>
      </c>
      <c r="L37" s="242">
        <v>21</v>
      </c>
      <c r="M37" s="242">
        <f>G37*(1+L37/100)</f>
        <v>0</v>
      </c>
      <c r="N37" s="242">
        <v>0</v>
      </c>
      <c r="O37" s="242">
        <f>ROUND(E37*N37,2)</f>
        <v>0</v>
      </c>
      <c r="P37" s="242">
        <v>0</v>
      </c>
      <c r="Q37" s="243">
        <f>ROUND(E37*P37,2)</f>
        <v>0</v>
      </c>
      <c r="R37" s="225"/>
      <c r="S37" s="225" t="s">
        <v>276</v>
      </c>
      <c r="T37" s="225" t="s">
        <v>277</v>
      </c>
      <c r="U37" s="225">
        <v>0.56508000000000003</v>
      </c>
      <c r="V37" s="225">
        <f>ROUND(E37*U37,2)</f>
        <v>25.37</v>
      </c>
      <c r="W37" s="225"/>
      <c r="X37" s="206"/>
      <c r="Y37" s="206"/>
      <c r="Z37" s="206"/>
      <c r="AA37" s="206"/>
      <c r="AB37" s="206"/>
      <c r="AC37" s="206"/>
      <c r="AD37" s="206"/>
      <c r="AE37" s="206"/>
      <c r="AF37" s="206"/>
      <c r="AG37" s="206" t="s">
        <v>659</v>
      </c>
      <c r="AH37" s="206"/>
      <c r="AI37" s="206"/>
      <c r="AJ37" s="206"/>
      <c r="AK37" s="206"/>
      <c r="AL37" s="206"/>
      <c r="AM37" s="206"/>
      <c r="AN37" s="206"/>
      <c r="AO37" s="206"/>
      <c r="AP37" s="206"/>
      <c r="AQ37" s="206"/>
      <c r="AR37" s="206"/>
      <c r="AS37" s="206"/>
      <c r="AT37" s="206"/>
      <c r="AU37" s="206"/>
      <c r="AV37" s="206"/>
      <c r="AW37" s="206"/>
      <c r="AX37" s="206"/>
      <c r="AY37" s="206"/>
      <c r="AZ37" s="206"/>
      <c r="BA37" s="206"/>
      <c r="BB37" s="206"/>
      <c r="BC37" s="206"/>
      <c r="BD37" s="206"/>
      <c r="BE37" s="206"/>
      <c r="BF37" s="206"/>
      <c r="BG37" s="206"/>
      <c r="BH37" s="206"/>
    </row>
    <row r="38" spans="1:60" outlineLevel="1" x14ac:dyDescent="0.25">
      <c r="A38" s="223"/>
      <c r="B38" s="224"/>
      <c r="C38" s="254" t="s">
        <v>1344</v>
      </c>
      <c r="D38" s="226"/>
      <c r="E38" s="227">
        <v>44.9</v>
      </c>
      <c r="F38" s="225"/>
      <c r="G38" s="225"/>
      <c r="H38" s="225"/>
      <c r="I38" s="225"/>
      <c r="J38" s="225"/>
      <c r="K38" s="225"/>
      <c r="L38" s="225"/>
      <c r="M38" s="225"/>
      <c r="N38" s="225"/>
      <c r="O38" s="225"/>
      <c r="P38" s="225"/>
      <c r="Q38" s="225"/>
      <c r="R38" s="225"/>
      <c r="S38" s="225"/>
      <c r="T38" s="225"/>
      <c r="U38" s="225"/>
      <c r="V38" s="225"/>
      <c r="W38" s="225"/>
      <c r="X38" s="206"/>
      <c r="Y38" s="206"/>
      <c r="Z38" s="206"/>
      <c r="AA38" s="206"/>
      <c r="AB38" s="206"/>
      <c r="AC38" s="206"/>
      <c r="AD38" s="206"/>
      <c r="AE38" s="206"/>
      <c r="AF38" s="206"/>
      <c r="AG38" s="206" t="s">
        <v>280</v>
      </c>
      <c r="AH38" s="206">
        <v>0</v>
      </c>
      <c r="AI38" s="206"/>
      <c r="AJ38" s="206"/>
      <c r="AK38" s="206"/>
      <c r="AL38" s="206"/>
      <c r="AM38" s="206"/>
      <c r="AN38" s="206"/>
      <c r="AO38" s="206"/>
      <c r="AP38" s="206"/>
      <c r="AQ38" s="206"/>
      <c r="AR38" s="206"/>
      <c r="AS38" s="206"/>
      <c r="AT38" s="206"/>
      <c r="AU38" s="206"/>
      <c r="AV38" s="206"/>
      <c r="AW38" s="206"/>
      <c r="AX38" s="206"/>
      <c r="AY38" s="206"/>
      <c r="AZ38" s="206"/>
      <c r="BA38" s="206"/>
      <c r="BB38" s="206"/>
      <c r="BC38" s="206"/>
      <c r="BD38" s="206"/>
      <c r="BE38" s="206"/>
      <c r="BF38" s="206"/>
      <c r="BG38" s="206"/>
      <c r="BH38" s="206"/>
    </row>
    <row r="39" spans="1:60" outlineLevel="1" x14ac:dyDescent="0.25">
      <c r="A39" s="244">
        <v>19</v>
      </c>
      <c r="B39" s="245" t="s">
        <v>1345</v>
      </c>
      <c r="C39" s="255" t="s">
        <v>1346</v>
      </c>
      <c r="D39" s="246" t="s">
        <v>370</v>
      </c>
      <c r="E39" s="247">
        <v>43.3</v>
      </c>
      <c r="F39" s="248"/>
      <c r="G39" s="249">
        <f>ROUND(E39*F39,2)</f>
        <v>0</v>
      </c>
      <c r="H39" s="248"/>
      <c r="I39" s="249">
        <f>ROUND(E39*H39,2)</f>
        <v>0</v>
      </c>
      <c r="J39" s="248"/>
      <c r="K39" s="249">
        <f>ROUND(E39*J39,2)</f>
        <v>0</v>
      </c>
      <c r="L39" s="249">
        <v>21</v>
      </c>
      <c r="M39" s="249">
        <f>G39*(1+L39/100)</f>
        <v>0</v>
      </c>
      <c r="N39" s="249">
        <v>0</v>
      </c>
      <c r="O39" s="249">
        <f>ROUND(E39*N39,2)</f>
        <v>0</v>
      </c>
      <c r="P39" s="249">
        <v>0</v>
      </c>
      <c r="Q39" s="250">
        <f>ROUND(E39*P39,2)</f>
        <v>0</v>
      </c>
      <c r="R39" s="225"/>
      <c r="S39" s="225" t="s">
        <v>276</v>
      </c>
      <c r="T39" s="225" t="s">
        <v>277</v>
      </c>
      <c r="U39" s="225">
        <v>0.20585000000000001</v>
      </c>
      <c r="V39" s="225">
        <f>ROUND(E39*U39,2)</f>
        <v>8.91</v>
      </c>
      <c r="W39" s="225"/>
      <c r="X39" s="206"/>
      <c r="Y39" s="206"/>
      <c r="Z39" s="206"/>
      <c r="AA39" s="206"/>
      <c r="AB39" s="206"/>
      <c r="AC39" s="206"/>
      <c r="AD39" s="206"/>
      <c r="AE39" s="206"/>
      <c r="AF39" s="206"/>
      <c r="AG39" s="206" t="s">
        <v>659</v>
      </c>
      <c r="AH39" s="206"/>
      <c r="AI39" s="206"/>
      <c r="AJ39" s="206"/>
      <c r="AK39" s="206"/>
      <c r="AL39" s="206"/>
      <c r="AM39" s="206"/>
      <c r="AN39" s="206"/>
      <c r="AO39" s="206"/>
      <c r="AP39" s="206"/>
      <c r="AQ39" s="206"/>
      <c r="AR39" s="206"/>
      <c r="AS39" s="206"/>
      <c r="AT39" s="206"/>
      <c r="AU39" s="206"/>
      <c r="AV39" s="206"/>
      <c r="AW39" s="206"/>
      <c r="AX39" s="206"/>
      <c r="AY39" s="206"/>
      <c r="AZ39" s="206"/>
      <c r="BA39" s="206"/>
      <c r="BB39" s="206"/>
      <c r="BC39" s="206"/>
      <c r="BD39" s="206"/>
      <c r="BE39" s="206"/>
      <c r="BF39" s="206"/>
      <c r="BG39" s="206"/>
      <c r="BH39" s="206"/>
    </row>
    <row r="40" spans="1:60" ht="20.399999999999999" outlineLevel="1" x14ac:dyDescent="0.25">
      <c r="A40" s="237">
        <v>20</v>
      </c>
      <c r="B40" s="238" t="s">
        <v>1347</v>
      </c>
      <c r="C40" s="253" t="s">
        <v>1348</v>
      </c>
      <c r="D40" s="239" t="s">
        <v>370</v>
      </c>
      <c r="E40" s="240">
        <v>45.3</v>
      </c>
      <c r="F40" s="241"/>
      <c r="G40" s="242">
        <f>ROUND(E40*F40,2)</f>
        <v>0</v>
      </c>
      <c r="H40" s="241"/>
      <c r="I40" s="242">
        <f>ROUND(E40*H40,2)</f>
        <v>0</v>
      </c>
      <c r="J40" s="241"/>
      <c r="K40" s="242">
        <f>ROUND(E40*J40,2)</f>
        <v>0</v>
      </c>
      <c r="L40" s="242">
        <v>21</v>
      </c>
      <c r="M40" s="242">
        <f>G40*(1+L40/100)</f>
        <v>0</v>
      </c>
      <c r="N40" s="242">
        <v>1.14E-3</v>
      </c>
      <c r="O40" s="242">
        <f>ROUND(E40*N40,2)</f>
        <v>0.05</v>
      </c>
      <c r="P40" s="242">
        <v>0</v>
      </c>
      <c r="Q40" s="243">
        <f>ROUND(E40*P40,2)</f>
        <v>0</v>
      </c>
      <c r="R40" s="225"/>
      <c r="S40" s="225" t="s">
        <v>276</v>
      </c>
      <c r="T40" s="225" t="s">
        <v>277</v>
      </c>
      <c r="U40" s="225">
        <v>5.2900000000000003E-2</v>
      </c>
      <c r="V40" s="225">
        <f>ROUND(E40*U40,2)</f>
        <v>2.4</v>
      </c>
      <c r="W40" s="225"/>
      <c r="X40" s="206"/>
      <c r="Y40" s="206"/>
      <c r="Z40" s="206"/>
      <c r="AA40" s="206"/>
      <c r="AB40" s="206"/>
      <c r="AC40" s="206"/>
      <c r="AD40" s="206"/>
      <c r="AE40" s="206"/>
      <c r="AF40" s="206"/>
      <c r="AG40" s="206" t="s">
        <v>659</v>
      </c>
      <c r="AH40" s="206"/>
      <c r="AI40" s="206"/>
      <c r="AJ40" s="206"/>
      <c r="AK40" s="206"/>
      <c r="AL40" s="206"/>
      <c r="AM40" s="206"/>
      <c r="AN40" s="206"/>
      <c r="AO40" s="206"/>
      <c r="AP40" s="206"/>
      <c r="AQ40" s="206"/>
      <c r="AR40" s="206"/>
      <c r="AS40" s="206"/>
      <c r="AT40" s="206"/>
      <c r="AU40" s="206"/>
      <c r="AV40" s="206"/>
      <c r="AW40" s="206"/>
      <c r="AX40" s="206"/>
      <c r="AY40" s="206"/>
      <c r="AZ40" s="206"/>
      <c r="BA40" s="206"/>
      <c r="BB40" s="206"/>
      <c r="BC40" s="206"/>
      <c r="BD40" s="206"/>
      <c r="BE40" s="206"/>
      <c r="BF40" s="206"/>
      <c r="BG40" s="206"/>
      <c r="BH40" s="206"/>
    </row>
    <row r="41" spans="1:60" ht="20.399999999999999" outlineLevel="1" x14ac:dyDescent="0.25">
      <c r="A41" s="223"/>
      <c r="B41" s="224"/>
      <c r="C41" s="254" t="s">
        <v>1335</v>
      </c>
      <c r="D41" s="226"/>
      <c r="E41" s="227">
        <v>45.3</v>
      </c>
      <c r="F41" s="225"/>
      <c r="G41" s="225"/>
      <c r="H41" s="225"/>
      <c r="I41" s="225"/>
      <c r="J41" s="225"/>
      <c r="K41" s="225"/>
      <c r="L41" s="225"/>
      <c r="M41" s="225"/>
      <c r="N41" s="225"/>
      <c r="O41" s="225"/>
      <c r="P41" s="225"/>
      <c r="Q41" s="225"/>
      <c r="R41" s="225"/>
      <c r="S41" s="225"/>
      <c r="T41" s="225"/>
      <c r="U41" s="225"/>
      <c r="V41" s="225"/>
      <c r="W41" s="225"/>
      <c r="X41" s="206"/>
      <c r="Y41" s="206"/>
      <c r="Z41" s="206"/>
      <c r="AA41" s="206"/>
      <c r="AB41" s="206"/>
      <c r="AC41" s="206"/>
      <c r="AD41" s="206"/>
      <c r="AE41" s="206"/>
      <c r="AF41" s="206"/>
      <c r="AG41" s="206" t="s">
        <v>280</v>
      </c>
      <c r="AH41" s="206">
        <v>0</v>
      </c>
      <c r="AI41" s="206"/>
      <c r="AJ41" s="206"/>
      <c r="AK41" s="206"/>
      <c r="AL41" s="206"/>
      <c r="AM41" s="206"/>
      <c r="AN41" s="206"/>
      <c r="AO41" s="206"/>
      <c r="AP41" s="206"/>
      <c r="AQ41" s="206"/>
      <c r="AR41" s="206"/>
      <c r="AS41" s="206"/>
      <c r="AT41" s="206"/>
      <c r="AU41" s="206"/>
      <c r="AV41" s="206"/>
      <c r="AW41" s="206"/>
      <c r="AX41" s="206"/>
      <c r="AY41" s="206"/>
      <c r="AZ41" s="206"/>
      <c r="BA41" s="206"/>
      <c r="BB41" s="206"/>
      <c r="BC41" s="206"/>
      <c r="BD41" s="206"/>
      <c r="BE41" s="206"/>
      <c r="BF41" s="206"/>
      <c r="BG41" s="206"/>
      <c r="BH41" s="206"/>
    </row>
    <row r="42" spans="1:60" ht="20.399999999999999" outlineLevel="1" x14ac:dyDescent="0.25">
      <c r="A42" s="237">
        <v>21</v>
      </c>
      <c r="B42" s="238" t="s">
        <v>1349</v>
      </c>
      <c r="C42" s="253" t="s">
        <v>1350</v>
      </c>
      <c r="D42" s="239" t="s">
        <v>370</v>
      </c>
      <c r="E42" s="240">
        <v>45.594999999999999</v>
      </c>
      <c r="F42" s="241"/>
      <c r="G42" s="242">
        <f>ROUND(E42*F42,2)</f>
        <v>0</v>
      </c>
      <c r="H42" s="241"/>
      <c r="I42" s="242">
        <f>ROUND(E42*H42,2)</f>
        <v>0</v>
      </c>
      <c r="J42" s="241"/>
      <c r="K42" s="242">
        <f>ROUND(E42*J42,2)</f>
        <v>0</v>
      </c>
      <c r="L42" s="242">
        <v>21</v>
      </c>
      <c r="M42" s="242">
        <f>G42*(1+L42/100)</f>
        <v>0</v>
      </c>
      <c r="N42" s="242">
        <v>2.7899999999999999E-3</v>
      </c>
      <c r="O42" s="242">
        <f>ROUND(E42*N42,2)</f>
        <v>0.13</v>
      </c>
      <c r="P42" s="242">
        <v>0</v>
      </c>
      <c r="Q42" s="243">
        <f>ROUND(E42*P42,2)</f>
        <v>0</v>
      </c>
      <c r="R42" s="225"/>
      <c r="S42" s="225" t="s">
        <v>276</v>
      </c>
      <c r="T42" s="225" t="s">
        <v>277</v>
      </c>
      <c r="U42" s="225">
        <v>0.71</v>
      </c>
      <c r="V42" s="225">
        <f>ROUND(E42*U42,2)</f>
        <v>32.369999999999997</v>
      </c>
      <c r="W42" s="225"/>
      <c r="X42" s="206"/>
      <c r="Y42" s="206"/>
      <c r="Z42" s="206"/>
      <c r="AA42" s="206"/>
      <c r="AB42" s="206"/>
      <c r="AC42" s="206"/>
      <c r="AD42" s="206"/>
      <c r="AE42" s="206"/>
      <c r="AF42" s="206"/>
      <c r="AG42" s="206" t="s">
        <v>659</v>
      </c>
      <c r="AH42" s="206"/>
      <c r="AI42" s="206"/>
      <c r="AJ42" s="206"/>
      <c r="AK42" s="206"/>
      <c r="AL42" s="206"/>
      <c r="AM42" s="206"/>
      <c r="AN42" s="206"/>
      <c r="AO42" s="206"/>
      <c r="AP42" s="206"/>
      <c r="AQ42" s="206"/>
      <c r="AR42" s="206"/>
      <c r="AS42" s="206"/>
      <c r="AT42" s="206"/>
      <c r="AU42" s="206"/>
      <c r="AV42" s="206"/>
      <c r="AW42" s="206"/>
      <c r="AX42" s="206"/>
      <c r="AY42" s="206"/>
      <c r="AZ42" s="206"/>
      <c r="BA42" s="206"/>
      <c r="BB42" s="206"/>
      <c r="BC42" s="206"/>
      <c r="BD42" s="206"/>
      <c r="BE42" s="206"/>
      <c r="BF42" s="206"/>
      <c r="BG42" s="206"/>
      <c r="BH42" s="206"/>
    </row>
    <row r="43" spans="1:60" ht="30.6" outlineLevel="1" x14ac:dyDescent="0.25">
      <c r="A43" s="223"/>
      <c r="B43" s="224"/>
      <c r="C43" s="254" t="s">
        <v>1351</v>
      </c>
      <c r="D43" s="226"/>
      <c r="E43" s="227">
        <v>19.5</v>
      </c>
      <c r="F43" s="225"/>
      <c r="G43" s="225"/>
      <c r="H43" s="225"/>
      <c r="I43" s="225"/>
      <c r="J43" s="225"/>
      <c r="K43" s="225"/>
      <c r="L43" s="225"/>
      <c r="M43" s="225"/>
      <c r="N43" s="225"/>
      <c r="O43" s="225"/>
      <c r="P43" s="225"/>
      <c r="Q43" s="225"/>
      <c r="R43" s="225"/>
      <c r="S43" s="225"/>
      <c r="T43" s="225"/>
      <c r="U43" s="225"/>
      <c r="V43" s="225"/>
      <c r="W43" s="225"/>
      <c r="X43" s="206"/>
      <c r="Y43" s="206"/>
      <c r="Z43" s="206"/>
      <c r="AA43" s="206"/>
      <c r="AB43" s="206"/>
      <c r="AC43" s="206"/>
      <c r="AD43" s="206"/>
      <c r="AE43" s="206"/>
      <c r="AF43" s="206"/>
      <c r="AG43" s="206" t="s">
        <v>280</v>
      </c>
      <c r="AH43" s="206">
        <v>0</v>
      </c>
      <c r="AI43" s="206"/>
      <c r="AJ43" s="206"/>
      <c r="AK43" s="206"/>
      <c r="AL43" s="206"/>
      <c r="AM43" s="206"/>
      <c r="AN43" s="206"/>
      <c r="AO43" s="206"/>
      <c r="AP43" s="206"/>
      <c r="AQ43" s="206"/>
      <c r="AR43" s="206"/>
      <c r="AS43" s="206"/>
      <c r="AT43" s="206"/>
      <c r="AU43" s="206"/>
      <c r="AV43" s="206"/>
      <c r="AW43" s="206"/>
      <c r="AX43" s="206"/>
      <c r="AY43" s="206"/>
      <c r="AZ43" s="206"/>
      <c r="BA43" s="206"/>
      <c r="BB43" s="206"/>
      <c r="BC43" s="206"/>
      <c r="BD43" s="206"/>
      <c r="BE43" s="206"/>
      <c r="BF43" s="206"/>
      <c r="BG43" s="206"/>
      <c r="BH43" s="206"/>
    </row>
    <row r="44" spans="1:60" outlineLevel="1" x14ac:dyDescent="0.25">
      <c r="A44" s="223"/>
      <c r="B44" s="224"/>
      <c r="C44" s="254" t="s">
        <v>1352</v>
      </c>
      <c r="D44" s="226"/>
      <c r="E44" s="227">
        <v>14.795</v>
      </c>
      <c r="F44" s="225"/>
      <c r="G44" s="225"/>
      <c r="H44" s="225"/>
      <c r="I44" s="225"/>
      <c r="J44" s="225"/>
      <c r="K44" s="225"/>
      <c r="L44" s="225"/>
      <c r="M44" s="225"/>
      <c r="N44" s="225"/>
      <c r="O44" s="225"/>
      <c r="P44" s="225"/>
      <c r="Q44" s="225"/>
      <c r="R44" s="225"/>
      <c r="S44" s="225"/>
      <c r="T44" s="225"/>
      <c r="U44" s="225"/>
      <c r="V44" s="225"/>
      <c r="W44" s="225"/>
      <c r="X44" s="206"/>
      <c r="Y44" s="206"/>
      <c r="Z44" s="206"/>
      <c r="AA44" s="206"/>
      <c r="AB44" s="206"/>
      <c r="AC44" s="206"/>
      <c r="AD44" s="206"/>
      <c r="AE44" s="206"/>
      <c r="AF44" s="206"/>
      <c r="AG44" s="206" t="s">
        <v>280</v>
      </c>
      <c r="AH44" s="206">
        <v>0</v>
      </c>
      <c r="AI44" s="206"/>
      <c r="AJ44" s="206"/>
      <c r="AK44" s="206"/>
      <c r="AL44" s="206"/>
      <c r="AM44" s="206"/>
      <c r="AN44" s="206"/>
      <c r="AO44" s="206"/>
      <c r="AP44" s="206"/>
      <c r="AQ44" s="206"/>
      <c r="AR44" s="206"/>
      <c r="AS44" s="206"/>
      <c r="AT44" s="206"/>
      <c r="AU44" s="206"/>
      <c r="AV44" s="206"/>
      <c r="AW44" s="206"/>
      <c r="AX44" s="206"/>
      <c r="AY44" s="206"/>
      <c r="AZ44" s="206"/>
      <c r="BA44" s="206"/>
      <c r="BB44" s="206"/>
      <c r="BC44" s="206"/>
      <c r="BD44" s="206"/>
      <c r="BE44" s="206"/>
      <c r="BF44" s="206"/>
      <c r="BG44" s="206"/>
      <c r="BH44" s="206"/>
    </row>
    <row r="45" spans="1:60" outlineLevel="1" x14ac:dyDescent="0.25">
      <c r="A45" s="223"/>
      <c r="B45" s="224"/>
      <c r="C45" s="254" t="s">
        <v>1353</v>
      </c>
      <c r="D45" s="226"/>
      <c r="E45" s="227">
        <v>11.3</v>
      </c>
      <c r="F45" s="225"/>
      <c r="G45" s="225"/>
      <c r="H45" s="225"/>
      <c r="I45" s="225"/>
      <c r="J45" s="225"/>
      <c r="K45" s="225"/>
      <c r="L45" s="225"/>
      <c r="M45" s="225"/>
      <c r="N45" s="225"/>
      <c r="O45" s="225"/>
      <c r="P45" s="225"/>
      <c r="Q45" s="225"/>
      <c r="R45" s="225"/>
      <c r="S45" s="225"/>
      <c r="T45" s="225"/>
      <c r="U45" s="225"/>
      <c r="V45" s="225"/>
      <c r="W45" s="225"/>
      <c r="X45" s="206"/>
      <c r="Y45" s="206"/>
      <c r="Z45" s="206"/>
      <c r="AA45" s="206"/>
      <c r="AB45" s="206"/>
      <c r="AC45" s="206"/>
      <c r="AD45" s="206"/>
      <c r="AE45" s="206"/>
      <c r="AF45" s="206"/>
      <c r="AG45" s="206" t="s">
        <v>280</v>
      </c>
      <c r="AH45" s="206">
        <v>0</v>
      </c>
      <c r="AI45" s="206"/>
      <c r="AJ45" s="206"/>
      <c r="AK45" s="206"/>
      <c r="AL45" s="206"/>
      <c r="AM45" s="206"/>
      <c r="AN45" s="206"/>
      <c r="AO45" s="206"/>
      <c r="AP45" s="206"/>
      <c r="AQ45" s="206"/>
      <c r="AR45" s="206"/>
      <c r="AS45" s="206"/>
      <c r="AT45" s="206"/>
      <c r="AU45" s="206"/>
      <c r="AV45" s="206"/>
      <c r="AW45" s="206"/>
      <c r="AX45" s="206"/>
      <c r="AY45" s="206"/>
      <c r="AZ45" s="206"/>
      <c r="BA45" s="206"/>
      <c r="BB45" s="206"/>
      <c r="BC45" s="206"/>
      <c r="BD45" s="206"/>
      <c r="BE45" s="206"/>
      <c r="BF45" s="206"/>
      <c r="BG45" s="206"/>
      <c r="BH45" s="206"/>
    </row>
    <row r="46" spans="1:60" outlineLevel="1" x14ac:dyDescent="0.25">
      <c r="A46" s="244">
        <v>22</v>
      </c>
      <c r="B46" s="245" t="s">
        <v>1354</v>
      </c>
      <c r="C46" s="255" t="s">
        <v>1355</v>
      </c>
      <c r="D46" s="246" t="s">
        <v>370</v>
      </c>
      <c r="E46" s="247">
        <v>47</v>
      </c>
      <c r="F46" s="248"/>
      <c r="G46" s="249">
        <f>ROUND(E46*F46,2)</f>
        <v>0</v>
      </c>
      <c r="H46" s="248"/>
      <c r="I46" s="249">
        <f>ROUND(E46*H46,2)</f>
        <v>0</v>
      </c>
      <c r="J46" s="248"/>
      <c r="K46" s="249">
        <f>ROUND(E46*J46,2)</f>
        <v>0</v>
      </c>
      <c r="L46" s="249">
        <v>21</v>
      </c>
      <c r="M46" s="249">
        <f>G46*(1+L46/100)</f>
        <v>0</v>
      </c>
      <c r="N46" s="249">
        <v>3.0799999999999998E-3</v>
      </c>
      <c r="O46" s="249">
        <f>ROUND(E46*N46,2)</f>
        <v>0.14000000000000001</v>
      </c>
      <c r="P46" s="249">
        <v>0</v>
      </c>
      <c r="Q46" s="250">
        <f>ROUND(E46*P46,2)</f>
        <v>0</v>
      </c>
      <c r="R46" s="225"/>
      <c r="S46" s="225" t="s">
        <v>276</v>
      </c>
      <c r="T46" s="225" t="s">
        <v>277</v>
      </c>
      <c r="U46" s="225">
        <v>0.57299999999999995</v>
      </c>
      <c r="V46" s="225">
        <f>ROUND(E46*U46,2)</f>
        <v>26.93</v>
      </c>
      <c r="W46" s="225"/>
      <c r="X46" s="206"/>
      <c r="Y46" s="206"/>
      <c r="Z46" s="206"/>
      <c r="AA46" s="206"/>
      <c r="AB46" s="206"/>
      <c r="AC46" s="206"/>
      <c r="AD46" s="206"/>
      <c r="AE46" s="206"/>
      <c r="AF46" s="206"/>
      <c r="AG46" s="206" t="s">
        <v>659</v>
      </c>
      <c r="AH46" s="206"/>
      <c r="AI46" s="206"/>
      <c r="AJ46" s="206"/>
      <c r="AK46" s="206"/>
      <c r="AL46" s="206"/>
      <c r="AM46" s="206"/>
      <c r="AN46" s="206"/>
      <c r="AO46" s="206"/>
      <c r="AP46" s="206"/>
      <c r="AQ46" s="206"/>
      <c r="AR46" s="206"/>
      <c r="AS46" s="206"/>
      <c r="AT46" s="206"/>
      <c r="AU46" s="206"/>
      <c r="AV46" s="206"/>
      <c r="AW46" s="206"/>
      <c r="AX46" s="206"/>
      <c r="AY46" s="206"/>
      <c r="AZ46" s="206"/>
      <c r="BA46" s="206"/>
      <c r="BB46" s="206"/>
      <c r="BC46" s="206"/>
      <c r="BD46" s="206"/>
      <c r="BE46" s="206"/>
      <c r="BF46" s="206"/>
      <c r="BG46" s="206"/>
      <c r="BH46" s="206"/>
    </row>
    <row r="47" spans="1:60" outlineLevel="1" x14ac:dyDescent="0.25">
      <c r="A47" s="244">
        <v>23</v>
      </c>
      <c r="B47" s="245" t="s">
        <v>1356</v>
      </c>
      <c r="C47" s="255" t="s">
        <v>1357</v>
      </c>
      <c r="D47" s="246" t="s">
        <v>333</v>
      </c>
      <c r="E47" s="247">
        <v>8</v>
      </c>
      <c r="F47" s="248"/>
      <c r="G47" s="249">
        <f>ROUND(E47*F47,2)</f>
        <v>0</v>
      </c>
      <c r="H47" s="248"/>
      <c r="I47" s="249">
        <f>ROUND(E47*H47,2)</f>
        <v>0</v>
      </c>
      <c r="J47" s="248"/>
      <c r="K47" s="249">
        <f>ROUND(E47*J47,2)</f>
        <v>0</v>
      </c>
      <c r="L47" s="249">
        <v>21</v>
      </c>
      <c r="M47" s="249">
        <f>G47*(1+L47/100)</f>
        <v>0</v>
      </c>
      <c r="N47" s="249">
        <v>1E-4</v>
      </c>
      <c r="O47" s="249">
        <f>ROUND(E47*N47,2)</f>
        <v>0</v>
      </c>
      <c r="P47" s="249">
        <v>0</v>
      </c>
      <c r="Q47" s="250">
        <f>ROUND(E47*P47,2)</f>
        <v>0</v>
      </c>
      <c r="R47" s="225"/>
      <c r="S47" s="225" t="s">
        <v>276</v>
      </c>
      <c r="T47" s="225" t="s">
        <v>277</v>
      </c>
      <c r="U47" s="225">
        <v>0.24529999999999999</v>
      </c>
      <c r="V47" s="225">
        <f>ROUND(E47*U47,2)</f>
        <v>1.96</v>
      </c>
      <c r="W47" s="225"/>
      <c r="X47" s="206"/>
      <c r="Y47" s="206"/>
      <c r="Z47" s="206"/>
      <c r="AA47" s="206"/>
      <c r="AB47" s="206"/>
      <c r="AC47" s="206"/>
      <c r="AD47" s="206"/>
      <c r="AE47" s="206"/>
      <c r="AF47" s="206"/>
      <c r="AG47" s="206" t="s">
        <v>659</v>
      </c>
      <c r="AH47" s="206"/>
      <c r="AI47" s="206"/>
      <c r="AJ47" s="206"/>
      <c r="AK47" s="206"/>
      <c r="AL47" s="206"/>
      <c r="AM47" s="206"/>
      <c r="AN47" s="206"/>
      <c r="AO47" s="206"/>
      <c r="AP47" s="206"/>
      <c r="AQ47" s="206"/>
      <c r="AR47" s="206"/>
      <c r="AS47" s="206"/>
      <c r="AT47" s="206"/>
      <c r="AU47" s="206"/>
      <c r="AV47" s="206"/>
      <c r="AW47" s="206"/>
      <c r="AX47" s="206"/>
      <c r="AY47" s="206"/>
      <c r="AZ47" s="206"/>
      <c r="BA47" s="206"/>
      <c r="BB47" s="206"/>
      <c r="BC47" s="206"/>
      <c r="BD47" s="206"/>
      <c r="BE47" s="206"/>
      <c r="BF47" s="206"/>
      <c r="BG47" s="206"/>
      <c r="BH47" s="206"/>
    </row>
    <row r="48" spans="1:60" outlineLevel="1" x14ac:dyDescent="0.25">
      <c r="A48" s="237">
        <v>24</v>
      </c>
      <c r="B48" s="238" t="s">
        <v>1358</v>
      </c>
      <c r="C48" s="253" t="s">
        <v>1359</v>
      </c>
      <c r="D48" s="239" t="s">
        <v>370</v>
      </c>
      <c r="E48" s="240">
        <v>45.3</v>
      </c>
      <c r="F48" s="241"/>
      <c r="G48" s="242">
        <f>ROUND(E48*F48,2)</f>
        <v>0</v>
      </c>
      <c r="H48" s="241"/>
      <c r="I48" s="242">
        <f>ROUND(E48*H48,2)</f>
        <v>0</v>
      </c>
      <c r="J48" s="241"/>
      <c r="K48" s="242">
        <f>ROUND(E48*J48,2)</f>
        <v>0</v>
      </c>
      <c r="L48" s="242">
        <v>21</v>
      </c>
      <c r="M48" s="242">
        <f>G48*(1+L48/100)</f>
        <v>0</v>
      </c>
      <c r="N48" s="242">
        <v>0</v>
      </c>
      <c r="O48" s="242">
        <f>ROUND(E48*N48,2)</f>
        <v>0</v>
      </c>
      <c r="P48" s="242">
        <v>3.2599999999999999E-3</v>
      </c>
      <c r="Q48" s="243">
        <f>ROUND(E48*P48,2)</f>
        <v>0.15</v>
      </c>
      <c r="R48" s="225"/>
      <c r="S48" s="225" t="s">
        <v>276</v>
      </c>
      <c r="T48" s="225" t="s">
        <v>277</v>
      </c>
      <c r="U48" s="225">
        <v>6.5549999999999997E-2</v>
      </c>
      <c r="V48" s="225">
        <f>ROUND(E48*U48,2)</f>
        <v>2.97</v>
      </c>
      <c r="W48" s="225"/>
      <c r="X48" s="206"/>
      <c r="Y48" s="206"/>
      <c r="Z48" s="206"/>
      <c r="AA48" s="206"/>
      <c r="AB48" s="206"/>
      <c r="AC48" s="206"/>
      <c r="AD48" s="206"/>
      <c r="AE48" s="206"/>
      <c r="AF48" s="206"/>
      <c r="AG48" s="206" t="s">
        <v>659</v>
      </c>
      <c r="AH48" s="206"/>
      <c r="AI48" s="206"/>
      <c r="AJ48" s="206"/>
      <c r="AK48" s="206"/>
      <c r="AL48" s="206"/>
      <c r="AM48" s="206"/>
      <c r="AN48" s="206"/>
      <c r="AO48" s="206"/>
      <c r="AP48" s="206"/>
      <c r="AQ48" s="206"/>
      <c r="AR48" s="206"/>
      <c r="AS48" s="206"/>
      <c r="AT48" s="206"/>
      <c r="AU48" s="206"/>
      <c r="AV48" s="206"/>
      <c r="AW48" s="206"/>
      <c r="AX48" s="206"/>
      <c r="AY48" s="206"/>
      <c r="AZ48" s="206"/>
      <c r="BA48" s="206"/>
      <c r="BB48" s="206"/>
      <c r="BC48" s="206"/>
      <c r="BD48" s="206"/>
      <c r="BE48" s="206"/>
      <c r="BF48" s="206"/>
      <c r="BG48" s="206"/>
      <c r="BH48" s="206"/>
    </row>
    <row r="49" spans="1:60" ht="20.399999999999999" outlineLevel="1" x14ac:dyDescent="0.25">
      <c r="A49" s="223"/>
      <c r="B49" s="224"/>
      <c r="C49" s="254" t="s">
        <v>1335</v>
      </c>
      <c r="D49" s="226"/>
      <c r="E49" s="227">
        <v>45.3</v>
      </c>
      <c r="F49" s="225"/>
      <c r="G49" s="225"/>
      <c r="H49" s="225"/>
      <c r="I49" s="225"/>
      <c r="J49" s="225"/>
      <c r="K49" s="225"/>
      <c r="L49" s="225"/>
      <c r="M49" s="225"/>
      <c r="N49" s="225"/>
      <c r="O49" s="225"/>
      <c r="P49" s="225"/>
      <c r="Q49" s="225"/>
      <c r="R49" s="225"/>
      <c r="S49" s="225"/>
      <c r="T49" s="225"/>
      <c r="U49" s="225"/>
      <c r="V49" s="225"/>
      <c r="W49" s="225"/>
      <c r="X49" s="206"/>
      <c r="Y49" s="206"/>
      <c r="Z49" s="206"/>
      <c r="AA49" s="206"/>
      <c r="AB49" s="206"/>
      <c r="AC49" s="206"/>
      <c r="AD49" s="206"/>
      <c r="AE49" s="206"/>
      <c r="AF49" s="206"/>
      <c r="AG49" s="206" t="s">
        <v>280</v>
      </c>
      <c r="AH49" s="206">
        <v>0</v>
      </c>
      <c r="AI49" s="206"/>
      <c r="AJ49" s="206"/>
      <c r="AK49" s="206"/>
      <c r="AL49" s="206"/>
      <c r="AM49" s="206"/>
      <c r="AN49" s="206"/>
      <c r="AO49" s="206"/>
      <c r="AP49" s="206"/>
      <c r="AQ49" s="206"/>
      <c r="AR49" s="206"/>
      <c r="AS49" s="206"/>
      <c r="AT49" s="206"/>
      <c r="AU49" s="206"/>
      <c r="AV49" s="206"/>
      <c r="AW49" s="206"/>
      <c r="AX49" s="206"/>
      <c r="AY49" s="206"/>
      <c r="AZ49" s="206"/>
      <c r="BA49" s="206"/>
      <c r="BB49" s="206"/>
      <c r="BC49" s="206"/>
      <c r="BD49" s="206"/>
      <c r="BE49" s="206"/>
      <c r="BF49" s="206"/>
      <c r="BG49" s="206"/>
      <c r="BH49" s="206"/>
    </row>
    <row r="50" spans="1:60" outlineLevel="1" x14ac:dyDescent="0.25">
      <c r="A50" s="237">
        <v>25</v>
      </c>
      <c r="B50" s="238" t="s">
        <v>1360</v>
      </c>
      <c r="C50" s="253" t="s">
        <v>1361</v>
      </c>
      <c r="D50" s="239" t="s">
        <v>370</v>
      </c>
      <c r="E50" s="240">
        <v>44.9</v>
      </c>
      <c r="F50" s="241"/>
      <c r="G50" s="242">
        <f>ROUND(E50*F50,2)</f>
        <v>0</v>
      </c>
      <c r="H50" s="241"/>
      <c r="I50" s="242">
        <f>ROUND(E50*H50,2)</f>
        <v>0</v>
      </c>
      <c r="J50" s="241"/>
      <c r="K50" s="242">
        <f>ROUND(E50*J50,2)</f>
        <v>0</v>
      </c>
      <c r="L50" s="242">
        <v>21</v>
      </c>
      <c r="M50" s="242">
        <f>G50*(1+L50/100)</f>
        <v>0</v>
      </c>
      <c r="N50" s="242">
        <v>0</v>
      </c>
      <c r="O50" s="242">
        <f>ROUND(E50*N50,2)</f>
        <v>0</v>
      </c>
      <c r="P50" s="242">
        <v>2.0500000000000002E-3</v>
      </c>
      <c r="Q50" s="243">
        <f>ROUND(E50*P50,2)</f>
        <v>0.09</v>
      </c>
      <c r="R50" s="225"/>
      <c r="S50" s="225" t="s">
        <v>276</v>
      </c>
      <c r="T50" s="225" t="s">
        <v>277</v>
      </c>
      <c r="U50" s="225">
        <v>5.2900000000000003E-2</v>
      </c>
      <c r="V50" s="225">
        <f>ROUND(E50*U50,2)</f>
        <v>2.38</v>
      </c>
      <c r="W50" s="225"/>
      <c r="X50" s="206"/>
      <c r="Y50" s="206"/>
      <c r="Z50" s="206"/>
      <c r="AA50" s="206"/>
      <c r="AB50" s="206"/>
      <c r="AC50" s="206"/>
      <c r="AD50" s="206"/>
      <c r="AE50" s="206"/>
      <c r="AF50" s="206"/>
      <c r="AG50" s="206" t="s">
        <v>659</v>
      </c>
      <c r="AH50" s="206"/>
      <c r="AI50" s="206"/>
      <c r="AJ50" s="206"/>
      <c r="AK50" s="206"/>
      <c r="AL50" s="206"/>
      <c r="AM50" s="206"/>
      <c r="AN50" s="206"/>
      <c r="AO50" s="206"/>
      <c r="AP50" s="206"/>
      <c r="AQ50" s="206"/>
      <c r="AR50" s="206"/>
      <c r="AS50" s="206"/>
      <c r="AT50" s="206"/>
      <c r="AU50" s="206"/>
      <c r="AV50" s="206"/>
      <c r="AW50" s="206"/>
      <c r="AX50" s="206"/>
      <c r="AY50" s="206"/>
      <c r="AZ50" s="206"/>
      <c r="BA50" s="206"/>
      <c r="BB50" s="206"/>
      <c r="BC50" s="206"/>
      <c r="BD50" s="206"/>
      <c r="BE50" s="206"/>
      <c r="BF50" s="206"/>
      <c r="BG50" s="206"/>
      <c r="BH50" s="206"/>
    </row>
    <row r="51" spans="1:60" outlineLevel="1" x14ac:dyDescent="0.25">
      <c r="A51" s="223"/>
      <c r="B51" s="224"/>
      <c r="C51" s="254" t="s">
        <v>1344</v>
      </c>
      <c r="D51" s="226"/>
      <c r="E51" s="227">
        <v>44.9</v>
      </c>
      <c r="F51" s="225"/>
      <c r="G51" s="225"/>
      <c r="H51" s="225"/>
      <c r="I51" s="225"/>
      <c r="J51" s="225"/>
      <c r="K51" s="225"/>
      <c r="L51" s="225"/>
      <c r="M51" s="225"/>
      <c r="N51" s="225"/>
      <c r="O51" s="225"/>
      <c r="P51" s="225"/>
      <c r="Q51" s="225"/>
      <c r="R51" s="225"/>
      <c r="S51" s="225"/>
      <c r="T51" s="225"/>
      <c r="U51" s="225"/>
      <c r="V51" s="225"/>
      <c r="W51" s="225"/>
      <c r="X51" s="206"/>
      <c r="Y51" s="206"/>
      <c r="Z51" s="206"/>
      <c r="AA51" s="206"/>
      <c r="AB51" s="206"/>
      <c r="AC51" s="206"/>
      <c r="AD51" s="206"/>
      <c r="AE51" s="206"/>
      <c r="AF51" s="206"/>
      <c r="AG51" s="206" t="s">
        <v>280</v>
      </c>
      <c r="AH51" s="206">
        <v>0</v>
      </c>
      <c r="AI51" s="206"/>
      <c r="AJ51" s="206"/>
      <c r="AK51" s="206"/>
      <c r="AL51" s="206"/>
      <c r="AM51" s="206"/>
      <c r="AN51" s="206"/>
      <c r="AO51" s="206"/>
      <c r="AP51" s="206"/>
      <c r="AQ51" s="206"/>
      <c r="AR51" s="206"/>
      <c r="AS51" s="206"/>
      <c r="AT51" s="206"/>
      <c r="AU51" s="206"/>
      <c r="AV51" s="206"/>
      <c r="AW51" s="206"/>
      <c r="AX51" s="206"/>
      <c r="AY51" s="206"/>
      <c r="AZ51" s="206"/>
      <c r="BA51" s="206"/>
      <c r="BB51" s="206"/>
      <c r="BC51" s="206"/>
      <c r="BD51" s="206"/>
      <c r="BE51" s="206"/>
      <c r="BF51" s="206"/>
      <c r="BG51" s="206"/>
      <c r="BH51" s="206"/>
    </row>
    <row r="52" spans="1:60" outlineLevel="1" x14ac:dyDescent="0.25">
      <c r="A52" s="244">
        <v>26</v>
      </c>
      <c r="B52" s="245" t="s">
        <v>1362</v>
      </c>
      <c r="C52" s="255" t="s">
        <v>1363</v>
      </c>
      <c r="D52" s="246" t="s">
        <v>333</v>
      </c>
      <c r="E52" s="247">
        <v>2</v>
      </c>
      <c r="F52" s="248"/>
      <c r="G52" s="249">
        <f>ROUND(E52*F52,2)</f>
        <v>0</v>
      </c>
      <c r="H52" s="248"/>
      <c r="I52" s="249">
        <f>ROUND(E52*H52,2)</f>
        <v>0</v>
      </c>
      <c r="J52" s="248"/>
      <c r="K52" s="249">
        <f>ROUND(E52*J52,2)</f>
        <v>0</v>
      </c>
      <c r="L52" s="249">
        <v>21</v>
      </c>
      <c r="M52" s="249">
        <f>G52*(1+L52/100)</f>
        <v>0</v>
      </c>
      <c r="N52" s="249">
        <v>0</v>
      </c>
      <c r="O52" s="249">
        <f>ROUND(E52*N52,2)</f>
        <v>0</v>
      </c>
      <c r="P52" s="249">
        <v>3.0300000000000001E-3</v>
      </c>
      <c r="Q52" s="250">
        <f>ROUND(E52*P52,2)</f>
        <v>0.01</v>
      </c>
      <c r="R52" s="225"/>
      <c r="S52" s="225" t="s">
        <v>276</v>
      </c>
      <c r="T52" s="225" t="s">
        <v>277</v>
      </c>
      <c r="U52" s="225">
        <v>9.3149999999999997E-2</v>
      </c>
      <c r="V52" s="225">
        <f>ROUND(E52*U52,2)</f>
        <v>0.19</v>
      </c>
      <c r="W52" s="225"/>
      <c r="X52" s="206"/>
      <c r="Y52" s="206"/>
      <c r="Z52" s="206"/>
      <c r="AA52" s="206"/>
      <c r="AB52" s="206"/>
      <c r="AC52" s="206"/>
      <c r="AD52" s="206"/>
      <c r="AE52" s="206"/>
      <c r="AF52" s="206"/>
      <c r="AG52" s="206" t="s">
        <v>659</v>
      </c>
      <c r="AH52" s="206"/>
      <c r="AI52" s="206"/>
      <c r="AJ52" s="206"/>
      <c r="AK52" s="206"/>
      <c r="AL52" s="206"/>
      <c r="AM52" s="206"/>
      <c r="AN52" s="206"/>
      <c r="AO52" s="206"/>
      <c r="AP52" s="206"/>
      <c r="AQ52" s="206"/>
      <c r="AR52" s="206"/>
      <c r="AS52" s="206"/>
      <c r="AT52" s="206"/>
      <c r="AU52" s="206"/>
      <c r="AV52" s="206"/>
      <c r="AW52" s="206"/>
      <c r="AX52" s="206"/>
      <c r="AY52" s="206"/>
      <c r="AZ52" s="206"/>
      <c r="BA52" s="206"/>
      <c r="BB52" s="206"/>
      <c r="BC52" s="206"/>
      <c r="BD52" s="206"/>
      <c r="BE52" s="206"/>
      <c r="BF52" s="206"/>
      <c r="BG52" s="206"/>
      <c r="BH52" s="206"/>
    </row>
    <row r="53" spans="1:60" outlineLevel="1" x14ac:dyDescent="0.25">
      <c r="A53" s="244">
        <v>27</v>
      </c>
      <c r="B53" s="245" t="s">
        <v>1364</v>
      </c>
      <c r="C53" s="255" t="s">
        <v>1365</v>
      </c>
      <c r="D53" s="246" t="s">
        <v>370</v>
      </c>
      <c r="E53" s="247">
        <v>56</v>
      </c>
      <c r="F53" s="248"/>
      <c r="G53" s="249">
        <f>ROUND(E53*F53,2)</f>
        <v>0</v>
      </c>
      <c r="H53" s="248"/>
      <c r="I53" s="249">
        <f>ROUND(E53*H53,2)</f>
        <v>0</v>
      </c>
      <c r="J53" s="248"/>
      <c r="K53" s="249">
        <f>ROUND(E53*J53,2)</f>
        <v>0</v>
      </c>
      <c r="L53" s="249">
        <v>21</v>
      </c>
      <c r="M53" s="249">
        <f>G53*(1+L53/100)</f>
        <v>0</v>
      </c>
      <c r="N53" s="249">
        <v>0</v>
      </c>
      <c r="O53" s="249">
        <f>ROUND(E53*N53,2)</f>
        <v>0</v>
      </c>
      <c r="P53" s="249">
        <v>3.3600000000000001E-3</v>
      </c>
      <c r="Q53" s="250">
        <f>ROUND(E53*P53,2)</f>
        <v>0.19</v>
      </c>
      <c r="R53" s="225"/>
      <c r="S53" s="225" t="s">
        <v>276</v>
      </c>
      <c r="T53" s="225" t="s">
        <v>277</v>
      </c>
      <c r="U53" s="225">
        <v>7.9350000000000004E-2</v>
      </c>
      <c r="V53" s="225">
        <f>ROUND(E53*U53,2)</f>
        <v>4.4400000000000004</v>
      </c>
      <c r="W53" s="225"/>
      <c r="X53" s="206"/>
      <c r="Y53" s="206"/>
      <c r="Z53" s="206"/>
      <c r="AA53" s="206"/>
      <c r="AB53" s="206"/>
      <c r="AC53" s="206"/>
      <c r="AD53" s="206"/>
      <c r="AE53" s="206"/>
      <c r="AF53" s="206"/>
      <c r="AG53" s="206" t="s">
        <v>659</v>
      </c>
      <c r="AH53" s="206"/>
      <c r="AI53" s="206"/>
      <c r="AJ53" s="206"/>
      <c r="AK53" s="206"/>
      <c r="AL53" s="206"/>
      <c r="AM53" s="206"/>
      <c r="AN53" s="206"/>
      <c r="AO53" s="206"/>
      <c r="AP53" s="206"/>
      <c r="AQ53" s="206"/>
      <c r="AR53" s="206"/>
      <c r="AS53" s="206"/>
      <c r="AT53" s="206"/>
      <c r="AU53" s="206"/>
      <c r="AV53" s="206"/>
      <c r="AW53" s="206"/>
      <c r="AX53" s="206"/>
      <c r="AY53" s="206"/>
      <c r="AZ53" s="206"/>
      <c r="BA53" s="206"/>
      <c r="BB53" s="206"/>
      <c r="BC53" s="206"/>
      <c r="BD53" s="206"/>
      <c r="BE53" s="206"/>
      <c r="BF53" s="206"/>
      <c r="BG53" s="206"/>
      <c r="BH53" s="206"/>
    </row>
    <row r="54" spans="1:60" outlineLevel="1" x14ac:dyDescent="0.25">
      <c r="A54" s="244">
        <v>28</v>
      </c>
      <c r="B54" s="245" t="s">
        <v>1366</v>
      </c>
      <c r="C54" s="255" t="s">
        <v>1367</v>
      </c>
      <c r="D54" s="246" t="s">
        <v>333</v>
      </c>
      <c r="E54" s="247">
        <v>8</v>
      </c>
      <c r="F54" s="248"/>
      <c r="G54" s="249">
        <f>ROUND(E54*F54,2)</f>
        <v>0</v>
      </c>
      <c r="H54" s="248"/>
      <c r="I54" s="249">
        <f>ROUND(E54*H54,2)</f>
        <v>0</v>
      </c>
      <c r="J54" s="248"/>
      <c r="K54" s="249">
        <f>ROUND(E54*J54,2)</f>
        <v>0</v>
      </c>
      <c r="L54" s="249">
        <v>21</v>
      </c>
      <c r="M54" s="249">
        <f>G54*(1+L54/100)</f>
        <v>0</v>
      </c>
      <c r="N54" s="249">
        <v>0</v>
      </c>
      <c r="O54" s="249">
        <f>ROUND(E54*N54,2)</f>
        <v>0</v>
      </c>
      <c r="P54" s="249">
        <v>1.15E-3</v>
      </c>
      <c r="Q54" s="250">
        <f>ROUND(E54*P54,2)</f>
        <v>0.01</v>
      </c>
      <c r="R54" s="225"/>
      <c r="S54" s="225" t="s">
        <v>276</v>
      </c>
      <c r="T54" s="225" t="s">
        <v>277</v>
      </c>
      <c r="U54" s="225">
        <v>0.10580000000000001</v>
      </c>
      <c r="V54" s="225">
        <f>ROUND(E54*U54,2)</f>
        <v>0.85</v>
      </c>
      <c r="W54" s="225"/>
      <c r="X54" s="206"/>
      <c r="Y54" s="206"/>
      <c r="Z54" s="206"/>
      <c r="AA54" s="206"/>
      <c r="AB54" s="206"/>
      <c r="AC54" s="206"/>
      <c r="AD54" s="206"/>
      <c r="AE54" s="206"/>
      <c r="AF54" s="206"/>
      <c r="AG54" s="206" t="s">
        <v>659</v>
      </c>
      <c r="AH54" s="206"/>
      <c r="AI54" s="206"/>
      <c r="AJ54" s="206"/>
      <c r="AK54" s="206"/>
      <c r="AL54" s="206"/>
      <c r="AM54" s="206"/>
      <c r="AN54" s="206"/>
      <c r="AO54" s="206"/>
      <c r="AP54" s="206"/>
      <c r="AQ54" s="206"/>
      <c r="AR54" s="206"/>
      <c r="AS54" s="206"/>
      <c r="AT54" s="206"/>
      <c r="AU54" s="206"/>
      <c r="AV54" s="206"/>
      <c r="AW54" s="206"/>
      <c r="AX54" s="206"/>
      <c r="AY54" s="206"/>
      <c r="AZ54" s="206"/>
      <c r="BA54" s="206"/>
      <c r="BB54" s="206"/>
      <c r="BC54" s="206"/>
      <c r="BD54" s="206"/>
      <c r="BE54" s="206"/>
      <c r="BF54" s="206"/>
      <c r="BG54" s="206"/>
      <c r="BH54" s="206"/>
    </row>
    <row r="55" spans="1:60" outlineLevel="1" x14ac:dyDescent="0.25">
      <c r="A55" s="244">
        <v>29</v>
      </c>
      <c r="B55" s="245" t="s">
        <v>1368</v>
      </c>
      <c r="C55" s="255" t="s">
        <v>1369</v>
      </c>
      <c r="D55" s="246" t="s">
        <v>333</v>
      </c>
      <c r="E55" s="247">
        <v>1</v>
      </c>
      <c r="F55" s="248"/>
      <c r="G55" s="249">
        <f>ROUND(E55*F55,2)</f>
        <v>0</v>
      </c>
      <c r="H55" s="248"/>
      <c r="I55" s="249">
        <f>ROUND(E55*H55,2)</f>
        <v>0</v>
      </c>
      <c r="J55" s="248"/>
      <c r="K55" s="249">
        <f>ROUND(E55*J55,2)</f>
        <v>0</v>
      </c>
      <c r="L55" s="249">
        <v>21</v>
      </c>
      <c r="M55" s="249">
        <f>G55*(1+L55/100)</f>
        <v>0</v>
      </c>
      <c r="N55" s="249">
        <v>0</v>
      </c>
      <c r="O55" s="249">
        <f>ROUND(E55*N55,2)</f>
        <v>0</v>
      </c>
      <c r="P55" s="249">
        <v>2.0080000000000001E-2</v>
      </c>
      <c r="Q55" s="250">
        <f>ROUND(E55*P55,2)</f>
        <v>0.02</v>
      </c>
      <c r="R55" s="225"/>
      <c r="S55" s="225" t="s">
        <v>276</v>
      </c>
      <c r="T55" s="225" t="s">
        <v>277</v>
      </c>
      <c r="U55" s="225">
        <v>0.10580000000000001</v>
      </c>
      <c r="V55" s="225">
        <f>ROUND(E55*U55,2)</f>
        <v>0.11</v>
      </c>
      <c r="W55" s="225"/>
      <c r="X55" s="206"/>
      <c r="Y55" s="206"/>
      <c r="Z55" s="206"/>
      <c r="AA55" s="206"/>
      <c r="AB55" s="206"/>
      <c r="AC55" s="206"/>
      <c r="AD55" s="206"/>
      <c r="AE55" s="206"/>
      <c r="AF55" s="206"/>
      <c r="AG55" s="206" t="s">
        <v>659</v>
      </c>
      <c r="AH55" s="206"/>
      <c r="AI55" s="206"/>
      <c r="AJ55" s="206"/>
      <c r="AK55" s="206"/>
      <c r="AL55" s="206"/>
      <c r="AM55" s="206"/>
      <c r="AN55" s="206"/>
      <c r="AO55" s="206"/>
      <c r="AP55" s="206"/>
      <c r="AQ55" s="206"/>
      <c r="AR55" s="206"/>
      <c r="AS55" s="206"/>
      <c r="AT55" s="206"/>
      <c r="AU55" s="206"/>
      <c r="AV55" s="206"/>
      <c r="AW55" s="206"/>
      <c r="AX55" s="206"/>
      <c r="AY55" s="206"/>
      <c r="AZ55" s="206"/>
      <c r="BA55" s="206"/>
      <c r="BB55" s="206"/>
      <c r="BC55" s="206"/>
      <c r="BD55" s="206"/>
      <c r="BE55" s="206"/>
      <c r="BF55" s="206"/>
      <c r="BG55" s="206"/>
      <c r="BH55" s="206"/>
    </row>
    <row r="56" spans="1:60" outlineLevel="1" x14ac:dyDescent="0.25">
      <c r="A56" s="244">
        <v>30</v>
      </c>
      <c r="B56" s="245" t="s">
        <v>1370</v>
      </c>
      <c r="C56" s="255" t="s">
        <v>1371</v>
      </c>
      <c r="D56" s="246" t="s">
        <v>370</v>
      </c>
      <c r="E56" s="247">
        <v>43.3</v>
      </c>
      <c r="F56" s="248"/>
      <c r="G56" s="249">
        <f>ROUND(E56*F56,2)</f>
        <v>0</v>
      </c>
      <c r="H56" s="248"/>
      <c r="I56" s="249">
        <f>ROUND(E56*H56,2)</f>
        <v>0</v>
      </c>
      <c r="J56" s="248"/>
      <c r="K56" s="249">
        <f>ROUND(E56*J56,2)</f>
        <v>0</v>
      </c>
      <c r="L56" s="249">
        <v>21</v>
      </c>
      <c r="M56" s="249">
        <f>G56*(1+L56/100)</f>
        <v>0</v>
      </c>
      <c r="N56" s="249">
        <v>0</v>
      </c>
      <c r="O56" s="249">
        <f>ROUND(E56*N56,2)</f>
        <v>0</v>
      </c>
      <c r="P56" s="249">
        <v>1.97E-3</v>
      </c>
      <c r="Q56" s="250">
        <f>ROUND(E56*P56,2)</f>
        <v>0.09</v>
      </c>
      <c r="R56" s="225"/>
      <c r="S56" s="225" t="s">
        <v>276</v>
      </c>
      <c r="T56" s="225" t="s">
        <v>277</v>
      </c>
      <c r="U56" s="225">
        <v>5.2900000000000003E-2</v>
      </c>
      <c r="V56" s="225">
        <f>ROUND(E56*U56,2)</f>
        <v>2.29</v>
      </c>
      <c r="W56" s="225"/>
      <c r="X56" s="206"/>
      <c r="Y56" s="206"/>
      <c r="Z56" s="206"/>
      <c r="AA56" s="206"/>
      <c r="AB56" s="206"/>
      <c r="AC56" s="206"/>
      <c r="AD56" s="206"/>
      <c r="AE56" s="206"/>
      <c r="AF56" s="206"/>
      <c r="AG56" s="206" t="s">
        <v>659</v>
      </c>
      <c r="AH56" s="206"/>
      <c r="AI56" s="206"/>
      <c r="AJ56" s="206"/>
      <c r="AK56" s="206"/>
      <c r="AL56" s="206"/>
      <c r="AM56" s="206"/>
      <c r="AN56" s="206"/>
      <c r="AO56" s="206"/>
      <c r="AP56" s="206"/>
      <c r="AQ56" s="206"/>
      <c r="AR56" s="206"/>
      <c r="AS56" s="206"/>
      <c r="AT56" s="206"/>
      <c r="AU56" s="206"/>
      <c r="AV56" s="206"/>
      <c r="AW56" s="206"/>
      <c r="AX56" s="206"/>
      <c r="AY56" s="206"/>
      <c r="AZ56" s="206"/>
      <c r="BA56" s="206"/>
      <c r="BB56" s="206"/>
      <c r="BC56" s="206"/>
      <c r="BD56" s="206"/>
      <c r="BE56" s="206"/>
      <c r="BF56" s="206"/>
      <c r="BG56" s="206"/>
      <c r="BH56" s="206"/>
    </row>
    <row r="57" spans="1:60" outlineLevel="1" x14ac:dyDescent="0.25">
      <c r="A57" s="237">
        <v>31</v>
      </c>
      <c r="B57" s="238" t="s">
        <v>637</v>
      </c>
      <c r="C57" s="253" t="s">
        <v>638</v>
      </c>
      <c r="D57" s="239" t="s">
        <v>370</v>
      </c>
      <c r="E57" s="240">
        <v>45.594999999999999</v>
      </c>
      <c r="F57" s="241"/>
      <c r="G57" s="242">
        <f>ROUND(E57*F57,2)</f>
        <v>0</v>
      </c>
      <c r="H57" s="241"/>
      <c r="I57" s="242">
        <f>ROUND(E57*H57,2)</f>
        <v>0</v>
      </c>
      <c r="J57" s="241"/>
      <c r="K57" s="242">
        <f>ROUND(E57*J57,2)</f>
        <v>0</v>
      </c>
      <c r="L57" s="242">
        <v>21</v>
      </c>
      <c r="M57" s="242">
        <f>G57*(1+L57/100)</f>
        <v>0</v>
      </c>
      <c r="N57" s="242">
        <v>0</v>
      </c>
      <c r="O57" s="242">
        <f>ROUND(E57*N57,2)</f>
        <v>0</v>
      </c>
      <c r="P57" s="242">
        <v>1.3500000000000001E-3</v>
      </c>
      <c r="Q57" s="243">
        <f>ROUND(E57*P57,2)</f>
        <v>0.06</v>
      </c>
      <c r="R57" s="225"/>
      <c r="S57" s="225" t="s">
        <v>276</v>
      </c>
      <c r="T57" s="225" t="s">
        <v>277</v>
      </c>
      <c r="U57" s="225">
        <v>9.1999999999999998E-2</v>
      </c>
      <c r="V57" s="225">
        <f>ROUND(E57*U57,2)</f>
        <v>4.1900000000000004</v>
      </c>
      <c r="W57" s="225"/>
      <c r="X57" s="206"/>
      <c r="Y57" s="206"/>
      <c r="Z57" s="206"/>
      <c r="AA57" s="206"/>
      <c r="AB57" s="206"/>
      <c r="AC57" s="206"/>
      <c r="AD57" s="206"/>
      <c r="AE57" s="206"/>
      <c r="AF57" s="206"/>
      <c r="AG57" s="206" t="s">
        <v>659</v>
      </c>
      <c r="AH57" s="206"/>
      <c r="AI57" s="206"/>
      <c r="AJ57" s="206"/>
      <c r="AK57" s="206"/>
      <c r="AL57" s="206"/>
      <c r="AM57" s="206"/>
      <c r="AN57" s="206"/>
      <c r="AO57" s="206"/>
      <c r="AP57" s="206"/>
      <c r="AQ57" s="206"/>
      <c r="AR57" s="206"/>
      <c r="AS57" s="206"/>
      <c r="AT57" s="206"/>
      <c r="AU57" s="206"/>
      <c r="AV57" s="206"/>
      <c r="AW57" s="206"/>
      <c r="AX57" s="206"/>
      <c r="AY57" s="206"/>
      <c r="AZ57" s="206"/>
      <c r="BA57" s="206"/>
      <c r="BB57" s="206"/>
      <c r="BC57" s="206"/>
      <c r="BD57" s="206"/>
      <c r="BE57" s="206"/>
      <c r="BF57" s="206"/>
      <c r="BG57" s="206"/>
      <c r="BH57" s="206"/>
    </row>
    <row r="58" spans="1:60" ht="30.6" outlineLevel="1" x14ac:dyDescent="0.25">
      <c r="A58" s="223"/>
      <c r="B58" s="224"/>
      <c r="C58" s="254" t="s">
        <v>1351</v>
      </c>
      <c r="D58" s="226"/>
      <c r="E58" s="227">
        <v>19.5</v>
      </c>
      <c r="F58" s="225"/>
      <c r="G58" s="225"/>
      <c r="H58" s="225"/>
      <c r="I58" s="225"/>
      <c r="J58" s="225"/>
      <c r="K58" s="225"/>
      <c r="L58" s="225"/>
      <c r="M58" s="225"/>
      <c r="N58" s="225"/>
      <c r="O58" s="225"/>
      <c r="P58" s="225"/>
      <c r="Q58" s="225"/>
      <c r="R58" s="225"/>
      <c r="S58" s="225"/>
      <c r="T58" s="225"/>
      <c r="U58" s="225"/>
      <c r="V58" s="225"/>
      <c r="W58" s="225"/>
      <c r="X58" s="206"/>
      <c r="Y58" s="206"/>
      <c r="Z58" s="206"/>
      <c r="AA58" s="206"/>
      <c r="AB58" s="206"/>
      <c r="AC58" s="206"/>
      <c r="AD58" s="206"/>
      <c r="AE58" s="206"/>
      <c r="AF58" s="206"/>
      <c r="AG58" s="206" t="s">
        <v>280</v>
      </c>
      <c r="AH58" s="206">
        <v>0</v>
      </c>
      <c r="AI58" s="206"/>
      <c r="AJ58" s="206"/>
      <c r="AK58" s="206"/>
      <c r="AL58" s="206"/>
      <c r="AM58" s="206"/>
      <c r="AN58" s="206"/>
      <c r="AO58" s="206"/>
      <c r="AP58" s="206"/>
      <c r="AQ58" s="206"/>
      <c r="AR58" s="206"/>
      <c r="AS58" s="206"/>
      <c r="AT58" s="206"/>
      <c r="AU58" s="206"/>
      <c r="AV58" s="206"/>
      <c r="AW58" s="206"/>
      <c r="AX58" s="206"/>
      <c r="AY58" s="206"/>
      <c r="AZ58" s="206"/>
      <c r="BA58" s="206"/>
      <c r="BB58" s="206"/>
      <c r="BC58" s="206"/>
      <c r="BD58" s="206"/>
      <c r="BE58" s="206"/>
      <c r="BF58" s="206"/>
      <c r="BG58" s="206"/>
      <c r="BH58" s="206"/>
    </row>
    <row r="59" spans="1:60" outlineLevel="1" x14ac:dyDescent="0.25">
      <c r="A59" s="223"/>
      <c r="B59" s="224"/>
      <c r="C59" s="254" t="s">
        <v>1352</v>
      </c>
      <c r="D59" s="226"/>
      <c r="E59" s="227">
        <v>14.795</v>
      </c>
      <c r="F59" s="225"/>
      <c r="G59" s="225"/>
      <c r="H59" s="225"/>
      <c r="I59" s="225"/>
      <c r="J59" s="225"/>
      <c r="K59" s="225"/>
      <c r="L59" s="225"/>
      <c r="M59" s="225"/>
      <c r="N59" s="225"/>
      <c r="O59" s="225"/>
      <c r="P59" s="225"/>
      <c r="Q59" s="225"/>
      <c r="R59" s="225"/>
      <c r="S59" s="225"/>
      <c r="T59" s="225"/>
      <c r="U59" s="225"/>
      <c r="V59" s="225"/>
      <c r="W59" s="225"/>
      <c r="X59" s="206"/>
      <c r="Y59" s="206"/>
      <c r="Z59" s="206"/>
      <c r="AA59" s="206"/>
      <c r="AB59" s="206"/>
      <c r="AC59" s="206"/>
      <c r="AD59" s="206"/>
      <c r="AE59" s="206"/>
      <c r="AF59" s="206"/>
      <c r="AG59" s="206" t="s">
        <v>280</v>
      </c>
      <c r="AH59" s="206">
        <v>0</v>
      </c>
      <c r="AI59" s="206"/>
      <c r="AJ59" s="206"/>
      <c r="AK59" s="206"/>
      <c r="AL59" s="206"/>
      <c r="AM59" s="206"/>
      <c r="AN59" s="206"/>
      <c r="AO59" s="206"/>
      <c r="AP59" s="206"/>
      <c r="AQ59" s="206"/>
      <c r="AR59" s="206"/>
      <c r="AS59" s="206"/>
      <c r="AT59" s="206"/>
      <c r="AU59" s="206"/>
      <c r="AV59" s="206"/>
      <c r="AW59" s="206"/>
      <c r="AX59" s="206"/>
      <c r="AY59" s="206"/>
      <c r="AZ59" s="206"/>
      <c r="BA59" s="206"/>
      <c r="BB59" s="206"/>
      <c r="BC59" s="206"/>
      <c r="BD59" s="206"/>
      <c r="BE59" s="206"/>
      <c r="BF59" s="206"/>
      <c r="BG59" s="206"/>
      <c r="BH59" s="206"/>
    </row>
    <row r="60" spans="1:60" outlineLevel="1" x14ac:dyDescent="0.25">
      <c r="A60" s="223"/>
      <c r="B60" s="224"/>
      <c r="C60" s="254" t="s">
        <v>1353</v>
      </c>
      <c r="D60" s="226"/>
      <c r="E60" s="227">
        <v>11.3</v>
      </c>
      <c r="F60" s="225"/>
      <c r="G60" s="225"/>
      <c r="H60" s="225"/>
      <c r="I60" s="225"/>
      <c r="J60" s="225"/>
      <c r="K60" s="225"/>
      <c r="L60" s="225"/>
      <c r="M60" s="225"/>
      <c r="N60" s="225"/>
      <c r="O60" s="225"/>
      <c r="P60" s="225"/>
      <c r="Q60" s="225"/>
      <c r="R60" s="225"/>
      <c r="S60" s="225"/>
      <c r="T60" s="225"/>
      <c r="U60" s="225"/>
      <c r="V60" s="225"/>
      <c r="W60" s="225"/>
      <c r="X60" s="206"/>
      <c r="Y60" s="206"/>
      <c r="Z60" s="206"/>
      <c r="AA60" s="206"/>
      <c r="AB60" s="206"/>
      <c r="AC60" s="206"/>
      <c r="AD60" s="206"/>
      <c r="AE60" s="206"/>
      <c r="AF60" s="206"/>
      <c r="AG60" s="206" t="s">
        <v>280</v>
      </c>
      <c r="AH60" s="206">
        <v>0</v>
      </c>
      <c r="AI60" s="206"/>
      <c r="AJ60" s="206"/>
      <c r="AK60" s="206"/>
      <c r="AL60" s="206"/>
      <c r="AM60" s="206"/>
      <c r="AN60" s="206"/>
      <c r="AO60" s="206"/>
      <c r="AP60" s="206"/>
      <c r="AQ60" s="206"/>
      <c r="AR60" s="206"/>
      <c r="AS60" s="206"/>
      <c r="AT60" s="206"/>
      <c r="AU60" s="206"/>
      <c r="AV60" s="206"/>
      <c r="AW60" s="206"/>
      <c r="AX60" s="206"/>
      <c r="AY60" s="206"/>
      <c r="AZ60" s="206"/>
      <c r="BA60" s="206"/>
      <c r="BB60" s="206"/>
      <c r="BC60" s="206"/>
      <c r="BD60" s="206"/>
      <c r="BE60" s="206"/>
      <c r="BF60" s="206"/>
      <c r="BG60" s="206"/>
      <c r="BH60" s="206"/>
    </row>
    <row r="61" spans="1:60" outlineLevel="1" x14ac:dyDescent="0.25">
      <c r="A61" s="244">
        <v>32</v>
      </c>
      <c r="B61" s="245" t="s">
        <v>1372</v>
      </c>
      <c r="C61" s="255" t="s">
        <v>1373</v>
      </c>
      <c r="D61" s="246" t="s">
        <v>333</v>
      </c>
      <c r="E61" s="247">
        <v>8</v>
      </c>
      <c r="F61" s="248"/>
      <c r="G61" s="249">
        <f>ROUND(E61*F61,2)</f>
        <v>0</v>
      </c>
      <c r="H61" s="248"/>
      <c r="I61" s="249">
        <f>ROUND(E61*H61,2)</f>
        <v>0</v>
      </c>
      <c r="J61" s="248"/>
      <c r="K61" s="249">
        <f>ROUND(E61*J61,2)</f>
        <v>0</v>
      </c>
      <c r="L61" s="249">
        <v>21</v>
      </c>
      <c r="M61" s="249">
        <f>G61*(1+L61/100)</f>
        <v>0</v>
      </c>
      <c r="N61" s="249">
        <v>0</v>
      </c>
      <c r="O61" s="249">
        <f>ROUND(E61*N61,2)</f>
        <v>0</v>
      </c>
      <c r="P61" s="249">
        <v>2.0899999999999998E-3</v>
      </c>
      <c r="Q61" s="250">
        <f>ROUND(E61*P61,2)</f>
        <v>0.02</v>
      </c>
      <c r="R61" s="225"/>
      <c r="S61" s="225" t="s">
        <v>276</v>
      </c>
      <c r="T61" s="225" t="s">
        <v>277</v>
      </c>
      <c r="U61" s="225">
        <v>0.08</v>
      </c>
      <c r="V61" s="225">
        <f>ROUND(E61*U61,2)</f>
        <v>0.64</v>
      </c>
      <c r="W61" s="225"/>
      <c r="X61" s="206"/>
      <c r="Y61" s="206"/>
      <c r="Z61" s="206"/>
      <c r="AA61" s="206"/>
      <c r="AB61" s="206"/>
      <c r="AC61" s="206"/>
      <c r="AD61" s="206"/>
      <c r="AE61" s="206"/>
      <c r="AF61" s="206"/>
      <c r="AG61" s="206" t="s">
        <v>659</v>
      </c>
      <c r="AH61" s="206"/>
      <c r="AI61" s="206"/>
      <c r="AJ61" s="206"/>
      <c r="AK61" s="206"/>
      <c r="AL61" s="206"/>
      <c r="AM61" s="206"/>
      <c r="AN61" s="206"/>
      <c r="AO61" s="206"/>
      <c r="AP61" s="206"/>
      <c r="AQ61" s="206"/>
      <c r="AR61" s="206"/>
      <c r="AS61" s="206"/>
      <c r="AT61" s="206"/>
      <c r="AU61" s="206"/>
      <c r="AV61" s="206"/>
      <c r="AW61" s="206"/>
      <c r="AX61" s="206"/>
      <c r="AY61" s="206"/>
      <c r="AZ61" s="206"/>
      <c r="BA61" s="206"/>
      <c r="BB61" s="206"/>
      <c r="BC61" s="206"/>
      <c r="BD61" s="206"/>
      <c r="BE61" s="206"/>
      <c r="BF61" s="206"/>
      <c r="BG61" s="206"/>
      <c r="BH61" s="206"/>
    </row>
    <row r="62" spans="1:60" outlineLevel="1" x14ac:dyDescent="0.25">
      <c r="A62" s="244">
        <v>33</v>
      </c>
      <c r="B62" s="245" t="s">
        <v>1374</v>
      </c>
      <c r="C62" s="255" t="s">
        <v>1375</v>
      </c>
      <c r="D62" s="246" t="s">
        <v>370</v>
      </c>
      <c r="E62" s="247">
        <v>47</v>
      </c>
      <c r="F62" s="248"/>
      <c r="G62" s="249">
        <f>ROUND(E62*F62,2)</f>
        <v>0</v>
      </c>
      <c r="H62" s="248"/>
      <c r="I62" s="249">
        <f>ROUND(E62*H62,2)</f>
        <v>0</v>
      </c>
      <c r="J62" s="248"/>
      <c r="K62" s="249">
        <f>ROUND(E62*J62,2)</f>
        <v>0</v>
      </c>
      <c r="L62" s="249">
        <v>21</v>
      </c>
      <c r="M62" s="249">
        <f>G62*(1+L62/100)</f>
        <v>0</v>
      </c>
      <c r="N62" s="249">
        <v>0</v>
      </c>
      <c r="O62" s="249">
        <f>ROUND(E62*N62,2)</f>
        <v>0</v>
      </c>
      <c r="P62" s="249">
        <v>2.8500000000000001E-3</v>
      </c>
      <c r="Q62" s="250">
        <f>ROUND(E62*P62,2)</f>
        <v>0.13</v>
      </c>
      <c r="R62" s="225"/>
      <c r="S62" s="225" t="s">
        <v>276</v>
      </c>
      <c r="T62" s="225" t="s">
        <v>277</v>
      </c>
      <c r="U62" s="225">
        <v>0.06</v>
      </c>
      <c r="V62" s="225">
        <f>ROUND(E62*U62,2)</f>
        <v>2.82</v>
      </c>
      <c r="W62" s="225"/>
      <c r="X62" s="206"/>
      <c r="Y62" s="206"/>
      <c r="Z62" s="206"/>
      <c r="AA62" s="206"/>
      <c r="AB62" s="206"/>
      <c r="AC62" s="206"/>
      <c r="AD62" s="206"/>
      <c r="AE62" s="206"/>
      <c r="AF62" s="206"/>
      <c r="AG62" s="206" t="s">
        <v>659</v>
      </c>
      <c r="AH62" s="206"/>
      <c r="AI62" s="206"/>
      <c r="AJ62" s="206"/>
      <c r="AK62" s="206"/>
      <c r="AL62" s="206"/>
      <c r="AM62" s="206"/>
      <c r="AN62" s="206"/>
      <c r="AO62" s="206"/>
      <c r="AP62" s="206"/>
      <c r="AQ62" s="206"/>
      <c r="AR62" s="206"/>
      <c r="AS62" s="206"/>
      <c r="AT62" s="206"/>
      <c r="AU62" s="206"/>
      <c r="AV62" s="206"/>
      <c r="AW62" s="206"/>
      <c r="AX62" s="206"/>
      <c r="AY62" s="206"/>
      <c r="AZ62" s="206"/>
      <c r="BA62" s="206"/>
      <c r="BB62" s="206"/>
      <c r="BC62" s="206"/>
      <c r="BD62" s="206"/>
      <c r="BE62" s="206"/>
      <c r="BF62" s="206"/>
      <c r="BG62" s="206"/>
      <c r="BH62" s="206"/>
    </row>
    <row r="63" spans="1:60" outlineLevel="1" x14ac:dyDescent="0.25">
      <c r="A63" s="244">
        <v>34</v>
      </c>
      <c r="B63" s="245" t="s">
        <v>1376</v>
      </c>
      <c r="C63" s="255" t="s">
        <v>1377</v>
      </c>
      <c r="D63" s="246" t="s">
        <v>333</v>
      </c>
      <c r="E63" s="247">
        <v>8</v>
      </c>
      <c r="F63" s="248"/>
      <c r="G63" s="249">
        <f>ROUND(E63*F63,2)</f>
        <v>0</v>
      </c>
      <c r="H63" s="248"/>
      <c r="I63" s="249">
        <f>ROUND(E63*H63,2)</f>
        <v>0</v>
      </c>
      <c r="J63" s="248"/>
      <c r="K63" s="249">
        <f>ROUND(E63*J63,2)</f>
        <v>0</v>
      </c>
      <c r="L63" s="249">
        <v>21</v>
      </c>
      <c r="M63" s="249">
        <f>G63*(1+L63/100)</f>
        <v>0</v>
      </c>
      <c r="N63" s="249">
        <v>0</v>
      </c>
      <c r="O63" s="249">
        <f>ROUND(E63*N63,2)</f>
        <v>0</v>
      </c>
      <c r="P63" s="249">
        <v>6.8999999999999997E-4</v>
      </c>
      <c r="Q63" s="250">
        <f>ROUND(E63*P63,2)</f>
        <v>0.01</v>
      </c>
      <c r="R63" s="225"/>
      <c r="S63" s="225" t="s">
        <v>276</v>
      </c>
      <c r="T63" s="225" t="s">
        <v>277</v>
      </c>
      <c r="U63" s="225">
        <v>7.0000000000000007E-2</v>
      </c>
      <c r="V63" s="225">
        <f>ROUND(E63*U63,2)</f>
        <v>0.56000000000000005</v>
      </c>
      <c r="W63" s="225"/>
      <c r="X63" s="206"/>
      <c r="Y63" s="206"/>
      <c r="Z63" s="206"/>
      <c r="AA63" s="206"/>
      <c r="AB63" s="206"/>
      <c r="AC63" s="206"/>
      <c r="AD63" s="206"/>
      <c r="AE63" s="206"/>
      <c r="AF63" s="206"/>
      <c r="AG63" s="206" t="s">
        <v>659</v>
      </c>
      <c r="AH63" s="206"/>
      <c r="AI63" s="206"/>
      <c r="AJ63" s="206"/>
      <c r="AK63" s="206"/>
      <c r="AL63" s="206"/>
      <c r="AM63" s="206"/>
      <c r="AN63" s="206"/>
      <c r="AO63" s="206"/>
      <c r="AP63" s="206"/>
      <c r="AQ63" s="206"/>
      <c r="AR63" s="206"/>
      <c r="AS63" s="206"/>
      <c r="AT63" s="206"/>
      <c r="AU63" s="206"/>
      <c r="AV63" s="206"/>
      <c r="AW63" s="206"/>
      <c r="AX63" s="206"/>
      <c r="AY63" s="206"/>
      <c r="AZ63" s="206"/>
      <c r="BA63" s="206"/>
      <c r="BB63" s="206"/>
      <c r="BC63" s="206"/>
      <c r="BD63" s="206"/>
      <c r="BE63" s="206"/>
      <c r="BF63" s="206"/>
      <c r="BG63" s="206"/>
      <c r="BH63" s="206"/>
    </row>
    <row r="64" spans="1:60" ht="20.399999999999999" outlineLevel="1" x14ac:dyDescent="0.25">
      <c r="A64" s="237">
        <v>35</v>
      </c>
      <c r="B64" s="238" t="s">
        <v>1378</v>
      </c>
      <c r="C64" s="253" t="s">
        <v>1379</v>
      </c>
      <c r="D64" s="239" t="s">
        <v>314</v>
      </c>
      <c r="E64" s="240">
        <v>456.27409999999998</v>
      </c>
      <c r="F64" s="241"/>
      <c r="G64" s="242">
        <f>ROUND(E64*F64,2)</f>
        <v>0</v>
      </c>
      <c r="H64" s="241"/>
      <c r="I64" s="242">
        <f>ROUND(E64*H64,2)</f>
        <v>0</v>
      </c>
      <c r="J64" s="241"/>
      <c r="K64" s="242">
        <f>ROUND(E64*J64,2)</f>
        <v>0</v>
      </c>
      <c r="L64" s="242">
        <v>21</v>
      </c>
      <c r="M64" s="242">
        <f>G64*(1+L64/100)</f>
        <v>0</v>
      </c>
      <c r="N64" s="242">
        <v>5.5900000000000004E-3</v>
      </c>
      <c r="O64" s="242">
        <f>ROUND(E64*N64,2)</f>
        <v>2.5499999999999998</v>
      </c>
      <c r="P64" s="242">
        <v>0</v>
      </c>
      <c r="Q64" s="243">
        <f>ROUND(E64*P64,2)</f>
        <v>0</v>
      </c>
      <c r="R64" s="225"/>
      <c r="S64" s="225" t="s">
        <v>276</v>
      </c>
      <c r="T64" s="225" t="s">
        <v>277</v>
      </c>
      <c r="U64" s="225">
        <v>0.27700000000000002</v>
      </c>
      <c r="V64" s="225">
        <f>ROUND(E64*U64,2)</f>
        <v>126.39</v>
      </c>
      <c r="W64" s="225"/>
      <c r="X64" s="206"/>
      <c r="Y64" s="206"/>
      <c r="Z64" s="206"/>
      <c r="AA64" s="206"/>
      <c r="AB64" s="206"/>
      <c r="AC64" s="206"/>
      <c r="AD64" s="206"/>
      <c r="AE64" s="206"/>
      <c r="AF64" s="206"/>
      <c r="AG64" s="206" t="s">
        <v>659</v>
      </c>
      <c r="AH64" s="206"/>
      <c r="AI64" s="206"/>
      <c r="AJ64" s="206"/>
      <c r="AK64" s="206"/>
      <c r="AL64" s="206"/>
      <c r="AM64" s="206"/>
      <c r="AN64" s="206"/>
      <c r="AO64" s="206"/>
      <c r="AP64" s="206"/>
      <c r="AQ64" s="206"/>
      <c r="AR64" s="206"/>
      <c r="AS64" s="206"/>
      <c r="AT64" s="206"/>
      <c r="AU64" s="206"/>
      <c r="AV64" s="206"/>
      <c r="AW64" s="206"/>
      <c r="AX64" s="206"/>
      <c r="AY64" s="206"/>
      <c r="AZ64" s="206"/>
      <c r="BA64" s="206"/>
      <c r="BB64" s="206"/>
      <c r="BC64" s="206"/>
      <c r="BD64" s="206"/>
      <c r="BE64" s="206"/>
      <c r="BF64" s="206"/>
      <c r="BG64" s="206"/>
      <c r="BH64" s="206"/>
    </row>
    <row r="65" spans="1:60" outlineLevel="1" x14ac:dyDescent="0.25">
      <c r="A65" s="223"/>
      <c r="B65" s="224"/>
      <c r="C65" s="254" t="s">
        <v>1380</v>
      </c>
      <c r="D65" s="226"/>
      <c r="E65" s="227">
        <v>451.5</v>
      </c>
      <c r="F65" s="225"/>
      <c r="G65" s="225"/>
      <c r="H65" s="225"/>
      <c r="I65" s="225"/>
      <c r="J65" s="225"/>
      <c r="K65" s="225"/>
      <c r="L65" s="225"/>
      <c r="M65" s="225"/>
      <c r="N65" s="225"/>
      <c r="O65" s="225"/>
      <c r="P65" s="225"/>
      <c r="Q65" s="225"/>
      <c r="R65" s="225"/>
      <c r="S65" s="225"/>
      <c r="T65" s="225"/>
      <c r="U65" s="225"/>
      <c r="V65" s="225"/>
      <c r="W65" s="225"/>
      <c r="X65" s="206"/>
      <c r="Y65" s="206"/>
      <c r="Z65" s="206"/>
      <c r="AA65" s="206"/>
      <c r="AB65" s="206"/>
      <c r="AC65" s="206"/>
      <c r="AD65" s="206"/>
      <c r="AE65" s="206"/>
      <c r="AF65" s="206"/>
      <c r="AG65" s="206" t="s">
        <v>280</v>
      </c>
      <c r="AH65" s="206">
        <v>0</v>
      </c>
      <c r="AI65" s="206"/>
      <c r="AJ65" s="206"/>
      <c r="AK65" s="206"/>
      <c r="AL65" s="206"/>
      <c r="AM65" s="206"/>
      <c r="AN65" s="206"/>
      <c r="AO65" s="206"/>
      <c r="AP65" s="206"/>
      <c r="AQ65" s="206"/>
      <c r="AR65" s="206"/>
      <c r="AS65" s="206"/>
      <c r="AT65" s="206"/>
      <c r="AU65" s="206"/>
      <c r="AV65" s="206"/>
      <c r="AW65" s="206"/>
      <c r="AX65" s="206"/>
      <c r="AY65" s="206"/>
      <c r="AZ65" s="206"/>
      <c r="BA65" s="206"/>
      <c r="BB65" s="206"/>
      <c r="BC65" s="206"/>
      <c r="BD65" s="206"/>
      <c r="BE65" s="206"/>
      <c r="BF65" s="206"/>
      <c r="BG65" s="206"/>
      <c r="BH65" s="206"/>
    </row>
    <row r="66" spans="1:60" outlineLevel="1" x14ac:dyDescent="0.25">
      <c r="A66" s="223"/>
      <c r="B66" s="224"/>
      <c r="C66" s="254" t="s">
        <v>1381</v>
      </c>
      <c r="D66" s="226"/>
      <c r="E66" s="227">
        <v>4.7741300000000004</v>
      </c>
      <c r="F66" s="225"/>
      <c r="G66" s="225"/>
      <c r="H66" s="225"/>
      <c r="I66" s="225"/>
      <c r="J66" s="225"/>
      <c r="K66" s="225"/>
      <c r="L66" s="225"/>
      <c r="M66" s="225"/>
      <c r="N66" s="225"/>
      <c r="O66" s="225"/>
      <c r="P66" s="225"/>
      <c r="Q66" s="225"/>
      <c r="R66" s="225"/>
      <c r="S66" s="225"/>
      <c r="T66" s="225"/>
      <c r="U66" s="225"/>
      <c r="V66" s="225"/>
      <c r="W66" s="225"/>
      <c r="X66" s="206"/>
      <c r="Y66" s="206"/>
      <c r="Z66" s="206"/>
      <c r="AA66" s="206"/>
      <c r="AB66" s="206"/>
      <c r="AC66" s="206"/>
      <c r="AD66" s="206"/>
      <c r="AE66" s="206"/>
      <c r="AF66" s="206"/>
      <c r="AG66" s="206" t="s">
        <v>280</v>
      </c>
      <c r="AH66" s="206">
        <v>0</v>
      </c>
      <c r="AI66" s="206"/>
      <c r="AJ66" s="206"/>
      <c r="AK66" s="206"/>
      <c r="AL66" s="206"/>
      <c r="AM66" s="206"/>
      <c r="AN66" s="206"/>
      <c r="AO66" s="206"/>
      <c r="AP66" s="206"/>
      <c r="AQ66" s="206"/>
      <c r="AR66" s="206"/>
      <c r="AS66" s="206"/>
      <c r="AT66" s="206"/>
      <c r="AU66" s="206"/>
      <c r="AV66" s="206"/>
      <c r="AW66" s="206"/>
      <c r="AX66" s="206"/>
      <c r="AY66" s="206"/>
      <c r="AZ66" s="206"/>
      <c r="BA66" s="206"/>
      <c r="BB66" s="206"/>
      <c r="BC66" s="206"/>
      <c r="BD66" s="206"/>
      <c r="BE66" s="206"/>
      <c r="BF66" s="206"/>
      <c r="BG66" s="206"/>
      <c r="BH66" s="206"/>
    </row>
    <row r="67" spans="1:60" outlineLevel="1" x14ac:dyDescent="0.25">
      <c r="A67" s="244">
        <v>36</v>
      </c>
      <c r="B67" s="245" t="s">
        <v>1382</v>
      </c>
      <c r="C67" s="255" t="s">
        <v>1383</v>
      </c>
      <c r="D67" s="246" t="s">
        <v>370</v>
      </c>
      <c r="E67" s="247">
        <v>43.3</v>
      </c>
      <c r="F67" s="248"/>
      <c r="G67" s="249">
        <f>ROUND(E67*F67,2)</f>
        <v>0</v>
      </c>
      <c r="H67" s="248"/>
      <c r="I67" s="249">
        <f>ROUND(E67*H67,2)</f>
        <v>0</v>
      </c>
      <c r="J67" s="248"/>
      <c r="K67" s="249">
        <f>ROUND(E67*J67,2)</f>
        <v>0</v>
      </c>
      <c r="L67" s="249">
        <v>21</v>
      </c>
      <c r="M67" s="249">
        <f>G67*(1+L67/100)</f>
        <v>0</v>
      </c>
      <c r="N67" s="249">
        <v>0</v>
      </c>
      <c r="O67" s="249">
        <f>ROUND(E67*N67,2)</f>
        <v>0</v>
      </c>
      <c r="P67" s="249">
        <v>0</v>
      </c>
      <c r="Q67" s="250">
        <f>ROUND(E67*P67,2)</f>
        <v>0</v>
      </c>
      <c r="R67" s="225"/>
      <c r="S67" s="225" t="s">
        <v>276</v>
      </c>
      <c r="T67" s="225" t="s">
        <v>277</v>
      </c>
      <c r="U67" s="225">
        <v>5.7500000000000002E-2</v>
      </c>
      <c r="V67" s="225">
        <f>ROUND(E67*U67,2)</f>
        <v>2.4900000000000002</v>
      </c>
      <c r="W67" s="225"/>
      <c r="X67" s="206"/>
      <c r="Y67" s="206"/>
      <c r="Z67" s="206"/>
      <c r="AA67" s="206"/>
      <c r="AB67" s="206"/>
      <c r="AC67" s="206"/>
      <c r="AD67" s="206"/>
      <c r="AE67" s="206"/>
      <c r="AF67" s="206"/>
      <c r="AG67" s="206" t="s">
        <v>659</v>
      </c>
      <c r="AH67" s="206"/>
      <c r="AI67" s="206"/>
      <c r="AJ67" s="206"/>
      <c r="AK67" s="206"/>
      <c r="AL67" s="206"/>
      <c r="AM67" s="206"/>
      <c r="AN67" s="206"/>
      <c r="AO67" s="206"/>
      <c r="AP67" s="206"/>
      <c r="AQ67" s="206"/>
      <c r="AR67" s="206"/>
      <c r="AS67" s="206"/>
      <c r="AT67" s="206"/>
      <c r="AU67" s="206"/>
      <c r="AV67" s="206"/>
      <c r="AW67" s="206"/>
      <c r="AX67" s="206"/>
      <c r="AY67" s="206"/>
      <c r="AZ67" s="206"/>
      <c r="BA67" s="206"/>
      <c r="BB67" s="206"/>
      <c r="BC67" s="206"/>
      <c r="BD67" s="206"/>
      <c r="BE67" s="206"/>
      <c r="BF67" s="206"/>
      <c r="BG67" s="206"/>
      <c r="BH67" s="206"/>
    </row>
    <row r="68" spans="1:60" outlineLevel="1" x14ac:dyDescent="0.25">
      <c r="A68" s="244">
        <v>37</v>
      </c>
      <c r="B68" s="245" t="s">
        <v>1384</v>
      </c>
      <c r="C68" s="255" t="s">
        <v>1385</v>
      </c>
      <c r="D68" s="246" t="s">
        <v>333</v>
      </c>
      <c r="E68" s="247">
        <v>1</v>
      </c>
      <c r="F68" s="248"/>
      <c r="G68" s="249">
        <f>ROUND(E68*F68,2)</f>
        <v>0</v>
      </c>
      <c r="H68" s="248"/>
      <c r="I68" s="249">
        <f>ROUND(E68*H68,2)</f>
        <v>0</v>
      </c>
      <c r="J68" s="248"/>
      <c r="K68" s="249">
        <f>ROUND(E68*J68,2)</f>
        <v>0</v>
      </c>
      <c r="L68" s="249">
        <v>21</v>
      </c>
      <c r="M68" s="249">
        <f>G68*(1+L68/100)</f>
        <v>0</v>
      </c>
      <c r="N68" s="249">
        <v>6.5500000000000003E-3</v>
      </c>
      <c r="O68" s="249">
        <f>ROUND(E68*N68,2)</f>
        <v>0.01</v>
      </c>
      <c r="P68" s="249">
        <v>0</v>
      </c>
      <c r="Q68" s="250">
        <f>ROUND(E68*P68,2)</f>
        <v>0</v>
      </c>
      <c r="R68" s="225"/>
      <c r="S68" s="225" t="s">
        <v>276</v>
      </c>
      <c r="T68" s="225" t="s">
        <v>277</v>
      </c>
      <c r="U68" s="225">
        <v>1.4524999999999999</v>
      </c>
      <c r="V68" s="225">
        <f>ROUND(E68*U68,2)</f>
        <v>1.45</v>
      </c>
      <c r="W68" s="225"/>
      <c r="X68" s="206"/>
      <c r="Y68" s="206"/>
      <c r="Z68" s="206"/>
      <c r="AA68" s="206"/>
      <c r="AB68" s="206"/>
      <c r="AC68" s="206"/>
      <c r="AD68" s="206"/>
      <c r="AE68" s="206"/>
      <c r="AF68" s="206"/>
      <c r="AG68" s="206" t="s">
        <v>659</v>
      </c>
      <c r="AH68" s="206"/>
      <c r="AI68" s="206"/>
      <c r="AJ68" s="206"/>
      <c r="AK68" s="206"/>
      <c r="AL68" s="206"/>
      <c r="AM68" s="206"/>
      <c r="AN68" s="206"/>
      <c r="AO68" s="206"/>
      <c r="AP68" s="206"/>
      <c r="AQ68" s="206"/>
      <c r="AR68" s="206"/>
      <c r="AS68" s="206"/>
      <c r="AT68" s="206"/>
      <c r="AU68" s="206"/>
      <c r="AV68" s="206"/>
      <c r="AW68" s="206"/>
      <c r="AX68" s="206"/>
      <c r="AY68" s="206"/>
      <c r="AZ68" s="206"/>
      <c r="BA68" s="206"/>
      <c r="BB68" s="206"/>
      <c r="BC68" s="206"/>
      <c r="BD68" s="206"/>
      <c r="BE68" s="206"/>
      <c r="BF68" s="206"/>
      <c r="BG68" s="206"/>
      <c r="BH68" s="206"/>
    </row>
    <row r="69" spans="1:60" outlineLevel="1" x14ac:dyDescent="0.25">
      <c r="A69" s="244">
        <v>38</v>
      </c>
      <c r="B69" s="245" t="s">
        <v>1386</v>
      </c>
      <c r="C69" s="255" t="s">
        <v>1387</v>
      </c>
      <c r="D69" s="246" t="s">
        <v>0</v>
      </c>
      <c r="E69" s="247">
        <v>4020.5543499999999</v>
      </c>
      <c r="F69" s="248"/>
      <c r="G69" s="249">
        <f>ROUND(E69*F69,2)</f>
        <v>0</v>
      </c>
      <c r="H69" s="248"/>
      <c r="I69" s="249">
        <f>ROUND(E69*H69,2)</f>
        <v>0</v>
      </c>
      <c r="J69" s="248"/>
      <c r="K69" s="249">
        <f>ROUND(E69*J69,2)</f>
        <v>0</v>
      </c>
      <c r="L69" s="249">
        <v>21</v>
      </c>
      <c r="M69" s="249">
        <f>G69*(1+L69/100)</f>
        <v>0</v>
      </c>
      <c r="N69" s="249">
        <v>0</v>
      </c>
      <c r="O69" s="249">
        <f>ROUND(E69*N69,2)</f>
        <v>0</v>
      </c>
      <c r="P69" s="249">
        <v>0</v>
      </c>
      <c r="Q69" s="250">
        <f>ROUND(E69*P69,2)</f>
        <v>0</v>
      </c>
      <c r="R69" s="225"/>
      <c r="S69" s="225" t="s">
        <v>276</v>
      </c>
      <c r="T69" s="225" t="s">
        <v>277</v>
      </c>
      <c r="U69" s="225">
        <v>0</v>
      </c>
      <c r="V69" s="225">
        <f>ROUND(E69*U69,2)</f>
        <v>0</v>
      </c>
      <c r="W69" s="225"/>
      <c r="X69" s="206"/>
      <c r="Y69" s="206"/>
      <c r="Z69" s="206"/>
      <c r="AA69" s="206"/>
      <c r="AB69" s="206"/>
      <c r="AC69" s="206"/>
      <c r="AD69" s="206"/>
      <c r="AE69" s="206"/>
      <c r="AF69" s="206"/>
      <c r="AG69" s="206" t="s">
        <v>455</v>
      </c>
      <c r="AH69" s="206"/>
      <c r="AI69" s="206"/>
      <c r="AJ69" s="206"/>
      <c r="AK69" s="206"/>
      <c r="AL69" s="206"/>
      <c r="AM69" s="206"/>
      <c r="AN69" s="206"/>
      <c r="AO69" s="206"/>
      <c r="AP69" s="206"/>
      <c r="AQ69" s="206"/>
      <c r="AR69" s="206"/>
      <c r="AS69" s="206"/>
      <c r="AT69" s="206"/>
      <c r="AU69" s="206"/>
      <c r="AV69" s="206"/>
      <c r="AW69" s="206"/>
      <c r="AX69" s="206"/>
      <c r="AY69" s="206"/>
      <c r="AZ69" s="206"/>
      <c r="BA69" s="206"/>
      <c r="BB69" s="206"/>
      <c r="BC69" s="206"/>
      <c r="BD69" s="206"/>
      <c r="BE69" s="206"/>
      <c r="BF69" s="206"/>
      <c r="BG69" s="206"/>
      <c r="BH69" s="206"/>
    </row>
    <row r="70" spans="1:60" outlineLevel="1" x14ac:dyDescent="0.25">
      <c r="A70" s="244">
        <v>39</v>
      </c>
      <c r="B70" s="245" t="s">
        <v>1388</v>
      </c>
      <c r="C70" s="255" t="s">
        <v>1389</v>
      </c>
      <c r="D70" s="246" t="s">
        <v>370</v>
      </c>
      <c r="E70" s="247">
        <v>51.5</v>
      </c>
      <c r="F70" s="248"/>
      <c r="G70" s="249">
        <f>ROUND(E70*F70,2)</f>
        <v>0</v>
      </c>
      <c r="H70" s="248"/>
      <c r="I70" s="249">
        <f>ROUND(E70*H70,2)</f>
        <v>0</v>
      </c>
      <c r="J70" s="248"/>
      <c r="K70" s="249">
        <f>ROUND(E70*J70,2)</f>
        <v>0</v>
      </c>
      <c r="L70" s="249">
        <v>21</v>
      </c>
      <c r="M70" s="249">
        <f>G70*(1+L70/100)</f>
        <v>0</v>
      </c>
      <c r="N70" s="249">
        <v>0</v>
      </c>
      <c r="O70" s="249">
        <f>ROUND(E70*N70,2)</f>
        <v>0</v>
      </c>
      <c r="P70" s="249">
        <v>0</v>
      </c>
      <c r="Q70" s="250">
        <f>ROUND(E70*P70,2)</f>
        <v>0</v>
      </c>
      <c r="R70" s="225"/>
      <c r="S70" s="225" t="s">
        <v>289</v>
      </c>
      <c r="T70" s="225" t="s">
        <v>277</v>
      </c>
      <c r="U70" s="225">
        <v>0</v>
      </c>
      <c r="V70" s="225">
        <f>ROUND(E70*U70,2)</f>
        <v>0</v>
      </c>
      <c r="W70" s="225"/>
      <c r="X70" s="206"/>
      <c r="Y70" s="206"/>
      <c r="Z70" s="206"/>
      <c r="AA70" s="206"/>
      <c r="AB70" s="206"/>
      <c r="AC70" s="206"/>
      <c r="AD70" s="206"/>
      <c r="AE70" s="206"/>
      <c r="AF70" s="206"/>
      <c r="AG70" s="206" t="s">
        <v>659</v>
      </c>
      <c r="AH70" s="206"/>
      <c r="AI70" s="206"/>
      <c r="AJ70" s="206"/>
      <c r="AK70" s="206"/>
      <c r="AL70" s="206"/>
      <c r="AM70" s="206"/>
      <c r="AN70" s="206"/>
      <c r="AO70" s="206"/>
      <c r="AP70" s="206"/>
      <c r="AQ70" s="206"/>
      <c r="AR70" s="206"/>
      <c r="AS70" s="206"/>
      <c r="AT70" s="206"/>
      <c r="AU70" s="206"/>
      <c r="AV70" s="206"/>
      <c r="AW70" s="206"/>
      <c r="AX70" s="206"/>
      <c r="AY70" s="206"/>
      <c r="AZ70" s="206"/>
      <c r="BA70" s="206"/>
      <c r="BB70" s="206"/>
      <c r="BC70" s="206"/>
      <c r="BD70" s="206"/>
      <c r="BE70" s="206"/>
      <c r="BF70" s="206"/>
      <c r="BG70" s="206"/>
      <c r="BH70" s="206"/>
    </row>
    <row r="71" spans="1:60" outlineLevel="1" x14ac:dyDescent="0.25">
      <c r="A71" s="244">
        <v>40</v>
      </c>
      <c r="B71" s="245" t="s">
        <v>1390</v>
      </c>
      <c r="C71" s="255" t="s">
        <v>1391</v>
      </c>
      <c r="D71" s="246" t="s">
        <v>333</v>
      </c>
      <c r="E71" s="247">
        <v>8</v>
      </c>
      <c r="F71" s="248"/>
      <c r="G71" s="249">
        <f>ROUND(E71*F71,2)</f>
        <v>0</v>
      </c>
      <c r="H71" s="248"/>
      <c r="I71" s="249">
        <f>ROUND(E71*H71,2)</f>
        <v>0</v>
      </c>
      <c r="J71" s="248"/>
      <c r="K71" s="249">
        <f>ROUND(E71*J71,2)</f>
        <v>0</v>
      </c>
      <c r="L71" s="249">
        <v>21</v>
      </c>
      <c r="M71" s="249">
        <f>G71*(1+L71/100)</f>
        <v>0</v>
      </c>
      <c r="N71" s="249">
        <v>1E-4</v>
      </c>
      <c r="O71" s="249">
        <f>ROUND(E71*N71,2)</f>
        <v>0</v>
      </c>
      <c r="P71" s="249">
        <v>0</v>
      </c>
      <c r="Q71" s="250">
        <f>ROUND(E71*P71,2)</f>
        <v>0</v>
      </c>
      <c r="R71" s="225"/>
      <c r="S71" s="225" t="s">
        <v>289</v>
      </c>
      <c r="T71" s="225" t="s">
        <v>277</v>
      </c>
      <c r="U71" s="225">
        <v>0</v>
      </c>
      <c r="V71" s="225">
        <f>ROUND(E71*U71,2)</f>
        <v>0</v>
      </c>
      <c r="W71" s="225"/>
      <c r="X71" s="206"/>
      <c r="Y71" s="206"/>
      <c r="Z71" s="206"/>
      <c r="AA71" s="206"/>
      <c r="AB71" s="206"/>
      <c r="AC71" s="206"/>
      <c r="AD71" s="206"/>
      <c r="AE71" s="206"/>
      <c r="AF71" s="206"/>
      <c r="AG71" s="206" t="s">
        <v>659</v>
      </c>
      <c r="AH71" s="206"/>
      <c r="AI71" s="206"/>
      <c r="AJ71" s="206"/>
      <c r="AK71" s="206"/>
      <c r="AL71" s="206"/>
      <c r="AM71" s="206"/>
      <c r="AN71" s="206"/>
      <c r="AO71" s="206"/>
      <c r="AP71" s="206"/>
      <c r="AQ71" s="206"/>
      <c r="AR71" s="206"/>
      <c r="AS71" s="206"/>
      <c r="AT71" s="206"/>
      <c r="AU71" s="206"/>
      <c r="AV71" s="206"/>
      <c r="AW71" s="206"/>
      <c r="AX71" s="206"/>
      <c r="AY71" s="206"/>
      <c r="AZ71" s="206"/>
      <c r="BA71" s="206"/>
      <c r="BB71" s="206"/>
      <c r="BC71" s="206"/>
      <c r="BD71" s="206"/>
      <c r="BE71" s="206"/>
      <c r="BF71" s="206"/>
      <c r="BG71" s="206"/>
      <c r="BH71" s="206"/>
    </row>
    <row r="72" spans="1:60" outlineLevel="1" x14ac:dyDescent="0.25">
      <c r="A72" s="244">
        <v>41</v>
      </c>
      <c r="B72" s="245" t="s">
        <v>1392</v>
      </c>
      <c r="C72" s="255" t="s">
        <v>1393</v>
      </c>
      <c r="D72" s="246" t="s">
        <v>333</v>
      </c>
      <c r="E72" s="247">
        <v>8</v>
      </c>
      <c r="F72" s="248"/>
      <c r="G72" s="249">
        <f>ROUND(E72*F72,2)</f>
        <v>0</v>
      </c>
      <c r="H72" s="248"/>
      <c r="I72" s="249">
        <f>ROUND(E72*H72,2)</f>
        <v>0</v>
      </c>
      <c r="J72" s="248"/>
      <c r="K72" s="249">
        <f>ROUND(E72*J72,2)</f>
        <v>0</v>
      </c>
      <c r="L72" s="249">
        <v>21</v>
      </c>
      <c r="M72" s="249">
        <f>G72*(1+L72/100)</f>
        <v>0</v>
      </c>
      <c r="N72" s="249">
        <v>8.0000000000000007E-5</v>
      </c>
      <c r="O72" s="249">
        <f>ROUND(E72*N72,2)</f>
        <v>0</v>
      </c>
      <c r="P72" s="249">
        <v>0</v>
      </c>
      <c r="Q72" s="250">
        <f>ROUND(E72*P72,2)</f>
        <v>0</v>
      </c>
      <c r="R72" s="225"/>
      <c r="S72" s="225" t="s">
        <v>289</v>
      </c>
      <c r="T72" s="225" t="s">
        <v>277</v>
      </c>
      <c r="U72" s="225">
        <v>0</v>
      </c>
      <c r="V72" s="225">
        <f>ROUND(E72*U72,2)</f>
        <v>0</v>
      </c>
      <c r="W72" s="225"/>
      <c r="X72" s="206"/>
      <c r="Y72" s="206"/>
      <c r="Z72" s="206"/>
      <c r="AA72" s="206"/>
      <c r="AB72" s="206"/>
      <c r="AC72" s="206"/>
      <c r="AD72" s="206"/>
      <c r="AE72" s="206"/>
      <c r="AF72" s="206"/>
      <c r="AG72" s="206" t="s">
        <v>659</v>
      </c>
      <c r="AH72" s="206"/>
      <c r="AI72" s="206"/>
      <c r="AJ72" s="206"/>
      <c r="AK72" s="206"/>
      <c r="AL72" s="206"/>
      <c r="AM72" s="206"/>
      <c r="AN72" s="206"/>
      <c r="AO72" s="206"/>
      <c r="AP72" s="206"/>
      <c r="AQ72" s="206"/>
      <c r="AR72" s="206"/>
      <c r="AS72" s="206"/>
      <c r="AT72" s="206"/>
      <c r="AU72" s="206"/>
      <c r="AV72" s="206"/>
      <c r="AW72" s="206"/>
      <c r="AX72" s="206"/>
      <c r="AY72" s="206"/>
      <c r="AZ72" s="206"/>
      <c r="BA72" s="206"/>
      <c r="BB72" s="206"/>
      <c r="BC72" s="206"/>
      <c r="BD72" s="206"/>
      <c r="BE72" s="206"/>
      <c r="BF72" s="206"/>
      <c r="BG72" s="206"/>
      <c r="BH72" s="206"/>
    </row>
    <row r="73" spans="1:60" x14ac:dyDescent="0.25">
      <c r="A73" s="231" t="s">
        <v>271</v>
      </c>
      <c r="B73" s="232" t="s">
        <v>220</v>
      </c>
      <c r="C73" s="252" t="s">
        <v>221</v>
      </c>
      <c r="D73" s="233"/>
      <c r="E73" s="234"/>
      <c r="F73" s="235"/>
      <c r="G73" s="235">
        <f>SUMIF(AG74:AG78,"&lt;&gt;NOR",G74:G78)</f>
        <v>0</v>
      </c>
      <c r="H73" s="235"/>
      <c r="I73" s="235">
        <f>SUM(I74:I78)</f>
        <v>0</v>
      </c>
      <c r="J73" s="235"/>
      <c r="K73" s="235">
        <f>SUM(K74:K78)</f>
        <v>0</v>
      </c>
      <c r="L73" s="235"/>
      <c r="M73" s="235">
        <f>SUM(M74:M78)</f>
        <v>0</v>
      </c>
      <c r="N73" s="235"/>
      <c r="O73" s="235">
        <f>SUM(O74:O78)</f>
        <v>0.09</v>
      </c>
      <c r="P73" s="235"/>
      <c r="Q73" s="236">
        <f>SUM(Q74:Q78)</f>
        <v>0</v>
      </c>
      <c r="R73" s="230"/>
      <c r="S73" s="230"/>
      <c r="T73" s="230"/>
      <c r="U73" s="230"/>
      <c r="V73" s="230">
        <f>SUM(V74:V78)</f>
        <v>61.87</v>
      </c>
      <c r="W73" s="230"/>
      <c r="AG73" t="s">
        <v>272</v>
      </c>
    </row>
    <row r="74" spans="1:60" outlineLevel="1" x14ac:dyDescent="0.25">
      <c r="A74" s="244">
        <v>42</v>
      </c>
      <c r="B74" s="245" t="s">
        <v>1394</v>
      </c>
      <c r="C74" s="255" t="s">
        <v>1395</v>
      </c>
      <c r="D74" s="246" t="s">
        <v>370</v>
      </c>
      <c r="E74" s="247">
        <v>45.3</v>
      </c>
      <c r="F74" s="248"/>
      <c r="G74" s="249">
        <f>ROUND(E74*F74,2)</f>
        <v>0</v>
      </c>
      <c r="H74" s="248"/>
      <c r="I74" s="249">
        <f>ROUND(E74*H74,2)</f>
        <v>0</v>
      </c>
      <c r="J74" s="248"/>
      <c r="K74" s="249">
        <f>ROUND(E74*J74,2)</f>
        <v>0</v>
      </c>
      <c r="L74" s="249">
        <v>21</v>
      </c>
      <c r="M74" s="249">
        <f>G74*(1+L74/100)</f>
        <v>0</v>
      </c>
      <c r="N74" s="249">
        <v>5.1000000000000004E-4</v>
      </c>
      <c r="O74" s="249">
        <f>ROUND(E74*N74,2)</f>
        <v>0.02</v>
      </c>
      <c r="P74" s="249">
        <v>0</v>
      </c>
      <c r="Q74" s="250">
        <f>ROUND(E74*P74,2)</f>
        <v>0</v>
      </c>
      <c r="R74" s="225"/>
      <c r="S74" s="225" t="s">
        <v>276</v>
      </c>
      <c r="T74" s="225" t="s">
        <v>277</v>
      </c>
      <c r="U74" s="225">
        <v>6.7000000000000004E-2</v>
      </c>
      <c r="V74" s="225">
        <f>ROUND(E74*U74,2)</f>
        <v>3.04</v>
      </c>
      <c r="W74" s="225"/>
      <c r="X74" s="206"/>
      <c r="Y74" s="206"/>
      <c r="Z74" s="206"/>
      <c r="AA74" s="206"/>
      <c r="AB74" s="206"/>
      <c r="AC74" s="206"/>
      <c r="AD74" s="206"/>
      <c r="AE74" s="206"/>
      <c r="AF74" s="206"/>
      <c r="AG74" s="206" t="s">
        <v>659</v>
      </c>
      <c r="AH74" s="206"/>
      <c r="AI74" s="206"/>
      <c r="AJ74" s="206"/>
      <c r="AK74" s="206"/>
      <c r="AL74" s="206"/>
      <c r="AM74" s="206"/>
      <c r="AN74" s="206"/>
      <c r="AO74" s="206"/>
      <c r="AP74" s="206"/>
      <c r="AQ74" s="206"/>
      <c r="AR74" s="206"/>
      <c r="AS74" s="206"/>
      <c r="AT74" s="206"/>
      <c r="AU74" s="206"/>
      <c r="AV74" s="206"/>
      <c r="AW74" s="206"/>
      <c r="AX74" s="206"/>
      <c r="AY74" s="206"/>
      <c r="AZ74" s="206"/>
      <c r="BA74" s="206"/>
      <c r="BB74" s="206"/>
      <c r="BC74" s="206"/>
      <c r="BD74" s="206"/>
      <c r="BE74" s="206"/>
      <c r="BF74" s="206"/>
      <c r="BG74" s="206"/>
      <c r="BH74" s="206"/>
    </row>
    <row r="75" spans="1:60" outlineLevel="1" x14ac:dyDescent="0.25">
      <c r="A75" s="244">
        <v>43</v>
      </c>
      <c r="B75" s="245" t="s">
        <v>1396</v>
      </c>
      <c r="C75" s="255" t="s">
        <v>1397</v>
      </c>
      <c r="D75" s="246" t="s">
        <v>333</v>
      </c>
      <c r="E75" s="247">
        <v>90</v>
      </c>
      <c r="F75" s="248"/>
      <c r="G75" s="249">
        <f>ROUND(E75*F75,2)</f>
        <v>0</v>
      </c>
      <c r="H75" s="248"/>
      <c r="I75" s="249">
        <f>ROUND(E75*H75,2)</f>
        <v>0</v>
      </c>
      <c r="J75" s="248"/>
      <c r="K75" s="249">
        <f>ROUND(E75*J75,2)</f>
        <v>0</v>
      </c>
      <c r="L75" s="249">
        <v>21</v>
      </c>
      <c r="M75" s="249">
        <f>G75*(1+L75/100)</f>
        <v>0</v>
      </c>
      <c r="N75" s="249">
        <v>2.1000000000000001E-4</v>
      </c>
      <c r="O75" s="249">
        <f>ROUND(E75*N75,2)</f>
        <v>0.02</v>
      </c>
      <c r="P75" s="249">
        <v>0</v>
      </c>
      <c r="Q75" s="250">
        <f>ROUND(E75*P75,2)</f>
        <v>0</v>
      </c>
      <c r="R75" s="225"/>
      <c r="S75" s="225" t="s">
        <v>276</v>
      </c>
      <c r="T75" s="225" t="s">
        <v>277</v>
      </c>
      <c r="U75" s="225">
        <v>2.9000000000000001E-2</v>
      </c>
      <c r="V75" s="225">
        <f>ROUND(E75*U75,2)</f>
        <v>2.61</v>
      </c>
      <c r="W75" s="225"/>
      <c r="X75" s="206"/>
      <c r="Y75" s="206"/>
      <c r="Z75" s="206"/>
      <c r="AA75" s="206"/>
      <c r="AB75" s="206"/>
      <c r="AC75" s="206"/>
      <c r="AD75" s="206"/>
      <c r="AE75" s="206"/>
      <c r="AF75" s="206"/>
      <c r="AG75" s="206" t="s">
        <v>659</v>
      </c>
      <c r="AH75" s="206"/>
      <c r="AI75" s="206"/>
      <c r="AJ75" s="206"/>
      <c r="AK75" s="206"/>
      <c r="AL75" s="206"/>
      <c r="AM75" s="206"/>
      <c r="AN75" s="206"/>
      <c r="AO75" s="206"/>
      <c r="AP75" s="206"/>
      <c r="AQ75" s="206"/>
      <c r="AR75" s="206"/>
      <c r="AS75" s="206"/>
      <c r="AT75" s="206"/>
      <c r="AU75" s="206"/>
      <c r="AV75" s="206"/>
      <c r="AW75" s="206"/>
      <c r="AX75" s="206"/>
      <c r="AY75" s="206"/>
      <c r="AZ75" s="206"/>
      <c r="BA75" s="206"/>
      <c r="BB75" s="206"/>
      <c r="BC75" s="206"/>
      <c r="BD75" s="206"/>
      <c r="BE75" s="206"/>
      <c r="BF75" s="206"/>
      <c r="BG75" s="206"/>
      <c r="BH75" s="206"/>
    </row>
    <row r="76" spans="1:60" outlineLevel="1" x14ac:dyDescent="0.25">
      <c r="A76" s="244">
        <v>44</v>
      </c>
      <c r="B76" s="245" t="s">
        <v>1398</v>
      </c>
      <c r="C76" s="255" t="s">
        <v>1399</v>
      </c>
      <c r="D76" s="246" t="s">
        <v>333</v>
      </c>
      <c r="E76" s="247">
        <v>2</v>
      </c>
      <c r="F76" s="248"/>
      <c r="G76" s="249">
        <f>ROUND(E76*F76,2)</f>
        <v>0</v>
      </c>
      <c r="H76" s="248"/>
      <c r="I76" s="249">
        <f>ROUND(E76*H76,2)</f>
        <v>0</v>
      </c>
      <c r="J76" s="248"/>
      <c r="K76" s="249">
        <f>ROUND(E76*J76,2)</f>
        <v>0</v>
      </c>
      <c r="L76" s="249">
        <v>21</v>
      </c>
      <c r="M76" s="249">
        <f>G76*(1+L76/100)</f>
        <v>0</v>
      </c>
      <c r="N76" s="249">
        <v>1.2099999999999999E-3</v>
      </c>
      <c r="O76" s="249">
        <f>ROUND(E76*N76,2)</f>
        <v>0</v>
      </c>
      <c r="P76" s="249">
        <v>0</v>
      </c>
      <c r="Q76" s="250">
        <f>ROUND(E76*P76,2)</f>
        <v>0</v>
      </c>
      <c r="R76" s="225"/>
      <c r="S76" s="225" t="s">
        <v>276</v>
      </c>
      <c r="T76" s="225" t="s">
        <v>277</v>
      </c>
      <c r="U76" s="225">
        <v>2.9000000000000001E-2</v>
      </c>
      <c r="V76" s="225">
        <f>ROUND(E76*U76,2)</f>
        <v>0.06</v>
      </c>
      <c r="W76" s="225"/>
      <c r="X76" s="206"/>
      <c r="Y76" s="206"/>
      <c r="Z76" s="206"/>
      <c r="AA76" s="206"/>
      <c r="AB76" s="206"/>
      <c r="AC76" s="206"/>
      <c r="AD76" s="206"/>
      <c r="AE76" s="206"/>
      <c r="AF76" s="206"/>
      <c r="AG76" s="206" t="s">
        <v>659</v>
      </c>
      <c r="AH76" s="206"/>
      <c r="AI76" s="206"/>
      <c r="AJ76" s="206"/>
      <c r="AK76" s="206"/>
      <c r="AL76" s="206"/>
      <c r="AM76" s="206"/>
      <c r="AN76" s="206"/>
      <c r="AO76" s="206"/>
      <c r="AP76" s="206"/>
      <c r="AQ76" s="206"/>
      <c r="AR76" s="206"/>
      <c r="AS76" s="206"/>
      <c r="AT76" s="206"/>
      <c r="AU76" s="206"/>
      <c r="AV76" s="206"/>
      <c r="AW76" s="206"/>
      <c r="AX76" s="206"/>
      <c r="AY76" s="206"/>
      <c r="AZ76" s="206"/>
      <c r="BA76" s="206"/>
      <c r="BB76" s="206"/>
      <c r="BC76" s="206"/>
      <c r="BD76" s="206"/>
      <c r="BE76" s="206"/>
      <c r="BF76" s="206"/>
      <c r="BG76" s="206"/>
      <c r="BH76" s="206"/>
    </row>
    <row r="77" spans="1:60" outlineLevel="1" x14ac:dyDescent="0.25">
      <c r="A77" s="244">
        <v>45</v>
      </c>
      <c r="B77" s="245" t="s">
        <v>1400</v>
      </c>
      <c r="C77" s="255" t="s">
        <v>1401</v>
      </c>
      <c r="D77" s="246" t="s">
        <v>314</v>
      </c>
      <c r="E77" s="247">
        <v>451.5</v>
      </c>
      <c r="F77" s="248"/>
      <c r="G77" s="249">
        <f>ROUND(E77*F77,2)</f>
        <v>0</v>
      </c>
      <c r="H77" s="248"/>
      <c r="I77" s="249">
        <f>ROUND(E77*H77,2)</f>
        <v>0</v>
      </c>
      <c r="J77" s="248"/>
      <c r="K77" s="249">
        <f>ROUND(E77*J77,2)</f>
        <v>0</v>
      </c>
      <c r="L77" s="249">
        <v>21</v>
      </c>
      <c r="M77" s="249">
        <f>G77*(1+L77/100)</f>
        <v>0</v>
      </c>
      <c r="N77" s="249">
        <v>1E-4</v>
      </c>
      <c r="O77" s="249">
        <f>ROUND(E77*N77,2)</f>
        <v>0.05</v>
      </c>
      <c r="P77" s="249">
        <v>0</v>
      </c>
      <c r="Q77" s="250">
        <f>ROUND(E77*P77,2)</f>
        <v>0</v>
      </c>
      <c r="R77" s="225"/>
      <c r="S77" s="225" t="s">
        <v>276</v>
      </c>
      <c r="T77" s="225" t="s">
        <v>277</v>
      </c>
      <c r="U77" s="225">
        <v>0.1</v>
      </c>
      <c r="V77" s="225">
        <f>ROUND(E77*U77,2)</f>
        <v>45.15</v>
      </c>
      <c r="W77" s="225"/>
      <c r="X77" s="206"/>
      <c r="Y77" s="206"/>
      <c r="Z77" s="206"/>
      <c r="AA77" s="206"/>
      <c r="AB77" s="206"/>
      <c r="AC77" s="206"/>
      <c r="AD77" s="206"/>
      <c r="AE77" s="206"/>
      <c r="AF77" s="206"/>
      <c r="AG77" s="206" t="s">
        <v>659</v>
      </c>
      <c r="AH77" s="206"/>
      <c r="AI77" s="206"/>
      <c r="AJ77" s="206"/>
      <c r="AK77" s="206"/>
      <c r="AL77" s="206"/>
      <c r="AM77" s="206"/>
      <c r="AN77" s="206"/>
      <c r="AO77" s="206"/>
      <c r="AP77" s="206"/>
      <c r="AQ77" s="206"/>
      <c r="AR77" s="206"/>
      <c r="AS77" s="206"/>
      <c r="AT77" s="206"/>
      <c r="AU77" s="206"/>
      <c r="AV77" s="206"/>
      <c r="AW77" s="206"/>
      <c r="AX77" s="206"/>
      <c r="AY77" s="206"/>
      <c r="AZ77" s="206"/>
      <c r="BA77" s="206"/>
      <c r="BB77" s="206"/>
      <c r="BC77" s="206"/>
      <c r="BD77" s="206"/>
      <c r="BE77" s="206"/>
      <c r="BF77" s="206"/>
      <c r="BG77" s="206"/>
      <c r="BH77" s="206"/>
    </row>
    <row r="78" spans="1:60" outlineLevel="1" x14ac:dyDescent="0.25">
      <c r="A78" s="244">
        <v>46</v>
      </c>
      <c r="B78" s="245" t="s">
        <v>1402</v>
      </c>
      <c r="C78" s="255" t="s">
        <v>1403</v>
      </c>
      <c r="D78" s="246" t="s">
        <v>0</v>
      </c>
      <c r="E78" s="247">
        <v>478.8116</v>
      </c>
      <c r="F78" s="248"/>
      <c r="G78" s="249">
        <f>ROUND(E78*F78,2)</f>
        <v>0</v>
      </c>
      <c r="H78" s="248"/>
      <c r="I78" s="249">
        <f>ROUND(E78*H78,2)</f>
        <v>0</v>
      </c>
      <c r="J78" s="248"/>
      <c r="K78" s="249">
        <f>ROUND(E78*J78,2)</f>
        <v>0</v>
      </c>
      <c r="L78" s="249">
        <v>21</v>
      </c>
      <c r="M78" s="249">
        <f>G78*(1+L78/100)</f>
        <v>0</v>
      </c>
      <c r="N78" s="249">
        <v>0</v>
      </c>
      <c r="O78" s="249">
        <f>ROUND(E78*N78,2)</f>
        <v>0</v>
      </c>
      <c r="P78" s="249">
        <v>0</v>
      </c>
      <c r="Q78" s="250">
        <f>ROUND(E78*P78,2)</f>
        <v>0</v>
      </c>
      <c r="R78" s="225"/>
      <c r="S78" s="225" t="s">
        <v>276</v>
      </c>
      <c r="T78" s="225" t="s">
        <v>277</v>
      </c>
      <c r="U78" s="225">
        <v>2.3E-2</v>
      </c>
      <c r="V78" s="225">
        <f>ROUND(E78*U78,2)</f>
        <v>11.01</v>
      </c>
      <c r="W78" s="225"/>
      <c r="X78" s="206"/>
      <c r="Y78" s="206"/>
      <c r="Z78" s="206"/>
      <c r="AA78" s="206"/>
      <c r="AB78" s="206"/>
      <c r="AC78" s="206"/>
      <c r="AD78" s="206"/>
      <c r="AE78" s="206"/>
      <c r="AF78" s="206"/>
      <c r="AG78" s="206" t="s">
        <v>455</v>
      </c>
      <c r="AH78" s="206"/>
      <c r="AI78" s="206"/>
      <c r="AJ78" s="206"/>
      <c r="AK78" s="206"/>
      <c r="AL78" s="206"/>
      <c r="AM78" s="206"/>
      <c r="AN78" s="206"/>
      <c r="AO78" s="206"/>
      <c r="AP78" s="206"/>
      <c r="AQ78" s="206"/>
      <c r="AR78" s="206"/>
      <c r="AS78" s="206"/>
      <c r="AT78" s="206"/>
      <c r="AU78" s="206"/>
      <c r="AV78" s="206"/>
      <c r="AW78" s="206"/>
      <c r="AX78" s="206"/>
      <c r="AY78" s="206"/>
      <c r="AZ78" s="206"/>
      <c r="BA78" s="206"/>
      <c r="BB78" s="206"/>
      <c r="BC78" s="206"/>
      <c r="BD78" s="206"/>
      <c r="BE78" s="206"/>
      <c r="BF78" s="206"/>
      <c r="BG78" s="206"/>
      <c r="BH78" s="206"/>
    </row>
    <row r="79" spans="1:60" x14ac:dyDescent="0.25">
      <c r="A79" s="231" t="s">
        <v>271</v>
      </c>
      <c r="B79" s="232" t="s">
        <v>234</v>
      </c>
      <c r="C79" s="252" t="s">
        <v>235</v>
      </c>
      <c r="D79" s="233"/>
      <c r="E79" s="234"/>
      <c r="F79" s="235"/>
      <c r="G79" s="235">
        <f>SUMIF(AG80:AG83,"&lt;&gt;NOR",G80:G83)</f>
        <v>0</v>
      </c>
      <c r="H79" s="235"/>
      <c r="I79" s="235">
        <f>SUM(I80:I83)</f>
        <v>0</v>
      </c>
      <c r="J79" s="235"/>
      <c r="K79" s="235">
        <f>SUM(K80:K83)</f>
        <v>0</v>
      </c>
      <c r="L79" s="235"/>
      <c r="M79" s="235">
        <f>SUM(M80:M83)</f>
        <v>0</v>
      </c>
      <c r="N79" s="235"/>
      <c r="O79" s="235">
        <f>SUM(O80:O83)</f>
        <v>0.17</v>
      </c>
      <c r="P79" s="235"/>
      <c r="Q79" s="236">
        <f>SUM(Q80:Q83)</f>
        <v>0</v>
      </c>
      <c r="R79" s="230"/>
      <c r="S79" s="230"/>
      <c r="T79" s="230"/>
      <c r="U79" s="230"/>
      <c r="V79" s="230">
        <f>SUM(V80:V83)</f>
        <v>161.13999999999999</v>
      </c>
      <c r="W79" s="230"/>
      <c r="AG79" t="s">
        <v>272</v>
      </c>
    </row>
    <row r="80" spans="1:60" ht="20.399999999999999" outlineLevel="1" x14ac:dyDescent="0.25">
      <c r="A80" s="237">
        <v>47</v>
      </c>
      <c r="B80" s="238" t="s">
        <v>1404</v>
      </c>
      <c r="C80" s="253" t="s">
        <v>1405</v>
      </c>
      <c r="D80" s="239" t="s">
        <v>314</v>
      </c>
      <c r="E80" s="240">
        <v>1074.26</v>
      </c>
      <c r="F80" s="241"/>
      <c r="G80" s="242">
        <f>ROUND(E80*F80,2)</f>
        <v>0</v>
      </c>
      <c r="H80" s="241"/>
      <c r="I80" s="242">
        <f>ROUND(E80*H80,2)</f>
        <v>0</v>
      </c>
      <c r="J80" s="241"/>
      <c r="K80" s="242">
        <f>ROUND(E80*J80,2)</f>
        <v>0</v>
      </c>
      <c r="L80" s="242">
        <v>21</v>
      </c>
      <c r="M80" s="242">
        <f>G80*(1+L80/100)</f>
        <v>0</v>
      </c>
      <c r="N80" s="242">
        <v>1.6000000000000001E-4</v>
      </c>
      <c r="O80" s="242">
        <f>ROUND(E80*N80,2)</f>
        <v>0.17</v>
      </c>
      <c r="P80" s="242">
        <v>0</v>
      </c>
      <c r="Q80" s="243">
        <f>ROUND(E80*P80,2)</f>
        <v>0</v>
      </c>
      <c r="R80" s="225"/>
      <c r="S80" s="225" t="s">
        <v>276</v>
      </c>
      <c r="T80" s="225" t="s">
        <v>277</v>
      </c>
      <c r="U80" s="225">
        <v>0.15</v>
      </c>
      <c r="V80" s="225">
        <f>ROUND(E80*U80,2)</f>
        <v>161.13999999999999</v>
      </c>
      <c r="W80" s="225"/>
      <c r="X80" s="206"/>
      <c r="Y80" s="206"/>
      <c r="Z80" s="206"/>
      <c r="AA80" s="206"/>
      <c r="AB80" s="206"/>
      <c r="AC80" s="206"/>
      <c r="AD80" s="206"/>
      <c r="AE80" s="206"/>
      <c r="AF80" s="206"/>
      <c r="AG80" s="206" t="s">
        <v>659</v>
      </c>
      <c r="AH80" s="206"/>
      <c r="AI80" s="206"/>
      <c r="AJ80" s="206"/>
      <c r="AK80" s="206"/>
      <c r="AL80" s="206"/>
      <c r="AM80" s="206"/>
      <c r="AN80" s="206"/>
      <c r="AO80" s="206"/>
      <c r="AP80" s="206"/>
      <c r="AQ80" s="206"/>
      <c r="AR80" s="206"/>
      <c r="AS80" s="206"/>
      <c r="AT80" s="206"/>
      <c r="AU80" s="206"/>
      <c r="AV80" s="206"/>
      <c r="AW80" s="206"/>
      <c r="AX80" s="206"/>
      <c r="AY80" s="206"/>
      <c r="AZ80" s="206"/>
      <c r="BA80" s="206"/>
      <c r="BB80" s="206"/>
      <c r="BC80" s="206"/>
      <c r="BD80" s="206"/>
      <c r="BE80" s="206"/>
      <c r="BF80" s="206"/>
      <c r="BG80" s="206"/>
      <c r="BH80" s="206"/>
    </row>
    <row r="81" spans="1:60" outlineLevel="1" x14ac:dyDescent="0.25">
      <c r="A81" s="223"/>
      <c r="B81" s="224"/>
      <c r="C81" s="254" t="s">
        <v>1406</v>
      </c>
      <c r="D81" s="226"/>
      <c r="E81" s="227">
        <v>695</v>
      </c>
      <c r="F81" s="225"/>
      <c r="G81" s="225"/>
      <c r="H81" s="225"/>
      <c r="I81" s="225"/>
      <c r="J81" s="225"/>
      <c r="K81" s="225"/>
      <c r="L81" s="225"/>
      <c r="M81" s="225"/>
      <c r="N81" s="225"/>
      <c r="O81" s="225"/>
      <c r="P81" s="225"/>
      <c r="Q81" s="225"/>
      <c r="R81" s="225"/>
      <c r="S81" s="225"/>
      <c r="T81" s="225"/>
      <c r="U81" s="225"/>
      <c r="V81" s="225"/>
      <c r="W81" s="225"/>
      <c r="X81" s="206"/>
      <c r="Y81" s="206"/>
      <c r="Z81" s="206"/>
      <c r="AA81" s="206"/>
      <c r="AB81" s="206"/>
      <c r="AC81" s="206"/>
      <c r="AD81" s="206"/>
      <c r="AE81" s="206"/>
      <c r="AF81" s="206"/>
      <c r="AG81" s="206" t="s">
        <v>280</v>
      </c>
      <c r="AH81" s="206">
        <v>0</v>
      </c>
      <c r="AI81" s="206"/>
      <c r="AJ81" s="206"/>
      <c r="AK81" s="206"/>
      <c r="AL81" s="206"/>
      <c r="AM81" s="206"/>
      <c r="AN81" s="206"/>
      <c r="AO81" s="206"/>
      <c r="AP81" s="206"/>
      <c r="AQ81" s="206"/>
      <c r="AR81" s="206"/>
      <c r="AS81" s="206"/>
      <c r="AT81" s="206"/>
      <c r="AU81" s="206"/>
      <c r="AV81" s="206"/>
      <c r="AW81" s="206"/>
      <c r="AX81" s="206"/>
      <c r="AY81" s="206"/>
      <c r="AZ81" s="206"/>
      <c r="BA81" s="206"/>
      <c r="BB81" s="206"/>
      <c r="BC81" s="206"/>
      <c r="BD81" s="206"/>
      <c r="BE81" s="206"/>
      <c r="BF81" s="206"/>
      <c r="BG81" s="206"/>
      <c r="BH81" s="206"/>
    </row>
    <row r="82" spans="1:60" outlineLevel="1" x14ac:dyDescent="0.25">
      <c r="A82" s="223"/>
      <c r="B82" s="224"/>
      <c r="C82" s="254" t="s">
        <v>1407</v>
      </c>
      <c r="D82" s="226"/>
      <c r="E82" s="227">
        <v>288.95999999999998</v>
      </c>
      <c r="F82" s="225"/>
      <c r="G82" s="225"/>
      <c r="H82" s="225"/>
      <c r="I82" s="225"/>
      <c r="J82" s="225"/>
      <c r="K82" s="225"/>
      <c r="L82" s="225"/>
      <c r="M82" s="225"/>
      <c r="N82" s="225"/>
      <c r="O82" s="225"/>
      <c r="P82" s="225"/>
      <c r="Q82" s="225"/>
      <c r="R82" s="225"/>
      <c r="S82" s="225"/>
      <c r="T82" s="225"/>
      <c r="U82" s="225"/>
      <c r="V82" s="225"/>
      <c r="W82" s="225"/>
      <c r="X82" s="206"/>
      <c r="Y82" s="206"/>
      <c r="Z82" s="206"/>
      <c r="AA82" s="206"/>
      <c r="AB82" s="206"/>
      <c r="AC82" s="206"/>
      <c r="AD82" s="206"/>
      <c r="AE82" s="206"/>
      <c r="AF82" s="206"/>
      <c r="AG82" s="206" t="s">
        <v>280</v>
      </c>
      <c r="AH82" s="206">
        <v>0</v>
      </c>
      <c r="AI82" s="206"/>
      <c r="AJ82" s="206"/>
      <c r="AK82" s="206"/>
      <c r="AL82" s="206"/>
      <c r="AM82" s="206"/>
      <c r="AN82" s="206"/>
      <c r="AO82" s="206"/>
      <c r="AP82" s="206"/>
      <c r="AQ82" s="206"/>
      <c r="AR82" s="206"/>
      <c r="AS82" s="206"/>
      <c r="AT82" s="206"/>
      <c r="AU82" s="206"/>
      <c r="AV82" s="206"/>
      <c r="AW82" s="206"/>
      <c r="AX82" s="206"/>
      <c r="AY82" s="206"/>
      <c r="AZ82" s="206"/>
      <c r="BA82" s="206"/>
      <c r="BB82" s="206"/>
      <c r="BC82" s="206"/>
      <c r="BD82" s="206"/>
      <c r="BE82" s="206"/>
      <c r="BF82" s="206"/>
      <c r="BG82" s="206"/>
      <c r="BH82" s="206"/>
    </row>
    <row r="83" spans="1:60" outlineLevel="1" x14ac:dyDescent="0.25">
      <c r="A83" s="223"/>
      <c r="B83" s="224"/>
      <c r="C83" s="254" t="s">
        <v>1408</v>
      </c>
      <c r="D83" s="226"/>
      <c r="E83" s="227">
        <v>90.3</v>
      </c>
      <c r="F83" s="225"/>
      <c r="G83" s="225"/>
      <c r="H83" s="225"/>
      <c r="I83" s="225"/>
      <c r="J83" s="225"/>
      <c r="K83" s="225"/>
      <c r="L83" s="225"/>
      <c r="M83" s="225"/>
      <c r="N83" s="225"/>
      <c r="O83" s="225"/>
      <c r="P83" s="225"/>
      <c r="Q83" s="225"/>
      <c r="R83" s="225"/>
      <c r="S83" s="225"/>
      <c r="T83" s="225"/>
      <c r="U83" s="225"/>
      <c r="V83" s="225"/>
      <c r="W83" s="225"/>
      <c r="X83" s="206"/>
      <c r="Y83" s="206"/>
      <c r="Z83" s="206"/>
      <c r="AA83" s="206"/>
      <c r="AB83" s="206"/>
      <c r="AC83" s="206"/>
      <c r="AD83" s="206"/>
      <c r="AE83" s="206"/>
      <c r="AF83" s="206"/>
      <c r="AG83" s="206" t="s">
        <v>280</v>
      </c>
      <c r="AH83" s="206">
        <v>0</v>
      </c>
      <c r="AI83" s="206"/>
      <c r="AJ83" s="206"/>
      <c r="AK83" s="206"/>
      <c r="AL83" s="206"/>
      <c r="AM83" s="206"/>
      <c r="AN83" s="206"/>
      <c r="AO83" s="206"/>
      <c r="AP83" s="206"/>
      <c r="AQ83" s="206"/>
      <c r="AR83" s="206"/>
      <c r="AS83" s="206"/>
      <c r="AT83" s="206"/>
      <c r="AU83" s="206"/>
      <c r="AV83" s="206"/>
      <c r="AW83" s="206"/>
      <c r="AX83" s="206"/>
      <c r="AY83" s="206"/>
      <c r="AZ83" s="206"/>
      <c r="BA83" s="206"/>
      <c r="BB83" s="206"/>
      <c r="BC83" s="206"/>
      <c r="BD83" s="206"/>
      <c r="BE83" s="206"/>
      <c r="BF83" s="206"/>
      <c r="BG83" s="206"/>
      <c r="BH83" s="206"/>
    </row>
    <row r="84" spans="1:60" x14ac:dyDescent="0.25">
      <c r="A84" s="231" t="s">
        <v>271</v>
      </c>
      <c r="B84" s="232" t="s">
        <v>245</v>
      </c>
      <c r="C84" s="252" t="s">
        <v>29</v>
      </c>
      <c r="D84" s="233"/>
      <c r="E84" s="234"/>
      <c r="F84" s="235"/>
      <c r="G84" s="235">
        <f>SUMIF(AG85:AG91,"&lt;&gt;NOR",G85:G91)</f>
        <v>0</v>
      </c>
      <c r="H84" s="235"/>
      <c r="I84" s="235">
        <f>SUM(I85:I91)</f>
        <v>0</v>
      </c>
      <c r="J84" s="235"/>
      <c r="K84" s="235">
        <f>SUM(K85:K91)</f>
        <v>0</v>
      </c>
      <c r="L84" s="235"/>
      <c r="M84" s="235">
        <f>SUM(M85:M91)</f>
        <v>0</v>
      </c>
      <c r="N84" s="235"/>
      <c r="O84" s="235">
        <f>SUM(O85:O91)</f>
        <v>0</v>
      </c>
      <c r="P84" s="235"/>
      <c r="Q84" s="236">
        <f>SUM(Q85:Q91)</f>
        <v>0</v>
      </c>
      <c r="R84" s="230"/>
      <c r="S84" s="230"/>
      <c r="T84" s="230"/>
      <c r="U84" s="230"/>
      <c r="V84" s="230">
        <f>SUM(V85:V91)</f>
        <v>0</v>
      </c>
      <c r="W84" s="230"/>
      <c r="AG84" t="s">
        <v>272</v>
      </c>
    </row>
    <row r="85" spans="1:60" outlineLevel="1" x14ac:dyDescent="0.25">
      <c r="A85" s="244">
        <v>48</v>
      </c>
      <c r="B85" s="245" t="s">
        <v>900</v>
      </c>
      <c r="C85" s="255" t="s">
        <v>901</v>
      </c>
      <c r="D85" s="246" t="s">
        <v>902</v>
      </c>
      <c r="E85" s="247">
        <v>1</v>
      </c>
      <c r="F85" s="248"/>
      <c r="G85" s="249">
        <f>ROUND(E85*F85,2)</f>
        <v>0</v>
      </c>
      <c r="H85" s="248"/>
      <c r="I85" s="249">
        <f>ROUND(E85*H85,2)</f>
        <v>0</v>
      </c>
      <c r="J85" s="248"/>
      <c r="K85" s="249">
        <f>ROUND(E85*J85,2)</f>
        <v>0</v>
      </c>
      <c r="L85" s="249">
        <v>21</v>
      </c>
      <c r="M85" s="249">
        <f>G85*(1+L85/100)</f>
        <v>0</v>
      </c>
      <c r="N85" s="249">
        <v>0</v>
      </c>
      <c r="O85" s="249">
        <f>ROUND(E85*N85,2)</f>
        <v>0</v>
      </c>
      <c r="P85" s="249">
        <v>0</v>
      </c>
      <c r="Q85" s="250">
        <f>ROUND(E85*P85,2)</f>
        <v>0</v>
      </c>
      <c r="R85" s="225"/>
      <c r="S85" s="225" t="s">
        <v>276</v>
      </c>
      <c r="T85" s="225" t="s">
        <v>277</v>
      </c>
      <c r="U85" s="225">
        <v>0</v>
      </c>
      <c r="V85" s="225">
        <f>ROUND(E85*U85,2)</f>
        <v>0</v>
      </c>
      <c r="W85" s="225"/>
      <c r="X85" s="206"/>
      <c r="Y85" s="206"/>
      <c r="Z85" s="206"/>
      <c r="AA85" s="206"/>
      <c r="AB85" s="206"/>
      <c r="AC85" s="206"/>
      <c r="AD85" s="206"/>
      <c r="AE85" s="206"/>
      <c r="AF85" s="206"/>
      <c r="AG85" s="206" t="s">
        <v>903</v>
      </c>
      <c r="AH85" s="206"/>
      <c r="AI85" s="206"/>
      <c r="AJ85" s="206"/>
      <c r="AK85" s="206"/>
      <c r="AL85" s="206"/>
      <c r="AM85" s="206"/>
      <c r="AN85" s="206"/>
      <c r="AO85" s="206"/>
      <c r="AP85" s="206"/>
      <c r="AQ85" s="206"/>
      <c r="AR85" s="206"/>
      <c r="AS85" s="206"/>
      <c r="AT85" s="206"/>
      <c r="AU85" s="206"/>
      <c r="AV85" s="206"/>
      <c r="AW85" s="206"/>
      <c r="AX85" s="206"/>
      <c r="AY85" s="206"/>
      <c r="AZ85" s="206"/>
      <c r="BA85" s="206"/>
      <c r="BB85" s="206"/>
      <c r="BC85" s="206"/>
      <c r="BD85" s="206"/>
      <c r="BE85" s="206"/>
      <c r="BF85" s="206"/>
      <c r="BG85" s="206"/>
      <c r="BH85" s="206"/>
    </row>
    <row r="86" spans="1:60" outlineLevel="1" x14ac:dyDescent="0.25">
      <c r="A86" s="244">
        <v>49</v>
      </c>
      <c r="B86" s="245" t="s">
        <v>904</v>
      </c>
      <c r="C86" s="255" t="s">
        <v>905</v>
      </c>
      <c r="D86" s="246" t="s">
        <v>902</v>
      </c>
      <c r="E86" s="247">
        <v>1</v>
      </c>
      <c r="F86" s="248"/>
      <c r="G86" s="249">
        <f>ROUND(E86*F86,2)</f>
        <v>0</v>
      </c>
      <c r="H86" s="248"/>
      <c r="I86" s="249">
        <f>ROUND(E86*H86,2)</f>
        <v>0</v>
      </c>
      <c r="J86" s="248"/>
      <c r="K86" s="249">
        <f>ROUND(E86*J86,2)</f>
        <v>0</v>
      </c>
      <c r="L86" s="249">
        <v>21</v>
      </c>
      <c r="M86" s="249">
        <f>G86*(1+L86/100)</f>
        <v>0</v>
      </c>
      <c r="N86" s="249">
        <v>0</v>
      </c>
      <c r="O86" s="249">
        <f>ROUND(E86*N86,2)</f>
        <v>0</v>
      </c>
      <c r="P86" s="249">
        <v>0</v>
      </c>
      <c r="Q86" s="250">
        <f>ROUND(E86*P86,2)</f>
        <v>0</v>
      </c>
      <c r="R86" s="225"/>
      <c r="S86" s="225" t="s">
        <v>289</v>
      </c>
      <c r="T86" s="225" t="s">
        <v>277</v>
      </c>
      <c r="U86" s="225">
        <v>0</v>
      </c>
      <c r="V86" s="225">
        <f>ROUND(E86*U86,2)</f>
        <v>0</v>
      </c>
      <c r="W86" s="225"/>
      <c r="X86" s="206"/>
      <c r="Y86" s="206"/>
      <c r="Z86" s="206"/>
      <c r="AA86" s="206"/>
      <c r="AB86" s="206"/>
      <c r="AC86" s="206"/>
      <c r="AD86" s="206"/>
      <c r="AE86" s="206"/>
      <c r="AF86" s="206"/>
      <c r="AG86" s="206" t="s">
        <v>903</v>
      </c>
      <c r="AH86" s="206"/>
      <c r="AI86" s="206"/>
      <c r="AJ86" s="206"/>
      <c r="AK86" s="206"/>
      <c r="AL86" s="206"/>
      <c r="AM86" s="206"/>
      <c r="AN86" s="206"/>
      <c r="AO86" s="206"/>
      <c r="AP86" s="206"/>
      <c r="AQ86" s="206"/>
      <c r="AR86" s="206"/>
      <c r="AS86" s="206"/>
      <c r="AT86" s="206"/>
      <c r="AU86" s="206"/>
      <c r="AV86" s="206"/>
      <c r="AW86" s="206"/>
      <c r="AX86" s="206"/>
      <c r="AY86" s="206"/>
      <c r="AZ86" s="206"/>
      <c r="BA86" s="206"/>
      <c r="BB86" s="206"/>
      <c r="BC86" s="206"/>
      <c r="BD86" s="206"/>
      <c r="BE86" s="206"/>
      <c r="BF86" s="206"/>
      <c r="BG86" s="206"/>
      <c r="BH86" s="206"/>
    </row>
    <row r="87" spans="1:60" ht="30.6" outlineLevel="1" x14ac:dyDescent="0.25">
      <c r="A87" s="244">
        <v>50</v>
      </c>
      <c r="B87" s="245" t="s">
        <v>906</v>
      </c>
      <c r="C87" s="255" t="s">
        <v>907</v>
      </c>
      <c r="D87" s="246" t="s">
        <v>902</v>
      </c>
      <c r="E87" s="247">
        <v>1</v>
      </c>
      <c r="F87" s="248"/>
      <c r="G87" s="249">
        <f>ROUND(E87*F87,2)</f>
        <v>0</v>
      </c>
      <c r="H87" s="248"/>
      <c r="I87" s="249">
        <f>ROUND(E87*H87,2)</f>
        <v>0</v>
      </c>
      <c r="J87" s="248"/>
      <c r="K87" s="249">
        <f>ROUND(E87*J87,2)</f>
        <v>0</v>
      </c>
      <c r="L87" s="249">
        <v>21</v>
      </c>
      <c r="M87" s="249">
        <f>G87*(1+L87/100)</f>
        <v>0</v>
      </c>
      <c r="N87" s="249">
        <v>0</v>
      </c>
      <c r="O87" s="249">
        <f>ROUND(E87*N87,2)</f>
        <v>0</v>
      </c>
      <c r="P87" s="249">
        <v>0</v>
      </c>
      <c r="Q87" s="250">
        <f>ROUND(E87*P87,2)</f>
        <v>0</v>
      </c>
      <c r="R87" s="225"/>
      <c r="S87" s="225" t="s">
        <v>289</v>
      </c>
      <c r="T87" s="225" t="s">
        <v>277</v>
      </c>
      <c r="U87" s="225">
        <v>0</v>
      </c>
      <c r="V87" s="225">
        <f>ROUND(E87*U87,2)</f>
        <v>0</v>
      </c>
      <c r="W87" s="225"/>
      <c r="X87" s="206"/>
      <c r="Y87" s="206"/>
      <c r="Z87" s="206"/>
      <c r="AA87" s="206"/>
      <c r="AB87" s="206"/>
      <c r="AC87" s="206"/>
      <c r="AD87" s="206"/>
      <c r="AE87" s="206"/>
      <c r="AF87" s="206"/>
      <c r="AG87" s="206" t="s">
        <v>903</v>
      </c>
      <c r="AH87" s="206"/>
      <c r="AI87" s="206"/>
      <c r="AJ87" s="206"/>
      <c r="AK87" s="206"/>
      <c r="AL87" s="206"/>
      <c r="AM87" s="206"/>
      <c r="AN87" s="206"/>
      <c r="AO87" s="206"/>
      <c r="AP87" s="206"/>
      <c r="AQ87" s="206"/>
      <c r="AR87" s="206"/>
      <c r="AS87" s="206"/>
      <c r="AT87" s="206"/>
      <c r="AU87" s="206"/>
      <c r="AV87" s="206"/>
      <c r="AW87" s="206"/>
      <c r="AX87" s="206"/>
      <c r="AY87" s="206"/>
      <c r="AZ87" s="206"/>
      <c r="BA87" s="206"/>
      <c r="BB87" s="206"/>
      <c r="BC87" s="206"/>
      <c r="BD87" s="206"/>
      <c r="BE87" s="206"/>
      <c r="BF87" s="206"/>
      <c r="BG87" s="206"/>
      <c r="BH87" s="206"/>
    </row>
    <row r="88" spans="1:60" outlineLevel="1" x14ac:dyDescent="0.25">
      <c r="A88" s="244">
        <v>51</v>
      </c>
      <c r="B88" s="245" t="s">
        <v>908</v>
      </c>
      <c r="C88" s="255" t="s">
        <v>909</v>
      </c>
      <c r="D88" s="246" t="s">
        <v>902</v>
      </c>
      <c r="E88" s="247">
        <v>1</v>
      </c>
      <c r="F88" s="248"/>
      <c r="G88" s="249">
        <f>ROUND(E88*F88,2)</f>
        <v>0</v>
      </c>
      <c r="H88" s="248"/>
      <c r="I88" s="249">
        <f>ROUND(E88*H88,2)</f>
        <v>0</v>
      </c>
      <c r="J88" s="248"/>
      <c r="K88" s="249">
        <f>ROUND(E88*J88,2)</f>
        <v>0</v>
      </c>
      <c r="L88" s="249">
        <v>21</v>
      </c>
      <c r="M88" s="249">
        <f>G88*(1+L88/100)</f>
        <v>0</v>
      </c>
      <c r="N88" s="249">
        <v>0</v>
      </c>
      <c r="O88" s="249">
        <f>ROUND(E88*N88,2)</f>
        <v>0</v>
      </c>
      <c r="P88" s="249">
        <v>0</v>
      </c>
      <c r="Q88" s="250">
        <f>ROUND(E88*P88,2)</f>
        <v>0</v>
      </c>
      <c r="R88" s="225"/>
      <c r="S88" s="225" t="s">
        <v>289</v>
      </c>
      <c r="T88" s="225" t="s">
        <v>277</v>
      </c>
      <c r="U88" s="225">
        <v>0</v>
      </c>
      <c r="V88" s="225">
        <f>ROUND(E88*U88,2)</f>
        <v>0</v>
      </c>
      <c r="W88" s="225"/>
      <c r="X88" s="206"/>
      <c r="Y88" s="206"/>
      <c r="Z88" s="206"/>
      <c r="AA88" s="206"/>
      <c r="AB88" s="206"/>
      <c r="AC88" s="206"/>
      <c r="AD88" s="206"/>
      <c r="AE88" s="206"/>
      <c r="AF88" s="206"/>
      <c r="AG88" s="206" t="s">
        <v>903</v>
      </c>
      <c r="AH88" s="206"/>
      <c r="AI88" s="206"/>
      <c r="AJ88" s="206"/>
      <c r="AK88" s="206"/>
      <c r="AL88" s="206"/>
      <c r="AM88" s="206"/>
      <c r="AN88" s="206"/>
      <c r="AO88" s="206"/>
      <c r="AP88" s="206"/>
      <c r="AQ88" s="206"/>
      <c r="AR88" s="206"/>
      <c r="AS88" s="206"/>
      <c r="AT88" s="206"/>
      <c r="AU88" s="206"/>
      <c r="AV88" s="206"/>
      <c r="AW88" s="206"/>
      <c r="AX88" s="206"/>
      <c r="AY88" s="206"/>
      <c r="AZ88" s="206"/>
      <c r="BA88" s="206"/>
      <c r="BB88" s="206"/>
      <c r="BC88" s="206"/>
      <c r="BD88" s="206"/>
      <c r="BE88" s="206"/>
      <c r="BF88" s="206"/>
      <c r="BG88" s="206"/>
      <c r="BH88" s="206"/>
    </row>
    <row r="89" spans="1:60" outlineLevel="1" x14ac:dyDescent="0.25">
      <c r="A89" s="244">
        <v>52</v>
      </c>
      <c r="B89" s="245" t="s">
        <v>910</v>
      </c>
      <c r="C89" s="255" t="s">
        <v>911</v>
      </c>
      <c r="D89" s="246" t="s">
        <v>902</v>
      </c>
      <c r="E89" s="247">
        <v>1</v>
      </c>
      <c r="F89" s="248"/>
      <c r="G89" s="249">
        <f>ROUND(E89*F89,2)</f>
        <v>0</v>
      </c>
      <c r="H89" s="248"/>
      <c r="I89" s="249">
        <f>ROUND(E89*H89,2)</f>
        <v>0</v>
      </c>
      <c r="J89" s="248"/>
      <c r="K89" s="249">
        <f>ROUND(E89*J89,2)</f>
        <v>0</v>
      </c>
      <c r="L89" s="249">
        <v>21</v>
      </c>
      <c r="M89" s="249">
        <f>G89*(1+L89/100)</f>
        <v>0</v>
      </c>
      <c r="N89" s="249">
        <v>0</v>
      </c>
      <c r="O89" s="249">
        <f>ROUND(E89*N89,2)</f>
        <v>0</v>
      </c>
      <c r="P89" s="249">
        <v>0</v>
      </c>
      <c r="Q89" s="250">
        <f>ROUND(E89*P89,2)</f>
        <v>0</v>
      </c>
      <c r="R89" s="225"/>
      <c r="S89" s="225" t="s">
        <v>289</v>
      </c>
      <c r="T89" s="225" t="s">
        <v>277</v>
      </c>
      <c r="U89" s="225">
        <v>0</v>
      </c>
      <c r="V89" s="225">
        <f>ROUND(E89*U89,2)</f>
        <v>0</v>
      </c>
      <c r="W89" s="225"/>
      <c r="X89" s="206"/>
      <c r="Y89" s="206"/>
      <c r="Z89" s="206"/>
      <c r="AA89" s="206"/>
      <c r="AB89" s="206"/>
      <c r="AC89" s="206"/>
      <c r="AD89" s="206"/>
      <c r="AE89" s="206"/>
      <c r="AF89" s="206"/>
      <c r="AG89" s="206" t="s">
        <v>903</v>
      </c>
      <c r="AH89" s="206"/>
      <c r="AI89" s="206"/>
      <c r="AJ89" s="206"/>
      <c r="AK89" s="206"/>
      <c r="AL89" s="206"/>
      <c r="AM89" s="206"/>
      <c r="AN89" s="206"/>
      <c r="AO89" s="206"/>
      <c r="AP89" s="206"/>
      <c r="AQ89" s="206"/>
      <c r="AR89" s="206"/>
      <c r="AS89" s="206"/>
      <c r="AT89" s="206"/>
      <c r="AU89" s="206"/>
      <c r="AV89" s="206"/>
      <c r="AW89" s="206"/>
      <c r="AX89" s="206"/>
      <c r="AY89" s="206"/>
      <c r="AZ89" s="206"/>
      <c r="BA89" s="206"/>
      <c r="BB89" s="206"/>
      <c r="BC89" s="206"/>
      <c r="BD89" s="206"/>
      <c r="BE89" s="206"/>
      <c r="BF89" s="206"/>
      <c r="BG89" s="206"/>
      <c r="BH89" s="206"/>
    </row>
    <row r="90" spans="1:60" ht="20.399999999999999" outlineLevel="1" x14ac:dyDescent="0.25">
      <c r="A90" s="244">
        <v>53</v>
      </c>
      <c r="B90" s="245" t="s">
        <v>912</v>
      </c>
      <c r="C90" s="255" t="s">
        <v>913</v>
      </c>
      <c r="D90" s="246" t="s">
        <v>902</v>
      </c>
      <c r="E90" s="247">
        <v>1</v>
      </c>
      <c r="F90" s="248"/>
      <c r="G90" s="249">
        <f>ROUND(E90*F90,2)</f>
        <v>0</v>
      </c>
      <c r="H90" s="248"/>
      <c r="I90" s="249">
        <f>ROUND(E90*H90,2)</f>
        <v>0</v>
      </c>
      <c r="J90" s="248"/>
      <c r="K90" s="249">
        <f>ROUND(E90*J90,2)</f>
        <v>0</v>
      </c>
      <c r="L90" s="249">
        <v>21</v>
      </c>
      <c r="M90" s="249">
        <f>G90*(1+L90/100)</f>
        <v>0</v>
      </c>
      <c r="N90" s="249">
        <v>0</v>
      </c>
      <c r="O90" s="249">
        <f>ROUND(E90*N90,2)</f>
        <v>0</v>
      </c>
      <c r="P90" s="249">
        <v>0</v>
      </c>
      <c r="Q90" s="250">
        <f>ROUND(E90*P90,2)</f>
        <v>0</v>
      </c>
      <c r="R90" s="225"/>
      <c r="S90" s="225" t="s">
        <v>289</v>
      </c>
      <c r="T90" s="225" t="s">
        <v>277</v>
      </c>
      <c r="U90" s="225">
        <v>0</v>
      </c>
      <c r="V90" s="225">
        <f>ROUND(E90*U90,2)</f>
        <v>0</v>
      </c>
      <c r="W90" s="225"/>
      <c r="X90" s="206"/>
      <c r="Y90" s="206"/>
      <c r="Z90" s="206"/>
      <c r="AA90" s="206"/>
      <c r="AB90" s="206"/>
      <c r="AC90" s="206"/>
      <c r="AD90" s="206"/>
      <c r="AE90" s="206"/>
      <c r="AF90" s="206"/>
      <c r="AG90" s="206" t="s">
        <v>903</v>
      </c>
      <c r="AH90" s="206"/>
      <c r="AI90" s="206"/>
      <c r="AJ90" s="206"/>
      <c r="AK90" s="206"/>
      <c r="AL90" s="206"/>
      <c r="AM90" s="206"/>
      <c r="AN90" s="206"/>
      <c r="AO90" s="206"/>
      <c r="AP90" s="206"/>
      <c r="AQ90" s="206"/>
      <c r="AR90" s="206"/>
      <c r="AS90" s="206"/>
      <c r="AT90" s="206"/>
      <c r="AU90" s="206"/>
      <c r="AV90" s="206"/>
      <c r="AW90" s="206"/>
      <c r="AX90" s="206"/>
      <c r="AY90" s="206"/>
      <c r="AZ90" s="206"/>
      <c r="BA90" s="206"/>
      <c r="BB90" s="206"/>
      <c r="BC90" s="206"/>
      <c r="BD90" s="206"/>
      <c r="BE90" s="206"/>
      <c r="BF90" s="206"/>
      <c r="BG90" s="206"/>
      <c r="BH90" s="206"/>
    </row>
    <row r="91" spans="1:60" outlineLevel="1" x14ac:dyDescent="0.25">
      <c r="A91" s="237">
        <v>54</v>
      </c>
      <c r="B91" s="238" t="s">
        <v>914</v>
      </c>
      <c r="C91" s="253" t="s">
        <v>915</v>
      </c>
      <c r="D91" s="239" t="s">
        <v>902</v>
      </c>
      <c r="E91" s="240">
        <v>1</v>
      </c>
      <c r="F91" s="241"/>
      <c r="G91" s="242">
        <f>ROUND(E91*F91,2)</f>
        <v>0</v>
      </c>
      <c r="H91" s="241"/>
      <c r="I91" s="242">
        <f>ROUND(E91*H91,2)</f>
        <v>0</v>
      </c>
      <c r="J91" s="241"/>
      <c r="K91" s="242">
        <f>ROUND(E91*J91,2)</f>
        <v>0</v>
      </c>
      <c r="L91" s="242">
        <v>21</v>
      </c>
      <c r="M91" s="242">
        <f>G91*(1+L91/100)</f>
        <v>0</v>
      </c>
      <c r="N91" s="242">
        <v>0</v>
      </c>
      <c r="O91" s="242">
        <f>ROUND(E91*N91,2)</f>
        <v>0</v>
      </c>
      <c r="P91" s="242">
        <v>0</v>
      </c>
      <c r="Q91" s="243">
        <f>ROUND(E91*P91,2)</f>
        <v>0</v>
      </c>
      <c r="R91" s="225"/>
      <c r="S91" s="225" t="s">
        <v>289</v>
      </c>
      <c r="T91" s="225" t="s">
        <v>277</v>
      </c>
      <c r="U91" s="225">
        <v>0</v>
      </c>
      <c r="V91" s="225">
        <f>ROUND(E91*U91,2)</f>
        <v>0</v>
      </c>
      <c r="W91" s="225"/>
      <c r="X91" s="206"/>
      <c r="Y91" s="206"/>
      <c r="Z91" s="206"/>
      <c r="AA91" s="206"/>
      <c r="AB91" s="206"/>
      <c r="AC91" s="206"/>
      <c r="AD91" s="206"/>
      <c r="AE91" s="206"/>
      <c r="AF91" s="206"/>
      <c r="AG91" s="206" t="s">
        <v>903</v>
      </c>
      <c r="AH91" s="206"/>
      <c r="AI91" s="206"/>
      <c r="AJ91" s="206"/>
      <c r="AK91" s="206"/>
      <c r="AL91" s="206"/>
      <c r="AM91" s="206"/>
      <c r="AN91" s="206"/>
      <c r="AO91" s="206"/>
      <c r="AP91" s="206"/>
      <c r="AQ91" s="206"/>
      <c r="AR91" s="206"/>
      <c r="AS91" s="206"/>
      <c r="AT91" s="206"/>
      <c r="AU91" s="206"/>
      <c r="AV91" s="206"/>
      <c r="AW91" s="206"/>
      <c r="AX91" s="206"/>
      <c r="AY91" s="206"/>
      <c r="AZ91" s="206"/>
      <c r="BA91" s="206"/>
      <c r="BB91" s="206"/>
      <c r="BC91" s="206"/>
      <c r="BD91" s="206"/>
      <c r="BE91" s="206"/>
      <c r="BF91" s="206"/>
      <c r="BG91" s="206"/>
      <c r="BH91" s="206"/>
    </row>
    <row r="92" spans="1:60" x14ac:dyDescent="0.25">
      <c r="A92" s="5"/>
      <c r="B92" s="6"/>
      <c r="C92" s="258"/>
      <c r="D92" s="8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AE92">
        <v>15</v>
      </c>
      <c r="AF92">
        <v>21</v>
      </c>
    </row>
    <row r="93" spans="1:60" x14ac:dyDescent="0.25">
      <c r="A93" s="209"/>
      <c r="B93" s="210" t="s">
        <v>31</v>
      </c>
      <c r="C93" s="259"/>
      <c r="D93" s="211"/>
      <c r="E93" s="212"/>
      <c r="F93" s="212"/>
      <c r="G93" s="251">
        <f>G8+G11+G19+G23+G31+G73+G79+G84</f>
        <v>0</v>
      </c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AE93">
        <f>SUMIF(L7:L91,AE92,G7:G91)</f>
        <v>0</v>
      </c>
      <c r="AF93">
        <f>SUMIF(L7:L91,AF92,G7:G91)</f>
        <v>0</v>
      </c>
      <c r="AG93" t="s">
        <v>916</v>
      </c>
    </row>
    <row r="94" spans="1:60" x14ac:dyDescent="0.25">
      <c r="A94" s="5"/>
      <c r="B94" s="6"/>
      <c r="C94" s="258"/>
      <c r="D94" s="8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60" x14ac:dyDescent="0.25">
      <c r="A95" s="5"/>
      <c r="B95" s="6"/>
      <c r="C95" s="258"/>
      <c r="D95" s="8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60" x14ac:dyDescent="0.25">
      <c r="A96" s="213" t="s">
        <v>917</v>
      </c>
      <c r="B96" s="213"/>
      <c r="C96" s="260"/>
      <c r="D96" s="8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33" x14ac:dyDescent="0.25">
      <c r="A97" s="214"/>
      <c r="B97" s="215"/>
      <c r="C97" s="261"/>
      <c r="D97" s="215"/>
      <c r="E97" s="215"/>
      <c r="F97" s="215"/>
      <c r="G97" s="216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AG97" t="s">
        <v>918</v>
      </c>
    </row>
    <row r="98" spans="1:33" x14ac:dyDescent="0.25">
      <c r="A98" s="217"/>
      <c r="B98" s="218"/>
      <c r="C98" s="262"/>
      <c r="D98" s="218"/>
      <c r="E98" s="218"/>
      <c r="F98" s="218"/>
      <c r="G98" s="219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33" x14ac:dyDescent="0.25">
      <c r="A99" s="217"/>
      <c r="B99" s="218"/>
      <c r="C99" s="262"/>
      <c r="D99" s="218"/>
      <c r="E99" s="218"/>
      <c r="F99" s="218"/>
      <c r="G99" s="219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33" x14ac:dyDescent="0.25">
      <c r="A100" s="217"/>
      <c r="B100" s="218"/>
      <c r="C100" s="262"/>
      <c r="D100" s="218"/>
      <c r="E100" s="218"/>
      <c r="F100" s="218"/>
      <c r="G100" s="219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33" x14ac:dyDescent="0.25">
      <c r="A101" s="220"/>
      <c r="B101" s="221"/>
      <c r="C101" s="263"/>
      <c r="D101" s="221"/>
      <c r="E101" s="221"/>
      <c r="F101" s="221"/>
      <c r="G101" s="222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33" x14ac:dyDescent="0.25">
      <c r="A102" s="5"/>
      <c r="B102" s="6"/>
      <c r="C102" s="258"/>
      <c r="D102" s="8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33" x14ac:dyDescent="0.25">
      <c r="C103" s="264"/>
      <c r="D103" s="190"/>
      <c r="AG103" t="s">
        <v>919</v>
      </c>
    </row>
    <row r="104" spans="1:33" x14ac:dyDescent="0.25">
      <c r="D104" s="190"/>
    </row>
    <row r="105" spans="1:33" x14ac:dyDescent="0.25">
      <c r="D105" s="190"/>
    </row>
    <row r="106" spans="1:33" x14ac:dyDescent="0.25">
      <c r="D106" s="190"/>
    </row>
    <row r="107" spans="1:33" x14ac:dyDescent="0.25">
      <c r="D107" s="190"/>
    </row>
    <row r="108" spans="1:33" x14ac:dyDescent="0.25">
      <c r="D108" s="190"/>
    </row>
    <row r="109" spans="1:33" x14ac:dyDescent="0.25">
      <c r="D109" s="190"/>
    </row>
    <row r="110" spans="1:33" x14ac:dyDescent="0.25">
      <c r="D110" s="190"/>
    </row>
    <row r="111" spans="1:33" x14ac:dyDescent="0.25">
      <c r="D111" s="190"/>
    </row>
    <row r="112" spans="1:33" x14ac:dyDescent="0.25">
      <c r="D112" s="190"/>
    </row>
    <row r="113" spans="4:4" x14ac:dyDescent="0.25">
      <c r="D113" s="190"/>
    </row>
    <row r="114" spans="4:4" x14ac:dyDescent="0.25">
      <c r="D114" s="190"/>
    </row>
    <row r="115" spans="4:4" x14ac:dyDescent="0.25">
      <c r="D115" s="190"/>
    </row>
    <row r="116" spans="4:4" x14ac:dyDescent="0.25">
      <c r="D116" s="190"/>
    </row>
    <row r="117" spans="4:4" x14ac:dyDescent="0.25">
      <c r="D117" s="190"/>
    </row>
    <row r="118" spans="4:4" x14ac:dyDescent="0.25">
      <c r="D118" s="190"/>
    </row>
    <row r="119" spans="4:4" x14ac:dyDescent="0.25">
      <c r="D119" s="190"/>
    </row>
    <row r="120" spans="4:4" x14ac:dyDescent="0.25">
      <c r="D120" s="190"/>
    </row>
    <row r="121" spans="4:4" x14ac:dyDescent="0.25">
      <c r="D121" s="190"/>
    </row>
    <row r="122" spans="4:4" x14ac:dyDescent="0.25">
      <c r="D122" s="190"/>
    </row>
    <row r="123" spans="4:4" x14ac:dyDescent="0.25">
      <c r="D123" s="190"/>
    </row>
    <row r="124" spans="4:4" x14ac:dyDescent="0.25">
      <c r="D124" s="190"/>
    </row>
    <row r="125" spans="4:4" x14ac:dyDescent="0.25">
      <c r="D125" s="190"/>
    </row>
    <row r="126" spans="4:4" x14ac:dyDescent="0.25">
      <c r="D126" s="190"/>
    </row>
    <row r="127" spans="4:4" x14ac:dyDescent="0.25">
      <c r="D127" s="190"/>
    </row>
    <row r="128" spans="4:4" x14ac:dyDescent="0.25">
      <c r="D128" s="190"/>
    </row>
    <row r="129" spans="4:4" x14ac:dyDescent="0.25">
      <c r="D129" s="190"/>
    </row>
    <row r="130" spans="4:4" x14ac:dyDescent="0.25">
      <c r="D130" s="190"/>
    </row>
    <row r="131" spans="4:4" x14ac:dyDescent="0.25">
      <c r="D131" s="190"/>
    </row>
    <row r="132" spans="4:4" x14ac:dyDescent="0.25">
      <c r="D132" s="190"/>
    </row>
    <row r="133" spans="4:4" x14ac:dyDescent="0.25">
      <c r="D133" s="190"/>
    </row>
    <row r="134" spans="4:4" x14ac:dyDescent="0.25">
      <c r="D134" s="190"/>
    </row>
    <row r="135" spans="4:4" x14ac:dyDescent="0.25">
      <c r="D135" s="190"/>
    </row>
    <row r="136" spans="4:4" x14ac:dyDescent="0.25">
      <c r="D136" s="190"/>
    </row>
    <row r="137" spans="4:4" x14ac:dyDescent="0.25">
      <c r="D137" s="190"/>
    </row>
    <row r="138" spans="4:4" x14ac:dyDescent="0.25">
      <c r="D138" s="190"/>
    </row>
    <row r="139" spans="4:4" x14ac:dyDescent="0.25">
      <c r="D139" s="190"/>
    </row>
    <row r="140" spans="4:4" x14ac:dyDescent="0.25">
      <c r="D140" s="190"/>
    </row>
    <row r="141" spans="4:4" x14ac:dyDescent="0.25">
      <c r="D141" s="190"/>
    </row>
    <row r="142" spans="4:4" x14ac:dyDescent="0.25">
      <c r="D142" s="190"/>
    </row>
    <row r="143" spans="4:4" x14ac:dyDescent="0.25">
      <c r="D143" s="190"/>
    </row>
    <row r="144" spans="4:4" x14ac:dyDescent="0.25">
      <c r="D144" s="190"/>
    </row>
    <row r="145" spans="4:4" x14ac:dyDescent="0.25">
      <c r="D145" s="190"/>
    </row>
    <row r="146" spans="4:4" x14ac:dyDescent="0.25">
      <c r="D146" s="190"/>
    </row>
    <row r="147" spans="4:4" x14ac:dyDescent="0.25">
      <c r="D147" s="190"/>
    </row>
    <row r="148" spans="4:4" x14ac:dyDescent="0.25">
      <c r="D148" s="190"/>
    </row>
    <row r="149" spans="4:4" x14ac:dyDescent="0.25">
      <c r="D149" s="190"/>
    </row>
    <row r="150" spans="4:4" x14ac:dyDescent="0.25">
      <c r="D150" s="190"/>
    </row>
    <row r="151" spans="4:4" x14ac:dyDescent="0.25">
      <c r="D151" s="190"/>
    </row>
    <row r="152" spans="4:4" x14ac:dyDescent="0.25">
      <c r="D152" s="190"/>
    </row>
    <row r="153" spans="4:4" x14ac:dyDescent="0.25">
      <c r="D153" s="190"/>
    </row>
    <row r="154" spans="4:4" x14ac:dyDescent="0.25">
      <c r="D154" s="190"/>
    </row>
    <row r="155" spans="4:4" x14ac:dyDescent="0.25">
      <c r="D155" s="190"/>
    </row>
    <row r="156" spans="4:4" x14ac:dyDescent="0.25">
      <c r="D156" s="190"/>
    </row>
    <row r="157" spans="4:4" x14ac:dyDescent="0.25">
      <c r="D157" s="190"/>
    </row>
    <row r="158" spans="4:4" x14ac:dyDescent="0.25">
      <c r="D158" s="190"/>
    </row>
    <row r="159" spans="4:4" x14ac:dyDescent="0.25">
      <c r="D159" s="190"/>
    </row>
    <row r="160" spans="4:4" x14ac:dyDescent="0.25">
      <c r="D160" s="190"/>
    </row>
    <row r="161" spans="4:4" x14ac:dyDescent="0.25">
      <c r="D161" s="190"/>
    </row>
    <row r="162" spans="4:4" x14ac:dyDescent="0.25">
      <c r="D162" s="190"/>
    </row>
    <row r="163" spans="4:4" x14ac:dyDescent="0.25">
      <c r="D163" s="190"/>
    </row>
    <row r="164" spans="4:4" x14ac:dyDescent="0.25">
      <c r="D164" s="190"/>
    </row>
    <row r="165" spans="4:4" x14ac:dyDescent="0.25">
      <c r="D165" s="190"/>
    </row>
    <row r="166" spans="4:4" x14ac:dyDescent="0.25">
      <c r="D166" s="190"/>
    </row>
    <row r="167" spans="4:4" x14ac:dyDescent="0.25">
      <c r="D167" s="190"/>
    </row>
    <row r="168" spans="4:4" x14ac:dyDescent="0.25">
      <c r="D168" s="190"/>
    </row>
    <row r="169" spans="4:4" x14ac:dyDescent="0.25">
      <c r="D169" s="190"/>
    </row>
    <row r="170" spans="4:4" x14ac:dyDescent="0.25">
      <c r="D170" s="190"/>
    </row>
    <row r="171" spans="4:4" x14ac:dyDescent="0.25">
      <c r="D171" s="190"/>
    </row>
    <row r="172" spans="4:4" x14ac:dyDescent="0.25">
      <c r="D172" s="190"/>
    </row>
    <row r="173" spans="4:4" x14ac:dyDescent="0.25">
      <c r="D173" s="190"/>
    </row>
    <row r="174" spans="4:4" x14ac:dyDescent="0.25">
      <c r="D174" s="190"/>
    </row>
    <row r="175" spans="4:4" x14ac:dyDescent="0.25">
      <c r="D175" s="190"/>
    </row>
    <row r="176" spans="4:4" x14ac:dyDescent="0.25">
      <c r="D176" s="190"/>
    </row>
    <row r="177" spans="4:4" x14ac:dyDescent="0.25">
      <c r="D177" s="190"/>
    </row>
    <row r="178" spans="4:4" x14ac:dyDescent="0.25">
      <c r="D178" s="190"/>
    </row>
    <row r="179" spans="4:4" x14ac:dyDescent="0.25">
      <c r="D179" s="190"/>
    </row>
    <row r="180" spans="4:4" x14ac:dyDescent="0.25">
      <c r="D180" s="190"/>
    </row>
    <row r="181" spans="4:4" x14ac:dyDescent="0.25">
      <c r="D181" s="190"/>
    </row>
    <row r="182" spans="4:4" x14ac:dyDescent="0.25">
      <c r="D182" s="190"/>
    </row>
    <row r="183" spans="4:4" x14ac:dyDescent="0.25">
      <c r="D183" s="190"/>
    </row>
    <row r="184" spans="4:4" x14ac:dyDescent="0.25">
      <c r="D184" s="190"/>
    </row>
    <row r="185" spans="4:4" x14ac:dyDescent="0.25">
      <c r="D185" s="190"/>
    </row>
    <row r="186" spans="4:4" x14ac:dyDescent="0.25">
      <c r="D186" s="190"/>
    </row>
    <row r="187" spans="4:4" x14ac:dyDescent="0.25">
      <c r="D187" s="190"/>
    </row>
    <row r="188" spans="4:4" x14ac:dyDescent="0.25">
      <c r="D188" s="190"/>
    </row>
    <row r="189" spans="4:4" x14ac:dyDescent="0.25">
      <c r="D189" s="190"/>
    </row>
    <row r="190" spans="4:4" x14ac:dyDescent="0.25">
      <c r="D190" s="190"/>
    </row>
    <row r="191" spans="4:4" x14ac:dyDescent="0.25">
      <c r="D191" s="190"/>
    </row>
    <row r="192" spans="4:4" x14ac:dyDescent="0.25">
      <c r="D192" s="190"/>
    </row>
    <row r="193" spans="4:4" x14ac:dyDescent="0.25">
      <c r="D193" s="190"/>
    </row>
    <row r="194" spans="4:4" x14ac:dyDescent="0.25">
      <c r="D194" s="190"/>
    </row>
    <row r="195" spans="4:4" x14ac:dyDescent="0.25">
      <c r="D195" s="190"/>
    </row>
    <row r="196" spans="4:4" x14ac:dyDescent="0.25">
      <c r="D196" s="190"/>
    </row>
    <row r="197" spans="4:4" x14ac:dyDescent="0.25">
      <c r="D197" s="190"/>
    </row>
    <row r="198" spans="4:4" x14ac:dyDescent="0.25">
      <c r="D198" s="190"/>
    </row>
    <row r="199" spans="4:4" x14ac:dyDescent="0.25">
      <c r="D199" s="190"/>
    </row>
    <row r="200" spans="4:4" x14ac:dyDescent="0.25">
      <c r="D200" s="190"/>
    </row>
    <row r="201" spans="4:4" x14ac:dyDescent="0.25">
      <c r="D201" s="190"/>
    </row>
    <row r="202" spans="4:4" x14ac:dyDescent="0.25">
      <c r="D202" s="190"/>
    </row>
    <row r="203" spans="4:4" x14ac:dyDescent="0.25">
      <c r="D203" s="190"/>
    </row>
    <row r="204" spans="4:4" x14ac:dyDescent="0.25">
      <c r="D204" s="190"/>
    </row>
    <row r="205" spans="4:4" x14ac:dyDescent="0.25">
      <c r="D205" s="190"/>
    </row>
    <row r="206" spans="4:4" x14ac:dyDescent="0.25">
      <c r="D206" s="190"/>
    </row>
    <row r="207" spans="4:4" x14ac:dyDescent="0.25">
      <c r="D207" s="190"/>
    </row>
    <row r="208" spans="4:4" x14ac:dyDescent="0.25">
      <c r="D208" s="190"/>
    </row>
    <row r="209" spans="4:4" x14ac:dyDescent="0.25">
      <c r="D209" s="190"/>
    </row>
    <row r="210" spans="4:4" x14ac:dyDescent="0.25">
      <c r="D210" s="190"/>
    </row>
    <row r="211" spans="4:4" x14ac:dyDescent="0.25">
      <c r="D211" s="190"/>
    </row>
    <row r="212" spans="4:4" x14ac:dyDescent="0.25">
      <c r="D212" s="190"/>
    </row>
    <row r="213" spans="4:4" x14ac:dyDescent="0.25">
      <c r="D213" s="190"/>
    </row>
    <row r="214" spans="4:4" x14ac:dyDescent="0.25">
      <c r="D214" s="190"/>
    </row>
    <row r="215" spans="4:4" x14ac:dyDescent="0.25">
      <c r="D215" s="190"/>
    </row>
    <row r="216" spans="4:4" x14ac:dyDescent="0.25">
      <c r="D216" s="190"/>
    </row>
    <row r="217" spans="4:4" x14ac:dyDescent="0.25">
      <c r="D217" s="190"/>
    </row>
    <row r="218" spans="4:4" x14ac:dyDescent="0.25">
      <c r="D218" s="190"/>
    </row>
    <row r="219" spans="4:4" x14ac:dyDescent="0.25">
      <c r="D219" s="190"/>
    </row>
    <row r="220" spans="4:4" x14ac:dyDescent="0.25">
      <c r="D220" s="190"/>
    </row>
    <row r="221" spans="4:4" x14ac:dyDescent="0.25">
      <c r="D221" s="190"/>
    </row>
    <row r="222" spans="4:4" x14ac:dyDescent="0.25">
      <c r="D222" s="190"/>
    </row>
    <row r="223" spans="4:4" x14ac:dyDescent="0.25">
      <c r="D223" s="190"/>
    </row>
    <row r="224" spans="4:4" x14ac:dyDescent="0.25">
      <c r="D224" s="190"/>
    </row>
    <row r="225" spans="4:4" x14ac:dyDescent="0.25">
      <c r="D225" s="190"/>
    </row>
    <row r="226" spans="4:4" x14ac:dyDescent="0.25">
      <c r="D226" s="190"/>
    </row>
    <row r="227" spans="4:4" x14ac:dyDescent="0.25">
      <c r="D227" s="190"/>
    </row>
    <row r="228" spans="4:4" x14ac:dyDescent="0.25">
      <c r="D228" s="190"/>
    </row>
    <row r="229" spans="4:4" x14ac:dyDescent="0.25">
      <c r="D229" s="190"/>
    </row>
    <row r="230" spans="4:4" x14ac:dyDescent="0.25">
      <c r="D230" s="190"/>
    </row>
    <row r="231" spans="4:4" x14ac:dyDescent="0.25">
      <c r="D231" s="190"/>
    </row>
    <row r="232" spans="4:4" x14ac:dyDescent="0.25">
      <c r="D232" s="190"/>
    </row>
    <row r="233" spans="4:4" x14ac:dyDescent="0.25">
      <c r="D233" s="190"/>
    </row>
    <row r="234" spans="4:4" x14ac:dyDescent="0.25">
      <c r="D234" s="190"/>
    </row>
    <row r="235" spans="4:4" x14ac:dyDescent="0.25">
      <c r="D235" s="190"/>
    </row>
    <row r="236" spans="4:4" x14ac:dyDescent="0.25">
      <c r="D236" s="190"/>
    </row>
    <row r="237" spans="4:4" x14ac:dyDescent="0.25">
      <c r="D237" s="190"/>
    </row>
    <row r="238" spans="4:4" x14ac:dyDescent="0.25">
      <c r="D238" s="190"/>
    </row>
    <row r="239" spans="4:4" x14ac:dyDescent="0.25">
      <c r="D239" s="190"/>
    </row>
    <row r="240" spans="4:4" x14ac:dyDescent="0.25">
      <c r="D240" s="190"/>
    </row>
    <row r="241" spans="4:4" x14ac:dyDescent="0.25">
      <c r="D241" s="190"/>
    </row>
    <row r="242" spans="4:4" x14ac:dyDescent="0.25">
      <c r="D242" s="190"/>
    </row>
    <row r="243" spans="4:4" x14ac:dyDescent="0.25">
      <c r="D243" s="190"/>
    </row>
    <row r="244" spans="4:4" x14ac:dyDescent="0.25">
      <c r="D244" s="190"/>
    </row>
    <row r="245" spans="4:4" x14ac:dyDescent="0.25">
      <c r="D245" s="190"/>
    </row>
    <row r="246" spans="4:4" x14ac:dyDescent="0.25">
      <c r="D246" s="190"/>
    </row>
    <row r="247" spans="4:4" x14ac:dyDescent="0.25">
      <c r="D247" s="190"/>
    </row>
    <row r="248" spans="4:4" x14ac:dyDescent="0.25">
      <c r="D248" s="190"/>
    </row>
    <row r="249" spans="4:4" x14ac:dyDescent="0.25">
      <c r="D249" s="190"/>
    </row>
    <row r="250" spans="4:4" x14ac:dyDescent="0.25">
      <c r="D250" s="190"/>
    </row>
    <row r="251" spans="4:4" x14ac:dyDescent="0.25">
      <c r="D251" s="190"/>
    </row>
    <row r="252" spans="4:4" x14ac:dyDescent="0.25">
      <c r="D252" s="190"/>
    </row>
    <row r="253" spans="4:4" x14ac:dyDescent="0.25">
      <c r="D253" s="190"/>
    </row>
    <row r="254" spans="4:4" x14ac:dyDescent="0.25">
      <c r="D254" s="190"/>
    </row>
    <row r="255" spans="4:4" x14ac:dyDescent="0.25">
      <c r="D255" s="190"/>
    </row>
    <row r="256" spans="4:4" x14ac:dyDescent="0.25">
      <c r="D256" s="190"/>
    </row>
    <row r="257" spans="4:4" x14ac:dyDescent="0.25">
      <c r="D257" s="190"/>
    </row>
    <row r="258" spans="4:4" x14ac:dyDescent="0.25">
      <c r="D258" s="190"/>
    </row>
    <row r="259" spans="4:4" x14ac:dyDescent="0.25">
      <c r="D259" s="190"/>
    </row>
    <row r="260" spans="4:4" x14ac:dyDescent="0.25">
      <c r="D260" s="190"/>
    </row>
    <row r="261" spans="4:4" x14ac:dyDescent="0.25">
      <c r="D261" s="190"/>
    </row>
    <row r="262" spans="4:4" x14ac:dyDescent="0.25">
      <c r="D262" s="190"/>
    </row>
    <row r="263" spans="4:4" x14ac:dyDescent="0.25">
      <c r="D263" s="190"/>
    </row>
    <row r="264" spans="4:4" x14ac:dyDescent="0.25">
      <c r="D264" s="190"/>
    </row>
    <row r="265" spans="4:4" x14ac:dyDescent="0.25">
      <c r="D265" s="190"/>
    </row>
    <row r="266" spans="4:4" x14ac:dyDescent="0.25">
      <c r="D266" s="190"/>
    </row>
    <row r="267" spans="4:4" x14ac:dyDescent="0.25">
      <c r="D267" s="190"/>
    </row>
    <row r="268" spans="4:4" x14ac:dyDescent="0.25">
      <c r="D268" s="190"/>
    </row>
    <row r="269" spans="4:4" x14ac:dyDescent="0.25">
      <c r="D269" s="190"/>
    </row>
    <row r="270" spans="4:4" x14ac:dyDescent="0.25">
      <c r="D270" s="190"/>
    </row>
    <row r="271" spans="4:4" x14ac:dyDescent="0.25">
      <c r="D271" s="190"/>
    </row>
    <row r="272" spans="4:4" x14ac:dyDescent="0.25">
      <c r="D272" s="190"/>
    </row>
    <row r="273" spans="4:4" x14ac:dyDescent="0.25">
      <c r="D273" s="190"/>
    </row>
    <row r="274" spans="4:4" x14ac:dyDescent="0.25">
      <c r="D274" s="190"/>
    </row>
    <row r="275" spans="4:4" x14ac:dyDescent="0.25">
      <c r="D275" s="190"/>
    </row>
    <row r="276" spans="4:4" x14ac:dyDescent="0.25">
      <c r="D276" s="190"/>
    </row>
    <row r="277" spans="4:4" x14ac:dyDescent="0.25">
      <c r="D277" s="190"/>
    </row>
    <row r="278" spans="4:4" x14ac:dyDescent="0.25">
      <c r="D278" s="190"/>
    </row>
    <row r="279" spans="4:4" x14ac:dyDescent="0.25">
      <c r="D279" s="190"/>
    </row>
    <row r="280" spans="4:4" x14ac:dyDescent="0.25">
      <c r="D280" s="190"/>
    </row>
    <row r="281" spans="4:4" x14ac:dyDescent="0.25">
      <c r="D281" s="190"/>
    </row>
    <row r="282" spans="4:4" x14ac:dyDescent="0.25">
      <c r="D282" s="190"/>
    </row>
    <row r="283" spans="4:4" x14ac:dyDescent="0.25">
      <c r="D283" s="190"/>
    </row>
    <row r="284" spans="4:4" x14ac:dyDescent="0.25">
      <c r="D284" s="190"/>
    </row>
    <row r="285" spans="4:4" x14ac:dyDescent="0.25">
      <c r="D285" s="190"/>
    </row>
    <row r="286" spans="4:4" x14ac:dyDescent="0.25">
      <c r="D286" s="190"/>
    </row>
    <row r="287" spans="4:4" x14ac:dyDescent="0.25">
      <c r="D287" s="190"/>
    </row>
    <row r="288" spans="4:4" x14ac:dyDescent="0.25">
      <c r="D288" s="190"/>
    </row>
    <row r="289" spans="4:4" x14ac:dyDescent="0.25">
      <c r="D289" s="190"/>
    </row>
    <row r="290" spans="4:4" x14ac:dyDescent="0.25">
      <c r="D290" s="190"/>
    </row>
    <row r="291" spans="4:4" x14ac:dyDescent="0.25">
      <c r="D291" s="190"/>
    </row>
    <row r="292" spans="4:4" x14ac:dyDescent="0.25">
      <c r="D292" s="190"/>
    </row>
    <row r="293" spans="4:4" x14ac:dyDescent="0.25">
      <c r="D293" s="190"/>
    </row>
    <row r="294" spans="4:4" x14ac:dyDescent="0.25">
      <c r="D294" s="190"/>
    </row>
    <row r="295" spans="4:4" x14ac:dyDescent="0.25">
      <c r="D295" s="190"/>
    </row>
    <row r="296" spans="4:4" x14ac:dyDescent="0.25">
      <c r="D296" s="190"/>
    </row>
    <row r="297" spans="4:4" x14ac:dyDescent="0.25">
      <c r="D297" s="190"/>
    </row>
    <row r="298" spans="4:4" x14ac:dyDescent="0.25">
      <c r="D298" s="190"/>
    </row>
    <row r="299" spans="4:4" x14ac:dyDescent="0.25">
      <c r="D299" s="190"/>
    </row>
    <row r="300" spans="4:4" x14ac:dyDescent="0.25">
      <c r="D300" s="190"/>
    </row>
    <row r="301" spans="4:4" x14ac:dyDescent="0.25">
      <c r="D301" s="190"/>
    </row>
    <row r="302" spans="4:4" x14ac:dyDescent="0.25">
      <c r="D302" s="190"/>
    </row>
    <row r="303" spans="4:4" x14ac:dyDescent="0.25">
      <c r="D303" s="190"/>
    </row>
    <row r="304" spans="4:4" x14ac:dyDescent="0.25">
      <c r="D304" s="190"/>
    </row>
    <row r="305" spans="4:4" x14ac:dyDescent="0.25">
      <c r="D305" s="190"/>
    </row>
    <row r="306" spans="4:4" x14ac:dyDescent="0.25">
      <c r="D306" s="190"/>
    </row>
    <row r="307" spans="4:4" x14ac:dyDescent="0.25">
      <c r="D307" s="190"/>
    </row>
    <row r="308" spans="4:4" x14ac:dyDescent="0.25">
      <c r="D308" s="190"/>
    </row>
    <row r="309" spans="4:4" x14ac:dyDescent="0.25">
      <c r="D309" s="190"/>
    </row>
    <row r="310" spans="4:4" x14ac:dyDescent="0.25">
      <c r="D310" s="190"/>
    </row>
    <row r="311" spans="4:4" x14ac:dyDescent="0.25">
      <c r="D311" s="190"/>
    </row>
    <row r="312" spans="4:4" x14ac:dyDescent="0.25">
      <c r="D312" s="190"/>
    </row>
    <row r="313" spans="4:4" x14ac:dyDescent="0.25">
      <c r="D313" s="190"/>
    </row>
    <row r="314" spans="4:4" x14ac:dyDescent="0.25">
      <c r="D314" s="190"/>
    </row>
    <row r="315" spans="4:4" x14ac:dyDescent="0.25">
      <c r="D315" s="190"/>
    </row>
    <row r="316" spans="4:4" x14ac:dyDescent="0.25">
      <c r="D316" s="190"/>
    </row>
    <row r="317" spans="4:4" x14ac:dyDescent="0.25">
      <c r="D317" s="190"/>
    </row>
    <row r="318" spans="4:4" x14ac:dyDescent="0.25">
      <c r="D318" s="190"/>
    </row>
    <row r="319" spans="4:4" x14ac:dyDescent="0.25">
      <c r="D319" s="190"/>
    </row>
    <row r="320" spans="4:4" x14ac:dyDescent="0.25">
      <c r="D320" s="190"/>
    </row>
    <row r="321" spans="4:4" x14ac:dyDescent="0.25">
      <c r="D321" s="190"/>
    </row>
    <row r="322" spans="4:4" x14ac:dyDescent="0.25">
      <c r="D322" s="190"/>
    </row>
    <row r="323" spans="4:4" x14ac:dyDescent="0.25">
      <c r="D323" s="190"/>
    </row>
    <row r="324" spans="4:4" x14ac:dyDescent="0.25">
      <c r="D324" s="190"/>
    </row>
    <row r="325" spans="4:4" x14ac:dyDescent="0.25">
      <c r="D325" s="190"/>
    </row>
    <row r="326" spans="4:4" x14ac:dyDescent="0.25">
      <c r="D326" s="190"/>
    </row>
    <row r="327" spans="4:4" x14ac:dyDescent="0.25">
      <c r="D327" s="190"/>
    </row>
    <row r="328" spans="4:4" x14ac:dyDescent="0.25">
      <c r="D328" s="190"/>
    </row>
    <row r="329" spans="4:4" x14ac:dyDescent="0.25">
      <c r="D329" s="190"/>
    </row>
    <row r="330" spans="4:4" x14ac:dyDescent="0.25">
      <c r="D330" s="190"/>
    </row>
    <row r="331" spans="4:4" x14ac:dyDescent="0.25">
      <c r="D331" s="190"/>
    </row>
    <row r="332" spans="4:4" x14ac:dyDescent="0.25">
      <c r="D332" s="190"/>
    </row>
    <row r="333" spans="4:4" x14ac:dyDescent="0.25">
      <c r="D333" s="190"/>
    </row>
    <row r="334" spans="4:4" x14ac:dyDescent="0.25">
      <c r="D334" s="190"/>
    </row>
    <row r="335" spans="4:4" x14ac:dyDescent="0.25">
      <c r="D335" s="190"/>
    </row>
    <row r="336" spans="4:4" x14ac:dyDescent="0.25">
      <c r="D336" s="190"/>
    </row>
    <row r="337" spans="4:4" x14ac:dyDescent="0.25">
      <c r="D337" s="190"/>
    </row>
    <row r="338" spans="4:4" x14ac:dyDescent="0.25">
      <c r="D338" s="190"/>
    </row>
    <row r="339" spans="4:4" x14ac:dyDescent="0.25">
      <c r="D339" s="190"/>
    </row>
    <row r="340" spans="4:4" x14ac:dyDescent="0.25">
      <c r="D340" s="190"/>
    </row>
    <row r="341" spans="4:4" x14ac:dyDescent="0.25">
      <c r="D341" s="190"/>
    </row>
    <row r="342" spans="4:4" x14ac:dyDescent="0.25">
      <c r="D342" s="190"/>
    </row>
    <row r="343" spans="4:4" x14ac:dyDescent="0.25">
      <c r="D343" s="190"/>
    </row>
    <row r="344" spans="4:4" x14ac:dyDescent="0.25">
      <c r="D344" s="190"/>
    </row>
    <row r="345" spans="4:4" x14ac:dyDescent="0.25">
      <c r="D345" s="190"/>
    </row>
    <row r="346" spans="4:4" x14ac:dyDescent="0.25">
      <c r="D346" s="190"/>
    </row>
    <row r="347" spans="4:4" x14ac:dyDescent="0.25">
      <c r="D347" s="190"/>
    </row>
    <row r="348" spans="4:4" x14ac:dyDescent="0.25">
      <c r="D348" s="190"/>
    </row>
    <row r="349" spans="4:4" x14ac:dyDescent="0.25">
      <c r="D349" s="190"/>
    </row>
    <row r="350" spans="4:4" x14ac:dyDescent="0.25">
      <c r="D350" s="190"/>
    </row>
    <row r="351" spans="4:4" x14ac:dyDescent="0.25">
      <c r="D351" s="190"/>
    </row>
    <row r="352" spans="4:4" x14ac:dyDescent="0.25">
      <c r="D352" s="190"/>
    </row>
    <row r="353" spans="4:4" x14ac:dyDescent="0.25">
      <c r="D353" s="190"/>
    </row>
    <row r="354" spans="4:4" x14ac:dyDescent="0.25">
      <c r="D354" s="190"/>
    </row>
    <row r="355" spans="4:4" x14ac:dyDescent="0.25">
      <c r="D355" s="190"/>
    </row>
    <row r="356" spans="4:4" x14ac:dyDescent="0.25">
      <c r="D356" s="190"/>
    </row>
    <row r="357" spans="4:4" x14ac:dyDescent="0.25">
      <c r="D357" s="190"/>
    </row>
    <row r="358" spans="4:4" x14ac:dyDescent="0.25">
      <c r="D358" s="190"/>
    </row>
    <row r="359" spans="4:4" x14ac:dyDescent="0.25">
      <c r="D359" s="190"/>
    </row>
    <row r="360" spans="4:4" x14ac:dyDescent="0.25">
      <c r="D360" s="190"/>
    </row>
    <row r="361" spans="4:4" x14ac:dyDescent="0.25">
      <c r="D361" s="190"/>
    </row>
    <row r="362" spans="4:4" x14ac:dyDescent="0.25">
      <c r="D362" s="190"/>
    </row>
    <row r="363" spans="4:4" x14ac:dyDescent="0.25">
      <c r="D363" s="190"/>
    </row>
    <row r="364" spans="4:4" x14ac:dyDescent="0.25">
      <c r="D364" s="190"/>
    </row>
    <row r="365" spans="4:4" x14ac:dyDescent="0.25">
      <c r="D365" s="190"/>
    </row>
    <row r="366" spans="4:4" x14ac:dyDescent="0.25">
      <c r="D366" s="190"/>
    </row>
    <row r="367" spans="4:4" x14ac:dyDescent="0.25">
      <c r="D367" s="190"/>
    </row>
    <row r="368" spans="4:4" x14ac:dyDescent="0.25">
      <c r="D368" s="190"/>
    </row>
    <row r="369" spans="4:4" x14ac:dyDescent="0.25">
      <c r="D369" s="190"/>
    </row>
    <row r="370" spans="4:4" x14ac:dyDescent="0.25">
      <c r="D370" s="190"/>
    </row>
    <row r="371" spans="4:4" x14ac:dyDescent="0.25">
      <c r="D371" s="190"/>
    </row>
    <row r="372" spans="4:4" x14ac:dyDescent="0.25">
      <c r="D372" s="190"/>
    </row>
    <row r="373" spans="4:4" x14ac:dyDescent="0.25">
      <c r="D373" s="190"/>
    </row>
    <row r="374" spans="4:4" x14ac:dyDescent="0.25">
      <c r="D374" s="190"/>
    </row>
    <row r="375" spans="4:4" x14ac:dyDescent="0.25">
      <c r="D375" s="190"/>
    </row>
    <row r="376" spans="4:4" x14ac:dyDescent="0.25">
      <c r="D376" s="190"/>
    </row>
    <row r="377" spans="4:4" x14ac:dyDescent="0.25">
      <c r="D377" s="190"/>
    </row>
    <row r="378" spans="4:4" x14ac:dyDescent="0.25">
      <c r="D378" s="190"/>
    </row>
    <row r="379" spans="4:4" x14ac:dyDescent="0.25">
      <c r="D379" s="190"/>
    </row>
    <row r="380" spans="4:4" x14ac:dyDescent="0.25">
      <c r="D380" s="190"/>
    </row>
    <row r="381" spans="4:4" x14ac:dyDescent="0.25">
      <c r="D381" s="190"/>
    </row>
    <row r="382" spans="4:4" x14ac:dyDescent="0.25">
      <c r="D382" s="190"/>
    </row>
    <row r="383" spans="4:4" x14ac:dyDescent="0.25">
      <c r="D383" s="190"/>
    </row>
    <row r="384" spans="4:4" x14ac:dyDescent="0.25">
      <c r="D384" s="190"/>
    </row>
    <row r="385" spans="4:4" x14ac:dyDescent="0.25">
      <c r="D385" s="190"/>
    </row>
    <row r="386" spans="4:4" x14ac:dyDescent="0.25">
      <c r="D386" s="190"/>
    </row>
    <row r="387" spans="4:4" x14ac:dyDescent="0.25">
      <c r="D387" s="190"/>
    </row>
    <row r="388" spans="4:4" x14ac:dyDescent="0.25">
      <c r="D388" s="190"/>
    </row>
    <row r="389" spans="4:4" x14ac:dyDescent="0.25">
      <c r="D389" s="190"/>
    </row>
    <row r="390" spans="4:4" x14ac:dyDescent="0.25">
      <c r="D390" s="190"/>
    </row>
    <row r="391" spans="4:4" x14ac:dyDescent="0.25">
      <c r="D391" s="190"/>
    </row>
    <row r="392" spans="4:4" x14ac:dyDescent="0.25">
      <c r="D392" s="190"/>
    </row>
    <row r="393" spans="4:4" x14ac:dyDescent="0.25">
      <c r="D393" s="190"/>
    </row>
    <row r="394" spans="4:4" x14ac:dyDescent="0.25">
      <c r="D394" s="190"/>
    </row>
    <row r="395" spans="4:4" x14ac:dyDescent="0.25">
      <c r="D395" s="190"/>
    </row>
    <row r="396" spans="4:4" x14ac:dyDescent="0.25">
      <c r="D396" s="190"/>
    </row>
    <row r="397" spans="4:4" x14ac:dyDescent="0.25">
      <c r="D397" s="190"/>
    </row>
    <row r="398" spans="4:4" x14ac:dyDescent="0.25">
      <c r="D398" s="190"/>
    </row>
    <row r="399" spans="4:4" x14ac:dyDescent="0.25">
      <c r="D399" s="190"/>
    </row>
    <row r="400" spans="4:4" x14ac:dyDescent="0.25">
      <c r="D400" s="190"/>
    </row>
    <row r="401" spans="4:4" x14ac:dyDescent="0.25">
      <c r="D401" s="190"/>
    </row>
    <row r="402" spans="4:4" x14ac:dyDescent="0.25">
      <c r="D402" s="190"/>
    </row>
    <row r="403" spans="4:4" x14ac:dyDescent="0.25">
      <c r="D403" s="190"/>
    </row>
    <row r="404" spans="4:4" x14ac:dyDescent="0.25">
      <c r="D404" s="190"/>
    </row>
    <row r="405" spans="4:4" x14ac:dyDescent="0.25">
      <c r="D405" s="190"/>
    </row>
    <row r="406" spans="4:4" x14ac:dyDescent="0.25">
      <c r="D406" s="190"/>
    </row>
    <row r="407" spans="4:4" x14ac:dyDescent="0.25">
      <c r="D407" s="190"/>
    </row>
    <row r="408" spans="4:4" x14ac:dyDescent="0.25">
      <c r="D408" s="190"/>
    </row>
    <row r="409" spans="4:4" x14ac:dyDescent="0.25">
      <c r="D409" s="190"/>
    </row>
    <row r="410" spans="4:4" x14ac:dyDescent="0.25">
      <c r="D410" s="190"/>
    </row>
    <row r="411" spans="4:4" x14ac:dyDescent="0.25">
      <c r="D411" s="190"/>
    </row>
    <row r="412" spans="4:4" x14ac:dyDescent="0.25">
      <c r="D412" s="190"/>
    </row>
    <row r="413" spans="4:4" x14ac:dyDescent="0.25">
      <c r="D413" s="190"/>
    </row>
    <row r="414" spans="4:4" x14ac:dyDescent="0.25">
      <c r="D414" s="190"/>
    </row>
    <row r="415" spans="4:4" x14ac:dyDescent="0.25">
      <c r="D415" s="190"/>
    </row>
    <row r="416" spans="4:4" x14ac:dyDescent="0.25">
      <c r="D416" s="190"/>
    </row>
    <row r="417" spans="4:4" x14ac:dyDescent="0.25">
      <c r="D417" s="190"/>
    </row>
    <row r="418" spans="4:4" x14ac:dyDescent="0.25">
      <c r="D418" s="190"/>
    </row>
    <row r="419" spans="4:4" x14ac:dyDescent="0.25">
      <c r="D419" s="190"/>
    </row>
    <row r="420" spans="4:4" x14ac:dyDescent="0.25">
      <c r="D420" s="190"/>
    </row>
    <row r="421" spans="4:4" x14ac:dyDescent="0.25">
      <c r="D421" s="190"/>
    </row>
    <row r="422" spans="4:4" x14ac:dyDescent="0.25">
      <c r="D422" s="190"/>
    </row>
    <row r="423" spans="4:4" x14ac:dyDescent="0.25">
      <c r="D423" s="190"/>
    </row>
    <row r="424" spans="4:4" x14ac:dyDescent="0.25">
      <c r="D424" s="190"/>
    </row>
    <row r="425" spans="4:4" x14ac:dyDescent="0.25">
      <c r="D425" s="190"/>
    </row>
    <row r="426" spans="4:4" x14ac:dyDescent="0.25">
      <c r="D426" s="190"/>
    </row>
    <row r="427" spans="4:4" x14ac:dyDescent="0.25">
      <c r="D427" s="190"/>
    </row>
    <row r="428" spans="4:4" x14ac:dyDescent="0.25">
      <c r="D428" s="190"/>
    </row>
    <row r="429" spans="4:4" x14ac:dyDescent="0.25">
      <c r="D429" s="190"/>
    </row>
    <row r="430" spans="4:4" x14ac:dyDescent="0.25">
      <c r="D430" s="190"/>
    </row>
    <row r="431" spans="4:4" x14ac:dyDescent="0.25">
      <c r="D431" s="190"/>
    </row>
    <row r="432" spans="4:4" x14ac:dyDescent="0.25">
      <c r="D432" s="190"/>
    </row>
    <row r="433" spans="4:4" x14ac:dyDescent="0.25">
      <c r="D433" s="190"/>
    </row>
    <row r="434" spans="4:4" x14ac:dyDescent="0.25">
      <c r="D434" s="190"/>
    </row>
    <row r="435" spans="4:4" x14ac:dyDescent="0.25">
      <c r="D435" s="190"/>
    </row>
    <row r="436" spans="4:4" x14ac:dyDescent="0.25">
      <c r="D436" s="190"/>
    </row>
    <row r="437" spans="4:4" x14ac:dyDescent="0.25">
      <c r="D437" s="190"/>
    </row>
    <row r="438" spans="4:4" x14ac:dyDescent="0.25">
      <c r="D438" s="190"/>
    </row>
    <row r="439" spans="4:4" x14ac:dyDescent="0.25">
      <c r="D439" s="190"/>
    </row>
    <row r="440" spans="4:4" x14ac:dyDescent="0.25">
      <c r="D440" s="190"/>
    </row>
    <row r="441" spans="4:4" x14ac:dyDescent="0.25">
      <c r="D441" s="190"/>
    </row>
    <row r="442" spans="4:4" x14ac:dyDescent="0.25">
      <c r="D442" s="190"/>
    </row>
    <row r="443" spans="4:4" x14ac:dyDescent="0.25">
      <c r="D443" s="190"/>
    </row>
    <row r="444" spans="4:4" x14ac:dyDescent="0.25">
      <c r="D444" s="190"/>
    </row>
    <row r="445" spans="4:4" x14ac:dyDescent="0.25">
      <c r="D445" s="190"/>
    </row>
    <row r="446" spans="4:4" x14ac:dyDescent="0.25">
      <c r="D446" s="190"/>
    </row>
    <row r="447" spans="4:4" x14ac:dyDescent="0.25">
      <c r="D447" s="190"/>
    </row>
    <row r="448" spans="4:4" x14ac:dyDescent="0.25">
      <c r="D448" s="190"/>
    </row>
    <row r="449" spans="4:4" x14ac:dyDescent="0.25">
      <c r="D449" s="190"/>
    </row>
    <row r="450" spans="4:4" x14ac:dyDescent="0.25">
      <c r="D450" s="190"/>
    </row>
    <row r="451" spans="4:4" x14ac:dyDescent="0.25">
      <c r="D451" s="190"/>
    </row>
    <row r="452" spans="4:4" x14ac:dyDescent="0.25">
      <c r="D452" s="190"/>
    </row>
    <row r="453" spans="4:4" x14ac:dyDescent="0.25">
      <c r="D453" s="190"/>
    </row>
    <row r="454" spans="4:4" x14ac:dyDescent="0.25">
      <c r="D454" s="190"/>
    </row>
    <row r="455" spans="4:4" x14ac:dyDescent="0.25">
      <c r="D455" s="190"/>
    </row>
    <row r="456" spans="4:4" x14ac:dyDescent="0.25">
      <c r="D456" s="190"/>
    </row>
    <row r="457" spans="4:4" x14ac:dyDescent="0.25">
      <c r="D457" s="190"/>
    </row>
    <row r="458" spans="4:4" x14ac:dyDescent="0.25">
      <c r="D458" s="190"/>
    </row>
    <row r="459" spans="4:4" x14ac:dyDescent="0.25">
      <c r="D459" s="190"/>
    </row>
    <row r="460" spans="4:4" x14ac:dyDescent="0.25">
      <c r="D460" s="190"/>
    </row>
    <row r="461" spans="4:4" x14ac:dyDescent="0.25">
      <c r="D461" s="190"/>
    </row>
    <row r="462" spans="4:4" x14ac:dyDescent="0.25">
      <c r="D462" s="190"/>
    </row>
    <row r="463" spans="4:4" x14ac:dyDescent="0.25">
      <c r="D463" s="190"/>
    </row>
    <row r="464" spans="4:4" x14ac:dyDescent="0.25">
      <c r="D464" s="190"/>
    </row>
    <row r="465" spans="4:4" x14ac:dyDescent="0.25">
      <c r="D465" s="190"/>
    </row>
    <row r="466" spans="4:4" x14ac:dyDescent="0.25">
      <c r="D466" s="190"/>
    </row>
    <row r="467" spans="4:4" x14ac:dyDescent="0.25">
      <c r="D467" s="190"/>
    </row>
    <row r="468" spans="4:4" x14ac:dyDescent="0.25">
      <c r="D468" s="190"/>
    </row>
    <row r="469" spans="4:4" x14ac:dyDescent="0.25">
      <c r="D469" s="190"/>
    </row>
    <row r="470" spans="4:4" x14ac:dyDescent="0.25">
      <c r="D470" s="190"/>
    </row>
    <row r="471" spans="4:4" x14ac:dyDescent="0.25">
      <c r="D471" s="190"/>
    </row>
    <row r="472" spans="4:4" x14ac:dyDescent="0.25">
      <c r="D472" s="190"/>
    </row>
    <row r="473" spans="4:4" x14ac:dyDescent="0.25">
      <c r="D473" s="190"/>
    </row>
    <row r="474" spans="4:4" x14ac:dyDescent="0.25">
      <c r="D474" s="190"/>
    </row>
    <row r="475" spans="4:4" x14ac:dyDescent="0.25">
      <c r="D475" s="190"/>
    </row>
    <row r="476" spans="4:4" x14ac:dyDescent="0.25">
      <c r="D476" s="190"/>
    </row>
    <row r="477" spans="4:4" x14ac:dyDescent="0.25">
      <c r="D477" s="190"/>
    </row>
    <row r="478" spans="4:4" x14ac:dyDescent="0.25">
      <c r="D478" s="190"/>
    </row>
    <row r="479" spans="4:4" x14ac:dyDescent="0.25">
      <c r="D479" s="190"/>
    </row>
    <row r="480" spans="4:4" x14ac:dyDescent="0.25">
      <c r="D480" s="190"/>
    </row>
    <row r="481" spans="4:4" x14ac:dyDescent="0.25">
      <c r="D481" s="190"/>
    </row>
    <row r="482" spans="4:4" x14ac:dyDescent="0.25">
      <c r="D482" s="190"/>
    </row>
    <row r="483" spans="4:4" x14ac:dyDescent="0.25">
      <c r="D483" s="190"/>
    </row>
    <row r="484" spans="4:4" x14ac:dyDescent="0.25">
      <c r="D484" s="190"/>
    </row>
    <row r="485" spans="4:4" x14ac:dyDescent="0.25">
      <c r="D485" s="190"/>
    </row>
    <row r="486" spans="4:4" x14ac:dyDescent="0.25">
      <c r="D486" s="190"/>
    </row>
    <row r="487" spans="4:4" x14ac:dyDescent="0.25">
      <c r="D487" s="190"/>
    </row>
    <row r="488" spans="4:4" x14ac:dyDescent="0.25">
      <c r="D488" s="190"/>
    </row>
    <row r="489" spans="4:4" x14ac:dyDescent="0.25">
      <c r="D489" s="190"/>
    </row>
    <row r="490" spans="4:4" x14ac:dyDescent="0.25">
      <c r="D490" s="190"/>
    </row>
    <row r="491" spans="4:4" x14ac:dyDescent="0.25">
      <c r="D491" s="190"/>
    </row>
    <row r="492" spans="4:4" x14ac:dyDescent="0.25">
      <c r="D492" s="190"/>
    </row>
    <row r="493" spans="4:4" x14ac:dyDescent="0.25">
      <c r="D493" s="190"/>
    </row>
    <row r="494" spans="4:4" x14ac:dyDescent="0.25">
      <c r="D494" s="190"/>
    </row>
    <row r="495" spans="4:4" x14ac:dyDescent="0.25">
      <c r="D495" s="190"/>
    </row>
    <row r="496" spans="4:4" x14ac:dyDescent="0.25">
      <c r="D496" s="190"/>
    </row>
    <row r="497" spans="4:4" x14ac:dyDescent="0.25">
      <c r="D497" s="190"/>
    </row>
    <row r="498" spans="4:4" x14ac:dyDescent="0.25">
      <c r="D498" s="190"/>
    </row>
    <row r="499" spans="4:4" x14ac:dyDescent="0.25">
      <c r="D499" s="190"/>
    </row>
    <row r="500" spans="4:4" x14ac:dyDescent="0.25">
      <c r="D500" s="190"/>
    </row>
    <row r="501" spans="4:4" x14ac:dyDescent="0.25">
      <c r="D501" s="190"/>
    </row>
    <row r="502" spans="4:4" x14ac:dyDescent="0.25">
      <c r="D502" s="190"/>
    </row>
    <row r="503" spans="4:4" x14ac:dyDescent="0.25">
      <c r="D503" s="190"/>
    </row>
    <row r="504" spans="4:4" x14ac:dyDescent="0.25">
      <c r="D504" s="190"/>
    </row>
    <row r="505" spans="4:4" x14ac:dyDescent="0.25">
      <c r="D505" s="190"/>
    </row>
    <row r="506" spans="4:4" x14ac:dyDescent="0.25">
      <c r="D506" s="190"/>
    </row>
    <row r="507" spans="4:4" x14ac:dyDescent="0.25">
      <c r="D507" s="190"/>
    </row>
    <row r="508" spans="4:4" x14ac:dyDescent="0.25">
      <c r="D508" s="190"/>
    </row>
    <row r="509" spans="4:4" x14ac:dyDescent="0.25">
      <c r="D509" s="190"/>
    </row>
    <row r="510" spans="4:4" x14ac:dyDescent="0.25">
      <c r="D510" s="190"/>
    </row>
    <row r="511" spans="4:4" x14ac:dyDescent="0.25">
      <c r="D511" s="190"/>
    </row>
    <row r="512" spans="4:4" x14ac:dyDescent="0.25">
      <c r="D512" s="190"/>
    </row>
    <row r="513" spans="4:4" x14ac:dyDescent="0.25">
      <c r="D513" s="190"/>
    </row>
    <row r="514" spans="4:4" x14ac:dyDescent="0.25">
      <c r="D514" s="190"/>
    </row>
    <row r="515" spans="4:4" x14ac:dyDescent="0.25">
      <c r="D515" s="190"/>
    </row>
    <row r="516" spans="4:4" x14ac:dyDescent="0.25">
      <c r="D516" s="190"/>
    </row>
    <row r="517" spans="4:4" x14ac:dyDescent="0.25">
      <c r="D517" s="190"/>
    </row>
    <row r="518" spans="4:4" x14ac:dyDescent="0.25">
      <c r="D518" s="190"/>
    </row>
    <row r="519" spans="4:4" x14ac:dyDescent="0.25">
      <c r="D519" s="190"/>
    </row>
    <row r="520" spans="4:4" x14ac:dyDescent="0.25">
      <c r="D520" s="190"/>
    </row>
    <row r="521" spans="4:4" x14ac:dyDescent="0.25">
      <c r="D521" s="190"/>
    </row>
    <row r="522" spans="4:4" x14ac:dyDescent="0.25">
      <c r="D522" s="190"/>
    </row>
    <row r="523" spans="4:4" x14ac:dyDescent="0.25">
      <c r="D523" s="190"/>
    </row>
    <row r="524" spans="4:4" x14ac:dyDescent="0.25">
      <c r="D524" s="190"/>
    </row>
    <row r="525" spans="4:4" x14ac:dyDescent="0.25">
      <c r="D525" s="190"/>
    </row>
    <row r="526" spans="4:4" x14ac:dyDescent="0.25">
      <c r="D526" s="190"/>
    </row>
    <row r="527" spans="4:4" x14ac:dyDescent="0.25">
      <c r="D527" s="190"/>
    </row>
    <row r="528" spans="4:4" x14ac:dyDescent="0.25">
      <c r="D528" s="190"/>
    </row>
    <row r="529" spans="4:4" x14ac:dyDescent="0.25">
      <c r="D529" s="190"/>
    </row>
    <row r="530" spans="4:4" x14ac:dyDescent="0.25">
      <c r="D530" s="190"/>
    </row>
    <row r="531" spans="4:4" x14ac:dyDescent="0.25">
      <c r="D531" s="190"/>
    </row>
    <row r="532" spans="4:4" x14ac:dyDescent="0.25">
      <c r="D532" s="190"/>
    </row>
    <row r="533" spans="4:4" x14ac:dyDescent="0.25">
      <c r="D533" s="190"/>
    </row>
    <row r="534" spans="4:4" x14ac:dyDescent="0.25">
      <c r="D534" s="190"/>
    </row>
    <row r="535" spans="4:4" x14ac:dyDescent="0.25">
      <c r="D535" s="190"/>
    </row>
    <row r="536" spans="4:4" x14ac:dyDescent="0.25">
      <c r="D536" s="190"/>
    </row>
    <row r="537" spans="4:4" x14ac:dyDescent="0.25">
      <c r="D537" s="190"/>
    </row>
    <row r="538" spans="4:4" x14ac:dyDescent="0.25">
      <c r="D538" s="190"/>
    </row>
    <row r="539" spans="4:4" x14ac:dyDescent="0.25">
      <c r="D539" s="190"/>
    </row>
    <row r="540" spans="4:4" x14ac:dyDescent="0.25">
      <c r="D540" s="190"/>
    </row>
    <row r="541" spans="4:4" x14ac:dyDescent="0.25">
      <c r="D541" s="190"/>
    </row>
    <row r="542" spans="4:4" x14ac:dyDescent="0.25">
      <c r="D542" s="190"/>
    </row>
    <row r="543" spans="4:4" x14ac:dyDescent="0.25">
      <c r="D543" s="190"/>
    </row>
    <row r="544" spans="4:4" x14ac:dyDescent="0.25">
      <c r="D544" s="190"/>
    </row>
    <row r="545" spans="4:4" x14ac:dyDescent="0.25">
      <c r="D545" s="190"/>
    </row>
    <row r="546" spans="4:4" x14ac:dyDescent="0.25">
      <c r="D546" s="190"/>
    </row>
    <row r="547" spans="4:4" x14ac:dyDescent="0.25">
      <c r="D547" s="190"/>
    </row>
    <row r="548" spans="4:4" x14ac:dyDescent="0.25">
      <c r="D548" s="190"/>
    </row>
    <row r="549" spans="4:4" x14ac:dyDescent="0.25">
      <c r="D549" s="190"/>
    </row>
    <row r="550" spans="4:4" x14ac:dyDescent="0.25">
      <c r="D550" s="190"/>
    </row>
    <row r="551" spans="4:4" x14ac:dyDescent="0.25">
      <c r="D551" s="190"/>
    </row>
    <row r="552" spans="4:4" x14ac:dyDescent="0.25">
      <c r="D552" s="190"/>
    </row>
    <row r="553" spans="4:4" x14ac:dyDescent="0.25">
      <c r="D553" s="190"/>
    </row>
    <row r="554" spans="4:4" x14ac:dyDescent="0.25">
      <c r="D554" s="190"/>
    </row>
    <row r="555" spans="4:4" x14ac:dyDescent="0.25">
      <c r="D555" s="190"/>
    </row>
    <row r="556" spans="4:4" x14ac:dyDescent="0.25">
      <c r="D556" s="190"/>
    </row>
    <row r="557" spans="4:4" x14ac:dyDescent="0.25">
      <c r="D557" s="190"/>
    </row>
    <row r="558" spans="4:4" x14ac:dyDescent="0.25">
      <c r="D558" s="190"/>
    </row>
    <row r="559" spans="4:4" x14ac:dyDescent="0.25">
      <c r="D559" s="190"/>
    </row>
    <row r="560" spans="4:4" x14ac:dyDescent="0.25">
      <c r="D560" s="190"/>
    </row>
    <row r="561" spans="4:4" x14ac:dyDescent="0.25">
      <c r="D561" s="190"/>
    </row>
    <row r="562" spans="4:4" x14ac:dyDescent="0.25">
      <c r="D562" s="190"/>
    </row>
    <row r="563" spans="4:4" x14ac:dyDescent="0.25">
      <c r="D563" s="190"/>
    </row>
    <row r="564" spans="4:4" x14ac:dyDescent="0.25">
      <c r="D564" s="190"/>
    </row>
    <row r="565" spans="4:4" x14ac:dyDescent="0.25">
      <c r="D565" s="190"/>
    </row>
    <row r="566" spans="4:4" x14ac:dyDescent="0.25">
      <c r="D566" s="190"/>
    </row>
    <row r="567" spans="4:4" x14ac:dyDescent="0.25">
      <c r="D567" s="190"/>
    </row>
    <row r="568" spans="4:4" x14ac:dyDescent="0.25">
      <c r="D568" s="190"/>
    </row>
    <row r="569" spans="4:4" x14ac:dyDescent="0.25">
      <c r="D569" s="190"/>
    </row>
    <row r="570" spans="4:4" x14ac:dyDescent="0.25">
      <c r="D570" s="190"/>
    </row>
    <row r="571" spans="4:4" x14ac:dyDescent="0.25">
      <c r="D571" s="190"/>
    </row>
    <row r="572" spans="4:4" x14ac:dyDescent="0.25">
      <c r="D572" s="190"/>
    </row>
    <row r="573" spans="4:4" x14ac:dyDescent="0.25">
      <c r="D573" s="190"/>
    </row>
    <row r="574" spans="4:4" x14ac:dyDescent="0.25">
      <c r="D574" s="190"/>
    </row>
    <row r="575" spans="4:4" x14ac:dyDescent="0.25">
      <c r="D575" s="190"/>
    </row>
    <row r="576" spans="4:4" x14ac:dyDescent="0.25">
      <c r="D576" s="190"/>
    </row>
    <row r="577" spans="4:4" x14ac:dyDescent="0.25">
      <c r="D577" s="190"/>
    </row>
    <row r="578" spans="4:4" x14ac:dyDescent="0.25">
      <c r="D578" s="190"/>
    </row>
    <row r="579" spans="4:4" x14ac:dyDescent="0.25">
      <c r="D579" s="190"/>
    </row>
    <row r="580" spans="4:4" x14ac:dyDescent="0.25">
      <c r="D580" s="190"/>
    </row>
    <row r="581" spans="4:4" x14ac:dyDescent="0.25">
      <c r="D581" s="190"/>
    </row>
    <row r="582" spans="4:4" x14ac:dyDescent="0.25">
      <c r="D582" s="190"/>
    </row>
    <row r="583" spans="4:4" x14ac:dyDescent="0.25">
      <c r="D583" s="190"/>
    </row>
    <row r="584" spans="4:4" x14ac:dyDescent="0.25">
      <c r="D584" s="190"/>
    </row>
    <row r="585" spans="4:4" x14ac:dyDescent="0.25">
      <c r="D585" s="190"/>
    </row>
    <row r="586" spans="4:4" x14ac:dyDescent="0.25">
      <c r="D586" s="190"/>
    </row>
    <row r="587" spans="4:4" x14ac:dyDescent="0.25">
      <c r="D587" s="190"/>
    </row>
    <row r="588" spans="4:4" x14ac:dyDescent="0.25">
      <c r="D588" s="190"/>
    </row>
    <row r="589" spans="4:4" x14ac:dyDescent="0.25">
      <c r="D589" s="190"/>
    </row>
    <row r="590" spans="4:4" x14ac:dyDescent="0.25">
      <c r="D590" s="190"/>
    </row>
    <row r="591" spans="4:4" x14ac:dyDescent="0.25">
      <c r="D591" s="190"/>
    </row>
    <row r="592" spans="4:4" x14ac:dyDescent="0.25">
      <c r="D592" s="190"/>
    </row>
    <row r="593" spans="4:4" x14ac:dyDescent="0.25">
      <c r="D593" s="190"/>
    </row>
    <row r="594" spans="4:4" x14ac:dyDescent="0.25">
      <c r="D594" s="190"/>
    </row>
    <row r="595" spans="4:4" x14ac:dyDescent="0.25">
      <c r="D595" s="190"/>
    </row>
    <row r="596" spans="4:4" x14ac:dyDescent="0.25">
      <c r="D596" s="190"/>
    </row>
    <row r="597" spans="4:4" x14ac:dyDescent="0.25">
      <c r="D597" s="190"/>
    </row>
    <row r="598" spans="4:4" x14ac:dyDescent="0.25">
      <c r="D598" s="190"/>
    </row>
    <row r="599" spans="4:4" x14ac:dyDescent="0.25">
      <c r="D599" s="190"/>
    </row>
    <row r="600" spans="4:4" x14ac:dyDescent="0.25">
      <c r="D600" s="190"/>
    </row>
    <row r="601" spans="4:4" x14ac:dyDescent="0.25">
      <c r="D601" s="190"/>
    </row>
    <row r="602" spans="4:4" x14ac:dyDescent="0.25">
      <c r="D602" s="190"/>
    </row>
    <row r="603" spans="4:4" x14ac:dyDescent="0.25">
      <c r="D603" s="190"/>
    </row>
    <row r="604" spans="4:4" x14ac:dyDescent="0.25">
      <c r="D604" s="190"/>
    </row>
    <row r="605" spans="4:4" x14ac:dyDescent="0.25">
      <c r="D605" s="190"/>
    </row>
    <row r="606" spans="4:4" x14ac:dyDescent="0.25">
      <c r="D606" s="190"/>
    </row>
    <row r="607" spans="4:4" x14ac:dyDescent="0.25">
      <c r="D607" s="190"/>
    </row>
    <row r="608" spans="4:4" x14ac:dyDescent="0.25">
      <c r="D608" s="190"/>
    </row>
    <row r="609" spans="4:4" x14ac:dyDescent="0.25">
      <c r="D609" s="190"/>
    </row>
    <row r="610" spans="4:4" x14ac:dyDescent="0.25">
      <c r="D610" s="190"/>
    </row>
    <row r="611" spans="4:4" x14ac:dyDescent="0.25">
      <c r="D611" s="190"/>
    </row>
    <row r="612" spans="4:4" x14ac:dyDescent="0.25">
      <c r="D612" s="190"/>
    </row>
    <row r="613" spans="4:4" x14ac:dyDescent="0.25">
      <c r="D613" s="190"/>
    </row>
    <row r="614" spans="4:4" x14ac:dyDescent="0.25">
      <c r="D614" s="190"/>
    </row>
    <row r="615" spans="4:4" x14ac:dyDescent="0.25">
      <c r="D615" s="190"/>
    </row>
    <row r="616" spans="4:4" x14ac:dyDescent="0.25">
      <c r="D616" s="190"/>
    </row>
    <row r="617" spans="4:4" x14ac:dyDescent="0.25">
      <c r="D617" s="190"/>
    </row>
    <row r="618" spans="4:4" x14ac:dyDescent="0.25">
      <c r="D618" s="190"/>
    </row>
    <row r="619" spans="4:4" x14ac:dyDescent="0.25">
      <c r="D619" s="190"/>
    </row>
    <row r="620" spans="4:4" x14ac:dyDescent="0.25">
      <c r="D620" s="190"/>
    </row>
    <row r="621" spans="4:4" x14ac:dyDescent="0.25">
      <c r="D621" s="190"/>
    </row>
    <row r="622" spans="4:4" x14ac:dyDescent="0.25">
      <c r="D622" s="190"/>
    </row>
    <row r="623" spans="4:4" x14ac:dyDescent="0.25">
      <c r="D623" s="190"/>
    </row>
    <row r="624" spans="4:4" x14ac:dyDescent="0.25">
      <c r="D624" s="190"/>
    </row>
    <row r="625" spans="4:4" x14ac:dyDescent="0.25">
      <c r="D625" s="190"/>
    </row>
    <row r="626" spans="4:4" x14ac:dyDescent="0.25">
      <c r="D626" s="190"/>
    </row>
    <row r="627" spans="4:4" x14ac:dyDescent="0.25">
      <c r="D627" s="190"/>
    </row>
    <row r="628" spans="4:4" x14ac:dyDescent="0.25">
      <c r="D628" s="190"/>
    </row>
    <row r="629" spans="4:4" x14ac:dyDescent="0.25">
      <c r="D629" s="190"/>
    </row>
    <row r="630" spans="4:4" x14ac:dyDescent="0.25">
      <c r="D630" s="190"/>
    </row>
    <row r="631" spans="4:4" x14ac:dyDescent="0.25">
      <c r="D631" s="190"/>
    </row>
    <row r="632" spans="4:4" x14ac:dyDescent="0.25">
      <c r="D632" s="190"/>
    </row>
    <row r="633" spans="4:4" x14ac:dyDescent="0.25">
      <c r="D633" s="190"/>
    </row>
    <row r="634" spans="4:4" x14ac:dyDescent="0.25">
      <c r="D634" s="190"/>
    </row>
    <row r="635" spans="4:4" x14ac:dyDescent="0.25">
      <c r="D635" s="190"/>
    </row>
    <row r="636" spans="4:4" x14ac:dyDescent="0.25">
      <c r="D636" s="190"/>
    </row>
    <row r="637" spans="4:4" x14ac:dyDescent="0.25">
      <c r="D637" s="190"/>
    </row>
    <row r="638" spans="4:4" x14ac:dyDescent="0.25">
      <c r="D638" s="190"/>
    </row>
    <row r="639" spans="4:4" x14ac:dyDescent="0.25">
      <c r="D639" s="190"/>
    </row>
    <row r="640" spans="4:4" x14ac:dyDescent="0.25">
      <c r="D640" s="190"/>
    </row>
    <row r="641" spans="4:4" x14ac:dyDescent="0.25">
      <c r="D641" s="190"/>
    </row>
    <row r="642" spans="4:4" x14ac:dyDescent="0.25">
      <c r="D642" s="190"/>
    </row>
    <row r="643" spans="4:4" x14ac:dyDescent="0.25">
      <c r="D643" s="190"/>
    </row>
    <row r="644" spans="4:4" x14ac:dyDescent="0.25">
      <c r="D644" s="190"/>
    </row>
    <row r="645" spans="4:4" x14ac:dyDescent="0.25">
      <c r="D645" s="190"/>
    </row>
    <row r="646" spans="4:4" x14ac:dyDescent="0.25">
      <c r="D646" s="190"/>
    </row>
    <row r="647" spans="4:4" x14ac:dyDescent="0.25">
      <c r="D647" s="190"/>
    </row>
    <row r="648" spans="4:4" x14ac:dyDescent="0.25">
      <c r="D648" s="190"/>
    </row>
    <row r="649" spans="4:4" x14ac:dyDescent="0.25">
      <c r="D649" s="190"/>
    </row>
    <row r="650" spans="4:4" x14ac:dyDescent="0.25">
      <c r="D650" s="190"/>
    </row>
    <row r="651" spans="4:4" x14ac:dyDescent="0.25">
      <c r="D651" s="190"/>
    </row>
    <row r="652" spans="4:4" x14ac:dyDescent="0.25">
      <c r="D652" s="190"/>
    </row>
    <row r="653" spans="4:4" x14ac:dyDescent="0.25">
      <c r="D653" s="190"/>
    </row>
    <row r="654" spans="4:4" x14ac:dyDescent="0.25">
      <c r="D654" s="190"/>
    </row>
    <row r="655" spans="4:4" x14ac:dyDescent="0.25">
      <c r="D655" s="190"/>
    </row>
    <row r="656" spans="4:4" x14ac:dyDescent="0.25">
      <c r="D656" s="190"/>
    </row>
    <row r="657" spans="4:4" x14ac:dyDescent="0.25">
      <c r="D657" s="190"/>
    </row>
    <row r="658" spans="4:4" x14ac:dyDescent="0.25">
      <c r="D658" s="190"/>
    </row>
    <row r="659" spans="4:4" x14ac:dyDescent="0.25">
      <c r="D659" s="190"/>
    </row>
    <row r="660" spans="4:4" x14ac:dyDescent="0.25">
      <c r="D660" s="190"/>
    </row>
    <row r="661" spans="4:4" x14ac:dyDescent="0.25">
      <c r="D661" s="190"/>
    </row>
    <row r="662" spans="4:4" x14ac:dyDescent="0.25">
      <c r="D662" s="190"/>
    </row>
    <row r="663" spans="4:4" x14ac:dyDescent="0.25">
      <c r="D663" s="190"/>
    </row>
    <row r="664" spans="4:4" x14ac:dyDescent="0.25">
      <c r="D664" s="190"/>
    </row>
    <row r="665" spans="4:4" x14ac:dyDescent="0.25">
      <c r="D665" s="190"/>
    </row>
    <row r="666" spans="4:4" x14ac:dyDescent="0.25">
      <c r="D666" s="190"/>
    </row>
    <row r="667" spans="4:4" x14ac:dyDescent="0.25">
      <c r="D667" s="190"/>
    </row>
    <row r="668" spans="4:4" x14ac:dyDescent="0.25">
      <c r="D668" s="190"/>
    </row>
    <row r="669" spans="4:4" x14ac:dyDescent="0.25">
      <c r="D669" s="190"/>
    </row>
    <row r="670" spans="4:4" x14ac:dyDescent="0.25">
      <c r="D670" s="190"/>
    </row>
    <row r="671" spans="4:4" x14ac:dyDescent="0.25">
      <c r="D671" s="190"/>
    </row>
    <row r="672" spans="4:4" x14ac:dyDescent="0.25">
      <c r="D672" s="190"/>
    </row>
    <row r="673" spans="4:4" x14ac:dyDescent="0.25">
      <c r="D673" s="190"/>
    </row>
    <row r="674" spans="4:4" x14ac:dyDescent="0.25">
      <c r="D674" s="190"/>
    </row>
    <row r="675" spans="4:4" x14ac:dyDescent="0.25">
      <c r="D675" s="190"/>
    </row>
    <row r="676" spans="4:4" x14ac:dyDescent="0.25">
      <c r="D676" s="190"/>
    </row>
    <row r="677" spans="4:4" x14ac:dyDescent="0.25">
      <c r="D677" s="190"/>
    </row>
    <row r="678" spans="4:4" x14ac:dyDescent="0.25">
      <c r="D678" s="190"/>
    </row>
    <row r="679" spans="4:4" x14ac:dyDescent="0.25">
      <c r="D679" s="190"/>
    </row>
    <row r="680" spans="4:4" x14ac:dyDescent="0.25">
      <c r="D680" s="190"/>
    </row>
    <row r="681" spans="4:4" x14ac:dyDescent="0.25">
      <c r="D681" s="190"/>
    </row>
    <row r="682" spans="4:4" x14ac:dyDescent="0.25">
      <c r="D682" s="190"/>
    </row>
    <row r="683" spans="4:4" x14ac:dyDescent="0.25">
      <c r="D683" s="190"/>
    </row>
    <row r="684" spans="4:4" x14ac:dyDescent="0.25">
      <c r="D684" s="190"/>
    </row>
    <row r="685" spans="4:4" x14ac:dyDescent="0.25">
      <c r="D685" s="190"/>
    </row>
    <row r="686" spans="4:4" x14ac:dyDescent="0.25">
      <c r="D686" s="190"/>
    </row>
    <row r="687" spans="4:4" x14ac:dyDescent="0.25">
      <c r="D687" s="190"/>
    </row>
    <row r="688" spans="4:4" x14ac:dyDescent="0.25">
      <c r="D688" s="190"/>
    </row>
    <row r="689" spans="4:4" x14ac:dyDescent="0.25">
      <c r="D689" s="190"/>
    </row>
    <row r="690" spans="4:4" x14ac:dyDescent="0.25">
      <c r="D690" s="190"/>
    </row>
    <row r="691" spans="4:4" x14ac:dyDescent="0.25">
      <c r="D691" s="190"/>
    </row>
    <row r="692" spans="4:4" x14ac:dyDescent="0.25">
      <c r="D692" s="190"/>
    </row>
    <row r="693" spans="4:4" x14ac:dyDescent="0.25">
      <c r="D693" s="190"/>
    </row>
    <row r="694" spans="4:4" x14ac:dyDescent="0.25">
      <c r="D694" s="190"/>
    </row>
    <row r="695" spans="4:4" x14ac:dyDescent="0.25">
      <c r="D695" s="190"/>
    </row>
    <row r="696" spans="4:4" x14ac:dyDescent="0.25">
      <c r="D696" s="190"/>
    </row>
    <row r="697" spans="4:4" x14ac:dyDescent="0.25">
      <c r="D697" s="190"/>
    </row>
    <row r="698" spans="4:4" x14ac:dyDescent="0.25">
      <c r="D698" s="190"/>
    </row>
    <row r="699" spans="4:4" x14ac:dyDescent="0.25">
      <c r="D699" s="190"/>
    </row>
    <row r="700" spans="4:4" x14ac:dyDescent="0.25">
      <c r="D700" s="190"/>
    </row>
    <row r="701" spans="4:4" x14ac:dyDescent="0.25">
      <c r="D701" s="190"/>
    </row>
    <row r="702" spans="4:4" x14ac:dyDescent="0.25">
      <c r="D702" s="190"/>
    </row>
    <row r="703" spans="4:4" x14ac:dyDescent="0.25">
      <c r="D703" s="190"/>
    </row>
    <row r="704" spans="4:4" x14ac:dyDescent="0.25">
      <c r="D704" s="190"/>
    </row>
    <row r="705" spans="4:4" x14ac:dyDescent="0.25">
      <c r="D705" s="190"/>
    </row>
    <row r="706" spans="4:4" x14ac:dyDescent="0.25">
      <c r="D706" s="190"/>
    </row>
    <row r="707" spans="4:4" x14ac:dyDescent="0.25">
      <c r="D707" s="190"/>
    </row>
    <row r="708" spans="4:4" x14ac:dyDescent="0.25">
      <c r="D708" s="190"/>
    </row>
    <row r="709" spans="4:4" x14ac:dyDescent="0.25">
      <c r="D709" s="190"/>
    </row>
    <row r="710" spans="4:4" x14ac:dyDescent="0.25">
      <c r="D710" s="190"/>
    </row>
    <row r="711" spans="4:4" x14ac:dyDescent="0.25">
      <c r="D711" s="190"/>
    </row>
    <row r="712" spans="4:4" x14ac:dyDescent="0.25">
      <c r="D712" s="190"/>
    </row>
    <row r="713" spans="4:4" x14ac:dyDescent="0.25">
      <c r="D713" s="190"/>
    </row>
    <row r="714" spans="4:4" x14ac:dyDescent="0.25">
      <c r="D714" s="190"/>
    </row>
    <row r="715" spans="4:4" x14ac:dyDescent="0.25">
      <c r="D715" s="190"/>
    </row>
    <row r="716" spans="4:4" x14ac:dyDescent="0.25">
      <c r="D716" s="190"/>
    </row>
    <row r="717" spans="4:4" x14ac:dyDescent="0.25">
      <c r="D717" s="190"/>
    </row>
    <row r="718" spans="4:4" x14ac:dyDescent="0.25">
      <c r="D718" s="190"/>
    </row>
    <row r="719" spans="4:4" x14ac:dyDescent="0.25">
      <c r="D719" s="190"/>
    </row>
    <row r="720" spans="4:4" x14ac:dyDescent="0.25">
      <c r="D720" s="190"/>
    </row>
    <row r="721" spans="4:4" x14ac:dyDescent="0.25">
      <c r="D721" s="190"/>
    </row>
    <row r="722" spans="4:4" x14ac:dyDescent="0.25">
      <c r="D722" s="190"/>
    </row>
    <row r="723" spans="4:4" x14ac:dyDescent="0.25">
      <c r="D723" s="190"/>
    </row>
    <row r="724" spans="4:4" x14ac:dyDescent="0.25">
      <c r="D724" s="190"/>
    </row>
    <row r="725" spans="4:4" x14ac:dyDescent="0.25">
      <c r="D725" s="190"/>
    </row>
    <row r="726" spans="4:4" x14ac:dyDescent="0.25">
      <c r="D726" s="190"/>
    </row>
    <row r="727" spans="4:4" x14ac:dyDescent="0.25">
      <c r="D727" s="190"/>
    </row>
    <row r="728" spans="4:4" x14ac:dyDescent="0.25">
      <c r="D728" s="190"/>
    </row>
    <row r="729" spans="4:4" x14ac:dyDescent="0.25">
      <c r="D729" s="190"/>
    </row>
    <row r="730" spans="4:4" x14ac:dyDescent="0.25">
      <c r="D730" s="190"/>
    </row>
    <row r="731" spans="4:4" x14ac:dyDescent="0.25">
      <c r="D731" s="190"/>
    </row>
    <row r="732" spans="4:4" x14ac:dyDescent="0.25">
      <c r="D732" s="190"/>
    </row>
    <row r="733" spans="4:4" x14ac:dyDescent="0.25">
      <c r="D733" s="190"/>
    </row>
    <row r="734" spans="4:4" x14ac:dyDescent="0.25">
      <c r="D734" s="190"/>
    </row>
    <row r="735" spans="4:4" x14ac:dyDescent="0.25">
      <c r="D735" s="190"/>
    </row>
    <row r="736" spans="4:4" x14ac:dyDescent="0.25">
      <c r="D736" s="190"/>
    </row>
    <row r="737" spans="4:4" x14ac:dyDescent="0.25">
      <c r="D737" s="190"/>
    </row>
    <row r="738" spans="4:4" x14ac:dyDescent="0.25">
      <c r="D738" s="190"/>
    </row>
    <row r="739" spans="4:4" x14ac:dyDescent="0.25">
      <c r="D739" s="190"/>
    </row>
    <row r="740" spans="4:4" x14ac:dyDescent="0.25">
      <c r="D740" s="190"/>
    </row>
    <row r="741" spans="4:4" x14ac:dyDescent="0.25">
      <c r="D741" s="190"/>
    </row>
    <row r="742" spans="4:4" x14ac:dyDescent="0.25">
      <c r="D742" s="190"/>
    </row>
    <row r="743" spans="4:4" x14ac:dyDescent="0.25">
      <c r="D743" s="190"/>
    </row>
    <row r="744" spans="4:4" x14ac:dyDescent="0.25">
      <c r="D744" s="190"/>
    </row>
    <row r="745" spans="4:4" x14ac:dyDescent="0.25">
      <c r="D745" s="190"/>
    </row>
    <row r="746" spans="4:4" x14ac:dyDescent="0.25">
      <c r="D746" s="190"/>
    </row>
    <row r="747" spans="4:4" x14ac:dyDescent="0.25">
      <c r="D747" s="190"/>
    </row>
    <row r="748" spans="4:4" x14ac:dyDescent="0.25">
      <c r="D748" s="190"/>
    </row>
    <row r="749" spans="4:4" x14ac:dyDescent="0.25">
      <c r="D749" s="190"/>
    </row>
    <row r="750" spans="4:4" x14ac:dyDescent="0.25">
      <c r="D750" s="190"/>
    </row>
    <row r="751" spans="4:4" x14ac:dyDescent="0.25">
      <c r="D751" s="190"/>
    </row>
    <row r="752" spans="4:4" x14ac:dyDescent="0.25">
      <c r="D752" s="190"/>
    </row>
    <row r="753" spans="4:4" x14ac:dyDescent="0.25">
      <c r="D753" s="190"/>
    </row>
    <row r="754" spans="4:4" x14ac:dyDescent="0.25">
      <c r="D754" s="190"/>
    </row>
    <row r="755" spans="4:4" x14ac:dyDescent="0.25">
      <c r="D755" s="190"/>
    </row>
    <row r="756" spans="4:4" x14ac:dyDescent="0.25">
      <c r="D756" s="190"/>
    </row>
    <row r="757" spans="4:4" x14ac:dyDescent="0.25">
      <c r="D757" s="190"/>
    </row>
    <row r="758" spans="4:4" x14ac:dyDescent="0.25">
      <c r="D758" s="190"/>
    </row>
    <row r="759" spans="4:4" x14ac:dyDescent="0.25">
      <c r="D759" s="190"/>
    </row>
    <row r="760" spans="4:4" x14ac:dyDescent="0.25">
      <c r="D760" s="190"/>
    </row>
    <row r="761" spans="4:4" x14ac:dyDescent="0.25">
      <c r="D761" s="190"/>
    </row>
    <row r="762" spans="4:4" x14ac:dyDescent="0.25">
      <c r="D762" s="190"/>
    </row>
    <row r="763" spans="4:4" x14ac:dyDescent="0.25">
      <c r="D763" s="190"/>
    </row>
    <row r="764" spans="4:4" x14ac:dyDescent="0.25">
      <c r="D764" s="190"/>
    </row>
    <row r="765" spans="4:4" x14ac:dyDescent="0.25">
      <c r="D765" s="190"/>
    </row>
    <row r="766" spans="4:4" x14ac:dyDescent="0.25">
      <c r="D766" s="190"/>
    </row>
    <row r="767" spans="4:4" x14ac:dyDescent="0.25">
      <c r="D767" s="190"/>
    </row>
    <row r="768" spans="4:4" x14ac:dyDescent="0.25">
      <c r="D768" s="190"/>
    </row>
    <row r="769" spans="4:4" x14ac:dyDescent="0.25">
      <c r="D769" s="190"/>
    </row>
    <row r="770" spans="4:4" x14ac:dyDescent="0.25">
      <c r="D770" s="190"/>
    </row>
    <row r="771" spans="4:4" x14ac:dyDescent="0.25">
      <c r="D771" s="190"/>
    </row>
    <row r="772" spans="4:4" x14ac:dyDescent="0.25">
      <c r="D772" s="190"/>
    </row>
    <row r="773" spans="4:4" x14ac:dyDescent="0.25">
      <c r="D773" s="190"/>
    </row>
    <row r="774" spans="4:4" x14ac:dyDescent="0.25">
      <c r="D774" s="190"/>
    </row>
    <row r="775" spans="4:4" x14ac:dyDescent="0.25">
      <c r="D775" s="190"/>
    </row>
    <row r="776" spans="4:4" x14ac:dyDescent="0.25">
      <c r="D776" s="190"/>
    </row>
    <row r="777" spans="4:4" x14ac:dyDescent="0.25">
      <c r="D777" s="190"/>
    </row>
    <row r="778" spans="4:4" x14ac:dyDescent="0.25">
      <c r="D778" s="190"/>
    </row>
    <row r="779" spans="4:4" x14ac:dyDescent="0.25">
      <c r="D779" s="190"/>
    </row>
    <row r="780" spans="4:4" x14ac:dyDescent="0.25">
      <c r="D780" s="190"/>
    </row>
    <row r="781" spans="4:4" x14ac:dyDescent="0.25">
      <c r="D781" s="190"/>
    </row>
    <row r="782" spans="4:4" x14ac:dyDescent="0.25">
      <c r="D782" s="190"/>
    </row>
    <row r="783" spans="4:4" x14ac:dyDescent="0.25">
      <c r="D783" s="190"/>
    </row>
    <row r="784" spans="4:4" x14ac:dyDescent="0.25">
      <c r="D784" s="190"/>
    </row>
    <row r="785" spans="4:4" x14ac:dyDescent="0.25">
      <c r="D785" s="190"/>
    </row>
    <row r="786" spans="4:4" x14ac:dyDescent="0.25">
      <c r="D786" s="190"/>
    </row>
    <row r="787" spans="4:4" x14ac:dyDescent="0.25">
      <c r="D787" s="190"/>
    </row>
    <row r="788" spans="4:4" x14ac:dyDescent="0.25">
      <c r="D788" s="190"/>
    </row>
    <row r="789" spans="4:4" x14ac:dyDescent="0.25">
      <c r="D789" s="190"/>
    </row>
    <row r="790" spans="4:4" x14ac:dyDescent="0.25">
      <c r="D790" s="190"/>
    </row>
    <row r="791" spans="4:4" x14ac:dyDescent="0.25">
      <c r="D791" s="190"/>
    </row>
    <row r="792" spans="4:4" x14ac:dyDescent="0.25">
      <c r="D792" s="190"/>
    </row>
    <row r="793" spans="4:4" x14ac:dyDescent="0.25">
      <c r="D793" s="190"/>
    </row>
    <row r="794" spans="4:4" x14ac:dyDescent="0.25">
      <c r="D794" s="190"/>
    </row>
    <row r="795" spans="4:4" x14ac:dyDescent="0.25">
      <c r="D795" s="190"/>
    </row>
    <row r="796" spans="4:4" x14ac:dyDescent="0.25">
      <c r="D796" s="190"/>
    </row>
    <row r="797" spans="4:4" x14ac:dyDescent="0.25">
      <c r="D797" s="190"/>
    </row>
    <row r="798" spans="4:4" x14ac:dyDescent="0.25">
      <c r="D798" s="190"/>
    </row>
    <row r="799" spans="4:4" x14ac:dyDescent="0.25">
      <c r="D799" s="190"/>
    </row>
    <row r="800" spans="4:4" x14ac:dyDescent="0.25">
      <c r="D800" s="190"/>
    </row>
    <row r="801" spans="4:4" x14ac:dyDescent="0.25">
      <c r="D801" s="190"/>
    </row>
    <row r="802" spans="4:4" x14ac:dyDescent="0.25">
      <c r="D802" s="190"/>
    </row>
    <row r="803" spans="4:4" x14ac:dyDescent="0.25">
      <c r="D803" s="190"/>
    </row>
    <row r="804" spans="4:4" x14ac:dyDescent="0.25">
      <c r="D804" s="190"/>
    </row>
    <row r="805" spans="4:4" x14ac:dyDescent="0.25">
      <c r="D805" s="190"/>
    </row>
    <row r="806" spans="4:4" x14ac:dyDescent="0.25">
      <c r="D806" s="190"/>
    </row>
    <row r="807" spans="4:4" x14ac:dyDescent="0.25">
      <c r="D807" s="190"/>
    </row>
    <row r="808" spans="4:4" x14ac:dyDescent="0.25">
      <c r="D808" s="190"/>
    </row>
    <row r="809" spans="4:4" x14ac:dyDescent="0.25">
      <c r="D809" s="190"/>
    </row>
    <row r="810" spans="4:4" x14ac:dyDescent="0.25">
      <c r="D810" s="190"/>
    </row>
    <row r="811" spans="4:4" x14ac:dyDescent="0.25">
      <c r="D811" s="190"/>
    </row>
    <row r="812" spans="4:4" x14ac:dyDescent="0.25">
      <c r="D812" s="190"/>
    </row>
    <row r="813" spans="4:4" x14ac:dyDescent="0.25">
      <c r="D813" s="190"/>
    </row>
    <row r="814" spans="4:4" x14ac:dyDescent="0.25">
      <c r="D814" s="190"/>
    </row>
    <row r="815" spans="4:4" x14ac:dyDescent="0.25">
      <c r="D815" s="190"/>
    </row>
    <row r="816" spans="4:4" x14ac:dyDescent="0.25">
      <c r="D816" s="190"/>
    </row>
    <row r="817" spans="4:4" x14ac:dyDescent="0.25">
      <c r="D817" s="190"/>
    </row>
    <row r="818" spans="4:4" x14ac:dyDescent="0.25">
      <c r="D818" s="190"/>
    </row>
    <row r="819" spans="4:4" x14ac:dyDescent="0.25">
      <c r="D819" s="190"/>
    </row>
    <row r="820" spans="4:4" x14ac:dyDescent="0.25">
      <c r="D820" s="190"/>
    </row>
    <row r="821" spans="4:4" x14ac:dyDescent="0.25">
      <c r="D821" s="190"/>
    </row>
    <row r="822" spans="4:4" x14ac:dyDescent="0.25">
      <c r="D822" s="190"/>
    </row>
    <row r="823" spans="4:4" x14ac:dyDescent="0.25">
      <c r="D823" s="190"/>
    </row>
    <row r="824" spans="4:4" x14ac:dyDescent="0.25">
      <c r="D824" s="190"/>
    </row>
    <row r="825" spans="4:4" x14ac:dyDescent="0.25">
      <c r="D825" s="190"/>
    </row>
    <row r="826" spans="4:4" x14ac:dyDescent="0.25">
      <c r="D826" s="190"/>
    </row>
    <row r="827" spans="4:4" x14ac:dyDescent="0.25">
      <c r="D827" s="190"/>
    </row>
    <row r="828" spans="4:4" x14ac:dyDescent="0.25">
      <c r="D828" s="190"/>
    </row>
    <row r="829" spans="4:4" x14ac:dyDescent="0.25">
      <c r="D829" s="190"/>
    </row>
    <row r="830" spans="4:4" x14ac:dyDescent="0.25">
      <c r="D830" s="190"/>
    </row>
    <row r="831" spans="4:4" x14ac:dyDescent="0.25">
      <c r="D831" s="190"/>
    </row>
    <row r="832" spans="4:4" x14ac:dyDescent="0.25">
      <c r="D832" s="190"/>
    </row>
    <row r="833" spans="4:4" x14ac:dyDescent="0.25">
      <c r="D833" s="190"/>
    </row>
    <row r="834" spans="4:4" x14ac:dyDescent="0.25">
      <c r="D834" s="190"/>
    </row>
    <row r="835" spans="4:4" x14ac:dyDescent="0.25">
      <c r="D835" s="190"/>
    </row>
    <row r="836" spans="4:4" x14ac:dyDescent="0.25">
      <c r="D836" s="190"/>
    </row>
    <row r="837" spans="4:4" x14ac:dyDescent="0.25">
      <c r="D837" s="190"/>
    </row>
    <row r="838" spans="4:4" x14ac:dyDescent="0.25">
      <c r="D838" s="190"/>
    </row>
    <row r="839" spans="4:4" x14ac:dyDescent="0.25">
      <c r="D839" s="190"/>
    </row>
    <row r="840" spans="4:4" x14ac:dyDescent="0.25">
      <c r="D840" s="190"/>
    </row>
    <row r="841" spans="4:4" x14ac:dyDescent="0.25">
      <c r="D841" s="190"/>
    </row>
    <row r="842" spans="4:4" x14ac:dyDescent="0.25">
      <c r="D842" s="190"/>
    </row>
    <row r="843" spans="4:4" x14ac:dyDescent="0.25">
      <c r="D843" s="190"/>
    </row>
    <row r="844" spans="4:4" x14ac:dyDescent="0.25">
      <c r="D844" s="190"/>
    </row>
    <row r="845" spans="4:4" x14ac:dyDescent="0.25">
      <c r="D845" s="190"/>
    </row>
    <row r="846" spans="4:4" x14ac:dyDescent="0.25">
      <c r="D846" s="190"/>
    </row>
    <row r="847" spans="4:4" x14ac:dyDescent="0.25">
      <c r="D847" s="190"/>
    </row>
    <row r="848" spans="4:4" x14ac:dyDescent="0.25">
      <c r="D848" s="190"/>
    </row>
    <row r="849" spans="4:4" x14ac:dyDescent="0.25">
      <c r="D849" s="190"/>
    </row>
    <row r="850" spans="4:4" x14ac:dyDescent="0.25">
      <c r="D850" s="190"/>
    </row>
    <row r="851" spans="4:4" x14ac:dyDescent="0.25">
      <c r="D851" s="190"/>
    </row>
    <row r="852" spans="4:4" x14ac:dyDescent="0.25">
      <c r="D852" s="190"/>
    </row>
    <row r="853" spans="4:4" x14ac:dyDescent="0.25">
      <c r="D853" s="190"/>
    </row>
    <row r="854" spans="4:4" x14ac:dyDescent="0.25">
      <c r="D854" s="190"/>
    </row>
    <row r="855" spans="4:4" x14ac:dyDescent="0.25">
      <c r="D855" s="190"/>
    </row>
    <row r="856" spans="4:4" x14ac:dyDescent="0.25">
      <c r="D856" s="190"/>
    </row>
    <row r="857" spans="4:4" x14ac:dyDescent="0.25">
      <c r="D857" s="190"/>
    </row>
    <row r="858" spans="4:4" x14ac:dyDescent="0.25">
      <c r="D858" s="190"/>
    </row>
    <row r="859" spans="4:4" x14ac:dyDescent="0.25">
      <c r="D859" s="190"/>
    </row>
    <row r="860" spans="4:4" x14ac:dyDescent="0.25">
      <c r="D860" s="190"/>
    </row>
    <row r="861" spans="4:4" x14ac:dyDescent="0.25">
      <c r="D861" s="190"/>
    </row>
    <row r="862" spans="4:4" x14ac:dyDescent="0.25">
      <c r="D862" s="190"/>
    </row>
    <row r="863" spans="4:4" x14ac:dyDescent="0.25">
      <c r="D863" s="190"/>
    </row>
    <row r="864" spans="4:4" x14ac:dyDescent="0.25">
      <c r="D864" s="190"/>
    </row>
    <row r="865" spans="4:4" x14ac:dyDescent="0.25">
      <c r="D865" s="190"/>
    </row>
    <row r="866" spans="4:4" x14ac:dyDescent="0.25">
      <c r="D866" s="190"/>
    </row>
    <row r="867" spans="4:4" x14ac:dyDescent="0.25">
      <c r="D867" s="190"/>
    </row>
    <row r="868" spans="4:4" x14ac:dyDescent="0.25">
      <c r="D868" s="190"/>
    </row>
    <row r="869" spans="4:4" x14ac:dyDescent="0.25">
      <c r="D869" s="190"/>
    </row>
    <row r="870" spans="4:4" x14ac:dyDescent="0.25">
      <c r="D870" s="190"/>
    </row>
    <row r="871" spans="4:4" x14ac:dyDescent="0.25">
      <c r="D871" s="190"/>
    </row>
    <row r="872" spans="4:4" x14ac:dyDescent="0.25">
      <c r="D872" s="190"/>
    </row>
    <row r="873" spans="4:4" x14ac:dyDescent="0.25">
      <c r="D873" s="190"/>
    </row>
    <row r="874" spans="4:4" x14ac:dyDescent="0.25">
      <c r="D874" s="190"/>
    </row>
    <row r="875" spans="4:4" x14ac:dyDescent="0.25">
      <c r="D875" s="190"/>
    </row>
    <row r="876" spans="4:4" x14ac:dyDescent="0.25">
      <c r="D876" s="190"/>
    </row>
    <row r="877" spans="4:4" x14ac:dyDescent="0.25">
      <c r="D877" s="190"/>
    </row>
    <row r="878" spans="4:4" x14ac:dyDescent="0.25">
      <c r="D878" s="190"/>
    </row>
    <row r="879" spans="4:4" x14ac:dyDescent="0.25">
      <c r="D879" s="190"/>
    </row>
    <row r="880" spans="4:4" x14ac:dyDescent="0.25">
      <c r="D880" s="190"/>
    </row>
    <row r="881" spans="4:4" x14ac:dyDescent="0.25">
      <c r="D881" s="190"/>
    </row>
    <row r="882" spans="4:4" x14ac:dyDescent="0.25">
      <c r="D882" s="190"/>
    </row>
    <row r="883" spans="4:4" x14ac:dyDescent="0.25">
      <c r="D883" s="190"/>
    </row>
    <row r="884" spans="4:4" x14ac:dyDescent="0.25">
      <c r="D884" s="190"/>
    </row>
    <row r="885" spans="4:4" x14ac:dyDescent="0.25">
      <c r="D885" s="190"/>
    </row>
    <row r="886" spans="4:4" x14ac:dyDescent="0.25">
      <c r="D886" s="190"/>
    </row>
    <row r="887" spans="4:4" x14ac:dyDescent="0.25">
      <c r="D887" s="190"/>
    </row>
    <row r="888" spans="4:4" x14ac:dyDescent="0.25">
      <c r="D888" s="190"/>
    </row>
    <row r="889" spans="4:4" x14ac:dyDescent="0.25">
      <c r="D889" s="190"/>
    </row>
    <row r="890" spans="4:4" x14ac:dyDescent="0.25">
      <c r="D890" s="190"/>
    </row>
    <row r="891" spans="4:4" x14ac:dyDescent="0.25">
      <c r="D891" s="190"/>
    </row>
    <row r="892" spans="4:4" x14ac:dyDescent="0.25">
      <c r="D892" s="190"/>
    </row>
    <row r="893" spans="4:4" x14ac:dyDescent="0.25">
      <c r="D893" s="190"/>
    </row>
    <row r="894" spans="4:4" x14ac:dyDescent="0.25">
      <c r="D894" s="190"/>
    </row>
    <row r="895" spans="4:4" x14ac:dyDescent="0.25">
      <c r="D895" s="190"/>
    </row>
    <row r="896" spans="4:4" x14ac:dyDescent="0.25">
      <c r="D896" s="190"/>
    </row>
    <row r="897" spans="4:4" x14ac:dyDescent="0.25">
      <c r="D897" s="190"/>
    </row>
    <row r="898" spans="4:4" x14ac:dyDescent="0.25">
      <c r="D898" s="190"/>
    </row>
    <row r="899" spans="4:4" x14ac:dyDescent="0.25">
      <c r="D899" s="190"/>
    </row>
    <row r="900" spans="4:4" x14ac:dyDescent="0.25">
      <c r="D900" s="190"/>
    </row>
    <row r="901" spans="4:4" x14ac:dyDescent="0.25">
      <c r="D901" s="190"/>
    </row>
    <row r="902" spans="4:4" x14ac:dyDescent="0.25">
      <c r="D902" s="190"/>
    </row>
    <row r="903" spans="4:4" x14ac:dyDescent="0.25">
      <c r="D903" s="190"/>
    </row>
    <row r="904" spans="4:4" x14ac:dyDescent="0.25">
      <c r="D904" s="190"/>
    </row>
    <row r="905" spans="4:4" x14ac:dyDescent="0.25">
      <c r="D905" s="190"/>
    </row>
    <row r="906" spans="4:4" x14ac:dyDescent="0.25">
      <c r="D906" s="190"/>
    </row>
    <row r="907" spans="4:4" x14ac:dyDescent="0.25">
      <c r="D907" s="190"/>
    </row>
    <row r="908" spans="4:4" x14ac:dyDescent="0.25">
      <c r="D908" s="190"/>
    </row>
    <row r="909" spans="4:4" x14ac:dyDescent="0.25">
      <c r="D909" s="190"/>
    </row>
    <row r="910" spans="4:4" x14ac:dyDescent="0.25">
      <c r="D910" s="190"/>
    </row>
    <row r="911" spans="4:4" x14ac:dyDescent="0.25">
      <c r="D911" s="190"/>
    </row>
    <row r="912" spans="4:4" x14ac:dyDescent="0.25">
      <c r="D912" s="190"/>
    </row>
    <row r="913" spans="4:4" x14ac:dyDescent="0.25">
      <c r="D913" s="190"/>
    </row>
    <row r="914" spans="4:4" x14ac:dyDescent="0.25">
      <c r="D914" s="190"/>
    </row>
    <row r="915" spans="4:4" x14ac:dyDescent="0.25">
      <c r="D915" s="190"/>
    </row>
    <row r="916" spans="4:4" x14ac:dyDescent="0.25">
      <c r="D916" s="190"/>
    </row>
    <row r="917" spans="4:4" x14ac:dyDescent="0.25">
      <c r="D917" s="190"/>
    </row>
    <row r="918" spans="4:4" x14ac:dyDescent="0.25">
      <c r="D918" s="190"/>
    </row>
    <row r="919" spans="4:4" x14ac:dyDescent="0.25">
      <c r="D919" s="190"/>
    </row>
    <row r="920" spans="4:4" x14ac:dyDescent="0.25">
      <c r="D920" s="190"/>
    </row>
    <row r="921" spans="4:4" x14ac:dyDescent="0.25">
      <c r="D921" s="190"/>
    </row>
    <row r="922" spans="4:4" x14ac:dyDescent="0.25">
      <c r="D922" s="190"/>
    </row>
    <row r="923" spans="4:4" x14ac:dyDescent="0.25">
      <c r="D923" s="190"/>
    </row>
    <row r="924" spans="4:4" x14ac:dyDescent="0.25">
      <c r="D924" s="190"/>
    </row>
    <row r="925" spans="4:4" x14ac:dyDescent="0.25">
      <c r="D925" s="190"/>
    </row>
    <row r="926" spans="4:4" x14ac:dyDescent="0.25">
      <c r="D926" s="190"/>
    </row>
    <row r="927" spans="4:4" x14ac:dyDescent="0.25">
      <c r="D927" s="190"/>
    </row>
    <row r="928" spans="4:4" x14ac:dyDescent="0.25">
      <c r="D928" s="190"/>
    </row>
    <row r="929" spans="4:4" x14ac:dyDescent="0.25">
      <c r="D929" s="190"/>
    </row>
    <row r="930" spans="4:4" x14ac:dyDescent="0.25">
      <c r="D930" s="190"/>
    </row>
    <row r="931" spans="4:4" x14ac:dyDescent="0.25">
      <c r="D931" s="190"/>
    </row>
    <row r="932" spans="4:4" x14ac:dyDescent="0.25">
      <c r="D932" s="190"/>
    </row>
    <row r="933" spans="4:4" x14ac:dyDescent="0.25">
      <c r="D933" s="190"/>
    </row>
    <row r="934" spans="4:4" x14ac:dyDescent="0.25">
      <c r="D934" s="190"/>
    </row>
    <row r="935" spans="4:4" x14ac:dyDescent="0.25">
      <c r="D935" s="190"/>
    </row>
    <row r="936" spans="4:4" x14ac:dyDescent="0.25">
      <c r="D936" s="190"/>
    </row>
    <row r="937" spans="4:4" x14ac:dyDescent="0.25">
      <c r="D937" s="190"/>
    </row>
    <row r="938" spans="4:4" x14ac:dyDescent="0.25">
      <c r="D938" s="190"/>
    </row>
    <row r="939" spans="4:4" x14ac:dyDescent="0.25">
      <c r="D939" s="190"/>
    </row>
    <row r="940" spans="4:4" x14ac:dyDescent="0.25">
      <c r="D940" s="190"/>
    </row>
    <row r="941" spans="4:4" x14ac:dyDescent="0.25">
      <c r="D941" s="190"/>
    </row>
    <row r="942" spans="4:4" x14ac:dyDescent="0.25">
      <c r="D942" s="190"/>
    </row>
    <row r="943" spans="4:4" x14ac:dyDescent="0.25">
      <c r="D943" s="190"/>
    </row>
    <row r="944" spans="4:4" x14ac:dyDescent="0.25">
      <c r="D944" s="190"/>
    </row>
    <row r="945" spans="4:4" x14ac:dyDescent="0.25">
      <c r="D945" s="190"/>
    </row>
    <row r="946" spans="4:4" x14ac:dyDescent="0.25">
      <c r="D946" s="190"/>
    </row>
    <row r="947" spans="4:4" x14ac:dyDescent="0.25">
      <c r="D947" s="190"/>
    </row>
    <row r="948" spans="4:4" x14ac:dyDescent="0.25">
      <c r="D948" s="190"/>
    </row>
    <row r="949" spans="4:4" x14ac:dyDescent="0.25">
      <c r="D949" s="190"/>
    </row>
    <row r="950" spans="4:4" x14ac:dyDescent="0.25">
      <c r="D950" s="190"/>
    </row>
    <row r="951" spans="4:4" x14ac:dyDescent="0.25">
      <c r="D951" s="190"/>
    </row>
    <row r="952" spans="4:4" x14ac:dyDescent="0.25">
      <c r="D952" s="190"/>
    </row>
    <row r="953" spans="4:4" x14ac:dyDescent="0.25">
      <c r="D953" s="190"/>
    </row>
    <row r="954" spans="4:4" x14ac:dyDescent="0.25">
      <c r="D954" s="190"/>
    </row>
    <row r="955" spans="4:4" x14ac:dyDescent="0.25">
      <c r="D955" s="190"/>
    </row>
    <row r="956" spans="4:4" x14ac:dyDescent="0.25">
      <c r="D956" s="190"/>
    </row>
    <row r="957" spans="4:4" x14ac:dyDescent="0.25">
      <c r="D957" s="190"/>
    </row>
    <row r="958" spans="4:4" x14ac:dyDescent="0.25">
      <c r="D958" s="190"/>
    </row>
    <row r="959" spans="4:4" x14ac:dyDescent="0.25">
      <c r="D959" s="190"/>
    </row>
    <row r="960" spans="4:4" x14ac:dyDescent="0.25">
      <c r="D960" s="190"/>
    </row>
    <row r="961" spans="4:4" x14ac:dyDescent="0.25">
      <c r="D961" s="190"/>
    </row>
    <row r="962" spans="4:4" x14ac:dyDescent="0.25">
      <c r="D962" s="190"/>
    </row>
    <row r="963" spans="4:4" x14ac:dyDescent="0.25">
      <c r="D963" s="190"/>
    </row>
    <row r="964" spans="4:4" x14ac:dyDescent="0.25">
      <c r="D964" s="190"/>
    </row>
    <row r="965" spans="4:4" x14ac:dyDescent="0.25">
      <c r="D965" s="190"/>
    </row>
    <row r="966" spans="4:4" x14ac:dyDescent="0.25">
      <c r="D966" s="190"/>
    </row>
    <row r="967" spans="4:4" x14ac:dyDescent="0.25">
      <c r="D967" s="190"/>
    </row>
    <row r="968" spans="4:4" x14ac:dyDescent="0.25">
      <c r="D968" s="190"/>
    </row>
    <row r="969" spans="4:4" x14ac:dyDescent="0.25">
      <c r="D969" s="190"/>
    </row>
    <row r="970" spans="4:4" x14ac:dyDescent="0.25">
      <c r="D970" s="190"/>
    </row>
    <row r="971" spans="4:4" x14ac:dyDescent="0.25">
      <c r="D971" s="190"/>
    </row>
    <row r="972" spans="4:4" x14ac:dyDescent="0.25">
      <c r="D972" s="190"/>
    </row>
    <row r="973" spans="4:4" x14ac:dyDescent="0.25">
      <c r="D973" s="190"/>
    </row>
    <row r="974" spans="4:4" x14ac:dyDescent="0.25">
      <c r="D974" s="190"/>
    </row>
    <row r="975" spans="4:4" x14ac:dyDescent="0.25">
      <c r="D975" s="190"/>
    </row>
    <row r="976" spans="4:4" x14ac:dyDescent="0.25">
      <c r="D976" s="190"/>
    </row>
    <row r="977" spans="4:4" x14ac:dyDescent="0.25">
      <c r="D977" s="190"/>
    </row>
    <row r="978" spans="4:4" x14ac:dyDescent="0.25">
      <c r="D978" s="190"/>
    </row>
    <row r="979" spans="4:4" x14ac:dyDescent="0.25">
      <c r="D979" s="190"/>
    </row>
    <row r="980" spans="4:4" x14ac:dyDescent="0.25">
      <c r="D980" s="190"/>
    </row>
    <row r="981" spans="4:4" x14ac:dyDescent="0.25">
      <c r="D981" s="190"/>
    </row>
    <row r="982" spans="4:4" x14ac:dyDescent="0.25">
      <c r="D982" s="190"/>
    </row>
    <row r="983" spans="4:4" x14ac:dyDescent="0.25">
      <c r="D983" s="190"/>
    </row>
    <row r="984" spans="4:4" x14ac:dyDescent="0.25">
      <c r="D984" s="190"/>
    </row>
    <row r="985" spans="4:4" x14ac:dyDescent="0.25">
      <c r="D985" s="190"/>
    </row>
    <row r="986" spans="4:4" x14ac:dyDescent="0.25">
      <c r="D986" s="190"/>
    </row>
    <row r="987" spans="4:4" x14ac:dyDescent="0.25">
      <c r="D987" s="190"/>
    </row>
    <row r="988" spans="4:4" x14ac:dyDescent="0.25">
      <c r="D988" s="190"/>
    </row>
    <row r="989" spans="4:4" x14ac:dyDescent="0.25">
      <c r="D989" s="190"/>
    </row>
    <row r="990" spans="4:4" x14ac:dyDescent="0.25">
      <c r="D990" s="190"/>
    </row>
    <row r="991" spans="4:4" x14ac:dyDescent="0.25">
      <c r="D991" s="190"/>
    </row>
    <row r="992" spans="4:4" x14ac:dyDescent="0.25">
      <c r="D992" s="190"/>
    </row>
    <row r="993" spans="4:4" x14ac:dyDescent="0.25">
      <c r="D993" s="190"/>
    </row>
    <row r="994" spans="4:4" x14ac:dyDescent="0.25">
      <c r="D994" s="190"/>
    </row>
    <row r="995" spans="4:4" x14ac:dyDescent="0.25">
      <c r="D995" s="190"/>
    </row>
    <row r="996" spans="4:4" x14ac:dyDescent="0.25">
      <c r="D996" s="190"/>
    </row>
    <row r="997" spans="4:4" x14ac:dyDescent="0.25">
      <c r="D997" s="190"/>
    </row>
    <row r="998" spans="4:4" x14ac:dyDescent="0.25">
      <c r="D998" s="190"/>
    </row>
    <row r="999" spans="4:4" x14ac:dyDescent="0.25">
      <c r="D999" s="190"/>
    </row>
    <row r="1000" spans="4:4" x14ac:dyDescent="0.25">
      <c r="D1000" s="190"/>
    </row>
    <row r="1001" spans="4:4" x14ac:dyDescent="0.25">
      <c r="D1001" s="190"/>
    </row>
    <row r="1002" spans="4:4" x14ac:dyDescent="0.25">
      <c r="D1002" s="190"/>
    </row>
    <row r="1003" spans="4:4" x14ac:dyDescent="0.25">
      <c r="D1003" s="190"/>
    </row>
    <row r="1004" spans="4:4" x14ac:dyDescent="0.25">
      <c r="D1004" s="190"/>
    </row>
    <row r="1005" spans="4:4" x14ac:dyDescent="0.25">
      <c r="D1005" s="190"/>
    </row>
    <row r="1006" spans="4:4" x14ac:dyDescent="0.25">
      <c r="D1006" s="190"/>
    </row>
    <row r="1007" spans="4:4" x14ac:dyDescent="0.25">
      <c r="D1007" s="190"/>
    </row>
    <row r="1008" spans="4:4" x14ac:dyDescent="0.25">
      <c r="D1008" s="190"/>
    </row>
    <row r="1009" spans="4:4" x14ac:dyDescent="0.25">
      <c r="D1009" s="190"/>
    </row>
    <row r="1010" spans="4:4" x14ac:dyDescent="0.25">
      <c r="D1010" s="190"/>
    </row>
    <row r="1011" spans="4:4" x14ac:dyDescent="0.25">
      <c r="D1011" s="190"/>
    </row>
    <row r="1012" spans="4:4" x14ac:dyDescent="0.25">
      <c r="D1012" s="190"/>
    </row>
    <row r="1013" spans="4:4" x14ac:dyDescent="0.25">
      <c r="D1013" s="190"/>
    </row>
    <row r="1014" spans="4:4" x14ac:dyDescent="0.25">
      <c r="D1014" s="190"/>
    </row>
    <row r="1015" spans="4:4" x14ac:dyDescent="0.25">
      <c r="D1015" s="190"/>
    </row>
    <row r="1016" spans="4:4" x14ac:dyDescent="0.25">
      <c r="D1016" s="190"/>
    </row>
    <row r="1017" spans="4:4" x14ac:dyDescent="0.25">
      <c r="D1017" s="190"/>
    </row>
    <row r="1018" spans="4:4" x14ac:dyDescent="0.25">
      <c r="D1018" s="190"/>
    </row>
    <row r="1019" spans="4:4" x14ac:dyDescent="0.25">
      <c r="D1019" s="190"/>
    </row>
    <row r="1020" spans="4:4" x14ac:dyDescent="0.25">
      <c r="D1020" s="190"/>
    </row>
    <row r="1021" spans="4:4" x14ac:dyDescent="0.25">
      <c r="D1021" s="190"/>
    </row>
    <row r="1022" spans="4:4" x14ac:dyDescent="0.25">
      <c r="D1022" s="190"/>
    </row>
    <row r="1023" spans="4:4" x14ac:dyDescent="0.25">
      <c r="D1023" s="190"/>
    </row>
    <row r="1024" spans="4:4" x14ac:dyDescent="0.25">
      <c r="D1024" s="190"/>
    </row>
    <row r="1025" spans="4:4" x14ac:dyDescent="0.25">
      <c r="D1025" s="190"/>
    </row>
    <row r="1026" spans="4:4" x14ac:dyDescent="0.25">
      <c r="D1026" s="190"/>
    </row>
    <row r="1027" spans="4:4" x14ac:dyDescent="0.25">
      <c r="D1027" s="190"/>
    </row>
    <row r="1028" spans="4:4" x14ac:dyDescent="0.25">
      <c r="D1028" s="190"/>
    </row>
    <row r="1029" spans="4:4" x14ac:dyDescent="0.25">
      <c r="D1029" s="190"/>
    </row>
    <row r="1030" spans="4:4" x14ac:dyDescent="0.25">
      <c r="D1030" s="190"/>
    </row>
    <row r="1031" spans="4:4" x14ac:dyDescent="0.25">
      <c r="D1031" s="190"/>
    </row>
    <row r="1032" spans="4:4" x14ac:dyDescent="0.25">
      <c r="D1032" s="190"/>
    </row>
    <row r="1033" spans="4:4" x14ac:dyDescent="0.25">
      <c r="D1033" s="190"/>
    </row>
    <row r="1034" spans="4:4" x14ac:dyDescent="0.25">
      <c r="D1034" s="190"/>
    </row>
    <row r="1035" spans="4:4" x14ac:dyDescent="0.25">
      <c r="D1035" s="190"/>
    </row>
    <row r="1036" spans="4:4" x14ac:dyDescent="0.25">
      <c r="D1036" s="190"/>
    </row>
    <row r="1037" spans="4:4" x14ac:dyDescent="0.25">
      <c r="D1037" s="190"/>
    </row>
    <row r="1038" spans="4:4" x14ac:dyDescent="0.25">
      <c r="D1038" s="190"/>
    </row>
    <row r="1039" spans="4:4" x14ac:dyDescent="0.25">
      <c r="D1039" s="190"/>
    </row>
    <row r="1040" spans="4:4" x14ac:dyDescent="0.25">
      <c r="D1040" s="190"/>
    </row>
    <row r="1041" spans="4:4" x14ac:dyDescent="0.25">
      <c r="D1041" s="190"/>
    </row>
    <row r="1042" spans="4:4" x14ac:dyDescent="0.25">
      <c r="D1042" s="190"/>
    </row>
    <row r="1043" spans="4:4" x14ac:dyDescent="0.25">
      <c r="D1043" s="190"/>
    </row>
    <row r="1044" spans="4:4" x14ac:dyDescent="0.25">
      <c r="D1044" s="190"/>
    </row>
    <row r="1045" spans="4:4" x14ac:dyDescent="0.25">
      <c r="D1045" s="190"/>
    </row>
    <row r="1046" spans="4:4" x14ac:dyDescent="0.25">
      <c r="D1046" s="190"/>
    </row>
    <row r="1047" spans="4:4" x14ac:dyDescent="0.25">
      <c r="D1047" s="190"/>
    </row>
    <row r="1048" spans="4:4" x14ac:dyDescent="0.25">
      <c r="D1048" s="190"/>
    </row>
    <row r="1049" spans="4:4" x14ac:dyDescent="0.25">
      <c r="D1049" s="190"/>
    </row>
    <row r="1050" spans="4:4" x14ac:dyDescent="0.25">
      <c r="D1050" s="190"/>
    </row>
    <row r="1051" spans="4:4" x14ac:dyDescent="0.25">
      <c r="D1051" s="190"/>
    </row>
    <row r="1052" spans="4:4" x14ac:dyDescent="0.25">
      <c r="D1052" s="190"/>
    </row>
    <row r="1053" spans="4:4" x14ac:dyDescent="0.25">
      <c r="D1053" s="190"/>
    </row>
    <row r="1054" spans="4:4" x14ac:dyDescent="0.25">
      <c r="D1054" s="190"/>
    </row>
    <row r="1055" spans="4:4" x14ac:dyDescent="0.25">
      <c r="D1055" s="190"/>
    </row>
    <row r="1056" spans="4:4" x14ac:dyDescent="0.25">
      <c r="D1056" s="190"/>
    </row>
    <row r="1057" spans="4:4" x14ac:dyDescent="0.25">
      <c r="D1057" s="190"/>
    </row>
    <row r="1058" spans="4:4" x14ac:dyDescent="0.25">
      <c r="D1058" s="190"/>
    </row>
    <row r="1059" spans="4:4" x14ac:dyDescent="0.25">
      <c r="D1059" s="190"/>
    </row>
    <row r="1060" spans="4:4" x14ac:dyDescent="0.25">
      <c r="D1060" s="190"/>
    </row>
    <row r="1061" spans="4:4" x14ac:dyDescent="0.25">
      <c r="D1061" s="190"/>
    </row>
    <row r="1062" spans="4:4" x14ac:dyDescent="0.25">
      <c r="D1062" s="190"/>
    </row>
    <row r="1063" spans="4:4" x14ac:dyDescent="0.25">
      <c r="D1063" s="190"/>
    </row>
    <row r="1064" spans="4:4" x14ac:dyDescent="0.25">
      <c r="D1064" s="190"/>
    </row>
    <row r="1065" spans="4:4" x14ac:dyDescent="0.25">
      <c r="D1065" s="190"/>
    </row>
    <row r="1066" spans="4:4" x14ac:dyDescent="0.25">
      <c r="D1066" s="190"/>
    </row>
    <row r="1067" spans="4:4" x14ac:dyDescent="0.25">
      <c r="D1067" s="190"/>
    </row>
    <row r="1068" spans="4:4" x14ac:dyDescent="0.25">
      <c r="D1068" s="190"/>
    </row>
    <row r="1069" spans="4:4" x14ac:dyDescent="0.25">
      <c r="D1069" s="190"/>
    </row>
    <row r="1070" spans="4:4" x14ac:dyDescent="0.25">
      <c r="D1070" s="190"/>
    </row>
    <row r="1071" spans="4:4" x14ac:dyDescent="0.25">
      <c r="D1071" s="190"/>
    </row>
    <row r="1072" spans="4:4" x14ac:dyDescent="0.25">
      <c r="D1072" s="190"/>
    </row>
    <row r="1073" spans="4:4" x14ac:dyDescent="0.25">
      <c r="D1073" s="190"/>
    </row>
    <row r="1074" spans="4:4" x14ac:dyDescent="0.25">
      <c r="D1074" s="190"/>
    </row>
    <row r="1075" spans="4:4" x14ac:dyDescent="0.25">
      <c r="D1075" s="190"/>
    </row>
    <row r="1076" spans="4:4" x14ac:dyDescent="0.25">
      <c r="D1076" s="190"/>
    </row>
    <row r="1077" spans="4:4" x14ac:dyDescent="0.25">
      <c r="D1077" s="190"/>
    </row>
    <row r="1078" spans="4:4" x14ac:dyDescent="0.25">
      <c r="D1078" s="190"/>
    </row>
    <row r="1079" spans="4:4" x14ac:dyDescent="0.25">
      <c r="D1079" s="190"/>
    </row>
    <row r="1080" spans="4:4" x14ac:dyDescent="0.25">
      <c r="D1080" s="190"/>
    </row>
    <row r="1081" spans="4:4" x14ac:dyDescent="0.25">
      <c r="D1081" s="190"/>
    </row>
    <row r="1082" spans="4:4" x14ac:dyDescent="0.25">
      <c r="D1082" s="190"/>
    </row>
    <row r="1083" spans="4:4" x14ac:dyDescent="0.25">
      <c r="D1083" s="190"/>
    </row>
    <row r="1084" spans="4:4" x14ac:dyDescent="0.25">
      <c r="D1084" s="190"/>
    </row>
    <row r="1085" spans="4:4" x14ac:dyDescent="0.25">
      <c r="D1085" s="190"/>
    </row>
    <row r="1086" spans="4:4" x14ac:dyDescent="0.25">
      <c r="D1086" s="190"/>
    </row>
    <row r="1087" spans="4:4" x14ac:dyDescent="0.25">
      <c r="D1087" s="190"/>
    </row>
    <row r="1088" spans="4:4" x14ac:dyDescent="0.25">
      <c r="D1088" s="190"/>
    </row>
    <row r="1089" spans="4:4" x14ac:dyDescent="0.25">
      <c r="D1089" s="190"/>
    </row>
    <row r="1090" spans="4:4" x14ac:dyDescent="0.25">
      <c r="D1090" s="190"/>
    </row>
    <row r="1091" spans="4:4" x14ac:dyDescent="0.25">
      <c r="D1091" s="190"/>
    </row>
    <row r="1092" spans="4:4" x14ac:dyDescent="0.25">
      <c r="D1092" s="190"/>
    </row>
    <row r="1093" spans="4:4" x14ac:dyDescent="0.25">
      <c r="D1093" s="190"/>
    </row>
    <row r="1094" spans="4:4" x14ac:dyDescent="0.25">
      <c r="D1094" s="190"/>
    </row>
    <row r="1095" spans="4:4" x14ac:dyDescent="0.25">
      <c r="D1095" s="190"/>
    </row>
    <row r="1096" spans="4:4" x14ac:dyDescent="0.25">
      <c r="D1096" s="190"/>
    </row>
    <row r="1097" spans="4:4" x14ac:dyDescent="0.25">
      <c r="D1097" s="190"/>
    </row>
    <row r="1098" spans="4:4" x14ac:dyDescent="0.25">
      <c r="D1098" s="190"/>
    </row>
    <row r="1099" spans="4:4" x14ac:dyDescent="0.25">
      <c r="D1099" s="190"/>
    </row>
    <row r="1100" spans="4:4" x14ac:dyDescent="0.25">
      <c r="D1100" s="190"/>
    </row>
    <row r="1101" spans="4:4" x14ac:dyDescent="0.25">
      <c r="D1101" s="190"/>
    </row>
    <row r="1102" spans="4:4" x14ac:dyDescent="0.25">
      <c r="D1102" s="190"/>
    </row>
    <row r="1103" spans="4:4" x14ac:dyDescent="0.25">
      <c r="D1103" s="190"/>
    </row>
    <row r="1104" spans="4:4" x14ac:dyDescent="0.25">
      <c r="D1104" s="190"/>
    </row>
    <row r="1105" spans="4:4" x14ac:dyDescent="0.25">
      <c r="D1105" s="190"/>
    </row>
    <row r="1106" spans="4:4" x14ac:dyDescent="0.25">
      <c r="D1106" s="190"/>
    </row>
    <row r="1107" spans="4:4" x14ac:dyDescent="0.25">
      <c r="D1107" s="190"/>
    </row>
    <row r="1108" spans="4:4" x14ac:dyDescent="0.25">
      <c r="D1108" s="190"/>
    </row>
    <row r="1109" spans="4:4" x14ac:dyDescent="0.25">
      <c r="D1109" s="190"/>
    </row>
    <row r="1110" spans="4:4" x14ac:dyDescent="0.25">
      <c r="D1110" s="190"/>
    </row>
    <row r="1111" spans="4:4" x14ac:dyDescent="0.25">
      <c r="D1111" s="190"/>
    </row>
    <row r="1112" spans="4:4" x14ac:dyDescent="0.25">
      <c r="D1112" s="190"/>
    </row>
    <row r="1113" spans="4:4" x14ac:dyDescent="0.25">
      <c r="D1113" s="190"/>
    </row>
    <row r="1114" spans="4:4" x14ac:dyDescent="0.25">
      <c r="D1114" s="190"/>
    </row>
    <row r="1115" spans="4:4" x14ac:dyDescent="0.25">
      <c r="D1115" s="190"/>
    </row>
    <row r="1116" spans="4:4" x14ac:dyDescent="0.25">
      <c r="D1116" s="190"/>
    </row>
    <row r="1117" spans="4:4" x14ac:dyDescent="0.25">
      <c r="D1117" s="190"/>
    </row>
    <row r="1118" spans="4:4" x14ac:dyDescent="0.25">
      <c r="D1118" s="190"/>
    </row>
    <row r="1119" spans="4:4" x14ac:dyDescent="0.25">
      <c r="D1119" s="190"/>
    </row>
    <row r="1120" spans="4:4" x14ac:dyDescent="0.25">
      <c r="D1120" s="190"/>
    </row>
    <row r="1121" spans="4:4" x14ac:dyDescent="0.25">
      <c r="D1121" s="190"/>
    </row>
    <row r="1122" spans="4:4" x14ac:dyDescent="0.25">
      <c r="D1122" s="190"/>
    </row>
    <row r="1123" spans="4:4" x14ac:dyDescent="0.25">
      <c r="D1123" s="190"/>
    </row>
    <row r="1124" spans="4:4" x14ac:dyDescent="0.25">
      <c r="D1124" s="190"/>
    </row>
    <row r="1125" spans="4:4" x14ac:dyDescent="0.25">
      <c r="D1125" s="190"/>
    </row>
    <row r="1126" spans="4:4" x14ac:dyDescent="0.25">
      <c r="D1126" s="190"/>
    </row>
    <row r="1127" spans="4:4" x14ac:dyDescent="0.25">
      <c r="D1127" s="190"/>
    </row>
    <row r="1128" spans="4:4" x14ac:dyDescent="0.25">
      <c r="D1128" s="190"/>
    </row>
    <row r="1129" spans="4:4" x14ac:dyDescent="0.25">
      <c r="D1129" s="190"/>
    </row>
    <row r="1130" spans="4:4" x14ac:dyDescent="0.25">
      <c r="D1130" s="190"/>
    </row>
    <row r="1131" spans="4:4" x14ac:dyDescent="0.25">
      <c r="D1131" s="190"/>
    </row>
    <row r="1132" spans="4:4" x14ac:dyDescent="0.25">
      <c r="D1132" s="190"/>
    </row>
    <row r="1133" spans="4:4" x14ac:dyDescent="0.25">
      <c r="D1133" s="190"/>
    </row>
    <row r="1134" spans="4:4" x14ac:dyDescent="0.25">
      <c r="D1134" s="190"/>
    </row>
    <row r="1135" spans="4:4" x14ac:dyDescent="0.25">
      <c r="D1135" s="190"/>
    </row>
    <row r="1136" spans="4:4" x14ac:dyDescent="0.25">
      <c r="D1136" s="190"/>
    </row>
    <row r="1137" spans="4:4" x14ac:dyDescent="0.25">
      <c r="D1137" s="190"/>
    </row>
    <row r="1138" spans="4:4" x14ac:dyDescent="0.25">
      <c r="D1138" s="190"/>
    </row>
    <row r="1139" spans="4:4" x14ac:dyDescent="0.25">
      <c r="D1139" s="190"/>
    </row>
    <row r="1140" spans="4:4" x14ac:dyDescent="0.25">
      <c r="D1140" s="190"/>
    </row>
    <row r="1141" spans="4:4" x14ac:dyDescent="0.25">
      <c r="D1141" s="190"/>
    </row>
    <row r="1142" spans="4:4" x14ac:dyDescent="0.25">
      <c r="D1142" s="190"/>
    </row>
    <row r="1143" spans="4:4" x14ac:dyDescent="0.25">
      <c r="D1143" s="190"/>
    </row>
    <row r="1144" spans="4:4" x14ac:dyDescent="0.25">
      <c r="D1144" s="190"/>
    </row>
    <row r="1145" spans="4:4" x14ac:dyDescent="0.25">
      <c r="D1145" s="190"/>
    </row>
    <row r="1146" spans="4:4" x14ac:dyDescent="0.25">
      <c r="D1146" s="190"/>
    </row>
    <row r="1147" spans="4:4" x14ac:dyDescent="0.25">
      <c r="D1147" s="190"/>
    </row>
    <row r="1148" spans="4:4" x14ac:dyDescent="0.25">
      <c r="D1148" s="190"/>
    </row>
    <row r="1149" spans="4:4" x14ac:dyDescent="0.25">
      <c r="D1149" s="190"/>
    </row>
    <row r="1150" spans="4:4" x14ac:dyDescent="0.25">
      <c r="D1150" s="190"/>
    </row>
    <row r="1151" spans="4:4" x14ac:dyDescent="0.25">
      <c r="D1151" s="190"/>
    </row>
    <row r="1152" spans="4:4" x14ac:dyDescent="0.25">
      <c r="D1152" s="190"/>
    </row>
    <row r="1153" spans="4:4" x14ac:dyDescent="0.25">
      <c r="D1153" s="190"/>
    </row>
    <row r="1154" spans="4:4" x14ac:dyDescent="0.25">
      <c r="D1154" s="190"/>
    </row>
    <row r="1155" spans="4:4" x14ac:dyDescent="0.25">
      <c r="D1155" s="190"/>
    </row>
    <row r="1156" spans="4:4" x14ac:dyDescent="0.25">
      <c r="D1156" s="190"/>
    </row>
    <row r="1157" spans="4:4" x14ac:dyDescent="0.25">
      <c r="D1157" s="190"/>
    </row>
    <row r="1158" spans="4:4" x14ac:dyDescent="0.25">
      <c r="D1158" s="190"/>
    </row>
    <row r="1159" spans="4:4" x14ac:dyDescent="0.25">
      <c r="D1159" s="190"/>
    </row>
    <row r="1160" spans="4:4" x14ac:dyDescent="0.25">
      <c r="D1160" s="190"/>
    </row>
    <row r="1161" spans="4:4" x14ac:dyDescent="0.25">
      <c r="D1161" s="190"/>
    </row>
    <row r="1162" spans="4:4" x14ac:dyDescent="0.25">
      <c r="D1162" s="190"/>
    </row>
    <row r="1163" spans="4:4" x14ac:dyDescent="0.25">
      <c r="D1163" s="190"/>
    </row>
    <row r="1164" spans="4:4" x14ac:dyDescent="0.25">
      <c r="D1164" s="190"/>
    </row>
    <row r="1165" spans="4:4" x14ac:dyDescent="0.25">
      <c r="D1165" s="190"/>
    </row>
    <row r="1166" spans="4:4" x14ac:dyDescent="0.25">
      <c r="D1166" s="190"/>
    </row>
    <row r="1167" spans="4:4" x14ac:dyDescent="0.25">
      <c r="D1167" s="190"/>
    </row>
    <row r="1168" spans="4:4" x14ac:dyDescent="0.25">
      <c r="D1168" s="190"/>
    </row>
    <row r="1169" spans="4:4" x14ac:dyDescent="0.25">
      <c r="D1169" s="190"/>
    </row>
    <row r="1170" spans="4:4" x14ac:dyDescent="0.25">
      <c r="D1170" s="190"/>
    </row>
    <row r="1171" spans="4:4" x14ac:dyDescent="0.25">
      <c r="D1171" s="190"/>
    </row>
    <row r="1172" spans="4:4" x14ac:dyDescent="0.25">
      <c r="D1172" s="190"/>
    </row>
    <row r="1173" spans="4:4" x14ac:dyDescent="0.25">
      <c r="D1173" s="190"/>
    </row>
    <row r="1174" spans="4:4" x14ac:dyDescent="0.25">
      <c r="D1174" s="190"/>
    </row>
    <row r="1175" spans="4:4" x14ac:dyDescent="0.25">
      <c r="D1175" s="190"/>
    </row>
    <row r="1176" spans="4:4" x14ac:dyDescent="0.25">
      <c r="D1176" s="190"/>
    </row>
    <row r="1177" spans="4:4" x14ac:dyDescent="0.25">
      <c r="D1177" s="190"/>
    </row>
    <row r="1178" spans="4:4" x14ac:dyDescent="0.25">
      <c r="D1178" s="190"/>
    </row>
    <row r="1179" spans="4:4" x14ac:dyDescent="0.25">
      <c r="D1179" s="190"/>
    </row>
    <row r="1180" spans="4:4" x14ac:dyDescent="0.25">
      <c r="D1180" s="190"/>
    </row>
    <row r="1181" spans="4:4" x14ac:dyDescent="0.25">
      <c r="D1181" s="190"/>
    </row>
    <row r="1182" spans="4:4" x14ac:dyDescent="0.25">
      <c r="D1182" s="190"/>
    </row>
    <row r="1183" spans="4:4" x14ac:dyDescent="0.25">
      <c r="D1183" s="190"/>
    </row>
    <row r="1184" spans="4:4" x14ac:dyDescent="0.25">
      <c r="D1184" s="190"/>
    </row>
    <row r="1185" spans="4:4" x14ac:dyDescent="0.25">
      <c r="D1185" s="190"/>
    </row>
    <row r="1186" spans="4:4" x14ac:dyDescent="0.25">
      <c r="D1186" s="190"/>
    </row>
    <row r="1187" spans="4:4" x14ac:dyDescent="0.25">
      <c r="D1187" s="190"/>
    </row>
    <row r="1188" spans="4:4" x14ac:dyDescent="0.25">
      <c r="D1188" s="190"/>
    </row>
    <row r="1189" spans="4:4" x14ac:dyDescent="0.25">
      <c r="D1189" s="190"/>
    </row>
    <row r="1190" spans="4:4" x14ac:dyDescent="0.25">
      <c r="D1190" s="190"/>
    </row>
    <row r="1191" spans="4:4" x14ac:dyDescent="0.25">
      <c r="D1191" s="190"/>
    </row>
    <row r="1192" spans="4:4" x14ac:dyDescent="0.25">
      <c r="D1192" s="190"/>
    </row>
    <row r="1193" spans="4:4" x14ac:dyDescent="0.25">
      <c r="D1193" s="190"/>
    </row>
    <row r="1194" spans="4:4" x14ac:dyDescent="0.25">
      <c r="D1194" s="190"/>
    </row>
    <row r="1195" spans="4:4" x14ac:dyDescent="0.25">
      <c r="D1195" s="190"/>
    </row>
    <row r="1196" spans="4:4" x14ac:dyDescent="0.25">
      <c r="D1196" s="190"/>
    </row>
    <row r="1197" spans="4:4" x14ac:dyDescent="0.25">
      <c r="D1197" s="190"/>
    </row>
    <row r="1198" spans="4:4" x14ac:dyDescent="0.25">
      <c r="D1198" s="190"/>
    </row>
    <row r="1199" spans="4:4" x14ac:dyDescent="0.25">
      <c r="D1199" s="190"/>
    </row>
    <row r="1200" spans="4:4" x14ac:dyDescent="0.25">
      <c r="D1200" s="190"/>
    </row>
    <row r="1201" spans="4:4" x14ac:dyDescent="0.25">
      <c r="D1201" s="190"/>
    </row>
    <row r="1202" spans="4:4" x14ac:dyDescent="0.25">
      <c r="D1202" s="190"/>
    </row>
    <row r="1203" spans="4:4" x14ac:dyDescent="0.25">
      <c r="D1203" s="190"/>
    </row>
    <row r="1204" spans="4:4" x14ac:dyDescent="0.25">
      <c r="D1204" s="190"/>
    </row>
    <row r="1205" spans="4:4" x14ac:dyDescent="0.25">
      <c r="D1205" s="190"/>
    </row>
    <row r="1206" spans="4:4" x14ac:dyDescent="0.25">
      <c r="D1206" s="190"/>
    </row>
    <row r="1207" spans="4:4" x14ac:dyDescent="0.25">
      <c r="D1207" s="190"/>
    </row>
    <row r="1208" spans="4:4" x14ac:dyDescent="0.25">
      <c r="D1208" s="190"/>
    </row>
    <row r="1209" spans="4:4" x14ac:dyDescent="0.25">
      <c r="D1209" s="190"/>
    </row>
    <row r="1210" spans="4:4" x14ac:dyDescent="0.25">
      <c r="D1210" s="190"/>
    </row>
    <row r="1211" spans="4:4" x14ac:dyDescent="0.25">
      <c r="D1211" s="190"/>
    </row>
    <row r="1212" spans="4:4" x14ac:dyDescent="0.25">
      <c r="D1212" s="190"/>
    </row>
    <row r="1213" spans="4:4" x14ac:dyDescent="0.25">
      <c r="D1213" s="190"/>
    </row>
    <row r="1214" spans="4:4" x14ac:dyDescent="0.25">
      <c r="D1214" s="190"/>
    </row>
    <row r="1215" spans="4:4" x14ac:dyDescent="0.25">
      <c r="D1215" s="190"/>
    </row>
    <row r="1216" spans="4:4" x14ac:dyDescent="0.25">
      <c r="D1216" s="190"/>
    </row>
    <row r="1217" spans="4:4" x14ac:dyDescent="0.25">
      <c r="D1217" s="190"/>
    </row>
    <row r="1218" spans="4:4" x14ac:dyDescent="0.25">
      <c r="D1218" s="190"/>
    </row>
    <row r="1219" spans="4:4" x14ac:dyDescent="0.25">
      <c r="D1219" s="190"/>
    </row>
    <row r="1220" spans="4:4" x14ac:dyDescent="0.25">
      <c r="D1220" s="190"/>
    </row>
    <row r="1221" spans="4:4" x14ac:dyDescent="0.25">
      <c r="D1221" s="190"/>
    </row>
    <row r="1222" spans="4:4" x14ac:dyDescent="0.25">
      <c r="D1222" s="190"/>
    </row>
    <row r="1223" spans="4:4" x14ac:dyDescent="0.25">
      <c r="D1223" s="190"/>
    </row>
    <row r="1224" spans="4:4" x14ac:dyDescent="0.25">
      <c r="D1224" s="190"/>
    </row>
    <row r="1225" spans="4:4" x14ac:dyDescent="0.25">
      <c r="D1225" s="190"/>
    </row>
    <row r="1226" spans="4:4" x14ac:dyDescent="0.25">
      <c r="D1226" s="190"/>
    </row>
    <row r="1227" spans="4:4" x14ac:dyDescent="0.25">
      <c r="D1227" s="190"/>
    </row>
    <row r="1228" spans="4:4" x14ac:dyDescent="0.25">
      <c r="D1228" s="190"/>
    </row>
    <row r="1229" spans="4:4" x14ac:dyDescent="0.25">
      <c r="D1229" s="190"/>
    </row>
    <row r="1230" spans="4:4" x14ac:dyDescent="0.25">
      <c r="D1230" s="190"/>
    </row>
    <row r="1231" spans="4:4" x14ac:dyDescent="0.25">
      <c r="D1231" s="190"/>
    </row>
    <row r="1232" spans="4:4" x14ac:dyDescent="0.25">
      <c r="D1232" s="190"/>
    </row>
    <row r="1233" spans="4:4" x14ac:dyDescent="0.25">
      <c r="D1233" s="190"/>
    </row>
    <row r="1234" spans="4:4" x14ac:dyDescent="0.25">
      <c r="D1234" s="190"/>
    </row>
    <row r="1235" spans="4:4" x14ac:dyDescent="0.25">
      <c r="D1235" s="190"/>
    </row>
    <row r="1236" spans="4:4" x14ac:dyDescent="0.25">
      <c r="D1236" s="190"/>
    </row>
    <row r="1237" spans="4:4" x14ac:dyDescent="0.25">
      <c r="D1237" s="190"/>
    </row>
    <row r="1238" spans="4:4" x14ac:dyDescent="0.25">
      <c r="D1238" s="190"/>
    </row>
    <row r="1239" spans="4:4" x14ac:dyDescent="0.25">
      <c r="D1239" s="190"/>
    </row>
    <row r="1240" spans="4:4" x14ac:dyDescent="0.25">
      <c r="D1240" s="190"/>
    </row>
    <row r="1241" spans="4:4" x14ac:dyDescent="0.25">
      <c r="D1241" s="190"/>
    </row>
    <row r="1242" spans="4:4" x14ac:dyDescent="0.25">
      <c r="D1242" s="190"/>
    </row>
    <row r="1243" spans="4:4" x14ac:dyDescent="0.25">
      <c r="D1243" s="190"/>
    </row>
    <row r="1244" spans="4:4" x14ac:dyDescent="0.25">
      <c r="D1244" s="190"/>
    </row>
    <row r="1245" spans="4:4" x14ac:dyDescent="0.25">
      <c r="D1245" s="190"/>
    </row>
    <row r="1246" spans="4:4" x14ac:dyDescent="0.25">
      <c r="D1246" s="190"/>
    </row>
    <row r="1247" spans="4:4" x14ac:dyDescent="0.25">
      <c r="D1247" s="190"/>
    </row>
    <row r="1248" spans="4:4" x14ac:dyDescent="0.25">
      <c r="D1248" s="190"/>
    </row>
    <row r="1249" spans="4:4" x14ac:dyDescent="0.25">
      <c r="D1249" s="190"/>
    </row>
    <row r="1250" spans="4:4" x14ac:dyDescent="0.25">
      <c r="D1250" s="190"/>
    </row>
    <row r="1251" spans="4:4" x14ac:dyDescent="0.25">
      <c r="D1251" s="190"/>
    </row>
    <row r="1252" spans="4:4" x14ac:dyDescent="0.25">
      <c r="D1252" s="190"/>
    </row>
    <row r="1253" spans="4:4" x14ac:dyDescent="0.25">
      <c r="D1253" s="190"/>
    </row>
    <row r="1254" spans="4:4" x14ac:dyDescent="0.25">
      <c r="D1254" s="190"/>
    </row>
    <row r="1255" spans="4:4" x14ac:dyDescent="0.25">
      <c r="D1255" s="190"/>
    </row>
    <row r="1256" spans="4:4" x14ac:dyDescent="0.25">
      <c r="D1256" s="190"/>
    </row>
    <row r="1257" spans="4:4" x14ac:dyDescent="0.25">
      <c r="D1257" s="190"/>
    </row>
    <row r="1258" spans="4:4" x14ac:dyDescent="0.25">
      <c r="D1258" s="190"/>
    </row>
    <row r="1259" spans="4:4" x14ac:dyDescent="0.25">
      <c r="D1259" s="190"/>
    </row>
    <row r="1260" spans="4:4" x14ac:dyDescent="0.25">
      <c r="D1260" s="190"/>
    </row>
    <row r="1261" spans="4:4" x14ac:dyDescent="0.25">
      <c r="D1261" s="190"/>
    </row>
    <row r="1262" spans="4:4" x14ac:dyDescent="0.25">
      <c r="D1262" s="190"/>
    </row>
    <row r="1263" spans="4:4" x14ac:dyDescent="0.25">
      <c r="D1263" s="190"/>
    </row>
    <row r="1264" spans="4:4" x14ac:dyDescent="0.25">
      <c r="D1264" s="190"/>
    </row>
    <row r="1265" spans="4:4" x14ac:dyDescent="0.25">
      <c r="D1265" s="190"/>
    </row>
    <row r="1266" spans="4:4" x14ac:dyDescent="0.25">
      <c r="D1266" s="190"/>
    </row>
    <row r="1267" spans="4:4" x14ac:dyDescent="0.25">
      <c r="D1267" s="190"/>
    </row>
    <row r="1268" spans="4:4" x14ac:dyDescent="0.25">
      <c r="D1268" s="190"/>
    </row>
    <row r="1269" spans="4:4" x14ac:dyDescent="0.25">
      <c r="D1269" s="190"/>
    </row>
    <row r="1270" spans="4:4" x14ac:dyDescent="0.25">
      <c r="D1270" s="190"/>
    </row>
    <row r="1271" spans="4:4" x14ac:dyDescent="0.25">
      <c r="D1271" s="190"/>
    </row>
    <row r="1272" spans="4:4" x14ac:dyDescent="0.25">
      <c r="D1272" s="190"/>
    </row>
    <row r="1273" spans="4:4" x14ac:dyDescent="0.25">
      <c r="D1273" s="190"/>
    </row>
    <row r="1274" spans="4:4" x14ac:dyDescent="0.25">
      <c r="D1274" s="190"/>
    </row>
    <row r="1275" spans="4:4" x14ac:dyDescent="0.25">
      <c r="D1275" s="190"/>
    </row>
    <row r="1276" spans="4:4" x14ac:dyDescent="0.25">
      <c r="D1276" s="190"/>
    </row>
    <row r="1277" spans="4:4" x14ac:dyDescent="0.25">
      <c r="D1277" s="190"/>
    </row>
    <row r="1278" spans="4:4" x14ac:dyDescent="0.25">
      <c r="D1278" s="190"/>
    </row>
    <row r="1279" spans="4:4" x14ac:dyDescent="0.25">
      <c r="D1279" s="190"/>
    </row>
    <row r="1280" spans="4:4" x14ac:dyDescent="0.25">
      <c r="D1280" s="190"/>
    </row>
    <row r="1281" spans="4:4" x14ac:dyDescent="0.25">
      <c r="D1281" s="190"/>
    </row>
    <row r="1282" spans="4:4" x14ac:dyDescent="0.25">
      <c r="D1282" s="190"/>
    </row>
    <row r="1283" spans="4:4" x14ac:dyDescent="0.25">
      <c r="D1283" s="190"/>
    </row>
    <row r="1284" spans="4:4" x14ac:dyDescent="0.25">
      <c r="D1284" s="190"/>
    </row>
    <row r="1285" spans="4:4" x14ac:dyDescent="0.25">
      <c r="D1285" s="190"/>
    </row>
    <row r="1286" spans="4:4" x14ac:dyDescent="0.25">
      <c r="D1286" s="190"/>
    </row>
    <row r="1287" spans="4:4" x14ac:dyDescent="0.25">
      <c r="D1287" s="190"/>
    </row>
    <row r="1288" spans="4:4" x14ac:dyDescent="0.25">
      <c r="D1288" s="190"/>
    </row>
    <row r="1289" spans="4:4" x14ac:dyDescent="0.25">
      <c r="D1289" s="190"/>
    </row>
    <row r="1290" spans="4:4" x14ac:dyDescent="0.25">
      <c r="D1290" s="190"/>
    </row>
    <row r="1291" spans="4:4" x14ac:dyDescent="0.25">
      <c r="D1291" s="190"/>
    </row>
    <row r="1292" spans="4:4" x14ac:dyDescent="0.25">
      <c r="D1292" s="190"/>
    </row>
    <row r="1293" spans="4:4" x14ac:dyDescent="0.25">
      <c r="D1293" s="190"/>
    </row>
    <row r="1294" spans="4:4" x14ac:dyDescent="0.25">
      <c r="D1294" s="190"/>
    </row>
    <row r="1295" spans="4:4" x14ac:dyDescent="0.25">
      <c r="D1295" s="190"/>
    </row>
    <row r="1296" spans="4:4" x14ac:dyDescent="0.25">
      <c r="D1296" s="190"/>
    </row>
    <row r="1297" spans="4:4" x14ac:dyDescent="0.25">
      <c r="D1297" s="190"/>
    </row>
    <row r="1298" spans="4:4" x14ac:dyDescent="0.25">
      <c r="D1298" s="190"/>
    </row>
    <row r="1299" spans="4:4" x14ac:dyDescent="0.25">
      <c r="D1299" s="190"/>
    </row>
    <row r="1300" spans="4:4" x14ac:dyDescent="0.25">
      <c r="D1300" s="190"/>
    </row>
    <row r="1301" spans="4:4" x14ac:dyDescent="0.25">
      <c r="D1301" s="190"/>
    </row>
    <row r="1302" spans="4:4" x14ac:dyDescent="0.25">
      <c r="D1302" s="190"/>
    </row>
    <row r="1303" spans="4:4" x14ac:dyDescent="0.25">
      <c r="D1303" s="190"/>
    </row>
    <row r="1304" spans="4:4" x14ac:dyDescent="0.25">
      <c r="D1304" s="190"/>
    </row>
    <row r="1305" spans="4:4" x14ac:dyDescent="0.25">
      <c r="D1305" s="190"/>
    </row>
    <row r="1306" spans="4:4" x14ac:dyDescent="0.25">
      <c r="D1306" s="190"/>
    </row>
    <row r="1307" spans="4:4" x14ac:dyDescent="0.25">
      <c r="D1307" s="190"/>
    </row>
    <row r="1308" spans="4:4" x14ac:dyDescent="0.25">
      <c r="D1308" s="190"/>
    </row>
    <row r="1309" spans="4:4" x14ac:dyDescent="0.25">
      <c r="D1309" s="190"/>
    </row>
    <row r="1310" spans="4:4" x14ac:dyDescent="0.25">
      <c r="D1310" s="190"/>
    </row>
    <row r="1311" spans="4:4" x14ac:dyDescent="0.25">
      <c r="D1311" s="190"/>
    </row>
    <row r="1312" spans="4:4" x14ac:dyDescent="0.25">
      <c r="D1312" s="190"/>
    </row>
    <row r="1313" spans="4:4" x14ac:dyDescent="0.25">
      <c r="D1313" s="190"/>
    </row>
    <row r="1314" spans="4:4" x14ac:dyDescent="0.25">
      <c r="D1314" s="190"/>
    </row>
    <row r="1315" spans="4:4" x14ac:dyDescent="0.25">
      <c r="D1315" s="190"/>
    </row>
    <row r="1316" spans="4:4" x14ac:dyDescent="0.25">
      <c r="D1316" s="190"/>
    </row>
    <row r="1317" spans="4:4" x14ac:dyDescent="0.25">
      <c r="D1317" s="190"/>
    </row>
    <row r="1318" spans="4:4" x14ac:dyDescent="0.25">
      <c r="D1318" s="190"/>
    </row>
    <row r="1319" spans="4:4" x14ac:dyDescent="0.25">
      <c r="D1319" s="190"/>
    </row>
    <row r="1320" spans="4:4" x14ac:dyDescent="0.25">
      <c r="D1320" s="190"/>
    </row>
    <row r="1321" spans="4:4" x14ac:dyDescent="0.25">
      <c r="D1321" s="190"/>
    </row>
    <row r="1322" spans="4:4" x14ac:dyDescent="0.25">
      <c r="D1322" s="190"/>
    </row>
    <row r="1323" spans="4:4" x14ac:dyDescent="0.25">
      <c r="D1323" s="190"/>
    </row>
    <row r="1324" spans="4:4" x14ac:dyDescent="0.25">
      <c r="D1324" s="190"/>
    </row>
    <row r="1325" spans="4:4" x14ac:dyDescent="0.25">
      <c r="D1325" s="190"/>
    </row>
    <row r="1326" spans="4:4" x14ac:dyDescent="0.25">
      <c r="D1326" s="190"/>
    </row>
    <row r="1327" spans="4:4" x14ac:dyDescent="0.25">
      <c r="D1327" s="190"/>
    </row>
    <row r="1328" spans="4:4" x14ac:dyDescent="0.25">
      <c r="D1328" s="190"/>
    </row>
    <row r="1329" spans="4:4" x14ac:dyDescent="0.25">
      <c r="D1329" s="190"/>
    </row>
    <row r="1330" spans="4:4" x14ac:dyDescent="0.25">
      <c r="D1330" s="190"/>
    </row>
    <row r="1331" spans="4:4" x14ac:dyDescent="0.25">
      <c r="D1331" s="190"/>
    </row>
    <row r="1332" spans="4:4" x14ac:dyDescent="0.25">
      <c r="D1332" s="190"/>
    </row>
    <row r="1333" spans="4:4" x14ac:dyDescent="0.25">
      <c r="D1333" s="190"/>
    </row>
    <row r="1334" spans="4:4" x14ac:dyDescent="0.25">
      <c r="D1334" s="190"/>
    </row>
    <row r="1335" spans="4:4" x14ac:dyDescent="0.25">
      <c r="D1335" s="190"/>
    </row>
    <row r="1336" spans="4:4" x14ac:dyDescent="0.25">
      <c r="D1336" s="190"/>
    </row>
    <row r="1337" spans="4:4" x14ac:dyDescent="0.25">
      <c r="D1337" s="190"/>
    </row>
    <row r="1338" spans="4:4" x14ac:dyDescent="0.25">
      <c r="D1338" s="190"/>
    </row>
    <row r="1339" spans="4:4" x14ac:dyDescent="0.25">
      <c r="D1339" s="190"/>
    </row>
    <row r="1340" spans="4:4" x14ac:dyDescent="0.25">
      <c r="D1340" s="190"/>
    </row>
    <row r="1341" spans="4:4" x14ac:dyDescent="0.25">
      <c r="D1341" s="190"/>
    </row>
    <row r="1342" spans="4:4" x14ac:dyDescent="0.25">
      <c r="D1342" s="190"/>
    </row>
    <row r="1343" spans="4:4" x14ac:dyDescent="0.25">
      <c r="D1343" s="190"/>
    </row>
    <row r="1344" spans="4:4" x14ac:dyDescent="0.25">
      <c r="D1344" s="190"/>
    </row>
    <row r="1345" spans="4:4" x14ac:dyDescent="0.25">
      <c r="D1345" s="190"/>
    </row>
    <row r="1346" spans="4:4" x14ac:dyDescent="0.25">
      <c r="D1346" s="190"/>
    </row>
    <row r="1347" spans="4:4" x14ac:dyDescent="0.25">
      <c r="D1347" s="190"/>
    </row>
    <row r="1348" spans="4:4" x14ac:dyDescent="0.25">
      <c r="D1348" s="190"/>
    </row>
    <row r="1349" spans="4:4" x14ac:dyDescent="0.25">
      <c r="D1349" s="190"/>
    </row>
    <row r="1350" spans="4:4" x14ac:dyDescent="0.25">
      <c r="D1350" s="190"/>
    </row>
    <row r="1351" spans="4:4" x14ac:dyDescent="0.25">
      <c r="D1351" s="190"/>
    </row>
    <row r="1352" spans="4:4" x14ac:dyDescent="0.25">
      <c r="D1352" s="190"/>
    </row>
    <row r="1353" spans="4:4" x14ac:dyDescent="0.25">
      <c r="D1353" s="190"/>
    </row>
    <row r="1354" spans="4:4" x14ac:dyDescent="0.25">
      <c r="D1354" s="190"/>
    </row>
    <row r="1355" spans="4:4" x14ac:dyDescent="0.25">
      <c r="D1355" s="190"/>
    </row>
    <row r="1356" spans="4:4" x14ac:dyDescent="0.25">
      <c r="D1356" s="190"/>
    </row>
    <row r="1357" spans="4:4" x14ac:dyDescent="0.25">
      <c r="D1357" s="190"/>
    </row>
    <row r="1358" spans="4:4" x14ac:dyDescent="0.25">
      <c r="D1358" s="190"/>
    </row>
    <row r="1359" spans="4:4" x14ac:dyDescent="0.25">
      <c r="D1359" s="190"/>
    </row>
    <row r="1360" spans="4:4" x14ac:dyDescent="0.25">
      <c r="D1360" s="190"/>
    </row>
    <row r="1361" spans="4:4" x14ac:dyDescent="0.25">
      <c r="D1361" s="190"/>
    </row>
    <row r="1362" spans="4:4" x14ac:dyDescent="0.25">
      <c r="D1362" s="190"/>
    </row>
    <row r="1363" spans="4:4" x14ac:dyDescent="0.25">
      <c r="D1363" s="190"/>
    </row>
    <row r="1364" spans="4:4" x14ac:dyDescent="0.25">
      <c r="D1364" s="190"/>
    </row>
    <row r="1365" spans="4:4" x14ac:dyDescent="0.25">
      <c r="D1365" s="190"/>
    </row>
    <row r="1366" spans="4:4" x14ac:dyDescent="0.25">
      <c r="D1366" s="190"/>
    </row>
    <row r="1367" spans="4:4" x14ac:dyDescent="0.25">
      <c r="D1367" s="190"/>
    </row>
    <row r="1368" spans="4:4" x14ac:dyDescent="0.25">
      <c r="D1368" s="190"/>
    </row>
    <row r="1369" spans="4:4" x14ac:dyDescent="0.25">
      <c r="D1369" s="190"/>
    </row>
    <row r="1370" spans="4:4" x14ac:dyDescent="0.25">
      <c r="D1370" s="190"/>
    </row>
    <row r="1371" spans="4:4" x14ac:dyDescent="0.25">
      <c r="D1371" s="190"/>
    </row>
    <row r="1372" spans="4:4" x14ac:dyDescent="0.25">
      <c r="D1372" s="190"/>
    </row>
    <row r="1373" spans="4:4" x14ac:dyDescent="0.25">
      <c r="D1373" s="190"/>
    </row>
    <row r="1374" spans="4:4" x14ac:dyDescent="0.25">
      <c r="D1374" s="190"/>
    </row>
    <row r="1375" spans="4:4" x14ac:dyDescent="0.25">
      <c r="D1375" s="190"/>
    </row>
    <row r="1376" spans="4:4" x14ac:dyDescent="0.25">
      <c r="D1376" s="190"/>
    </row>
    <row r="1377" spans="4:4" x14ac:dyDescent="0.25">
      <c r="D1377" s="190"/>
    </row>
    <row r="1378" spans="4:4" x14ac:dyDescent="0.25">
      <c r="D1378" s="190"/>
    </row>
    <row r="1379" spans="4:4" x14ac:dyDescent="0.25">
      <c r="D1379" s="190"/>
    </row>
    <row r="1380" spans="4:4" x14ac:dyDescent="0.25">
      <c r="D1380" s="190"/>
    </row>
    <row r="1381" spans="4:4" x14ac:dyDescent="0.25">
      <c r="D1381" s="190"/>
    </row>
    <row r="1382" spans="4:4" x14ac:dyDescent="0.25">
      <c r="D1382" s="190"/>
    </row>
    <row r="1383" spans="4:4" x14ac:dyDescent="0.25">
      <c r="D1383" s="190"/>
    </row>
    <row r="1384" spans="4:4" x14ac:dyDescent="0.25">
      <c r="D1384" s="190"/>
    </row>
    <row r="1385" spans="4:4" x14ac:dyDescent="0.25">
      <c r="D1385" s="190"/>
    </row>
    <row r="1386" spans="4:4" x14ac:dyDescent="0.25">
      <c r="D1386" s="190"/>
    </row>
    <row r="1387" spans="4:4" x14ac:dyDescent="0.25">
      <c r="D1387" s="190"/>
    </row>
    <row r="1388" spans="4:4" x14ac:dyDescent="0.25">
      <c r="D1388" s="190"/>
    </row>
    <row r="1389" spans="4:4" x14ac:dyDescent="0.25">
      <c r="D1389" s="190"/>
    </row>
    <row r="1390" spans="4:4" x14ac:dyDescent="0.25">
      <c r="D1390" s="190"/>
    </row>
    <row r="1391" spans="4:4" x14ac:dyDescent="0.25">
      <c r="D1391" s="190"/>
    </row>
    <row r="1392" spans="4:4" x14ac:dyDescent="0.25">
      <c r="D1392" s="190"/>
    </row>
    <row r="1393" spans="4:4" x14ac:dyDescent="0.25">
      <c r="D1393" s="190"/>
    </row>
    <row r="1394" spans="4:4" x14ac:dyDescent="0.25">
      <c r="D1394" s="190"/>
    </row>
    <row r="1395" spans="4:4" x14ac:dyDescent="0.25">
      <c r="D1395" s="190"/>
    </row>
    <row r="1396" spans="4:4" x14ac:dyDescent="0.25">
      <c r="D1396" s="190"/>
    </row>
    <row r="1397" spans="4:4" x14ac:dyDescent="0.25">
      <c r="D1397" s="190"/>
    </row>
    <row r="1398" spans="4:4" x14ac:dyDescent="0.25">
      <c r="D1398" s="190"/>
    </row>
    <row r="1399" spans="4:4" x14ac:dyDescent="0.25">
      <c r="D1399" s="190"/>
    </row>
    <row r="1400" spans="4:4" x14ac:dyDescent="0.25">
      <c r="D1400" s="190"/>
    </row>
    <row r="1401" spans="4:4" x14ac:dyDescent="0.25">
      <c r="D1401" s="190"/>
    </row>
    <row r="1402" spans="4:4" x14ac:dyDescent="0.25">
      <c r="D1402" s="190"/>
    </row>
    <row r="1403" spans="4:4" x14ac:dyDescent="0.25">
      <c r="D1403" s="190"/>
    </row>
    <row r="1404" spans="4:4" x14ac:dyDescent="0.25">
      <c r="D1404" s="190"/>
    </row>
    <row r="1405" spans="4:4" x14ac:dyDescent="0.25">
      <c r="D1405" s="190"/>
    </row>
    <row r="1406" spans="4:4" x14ac:dyDescent="0.25">
      <c r="D1406" s="190"/>
    </row>
    <row r="1407" spans="4:4" x14ac:dyDescent="0.25">
      <c r="D1407" s="190"/>
    </row>
    <row r="1408" spans="4:4" x14ac:dyDescent="0.25">
      <c r="D1408" s="190"/>
    </row>
    <row r="1409" spans="4:4" x14ac:dyDescent="0.25">
      <c r="D1409" s="190"/>
    </row>
    <row r="1410" spans="4:4" x14ac:dyDescent="0.25">
      <c r="D1410" s="190"/>
    </row>
    <row r="1411" spans="4:4" x14ac:dyDescent="0.25">
      <c r="D1411" s="190"/>
    </row>
    <row r="1412" spans="4:4" x14ac:dyDescent="0.25">
      <c r="D1412" s="190"/>
    </row>
    <row r="1413" spans="4:4" x14ac:dyDescent="0.25">
      <c r="D1413" s="190"/>
    </row>
    <row r="1414" spans="4:4" x14ac:dyDescent="0.25">
      <c r="D1414" s="190"/>
    </row>
    <row r="1415" spans="4:4" x14ac:dyDescent="0.25">
      <c r="D1415" s="190"/>
    </row>
    <row r="1416" spans="4:4" x14ac:dyDescent="0.25">
      <c r="D1416" s="190"/>
    </row>
    <row r="1417" spans="4:4" x14ac:dyDescent="0.25">
      <c r="D1417" s="190"/>
    </row>
    <row r="1418" spans="4:4" x14ac:dyDescent="0.25">
      <c r="D1418" s="190"/>
    </row>
    <row r="1419" spans="4:4" x14ac:dyDescent="0.25">
      <c r="D1419" s="190"/>
    </row>
    <row r="1420" spans="4:4" x14ac:dyDescent="0.25">
      <c r="D1420" s="190"/>
    </row>
    <row r="1421" spans="4:4" x14ac:dyDescent="0.25">
      <c r="D1421" s="190"/>
    </row>
    <row r="1422" spans="4:4" x14ac:dyDescent="0.25">
      <c r="D1422" s="190"/>
    </row>
    <row r="1423" spans="4:4" x14ac:dyDescent="0.25">
      <c r="D1423" s="190"/>
    </row>
    <row r="1424" spans="4:4" x14ac:dyDescent="0.25">
      <c r="D1424" s="190"/>
    </row>
    <row r="1425" spans="4:4" x14ac:dyDescent="0.25">
      <c r="D1425" s="190"/>
    </row>
    <row r="1426" spans="4:4" x14ac:dyDescent="0.25">
      <c r="D1426" s="190"/>
    </row>
    <row r="1427" spans="4:4" x14ac:dyDescent="0.25">
      <c r="D1427" s="190"/>
    </row>
    <row r="1428" spans="4:4" x14ac:dyDescent="0.25">
      <c r="D1428" s="190"/>
    </row>
    <row r="1429" spans="4:4" x14ac:dyDescent="0.25">
      <c r="D1429" s="190"/>
    </row>
    <row r="1430" spans="4:4" x14ac:dyDescent="0.25">
      <c r="D1430" s="190"/>
    </row>
    <row r="1431" spans="4:4" x14ac:dyDescent="0.25">
      <c r="D1431" s="190"/>
    </row>
    <row r="1432" spans="4:4" x14ac:dyDescent="0.25">
      <c r="D1432" s="190"/>
    </row>
    <row r="1433" spans="4:4" x14ac:dyDescent="0.25">
      <c r="D1433" s="190"/>
    </row>
    <row r="1434" spans="4:4" x14ac:dyDescent="0.25">
      <c r="D1434" s="190"/>
    </row>
    <row r="1435" spans="4:4" x14ac:dyDescent="0.25">
      <c r="D1435" s="190"/>
    </row>
    <row r="1436" spans="4:4" x14ac:dyDescent="0.25">
      <c r="D1436" s="190"/>
    </row>
    <row r="1437" spans="4:4" x14ac:dyDescent="0.25">
      <c r="D1437" s="190"/>
    </row>
    <row r="1438" spans="4:4" x14ac:dyDescent="0.25">
      <c r="D1438" s="190"/>
    </row>
    <row r="1439" spans="4:4" x14ac:dyDescent="0.25">
      <c r="D1439" s="190"/>
    </row>
    <row r="1440" spans="4:4" x14ac:dyDescent="0.25">
      <c r="D1440" s="190"/>
    </row>
    <row r="1441" spans="4:4" x14ac:dyDescent="0.25">
      <c r="D1441" s="190"/>
    </row>
    <row r="1442" spans="4:4" x14ac:dyDescent="0.25">
      <c r="D1442" s="190"/>
    </row>
    <row r="1443" spans="4:4" x14ac:dyDescent="0.25">
      <c r="D1443" s="190"/>
    </row>
    <row r="1444" spans="4:4" x14ac:dyDescent="0.25">
      <c r="D1444" s="190"/>
    </row>
    <row r="1445" spans="4:4" x14ac:dyDescent="0.25">
      <c r="D1445" s="190"/>
    </row>
    <row r="1446" spans="4:4" x14ac:dyDescent="0.25">
      <c r="D1446" s="190"/>
    </row>
    <row r="1447" spans="4:4" x14ac:dyDescent="0.25">
      <c r="D1447" s="190"/>
    </row>
    <row r="1448" spans="4:4" x14ac:dyDescent="0.25">
      <c r="D1448" s="190"/>
    </row>
    <row r="1449" spans="4:4" x14ac:dyDescent="0.25">
      <c r="D1449" s="190"/>
    </row>
    <row r="1450" spans="4:4" x14ac:dyDescent="0.25">
      <c r="D1450" s="190"/>
    </row>
    <row r="1451" spans="4:4" x14ac:dyDescent="0.25">
      <c r="D1451" s="190"/>
    </row>
    <row r="1452" spans="4:4" x14ac:dyDescent="0.25">
      <c r="D1452" s="190"/>
    </row>
    <row r="1453" spans="4:4" x14ac:dyDescent="0.25">
      <c r="D1453" s="190"/>
    </row>
    <row r="1454" spans="4:4" x14ac:dyDescent="0.25">
      <c r="D1454" s="190"/>
    </row>
    <row r="1455" spans="4:4" x14ac:dyDescent="0.25">
      <c r="D1455" s="190"/>
    </row>
    <row r="1456" spans="4:4" x14ac:dyDescent="0.25">
      <c r="D1456" s="190"/>
    </row>
    <row r="1457" spans="4:4" x14ac:dyDescent="0.25">
      <c r="D1457" s="190"/>
    </row>
    <row r="1458" spans="4:4" x14ac:dyDescent="0.25">
      <c r="D1458" s="190"/>
    </row>
    <row r="1459" spans="4:4" x14ac:dyDescent="0.25">
      <c r="D1459" s="190"/>
    </row>
    <row r="1460" spans="4:4" x14ac:dyDescent="0.25">
      <c r="D1460" s="190"/>
    </row>
    <row r="1461" spans="4:4" x14ac:dyDescent="0.25">
      <c r="D1461" s="190"/>
    </row>
    <row r="1462" spans="4:4" x14ac:dyDescent="0.25">
      <c r="D1462" s="190"/>
    </row>
    <row r="1463" spans="4:4" x14ac:dyDescent="0.25">
      <c r="D1463" s="190"/>
    </row>
    <row r="1464" spans="4:4" x14ac:dyDescent="0.25">
      <c r="D1464" s="190"/>
    </row>
    <row r="1465" spans="4:4" x14ac:dyDescent="0.25">
      <c r="D1465" s="190"/>
    </row>
    <row r="1466" spans="4:4" x14ac:dyDescent="0.25">
      <c r="D1466" s="190"/>
    </row>
    <row r="1467" spans="4:4" x14ac:dyDescent="0.25">
      <c r="D1467" s="190"/>
    </row>
    <row r="1468" spans="4:4" x14ac:dyDescent="0.25">
      <c r="D1468" s="190"/>
    </row>
    <row r="1469" spans="4:4" x14ac:dyDescent="0.25">
      <c r="D1469" s="190"/>
    </row>
    <row r="1470" spans="4:4" x14ac:dyDescent="0.25">
      <c r="D1470" s="190"/>
    </row>
    <row r="1471" spans="4:4" x14ac:dyDescent="0.25">
      <c r="D1471" s="190"/>
    </row>
    <row r="1472" spans="4:4" x14ac:dyDescent="0.25">
      <c r="D1472" s="190"/>
    </row>
    <row r="1473" spans="4:4" x14ac:dyDescent="0.25">
      <c r="D1473" s="190"/>
    </row>
    <row r="1474" spans="4:4" x14ac:dyDescent="0.25">
      <c r="D1474" s="190"/>
    </row>
    <row r="1475" spans="4:4" x14ac:dyDescent="0.25">
      <c r="D1475" s="190"/>
    </row>
    <row r="1476" spans="4:4" x14ac:dyDescent="0.25">
      <c r="D1476" s="190"/>
    </row>
    <row r="1477" spans="4:4" x14ac:dyDescent="0.25">
      <c r="D1477" s="190"/>
    </row>
    <row r="1478" spans="4:4" x14ac:dyDescent="0.25">
      <c r="D1478" s="190"/>
    </row>
    <row r="1479" spans="4:4" x14ac:dyDescent="0.25">
      <c r="D1479" s="190"/>
    </row>
    <row r="1480" spans="4:4" x14ac:dyDescent="0.25">
      <c r="D1480" s="190"/>
    </row>
    <row r="1481" spans="4:4" x14ac:dyDescent="0.25">
      <c r="D1481" s="190"/>
    </row>
    <row r="1482" spans="4:4" x14ac:dyDescent="0.25">
      <c r="D1482" s="190"/>
    </row>
    <row r="1483" spans="4:4" x14ac:dyDescent="0.25">
      <c r="D1483" s="190"/>
    </row>
    <row r="1484" spans="4:4" x14ac:dyDescent="0.25">
      <c r="D1484" s="190"/>
    </row>
    <row r="1485" spans="4:4" x14ac:dyDescent="0.25">
      <c r="D1485" s="190"/>
    </row>
    <row r="1486" spans="4:4" x14ac:dyDescent="0.25">
      <c r="D1486" s="190"/>
    </row>
    <row r="1487" spans="4:4" x14ac:dyDescent="0.25">
      <c r="D1487" s="190"/>
    </row>
    <row r="1488" spans="4:4" x14ac:dyDescent="0.25">
      <c r="D1488" s="190"/>
    </row>
    <row r="1489" spans="4:4" x14ac:dyDescent="0.25">
      <c r="D1489" s="190"/>
    </row>
    <row r="1490" spans="4:4" x14ac:dyDescent="0.25">
      <c r="D1490" s="190"/>
    </row>
    <row r="1491" spans="4:4" x14ac:dyDescent="0.25">
      <c r="D1491" s="190"/>
    </row>
    <row r="1492" spans="4:4" x14ac:dyDescent="0.25">
      <c r="D1492" s="190"/>
    </row>
    <row r="1493" spans="4:4" x14ac:dyDescent="0.25">
      <c r="D1493" s="190"/>
    </row>
    <row r="1494" spans="4:4" x14ac:dyDescent="0.25">
      <c r="D1494" s="190"/>
    </row>
    <row r="1495" spans="4:4" x14ac:dyDescent="0.25">
      <c r="D1495" s="190"/>
    </row>
    <row r="1496" spans="4:4" x14ac:dyDescent="0.25">
      <c r="D1496" s="190"/>
    </row>
    <row r="1497" spans="4:4" x14ac:dyDescent="0.25">
      <c r="D1497" s="190"/>
    </row>
    <row r="1498" spans="4:4" x14ac:dyDescent="0.25">
      <c r="D1498" s="190"/>
    </row>
    <row r="1499" spans="4:4" x14ac:dyDescent="0.25">
      <c r="D1499" s="190"/>
    </row>
    <row r="1500" spans="4:4" x14ac:dyDescent="0.25">
      <c r="D1500" s="190"/>
    </row>
    <row r="1501" spans="4:4" x14ac:dyDescent="0.25">
      <c r="D1501" s="190"/>
    </row>
    <row r="1502" spans="4:4" x14ac:dyDescent="0.25">
      <c r="D1502" s="190"/>
    </row>
    <row r="1503" spans="4:4" x14ac:dyDescent="0.25">
      <c r="D1503" s="190"/>
    </row>
    <row r="1504" spans="4:4" x14ac:dyDescent="0.25">
      <c r="D1504" s="190"/>
    </row>
    <row r="1505" spans="4:4" x14ac:dyDescent="0.25">
      <c r="D1505" s="190"/>
    </row>
    <row r="1506" spans="4:4" x14ac:dyDescent="0.25">
      <c r="D1506" s="190"/>
    </row>
    <row r="1507" spans="4:4" x14ac:dyDescent="0.25">
      <c r="D1507" s="190"/>
    </row>
    <row r="1508" spans="4:4" x14ac:dyDescent="0.25">
      <c r="D1508" s="190"/>
    </row>
    <row r="1509" spans="4:4" x14ac:dyDescent="0.25">
      <c r="D1509" s="190"/>
    </row>
    <row r="1510" spans="4:4" x14ac:dyDescent="0.25">
      <c r="D1510" s="190"/>
    </row>
    <row r="1511" spans="4:4" x14ac:dyDescent="0.25">
      <c r="D1511" s="190"/>
    </row>
    <row r="1512" spans="4:4" x14ac:dyDescent="0.25">
      <c r="D1512" s="190"/>
    </row>
    <row r="1513" spans="4:4" x14ac:dyDescent="0.25">
      <c r="D1513" s="190"/>
    </row>
    <row r="1514" spans="4:4" x14ac:dyDescent="0.25">
      <c r="D1514" s="190"/>
    </row>
    <row r="1515" spans="4:4" x14ac:dyDescent="0.25">
      <c r="D1515" s="190"/>
    </row>
    <row r="1516" spans="4:4" x14ac:dyDescent="0.25">
      <c r="D1516" s="190"/>
    </row>
    <row r="1517" spans="4:4" x14ac:dyDescent="0.25">
      <c r="D1517" s="190"/>
    </row>
    <row r="1518" spans="4:4" x14ac:dyDescent="0.25">
      <c r="D1518" s="190"/>
    </row>
    <row r="1519" spans="4:4" x14ac:dyDescent="0.25">
      <c r="D1519" s="190"/>
    </row>
    <row r="1520" spans="4:4" x14ac:dyDescent="0.25">
      <c r="D1520" s="190"/>
    </row>
    <row r="1521" spans="4:4" x14ac:dyDescent="0.25">
      <c r="D1521" s="190"/>
    </row>
    <row r="1522" spans="4:4" x14ac:dyDescent="0.25">
      <c r="D1522" s="190"/>
    </row>
    <row r="1523" spans="4:4" x14ac:dyDescent="0.25">
      <c r="D1523" s="190"/>
    </row>
    <row r="1524" spans="4:4" x14ac:dyDescent="0.25">
      <c r="D1524" s="190"/>
    </row>
    <row r="1525" spans="4:4" x14ac:dyDescent="0.25">
      <c r="D1525" s="190"/>
    </row>
    <row r="1526" spans="4:4" x14ac:dyDescent="0.25">
      <c r="D1526" s="190"/>
    </row>
    <row r="1527" spans="4:4" x14ac:dyDescent="0.25">
      <c r="D1527" s="190"/>
    </row>
    <row r="1528" spans="4:4" x14ac:dyDescent="0.25">
      <c r="D1528" s="190"/>
    </row>
    <row r="1529" spans="4:4" x14ac:dyDescent="0.25">
      <c r="D1529" s="190"/>
    </row>
    <row r="1530" spans="4:4" x14ac:dyDescent="0.25">
      <c r="D1530" s="190"/>
    </row>
    <row r="1531" spans="4:4" x14ac:dyDescent="0.25">
      <c r="D1531" s="190"/>
    </row>
    <row r="1532" spans="4:4" x14ac:dyDescent="0.25">
      <c r="D1532" s="190"/>
    </row>
    <row r="1533" spans="4:4" x14ac:dyDescent="0.25">
      <c r="D1533" s="190"/>
    </row>
    <row r="1534" spans="4:4" x14ac:dyDescent="0.25">
      <c r="D1534" s="190"/>
    </row>
    <row r="1535" spans="4:4" x14ac:dyDescent="0.25">
      <c r="D1535" s="190"/>
    </row>
    <row r="1536" spans="4:4" x14ac:dyDescent="0.25">
      <c r="D1536" s="190"/>
    </row>
    <row r="1537" spans="4:4" x14ac:dyDescent="0.25">
      <c r="D1537" s="190"/>
    </row>
    <row r="1538" spans="4:4" x14ac:dyDescent="0.25">
      <c r="D1538" s="190"/>
    </row>
    <row r="1539" spans="4:4" x14ac:dyDescent="0.25">
      <c r="D1539" s="190"/>
    </row>
    <row r="1540" spans="4:4" x14ac:dyDescent="0.25">
      <c r="D1540" s="190"/>
    </row>
    <row r="1541" spans="4:4" x14ac:dyDescent="0.25">
      <c r="D1541" s="190"/>
    </row>
    <row r="1542" spans="4:4" x14ac:dyDescent="0.25">
      <c r="D1542" s="190"/>
    </row>
    <row r="1543" spans="4:4" x14ac:dyDescent="0.25">
      <c r="D1543" s="190"/>
    </row>
    <row r="1544" spans="4:4" x14ac:dyDescent="0.25">
      <c r="D1544" s="190"/>
    </row>
    <row r="1545" spans="4:4" x14ac:dyDescent="0.25">
      <c r="D1545" s="190"/>
    </row>
    <row r="1546" spans="4:4" x14ac:dyDescent="0.25">
      <c r="D1546" s="190"/>
    </row>
    <row r="1547" spans="4:4" x14ac:dyDescent="0.25">
      <c r="D1547" s="190"/>
    </row>
    <row r="1548" spans="4:4" x14ac:dyDescent="0.25">
      <c r="D1548" s="190"/>
    </row>
    <row r="1549" spans="4:4" x14ac:dyDescent="0.25">
      <c r="D1549" s="190"/>
    </row>
    <row r="1550" spans="4:4" x14ac:dyDescent="0.25">
      <c r="D1550" s="190"/>
    </row>
    <row r="1551" spans="4:4" x14ac:dyDescent="0.25">
      <c r="D1551" s="190"/>
    </row>
    <row r="1552" spans="4:4" x14ac:dyDescent="0.25">
      <c r="D1552" s="190"/>
    </row>
    <row r="1553" spans="4:4" x14ac:dyDescent="0.25">
      <c r="D1553" s="190"/>
    </row>
    <row r="1554" spans="4:4" x14ac:dyDescent="0.25">
      <c r="D1554" s="190"/>
    </row>
    <row r="1555" spans="4:4" x14ac:dyDescent="0.25">
      <c r="D1555" s="190"/>
    </row>
    <row r="1556" spans="4:4" x14ac:dyDescent="0.25">
      <c r="D1556" s="190"/>
    </row>
    <row r="1557" spans="4:4" x14ac:dyDescent="0.25">
      <c r="D1557" s="190"/>
    </row>
    <row r="1558" spans="4:4" x14ac:dyDescent="0.25">
      <c r="D1558" s="190"/>
    </row>
    <row r="1559" spans="4:4" x14ac:dyDescent="0.25">
      <c r="D1559" s="190"/>
    </row>
    <row r="1560" spans="4:4" x14ac:dyDescent="0.25">
      <c r="D1560" s="190"/>
    </row>
    <row r="1561" spans="4:4" x14ac:dyDescent="0.25">
      <c r="D1561" s="190"/>
    </row>
    <row r="1562" spans="4:4" x14ac:dyDescent="0.25">
      <c r="D1562" s="190"/>
    </row>
    <row r="1563" spans="4:4" x14ac:dyDescent="0.25">
      <c r="D1563" s="190"/>
    </row>
    <row r="1564" spans="4:4" x14ac:dyDescent="0.25">
      <c r="D1564" s="190"/>
    </row>
    <row r="1565" spans="4:4" x14ac:dyDescent="0.25">
      <c r="D1565" s="190"/>
    </row>
    <row r="1566" spans="4:4" x14ac:dyDescent="0.25">
      <c r="D1566" s="190"/>
    </row>
    <row r="1567" spans="4:4" x14ac:dyDescent="0.25">
      <c r="D1567" s="190"/>
    </row>
    <row r="1568" spans="4:4" x14ac:dyDescent="0.25">
      <c r="D1568" s="190"/>
    </row>
    <row r="1569" spans="4:4" x14ac:dyDescent="0.25">
      <c r="D1569" s="190"/>
    </row>
    <row r="1570" spans="4:4" x14ac:dyDescent="0.25">
      <c r="D1570" s="190"/>
    </row>
    <row r="1571" spans="4:4" x14ac:dyDescent="0.25">
      <c r="D1571" s="190"/>
    </row>
    <row r="1572" spans="4:4" x14ac:dyDescent="0.25">
      <c r="D1572" s="190"/>
    </row>
    <row r="1573" spans="4:4" x14ac:dyDescent="0.25">
      <c r="D1573" s="190"/>
    </row>
    <row r="1574" spans="4:4" x14ac:dyDescent="0.25">
      <c r="D1574" s="190"/>
    </row>
    <row r="1575" spans="4:4" x14ac:dyDescent="0.25">
      <c r="D1575" s="190"/>
    </row>
    <row r="1576" spans="4:4" x14ac:dyDescent="0.25">
      <c r="D1576" s="190"/>
    </row>
    <row r="1577" spans="4:4" x14ac:dyDescent="0.25">
      <c r="D1577" s="190"/>
    </row>
    <row r="1578" spans="4:4" x14ac:dyDescent="0.25">
      <c r="D1578" s="190"/>
    </row>
    <row r="1579" spans="4:4" x14ac:dyDescent="0.25">
      <c r="D1579" s="190"/>
    </row>
    <row r="1580" spans="4:4" x14ac:dyDescent="0.25">
      <c r="D1580" s="190"/>
    </row>
    <row r="1581" spans="4:4" x14ac:dyDescent="0.25">
      <c r="D1581" s="190"/>
    </row>
    <row r="1582" spans="4:4" x14ac:dyDescent="0.25">
      <c r="D1582" s="190"/>
    </row>
    <row r="1583" spans="4:4" x14ac:dyDescent="0.25">
      <c r="D1583" s="190"/>
    </row>
    <row r="1584" spans="4:4" x14ac:dyDescent="0.25">
      <c r="D1584" s="190"/>
    </row>
    <row r="1585" spans="4:4" x14ac:dyDescent="0.25">
      <c r="D1585" s="190"/>
    </row>
    <row r="1586" spans="4:4" x14ac:dyDescent="0.25">
      <c r="D1586" s="190"/>
    </row>
    <row r="1587" spans="4:4" x14ac:dyDescent="0.25">
      <c r="D1587" s="190"/>
    </row>
    <row r="1588" spans="4:4" x14ac:dyDescent="0.25">
      <c r="D1588" s="190"/>
    </row>
    <row r="1589" spans="4:4" x14ac:dyDescent="0.25">
      <c r="D1589" s="190"/>
    </row>
    <row r="1590" spans="4:4" x14ac:dyDescent="0.25">
      <c r="D1590" s="190"/>
    </row>
    <row r="1591" spans="4:4" x14ac:dyDescent="0.25">
      <c r="D1591" s="190"/>
    </row>
    <row r="1592" spans="4:4" x14ac:dyDescent="0.25">
      <c r="D1592" s="190"/>
    </row>
    <row r="1593" spans="4:4" x14ac:dyDescent="0.25">
      <c r="D1593" s="190"/>
    </row>
    <row r="1594" spans="4:4" x14ac:dyDescent="0.25">
      <c r="D1594" s="190"/>
    </row>
    <row r="1595" spans="4:4" x14ac:dyDescent="0.25">
      <c r="D1595" s="190"/>
    </row>
    <row r="1596" spans="4:4" x14ac:dyDescent="0.25">
      <c r="D1596" s="190"/>
    </row>
    <row r="1597" spans="4:4" x14ac:dyDescent="0.25">
      <c r="D1597" s="190"/>
    </row>
    <row r="1598" spans="4:4" x14ac:dyDescent="0.25">
      <c r="D1598" s="190"/>
    </row>
    <row r="1599" spans="4:4" x14ac:dyDescent="0.25">
      <c r="D1599" s="190"/>
    </row>
    <row r="1600" spans="4:4" x14ac:dyDescent="0.25">
      <c r="D1600" s="190"/>
    </row>
    <row r="1601" spans="4:4" x14ac:dyDescent="0.25">
      <c r="D1601" s="190"/>
    </row>
    <row r="1602" spans="4:4" x14ac:dyDescent="0.25">
      <c r="D1602" s="190"/>
    </row>
    <row r="1603" spans="4:4" x14ac:dyDescent="0.25">
      <c r="D1603" s="190"/>
    </row>
    <row r="1604" spans="4:4" x14ac:dyDescent="0.25">
      <c r="D1604" s="190"/>
    </row>
    <row r="1605" spans="4:4" x14ac:dyDescent="0.25">
      <c r="D1605" s="190"/>
    </row>
    <row r="1606" spans="4:4" x14ac:dyDescent="0.25">
      <c r="D1606" s="190"/>
    </row>
    <row r="1607" spans="4:4" x14ac:dyDescent="0.25">
      <c r="D1607" s="190"/>
    </row>
    <row r="1608" spans="4:4" x14ac:dyDescent="0.25">
      <c r="D1608" s="190"/>
    </row>
    <row r="1609" spans="4:4" x14ac:dyDescent="0.25">
      <c r="D1609" s="190"/>
    </row>
    <row r="1610" spans="4:4" x14ac:dyDescent="0.25">
      <c r="D1610" s="190"/>
    </row>
    <row r="1611" spans="4:4" x14ac:dyDescent="0.25">
      <c r="D1611" s="190"/>
    </row>
    <row r="1612" spans="4:4" x14ac:dyDescent="0.25">
      <c r="D1612" s="190"/>
    </row>
    <row r="1613" spans="4:4" x14ac:dyDescent="0.25">
      <c r="D1613" s="190"/>
    </row>
    <row r="1614" spans="4:4" x14ac:dyDescent="0.25">
      <c r="D1614" s="190"/>
    </row>
    <row r="1615" spans="4:4" x14ac:dyDescent="0.25">
      <c r="D1615" s="190"/>
    </row>
    <row r="1616" spans="4:4" x14ac:dyDescent="0.25">
      <c r="D1616" s="190"/>
    </row>
    <row r="1617" spans="4:4" x14ac:dyDescent="0.25">
      <c r="D1617" s="190"/>
    </row>
    <row r="1618" spans="4:4" x14ac:dyDescent="0.25">
      <c r="D1618" s="190"/>
    </row>
    <row r="1619" spans="4:4" x14ac:dyDescent="0.25">
      <c r="D1619" s="190"/>
    </row>
    <row r="1620" spans="4:4" x14ac:dyDescent="0.25">
      <c r="D1620" s="190"/>
    </row>
    <row r="1621" spans="4:4" x14ac:dyDescent="0.25">
      <c r="D1621" s="190"/>
    </row>
    <row r="1622" spans="4:4" x14ac:dyDescent="0.25">
      <c r="D1622" s="190"/>
    </row>
    <row r="1623" spans="4:4" x14ac:dyDescent="0.25">
      <c r="D1623" s="190"/>
    </row>
    <row r="1624" spans="4:4" x14ac:dyDescent="0.25">
      <c r="D1624" s="190"/>
    </row>
    <row r="1625" spans="4:4" x14ac:dyDescent="0.25">
      <c r="D1625" s="190"/>
    </row>
    <row r="1626" spans="4:4" x14ac:dyDescent="0.25">
      <c r="D1626" s="190"/>
    </row>
    <row r="1627" spans="4:4" x14ac:dyDescent="0.25">
      <c r="D1627" s="190"/>
    </row>
    <row r="1628" spans="4:4" x14ac:dyDescent="0.25">
      <c r="D1628" s="190"/>
    </row>
    <row r="1629" spans="4:4" x14ac:dyDescent="0.25">
      <c r="D1629" s="190"/>
    </row>
    <row r="1630" spans="4:4" x14ac:dyDescent="0.25">
      <c r="D1630" s="190"/>
    </row>
    <row r="1631" spans="4:4" x14ac:dyDescent="0.25">
      <c r="D1631" s="190"/>
    </row>
    <row r="1632" spans="4:4" x14ac:dyDescent="0.25">
      <c r="D1632" s="190"/>
    </row>
    <row r="1633" spans="4:4" x14ac:dyDescent="0.25">
      <c r="D1633" s="190"/>
    </row>
    <row r="1634" spans="4:4" x14ac:dyDescent="0.25">
      <c r="D1634" s="190"/>
    </row>
    <row r="1635" spans="4:4" x14ac:dyDescent="0.25">
      <c r="D1635" s="190"/>
    </row>
    <row r="1636" spans="4:4" x14ac:dyDescent="0.25">
      <c r="D1636" s="190"/>
    </row>
    <row r="1637" spans="4:4" x14ac:dyDescent="0.25">
      <c r="D1637" s="190"/>
    </row>
    <row r="1638" spans="4:4" x14ac:dyDescent="0.25">
      <c r="D1638" s="190"/>
    </row>
    <row r="1639" spans="4:4" x14ac:dyDescent="0.25">
      <c r="D1639" s="190"/>
    </row>
    <row r="1640" spans="4:4" x14ac:dyDescent="0.25">
      <c r="D1640" s="190"/>
    </row>
    <row r="1641" spans="4:4" x14ac:dyDescent="0.25">
      <c r="D1641" s="190"/>
    </row>
    <row r="1642" spans="4:4" x14ac:dyDescent="0.25">
      <c r="D1642" s="190"/>
    </row>
    <row r="1643" spans="4:4" x14ac:dyDescent="0.25">
      <c r="D1643" s="190"/>
    </row>
    <row r="1644" spans="4:4" x14ac:dyDescent="0.25">
      <c r="D1644" s="190"/>
    </row>
    <row r="1645" spans="4:4" x14ac:dyDescent="0.25">
      <c r="D1645" s="190"/>
    </row>
    <row r="1646" spans="4:4" x14ac:dyDescent="0.25">
      <c r="D1646" s="190"/>
    </row>
    <row r="1647" spans="4:4" x14ac:dyDescent="0.25">
      <c r="D1647" s="190"/>
    </row>
    <row r="1648" spans="4:4" x14ac:dyDescent="0.25">
      <c r="D1648" s="190"/>
    </row>
    <row r="1649" spans="4:4" x14ac:dyDescent="0.25">
      <c r="D1649" s="190"/>
    </row>
    <row r="1650" spans="4:4" x14ac:dyDescent="0.25">
      <c r="D1650" s="190"/>
    </row>
    <row r="1651" spans="4:4" x14ac:dyDescent="0.25">
      <c r="D1651" s="190"/>
    </row>
    <row r="1652" spans="4:4" x14ac:dyDescent="0.25">
      <c r="D1652" s="190"/>
    </row>
    <row r="1653" spans="4:4" x14ac:dyDescent="0.25">
      <c r="D1653" s="190"/>
    </row>
    <row r="1654" spans="4:4" x14ac:dyDescent="0.25">
      <c r="D1654" s="190"/>
    </row>
    <row r="1655" spans="4:4" x14ac:dyDescent="0.25">
      <c r="D1655" s="190"/>
    </row>
    <row r="1656" spans="4:4" x14ac:dyDescent="0.25">
      <c r="D1656" s="190"/>
    </row>
    <row r="1657" spans="4:4" x14ac:dyDescent="0.25">
      <c r="D1657" s="190"/>
    </row>
    <row r="1658" spans="4:4" x14ac:dyDescent="0.25">
      <c r="D1658" s="190"/>
    </row>
    <row r="1659" spans="4:4" x14ac:dyDescent="0.25">
      <c r="D1659" s="190"/>
    </row>
    <row r="1660" spans="4:4" x14ac:dyDescent="0.25">
      <c r="D1660" s="190"/>
    </row>
    <row r="1661" spans="4:4" x14ac:dyDescent="0.25">
      <c r="D1661" s="190"/>
    </row>
    <row r="1662" spans="4:4" x14ac:dyDescent="0.25">
      <c r="D1662" s="190"/>
    </row>
    <row r="1663" spans="4:4" x14ac:dyDescent="0.25">
      <c r="D1663" s="190"/>
    </row>
    <row r="1664" spans="4:4" x14ac:dyDescent="0.25">
      <c r="D1664" s="190"/>
    </row>
    <row r="1665" spans="4:4" x14ac:dyDescent="0.25">
      <c r="D1665" s="190"/>
    </row>
    <row r="1666" spans="4:4" x14ac:dyDescent="0.25">
      <c r="D1666" s="190"/>
    </row>
    <row r="1667" spans="4:4" x14ac:dyDescent="0.25">
      <c r="D1667" s="190"/>
    </row>
    <row r="1668" spans="4:4" x14ac:dyDescent="0.25">
      <c r="D1668" s="190"/>
    </row>
    <row r="1669" spans="4:4" x14ac:dyDescent="0.25">
      <c r="D1669" s="190"/>
    </row>
    <row r="1670" spans="4:4" x14ac:dyDescent="0.25">
      <c r="D1670" s="190"/>
    </row>
    <row r="1671" spans="4:4" x14ac:dyDescent="0.25">
      <c r="D1671" s="190"/>
    </row>
    <row r="1672" spans="4:4" x14ac:dyDescent="0.25">
      <c r="D1672" s="190"/>
    </row>
    <row r="1673" spans="4:4" x14ac:dyDescent="0.25">
      <c r="D1673" s="190"/>
    </row>
    <row r="1674" spans="4:4" x14ac:dyDescent="0.25">
      <c r="D1674" s="190"/>
    </row>
    <row r="1675" spans="4:4" x14ac:dyDescent="0.25">
      <c r="D1675" s="190"/>
    </row>
    <row r="1676" spans="4:4" x14ac:dyDescent="0.25">
      <c r="D1676" s="190"/>
    </row>
    <row r="1677" spans="4:4" x14ac:dyDescent="0.25">
      <c r="D1677" s="190"/>
    </row>
    <row r="1678" spans="4:4" x14ac:dyDescent="0.25">
      <c r="D1678" s="190"/>
    </row>
    <row r="1679" spans="4:4" x14ac:dyDescent="0.25">
      <c r="D1679" s="190"/>
    </row>
    <row r="1680" spans="4:4" x14ac:dyDescent="0.25">
      <c r="D1680" s="190"/>
    </row>
    <row r="1681" spans="4:4" x14ac:dyDescent="0.25">
      <c r="D1681" s="190"/>
    </row>
    <row r="1682" spans="4:4" x14ac:dyDescent="0.25">
      <c r="D1682" s="190"/>
    </row>
    <row r="1683" spans="4:4" x14ac:dyDescent="0.25">
      <c r="D1683" s="190"/>
    </row>
    <row r="1684" spans="4:4" x14ac:dyDescent="0.25">
      <c r="D1684" s="190"/>
    </row>
    <row r="1685" spans="4:4" x14ac:dyDescent="0.25">
      <c r="D1685" s="190"/>
    </row>
    <row r="1686" spans="4:4" x14ac:dyDescent="0.25">
      <c r="D1686" s="190"/>
    </row>
    <row r="1687" spans="4:4" x14ac:dyDescent="0.25">
      <c r="D1687" s="190"/>
    </row>
    <row r="1688" spans="4:4" x14ac:dyDescent="0.25">
      <c r="D1688" s="190"/>
    </row>
    <row r="1689" spans="4:4" x14ac:dyDescent="0.25">
      <c r="D1689" s="190"/>
    </row>
    <row r="1690" spans="4:4" x14ac:dyDescent="0.25">
      <c r="D1690" s="190"/>
    </row>
    <row r="1691" spans="4:4" x14ac:dyDescent="0.25">
      <c r="D1691" s="190"/>
    </row>
    <row r="1692" spans="4:4" x14ac:dyDescent="0.25">
      <c r="D1692" s="190"/>
    </row>
    <row r="1693" spans="4:4" x14ac:dyDescent="0.25">
      <c r="D1693" s="190"/>
    </row>
    <row r="1694" spans="4:4" x14ac:dyDescent="0.25">
      <c r="D1694" s="190"/>
    </row>
    <row r="1695" spans="4:4" x14ac:dyDescent="0.25">
      <c r="D1695" s="190"/>
    </row>
    <row r="1696" spans="4:4" x14ac:dyDescent="0.25">
      <c r="D1696" s="190"/>
    </row>
    <row r="1697" spans="4:4" x14ac:dyDescent="0.25">
      <c r="D1697" s="190"/>
    </row>
    <row r="1698" spans="4:4" x14ac:dyDescent="0.25">
      <c r="D1698" s="190"/>
    </row>
    <row r="1699" spans="4:4" x14ac:dyDescent="0.25">
      <c r="D1699" s="190"/>
    </row>
    <row r="1700" spans="4:4" x14ac:dyDescent="0.25">
      <c r="D1700" s="190"/>
    </row>
    <row r="1701" spans="4:4" x14ac:dyDescent="0.25">
      <c r="D1701" s="190"/>
    </row>
    <row r="1702" spans="4:4" x14ac:dyDescent="0.25">
      <c r="D1702" s="190"/>
    </row>
    <row r="1703" spans="4:4" x14ac:dyDescent="0.25">
      <c r="D1703" s="190"/>
    </row>
    <row r="1704" spans="4:4" x14ac:dyDescent="0.25">
      <c r="D1704" s="190"/>
    </row>
    <row r="1705" spans="4:4" x14ac:dyDescent="0.25">
      <c r="D1705" s="190"/>
    </row>
    <row r="1706" spans="4:4" x14ac:dyDescent="0.25">
      <c r="D1706" s="190"/>
    </row>
    <row r="1707" spans="4:4" x14ac:dyDescent="0.25">
      <c r="D1707" s="190"/>
    </row>
    <row r="1708" spans="4:4" x14ac:dyDescent="0.25">
      <c r="D1708" s="190"/>
    </row>
    <row r="1709" spans="4:4" x14ac:dyDescent="0.25">
      <c r="D1709" s="190"/>
    </row>
    <row r="1710" spans="4:4" x14ac:dyDescent="0.25">
      <c r="D1710" s="190"/>
    </row>
    <row r="1711" spans="4:4" x14ac:dyDescent="0.25">
      <c r="D1711" s="190"/>
    </row>
    <row r="1712" spans="4:4" x14ac:dyDescent="0.25">
      <c r="D1712" s="190"/>
    </row>
    <row r="1713" spans="4:4" x14ac:dyDescent="0.25">
      <c r="D1713" s="190"/>
    </row>
    <row r="1714" spans="4:4" x14ac:dyDescent="0.25">
      <c r="D1714" s="190"/>
    </row>
    <row r="1715" spans="4:4" x14ac:dyDescent="0.25">
      <c r="D1715" s="190"/>
    </row>
    <row r="1716" spans="4:4" x14ac:dyDescent="0.25">
      <c r="D1716" s="190"/>
    </row>
    <row r="1717" spans="4:4" x14ac:dyDescent="0.25">
      <c r="D1717" s="190"/>
    </row>
    <row r="1718" spans="4:4" x14ac:dyDescent="0.25">
      <c r="D1718" s="190"/>
    </row>
    <row r="1719" spans="4:4" x14ac:dyDescent="0.25">
      <c r="D1719" s="190"/>
    </row>
    <row r="1720" spans="4:4" x14ac:dyDescent="0.25">
      <c r="D1720" s="190"/>
    </row>
    <row r="1721" spans="4:4" x14ac:dyDescent="0.25">
      <c r="D1721" s="190"/>
    </row>
    <row r="1722" spans="4:4" x14ac:dyDescent="0.25">
      <c r="D1722" s="190"/>
    </row>
    <row r="1723" spans="4:4" x14ac:dyDescent="0.25">
      <c r="D1723" s="190"/>
    </row>
    <row r="1724" spans="4:4" x14ac:dyDescent="0.25">
      <c r="D1724" s="190"/>
    </row>
    <row r="1725" spans="4:4" x14ac:dyDescent="0.25">
      <c r="D1725" s="190"/>
    </row>
    <row r="1726" spans="4:4" x14ac:dyDescent="0.25">
      <c r="D1726" s="190"/>
    </row>
    <row r="1727" spans="4:4" x14ac:dyDescent="0.25">
      <c r="D1727" s="190"/>
    </row>
    <row r="1728" spans="4:4" x14ac:dyDescent="0.25">
      <c r="D1728" s="190"/>
    </row>
    <row r="1729" spans="4:4" x14ac:dyDescent="0.25">
      <c r="D1729" s="190"/>
    </row>
    <row r="1730" spans="4:4" x14ac:dyDescent="0.25">
      <c r="D1730" s="190"/>
    </row>
    <row r="1731" spans="4:4" x14ac:dyDescent="0.25">
      <c r="D1731" s="190"/>
    </row>
    <row r="1732" spans="4:4" x14ac:dyDescent="0.25">
      <c r="D1732" s="190"/>
    </row>
    <row r="1733" spans="4:4" x14ac:dyDescent="0.25">
      <c r="D1733" s="190"/>
    </row>
    <row r="1734" spans="4:4" x14ac:dyDescent="0.25">
      <c r="D1734" s="190"/>
    </row>
    <row r="1735" spans="4:4" x14ac:dyDescent="0.25">
      <c r="D1735" s="190"/>
    </row>
    <row r="1736" spans="4:4" x14ac:dyDescent="0.25">
      <c r="D1736" s="190"/>
    </row>
    <row r="1737" spans="4:4" x14ac:dyDescent="0.25">
      <c r="D1737" s="190"/>
    </row>
    <row r="1738" spans="4:4" x14ac:dyDescent="0.25">
      <c r="D1738" s="190"/>
    </row>
    <row r="1739" spans="4:4" x14ac:dyDescent="0.25">
      <c r="D1739" s="190"/>
    </row>
    <row r="1740" spans="4:4" x14ac:dyDescent="0.25">
      <c r="D1740" s="190"/>
    </row>
    <row r="1741" spans="4:4" x14ac:dyDescent="0.25">
      <c r="D1741" s="190"/>
    </row>
    <row r="1742" spans="4:4" x14ac:dyDescent="0.25">
      <c r="D1742" s="190"/>
    </row>
    <row r="1743" spans="4:4" x14ac:dyDescent="0.25">
      <c r="D1743" s="190"/>
    </row>
    <row r="1744" spans="4:4" x14ac:dyDescent="0.25">
      <c r="D1744" s="190"/>
    </row>
    <row r="1745" spans="4:4" x14ac:dyDescent="0.25">
      <c r="D1745" s="190"/>
    </row>
    <row r="1746" spans="4:4" x14ac:dyDescent="0.25">
      <c r="D1746" s="190"/>
    </row>
    <row r="1747" spans="4:4" x14ac:dyDescent="0.25">
      <c r="D1747" s="190"/>
    </row>
    <row r="1748" spans="4:4" x14ac:dyDescent="0.25">
      <c r="D1748" s="190"/>
    </row>
    <row r="1749" spans="4:4" x14ac:dyDescent="0.25">
      <c r="D1749" s="190"/>
    </row>
    <row r="1750" spans="4:4" x14ac:dyDescent="0.25">
      <c r="D1750" s="190"/>
    </row>
    <row r="1751" spans="4:4" x14ac:dyDescent="0.25">
      <c r="D1751" s="190"/>
    </row>
    <row r="1752" spans="4:4" x14ac:dyDescent="0.25">
      <c r="D1752" s="190"/>
    </row>
    <row r="1753" spans="4:4" x14ac:dyDescent="0.25">
      <c r="D1753" s="190"/>
    </row>
    <row r="1754" spans="4:4" x14ac:dyDescent="0.25">
      <c r="D1754" s="190"/>
    </row>
    <row r="1755" spans="4:4" x14ac:dyDescent="0.25">
      <c r="D1755" s="190"/>
    </row>
    <row r="1756" spans="4:4" x14ac:dyDescent="0.25">
      <c r="D1756" s="190"/>
    </row>
    <row r="1757" spans="4:4" x14ac:dyDescent="0.25">
      <c r="D1757" s="190"/>
    </row>
    <row r="1758" spans="4:4" x14ac:dyDescent="0.25">
      <c r="D1758" s="190"/>
    </row>
    <row r="1759" spans="4:4" x14ac:dyDescent="0.25">
      <c r="D1759" s="190"/>
    </row>
    <row r="1760" spans="4:4" x14ac:dyDescent="0.25">
      <c r="D1760" s="190"/>
    </row>
    <row r="1761" spans="4:4" x14ac:dyDescent="0.25">
      <c r="D1761" s="190"/>
    </row>
    <row r="1762" spans="4:4" x14ac:dyDescent="0.25">
      <c r="D1762" s="190"/>
    </row>
    <row r="1763" spans="4:4" x14ac:dyDescent="0.25">
      <c r="D1763" s="190"/>
    </row>
    <row r="1764" spans="4:4" x14ac:dyDescent="0.25">
      <c r="D1764" s="190"/>
    </row>
    <row r="1765" spans="4:4" x14ac:dyDescent="0.25">
      <c r="D1765" s="190"/>
    </row>
    <row r="1766" spans="4:4" x14ac:dyDescent="0.25">
      <c r="D1766" s="190"/>
    </row>
    <row r="1767" spans="4:4" x14ac:dyDescent="0.25">
      <c r="D1767" s="190"/>
    </row>
    <row r="1768" spans="4:4" x14ac:dyDescent="0.25">
      <c r="D1768" s="190"/>
    </row>
    <row r="1769" spans="4:4" x14ac:dyDescent="0.25">
      <c r="D1769" s="190"/>
    </row>
    <row r="1770" spans="4:4" x14ac:dyDescent="0.25">
      <c r="D1770" s="190"/>
    </row>
    <row r="1771" spans="4:4" x14ac:dyDescent="0.25">
      <c r="D1771" s="190"/>
    </row>
    <row r="1772" spans="4:4" x14ac:dyDescent="0.25">
      <c r="D1772" s="190"/>
    </row>
    <row r="1773" spans="4:4" x14ac:dyDescent="0.25">
      <c r="D1773" s="190"/>
    </row>
    <row r="1774" spans="4:4" x14ac:dyDescent="0.25">
      <c r="D1774" s="190"/>
    </row>
    <row r="1775" spans="4:4" x14ac:dyDescent="0.25">
      <c r="D1775" s="190"/>
    </row>
    <row r="1776" spans="4:4" x14ac:dyDescent="0.25">
      <c r="D1776" s="190"/>
    </row>
    <row r="1777" spans="4:4" x14ac:dyDescent="0.25">
      <c r="D1777" s="190"/>
    </row>
    <row r="1778" spans="4:4" x14ac:dyDescent="0.25">
      <c r="D1778" s="190"/>
    </row>
    <row r="1779" spans="4:4" x14ac:dyDescent="0.25">
      <c r="D1779" s="190"/>
    </row>
    <row r="1780" spans="4:4" x14ac:dyDescent="0.25">
      <c r="D1780" s="190"/>
    </row>
    <row r="1781" spans="4:4" x14ac:dyDescent="0.25">
      <c r="D1781" s="190"/>
    </row>
    <row r="1782" spans="4:4" x14ac:dyDescent="0.25">
      <c r="D1782" s="190"/>
    </row>
    <row r="1783" spans="4:4" x14ac:dyDescent="0.25">
      <c r="D1783" s="190"/>
    </row>
    <row r="1784" spans="4:4" x14ac:dyDescent="0.25">
      <c r="D1784" s="190"/>
    </row>
    <row r="1785" spans="4:4" x14ac:dyDescent="0.25">
      <c r="D1785" s="190"/>
    </row>
    <row r="1786" spans="4:4" x14ac:dyDescent="0.25">
      <c r="D1786" s="190"/>
    </row>
    <row r="1787" spans="4:4" x14ac:dyDescent="0.25">
      <c r="D1787" s="190"/>
    </row>
    <row r="1788" spans="4:4" x14ac:dyDescent="0.25">
      <c r="D1788" s="190"/>
    </row>
    <row r="1789" spans="4:4" x14ac:dyDescent="0.25">
      <c r="D1789" s="190"/>
    </row>
    <row r="1790" spans="4:4" x14ac:dyDescent="0.25">
      <c r="D1790" s="190"/>
    </row>
    <row r="1791" spans="4:4" x14ac:dyDescent="0.25">
      <c r="D1791" s="190"/>
    </row>
    <row r="1792" spans="4:4" x14ac:dyDescent="0.25">
      <c r="D1792" s="190"/>
    </row>
    <row r="1793" spans="4:4" x14ac:dyDescent="0.25">
      <c r="D1793" s="190"/>
    </row>
    <row r="1794" spans="4:4" x14ac:dyDescent="0.25">
      <c r="D1794" s="190"/>
    </row>
    <row r="1795" spans="4:4" x14ac:dyDescent="0.25">
      <c r="D1795" s="190"/>
    </row>
    <row r="1796" spans="4:4" x14ac:dyDescent="0.25">
      <c r="D1796" s="190"/>
    </row>
    <row r="1797" spans="4:4" x14ac:dyDescent="0.25">
      <c r="D1797" s="190"/>
    </row>
    <row r="1798" spans="4:4" x14ac:dyDescent="0.25">
      <c r="D1798" s="190"/>
    </row>
    <row r="1799" spans="4:4" x14ac:dyDescent="0.25">
      <c r="D1799" s="190"/>
    </row>
    <row r="1800" spans="4:4" x14ac:dyDescent="0.25">
      <c r="D1800" s="190"/>
    </row>
    <row r="1801" spans="4:4" x14ac:dyDescent="0.25">
      <c r="D1801" s="190"/>
    </row>
    <row r="1802" spans="4:4" x14ac:dyDescent="0.25">
      <c r="D1802" s="190"/>
    </row>
    <row r="1803" spans="4:4" x14ac:dyDescent="0.25">
      <c r="D1803" s="190"/>
    </row>
    <row r="1804" spans="4:4" x14ac:dyDescent="0.25">
      <c r="D1804" s="190"/>
    </row>
    <row r="1805" spans="4:4" x14ac:dyDescent="0.25">
      <c r="D1805" s="190"/>
    </row>
    <row r="1806" spans="4:4" x14ac:dyDescent="0.25">
      <c r="D1806" s="190"/>
    </row>
    <row r="1807" spans="4:4" x14ac:dyDescent="0.25">
      <c r="D1807" s="190"/>
    </row>
    <row r="1808" spans="4:4" x14ac:dyDescent="0.25">
      <c r="D1808" s="190"/>
    </row>
    <row r="1809" spans="4:4" x14ac:dyDescent="0.25">
      <c r="D1809" s="190"/>
    </row>
    <row r="1810" spans="4:4" x14ac:dyDescent="0.25">
      <c r="D1810" s="190"/>
    </row>
    <row r="1811" spans="4:4" x14ac:dyDescent="0.25">
      <c r="D1811" s="190"/>
    </row>
    <row r="1812" spans="4:4" x14ac:dyDescent="0.25">
      <c r="D1812" s="190"/>
    </row>
    <row r="1813" spans="4:4" x14ac:dyDescent="0.25">
      <c r="D1813" s="190"/>
    </row>
    <row r="1814" spans="4:4" x14ac:dyDescent="0.25">
      <c r="D1814" s="190"/>
    </row>
    <row r="1815" spans="4:4" x14ac:dyDescent="0.25">
      <c r="D1815" s="190"/>
    </row>
    <row r="1816" spans="4:4" x14ac:dyDescent="0.25">
      <c r="D1816" s="190"/>
    </row>
    <row r="1817" spans="4:4" x14ac:dyDescent="0.25">
      <c r="D1817" s="190"/>
    </row>
    <row r="1818" spans="4:4" x14ac:dyDescent="0.25">
      <c r="D1818" s="190"/>
    </row>
    <row r="1819" spans="4:4" x14ac:dyDescent="0.25">
      <c r="D1819" s="190"/>
    </row>
    <row r="1820" spans="4:4" x14ac:dyDescent="0.25">
      <c r="D1820" s="190"/>
    </row>
    <row r="1821" spans="4:4" x14ac:dyDescent="0.25">
      <c r="D1821" s="190"/>
    </row>
    <row r="1822" spans="4:4" x14ac:dyDescent="0.25">
      <c r="D1822" s="190"/>
    </row>
    <row r="1823" spans="4:4" x14ac:dyDescent="0.25">
      <c r="D1823" s="190"/>
    </row>
    <row r="1824" spans="4:4" x14ac:dyDescent="0.25">
      <c r="D1824" s="190"/>
    </row>
    <row r="1825" spans="4:4" x14ac:dyDescent="0.25">
      <c r="D1825" s="190"/>
    </row>
    <row r="1826" spans="4:4" x14ac:dyDescent="0.25">
      <c r="D1826" s="190"/>
    </row>
    <row r="1827" spans="4:4" x14ac:dyDescent="0.25">
      <c r="D1827" s="190"/>
    </row>
    <row r="1828" spans="4:4" x14ac:dyDescent="0.25">
      <c r="D1828" s="190"/>
    </row>
    <row r="1829" spans="4:4" x14ac:dyDescent="0.25">
      <c r="D1829" s="190"/>
    </row>
    <row r="1830" spans="4:4" x14ac:dyDescent="0.25">
      <c r="D1830" s="190"/>
    </row>
    <row r="1831" spans="4:4" x14ac:dyDescent="0.25">
      <c r="D1831" s="190"/>
    </row>
    <row r="1832" spans="4:4" x14ac:dyDescent="0.25">
      <c r="D1832" s="190"/>
    </row>
    <row r="1833" spans="4:4" x14ac:dyDescent="0.25">
      <c r="D1833" s="190"/>
    </row>
    <row r="1834" spans="4:4" x14ac:dyDescent="0.25">
      <c r="D1834" s="190"/>
    </row>
    <row r="1835" spans="4:4" x14ac:dyDescent="0.25">
      <c r="D1835" s="190"/>
    </row>
    <row r="1836" spans="4:4" x14ac:dyDescent="0.25">
      <c r="D1836" s="190"/>
    </row>
    <row r="1837" spans="4:4" x14ac:dyDescent="0.25">
      <c r="D1837" s="190"/>
    </row>
    <row r="1838" spans="4:4" x14ac:dyDescent="0.25">
      <c r="D1838" s="190"/>
    </row>
    <row r="1839" spans="4:4" x14ac:dyDescent="0.25">
      <c r="D1839" s="190"/>
    </row>
    <row r="1840" spans="4:4" x14ac:dyDescent="0.25">
      <c r="D1840" s="190"/>
    </row>
    <row r="1841" spans="4:4" x14ac:dyDescent="0.25">
      <c r="D1841" s="190"/>
    </row>
    <row r="1842" spans="4:4" x14ac:dyDescent="0.25">
      <c r="D1842" s="190"/>
    </row>
    <row r="1843" spans="4:4" x14ac:dyDescent="0.25">
      <c r="D1843" s="190"/>
    </row>
    <row r="1844" spans="4:4" x14ac:dyDescent="0.25">
      <c r="D1844" s="190"/>
    </row>
    <row r="1845" spans="4:4" x14ac:dyDescent="0.25">
      <c r="D1845" s="190"/>
    </row>
    <row r="1846" spans="4:4" x14ac:dyDescent="0.25">
      <c r="D1846" s="190"/>
    </row>
    <row r="1847" spans="4:4" x14ac:dyDescent="0.25">
      <c r="D1847" s="190"/>
    </row>
    <row r="1848" spans="4:4" x14ac:dyDescent="0.25">
      <c r="D1848" s="190"/>
    </row>
    <row r="1849" spans="4:4" x14ac:dyDescent="0.25">
      <c r="D1849" s="190"/>
    </row>
    <row r="1850" spans="4:4" x14ac:dyDescent="0.25">
      <c r="D1850" s="190"/>
    </row>
    <row r="1851" spans="4:4" x14ac:dyDescent="0.25">
      <c r="D1851" s="190"/>
    </row>
    <row r="1852" spans="4:4" x14ac:dyDescent="0.25">
      <c r="D1852" s="190"/>
    </row>
    <row r="1853" spans="4:4" x14ac:dyDescent="0.25">
      <c r="D1853" s="190"/>
    </row>
    <row r="1854" spans="4:4" x14ac:dyDescent="0.25">
      <c r="D1854" s="190"/>
    </row>
    <row r="1855" spans="4:4" x14ac:dyDescent="0.25">
      <c r="D1855" s="190"/>
    </row>
    <row r="1856" spans="4:4" x14ac:dyDescent="0.25">
      <c r="D1856" s="190"/>
    </row>
    <row r="1857" spans="4:4" x14ac:dyDescent="0.25">
      <c r="D1857" s="190"/>
    </row>
    <row r="1858" spans="4:4" x14ac:dyDescent="0.25">
      <c r="D1858" s="190"/>
    </row>
    <row r="1859" spans="4:4" x14ac:dyDescent="0.25">
      <c r="D1859" s="190"/>
    </row>
    <row r="1860" spans="4:4" x14ac:dyDescent="0.25">
      <c r="D1860" s="190"/>
    </row>
    <row r="1861" spans="4:4" x14ac:dyDescent="0.25">
      <c r="D1861" s="190"/>
    </row>
    <row r="1862" spans="4:4" x14ac:dyDescent="0.25">
      <c r="D1862" s="190"/>
    </row>
    <row r="1863" spans="4:4" x14ac:dyDescent="0.25">
      <c r="D1863" s="190"/>
    </row>
    <row r="1864" spans="4:4" x14ac:dyDescent="0.25">
      <c r="D1864" s="190"/>
    </row>
    <row r="1865" spans="4:4" x14ac:dyDescent="0.25">
      <c r="D1865" s="190"/>
    </row>
    <row r="1866" spans="4:4" x14ac:dyDescent="0.25">
      <c r="D1866" s="190"/>
    </row>
    <row r="1867" spans="4:4" x14ac:dyDescent="0.25">
      <c r="D1867" s="190"/>
    </row>
    <row r="1868" spans="4:4" x14ac:dyDescent="0.25">
      <c r="D1868" s="190"/>
    </row>
    <row r="1869" spans="4:4" x14ac:dyDescent="0.25">
      <c r="D1869" s="190"/>
    </row>
    <row r="1870" spans="4:4" x14ac:dyDescent="0.25">
      <c r="D1870" s="190"/>
    </row>
    <row r="1871" spans="4:4" x14ac:dyDescent="0.25">
      <c r="D1871" s="190"/>
    </row>
    <row r="1872" spans="4:4" x14ac:dyDescent="0.25">
      <c r="D1872" s="190"/>
    </row>
    <row r="1873" spans="4:4" x14ac:dyDescent="0.25">
      <c r="D1873" s="190"/>
    </row>
    <row r="1874" spans="4:4" x14ac:dyDescent="0.25">
      <c r="D1874" s="190"/>
    </row>
    <row r="1875" spans="4:4" x14ac:dyDescent="0.25">
      <c r="D1875" s="190"/>
    </row>
    <row r="1876" spans="4:4" x14ac:dyDescent="0.25">
      <c r="D1876" s="190"/>
    </row>
    <row r="1877" spans="4:4" x14ac:dyDescent="0.25">
      <c r="D1877" s="190"/>
    </row>
    <row r="1878" spans="4:4" x14ac:dyDescent="0.25">
      <c r="D1878" s="190"/>
    </row>
    <row r="1879" spans="4:4" x14ac:dyDescent="0.25">
      <c r="D1879" s="190"/>
    </row>
    <row r="1880" spans="4:4" x14ac:dyDescent="0.25">
      <c r="D1880" s="190"/>
    </row>
    <row r="1881" spans="4:4" x14ac:dyDescent="0.25">
      <c r="D1881" s="190"/>
    </row>
    <row r="1882" spans="4:4" x14ac:dyDescent="0.25">
      <c r="D1882" s="190"/>
    </row>
    <row r="1883" spans="4:4" x14ac:dyDescent="0.25">
      <c r="D1883" s="190"/>
    </row>
    <row r="1884" spans="4:4" x14ac:dyDescent="0.25">
      <c r="D1884" s="190"/>
    </row>
    <row r="1885" spans="4:4" x14ac:dyDescent="0.25">
      <c r="D1885" s="190"/>
    </row>
    <row r="1886" spans="4:4" x14ac:dyDescent="0.25">
      <c r="D1886" s="190"/>
    </row>
    <row r="1887" spans="4:4" x14ac:dyDescent="0.25">
      <c r="D1887" s="190"/>
    </row>
    <row r="1888" spans="4:4" x14ac:dyDescent="0.25">
      <c r="D1888" s="190"/>
    </row>
    <row r="1889" spans="4:4" x14ac:dyDescent="0.25">
      <c r="D1889" s="190"/>
    </row>
    <row r="1890" spans="4:4" x14ac:dyDescent="0.25">
      <c r="D1890" s="190"/>
    </row>
    <row r="1891" spans="4:4" x14ac:dyDescent="0.25">
      <c r="D1891" s="190"/>
    </row>
    <row r="1892" spans="4:4" x14ac:dyDescent="0.25">
      <c r="D1892" s="190"/>
    </row>
    <row r="1893" spans="4:4" x14ac:dyDescent="0.25">
      <c r="D1893" s="190"/>
    </row>
    <row r="1894" spans="4:4" x14ac:dyDescent="0.25">
      <c r="D1894" s="190"/>
    </row>
    <row r="1895" spans="4:4" x14ac:dyDescent="0.25">
      <c r="D1895" s="190"/>
    </row>
    <row r="1896" spans="4:4" x14ac:dyDescent="0.25">
      <c r="D1896" s="190"/>
    </row>
    <row r="1897" spans="4:4" x14ac:dyDescent="0.25">
      <c r="D1897" s="190"/>
    </row>
    <row r="1898" spans="4:4" x14ac:dyDescent="0.25">
      <c r="D1898" s="190"/>
    </row>
    <row r="1899" spans="4:4" x14ac:dyDescent="0.25">
      <c r="D1899" s="190"/>
    </row>
    <row r="1900" spans="4:4" x14ac:dyDescent="0.25">
      <c r="D1900" s="190"/>
    </row>
    <row r="1901" spans="4:4" x14ac:dyDescent="0.25">
      <c r="D1901" s="190"/>
    </row>
    <row r="1902" spans="4:4" x14ac:dyDescent="0.25">
      <c r="D1902" s="190"/>
    </row>
    <row r="1903" spans="4:4" x14ac:dyDescent="0.25">
      <c r="D1903" s="190"/>
    </row>
    <row r="1904" spans="4:4" x14ac:dyDescent="0.25">
      <c r="D1904" s="190"/>
    </row>
    <row r="1905" spans="4:4" x14ac:dyDescent="0.25">
      <c r="D1905" s="190"/>
    </row>
    <row r="1906" spans="4:4" x14ac:dyDescent="0.25">
      <c r="D1906" s="190"/>
    </row>
    <row r="1907" spans="4:4" x14ac:dyDescent="0.25">
      <c r="D1907" s="190"/>
    </row>
    <row r="1908" spans="4:4" x14ac:dyDescent="0.25">
      <c r="D1908" s="190"/>
    </row>
    <row r="1909" spans="4:4" x14ac:dyDescent="0.25">
      <c r="D1909" s="190"/>
    </row>
    <row r="1910" spans="4:4" x14ac:dyDescent="0.25">
      <c r="D1910" s="190"/>
    </row>
    <row r="1911" spans="4:4" x14ac:dyDescent="0.25">
      <c r="D1911" s="190"/>
    </row>
    <row r="1912" spans="4:4" x14ac:dyDescent="0.25">
      <c r="D1912" s="190"/>
    </row>
    <row r="1913" spans="4:4" x14ac:dyDescent="0.25">
      <c r="D1913" s="190"/>
    </row>
    <row r="1914" spans="4:4" x14ac:dyDescent="0.25">
      <c r="D1914" s="190"/>
    </row>
    <row r="1915" spans="4:4" x14ac:dyDescent="0.25">
      <c r="D1915" s="190"/>
    </row>
    <row r="1916" spans="4:4" x14ac:dyDescent="0.25">
      <c r="D1916" s="190"/>
    </row>
    <row r="1917" spans="4:4" x14ac:dyDescent="0.25">
      <c r="D1917" s="190"/>
    </row>
    <row r="1918" spans="4:4" x14ac:dyDescent="0.25">
      <c r="D1918" s="190"/>
    </row>
    <row r="1919" spans="4:4" x14ac:dyDescent="0.25">
      <c r="D1919" s="190"/>
    </row>
    <row r="1920" spans="4:4" x14ac:dyDescent="0.25">
      <c r="D1920" s="190"/>
    </row>
    <row r="1921" spans="4:4" x14ac:dyDescent="0.25">
      <c r="D1921" s="190"/>
    </row>
    <row r="1922" spans="4:4" x14ac:dyDescent="0.25">
      <c r="D1922" s="190"/>
    </row>
    <row r="1923" spans="4:4" x14ac:dyDescent="0.25">
      <c r="D1923" s="190"/>
    </row>
    <row r="1924" spans="4:4" x14ac:dyDescent="0.25">
      <c r="D1924" s="190"/>
    </row>
    <row r="1925" spans="4:4" x14ac:dyDescent="0.25">
      <c r="D1925" s="190"/>
    </row>
    <row r="1926" spans="4:4" x14ac:dyDescent="0.25">
      <c r="D1926" s="190"/>
    </row>
    <row r="1927" spans="4:4" x14ac:dyDescent="0.25">
      <c r="D1927" s="190"/>
    </row>
    <row r="1928" spans="4:4" x14ac:dyDescent="0.25">
      <c r="D1928" s="190"/>
    </row>
    <row r="1929" spans="4:4" x14ac:dyDescent="0.25">
      <c r="D1929" s="190"/>
    </row>
    <row r="1930" spans="4:4" x14ac:dyDescent="0.25">
      <c r="D1930" s="190"/>
    </row>
    <row r="1931" spans="4:4" x14ac:dyDescent="0.25">
      <c r="D1931" s="190"/>
    </row>
    <row r="1932" spans="4:4" x14ac:dyDescent="0.25">
      <c r="D1932" s="190"/>
    </row>
    <row r="1933" spans="4:4" x14ac:dyDescent="0.25">
      <c r="D1933" s="190"/>
    </row>
    <row r="1934" spans="4:4" x14ac:dyDescent="0.25">
      <c r="D1934" s="190"/>
    </row>
    <row r="1935" spans="4:4" x14ac:dyDescent="0.25">
      <c r="D1935" s="190"/>
    </row>
    <row r="1936" spans="4:4" x14ac:dyDescent="0.25">
      <c r="D1936" s="190"/>
    </row>
    <row r="1937" spans="4:4" x14ac:dyDescent="0.25">
      <c r="D1937" s="190"/>
    </row>
    <row r="1938" spans="4:4" x14ac:dyDescent="0.25">
      <c r="D1938" s="190"/>
    </row>
    <row r="1939" spans="4:4" x14ac:dyDescent="0.25">
      <c r="D1939" s="190"/>
    </row>
    <row r="1940" spans="4:4" x14ac:dyDescent="0.25">
      <c r="D1940" s="190"/>
    </row>
    <row r="1941" spans="4:4" x14ac:dyDescent="0.25">
      <c r="D1941" s="190"/>
    </row>
    <row r="1942" spans="4:4" x14ac:dyDescent="0.25">
      <c r="D1942" s="190"/>
    </row>
    <row r="1943" spans="4:4" x14ac:dyDescent="0.25">
      <c r="D1943" s="190"/>
    </row>
    <row r="1944" spans="4:4" x14ac:dyDescent="0.25">
      <c r="D1944" s="190"/>
    </row>
    <row r="1945" spans="4:4" x14ac:dyDescent="0.25">
      <c r="D1945" s="190"/>
    </row>
    <row r="1946" spans="4:4" x14ac:dyDescent="0.25">
      <c r="D1946" s="190"/>
    </row>
    <row r="1947" spans="4:4" x14ac:dyDescent="0.25">
      <c r="D1947" s="190"/>
    </row>
    <row r="1948" spans="4:4" x14ac:dyDescent="0.25">
      <c r="D1948" s="190"/>
    </row>
    <row r="1949" spans="4:4" x14ac:dyDescent="0.25">
      <c r="D1949" s="190"/>
    </row>
    <row r="1950" spans="4:4" x14ac:dyDescent="0.25">
      <c r="D1950" s="190"/>
    </row>
    <row r="1951" spans="4:4" x14ac:dyDescent="0.25">
      <c r="D1951" s="190"/>
    </row>
    <row r="1952" spans="4:4" x14ac:dyDescent="0.25">
      <c r="D1952" s="190"/>
    </row>
    <row r="1953" spans="4:4" x14ac:dyDescent="0.25">
      <c r="D1953" s="190"/>
    </row>
    <row r="1954" spans="4:4" x14ac:dyDescent="0.25">
      <c r="D1954" s="190"/>
    </row>
    <row r="1955" spans="4:4" x14ac:dyDescent="0.25">
      <c r="D1955" s="190"/>
    </row>
    <row r="1956" spans="4:4" x14ac:dyDescent="0.25">
      <c r="D1956" s="190"/>
    </row>
    <row r="1957" spans="4:4" x14ac:dyDescent="0.25">
      <c r="D1957" s="190"/>
    </row>
    <row r="1958" spans="4:4" x14ac:dyDescent="0.25">
      <c r="D1958" s="190"/>
    </row>
    <row r="1959" spans="4:4" x14ac:dyDescent="0.25">
      <c r="D1959" s="190"/>
    </row>
    <row r="1960" spans="4:4" x14ac:dyDescent="0.25">
      <c r="D1960" s="190"/>
    </row>
    <row r="1961" spans="4:4" x14ac:dyDescent="0.25">
      <c r="D1961" s="190"/>
    </row>
    <row r="1962" spans="4:4" x14ac:dyDescent="0.25">
      <c r="D1962" s="190"/>
    </row>
    <row r="1963" spans="4:4" x14ac:dyDescent="0.25">
      <c r="D1963" s="190"/>
    </row>
    <row r="1964" spans="4:4" x14ac:dyDescent="0.25">
      <c r="D1964" s="190"/>
    </row>
    <row r="1965" spans="4:4" x14ac:dyDescent="0.25">
      <c r="D1965" s="190"/>
    </row>
    <row r="1966" spans="4:4" x14ac:dyDescent="0.25">
      <c r="D1966" s="190"/>
    </row>
    <row r="1967" spans="4:4" x14ac:dyDescent="0.25">
      <c r="D1967" s="190"/>
    </row>
    <row r="1968" spans="4:4" x14ac:dyDescent="0.25">
      <c r="D1968" s="190"/>
    </row>
    <row r="1969" spans="4:4" x14ac:dyDescent="0.25">
      <c r="D1969" s="190"/>
    </row>
    <row r="1970" spans="4:4" x14ac:dyDescent="0.25">
      <c r="D1970" s="190"/>
    </row>
    <row r="1971" spans="4:4" x14ac:dyDescent="0.25">
      <c r="D1971" s="190"/>
    </row>
    <row r="1972" spans="4:4" x14ac:dyDescent="0.25">
      <c r="D1972" s="190"/>
    </row>
    <row r="1973" spans="4:4" x14ac:dyDescent="0.25">
      <c r="D1973" s="190"/>
    </row>
    <row r="1974" spans="4:4" x14ac:dyDescent="0.25">
      <c r="D1974" s="190"/>
    </row>
    <row r="1975" spans="4:4" x14ac:dyDescent="0.25">
      <c r="D1975" s="190"/>
    </row>
    <row r="1976" spans="4:4" x14ac:dyDescent="0.25">
      <c r="D1976" s="190"/>
    </row>
    <row r="1977" spans="4:4" x14ac:dyDescent="0.25">
      <c r="D1977" s="190"/>
    </row>
    <row r="1978" spans="4:4" x14ac:dyDescent="0.25">
      <c r="D1978" s="190"/>
    </row>
    <row r="1979" spans="4:4" x14ac:dyDescent="0.25">
      <c r="D1979" s="190"/>
    </row>
    <row r="1980" spans="4:4" x14ac:dyDescent="0.25">
      <c r="D1980" s="190"/>
    </row>
    <row r="1981" spans="4:4" x14ac:dyDescent="0.25">
      <c r="D1981" s="190"/>
    </row>
    <row r="1982" spans="4:4" x14ac:dyDescent="0.25">
      <c r="D1982" s="190"/>
    </row>
    <row r="1983" spans="4:4" x14ac:dyDescent="0.25">
      <c r="D1983" s="190"/>
    </row>
    <row r="1984" spans="4:4" x14ac:dyDescent="0.25">
      <c r="D1984" s="190"/>
    </row>
    <row r="1985" spans="4:4" x14ac:dyDescent="0.25">
      <c r="D1985" s="190"/>
    </row>
    <row r="1986" spans="4:4" x14ac:dyDescent="0.25">
      <c r="D1986" s="190"/>
    </row>
    <row r="1987" spans="4:4" x14ac:dyDescent="0.25">
      <c r="D1987" s="190"/>
    </row>
    <row r="1988" spans="4:4" x14ac:dyDescent="0.25">
      <c r="D1988" s="190"/>
    </row>
    <row r="1989" spans="4:4" x14ac:dyDescent="0.25">
      <c r="D1989" s="190"/>
    </row>
    <row r="1990" spans="4:4" x14ac:dyDescent="0.25">
      <c r="D1990" s="190"/>
    </row>
    <row r="1991" spans="4:4" x14ac:dyDescent="0.25">
      <c r="D1991" s="190"/>
    </row>
    <row r="1992" spans="4:4" x14ac:dyDescent="0.25">
      <c r="D1992" s="190"/>
    </row>
    <row r="1993" spans="4:4" x14ac:dyDescent="0.25">
      <c r="D1993" s="190"/>
    </row>
    <row r="1994" spans="4:4" x14ac:dyDescent="0.25">
      <c r="D1994" s="190"/>
    </row>
    <row r="1995" spans="4:4" x14ac:dyDescent="0.25">
      <c r="D1995" s="190"/>
    </row>
    <row r="1996" spans="4:4" x14ac:dyDescent="0.25">
      <c r="D1996" s="190"/>
    </row>
    <row r="1997" spans="4:4" x14ac:dyDescent="0.25">
      <c r="D1997" s="190"/>
    </row>
    <row r="1998" spans="4:4" x14ac:dyDescent="0.25">
      <c r="D1998" s="190"/>
    </row>
    <row r="1999" spans="4:4" x14ac:dyDescent="0.25">
      <c r="D1999" s="190"/>
    </row>
    <row r="2000" spans="4:4" x14ac:dyDescent="0.25">
      <c r="D2000" s="190"/>
    </row>
    <row r="2001" spans="4:4" x14ac:dyDescent="0.25">
      <c r="D2001" s="190"/>
    </row>
    <row r="2002" spans="4:4" x14ac:dyDescent="0.25">
      <c r="D2002" s="190"/>
    </row>
    <row r="2003" spans="4:4" x14ac:dyDescent="0.25">
      <c r="D2003" s="190"/>
    </row>
    <row r="2004" spans="4:4" x14ac:dyDescent="0.25">
      <c r="D2004" s="190"/>
    </row>
    <row r="2005" spans="4:4" x14ac:dyDescent="0.25">
      <c r="D2005" s="190"/>
    </row>
    <row r="2006" spans="4:4" x14ac:dyDescent="0.25">
      <c r="D2006" s="190"/>
    </row>
    <row r="2007" spans="4:4" x14ac:dyDescent="0.25">
      <c r="D2007" s="190"/>
    </row>
    <row r="2008" spans="4:4" x14ac:dyDescent="0.25">
      <c r="D2008" s="190"/>
    </row>
    <row r="2009" spans="4:4" x14ac:dyDescent="0.25">
      <c r="D2009" s="190"/>
    </row>
    <row r="2010" spans="4:4" x14ac:dyDescent="0.25">
      <c r="D2010" s="190"/>
    </row>
    <row r="2011" spans="4:4" x14ac:dyDescent="0.25">
      <c r="D2011" s="190"/>
    </row>
    <row r="2012" spans="4:4" x14ac:dyDescent="0.25">
      <c r="D2012" s="190"/>
    </row>
    <row r="2013" spans="4:4" x14ac:dyDescent="0.25">
      <c r="D2013" s="190"/>
    </row>
    <row r="2014" spans="4:4" x14ac:dyDescent="0.25">
      <c r="D2014" s="190"/>
    </row>
    <row r="2015" spans="4:4" x14ac:dyDescent="0.25">
      <c r="D2015" s="190"/>
    </row>
    <row r="2016" spans="4:4" x14ac:dyDescent="0.25">
      <c r="D2016" s="190"/>
    </row>
    <row r="2017" spans="4:4" x14ac:dyDescent="0.25">
      <c r="D2017" s="190"/>
    </row>
    <row r="2018" spans="4:4" x14ac:dyDescent="0.25">
      <c r="D2018" s="190"/>
    </row>
    <row r="2019" spans="4:4" x14ac:dyDescent="0.25">
      <c r="D2019" s="190"/>
    </row>
    <row r="2020" spans="4:4" x14ac:dyDescent="0.25">
      <c r="D2020" s="190"/>
    </row>
    <row r="2021" spans="4:4" x14ac:dyDescent="0.25">
      <c r="D2021" s="190"/>
    </row>
    <row r="2022" spans="4:4" x14ac:dyDescent="0.25">
      <c r="D2022" s="190"/>
    </row>
    <row r="2023" spans="4:4" x14ac:dyDescent="0.25">
      <c r="D2023" s="190"/>
    </row>
    <row r="2024" spans="4:4" x14ac:dyDescent="0.25">
      <c r="D2024" s="190"/>
    </row>
    <row r="2025" spans="4:4" x14ac:dyDescent="0.25">
      <c r="D2025" s="190"/>
    </row>
    <row r="2026" spans="4:4" x14ac:dyDescent="0.25">
      <c r="D2026" s="190"/>
    </row>
    <row r="2027" spans="4:4" x14ac:dyDescent="0.25">
      <c r="D2027" s="190"/>
    </row>
    <row r="2028" spans="4:4" x14ac:dyDescent="0.25">
      <c r="D2028" s="190"/>
    </row>
    <row r="2029" spans="4:4" x14ac:dyDescent="0.25">
      <c r="D2029" s="190"/>
    </row>
    <row r="2030" spans="4:4" x14ac:dyDescent="0.25">
      <c r="D2030" s="190"/>
    </row>
    <row r="2031" spans="4:4" x14ac:dyDescent="0.25">
      <c r="D2031" s="190"/>
    </row>
    <row r="2032" spans="4:4" x14ac:dyDescent="0.25">
      <c r="D2032" s="190"/>
    </row>
    <row r="2033" spans="4:4" x14ac:dyDescent="0.25">
      <c r="D2033" s="190"/>
    </row>
    <row r="2034" spans="4:4" x14ac:dyDescent="0.25">
      <c r="D2034" s="190"/>
    </row>
    <row r="2035" spans="4:4" x14ac:dyDescent="0.25">
      <c r="D2035" s="190"/>
    </row>
    <row r="2036" spans="4:4" x14ac:dyDescent="0.25">
      <c r="D2036" s="190"/>
    </row>
    <row r="2037" spans="4:4" x14ac:dyDescent="0.25">
      <c r="D2037" s="190"/>
    </row>
    <row r="2038" spans="4:4" x14ac:dyDescent="0.25">
      <c r="D2038" s="190"/>
    </row>
    <row r="2039" spans="4:4" x14ac:dyDescent="0.25">
      <c r="D2039" s="190"/>
    </row>
    <row r="2040" spans="4:4" x14ac:dyDescent="0.25">
      <c r="D2040" s="190"/>
    </row>
    <row r="2041" spans="4:4" x14ac:dyDescent="0.25">
      <c r="D2041" s="190"/>
    </row>
    <row r="2042" spans="4:4" x14ac:dyDescent="0.25">
      <c r="D2042" s="190"/>
    </row>
    <row r="2043" spans="4:4" x14ac:dyDescent="0.25">
      <c r="D2043" s="190"/>
    </row>
    <row r="2044" spans="4:4" x14ac:dyDescent="0.25">
      <c r="D2044" s="190"/>
    </row>
    <row r="2045" spans="4:4" x14ac:dyDescent="0.25">
      <c r="D2045" s="190"/>
    </row>
    <row r="2046" spans="4:4" x14ac:dyDescent="0.25">
      <c r="D2046" s="190"/>
    </row>
    <row r="2047" spans="4:4" x14ac:dyDescent="0.25">
      <c r="D2047" s="190"/>
    </row>
    <row r="2048" spans="4:4" x14ac:dyDescent="0.25">
      <c r="D2048" s="190"/>
    </row>
    <row r="2049" spans="4:4" x14ac:dyDescent="0.25">
      <c r="D2049" s="190"/>
    </row>
    <row r="2050" spans="4:4" x14ac:dyDescent="0.25">
      <c r="D2050" s="190"/>
    </row>
    <row r="2051" spans="4:4" x14ac:dyDescent="0.25">
      <c r="D2051" s="190"/>
    </row>
    <row r="2052" spans="4:4" x14ac:dyDescent="0.25">
      <c r="D2052" s="190"/>
    </row>
    <row r="2053" spans="4:4" x14ac:dyDescent="0.25">
      <c r="D2053" s="190"/>
    </row>
    <row r="2054" spans="4:4" x14ac:dyDescent="0.25">
      <c r="D2054" s="190"/>
    </row>
    <row r="2055" spans="4:4" x14ac:dyDescent="0.25">
      <c r="D2055" s="190"/>
    </row>
    <row r="2056" spans="4:4" x14ac:dyDescent="0.25">
      <c r="D2056" s="190"/>
    </row>
    <row r="2057" spans="4:4" x14ac:dyDescent="0.25">
      <c r="D2057" s="190"/>
    </row>
    <row r="2058" spans="4:4" x14ac:dyDescent="0.25">
      <c r="D2058" s="190"/>
    </row>
    <row r="2059" spans="4:4" x14ac:dyDescent="0.25">
      <c r="D2059" s="190"/>
    </row>
    <row r="2060" spans="4:4" x14ac:dyDescent="0.25">
      <c r="D2060" s="190"/>
    </row>
    <row r="2061" spans="4:4" x14ac:dyDescent="0.25">
      <c r="D2061" s="190"/>
    </row>
    <row r="2062" spans="4:4" x14ac:dyDescent="0.25">
      <c r="D2062" s="190"/>
    </row>
    <row r="2063" spans="4:4" x14ac:dyDescent="0.25">
      <c r="D2063" s="190"/>
    </row>
    <row r="2064" spans="4:4" x14ac:dyDescent="0.25">
      <c r="D2064" s="190"/>
    </row>
    <row r="2065" spans="4:4" x14ac:dyDescent="0.25">
      <c r="D2065" s="190"/>
    </row>
    <row r="2066" spans="4:4" x14ac:dyDescent="0.25">
      <c r="D2066" s="190"/>
    </row>
    <row r="2067" spans="4:4" x14ac:dyDescent="0.25">
      <c r="D2067" s="190"/>
    </row>
    <row r="2068" spans="4:4" x14ac:dyDescent="0.25">
      <c r="D2068" s="190"/>
    </row>
    <row r="2069" spans="4:4" x14ac:dyDescent="0.25">
      <c r="D2069" s="190"/>
    </row>
    <row r="2070" spans="4:4" x14ac:dyDescent="0.25">
      <c r="D2070" s="190"/>
    </row>
    <row r="2071" spans="4:4" x14ac:dyDescent="0.25">
      <c r="D2071" s="190"/>
    </row>
    <row r="2072" spans="4:4" x14ac:dyDescent="0.25">
      <c r="D2072" s="190"/>
    </row>
    <row r="2073" spans="4:4" x14ac:dyDescent="0.25">
      <c r="D2073" s="190"/>
    </row>
    <row r="2074" spans="4:4" x14ac:dyDescent="0.25">
      <c r="D2074" s="190"/>
    </row>
    <row r="2075" spans="4:4" x14ac:dyDescent="0.25">
      <c r="D2075" s="190"/>
    </row>
    <row r="2076" spans="4:4" x14ac:dyDescent="0.25">
      <c r="D2076" s="190"/>
    </row>
    <row r="2077" spans="4:4" x14ac:dyDescent="0.25">
      <c r="D2077" s="190"/>
    </row>
    <row r="2078" spans="4:4" x14ac:dyDescent="0.25">
      <c r="D2078" s="190"/>
    </row>
    <row r="2079" spans="4:4" x14ac:dyDescent="0.25">
      <c r="D2079" s="190"/>
    </row>
    <row r="2080" spans="4:4" x14ac:dyDescent="0.25">
      <c r="D2080" s="190"/>
    </row>
    <row r="2081" spans="4:4" x14ac:dyDescent="0.25">
      <c r="D2081" s="190"/>
    </row>
    <row r="2082" spans="4:4" x14ac:dyDescent="0.25">
      <c r="D2082" s="190"/>
    </row>
    <row r="2083" spans="4:4" x14ac:dyDescent="0.25">
      <c r="D2083" s="190"/>
    </row>
    <row r="2084" spans="4:4" x14ac:dyDescent="0.25">
      <c r="D2084" s="190"/>
    </row>
    <row r="2085" spans="4:4" x14ac:dyDescent="0.25">
      <c r="D2085" s="190"/>
    </row>
    <row r="2086" spans="4:4" x14ac:dyDescent="0.25">
      <c r="D2086" s="190"/>
    </row>
    <row r="2087" spans="4:4" x14ac:dyDescent="0.25">
      <c r="D2087" s="190"/>
    </row>
    <row r="2088" spans="4:4" x14ac:dyDescent="0.25">
      <c r="D2088" s="190"/>
    </row>
    <row r="2089" spans="4:4" x14ac:dyDescent="0.25">
      <c r="D2089" s="190"/>
    </row>
    <row r="2090" spans="4:4" x14ac:dyDescent="0.25">
      <c r="D2090" s="190"/>
    </row>
    <row r="2091" spans="4:4" x14ac:dyDescent="0.25">
      <c r="D2091" s="190"/>
    </row>
    <row r="2092" spans="4:4" x14ac:dyDescent="0.25">
      <c r="D2092" s="190"/>
    </row>
    <row r="2093" spans="4:4" x14ac:dyDescent="0.25">
      <c r="D2093" s="190"/>
    </row>
    <row r="2094" spans="4:4" x14ac:dyDescent="0.25">
      <c r="D2094" s="190"/>
    </row>
    <row r="2095" spans="4:4" x14ac:dyDescent="0.25">
      <c r="D2095" s="190"/>
    </row>
    <row r="2096" spans="4:4" x14ac:dyDescent="0.25">
      <c r="D2096" s="190"/>
    </row>
    <row r="2097" spans="4:4" x14ac:dyDescent="0.25">
      <c r="D2097" s="190"/>
    </row>
    <row r="2098" spans="4:4" x14ac:dyDescent="0.25">
      <c r="D2098" s="190"/>
    </row>
    <row r="2099" spans="4:4" x14ac:dyDescent="0.25">
      <c r="D2099" s="190"/>
    </row>
    <row r="2100" spans="4:4" x14ac:dyDescent="0.25">
      <c r="D2100" s="190"/>
    </row>
    <row r="2101" spans="4:4" x14ac:dyDescent="0.25">
      <c r="D2101" s="190"/>
    </row>
    <row r="2102" spans="4:4" x14ac:dyDescent="0.25">
      <c r="D2102" s="190"/>
    </row>
    <row r="2103" spans="4:4" x14ac:dyDescent="0.25">
      <c r="D2103" s="190"/>
    </row>
    <row r="2104" spans="4:4" x14ac:dyDescent="0.25">
      <c r="D2104" s="190"/>
    </row>
    <row r="2105" spans="4:4" x14ac:dyDescent="0.25">
      <c r="D2105" s="190"/>
    </row>
    <row r="2106" spans="4:4" x14ac:dyDescent="0.25">
      <c r="D2106" s="190"/>
    </row>
    <row r="2107" spans="4:4" x14ac:dyDescent="0.25">
      <c r="D2107" s="190"/>
    </row>
    <row r="2108" spans="4:4" x14ac:dyDescent="0.25">
      <c r="D2108" s="190"/>
    </row>
    <row r="2109" spans="4:4" x14ac:dyDescent="0.25">
      <c r="D2109" s="190"/>
    </row>
    <row r="2110" spans="4:4" x14ac:dyDescent="0.25">
      <c r="D2110" s="190"/>
    </row>
    <row r="2111" spans="4:4" x14ac:dyDescent="0.25">
      <c r="D2111" s="190"/>
    </row>
    <row r="2112" spans="4:4" x14ac:dyDescent="0.25">
      <c r="D2112" s="190"/>
    </row>
    <row r="2113" spans="4:4" x14ac:dyDescent="0.25">
      <c r="D2113" s="190"/>
    </row>
    <row r="2114" spans="4:4" x14ac:dyDescent="0.25">
      <c r="D2114" s="190"/>
    </row>
    <row r="2115" spans="4:4" x14ac:dyDescent="0.25">
      <c r="D2115" s="190"/>
    </row>
    <row r="2116" spans="4:4" x14ac:dyDescent="0.25">
      <c r="D2116" s="190"/>
    </row>
    <row r="2117" spans="4:4" x14ac:dyDescent="0.25">
      <c r="D2117" s="190"/>
    </row>
    <row r="2118" spans="4:4" x14ac:dyDescent="0.25">
      <c r="D2118" s="190"/>
    </row>
    <row r="2119" spans="4:4" x14ac:dyDescent="0.25">
      <c r="D2119" s="190"/>
    </row>
    <row r="2120" spans="4:4" x14ac:dyDescent="0.25">
      <c r="D2120" s="190"/>
    </row>
    <row r="2121" spans="4:4" x14ac:dyDescent="0.25">
      <c r="D2121" s="190"/>
    </row>
    <row r="2122" spans="4:4" x14ac:dyDescent="0.25">
      <c r="D2122" s="190"/>
    </row>
    <row r="2123" spans="4:4" x14ac:dyDescent="0.25">
      <c r="D2123" s="190"/>
    </row>
    <row r="2124" spans="4:4" x14ac:dyDescent="0.25">
      <c r="D2124" s="190"/>
    </row>
    <row r="2125" spans="4:4" x14ac:dyDescent="0.25">
      <c r="D2125" s="190"/>
    </row>
    <row r="2126" spans="4:4" x14ac:dyDescent="0.25">
      <c r="D2126" s="190"/>
    </row>
    <row r="2127" spans="4:4" x14ac:dyDescent="0.25">
      <c r="D2127" s="190"/>
    </row>
    <row r="2128" spans="4:4" x14ac:dyDescent="0.25">
      <c r="D2128" s="190"/>
    </row>
    <row r="2129" spans="4:4" x14ac:dyDescent="0.25">
      <c r="D2129" s="190"/>
    </row>
    <row r="2130" spans="4:4" x14ac:dyDescent="0.25">
      <c r="D2130" s="190"/>
    </row>
    <row r="2131" spans="4:4" x14ac:dyDescent="0.25">
      <c r="D2131" s="190"/>
    </row>
    <row r="2132" spans="4:4" x14ac:dyDescent="0.25">
      <c r="D2132" s="190"/>
    </row>
    <row r="2133" spans="4:4" x14ac:dyDescent="0.25">
      <c r="D2133" s="190"/>
    </row>
    <row r="2134" spans="4:4" x14ac:dyDescent="0.25">
      <c r="D2134" s="190"/>
    </row>
    <row r="2135" spans="4:4" x14ac:dyDescent="0.25">
      <c r="D2135" s="190"/>
    </row>
    <row r="2136" spans="4:4" x14ac:dyDescent="0.25">
      <c r="D2136" s="190"/>
    </row>
    <row r="2137" spans="4:4" x14ac:dyDescent="0.25">
      <c r="D2137" s="190"/>
    </row>
    <row r="2138" spans="4:4" x14ac:dyDescent="0.25">
      <c r="D2138" s="190"/>
    </row>
    <row r="2139" spans="4:4" x14ac:dyDescent="0.25">
      <c r="D2139" s="190"/>
    </row>
    <row r="2140" spans="4:4" x14ac:dyDescent="0.25">
      <c r="D2140" s="190"/>
    </row>
    <row r="2141" spans="4:4" x14ac:dyDescent="0.25">
      <c r="D2141" s="190"/>
    </row>
    <row r="2142" spans="4:4" x14ac:dyDescent="0.25">
      <c r="D2142" s="190"/>
    </row>
    <row r="2143" spans="4:4" x14ac:dyDescent="0.25">
      <c r="D2143" s="190"/>
    </row>
    <row r="2144" spans="4:4" x14ac:dyDescent="0.25">
      <c r="D2144" s="190"/>
    </row>
    <row r="2145" spans="4:4" x14ac:dyDescent="0.25">
      <c r="D2145" s="190"/>
    </row>
    <row r="2146" spans="4:4" x14ac:dyDescent="0.25">
      <c r="D2146" s="190"/>
    </row>
    <row r="2147" spans="4:4" x14ac:dyDescent="0.25">
      <c r="D2147" s="190"/>
    </row>
    <row r="2148" spans="4:4" x14ac:dyDescent="0.25">
      <c r="D2148" s="190"/>
    </row>
    <row r="2149" spans="4:4" x14ac:dyDescent="0.25">
      <c r="D2149" s="190"/>
    </row>
    <row r="2150" spans="4:4" x14ac:dyDescent="0.25">
      <c r="D2150" s="190"/>
    </row>
    <row r="2151" spans="4:4" x14ac:dyDescent="0.25">
      <c r="D2151" s="190"/>
    </row>
    <row r="2152" spans="4:4" x14ac:dyDescent="0.25">
      <c r="D2152" s="190"/>
    </row>
    <row r="2153" spans="4:4" x14ac:dyDescent="0.25">
      <c r="D2153" s="190"/>
    </row>
    <row r="2154" spans="4:4" x14ac:dyDescent="0.25">
      <c r="D2154" s="190"/>
    </row>
    <row r="2155" spans="4:4" x14ac:dyDescent="0.25">
      <c r="D2155" s="190"/>
    </row>
    <row r="2156" spans="4:4" x14ac:dyDescent="0.25">
      <c r="D2156" s="190"/>
    </row>
    <row r="2157" spans="4:4" x14ac:dyDescent="0.25">
      <c r="D2157" s="190"/>
    </row>
    <row r="2158" spans="4:4" x14ac:dyDescent="0.25">
      <c r="D2158" s="190"/>
    </row>
    <row r="2159" spans="4:4" x14ac:dyDescent="0.25">
      <c r="D2159" s="190"/>
    </row>
    <row r="2160" spans="4:4" x14ac:dyDescent="0.25">
      <c r="D2160" s="190"/>
    </row>
    <row r="2161" spans="4:4" x14ac:dyDescent="0.25">
      <c r="D2161" s="190"/>
    </row>
    <row r="2162" spans="4:4" x14ac:dyDescent="0.25">
      <c r="D2162" s="190"/>
    </row>
    <row r="2163" spans="4:4" x14ac:dyDescent="0.25">
      <c r="D2163" s="190"/>
    </row>
    <row r="2164" spans="4:4" x14ac:dyDescent="0.25">
      <c r="D2164" s="190"/>
    </row>
    <row r="2165" spans="4:4" x14ac:dyDescent="0.25">
      <c r="D2165" s="190"/>
    </row>
    <row r="2166" spans="4:4" x14ac:dyDescent="0.25">
      <c r="D2166" s="190"/>
    </row>
    <row r="2167" spans="4:4" x14ac:dyDescent="0.25">
      <c r="D2167" s="190"/>
    </row>
    <row r="2168" spans="4:4" x14ac:dyDescent="0.25">
      <c r="D2168" s="190"/>
    </row>
    <row r="2169" spans="4:4" x14ac:dyDescent="0.25">
      <c r="D2169" s="190"/>
    </row>
    <row r="2170" spans="4:4" x14ac:dyDescent="0.25">
      <c r="D2170" s="190"/>
    </row>
    <row r="2171" spans="4:4" x14ac:dyDescent="0.25">
      <c r="D2171" s="190"/>
    </row>
    <row r="2172" spans="4:4" x14ac:dyDescent="0.25">
      <c r="D2172" s="190"/>
    </row>
    <row r="2173" spans="4:4" x14ac:dyDescent="0.25">
      <c r="D2173" s="190"/>
    </row>
    <row r="2174" spans="4:4" x14ac:dyDescent="0.25">
      <c r="D2174" s="190"/>
    </row>
    <row r="2175" spans="4:4" x14ac:dyDescent="0.25">
      <c r="D2175" s="190"/>
    </row>
    <row r="2176" spans="4:4" x14ac:dyDescent="0.25">
      <c r="D2176" s="190"/>
    </row>
    <row r="2177" spans="4:4" x14ac:dyDescent="0.25">
      <c r="D2177" s="190"/>
    </row>
    <row r="2178" spans="4:4" x14ac:dyDescent="0.25">
      <c r="D2178" s="190"/>
    </row>
    <row r="2179" spans="4:4" x14ac:dyDescent="0.25">
      <c r="D2179" s="190"/>
    </row>
    <row r="2180" spans="4:4" x14ac:dyDescent="0.25">
      <c r="D2180" s="190"/>
    </row>
    <row r="2181" spans="4:4" x14ac:dyDescent="0.25">
      <c r="D2181" s="190"/>
    </row>
    <row r="2182" spans="4:4" x14ac:dyDescent="0.25">
      <c r="D2182" s="190"/>
    </row>
    <row r="2183" spans="4:4" x14ac:dyDescent="0.25">
      <c r="D2183" s="190"/>
    </row>
    <row r="2184" spans="4:4" x14ac:dyDescent="0.25">
      <c r="D2184" s="190"/>
    </row>
    <row r="2185" spans="4:4" x14ac:dyDescent="0.25">
      <c r="D2185" s="190"/>
    </row>
    <row r="2186" spans="4:4" x14ac:dyDescent="0.25">
      <c r="D2186" s="190"/>
    </row>
    <row r="2187" spans="4:4" x14ac:dyDescent="0.25">
      <c r="D2187" s="190"/>
    </row>
    <row r="2188" spans="4:4" x14ac:dyDescent="0.25">
      <c r="D2188" s="190"/>
    </row>
    <row r="2189" spans="4:4" x14ac:dyDescent="0.25">
      <c r="D2189" s="190"/>
    </row>
    <row r="2190" spans="4:4" x14ac:dyDescent="0.25">
      <c r="D2190" s="190"/>
    </row>
    <row r="2191" spans="4:4" x14ac:dyDescent="0.25">
      <c r="D2191" s="190"/>
    </row>
    <row r="2192" spans="4:4" x14ac:dyDescent="0.25">
      <c r="D2192" s="190"/>
    </row>
    <row r="2193" spans="4:4" x14ac:dyDescent="0.25">
      <c r="D2193" s="190"/>
    </row>
    <row r="2194" spans="4:4" x14ac:dyDescent="0.25">
      <c r="D2194" s="190"/>
    </row>
    <row r="2195" spans="4:4" x14ac:dyDescent="0.25">
      <c r="D2195" s="190"/>
    </row>
    <row r="2196" spans="4:4" x14ac:dyDescent="0.25">
      <c r="D2196" s="190"/>
    </row>
    <row r="2197" spans="4:4" x14ac:dyDescent="0.25">
      <c r="D2197" s="190"/>
    </row>
    <row r="2198" spans="4:4" x14ac:dyDescent="0.25">
      <c r="D2198" s="190"/>
    </row>
    <row r="2199" spans="4:4" x14ac:dyDescent="0.25">
      <c r="D2199" s="190"/>
    </row>
    <row r="2200" spans="4:4" x14ac:dyDescent="0.25">
      <c r="D2200" s="190"/>
    </row>
    <row r="2201" spans="4:4" x14ac:dyDescent="0.25">
      <c r="D2201" s="190"/>
    </row>
    <row r="2202" spans="4:4" x14ac:dyDescent="0.25">
      <c r="D2202" s="190"/>
    </row>
    <row r="2203" spans="4:4" x14ac:dyDescent="0.25">
      <c r="D2203" s="190"/>
    </row>
    <row r="2204" spans="4:4" x14ac:dyDescent="0.25">
      <c r="D2204" s="190"/>
    </row>
    <row r="2205" spans="4:4" x14ac:dyDescent="0.25">
      <c r="D2205" s="190"/>
    </row>
    <row r="2206" spans="4:4" x14ac:dyDescent="0.25">
      <c r="D2206" s="190"/>
    </row>
    <row r="2207" spans="4:4" x14ac:dyDescent="0.25">
      <c r="D2207" s="190"/>
    </row>
    <row r="2208" spans="4:4" x14ac:dyDescent="0.25">
      <c r="D2208" s="190"/>
    </row>
    <row r="2209" spans="4:4" x14ac:dyDescent="0.25">
      <c r="D2209" s="190"/>
    </row>
    <row r="2210" spans="4:4" x14ac:dyDescent="0.25">
      <c r="D2210" s="190"/>
    </row>
    <row r="2211" spans="4:4" x14ac:dyDescent="0.25">
      <c r="D2211" s="190"/>
    </row>
    <row r="2212" spans="4:4" x14ac:dyDescent="0.25">
      <c r="D2212" s="190"/>
    </row>
    <row r="2213" spans="4:4" x14ac:dyDescent="0.25">
      <c r="D2213" s="190"/>
    </row>
    <row r="2214" spans="4:4" x14ac:dyDescent="0.25">
      <c r="D2214" s="190"/>
    </row>
    <row r="2215" spans="4:4" x14ac:dyDescent="0.25">
      <c r="D2215" s="190"/>
    </row>
    <row r="2216" spans="4:4" x14ac:dyDescent="0.25">
      <c r="D2216" s="190"/>
    </row>
    <row r="2217" spans="4:4" x14ac:dyDescent="0.25">
      <c r="D2217" s="190"/>
    </row>
    <row r="2218" spans="4:4" x14ac:dyDescent="0.25">
      <c r="D2218" s="190"/>
    </row>
    <row r="2219" spans="4:4" x14ac:dyDescent="0.25">
      <c r="D2219" s="190"/>
    </row>
    <row r="2220" spans="4:4" x14ac:dyDescent="0.25">
      <c r="D2220" s="190"/>
    </row>
    <row r="2221" spans="4:4" x14ac:dyDescent="0.25">
      <c r="D2221" s="190"/>
    </row>
    <row r="2222" spans="4:4" x14ac:dyDescent="0.25">
      <c r="D2222" s="190"/>
    </row>
    <row r="2223" spans="4:4" x14ac:dyDescent="0.25">
      <c r="D2223" s="190"/>
    </row>
    <row r="2224" spans="4:4" x14ac:dyDescent="0.25">
      <c r="D2224" s="190"/>
    </row>
    <row r="2225" spans="4:4" x14ac:dyDescent="0.25">
      <c r="D2225" s="190"/>
    </row>
    <row r="2226" spans="4:4" x14ac:dyDescent="0.25">
      <c r="D2226" s="190"/>
    </row>
    <row r="2227" spans="4:4" x14ac:dyDescent="0.25">
      <c r="D2227" s="190"/>
    </row>
    <row r="2228" spans="4:4" x14ac:dyDescent="0.25">
      <c r="D2228" s="190"/>
    </row>
    <row r="2229" spans="4:4" x14ac:dyDescent="0.25">
      <c r="D2229" s="190"/>
    </row>
    <row r="2230" spans="4:4" x14ac:dyDescent="0.25">
      <c r="D2230" s="190"/>
    </row>
    <row r="2231" spans="4:4" x14ac:dyDescent="0.25">
      <c r="D2231" s="190"/>
    </row>
    <row r="2232" spans="4:4" x14ac:dyDescent="0.25">
      <c r="D2232" s="190"/>
    </row>
    <row r="2233" spans="4:4" x14ac:dyDescent="0.25">
      <c r="D2233" s="190"/>
    </row>
    <row r="2234" spans="4:4" x14ac:dyDescent="0.25">
      <c r="D2234" s="190"/>
    </row>
    <row r="2235" spans="4:4" x14ac:dyDescent="0.25">
      <c r="D2235" s="190"/>
    </row>
    <row r="2236" spans="4:4" x14ac:dyDescent="0.25">
      <c r="D2236" s="190"/>
    </row>
    <row r="2237" spans="4:4" x14ac:dyDescent="0.25">
      <c r="D2237" s="190"/>
    </row>
    <row r="2238" spans="4:4" x14ac:dyDescent="0.25">
      <c r="D2238" s="190"/>
    </row>
    <row r="2239" spans="4:4" x14ac:dyDescent="0.25">
      <c r="D2239" s="190"/>
    </row>
    <row r="2240" spans="4:4" x14ac:dyDescent="0.25">
      <c r="D2240" s="190"/>
    </row>
    <row r="2241" spans="4:4" x14ac:dyDescent="0.25">
      <c r="D2241" s="190"/>
    </row>
    <row r="2242" spans="4:4" x14ac:dyDescent="0.25">
      <c r="D2242" s="190"/>
    </row>
    <row r="2243" spans="4:4" x14ac:dyDescent="0.25">
      <c r="D2243" s="190"/>
    </row>
    <row r="2244" spans="4:4" x14ac:dyDescent="0.25">
      <c r="D2244" s="190"/>
    </row>
    <row r="2245" spans="4:4" x14ac:dyDescent="0.25">
      <c r="D2245" s="190"/>
    </row>
    <row r="2246" spans="4:4" x14ac:dyDescent="0.25">
      <c r="D2246" s="190"/>
    </row>
    <row r="2247" spans="4:4" x14ac:dyDescent="0.25">
      <c r="D2247" s="190"/>
    </row>
    <row r="2248" spans="4:4" x14ac:dyDescent="0.25">
      <c r="D2248" s="190"/>
    </row>
    <row r="2249" spans="4:4" x14ac:dyDescent="0.25">
      <c r="D2249" s="190"/>
    </row>
    <row r="2250" spans="4:4" x14ac:dyDescent="0.25">
      <c r="D2250" s="190"/>
    </row>
    <row r="2251" spans="4:4" x14ac:dyDescent="0.25">
      <c r="D2251" s="190"/>
    </row>
    <row r="2252" spans="4:4" x14ac:dyDescent="0.25">
      <c r="D2252" s="190"/>
    </row>
    <row r="2253" spans="4:4" x14ac:dyDescent="0.25">
      <c r="D2253" s="190"/>
    </row>
    <row r="2254" spans="4:4" x14ac:dyDescent="0.25">
      <c r="D2254" s="190"/>
    </row>
    <row r="2255" spans="4:4" x14ac:dyDescent="0.25">
      <c r="D2255" s="190"/>
    </row>
    <row r="2256" spans="4:4" x14ac:dyDescent="0.25">
      <c r="D2256" s="190"/>
    </row>
    <row r="2257" spans="4:4" x14ac:dyDescent="0.25">
      <c r="D2257" s="190"/>
    </row>
    <row r="2258" spans="4:4" x14ac:dyDescent="0.25">
      <c r="D2258" s="190"/>
    </row>
    <row r="2259" spans="4:4" x14ac:dyDescent="0.25">
      <c r="D2259" s="190"/>
    </row>
    <row r="2260" spans="4:4" x14ac:dyDescent="0.25">
      <c r="D2260" s="190"/>
    </row>
    <row r="2261" spans="4:4" x14ac:dyDescent="0.25">
      <c r="D2261" s="190"/>
    </row>
    <row r="2262" spans="4:4" x14ac:dyDescent="0.25">
      <c r="D2262" s="190"/>
    </row>
    <row r="2263" spans="4:4" x14ac:dyDescent="0.25">
      <c r="D2263" s="190"/>
    </row>
    <row r="2264" spans="4:4" x14ac:dyDescent="0.25">
      <c r="D2264" s="190"/>
    </row>
    <row r="2265" spans="4:4" x14ac:dyDescent="0.25">
      <c r="D2265" s="190"/>
    </row>
    <row r="2266" spans="4:4" x14ac:dyDescent="0.25">
      <c r="D2266" s="190"/>
    </row>
    <row r="2267" spans="4:4" x14ac:dyDescent="0.25">
      <c r="D2267" s="190"/>
    </row>
    <row r="2268" spans="4:4" x14ac:dyDescent="0.25">
      <c r="D2268" s="190"/>
    </row>
    <row r="2269" spans="4:4" x14ac:dyDescent="0.25">
      <c r="D2269" s="190"/>
    </row>
    <row r="2270" spans="4:4" x14ac:dyDescent="0.25">
      <c r="D2270" s="190"/>
    </row>
    <row r="2271" spans="4:4" x14ac:dyDescent="0.25">
      <c r="D2271" s="190"/>
    </row>
    <row r="2272" spans="4:4" x14ac:dyDescent="0.25">
      <c r="D2272" s="190"/>
    </row>
    <row r="2273" spans="4:4" x14ac:dyDescent="0.25">
      <c r="D2273" s="190"/>
    </row>
    <row r="2274" spans="4:4" x14ac:dyDescent="0.25">
      <c r="D2274" s="190"/>
    </row>
    <row r="2275" spans="4:4" x14ac:dyDescent="0.25">
      <c r="D2275" s="190"/>
    </row>
    <row r="2276" spans="4:4" x14ac:dyDescent="0.25">
      <c r="D2276" s="190"/>
    </row>
    <row r="2277" spans="4:4" x14ac:dyDescent="0.25">
      <c r="D2277" s="190"/>
    </row>
    <row r="2278" spans="4:4" x14ac:dyDescent="0.25">
      <c r="D2278" s="190"/>
    </row>
    <row r="2279" spans="4:4" x14ac:dyDescent="0.25">
      <c r="D2279" s="190"/>
    </row>
    <row r="2280" spans="4:4" x14ac:dyDescent="0.25">
      <c r="D2280" s="190"/>
    </row>
    <row r="2281" spans="4:4" x14ac:dyDescent="0.25">
      <c r="D2281" s="190"/>
    </row>
    <row r="2282" spans="4:4" x14ac:dyDescent="0.25">
      <c r="D2282" s="190"/>
    </row>
    <row r="2283" spans="4:4" x14ac:dyDescent="0.25">
      <c r="D2283" s="190"/>
    </row>
    <row r="2284" spans="4:4" x14ac:dyDescent="0.25">
      <c r="D2284" s="190"/>
    </row>
    <row r="2285" spans="4:4" x14ac:dyDescent="0.25">
      <c r="D2285" s="190"/>
    </row>
    <row r="2286" spans="4:4" x14ac:dyDescent="0.25">
      <c r="D2286" s="190"/>
    </row>
    <row r="2287" spans="4:4" x14ac:dyDescent="0.25">
      <c r="D2287" s="190"/>
    </row>
    <row r="2288" spans="4:4" x14ac:dyDescent="0.25">
      <c r="D2288" s="190"/>
    </row>
    <row r="2289" spans="4:4" x14ac:dyDescent="0.25">
      <c r="D2289" s="190"/>
    </row>
    <row r="2290" spans="4:4" x14ac:dyDescent="0.25">
      <c r="D2290" s="190"/>
    </row>
    <row r="2291" spans="4:4" x14ac:dyDescent="0.25">
      <c r="D2291" s="190"/>
    </row>
    <row r="2292" spans="4:4" x14ac:dyDescent="0.25">
      <c r="D2292" s="190"/>
    </row>
    <row r="2293" spans="4:4" x14ac:dyDescent="0.25">
      <c r="D2293" s="190"/>
    </row>
    <row r="2294" spans="4:4" x14ac:dyDescent="0.25">
      <c r="D2294" s="190"/>
    </row>
    <row r="2295" spans="4:4" x14ac:dyDescent="0.25">
      <c r="D2295" s="190"/>
    </row>
    <row r="2296" spans="4:4" x14ac:dyDescent="0.25">
      <c r="D2296" s="190"/>
    </row>
    <row r="2297" spans="4:4" x14ac:dyDescent="0.25">
      <c r="D2297" s="190"/>
    </row>
    <row r="2298" spans="4:4" x14ac:dyDescent="0.25">
      <c r="D2298" s="190"/>
    </row>
    <row r="2299" spans="4:4" x14ac:dyDescent="0.25">
      <c r="D2299" s="190"/>
    </row>
    <row r="2300" spans="4:4" x14ac:dyDescent="0.25">
      <c r="D2300" s="190"/>
    </row>
    <row r="2301" spans="4:4" x14ac:dyDescent="0.25">
      <c r="D2301" s="190"/>
    </row>
    <row r="2302" spans="4:4" x14ac:dyDescent="0.25">
      <c r="D2302" s="190"/>
    </row>
    <row r="2303" spans="4:4" x14ac:dyDescent="0.25">
      <c r="D2303" s="190"/>
    </row>
    <row r="2304" spans="4:4" x14ac:dyDescent="0.25">
      <c r="D2304" s="190"/>
    </row>
    <row r="2305" spans="4:4" x14ac:dyDescent="0.25">
      <c r="D2305" s="190"/>
    </row>
    <row r="2306" spans="4:4" x14ac:dyDescent="0.25">
      <c r="D2306" s="190"/>
    </row>
    <row r="2307" spans="4:4" x14ac:dyDescent="0.25">
      <c r="D2307" s="190"/>
    </row>
    <row r="2308" spans="4:4" x14ac:dyDescent="0.25">
      <c r="D2308" s="190"/>
    </row>
    <row r="2309" spans="4:4" x14ac:dyDescent="0.25">
      <c r="D2309" s="190"/>
    </row>
    <row r="2310" spans="4:4" x14ac:dyDescent="0.25">
      <c r="D2310" s="190"/>
    </row>
    <row r="2311" spans="4:4" x14ac:dyDescent="0.25">
      <c r="D2311" s="190"/>
    </row>
    <row r="2312" spans="4:4" x14ac:dyDescent="0.25">
      <c r="D2312" s="190"/>
    </row>
    <row r="2313" spans="4:4" x14ac:dyDescent="0.25">
      <c r="D2313" s="190"/>
    </row>
    <row r="2314" spans="4:4" x14ac:dyDescent="0.25">
      <c r="D2314" s="190"/>
    </row>
    <row r="2315" spans="4:4" x14ac:dyDescent="0.25">
      <c r="D2315" s="190"/>
    </row>
    <row r="2316" spans="4:4" x14ac:dyDescent="0.25">
      <c r="D2316" s="190"/>
    </row>
    <row r="2317" spans="4:4" x14ac:dyDescent="0.25">
      <c r="D2317" s="190"/>
    </row>
    <row r="2318" spans="4:4" x14ac:dyDescent="0.25">
      <c r="D2318" s="190"/>
    </row>
    <row r="2319" spans="4:4" x14ac:dyDescent="0.25">
      <c r="D2319" s="190"/>
    </row>
    <row r="2320" spans="4:4" x14ac:dyDescent="0.25">
      <c r="D2320" s="190"/>
    </row>
    <row r="2321" spans="4:4" x14ac:dyDescent="0.25">
      <c r="D2321" s="190"/>
    </row>
    <row r="2322" spans="4:4" x14ac:dyDescent="0.25">
      <c r="D2322" s="190"/>
    </row>
    <row r="2323" spans="4:4" x14ac:dyDescent="0.25">
      <c r="D2323" s="190"/>
    </row>
    <row r="2324" spans="4:4" x14ac:dyDescent="0.25">
      <c r="D2324" s="190"/>
    </row>
    <row r="2325" spans="4:4" x14ac:dyDescent="0.25">
      <c r="D2325" s="190"/>
    </row>
    <row r="2326" spans="4:4" x14ac:dyDescent="0.25">
      <c r="D2326" s="190"/>
    </row>
    <row r="2327" spans="4:4" x14ac:dyDescent="0.25">
      <c r="D2327" s="190"/>
    </row>
    <row r="2328" spans="4:4" x14ac:dyDescent="0.25">
      <c r="D2328" s="190"/>
    </row>
    <row r="2329" spans="4:4" x14ac:dyDescent="0.25">
      <c r="D2329" s="190"/>
    </row>
    <row r="2330" spans="4:4" x14ac:dyDescent="0.25">
      <c r="D2330" s="190"/>
    </row>
    <row r="2331" spans="4:4" x14ac:dyDescent="0.25">
      <c r="D2331" s="190"/>
    </row>
    <row r="2332" spans="4:4" x14ac:dyDescent="0.25">
      <c r="D2332" s="190"/>
    </row>
    <row r="2333" spans="4:4" x14ac:dyDescent="0.25">
      <c r="D2333" s="190"/>
    </row>
    <row r="2334" spans="4:4" x14ac:dyDescent="0.25">
      <c r="D2334" s="190"/>
    </row>
    <row r="2335" spans="4:4" x14ac:dyDescent="0.25">
      <c r="D2335" s="190"/>
    </row>
    <row r="2336" spans="4:4" x14ac:dyDescent="0.25">
      <c r="D2336" s="190"/>
    </row>
    <row r="2337" spans="4:4" x14ac:dyDescent="0.25">
      <c r="D2337" s="190"/>
    </row>
    <row r="2338" spans="4:4" x14ac:dyDescent="0.25">
      <c r="D2338" s="190"/>
    </row>
    <row r="2339" spans="4:4" x14ac:dyDescent="0.25">
      <c r="D2339" s="190"/>
    </row>
    <row r="2340" spans="4:4" x14ac:dyDescent="0.25">
      <c r="D2340" s="190"/>
    </row>
    <row r="2341" spans="4:4" x14ac:dyDescent="0.25">
      <c r="D2341" s="190"/>
    </row>
    <row r="2342" spans="4:4" x14ac:dyDescent="0.25">
      <c r="D2342" s="190"/>
    </row>
    <row r="2343" spans="4:4" x14ac:dyDescent="0.25">
      <c r="D2343" s="190"/>
    </row>
    <row r="2344" spans="4:4" x14ac:dyDescent="0.25">
      <c r="D2344" s="190"/>
    </row>
    <row r="2345" spans="4:4" x14ac:dyDescent="0.25">
      <c r="D2345" s="190"/>
    </row>
    <row r="2346" spans="4:4" x14ac:dyDescent="0.25">
      <c r="D2346" s="190"/>
    </row>
    <row r="2347" spans="4:4" x14ac:dyDescent="0.25">
      <c r="D2347" s="190"/>
    </row>
    <row r="2348" spans="4:4" x14ac:dyDescent="0.25">
      <c r="D2348" s="190"/>
    </row>
    <row r="2349" spans="4:4" x14ac:dyDescent="0.25">
      <c r="D2349" s="190"/>
    </row>
    <row r="2350" spans="4:4" x14ac:dyDescent="0.25">
      <c r="D2350" s="190"/>
    </row>
    <row r="2351" spans="4:4" x14ac:dyDescent="0.25">
      <c r="D2351" s="190"/>
    </row>
    <row r="2352" spans="4:4" x14ac:dyDescent="0.25">
      <c r="D2352" s="190"/>
    </row>
    <row r="2353" spans="4:4" x14ac:dyDescent="0.25">
      <c r="D2353" s="190"/>
    </row>
    <row r="2354" spans="4:4" x14ac:dyDescent="0.25">
      <c r="D2354" s="190"/>
    </row>
    <row r="2355" spans="4:4" x14ac:dyDescent="0.25">
      <c r="D2355" s="190"/>
    </row>
    <row r="2356" spans="4:4" x14ac:dyDescent="0.25">
      <c r="D2356" s="190"/>
    </row>
    <row r="2357" spans="4:4" x14ac:dyDescent="0.25">
      <c r="D2357" s="190"/>
    </row>
    <row r="2358" spans="4:4" x14ac:dyDescent="0.25">
      <c r="D2358" s="190"/>
    </row>
    <row r="2359" spans="4:4" x14ac:dyDescent="0.25">
      <c r="D2359" s="190"/>
    </row>
    <row r="2360" spans="4:4" x14ac:dyDescent="0.25">
      <c r="D2360" s="190"/>
    </row>
    <row r="2361" spans="4:4" x14ac:dyDescent="0.25">
      <c r="D2361" s="190"/>
    </row>
    <row r="2362" spans="4:4" x14ac:dyDescent="0.25">
      <c r="D2362" s="190"/>
    </row>
    <row r="2363" spans="4:4" x14ac:dyDescent="0.25">
      <c r="D2363" s="190"/>
    </row>
    <row r="2364" spans="4:4" x14ac:dyDescent="0.25">
      <c r="D2364" s="190"/>
    </row>
    <row r="2365" spans="4:4" x14ac:dyDescent="0.25">
      <c r="D2365" s="190"/>
    </row>
    <row r="2366" spans="4:4" x14ac:dyDescent="0.25">
      <c r="D2366" s="190"/>
    </row>
    <row r="2367" spans="4:4" x14ac:dyDescent="0.25">
      <c r="D2367" s="190"/>
    </row>
    <row r="2368" spans="4:4" x14ac:dyDescent="0.25">
      <c r="D2368" s="190"/>
    </row>
    <row r="2369" spans="4:4" x14ac:dyDescent="0.25">
      <c r="D2369" s="190"/>
    </row>
    <row r="2370" spans="4:4" x14ac:dyDescent="0.25">
      <c r="D2370" s="190"/>
    </row>
    <row r="2371" spans="4:4" x14ac:dyDescent="0.25">
      <c r="D2371" s="190"/>
    </row>
    <row r="2372" spans="4:4" x14ac:dyDescent="0.25">
      <c r="D2372" s="190"/>
    </row>
    <row r="2373" spans="4:4" x14ac:dyDescent="0.25">
      <c r="D2373" s="190"/>
    </row>
    <row r="2374" spans="4:4" x14ac:dyDescent="0.25">
      <c r="D2374" s="190"/>
    </row>
    <row r="2375" spans="4:4" x14ac:dyDescent="0.25">
      <c r="D2375" s="190"/>
    </row>
    <row r="2376" spans="4:4" x14ac:dyDescent="0.25">
      <c r="D2376" s="190"/>
    </row>
    <row r="2377" spans="4:4" x14ac:dyDescent="0.25">
      <c r="D2377" s="190"/>
    </row>
    <row r="2378" spans="4:4" x14ac:dyDescent="0.25">
      <c r="D2378" s="190"/>
    </row>
    <row r="2379" spans="4:4" x14ac:dyDescent="0.25">
      <c r="D2379" s="190"/>
    </row>
    <row r="2380" spans="4:4" x14ac:dyDescent="0.25">
      <c r="D2380" s="190"/>
    </row>
    <row r="2381" spans="4:4" x14ac:dyDescent="0.25">
      <c r="D2381" s="190"/>
    </row>
    <row r="2382" spans="4:4" x14ac:dyDescent="0.25">
      <c r="D2382" s="190"/>
    </row>
    <row r="2383" spans="4:4" x14ac:dyDescent="0.25">
      <c r="D2383" s="190"/>
    </row>
    <row r="2384" spans="4:4" x14ac:dyDescent="0.25">
      <c r="D2384" s="190"/>
    </row>
    <row r="2385" spans="4:4" x14ac:dyDescent="0.25">
      <c r="D2385" s="190"/>
    </row>
    <row r="2386" spans="4:4" x14ac:dyDescent="0.25">
      <c r="D2386" s="190"/>
    </row>
    <row r="2387" spans="4:4" x14ac:dyDescent="0.25">
      <c r="D2387" s="190"/>
    </row>
    <row r="2388" spans="4:4" x14ac:dyDescent="0.25">
      <c r="D2388" s="190"/>
    </row>
    <row r="2389" spans="4:4" x14ac:dyDescent="0.25">
      <c r="D2389" s="190"/>
    </row>
    <row r="2390" spans="4:4" x14ac:dyDescent="0.25">
      <c r="D2390" s="190"/>
    </row>
    <row r="2391" spans="4:4" x14ac:dyDescent="0.25">
      <c r="D2391" s="190"/>
    </row>
    <row r="2392" spans="4:4" x14ac:dyDescent="0.25">
      <c r="D2392" s="190"/>
    </row>
    <row r="2393" spans="4:4" x14ac:dyDescent="0.25">
      <c r="D2393" s="190"/>
    </row>
    <row r="2394" spans="4:4" x14ac:dyDescent="0.25">
      <c r="D2394" s="190"/>
    </row>
    <row r="2395" spans="4:4" x14ac:dyDescent="0.25">
      <c r="D2395" s="190"/>
    </row>
    <row r="2396" spans="4:4" x14ac:dyDescent="0.25">
      <c r="D2396" s="190"/>
    </row>
    <row r="2397" spans="4:4" x14ac:dyDescent="0.25">
      <c r="D2397" s="190"/>
    </row>
    <row r="2398" spans="4:4" x14ac:dyDescent="0.25">
      <c r="D2398" s="190"/>
    </row>
    <row r="2399" spans="4:4" x14ac:dyDescent="0.25">
      <c r="D2399" s="190"/>
    </row>
    <row r="2400" spans="4:4" x14ac:dyDescent="0.25">
      <c r="D2400" s="190"/>
    </row>
    <row r="2401" spans="4:4" x14ac:dyDescent="0.25">
      <c r="D2401" s="190"/>
    </row>
    <row r="2402" spans="4:4" x14ac:dyDescent="0.25">
      <c r="D2402" s="190"/>
    </row>
    <row r="2403" spans="4:4" x14ac:dyDescent="0.25">
      <c r="D2403" s="190"/>
    </row>
    <row r="2404" spans="4:4" x14ac:dyDescent="0.25">
      <c r="D2404" s="190"/>
    </row>
    <row r="2405" spans="4:4" x14ac:dyDescent="0.25">
      <c r="D2405" s="190"/>
    </row>
    <row r="2406" spans="4:4" x14ac:dyDescent="0.25">
      <c r="D2406" s="190"/>
    </row>
    <row r="2407" spans="4:4" x14ac:dyDescent="0.25">
      <c r="D2407" s="190"/>
    </row>
    <row r="2408" spans="4:4" x14ac:dyDescent="0.25">
      <c r="D2408" s="190"/>
    </row>
    <row r="2409" spans="4:4" x14ac:dyDescent="0.25">
      <c r="D2409" s="190"/>
    </row>
    <row r="2410" spans="4:4" x14ac:dyDescent="0.25">
      <c r="D2410" s="190"/>
    </row>
    <row r="2411" spans="4:4" x14ac:dyDescent="0.25">
      <c r="D2411" s="190"/>
    </row>
    <row r="2412" spans="4:4" x14ac:dyDescent="0.25">
      <c r="D2412" s="190"/>
    </row>
    <row r="2413" spans="4:4" x14ac:dyDescent="0.25">
      <c r="D2413" s="190"/>
    </row>
    <row r="2414" spans="4:4" x14ac:dyDescent="0.25">
      <c r="D2414" s="190"/>
    </row>
    <row r="2415" spans="4:4" x14ac:dyDescent="0.25">
      <c r="D2415" s="190"/>
    </row>
    <row r="2416" spans="4:4" x14ac:dyDescent="0.25">
      <c r="D2416" s="190"/>
    </row>
    <row r="2417" spans="4:4" x14ac:dyDescent="0.25">
      <c r="D2417" s="190"/>
    </row>
    <row r="2418" spans="4:4" x14ac:dyDescent="0.25">
      <c r="D2418" s="190"/>
    </row>
    <row r="2419" spans="4:4" x14ac:dyDescent="0.25">
      <c r="D2419" s="190"/>
    </row>
    <row r="2420" spans="4:4" x14ac:dyDescent="0.25">
      <c r="D2420" s="190"/>
    </row>
    <row r="2421" spans="4:4" x14ac:dyDescent="0.25">
      <c r="D2421" s="190"/>
    </row>
    <row r="2422" spans="4:4" x14ac:dyDescent="0.25">
      <c r="D2422" s="190"/>
    </row>
    <row r="2423" spans="4:4" x14ac:dyDescent="0.25">
      <c r="D2423" s="190"/>
    </row>
    <row r="2424" spans="4:4" x14ac:dyDescent="0.25">
      <c r="D2424" s="190"/>
    </row>
    <row r="2425" spans="4:4" x14ac:dyDescent="0.25">
      <c r="D2425" s="190"/>
    </row>
    <row r="2426" spans="4:4" x14ac:dyDescent="0.25">
      <c r="D2426" s="190"/>
    </row>
    <row r="2427" spans="4:4" x14ac:dyDescent="0.25">
      <c r="D2427" s="190"/>
    </row>
    <row r="2428" spans="4:4" x14ac:dyDescent="0.25">
      <c r="D2428" s="190"/>
    </row>
    <row r="2429" spans="4:4" x14ac:dyDescent="0.25">
      <c r="D2429" s="190"/>
    </row>
    <row r="2430" spans="4:4" x14ac:dyDescent="0.25">
      <c r="D2430" s="190"/>
    </row>
    <row r="2431" spans="4:4" x14ac:dyDescent="0.25">
      <c r="D2431" s="190"/>
    </row>
    <row r="2432" spans="4:4" x14ac:dyDescent="0.25">
      <c r="D2432" s="190"/>
    </row>
    <row r="2433" spans="4:4" x14ac:dyDescent="0.25">
      <c r="D2433" s="190"/>
    </row>
    <row r="2434" spans="4:4" x14ac:dyDescent="0.25">
      <c r="D2434" s="190"/>
    </row>
    <row r="2435" spans="4:4" x14ac:dyDescent="0.25">
      <c r="D2435" s="190"/>
    </row>
    <row r="2436" spans="4:4" x14ac:dyDescent="0.25">
      <c r="D2436" s="190"/>
    </row>
    <row r="2437" spans="4:4" x14ac:dyDescent="0.25">
      <c r="D2437" s="190"/>
    </row>
    <row r="2438" spans="4:4" x14ac:dyDescent="0.25">
      <c r="D2438" s="190"/>
    </row>
    <row r="2439" spans="4:4" x14ac:dyDescent="0.25">
      <c r="D2439" s="190"/>
    </row>
    <row r="2440" spans="4:4" x14ac:dyDescent="0.25">
      <c r="D2440" s="190"/>
    </row>
    <row r="2441" spans="4:4" x14ac:dyDescent="0.25">
      <c r="D2441" s="190"/>
    </row>
    <row r="2442" spans="4:4" x14ac:dyDescent="0.25">
      <c r="D2442" s="190"/>
    </row>
    <row r="2443" spans="4:4" x14ac:dyDescent="0.25">
      <c r="D2443" s="190"/>
    </row>
    <row r="2444" spans="4:4" x14ac:dyDescent="0.25">
      <c r="D2444" s="190"/>
    </row>
    <row r="2445" spans="4:4" x14ac:dyDescent="0.25">
      <c r="D2445" s="190"/>
    </row>
    <row r="2446" spans="4:4" x14ac:dyDescent="0.25">
      <c r="D2446" s="190"/>
    </row>
    <row r="2447" spans="4:4" x14ac:dyDescent="0.25">
      <c r="D2447" s="190"/>
    </row>
    <row r="2448" spans="4:4" x14ac:dyDescent="0.25">
      <c r="D2448" s="190"/>
    </row>
    <row r="2449" spans="4:4" x14ac:dyDescent="0.25">
      <c r="D2449" s="190"/>
    </row>
    <row r="2450" spans="4:4" x14ac:dyDescent="0.25">
      <c r="D2450" s="190"/>
    </row>
    <row r="2451" spans="4:4" x14ac:dyDescent="0.25">
      <c r="D2451" s="190"/>
    </row>
    <row r="2452" spans="4:4" x14ac:dyDescent="0.25">
      <c r="D2452" s="190"/>
    </row>
    <row r="2453" spans="4:4" x14ac:dyDescent="0.25">
      <c r="D2453" s="190"/>
    </row>
    <row r="2454" spans="4:4" x14ac:dyDescent="0.25">
      <c r="D2454" s="190"/>
    </row>
    <row r="2455" spans="4:4" x14ac:dyDescent="0.25">
      <c r="D2455" s="190"/>
    </row>
    <row r="2456" spans="4:4" x14ac:dyDescent="0.25">
      <c r="D2456" s="190"/>
    </row>
    <row r="2457" spans="4:4" x14ac:dyDescent="0.25">
      <c r="D2457" s="190"/>
    </row>
    <row r="2458" spans="4:4" x14ac:dyDescent="0.25">
      <c r="D2458" s="190"/>
    </row>
    <row r="2459" spans="4:4" x14ac:dyDescent="0.25">
      <c r="D2459" s="190"/>
    </row>
    <row r="2460" spans="4:4" x14ac:dyDescent="0.25">
      <c r="D2460" s="190"/>
    </row>
    <row r="2461" spans="4:4" x14ac:dyDescent="0.25">
      <c r="D2461" s="190"/>
    </row>
    <row r="2462" spans="4:4" x14ac:dyDescent="0.25">
      <c r="D2462" s="190"/>
    </row>
    <row r="2463" spans="4:4" x14ac:dyDescent="0.25">
      <c r="D2463" s="190"/>
    </row>
    <row r="2464" spans="4:4" x14ac:dyDescent="0.25">
      <c r="D2464" s="190"/>
    </row>
    <row r="2465" spans="4:4" x14ac:dyDescent="0.25">
      <c r="D2465" s="190"/>
    </row>
    <row r="2466" spans="4:4" x14ac:dyDescent="0.25">
      <c r="D2466" s="190"/>
    </row>
    <row r="2467" spans="4:4" x14ac:dyDescent="0.25">
      <c r="D2467" s="190"/>
    </row>
    <row r="2468" spans="4:4" x14ac:dyDescent="0.25">
      <c r="D2468" s="190"/>
    </row>
    <row r="2469" spans="4:4" x14ac:dyDescent="0.25">
      <c r="D2469" s="190"/>
    </row>
    <row r="2470" spans="4:4" x14ac:dyDescent="0.25">
      <c r="D2470" s="190"/>
    </row>
    <row r="2471" spans="4:4" x14ac:dyDescent="0.25">
      <c r="D2471" s="190"/>
    </row>
    <row r="2472" spans="4:4" x14ac:dyDescent="0.25">
      <c r="D2472" s="190"/>
    </row>
    <row r="2473" spans="4:4" x14ac:dyDescent="0.25">
      <c r="D2473" s="190"/>
    </row>
    <row r="2474" spans="4:4" x14ac:dyDescent="0.25">
      <c r="D2474" s="190"/>
    </row>
    <row r="2475" spans="4:4" x14ac:dyDescent="0.25">
      <c r="D2475" s="190"/>
    </row>
    <row r="2476" spans="4:4" x14ac:dyDescent="0.25">
      <c r="D2476" s="190"/>
    </row>
    <row r="2477" spans="4:4" x14ac:dyDescent="0.25">
      <c r="D2477" s="190"/>
    </row>
    <row r="2478" spans="4:4" x14ac:dyDescent="0.25">
      <c r="D2478" s="190"/>
    </row>
    <row r="2479" spans="4:4" x14ac:dyDescent="0.25">
      <c r="D2479" s="190"/>
    </row>
    <row r="2480" spans="4:4" x14ac:dyDescent="0.25">
      <c r="D2480" s="190"/>
    </row>
    <row r="2481" spans="4:4" x14ac:dyDescent="0.25">
      <c r="D2481" s="190"/>
    </row>
    <row r="2482" spans="4:4" x14ac:dyDescent="0.25">
      <c r="D2482" s="190"/>
    </row>
    <row r="2483" spans="4:4" x14ac:dyDescent="0.25">
      <c r="D2483" s="190"/>
    </row>
    <row r="2484" spans="4:4" x14ac:dyDescent="0.25">
      <c r="D2484" s="190"/>
    </row>
    <row r="2485" spans="4:4" x14ac:dyDescent="0.25">
      <c r="D2485" s="190"/>
    </row>
    <row r="2486" spans="4:4" x14ac:dyDescent="0.25">
      <c r="D2486" s="190"/>
    </row>
    <row r="2487" spans="4:4" x14ac:dyDescent="0.25">
      <c r="D2487" s="190"/>
    </row>
    <row r="2488" spans="4:4" x14ac:dyDescent="0.25">
      <c r="D2488" s="190"/>
    </row>
    <row r="2489" spans="4:4" x14ac:dyDescent="0.25">
      <c r="D2489" s="190"/>
    </row>
    <row r="2490" spans="4:4" x14ac:dyDescent="0.25">
      <c r="D2490" s="190"/>
    </row>
    <row r="2491" spans="4:4" x14ac:dyDescent="0.25">
      <c r="D2491" s="190"/>
    </row>
    <row r="2492" spans="4:4" x14ac:dyDescent="0.25">
      <c r="D2492" s="190"/>
    </row>
    <row r="2493" spans="4:4" x14ac:dyDescent="0.25">
      <c r="D2493" s="190"/>
    </row>
    <row r="2494" spans="4:4" x14ac:dyDescent="0.25">
      <c r="D2494" s="190"/>
    </row>
    <row r="2495" spans="4:4" x14ac:dyDescent="0.25">
      <c r="D2495" s="190"/>
    </row>
    <row r="2496" spans="4:4" x14ac:dyDescent="0.25">
      <c r="D2496" s="190"/>
    </row>
    <row r="2497" spans="4:4" x14ac:dyDescent="0.25">
      <c r="D2497" s="190"/>
    </row>
    <row r="2498" spans="4:4" x14ac:dyDescent="0.25">
      <c r="D2498" s="190"/>
    </row>
    <row r="2499" spans="4:4" x14ac:dyDescent="0.25">
      <c r="D2499" s="190"/>
    </row>
    <row r="2500" spans="4:4" x14ac:dyDescent="0.25">
      <c r="D2500" s="190"/>
    </row>
    <row r="2501" spans="4:4" x14ac:dyDescent="0.25">
      <c r="D2501" s="190"/>
    </row>
    <row r="2502" spans="4:4" x14ac:dyDescent="0.25">
      <c r="D2502" s="190"/>
    </row>
    <row r="2503" spans="4:4" x14ac:dyDescent="0.25">
      <c r="D2503" s="190"/>
    </row>
    <row r="2504" spans="4:4" x14ac:dyDescent="0.25">
      <c r="D2504" s="190"/>
    </row>
    <row r="2505" spans="4:4" x14ac:dyDescent="0.25">
      <c r="D2505" s="190"/>
    </row>
    <row r="2506" spans="4:4" x14ac:dyDescent="0.25">
      <c r="D2506" s="190"/>
    </row>
    <row r="2507" spans="4:4" x14ac:dyDescent="0.25">
      <c r="D2507" s="190"/>
    </row>
    <row r="2508" spans="4:4" x14ac:dyDescent="0.25">
      <c r="D2508" s="190"/>
    </row>
    <row r="2509" spans="4:4" x14ac:dyDescent="0.25">
      <c r="D2509" s="190"/>
    </row>
    <row r="2510" spans="4:4" x14ac:dyDescent="0.25">
      <c r="D2510" s="190"/>
    </row>
    <row r="2511" spans="4:4" x14ac:dyDescent="0.25">
      <c r="D2511" s="190"/>
    </row>
    <row r="2512" spans="4:4" x14ac:dyDescent="0.25">
      <c r="D2512" s="190"/>
    </row>
    <row r="2513" spans="4:4" x14ac:dyDescent="0.25">
      <c r="D2513" s="190"/>
    </row>
    <row r="2514" spans="4:4" x14ac:dyDescent="0.25">
      <c r="D2514" s="190"/>
    </row>
    <row r="2515" spans="4:4" x14ac:dyDescent="0.25">
      <c r="D2515" s="190"/>
    </row>
    <row r="2516" spans="4:4" x14ac:dyDescent="0.25">
      <c r="D2516" s="190"/>
    </row>
    <row r="2517" spans="4:4" x14ac:dyDescent="0.25">
      <c r="D2517" s="190"/>
    </row>
    <row r="2518" spans="4:4" x14ac:dyDescent="0.25">
      <c r="D2518" s="190"/>
    </row>
    <row r="2519" spans="4:4" x14ac:dyDescent="0.25">
      <c r="D2519" s="190"/>
    </row>
    <row r="2520" spans="4:4" x14ac:dyDescent="0.25">
      <c r="D2520" s="190"/>
    </row>
    <row r="2521" spans="4:4" x14ac:dyDescent="0.25">
      <c r="D2521" s="190"/>
    </row>
    <row r="2522" spans="4:4" x14ac:dyDescent="0.25">
      <c r="D2522" s="190"/>
    </row>
    <row r="2523" spans="4:4" x14ac:dyDescent="0.25">
      <c r="D2523" s="190"/>
    </row>
    <row r="2524" spans="4:4" x14ac:dyDescent="0.25">
      <c r="D2524" s="190"/>
    </row>
    <row r="2525" spans="4:4" x14ac:dyDescent="0.25">
      <c r="D2525" s="190"/>
    </row>
    <row r="2526" spans="4:4" x14ac:dyDescent="0.25">
      <c r="D2526" s="190"/>
    </row>
    <row r="2527" spans="4:4" x14ac:dyDescent="0.25">
      <c r="D2527" s="190"/>
    </row>
    <row r="2528" spans="4:4" x14ac:dyDescent="0.25">
      <c r="D2528" s="190"/>
    </row>
    <row r="2529" spans="4:4" x14ac:dyDescent="0.25">
      <c r="D2529" s="190"/>
    </row>
    <row r="2530" spans="4:4" x14ac:dyDescent="0.25">
      <c r="D2530" s="190"/>
    </row>
    <row r="2531" spans="4:4" x14ac:dyDescent="0.25">
      <c r="D2531" s="190"/>
    </row>
    <row r="2532" spans="4:4" x14ac:dyDescent="0.25">
      <c r="D2532" s="190"/>
    </row>
    <row r="2533" spans="4:4" x14ac:dyDescent="0.25">
      <c r="D2533" s="190"/>
    </row>
    <row r="2534" spans="4:4" x14ac:dyDescent="0.25">
      <c r="D2534" s="190"/>
    </row>
    <row r="2535" spans="4:4" x14ac:dyDescent="0.25">
      <c r="D2535" s="190"/>
    </row>
    <row r="2536" spans="4:4" x14ac:dyDescent="0.25">
      <c r="D2536" s="190"/>
    </row>
    <row r="2537" spans="4:4" x14ac:dyDescent="0.25">
      <c r="D2537" s="190"/>
    </row>
    <row r="2538" spans="4:4" x14ac:dyDescent="0.25">
      <c r="D2538" s="190"/>
    </row>
    <row r="2539" spans="4:4" x14ac:dyDescent="0.25">
      <c r="D2539" s="190"/>
    </row>
    <row r="2540" spans="4:4" x14ac:dyDescent="0.25">
      <c r="D2540" s="190"/>
    </row>
    <row r="2541" spans="4:4" x14ac:dyDescent="0.25">
      <c r="D2541" s="190"/>
    </row>
    <row r="2542" spans="4:4" x14ac:dyDescent="0.25">
      <c r="D2542" s="190"/>
    </row>
    <row r="2543" spans="4:4" x14ac:dyDescent="0.25">
      <c r="D2543" s="190"/>
    </row>
    <row r="2544" spans="4:4" x14ac:dyDescent="0.25">
      <c r="D2544" s="190"/>
    </row>
    <row r="2545" spans="4:4" x14ac:dyDescent="0.25">
      <c r="D2545" s="190"/>
    </row>
    <row r="2546" spans="4:4" x14ac:dyDescent="0.25">
      <c r="D2546" s="190"/>
    </row>
    <row r="2547" spans="4:4" x14ac:dyDescent="0.25">
      <c r="D2547" s="190"/>
    </row>
    <row r="2548" spans="4:4" x14ac:dyDescent="0.25">
      <c r="D2548" s="190"/>
    </row>
    <row r="2549" spans="4:4" x14ac:dyDescent="0.25">
      <c r="D2549" s="190"/>
    </row>
    <row r="2550" spans="4:4" x14ac:dyDescent="0.25">
      <c r="D2550" s="190"/>
    </row>
    <row r="2551" spans="4:4" x14ac:dyDescent="0.25">
      <c r="D2551" s="190"/>
    </row>
    <row r="2552" spans="4:4" x14ac:dyDescent="0.25">
      <c r="D2552" s="190"/>
    </row>
    <row r="2553" spans="4:4" x14ac:dyDescent="0.25">
      <c r="D2553" s="190"/>
    </row>
    <row r="2554" spans="4:4" x14ac:dyDescent="0.25">
      <c r="D2554" s="190"/>
    </row>
    <row r="2555" spans="4:4" x14ac:dyDescent="0.25">
      <c r="D2555" s="190"/>
    </row>
    <row r="2556" spans="4:4" x14ac:dyDescent="0.25">
      <c r="D2556" s="190"/>
    </row>
    <row r="2557" spans="4:4" x14ac:dyDescent="0.25">
      <c r="D2557" s="190"/>
    </row>
    <row r="2558" spans="4:4" x14ac:dyDescent="0.25">
      <c r="D2558" s="190"/>
    </row>
    <row r="2559" spans="4:4" x14ac:dyDescent="0.25">
      <c r="D2559" s="190"/>
    </row>
    <row r="2560" spans="4:4" x14ac:dyDescent="0.25">
      <c r="D2560" s="190"/>
    </row>
    <row r="2561" spans="4:4" x14ac:dyDescent="0.25">
      <c r="D2561" s="190"/>
    </row>
    <row r="2562" spans="4:4" x14ac:dyDescent="0.25">
      <c r="D2562" s="190"/>
    </row>
    <row r="2563" spans="4:4" x14ac:dyDescent="0.25">
      <c r="D2563" s="190"/>
    </row>
    <row r="2564" spans="4:4" x14ac:dyDescent="0.25">
      <c r="D2564" s="190"/>
    </row>
    <row r="2565" spans="4:4" x14ac:dyDescent="0.25">
      <c r="D2565" s="190"/>
    </row>
    <row r="2566" spans="4:4" x14ac:dyDescent="0.25">
      <c r="D2566" s="190"/>
    </row>
    <row r="2567" spans="4:4" x14ac:dyDescent="0.25">
      <c r="D2567" s="190"/>
    </row>
    <row r="2568" spans="4:4" x14ac:dyDescent="0.25">
      <c r="D2568" s="190"/>
    </row>
    <row r="2569" spans="4:4" x14ac:dyDescent="0.25">
      <c r="D2569" s="190"/>
    </row>
    <row r="2570" spans="4:4" x14ac:dyDescent="0.25">
      <c r="D2570" s="190"/>
    </row>
    <row r="2571" spans="4:4" x14ac:dyDescent="0.25">
      <c r="D2571" s="190"/>
    </row>
    <row r="2572" spans="4:4" x14ac:dyDescent="0.25">
      <c r="D2572" s="190"/>
    </row>
    <row r="2573" spans="4:4" x14ac:dyDescent="0.25">
      <c r="D2573" s="190"/>
    </row>
    <row r="2574" spans="4:4" x14ac:dyDescent="0.25">
      <c r="D2574" s="190"/>
    </row>
    <row r="2575" spans="4:4" x14ac:dyDescent="0.25">
      <c r="D2575" s="190"/>
    </row>
    <row r="2576" spans="4:4" x14ac:dyDescent="0.25">
      <c r="D2576" s="190"/>
    </row>
    <row r="2577" spans="4:4" x14ac:dyDescent="0.25">
      <c r="D2577" s="190"/>
    </row>
    <row r="2578" spans="4:4" x14ac:dyDescent="0.25">
      <c r="D2578" s="190"/>
    </row>
    <row r="2579" spans="4:4" x14ac:dyDescent="0.25">
      <c r="D2579" s="190"/>
    </row>
    <row r="2580" spans="4:4" x14ac:dyDescent="0.25">
      <c r="D2580" s="190"/>
    </row>
    <row r="2581" spans="4:4" x14ac:dyDescent="0.25">
      <c r="D2581" s="190"/>
    </row>
    <row r="2582" spans="4:4" x14ac:dyDescent="0.25">
      <c r="D2582" s="190"/>
    </row>
    <row r="2583" spans="4:4" x14ac:dyDescent="0.25">
      <c r="D2583" s="190"/>
    </row>
    <row r="2584" spans="4:4" x14ac:dyDescent="0.25">
      <c r="D2584" s="190"/>
    </row>
    <row r="2585" spans="4:4" x14ac:dyDescent="0.25">
      <c r="D2585" s="190"/>
    </row>
    <row r="2586" spans="4:4" x14ac:dyDescent="0.25">
      <c r="D2586" s="190"/>
    </row>
    <row r="2587" spans="4:4" x14ac:dyDescent="0.25">
      <c r="D2587" s="190"/>
    </row>
    <row r="2588" spans="4:4" x14ac:dyDescent="0.25">
      <c r="D2588" s="190"/>
    </row>
    <row r="2589" spans="4:4" x14ac:dyDescent="0.25">
      <c r="D2589" s="190"/>
    </row>
    <row r="2590" spans="4:4" x14ac:dyDescent="0.25">
      <c r="D2590" s="190"/>
    </row>
    <row r="2591" spans="4:4" x14ac:dyDescent="0.25">
      <c r="D2591" s="190"/>
    </row>
    <row r="2592" spans="4:4" x14ac:dyDescent="0.25">
      <c r="D2592" s="190"/>
    </row>
    <row r="2593" spans="4:4" x14ac:dyDescent="0.25">
      <c r="D2593" s="190"/>
    </row>
    <row r="2594" spans="4:4" x14ac:dyDescent="0.25">
      <c r="D2594" s="190"/>
    </row>
    <row r="2595" spans="4:4" x14ac:dyDescent="0.25">
      <c r="D2595" s="190"/>
    </row>
    <row r="2596" spans="4:4" x14ac:dyDescent="0.25">
      <c r="D2596" s="190"/>
    </row>
    <row r="2597" spans="4:4" x14ac:dyDescent="0.25">
      <c r="D2597" s="190"/>
    </row>
    <row r="2598" spans="4:4" x14ac:dyDescent="0.25">
      <c r="D2598" s="190"/>
    </row>
    <row r="2599" spans="4:4" x14ac:dyDescent="0.25">
      <c r="D2599" s="190"/>
    </row>
    <row r="2600" spans="4:4" x14ac:dyDescent="0.25">
      <c r="D2600" s="190"/>
    </row>
    <row r="2601" spans="4:4" x14ac:dyDescent="0.25">
      <c r="D2601" s="190"/>
    </row>
    <row r="2602" spans="4:4" x14ac:dyDescent="0.25">
      <c r="D2602" s="190"/>
    </row>
    <row r="2603" spans="4:4" x14ac:dyDescent="0.25">
      <c r="D2603" s="190"/>
    </row>
    <row r="2604" spans="4:4" x14ac:dyDescent="0.25">
      <c r="D2604" s="190"/>
    </row>
    <row r="2605" spans="4:4" x14ac:dyDescent="0.25">
      <c r="D2605" s="190"/>
    </row>
    <row r="2606" spans="4:4" x14ac:dyDescent="0.25">
      <c r="D2606" s="190"/>
    </row>
    <row r="2607" spans="4:4" x14ac:dyDescent="0.25">
      <c r="D2607" s="190"/>
    </row>
    <row r="2608" spans="4:4" x14ac:dyDescent="0.25">
      <c r="D2608" s="190"/>
    </row>
    <row r="2609" spans="4:4" x14ac:dyDescent="0.25">
      <c r="D2609" s="190"/>
    </row>
    <row r="2610" spans="4:4" x14ac:dyDescent="0.25">
      <c r="D2610" s="190"/>
    </row>
    <row r="2611" spans="4:4" x14ac:dyDescent="0.25">
      <c r="D2611" s="190"/>
    </row>
    <row r="2612" spans="4:4" x14ac:dyDescent="0.25">
      <c r="D2612" s="190"/>
    </row>
    <row r="2613" spans="4:4" x14ac:dyDescent="0.25">
      <c r="D2613" s="190"/>
    </row>
    <row r="2614" spans="4:4" x14ac:dyDescent="0.25">
      <c r="D2614" s="190"/>
    </row>
    <row r="2615" spans="4:4" x14ac:dyDescent="0.25">
      <c r="D2615" s="190"/>
    </row>
    <row r="2616" spans="4:4" x14ac:dyDescent="0.25">
      <c r="D2616" s="190"/>
    </row>
    <row r="2617" spans="4:4" x14ac:dyDescent="0.25">
      <c r="D2617" s="190"/>
    </row>
    <row r="2618" spans="4:4" x14ac:dyDescent="0.25">
      <c r="D2618" s="190"/>
    </row>
    <row r="2619" spans="4:4" x14ac:dyDescent="0.25">
      <c r="D2619" s="190"/>
    </row>
    <row r="2620" spans="4:4" x14ac:dyDescent="0.25">
      <c r="D2620" s="190"/>
    </row>
    <row r="2621" spans="4:4" x14ac:dyDescent="0.25">
      <c r="D2621" s="190"/>
    </row>
    <row r="2622" spans="4:4" x14ac:dyDescent="0.25">
      <c r="D2622" s="190"/>
    </row>
    <row r="2623" spans="4:4" x14ac:dyDescent="0.25">
      <c r="D2623" s="190"/>
    </row>
    <row r="2624" spans="4:4" x14ac:dyDescent="0.25">
      <c r="D2624" s="190"/>
    </row>
    <row r="2625" spans="4:4" x14ac:dyDescent="0.25">
      <c r="D2625" s="190"/>
    </row>
    <row r="2626" spans="4:4" x14ac:dyDescent="0.25">
      <c r="D2626" s="190"/>
    </row>
    <row r="2627" spans="4:4" x14ac:dyDescent="0.25">
      <c r="D2627" s="190"/>
    </row>
    <row r="2628" spans="4:4" x14ac:dyDescent="0.25">
      <c r="D2628" s="190"/>
    </row>
    <row r="2629" spans="4:4" x14ac:dyDescent="0.25">
      <c r="D2629" s="190"/>
    </row>
    <row r="2630" spans="4:4" x14ac:dyDescent="0.25">
      <c r="D2630" s="190"/>
    </row>
    <row r="2631" spans="4:4" x14ac:dyDescent="0.25">
      <c r="D2631" s="190"/>
    </row>
    <row r="2632" spans="4:4" x14ac:dyDescent="0.25">
      <c r="D2632" s="190"/>
    </row>
    <row r="2633" spans="4:4" x14ac:dyDescent="0.25">
      <c r="D2633" s="190"/>
    </row>
    <row r="2634" spans="4:4" x14ac:dyDescent="0.25">
      <c r="D2634" s="190"/>
    </row>
    <row r="2635" spans="4:4" x14ac:dyDescent="0.25">
      <c r="D2635" s="190"/>
    </row>
    <row r="2636" spans="4:4" x14ac:dyDescent="0.25">
      <c r="D2636" s="190"/>
    </row>
    <row r="2637" spans="4:4" x14ac:dyDescent="0.25">
      <c r="D2637" s="190"/>
    </row>
    <row r="2638" spans="4:4" x14ac:dyDescent="0.25">
      <c r="D2638" s="190"/>
    </row>
    <row r="2639" spans="4:4" x14ac:dyDescent="0.25">
      <c r="D2639" s="190"/>
    </row>
    <row r="2640" spans="4:4" x14ac:dyDescent="0.25">
      <c r="D2640" s="190"/>
    </row>
    <row r="2641" spans="4:4" x14ac:dyDescent="0.25">
      <c r="D2641" s="190"/>
    </row>
    <row r="2642" spans="4:4" x14ac:dyDescent="0.25">
      <c r="D2642" s="190"/>
    </row>
    <row r="2643" spans="4:4" x14ac:dyDescent="0.25">
      <c r="D2643" s="190"/>
    </row>
    <row r="2644" spans="4:4" x14ac:dyDescent="0.25">
      <c r="D2644" s="190"/>
    </row>
    <row r="2645" spans="4:4" x14ac:dyDescent="0.25">
      <c r="D2645" s="190"/>
    </row>
    <row r="2646" spans="4:4" x14ac:dyDescent="0.25">
      <c r="D2646" s="190"/>
    </row>
    <row r="2647" spans="4:4" x14ac:dyDescent="0.25">
      <c r="D2647" s="190"/>
    </row>
    <row r="2648" spans="4:4" x14ac:dyDescent="0.25">
      <c r="D2648" s="190"/>
    </row>
    <row r="2649" spans="4:4" x14ac:dyDescent="0.25">
      <c r="D2649" s="190"/>
    </row>
    <row r="2650" spans="4:4" x14ac:dyDescent="0.25">
      <c r="D2650" s="190"/>
    </row>
    <row r="2651" spans="4:4" x14ac:dyDescent="0.25">
      <c r="D2651" s="190"/>
    </row>
    <row r="2652" spans="4:4" x14ac:dyDescent="0.25">
      <c r="D2652" s="190"/>
    </row>
    <row r="2653" spans="4:4" x14ac:dyDescent="0.25">
      <c r="D2653" s="190"/>
    </row>
    <row r="2654" spans="4:4" x14ac:dyDescent="0.25">
      <c r="D2654" s="190"/>
    </row>
    <row r="2655" spans="4:4" x14ac:dyDescent="0.25">
      <c r="D2655" s="190"/>
    </row>
    <row r="2656" spans="4:4" x14ac:dyDescent="0.25">
      <c r="D2656" s="190"/>
    </row>
    <row r="2657" spans="4:4" x14ac:dyDescent="0.25">
      <c r="D2657" s="190"/>
    </row>
    <row r="2658" spans="4:4" x14ac:dyDescent="0.25">
      <c r="D2658" s="190"/>
    </row>
    <row r="2659" spans="4:4" x14ac:dyDescent="0.25">
      <c r="D2659" s="190"/>
    </row>
    <row r="2660" spans="4:4" x14ac:dyDescent="0.25">
      <c r="D2660" s="190"/>
    </row>
    <row r="2661" spans="4:4" x14ac:dyDescent="0.25">
      <c r="D2661" s="190"/>
    </row>
    <row r="2662" spans="4:4" x14ac:dyDescent="0.25">
      <c r="D2662" s="190"/>
    </row>
    <row r="2663" spans="4:4" x14ac:dyDescent="0.25">
      <c r="D2663" s="190"/>
    </row>
    <row r="2664" spans="4:4" x14ac:dyDescent="0.25">
      <c r="D2664" s="190"/>
    </row>
    <row r="2665" spans="4:4" x14ac:dyDescent="0.25">
      <c r="D2665" s="190"/>
    </row>
    <row r="2666" spans="4:4" x14ac:dyDescent="0.25">
      <c r="D2666" s="190"/>
    </row>
    <row r="2667" spans="4:4" x14ac:dyDescent="0.25">
      <c r="D2667" s="190"/>
    </row>
    <row r="2668" spans="4:4" x14ac:dyDescent="0.25">
      <c r="D2668" s="190"/>
    </row>
    <row r="2669" spans="4:4" x14ac:dyDescent="0.25">
      <c r="D2669" s="190"/>
    </row>
    <row r="2670" spans="4:4" x14ac:dyDescent="0.25">
      <c r="D2670" s="190"/>
    </row>
    <row r="2671" spans="4:4" x14ac:dyDescent="0.25">
      <c r="D2671" s="190"/>
    </row>
    <row r="2672" spans="4:4" x14ac:dyDescent="0.25">
      <c r="D2672" s="190"/>
    </row>
    <row r="2673" spans="4:4" x14ac:dyDescent="0.25">
      <c r="D2673" s="190"/>
    </row>
    <row r="2674" spans="4:4" x14ac:dyDescent="0.25">
      <c r="D2674" s="190"/>
    </row>
    <row r="2675" spans="4:4" x14ac:dyDescent="0.25">
      <c r="D2675" s="190"/>
    </row>
    <row r="2676" spans="4:4" x14ac:dyDescent="0.25">
      <c r="D2676" s="190"/>
    </row>
    <row r="2677" spans="4:4" x14ac:dyDescent="0.25">
      <c r="D2677" s="190"/>
    </row>
    <row r="2678" spans="4:4" x14ac:dyDescent="0.25">
      <c r="D2678" s="190"/>
    </row>
    <row r="2679" spans="4:4" x14ac:dyDescent="0.25">
      <c r="D2679" s="190"/>
    </row>
    <row r="2680" spans="4:4" x14ac:dyDescent="0.25">
      <c r="D2680" s="190"/>
    </row>
    <row r="2681" spans="4:4" x14ac:dyDescent="0.25">
      <c r="D2681" s="190"/>
    </row>
    <row r="2682" spans="4:4" x14ac:dyDescent="0.25">
      <c r="D2682" s="190"/>
    </row>
    <row r="2683" spans="4:4" x14ac:dyDescent="0.25">
      <c r="D2683" s="190"/>
    </row>
    <row r="2684" spans="4:4" x14ac:dyDescent="0.25">
      <c r="D2684" s="190"/>
    </row>
    <row r="2685" spans="4:4" x14ac:dyDescent="0.25">
      <c r="D2685" s="190"/>
    </row>
    <row r="2686" spans="4:4" x14ac:dyDescent="0.25">
      <c r="D2686" s="190"/>
    </row>
    <row r="2687" spans="4:4" x14ac:dyDescent="0.25">
      <c r="D2687" s="190"/>
    </row>
    <row r="2688" spans="4:4" x14ac:dyDescent="0.25">
      <c r="D2688" s="190"/>
    </row>
    <row r="2689" spans="4:4" x14ac:dyDescent="0.25">
      <c r="D2689" s="190"/>
    </row>
    <row r="2690" spans="4:4" x14ac:dyDescent="0.25">
      <c r="D2690" s="190"/>
    </row>
    <row r="2691" spans="4:4" x14ac:dyDescent="0.25">
      <c r="D2691" s="190"/>
    </row>
    <row r="2692" spans="4:4" x14ac:dyDescent="0.25">
      <c r="D2692" s="190"/>
    </row>
    <row r="2693" spans="4:4" x14ac:dyDescent="0.25">
      <c r="D2693" s="190"/>
    </row>
    <row r="2694" spans="4:4" x14ac:dyDescent="0.25">
      <c r="D2694" s="190"/>
    </row>
    <row r="2695" spans="4:4" x14ac:dyDescent="0.25">
      <c r="D2695" s="190"/>
    </row>
    <row r="2696" spans="4:4" x14ac:dyDescent="0.25">
      <c r="D2696" s="190"/>
    </row>
    <row r="2697" spans="4:4" x14ac:dyDescent="0.25">
      <c r="D2697" s="190"/>
    </row>
    <row r="2698" spans="4:4" x14ac:dyDescent="0.25">
      <c r="D2698" s="190"/>
    </row>
    <row r="2699" spans="4:4" x14ac:dyDescent="0.25">
      <c r="D2699" s="190"/>
    </row>
    <row r="2700" spans="4:4" x14ac:dyDescent="0.25">
      <c r="D2700" s="190"/>
    </row>
    <row r="2701" spans="4:4" x14ac:dyDescent="0.25">
      <c r="D2701" s="190"/>
    </row>
    <row r="2702" spans="4:4" x14ac:dyDescent="0.25">
      <c r="D2702" s="190"/>
    </row>
    <row r="2703" spans="4:4" x14ac:dyDescent="0.25">
      <c r="D2703" s="190"/>
    </row>
    <row r="2704" spans="4:4" x14ac:dyDescent="0.25">
      <c r="D2704" s="190"/>
    </row>
    <row r="2705" spans="4:4" x14ac:dyDescent="0.25">
      <c r="D2705" s="190"/>
    </row>
    <row r="2706" spans="4:4" x14ac:dyDescent="0.25">
      <c r="D2706" s="190"/>
    </row>
    <row r="2707" spans="4:4" x14ac:dyDescent="0.25">
      <c r="D2707" s="190"/>
    </row>
    <row r="2708" spans="4:4" x14ac:dyDescent="0.25">
      <c r="D2708" s="190"/>
    </row>
    <row r="2709" spans="4:4" x14ac:dyDescent="0.25">
      <c r="D2709" s="190"/>
    </row>
    <row r="2710" spans="4:4" x14ac:dyDescent="0.25">
      <c r="D2710" s="190"/>
    </row>
    <row r="2711" spans="4:4" x14ac:dyDescent="0.25">
      <c r="D2711" s="190"/>
    </row>
    <row r="2712" spans="4:4" x14ac:dyDescent="0.25">
      <c r="D2712" s="190"/>
    </row>
    <row r="2713" spans="4:4" x14ac:dyDescent="0.25">
      <c r="D2713" s="190"/>
    </row>
    <row r="2714" spans="4:4" x14ac:dyDescent="0.25">
      <c r="D2714" s="190"/>
    </row>
    <row r="2715" spans="4:4" x14ac:dyDescent="0.25">
      <c r="D2715" s="190"/>
    </row>
    <row r="2716" spans="4:4" x14ac:dyDescent="0.25">
      <c r="D2716" s="190"/>
    </row>
    <row r="2717" spans="4:4" x14ac:dyDescent="0.25">
      <c r="D2717" s="190"/>
    </row>
    <row r="2718" spans="4:4" x14ac:dyDescent="0.25">
      <c r="D2718" s="190"/>
    </row>
    <row r="2719" spans="4:4" x14ac:dyDescent="0.25">
      <c r="D2719" s="190"/>
    </row>
    <row r="2720" spans="4:4" x14ac:dyDescent="0.25">
      <c r="D2720" s="190"/>
    </row>
    <row r="2721" spans="4:4" x14ac:dyDescent="0.25">
      <c r="D2721" s="190"/>
    </row>
    <row r="2722" spans="4:4" x14ac:dyDescent="0.25">
      <c r="D2722" s="190"/>
    </row>
    <row r="2723" spans="4:4" x14ac:dyDescent="0.25">
      <c r="D2723" s="190"/>
    </row>
    <row r="2724" spans="4:4" x14ac:dyDescent="0.25">
      <c r="D2724" s="190"/>
    </row>
    <row r="2725" spans="4:4" x14ac:dyDescent="0.25">
      <c r="D2725" s="190"/>
    </row>
    <row r="2726" spans="4:4" x14ac:dyDescent="0.25">
      <c r="D2726" s="190"/>
    </row>
    <row r="2727" spans="4:4" x14ac:dyDescent="0.25">
      <c r="D2727" s="190"/>
    </row>
    <row r="2728" spans="4:4" x14ac:dyDescent="0.25">
      <c r="D2728" s="190"/>
    </row>
    <row r="2729" spans="4:4" x14ac:dyDescent="0.25">
      <c r="D2729" s="190"/>
    </row>
    <row r="2730" spans="4:4" x14ac:dyDescent="0.25">
      <c r="D2730" s="190"/>
    </row>
    <row r="2731" spans="4:4" x14ac:dyDescent="0.25">
      <c r="D2731" s="190"/>
    </row>
    <row r="2732" spans="4:4" x14ac:dyDescent="0.25">
      <c r="D2732" s="190"/>
    </row>
    <row r="2733" spans="4:4" x14ac:dyDescent="0.25">
      <c r="D2733" s="190"/>
    </row>
    <row r="2734" spans="4:4" x14ac:dyDescent="0.25">
      <c r="D2734" s="190"/>
    </row>
    <row r="2735" spans="4:4" x14ac:dyDescent="0.25">
      <c r="D2735" s="190"/>
    </row>
    <row r="2736" spans="4:4" x14ac:dyDescent="0.25">
      <c r="D2736" s="190"/>
    </row>
    <row r="2737" spans="4:4" x14ac:dyDescent="0.25">
      <c r="D2737" s="190"/>
    </row>
    <row r="2738" spans="4:4" x14ac:dyDescent="0.25">
      <c r="D2738" s="190"/>
    </row>
    <row r="2739" spans="4:4" x14ac:dyDescent="0.25">
      <c r="D2739" s="190"/>
    </row>
    <row r="2740" spans="4:4" x14ac:dyDescent="0.25">
      <c r="D2740" s="190"/>
    </row>
    <row r="2741" spans="4:4" x14ac:dyDescent="0.25">
      <c r="D2741" s="190"/>
    </row>
    <row r="2742" spans="4:4" x14ac:dyDescent="0.25">
      <c r="D2742" s="190"/>
    </row>
    <row r="2743" spans="4:4" x14ac:dyDescent="0.25">
      <c r="D2743" s="190"/>
    </row>
    <row r="2744" spans="4:4" x14ac:dyDescent="0.25">
      <c r="D2744" s="190"/>
    </row>
    <row r="2745" spans="4:4" x14ac:dyDescent="0.25">
      <c r="D2745" s="190"/>
    </row>
    <row r="2746" spans="4:4" x14ac:dyDescent="0.25">
      <c r="D2746" s="190"/>
    </row>
    <row r="2747" spans="4:4" x14ac:dyDescent="0.25">
      <c r="D2747" s="190"/>
    </row>
    <row r="2748" spans="4:4" x14ac:dyDescent="0.25">
      <c r="D2748" s="190"/>
    </row>
    <row r="2749" spans="4:4" x14ac:dyDescent="0.25">
      <c r="D2749" s="190"/>
    </row>
    <row r="2750" spans="4:4" x14ac:dyDescent="0.25">
      <c r="D2750" s="190"/>
    </row>
    <row r="2751" spans="4:4" x14ac:dyDescent="0.25">
      <c r="D2751" s="190"/>
    </row>
    <row r="2752" spans="4:4" x14ac:dyDescent="0.25">
      <c r="D2752" s="190"/>
    </row>
    <row r="2753" spans="4:4" x14ac:dyDescent="0.25">
      <c r="D2753" s="190"/>
    </row>
    <row r="2754" spans="4:4" x14ac:dyDescent="0.25">
      <c r="D2754" s="190"/>
    </row>
    <row r="2755" spans="4:4" x14ac:dyDescent="0.25">
      <c r="D2755" s="190"/>
    </row>
    <row r="2756" spans="4:4" x14ac:dyDescent="0.25">
      <c r="D2756" s="190"/>
    </row>
    <row r="2757" spans="4:4" x14ac:dyDescent="0.25">
      <c r="D2757" s="190"/>
    </row>
    <row r="2758" spans="4:4" x14ac:dyDescent="0.25">
      <c r="D2758" s="190"/>
    </row>
    <row r="2759" spans="4:4" x14ac:dyDescent="0.25">
      <c r="D2759" s="190"/>
    </row>
    <row r="2760" spans="4:4" x14ac:dyDescent="0.25">
      <c r="D2760" s="190"/>
    </row>
    <row r="2761" spans="4:4" x14ac:dyDescent="0.25">
      <c r="D2761" s="190"/>
    </row>
    <row r="2762" spans="4:4" x14ac:dyDescent="0.25">
      <c r="D2762" s="190"/>
    </row>
    <row r="2763" spans="4:4" x14ac:dyDescent="0.25">
      <c r="D2763" s="190"/>
    </row>
    <row r="2764" spans="4:4" x14ac:dyDescent="0.25">
      <c r="D2764" s="190"/>
    </row>
    <row r="2765" spans="4:4" x14ac:dyDescent="0.25">
      <c r="D2765" s="190"/>
    </row>
    <row r="2766" spans="4:4" x14ac:dyDescent="0.25">
      <c r="D2766" s="190"/>
    </row>
    <row r="2767" spans="4:4" x14ac:dyDescent="0.25">
      <c r="D2767" s="190"/>
    </row>
    <row r="2768" spans="4:4" x14ac:dyDescent="0.25">
      <c r="D2768" s="190"/>
    </row>
    <row r="2769" spans="4:4" x14ac:dyDescent="0.25">
      <c r="D2769" s="190"/>
    </row>
    <row r="2770" spans="4:4" x14ac:dyDescent="0.25">
      <c r="D2770" s="190"/>
    </row>
    <row r="2771" spans="4:4" x14ac:dyDescent="0.25">
      <c r="D2771" s="190"/>
    </row>
    <row r="2772" spans="4:4" x14ac:dyDescent="0.25">
      <c r="D2772" s="190"/>
    </row>
    <row r="2773" spans="4:4" x14ac:dyDescent="0.25">
      <c r="D2773" s="190"/>
    </row>
    <row r="2774" spans="4:4" x14ac:dyDescent="0.25">
      <c r="D2774" s="190"/>
    </row>
    <row r="2775" spans="4:4" x14ac:dyDescent="0.25">
      <c r="D2775" s="190"/>
    </row>
    <row r="2776" spans="4:4" x14ac:dyDescent="0.25">
      <c r="D2776" s="190"/>
    </row>
    <row r="2777" spans="4:4" x14ac:dyDescent="0.25">
      <c r="D2777" s="190"/>
    </row>
    <row r="2778" spans="4:4" x14ac:dyDescent="0.25">
      <c r="D2778" s="190"/>
    </row>
    <row r="2779" spans="4:4" x14ac:dyDescent="0.25">
      <c r="D2779" s="190"/>
    </row>
    <row r="2780" spans="4:4" x14ac:dyDescent="0.25">
      <c r="D2780" s="190"/>
    </row>
    <row r="2781" spans="4:4" x14ac:dyDescent="0.25">
      <c r="D2781" s="190"/>
    </row>
    <row r="2782" spans="4:4" x14ac:dyDescent="0.25">
      <c r="D2782" s="190"/>
    </row>
    <row r="2783" spans="4:4" x14ac:dyDescent="0.25">
      <c r="D2783" s="190"/>
    </row>
    <row r="2784" spans="4:4" x14ac:dyDescent="0.25">
      <c r="D2784" s="190"/>
    </row>
    <row r="2785" spans="4:4" x14ac:dyDescent="0.25">
      <c r="D2785" s="190"/>
    </row>
    <row r="2786" spans="4:4" x14ac:dyDescent="0.25">
      <c r="D2786" s="190"/>
    </row>
    <row r="2787" spans="4:4" x14ac:dyDescent="0.25">
      <c r="D2787" s="190"/>
    </row>
    <row r="2788" spans="4:4" x14ac:dyDescent="0.25">
      <c r="D2788" s="190"/>
    </row>
    <row r="2789" spans="4:4" x14ac:dyDescent="0.25">
      <c r="D2789" s="190"/>
    </row>
    <row r="2790" spans="4:4" x14ac:dyDescent="0.25">
      <c r="D2790" s="190"/>
    </row>
    <row r="2791" spans="4:4" x14ac:dyDescent="0.25">
      <c r="D2791" s="190"/>
    </row>
    <row r="2792" spans="4:4" x14ac:dyDescent="0.25">
      <c r="D2792" s="190"/>
    </row>
    <row r="2793" spans="4:4" x14ac:dyDescent="0.25">
      <c r="D2793" s="190"/>
    </row>
    <row r="2794" spans="4:4" x14ac:dyDescent="0.25">
      <c r="D2794" s="190"/>
    </row>
    <row r="2795" spans="4:4" x14ac:dyDescent="0.25">
      <c r="D2795" s="190"/>
    </row>
    <row r="2796" spans="4:4" x14ac:dyDescent="0.25">
      <c r="D2796" s="190"/>
    </row>
    <row r="2797" spans="4:4" x14ac:dyDescent="0.25">
      <c r="D2797" s="190"/>
    </row>
    <row r="2798" spans="4:4" x14ac:dyDescent="0.25">
      <c r="D2798" s="190"/>
    </row>
    <row r="2799" spans="4:4" x14ac:dyDescent="0.25">
      <c r="D2799" s="190"/>
    </row>
    <row r="2800" spans="4:4" x14ac:dyDescent="0.25">
      <c r="D2800" s="190"/>
    </row>
    <row r="2801" spans="4:4" x14ac:dyDescent="0.25">
      <c r="D2801" s="190"/>
    </row>
    <row r="2802" spans="4:4" x14ac:dyDescent="0.25">
      <c r="D2802" s="190"/>
    </row>
    <row r="2803" spans="4:4" x14ac:dyDescent="0.25">
      <c r="D2803" s="190"/>
    </row>
    <row r="2804" spans="4:4" x14ac:dyDescent="0.25">
      <c r="D2804" s="190"/>
    </row>
    <row r="2805" spans="4:4" x14ac:dyDescent="0.25">
      <c r="D2805" s="190"/>
    </row>
    <row r="2806" spans="4:4" x14ac:dyDescent="0.25">
      <c r="D2806" s="190"/>
    </row>
    <row r="2807" spans="4:4" x14ac:dyDescent="0.25">
      <c r="D2807" s="190"/>
    </row>
    <row r="2808" spans="4:4" x14ac:dyDescent="0.25">
      <c r="D2808" s="190"/>
    </row>
    <row r="2809" spans="4:4" x14ac:dyDescent="0.25">
      <c r="D2809" s="190"/>
    </row>
    <row r="2810" spans="4:4" x14ac:dyDescent="0.25">
      <c r="D2810" s="190"/>
    </row>
    <row r="2811" spans="4:4" x14ac:dyDescent="0.25">
      <c r="D2811" s="190"/>
    </row>
    <row r="2812" spans="4:4" x14ac:dyDescent="0.25">
      <c r="D2812" s="190"/>
    </row>
    <row r="2813" spans="4:4" x14ac:dyDescent="0.25">
      <c r="D2813" s="190"/>
    </row>
    <row r="2814" spans="4:4" x14ac:dyDescent="0.25">
      <c r="D2814" s="190"/>
    </row>
    <row r="2815" spans="4:4" x14ac:dyDescent="0.25">
      <c r="D2815" s="190"/>
    </row>
    <row r="2816" spans="4:4" x14ac:dyDescent="0.25">
      <c r="D2816" s="190"/>
    </row>
    <row r="2817" spans="4:4" x14ac:dyDescent="0.25">
      <c r="D2817" s="190"/>
    </row>
    <row r="2818" spans="4:4" x14ac:dyDescent="0.25">
      <c r="D2818" s="190"/>
    </row>
    <row r="2819" spans="4:4" x14ac:dyDescent="0.25">
      <c r="D2819" s="190"/>
    </row>
    <row r="2820" spans="4:4" x14ac:dyDescent="0.25">
      <c r="D2820" s="190"/>
    </row>
    <row r="2821" spans="4:4" x14ac:dyDescent="0.25">
      <c r="D2821" s="190"/>
    </row>
    <row r="2822" spans="4:4" x14ac:dyDescent="0.25">
      <c r="D2822" s="190"/>
    </row>
    <row r="2823" spans="4:4" x14ac:dyDescent="0.25">
      <c r="D2823" s="190"/>
    </row>
    <row r="2824" spans="4:4" x14ac:dyDescent="0.25">
      <c r="D2824" s="190"/>
    </row>
    <row r="2825" spans="4:4" x14ac:dyDescent="0.25">
      <c r="D2825" s="190"/>
    </row>
    <row r="2826" spans="4:4" x14ac:dyDescent="0.25">
      <c r="D2826" s="190"/>
    </row>
    <row r="2827" spans="4:4" x14ac:dyDescent="0.25">
      <c r="D2827" s="190"/>
    </row>
    <row r="2828" spans="4:4" x14ac:dyDescent="0.25">
      <c r="D2828" s="190"/>
    </row>
    <row r="2829" spans="4:4" x14ac:dyDescent="0.25">
      <c r="D2829" s="190"/>
    </row>
    <row r="2830" spans="4:4" x14ac:dyDescent="0.25">
      <c r="D2830" s="190"/>
    </row>
    <row r="2831" spans="4:4" x14ac:dyDescent="0.25">
      <c r="D2831" s="190"/>
    </row>
    <row r="2832" spans="4:4" x14ac:dyDescent="0.25">
      <c r="D2832" s="190"/>
    </row>
    <row r="2833" spans="4:4" x14ac:dyDescent="0.25">
      <c r="D2833" s="190"/>
    </row>
    <row r="2834" spans="4:4" x14ac:dyDescent="0.25">
      <c r="D2834" s="190"/>
    </row>
    <row r="2835" spans="4:4" x14ac:dyDescent="0.25">
      <c r="D2835" s="190"/>
    </row>
    <row r="2836" spans="4:4" x14ac:dyDescent="0.25">
      <c r="D2836" s="190"/>
    </row>
    <row r="2837" spans="4:4" x14ac:dyDescent="0.25">
      <c r="D2837" s="190"/>
    </row>
    <row r="2838" spans="4:4" x14ac:dyDescent="0.25">
      <c r="D2838" s="190"/>
    </row>
    <row r="2839" spans="4:4" x14ac:dyDescent="0.25">
      <c r="D2839" s="190"/>
    </row>
    <row r="2840" spans="4:4" x14ac:dyDescent="0.25">
      <c r="D2840" s="190"/>
    </row>
    <row r="2841" spans="4:4" x14ac:dyDescent="0.25">
      <c r="D2841" s="190"/>
    </row>
    <row r="2842" spans="4:4" x14ac:dyDescent="0.25">
      <c r="D2842" s="190"/>
    </row>
    <row r="2843" spans="4:4" x14ac:dyDescent="0.25">
      <c r="D2843" s="190"/>
    </row>
    <row r="2844" spans="4:4" x14ac:dyDescent="0.25">
      <c r="D2844" s="190"/>
    </row>
    <row r="2845" spans="4:4" x14ac:dyDescent="0.25">
      <c r="D2845" s="190"/>
    </row>
    <row r="2846" spans="4:4" x14ac:dyDescent="0.25">
      <c r="D2846" s="190"/>
    </row>
    <row r="2847" spans="4:4" x14ac:dyDescent="0.25">
      <c r="D2847" s="190"/>
    </row>
    <row r="2848" spans="4:4" x14ac:dyDescent="0.25">
      <c r="D2848" s="190"/>
    </row>
    <row r="2849" spans="4:4" x14ac:dyDescent="0.25">
      <c r="D2849" s="190"/>
    </row>
    <row r="2850" spans="4:4" x14ac:dyDescent="0.25">
      <c r="D2850" s="190"/>
    </row>
    <row r="2851" spans="4:4" x14ac:dyDescent="0.25">
      <c r="D2851" s="190"/>
    </row>
    <row r="2852" spans="4:4" x14ac:dyDescent="0.25">
      <c r="D2852" s="190"/>
    </row>
    <row r="2853" spans="4:4" x14ac:dyDescent="0.25">
      <c r="D2853" s="190"/>
    </row>
    <row r="2854" spans="4:4" x14ac:dyDescent="0.25">
      <c r="D2854" s="190"/>
    </row>
    <row r="2855" spans="4:4" x14ac:dyDescent="0.25">
      <c r="D2855" s="190"/>
    </row>
    <row r="2856" spans="4:4" x14ac:dyDescent="0.25">
      <c r="D2856" s="190"/>
    </row>
    <row r="2857" spans="4:4" x14ac:dyDescent="0.25">
      <c r="D2857" s="190"/>
    </row>
    <row r="2858" spans="4:4" x14ac:dyDescent="0.25">
      <c r="D2858" s="190"/>
    </row>
    <row r="2859" spans="4:4" x14ac:dyDescent="0.25">
      <c r="D2859" s="190"/>
    </row>
    <row r="2860" spans="4:4" x14ac:dyDescent="0.25">
      <c r="D2860" s="190"/>
    </row>
    <row r="2861" spans="4:4" x14ac:dyDescent="0.25">
      <c r="D2861" s="190"/>
    </row>
    <row r="2862" spans="4:4" x14ac:dyDescent="0.25">
      <c r="D2862" s="190"/>
    </row>
    <row r="2863" spans="4:4" x14ac:dyDescent="0.25">
      <c r="D2863" s="190"/>
    </row>
    <row r="2864" spans="4:4" x14ac:dyDescent="0.25">
      <c r="D2864" s="190"/>
    </row>
    <row r="2865" spans="4:4" x14ac:dyDescent="0.25">
      <c r="D2865" s="190"/>
    </row>
    <row r="2866" spans="4:4" x14ac:dyDescent="0.25">
      <c r="D2866" s="190"/>
    </row>
    <row r="2867" spans="4:4" x14ac:dyDescent="0.25">
      <c r="D2867" s="190"/>
    </row>
    <row r="2868" spans="4:4" x14ac:dyDescent="0.25">
      <c r="D2868" s="190"/>
    </row>
    <row r="2869" spans="4:4" x14ac:dyDescent="0.25">
      <c r="D2869" s="190"/>
    </row>
    <row r="2870" spans="4:4" x14ac:dyDescent="0.25">
      <c r="D2870" s="190"/>
    </row>
    <row r="2871" spans="4:4" x14ac:dyDescent="0.25">
      <c r="D2871" s="190"/>
    </row>
    <row r="2872" spans="4:4" x14ac:dyDescent="0.25">
      <c r="D2872" s="190"/>
    </row>
    <row r="2873" spans="4:4" x14ac:dyDescent="0.25">
      <c r="D2873" s="190"/>
    </row>
    <row r="2874" spans="4:4" x14ac:dyDescent="0.25">
      <c r="D2874" s="190"/>
    </row>
    <row r="2875" spans="4:4" x14ac:dyDescent="0.25">
      <c r="D2875" s="190"/>
    </row>
    <row r="2876" spans="4:4" x14ac:dyDescent="0.25">
      <c r="D2876" s="190"/>
    </row>
    <row r="2877" spans="4:4" x14ac:dyDescent="0.25">
      <c r="D2877" s="190"/>
    </row>
    <row r="2878" spans="4:4" x14ac:dyDescent="0.25">
      <c r="D2878" s="190"/>
    </row>
    <row r="2879" spans="4:4" x14ac:dyDescent="0.25">
      <c r="D2879" s="190"/>
    </row>
    <row r="2880" spans="4:4" x14ac:dyDescent="0.25">
      <c r="D2880" s="190"/>
    </row>
    <row r="2881" spans="4:4" x14ac:dyDescent="0.25">
      <c r="D2881" s="190"/>
    </row>
    <row r="2882" spans="4:4" x14ac:dyDescent="0.25">
      <c r="D2882" s="190"/>
    </row>
    <row r="2883" spans="4:4" x14ac:dyDescent="0.25">
      <c r="D2883" s="190"/>
    </row>
    <row r="2884" spans="4:4" x14ac:dyDescent="0.25">
      <c r="D2884" s="190"/>
    </row>
    <row r="2885" spans="4:4" x14ac:dyDescent="0.25">
      <c r="D2885" s="190"/>
    </row>
    <row r="2886" spans="4:4" x14ac:dyDescent="0.25">
      <c r="D2886" s="190"/>
    </row>
    <row r="2887" spans="4:4" x14ac:dyDescent="0.25">
      <c r="D2887" s="190"/>
    </row>
    <row r="2888" spans="4:4" x14ac:dyDescent="0.25">
      <c r="D2888" s="190"/>
    </row>
    <row r="2889" spans="4:4" x14ac:dyDescent="0.25">
      <c r="D2889" s="190"/>
    </row>
    <row r="2890" spans="4:4" x14ac:dyDescent="0.25">
      <c r="D2890" s="190"/>
    </row>
    <row r="2891" spans="4:4" x14ac:dyDescent="0.25">
      <c r="D2891" s="190"/>
    </row>
    <row r="2892" spans="4:4" x14ac:dyDescent="0.25">
      <c r="D2892" s="190"/>
    </row>
    <row r="2893" spans="4:4" x14ac:dyDescent="0.25">
      <c r="D2893" s="190"/>
    </row>
    <row r="2894" spans="4:4" x14ac:dyDescent="0.25">
      <c r="D2894" s="190"/>
    </row>
    <row r="2895" spans="4:4" x14ac:dyDescent="0.25">
      <c r="D2895" s="190"/>
    </row>
    <row r="2896" spans="4:4" x14ac:dyDescent="0.25">
      <c r="D2896" s="190"/>
    </row>
    <row r="2897" spans="4:4" x14ac:dyDescent="0.25">
      <c r="D2897" s="190"/>
    </row>
    <row r="2898" spans="4:4" x14ac:dyDescent="0.25">
      <c r="D2898" s="190"/>
    </row>
    <row r="2899" spans="4:4" x14ac:dyDescent="0.25">
      <c r="D2899" s="190"/>
    </row>
    <row r="2900" spans="4:4" x14ac:dyDescent="0.25">
      <c r="D2900" s="190"/>
    </row>
    <row r="2901" spans="4:4" x14ac:dyDescent="0.25">
      <c r="D2901" s="190"/>
    </row>
    <row r="2902" spans="4:4" x14ac:dyDescent="0.25">
      <c r="D2902" s="190"/>
    </row>
    <row r="2903" spans="4:4" x14ac:dyDescent="0.25">
      <c r="D2903" s="190"/>
    </row>
    <row r="2904" spans="4:4" x14ac:dyDescent="0.25">
      <c r="D2904" s="190"/>
    </row>
    <row r="2905" spans="4:4" x14ac:dyDescent="0.25">
      <c r="D2905" s="190"/>
    </row>
    <row r="2906" spans="4:4" x14ac:dyDescent="0.25">
      <c r="D2906" s="190"/>
    </row>
    <row r="2907" spans="4:4" x14ac:dyDescent="0.25">
      <c r="D2907" s="190"/>
    </row>
    <row r="2908" spans="4:4" x14ac:dyDescent="0.25">
      <c r="D2908" s="190"/>
    </row>
    <row r="2909" spans="4:4" x14ac:dyDescent="0.25">
      <c r="D2909" s="190"/>
    </row>
    <row r="2910" spans="4:4" x14ac:dyDescent="0.25">
      <c r="D2910" s="190"/>
    </row>
    <row r="2911" spans="4:4" x14ac:dyDescent="0.25">
      <c r="D2911" s="190"/>
    </row>
    <row r="2912" spans="4:4" x14ac:dyDescent="0.25">
      <c r="D2912" s="190"/>
    </row>
    <row r="2913" spans="4:4" x14ac:dyDescent="0.25">
      <c r="D2913" s="190"/>
    </row>
    <row r="2914" spans="4:4" x14ac:dyDescent="0.25">
      <c r="D2914" s="190"/>
    </row>
    <row r="2915" spans="4:4" x14ac:dyDescent="0.25">
      <c r="D2915" s="190"/>
    </row>
    <row r="2916" spans="4:4" x14ac:dyDescent="0.25">
      <c r="D2916" s="190"/>
    </row>
    <row r="2917" spans="4:4" x14ac:dyDescent="0.25">
      <c r="D2917" s="190"/>
    </row>
    <row r="2918" spans="4:4" x14ac:dyDescent="0.25">
      <c r="D2918" s="190"/>
    </row>
    <row r="2919" spans="4:4" x14ac:dyDescent="0.25">
      <c r="D2919" s="190"/>
    </row>
    <row r="2920" spans="4:4" x14ac:dyDescent="0.25">
      <c r="D2920" s="190"/>
    </row>
    <row r="2921" spans="4:4" x14ac:dyDescent="0.25">
      <c r="D2921" s="190"/>
    </row>
    <row r="2922" spans="4:4" x14ac:dyDescent="0.25">
      <c r="D2922" s="190"/>
    </row>
    <row r="2923" spans="4:4" x14ac:dyDescent="0.25">
      <c r="D2923" s="190"/>
    </row>
    <row r="2924" spans="4:4" x14ac:dyDescent="0.25">
      <c r="D2924" s="190"/>
    </row>
    <row r="2925" spans="4:4" x14ac:dyDescent="0.25">
      <c r="D2925" s="190"/>
    </row>
    <row r="2926" spans="4:4" x14ac:dyDescent="0.25">
      <c r="D2926" s="190"/>
    </row>
    <row r="2927" spans="4:4" x14ac:dyDescent="0.25">
      <c r="D2927" s="190"/>
    </row>
    <row r="2928" spans="4:4" x14ac:dyDescent="0.25">
      <c r="D2928" s="190"/>
    </row>
    <row r="2929" spans="4:4" x14ac:dyDescent="0.25">
      <c r="D2929" s="190"/>
    </row>
    <row r="2930" spans="4:4" x14ac:dyDescent="0.25">
      <c r="D2930" s="190"/>
    </row>
    <row r="2931" spans="4:4" x14ac:dyDescent="0.25">
      <c r="D2931" s="190"/>
    </row>
    <row r="2932" spans="4:4" x14ac:dyDescent="0.25">
      <c r="D2932" s="190"/>
    </row>
    <row r="2933" spans="4:4" x14ac:dyDescent="0.25">
      <c r="D2933" s="190"/>
    </row>
    <row r="2934" spans="4:4" x14ac:dyDescent="0.25">
      <c r="D2934" s="190"/>
    </row>
    <row r="2935" spans="4:4" x14ac:dyDescent="0.25">
      <c r="D2935" s="190"/>
    </row>
    <row r="2936" spans="4:4" x14ac:dyDescent="0.25">
      <c r="D2936" s="190"/>
    </row>
    <row r="2937" spans="4:4" x14ac:dyDescent="0.25">
      <c r="D2937" s="190"/>
    </row>
    <row r="2938" spans="4:4" x14ac:dyDescent="0.25">
      <c r="D2938" s="190"/>
    </row>
    <row r="2939" spans="4:4" x14ac:dyDescent="0.25">
      <c r="D2939" s="190"/>
    </row>
    <row r="2940" spans="4:4" x14ac:dyDescent="0.25">
      <c r="D2940" s="190"/>
    </row>
    <row r="2941" spans="4:4" x14ac:dyDescent="0.25">
      <c r="D2941" s="190"/>
    </row>
    <row r="2942" spans="4:4" x14ac:dyDescent="0.25">
      <c r="D2942" s="190"/>
    </row>
    <row r="2943" spans="4:4" x14ac:dyDescent="0.25">
      <c r="D2943" s="190"/>
    </row>
    <row r="2944" spans="4:4" x14ac:dyDescent="0.25">
      <c r="D2944" s="190"/>
    </row>
    <row r="2945" spans="4:4" x14ac:dyDescent="0.25">
      <c r="D2945" s="190"/>
    </row>
    <row r="2946" spans="4:4" x14ac:dyDescent="0.25">
      <c r="D2946" s="190"/>
    </row>
    <row r="2947" spans="4:4" x14ac:dyDescent="0.25">
      <c r="D2947" s="190"/>
    </row>
    <row r="2948" spans="4:4" x14ac:dyDescent="0.25">
      <c r="D2948" s="190"/>
    </row>
    <row r="2949" spans="4:4" x14ac:dyDescent="0.25">
      <c r="D2949" s="190"/>
    </row>
    <row r="2950" spans="4:4" x14ac:dyDescent="0.25">
      <c r="D2950" s="190"/>
    </row>
    <row r="2951" spans="4:4" x14ac:dyDescent="0.25">
      <c r="D2951" s="190"/>
    </row>
    <row r="2952" spans="4:4" x14ac:dyDescent="0.25">
      <c r="D2952" s="190"/>
    </row>
    <row r="2953" spans="4:4" x14ac:dyDescent="0.25">
      <c r="D2953" s="190"/>
    </row>
    <row r="2954" spans="4:4" x14ac:dyDescent="0.25">
      <c r="D2954" s="190"/>
    </row>
    <row r="2955" spans="4:4" x14ac:dyDescent="0.25">
      <c r="D2955" s="190"/>
    </row>
    <row r="2956" spans="4:4" x14ac:dyDescent="0.25">
      <c r="D2956" s="190"/>
    </row>
    <row r="2957" spans="4:4" x14ac:dyDescent="0.25">
      <c r="D2957" s="190"/>
    </row>
    <row r="2958" spans="4:4" x14ac:dyDescent="0.25">
      <c r="D2958" s="190"/>
    </row>
    <row r="2959" spans="4:4" x14ac:dyDescent="0.25">
      <c r="D2959" s="190"/>
    </row>
    <row r="2960" spans="4:4" x14ac:dyDescent="0.25">
      <c r="D2960" s="190"/>
    </row>
    <row r="2961" spans="4:4" x14ac:dyDescent="0.25">
      <c r="D2961" s="190"/>
    </row>
    <row r="2962" spans="4:4" x14ac:dyDescent="0.25">
      <c r="D2962" s="190"/>
    </row>
    <row r="2963" spans="4:4" x14ac:dyDescent="0.25">
      <c r="D2963" s="190"/>
    </row>
    <row r="2964" spans="4:4" x14ac:dyDescent="0.25">
      <c r="D2964" s="190"/>
    </row>
    <row r="2965" spans="4:4" x14ac:dyDescent="0.25">
      <c r="D2965" s="190"/>
    </row>
    <row r="2966" spans="4:4" x14ac:dyDescent="0.25">
      <c r="D2966" s="190"/>
    </row>
    <row r="2967" spans="4:4" x14ac:dyDescent="0.25">
      <c r="D2967" s="190"/>
    </row>
    <row r="2968" spans="4:4" x14ac:dyDescent="0.25">
      <c r="D2968" s="190"/>
    </row>
    <row r="2969" spans="4:4" x14ac:dyDescent="0.25">
      <c r="D2969" s="190"/>
    </row>
    <row r="2970" spans="4:4" x14ac:dyDescent="0.25">
      <c r="D2970" s="190"/>
    </row>
    <row r="2971" spans="4:4" x14ac:dyDescent="0.25">
      <c r="D2971" s="190"/>
    </row>
    <row r="2972" spans="4:4" x14ac:dyDescent="0.25">
      <c r="D2972" s="190"/>
    </row>
    <row r="2973" spans="4:4" x14ac:dyDescent="0.25">
      <c r="D2973" s="190"/>
    </row>
    <row r="2974" spans="4:4" x14ac:dyDescent="0.25">
      <c r="D2974" s="190"/>
    </row>
    <row r="2975" spans="4:4" x14ac:dyDescent="0.25">
      <c r="D2975" s="190"/>
    </row>
    <row r="2976" spans="4:4" x14ac:dyDescent="0.25">
      <c r="D2976" s="190"/>
    </row>
    <row r="2977" spans="4:4" x14ac:dyDescent="0.25">
      <c r="D2977" s="190"/>
    </row>
    <row r="2978" spans="4:4" x14ac:dyDescent="0.25">
      <c r="D2978" s="190"/>
    </row>
    <row r="2979" spans="4:4" x14ac:dyDescent="0.25">
      <c r="D2979" s="190"/>
    </row>
    <row r="2980" spans="4:4" x14ac:dyDescent="0.25">
      <c r="D2980" s="190"/>
    </row>
    <row r="2981" spans="4:4" x14ac:dyDescent="0.25">
      <c r="D2981" s="190"/>
    </row>
    <row r="2982" spans="4:4" x14ac:dyDescent="0.25">
      <c r="D2982" s="190"/>
    </row>
    <row r="2983" spans="4:4" x14ac:dyDescent="0.25">
      <c r="D2983" s="190"/>
    </row>
    <row r="2984" spans="4:4" x14ac:dyDescent="0.25">
      <c r="D2984" s="190"/>
    </row>
    <row r="2985" spans="4:4" x14ac:dyDescent="0.25">
      <c r="D2985" s="190"/>
    </row>
    <row r="2986" spans="4:4" x14ac:dyDescent="0.25">
      <c r="D2986" s="190"/>
    </row>
    <row r="2987" spans="4:4" x14ac:dyDescent="0.25">
      <c r="D2987" s="190"/>
    </row>
    <row r="2988" spans="4:4" x14ac:dyDescent="0.25">
      <c r="D2988" s="190"/>
    </row>
    <row r="2989" spans="4:4" x14ac:dyDescent="0.25">
      <c r="D2989" s="190"/>
    </row>
    <row r="2990" spans="4:4" x14ac:dyDescent="0.25">
      <c r="D2990" s="190"/>
    </row>
    <row r="2991" spans="4:4" x14ac:dyDescent="0.25">
      <c r="D2991" s="190"/>
    </row>
    <row r="2992" spans="4:4" x14ac:dyDescent="0.25">
      <c r="D2992" s="190"/>
    </row>
    <row r="2993" spans="4:4" x14ac:dyDescent="0.25">
      <c r="D2993" s="190"/>
    </row>
    <row r="2994" spans="4:4" x14ac:dyDescent="0.25">
      <c r="D2994" s="190"/>
    </row>
    <row r="2995" spans="4:4" x14ac:dyDescent="0.25">
      <c r="D2995" s="190"/>
    </row>
    <row r="2996" spans="4:4" x14ac:dyDescent="0.25">
      <c r="D2996" s="190"/>
    </row>
    <row r="2997" spans="4:4" x14ac:dyDescent="0.25">
      <c r="D2997" s="190"/>
    </row>
    <row r="2998" spans="4:4" x14ac:dyDescent="0.25">
      <c r="D2998" s="190"/>
    </row>
    <row r="2999" spans="4:4" x14ac:dyDescent="0.25">
      <c r="D2999" s="190"/>
    </row>
    <row r="3000" spans="4:4" x14ac:dyDescent="0.25">
      <c r="D3000" s="190"/>
    </row>
    <row r="3001" spans="4:4" x14ac:dyDescent="0.25">
      <c r="D3001" s="190"/>
    </row>
    <row r="3002" spans="4:4" x14ac:dyDescent="0.25">
      <c r="D3002" s="190"/>
    </row>
    <row r="3003" spans="4:4" x14ac:dyDescent="0.25">
      <c r="D3003" s="190"/>
    </row>
    <row r="3004" spans="4:4" x14ac:dyDescent="0.25">
      <c r="D3004" s="190"/>
    </row>
    <row r="3005" spans="4:4" x14ac:dyDescent="0.25">
      <c r="D3005" s="190"/>
    </row>
    <row r="3006" spans="4:4" x14ac:dyDescent="0.25">
      <c r="D3006" s="190"/>
    </row>
    <row r="3007" spans="4:4" x14ac:dyDescent="0.25">
      <c r="D3007" s="190"/>
    </row>
    <row r="3008" spans="4:4" x14ac:dyDescent="0.25">
      <c r="D3008" s="190"/>
    </row>
    <row r="3009" spans="4:4" x14ac:dyDescent="0.25">
      <c r="D3009" s="190"/>
    </row>
    <row r="3010" spans="4:4" x14ac:dyDescent="0.25">
      <c r="D3010" s="190"/>
    </row>
    <row r="3011" spans="4:4" x14ac:dyDescent="0.25">
      <c r="D3011" s="190"/>
    </row>
    <row r="3012" spans="4:4" x14ac:dyDescent="0.25">
      <c r="D3012" s="190"/>
    </row>
    <row r="3013" spans="4:4" x14ac:dyDescent="0.25">
      <c r="D3013" s="190"/>
    </row>
    <row r="3014" spans="4:4" x14ac:dyDescent="0.25">
      <c r="D3014" s="190"/>
    </row>
    <row r="3015" spans="4:4" x14ac:dyDescent="0.25">
      <c r="D3015" s="190"/>
    </row>
    <row r="3016" spans="4:4" x14ac:dyDescent="0.25">
      <c r="D3016" s="190"/>
    </row>
    <row r="3017" spans="4:4" x14ac:dyDescent="0.25">
      <c r="D3017" s="190"/>
    </row>
    <row r="3018" spans="4:4" x14ac:dyDescent="0.25">
      <c r="D3018" s="190"/>
    </row>
    <row r="3019" spans="4:4" x14ac:dyDescent="0.25">
      <c r="D3019" s="190"/>
    </row>
    <row r="3020" spans="4:4" x14ac:dyDescent="0.25">
      <c r="D3020" s="190"/>
    </row>
    <row r="3021" spans="4:4" x14ac:dyDescent="0.25">
      <c r="D3021" s="190"/>
    </row>
    <row r="3022" spans="4:4" x14ac:dyDescent="0.25">
      <c r="D3022" s="190"/>
    </row>
    <row r="3023" spans="4:4" x14ac:dyDescent="0.25">
      <c r="D3023" s="190"/>
    </row>
    <row r="3024" spans="4:4" x14ac:dyDescent="0.25">
      <c r="D3024" s="190"/>
    </row>
    <row r="3025" spans="4:4" x14ac:dyDescent="0.25">
      <c r="D3025" s="190"/>
    </row>
    <row r="3026" spans="4:4" x14ac:dyDescent="0.25">
      <c r="D3026" s="190"/>
    </row>
    <row r="3027" spans="4:4" x14ac:dyDescent="0.25">
      <c r="D3027" s="190"/>
    </row>
    <row r="3028" spans="4:4" x14ac:dyDescent="0.25">
      <c r="D3028" s="190"/>
    </row>
    <row r="3029" spans="4:4" x14ac:dyDescent="0.25">
      <c r="D3029" s="190"/>
    </row>
    <row r="3030" spans="4:4" x14ac:dyDescent="0.25">
      <c r="D3030" s="190"/>
    </row>
    <row r="3031" spans="4:4" x14ac:dyDescent="0.25">
      <c r="D3031" s="190"/>
    </row>
    <row r="3032" spans="4:4" x14ac:dyDescent="0.25">
      <c r="D3032" s="190"/>
    </row>
    <row r="3033" spans="4:4" x14ac:dyDescent="0.25">
      <c r="D3033" s="190"/>
    </row>
    <row r="3034" spans="4:4" x14ac:dyDescent="0.25">
      <c r="D3034" s="190"/>
    </row>
    <row r="3035" spans="4:4" x14ac:dyDescent="0.25">
      <c r="D3035" s="190"/>
    </row>
    <row r="3036" spans="4:4" x14ac:dyDescent="0.25">
      <c r="D3036" s="190"/>
    </row>
    <row r="3037" spans="4:4" x14ac:dyDescent="0.25">
      <c r="D3037" s="190"/>
    </row>
    <row r="3038" spans="4:4" x14ac:dyDescent="0.25">
      <c r="D3038" s="190"/>
    </row>
    <row r="3039" spans="4:4" x14ac:dyDescent="0.25">
      <c r="D3039" s="190"/>
    </row>
    <row r="3040" spans="4:4" x14ac:dyDescent="0.25">
      <c r="D3040" s="190"/>
    </row>
    <row r="3041" spans="4:4" x14ac:dyDescent="0.25">
      <c r="D3041" s="190"/>
    </row>
    <row r="3042" spans="4:4" x14ac:dyDescent="0.25">
      <c r="D3042" s="190"/>
    </row>
    <row r="3043" spans="4:4" x14ac:dyDescent="0.25">
      <c r="D3043" s="190"/>
    </row>
    <row r="3044" spans="4:4" x14ac:dyDescent="0.25">
      <c r="D3044" s="190"/>
    </row>
    <row r="3045" spans="4:4" x14ac:dyDescent="0.25">
      <c r="D3045" s="190"/>
    </row>
    <row r="3046" spans="4:4" x14ac:dyDescent="0.25">
      <c r="D3046" s="190"/>
    </row>
    <row r="3047" spans="4:4" x14ac:dyDescent="0.25">
      <c r="D3047" s="190"/>
    </row>
    <row r="3048" spans="4:4" x14ac:dyDescent="0.25">
      <c r="D3048" s="190"/>
    </row>
    <row r="3049" spans="4:4" x14ac:dyDescent="0.25">
      <c r="D3049" s="190"/>
    </row>
    <row r="3050" spans="4:4" x14ac:dyDescent="0.25">
      <c r="D3050" s="190"/>
    </row>
    <row r="3051" spans="4:4" x14ac:dyDescent="0.25">
      <c r="D3051" s="190"/>
    </row>
    <row r="3052" spans="4:4" x14ac:dyDescent="0.25">
      <c r="D3052" s="190"/>
    </row>
    <row r="3053" spans="4:4" x14ac:dyDescent="0.25">
      <c r="D3053" s="190"/>
    </row>
    <row r="3054" spans="4:4" x14ac:dyDescent="0.25">
      <c r="D3054" s="190"/>
    </row>
    <row r="3055" spans="4:4" x14ac:dyDescent="0.25">
      <c r="D3055" s="190"/>
    </row>
    <row r="3056" spans="4:4" x14ac:dyDescent="0.25">
      <c r="D3056" s="190"/>
    </row>
    <row r="3057" spans="4:4" x14ac:dyDescent="0.25">
      <c r="D3057" s="190"/>
    </row>
    <row r="3058" spans="4:4" x14ac:dyDescent="0.25">
      <c r="D3058" s="190"/>
    </row>
    <row r="3059" spans="4:4" x14ac:dyDescent="0.25">
      <c r="D3059" s="190"/>
    </row>
    <row r="3060" spans="4:4" x14ac:dyDescent="0.25">
      <c r="D3060" s="190"/>
    </row>
    <row r="3061" spans="4:4" x14ac:dyDescent="0.25">
      <c r="D3061" s="190"/>
    </row>
    <row r="3062" spans="4:4" x14ac:dyDescent="0.25">
      <c r="D3062" s="190"/>
    </row>
    <row r="3063" spans="4:4" x14ac:dyDescent="0.25">
      <c r="D3063" s="190"/>
    </row>
    <row r="3064" spans="4:4" x14ac:dyDescent="0.25">
      <c r="D3064" s="190"/>
    </row>
    <row r="3065" spans="4:4" x14ac:dyDescent="0.25">
      <c r="D3065" s="190"/>
    </row>
    <row r="3066" spans="4:4" x14ac:dyDescent="0.25">
      <c r="D3066" s="190"/>
    </row>
    <row r="3067" spans="4:4" x14ac:dyDescent="0.25">
      <c r="D3067" s="190"/>
    </row>
    <row r="3068" spans="4:4" x14ac:dyDescent="0.25">
      <c r="D3068" s="190"/>
    </row>
    <row r="3069" spans="4:4" x14ac:dyDescent="0.25">
      <c r="D3069" s="190"/>
    </row>
    <row r="3070" spans="4:4" x14ac:dyDescent="0.25">
      <c r="D3070" s="190"/>
    </row>
    <row r="3071" spans="4:4" x14ac:dyDescent="0.25">
      <c r="D3071" s="190"/>
    </row>
    <row r="3072" spans="4:4" x14ac:dyDescent="0.25">
      <c r="D3072" s="190"/>
    </row>
    <row r="3073" spans="4:4" x14ac:dyDescent="0.25">
      <c r="D3073" s="190"/>
    </row>
    <row r="3074" spans="4:4" x14ac:dyDescent="0.25">
      <c r="D3074" s="190"/>
    </row>
    <row r="3075" spans="4:4" x14ac:dyDescent="0.25">
      <c r="D3075" s="190"/>
    </row>
    <row r="3076" spans="4:4" x14ac:dyDescent="0.25">
      <c r="D3076" s="190"/>
    </row>
    <row r="3077" spans="4:4" x14ac:dyDescent="0.25">
      <c r="D3077" s="190"/>
    </row>
    <row r="3078" spans="4:4" x14ac:dyDescent="0.25">
      <c r="D3078" s="190"/>
    </row>
    <row r="3079" spans="4:4" x14ac:dyDescent="0.25">
      <c r="D3079" s="190"/>
    </row>
    <row r="3080" spans="4:4" x14ac:dyDescent="0.25">
      <c r="D3080" s="190"/>
    </row>
    <row r="3081" spans="4:4" x14ac:dyDescent="0.25">
      <c r="D3081" s="190"/>
    </row>
    <row r="3082" spans="4:4" x14ac:dyDescent="0.25">
      <c r="D3082" s="190"/>
    </row>
    <row r="3083" spans="4:4" x14ac:dyDescent="0.25">
      <c r="D3083" s="190"/>
    </row>
    <row r="3084" spans="4:4" x14ac:dyDescent="0.25">
      <c r="D3084" s="190"/>
    </row>
    <row r="3085" spans="4:4" x14ac:dyDescent="0.25">
      <c r="D3085" s="190"/>
    </row>
    <row r="3086" spans="4:4" x14ac:dyDescent="0.25">
      <c r="D3086" s="190"/>
    </row>
    <row r="3087" spans="4:4" x14ac:dyDescent="0.25">
      <c r="D3087" s="190"/>
    </row>
    <row r="3088" spans="4:4" x14ac:dyDescent="0.25">
      <c r="D3088" s="190"/>
    </row>
    <row r="3089" spans="4:4" x14ac:dyDescent="0.25">
      <c r="D3089" s="190"/>
    </row>
    <row r="3090" spans="4:4" x14ac:dyDescent="0.25">
      <c r="D3090" s="190"/>
    </row>
    <row r="3091" spans="4:4" x14ac:dyDescent="0.25">
      <c r="D3091" s="190"/>
    </row>
    <row r="3092" spans="4:4" x14ac:dyDescent="0.25">
      <c r="D3092" s="190"/>
    </row>
    <row r="3093" spans="4:4" x14ac:dyDescent="0.25">
      <c r="D3093" s="190"/>
    </row>
    <row r="3094" spans="4:4" x14ac:dyDescent="0.25">
      <c r="D3094" s="190"/>
    </row>
    <row r="3095" spans="4:4" x14ac:dyDescent="0.25">
      <c r="D3095" s="190"/>
    </row>
    <row r="3096" spans="4:4" x14ac:dyDescent="0.25">
      <c r="D3096" s="190"/>
    </row>
    <row r="3097" spans="4:4" x14ac:dyDescent="0.25">
      <c r="D3097" s="190"/>
    </row>
    <row r="3098" spans="4:4" x14ac:dyDescent="0.25">
      <c r="D3098" s="190"/>
    </row>
    <row r="3099" spans="4:4" x14ac:dyDescent="0.25">
      <c r="D3099" s="190"/>
    </row>
    <row r="3100" spans="4:4" x14ac:dyDescent="0.25">
      <c r="D3100" s="190"/>
    </row>
    <row r="3101" spans="4:4" x14ac:dyDescent="0.25">
      <c r="D3101" s="190"/>
    </row>
    <row r="3102" spans="4:4" x14ac:dyDescent="0.25">
      <c r="D3102" s="190"/>
    </row>
    <row r="3103" spans="4:4" x14ac:dyDescent="0.25">
      <c r="D3103" s="190"/>
    </row>
    <row r="3104" spans="4:4" x14ac:dyDescent="0.25">
      <c r="D3104" s="190"/>
    </row>
    <row r="3105" spans="4:4" x14ac:dyDescent="0.25">
      <c r="D3105" s="190"/>
    </row>
    <row r="3106" spans="4:4" x14ac:dyDescent="0.25">
      <c r="D3106" s="190"/>
    </row>
    <row r="3107" spans="4:4" x14ac:dyDescent="0.25">
      <c r="D3107" s="190"/>
    </row>
    <row r="3108" spans="4:4" x14ac:dyDescent="0.25">
      <c r="D3108" s="190"/>
    </row>
    <row r="3109" spans="4:4" x14ac:dyDescent="0.25">
      <c r="D3109" s="190"/>
    </row>
    <row r="3110" spans="4:4" x14ac:dyDescent="0.25">
      <c r="D3110" s="190"/>
    </row>
    <row r="3111" spans="4:4" x14ac:dyDescent="0.25">
      <c r="D3111" s="190"/>
    </row>
    <row r="3112" spans="4:4" x14ac:dyDescent="0.25">
      <c r="D3112" s="190"/>
    </row>
    <row r="3113" spans="4:4" x14ac:dyDescent="0.25">
      <c r="D3113" s="190"/>
    </row>
    <row r="3114" spans="4:4" x14ac:dyDescent="0.25">
      <c r="D3114" s="190"/>
    </row>
    <row r="3115" spans="4:4" x14ac:dyDescent="0.25">
      <c r="D3115" s="190"/>
    </row>
    <row r="3116" spans="4:4" x14ac:dyDescent="0.25">
      <c r="D3116" s="190"/>
    </row>
    <row r="3117" spans="4:4" x14ac:dyDescent="0.25">
      <c r="D3117" s="190"/>
    </row>
    <row r="3118" spans="4:4" x14ac:dyDescent="0.25">
      <c r="D3118" s="190"/>
    </row>
    <row r="3119" spans="4:4" x14ac:dyDescent="0.25">
      <c r="D3119" s="190"/>
    </row>
    <row r="3120" spans="4:4" x14ac:dyDescent="0.25">
      <c r="D3120" s="190"/>
    </row>
    <row r="3121" spans="4:4" x14ac:dyDescent="0.25">
      <c r="D3121" s="190"/>
    </row>
    <row r="3122" spans="4:4" x14ac:dyDescent="0.25">
      <c r="D3122" s="190"/>
    </row>
    <row r="3123" spans="4:4" x14ac:dyDescent="0.25">
      <c r="D3123" s="190"/>
    </row>
    <row r="3124" spans="4:4" x14ac:dyDescent="0.25">
      <c r="D3124" s="190"/>
    </row>
    <row r="3125" spans="4:4" x14ac:dyDescent="0.25">
      <c r="D3125" s="190"/>
    </row>
    <row r="3126" spans="4:4" x14ac:dyDescent="0.25">
      <c r="D3126" s="190"/>
    </row>
    <row r="3127" spans="4:4" x14ac:dyDescent="0.25">
      <c r="D3127" s="190"/>
    </row>
    <row r="3128" spans="4:4" x14ac:dyDescent="0.25">
      <c r="D3128" s="190"/>
    </row>
    <row r="3129" spans="4:4" x14ac:dyDescent="0.25">
      <c r="D3129" s="190"/>
    </row>
    <row r="3130" spans="4:4" x14ac:dyDescent="0.25">
      <c r="D3130" s="190"/>
    </row>
    <row r="3131" spans="4:4" x14ac:dyDescent="0.25">
      <c r="D3131" s="190"/>
    </row>
    <row r="3132" spans="4:4" x14ac:dyDescent="0.25">
      <c r="D3132" s="190"/>
    </row>
    <row r="3133" spans="4:4" x14ac:dyDescent="0.25">
      <c r="D3133" s="190"/>
    </row>
    <row r="3134" spans="4:4" x14ac:dyDescent="0.25">
      <c r="D3134" s="190"/>
    </row>
    <row r="3135" spans="4:4" x14ac:dyDescent="0.25">
      <c r="D3135" s="190"/>
    </row>
    <row r="3136" spans="4:4" x14ac:dyDescent="0.25">
      <c r="D3136" s="190"/>
    </row>
    <row r="3137" spans="4:4" x14ac:dyDescent="0.25">
      <c r="D3137" s="190"/>
    </row>
    <row r="3138" spans="4:4" x14ac:dyDescent="0.25">
      <c r="D3138" s="190"/>
    </row>
    <row r="3139" spans="4:4" x14ac:dyDescent="0.25">
      <c r="D3139" s="190"/>
    </row>
    <row r="3140" spans="4:4" x14ac:dyDescent="0.25">
      <c r="D3140" s="190"/>
    </row>
    <row r="3141" spans="4:4" x14ac:dyDescent="0.25">
      <c r="D3141" s="190"/>
    </row>
    <row r="3142" spans="4:4" x14ac:dyDescent="0.25">
      <c r="D3142" s="190"/>
    </row>
    <row r="3143" spans="4:4" x14ac:dyDescent="0.25">
      <c r="D3143" s="190"/>
    </row>
    <row r="3144" spans="4:4" x14ac:dyDescent="0.25">
      <c r="D3144" s="190"/>
    </row>
    <row r="3145" spans="4:4" x14ac:dyDescent="0.25">
      <c r="D3145" s="190"/>
    </row>
    <row r="3146" spans="4:4" x14ac:dyDescent="0.25">
      <c r="D3146" s="190"/>
    </row>
    <row r="3147" spans="4:4" x14ac:dyDescent="0.25">
      <c r="D3147" s="190"/>
    </row>
    <row r="3148" spans="4:4" x14ac:dyDescent="0.25">
      <c r="D3148" s="190"/>
    </row>
    <row r="3149" spans="4:4" x14ac:dyDescent="0.25">
      <c r="D3149" s="190"/>
    </row>
    <row r="3150" spans="4:4" x14ac:dyDescent="0.25">
      <c r="D3150" s="190"/>
    </row>
    <row r="3151" spans="4:4" x14ac:dyDescent="0.25">
      <c r="D3151" s="190"/>
    </row>
    <row r="3152" spans="4:4" x14ac:dyDescent="0.25">
      <c r="D3152" s="190"/>
    </row>
    <row r="3153" spans="4:4" x14ac:dyDescent="0.25">
      <c r="D3153" s="190"/>
    </row>
    <row r="3154" spans="4:4" x14ac:dyDescent="0.25">
      <c r="D3154" s="190"/>
    </row>
    <row r="3155" spans="4:4" x14ac:dyDescent="0.25">
      <c r="D3155" s="190"/>
    </row>
    <row r="3156" spans="4:4" x14ac:dyDescent="0.25">
      <c r="D3156" s="190"/>
    </row>
    <row r="3157" spans="4:4" x14ac:dyDescent="0.25">
      <c r="D3157" s="190"/>
    </row>
    <row r="3158" spans="4:4" x14ac:dyDescent="0.25">
      <c r="D3158" s="190"/>
    </row>
    <row r="3159" spans="4:4" x14ac:dyDescent="0.25">
      <c r="D3159" s="190"/>
    </row>
    <row r="3160" spans="4:4" x14ac:dyDescent="0.25">
      <c r="D3160" s="190"/>
    </row>
    <row r="3161" spans="4:4" x14ac:dyDescent="0.25">
      <c r="D3161" s="190"/>
    </row>
    <row r="3162" spans="4:4" x14ac:dyDescent="0.25">
      <c r="D3162" s="190"/>
    </row>
    <row r="3163" spans="4:4" x14ac:dyDescent="0.25">
      <c r="D3163" s="190"/>
    </row>
    <row r="3164" spans="4:4" x14ac:dyDescent="0.25">
      <c r="D3164" s="190"/>
    </row>
    <row r="3165" spans="4:4" x14ac:dyDescent="0.25">
      <c r="D3165" s="190"/>
    </row>
    <row r="3166" spans="4:4" x14ac:dyDescent="0.25">
      <c r="D3166" s="190"/>
    </row>
    <row r="3167" spans="4:4" x14ac:dyDescent="0.25">
      <c r="D3167" s="190"/>
    </row>
    <row r="3168" spans="4:4" x14ac:dyDescent="0.25">
      <c r="D3168" s="190"/>
    </row>
    <row r="3169" spans="4:4" x14ac:dyDescent="0.25">
      <c r="D3169" s="190"/>
    </row>
    <row r="3170" spans="4:4" x14ac:dyDescent="0.25">
      <c r="D3170" s="190"/>
    </row>
    <row r="3171" spans="4:4" x14ac:dyDescent="0.25">
      <c r="D3171" s="190"/>
    </row>
    <row r="3172" spans="4:4" x14ac:dyDescent="0.25">
      <c r="D3172" s="190"/>
    </row>
    <row r="3173" spans="4:4" x14ac:dyDescent="0.25">
      <c r="D3173" s="190"/>
    </row>
    <row r="3174" spans="4:4" x14ac:dyDescent="0.25">
      <c r="D3174" s="190"/>
    </row>
    <row r="3175" spans="4:4" x14ac:dyDescent="0.25">
      <c r="D3175" s="190"/>
    </row>
    <row r="3176" spans="4:4" x14ac:dyDescent="0.25">
      <c r="D3176" s="190"/>
    </row>
    <row r="3177" spans="4:4" x14ac:dyDescent="0.25">
      <c r="D3177" s="190"/>
    </row>
    <row r="3178" spans="4:4" x14ac:dyDescent="0.25">
      <c r="D3178" s="190"/>
    </row>
    <row r="3179" spans="4:4" x14ac:dyDescent="0.25">
      <c r="D3179" s="190"/>
    </row>
    <row r="3180" spans="4:4" x14ac:dyDescent="0.25">
      <c r="D3180" s="190"/>
    </row>
    <row r="3181" spans="4:4" x14ac:dyDescent="0.25">
      <c r="D3181" s="190"/>
    </row>
    <row r="3182" spans="4:4" x14ac:dyDescent="0.25">
      <c r="D3182" s="190"/>
    </row>
    <row r="3183" spans="4:4" x14ac:dyDescent="0.25">
      <c r="D3183" s="190"/>
    </row>
    <row r="3184" spans="4:4" x14ac:dyDescent="0.25">
      <c r="D3184" s="190"/>
    </row>
    <row r="3185" spans="4:4" x14ac:dyDescent="0.25">
      <c r="D3185" s="190"/>
    </row>
    <row r="3186" spans="4:4" x14ac:dyDescent="0.25">
      <c r="D3186" s="190"/>
    </row>
    <row r="3187" spans="4:4" x14ac:dyDescent="0.25">
      <c r="D3187" s="190"/>
    </row>
    <row r="3188" spans="4:4" x14ac:dyDescent="0.25">
      <c r="D3188" s="190"/>
    </row>
    <row r="3189" spans="4:4" x14ac:dyDescent="0.25">
      <c r="D3189" s="190"/>
    </row>
    <row r="3190" spans="4:4" x14ac:dyDescent="0.25">
      <c r="D3190" s="190"/>
    </row>
    <row r="3191" spans="4:4" x14ac:dyDescent="0.25">
      <c r="D3191" s="190"/>
    </row>
    <row r="3192" spans="4:4" x14ac:dyDescent="0.25">
      <c r="D3192" s="190"/>
    </row>
    <row r="3193" spans="4:4" x14ac:dyDescent="0.25">
      <c r="D3193" s="190"/>
    </row>
    <row r="3194" spans="4:4" x14ac:dyDescent="0.25">
      <c r="D3194" s="190"/>
    </row>
    <row r="3195" spans="4:4" x14ac:dyDescent="0.25">
      <c r="D3195" s="190"/>
    </row>
    <row r="3196" spans="4:4" x14ac:dyDescent="0.25">
      <c r="D3196" s="190"/>
    </row>
    <row r="3197" spans="4:4" x14ac:dyDescent="0.25">
      <c r="D3197" s="190"/>
    </row>
    <row r="3198" spans="4:4" x14ac:dyDescent="0.25">
      <c r="D3198" s="190"/>
    </row>
    <row r="3199" spans="4:4" x14ac:dyDescent="0.25">
      <c r="D3199" s="190"/>
    </row>
    <row r="3200" spans="4:4" x14ac:dyDescent="0.25">
      <c r="D3200" s="190"/>
    </row>
    <row r="3201" spans="4:4" x14ac:dyDescent="0.25">
      <c r="D3201" s="190"/>
    </row>
    <row r="3202" spans="4:4" x14ac:dyDescent="0.25">
      <c r="D3202" s="190"/>
    </row>
    <row r="3203" spans="4:4" x14ac:dyDescent="0.25">
      <c r="D3203" s="190"/>
    </row>
    <row r="3204" spans="4:4" x14ac:dyDescent="0.25">
      <c r="D3204" s="190"/>
    </row>
    <row r="3205" spans="4:4" x14ac:dyDescent="0.25">
      <c r="D3205" s="190"/>
    </row>
    <row r="3206" spans="4:4" x14ac:dyDescent="0.25">
      <c r="D3206" s="190"/>
    </row>
    <row r="3207" spans="4:4" x14ac:dyDescent="0.25">
      <c r="D3207" s="190"/>
    </row>
    <row r="3208" spans="4:4" x14ac:dyDescent="0.25">
      <c r="D3208" s="190"/>
    </row>
    <row r="3209" spans="4:4" x14ac:dyDescent="0.25">
      <c r="D3209" s="190"/>
    </row>
    <row r="3210" spans="4:4" x14ac:dyDescent="0.25">
      <c r="D3210" s="190"/>
    </row>
    <row r="3211" spans="4:4" x14ac:dyDescent="0.25">
      <c r="D3211" s="190"/>
    </row>
    <row r="3212" spans="4:4" x14ac:dyDescent="0.25">
      <c r="D3212" s="190"/>
    </row>
    <row r="3213" spans="4:4" x14ac:dyDescent="0.25">
      <c r="D3213" s="190"/>
    </row>
    <row r="3214" spans="4:4" x14ac:dyDescent="0.25">
      <c r="D3214" s="190"/>
    </row>
    <row r="3215" spans="4:4" x14ac:dyDescent="0.25">
      <c r="D3215" s="190"/>
    </row>
    <row r="3216" spans="4:4" x14ac:dyDescent="0.25">
      <c r="D3216" s="190"/>
    </row>
    <row r="3217" spans="4:4" x14ac:dyDescent="0.25">
      <c r="D3217" s="190"/>
    </row>
    <row r="3218" spans="4:4" x14ac:dyDescent="0.25">
      <c r="D3218" s="190"/>
    </row>
    <row r="3219" spans="4:4" x14ac:dyDescent="0.25">
      <c r="D3219" s="190"/>
    </row>
    <row r="3220" spans="4:4" x14ac:dyDescent="0.25">
      <c r="D3220" s="190"/>
    </row>
    <row r="3221" spans="4:4" x14ac:dyDescent="0.25">
      <c r="D3221" s="190"/>
    </row>
    <row r="3222" spans="4:4" x14ac:dyDescent="0.25">
      <c r="D3222" s="190"/>
    </row>
    <row r="3223" spans="4:4" x14ac:dyDescent="0.25">
      <c r="D3223" s="190"/>
    </row>
    <row r="3224" spans="4:4" x14ac:dyDescent="0.25">
      <c r="D3224" s="190"/>
    </row>
    <row r="3225" spans="4:4" x14ac:dyDescent="0.25">
      <c r="D3225" s="190"/>
    </row>
    <row r="3226" spans="4:4" x14ac:dyDescent="0.25">
      <c r="D3226" s="190"/>
    </row>
    <row r="3227" spans="4:4" x14ac:dyDescent="0.25">
      <c r="D3227" s="190"/>
    </row>
    <row r="3228" spans="4:4" x14ac:dyDescent="0.25">
      <c r="D3228" s="190"/>
    </row>
    <row r="3229" spans="4:4" x14ac:dyDescent="0.25">
      <c r="D3229" s="190"/>
    </row>
    <row r="3230" spans="4:4" x14ac:dyDescent="0.25">
      <c r="D3230" s="190"/>
    </row>
    <row r="3231" spans="4:4" x14ac:dyDescent="0.25">
      <c r="D3231" s="190"/>
    </row>
    <row r="3232" spans="4:4" x14ac:dyDescent="0.25">
      <c r="D3232" s="190"/>
    </row>
    <row r="3233" spans="4:4" x14ac:dyDescent="0.25">
      <c r="D3233" s="190"/>
    </row>
    <row r="3234" spans="4:4" x14ac:dyDescent="0.25">
      <c r="D3234" s="190"/>
    </row>
    <row r="3235" spans="4:4" x14ac:dyDescent="0.25">
      <c r="D3235" s="190"/>
    </row>
    <row r="3236" spans="4:4" x14ac:dyDescent="0.25">
      <c r="D3236" s="190"/>
    </row>
    <row r="3237" spans="4:4" x14ac:dyDescent="0.25">
      <c r="D3237" s="190"/>
    </row>
    <row r="3238" spans="4:4" x14ac:dyDescent="0.25">
      <c r="D3238" s="190"/>
    </row>
    <row r="3239" spans="4:4" x14ac:dyDescent="0.25">
      <c r="D3239" s="190"/>
    </row>
    <row r="3240" spans="4:4" x14ac:dyDescent="0.25">
      <c r="D3240" s="190"/>
    </row>
    <row r="3241" spans="4:4" x14ac:dyDescent="0.25">
      <c r="D3241" s="190"/>
    </row>
    <row r="3242" spans="4:4" x14ac:dyDescent="0.25">
      <c r="D3242" s="190"/>
    </row>
    <row r="3243" spans="4:4" x14ac:dyDescent="0.25">
      <c r="D3243" s="190"/>
    </row>
    <row r="3244" spans="4:4" x14ac:dyDescent="0.25">
      <c r="D3244" s="190"/>
    </row>
    <row r="3245" spans="4:4" x14ac:dyDescent="0.25">
      <c r="D3245" s="190"/>
    </row>
    <row r="3246" spans="4:4" x14ac:dyDescent="0.25">
      <c r="D3246" s="190"/>
    </row>
    <row r="3247" spans="4:4" x14ac:dyDescent="0.25">
      <c r="D3247" s="190"/>
    </row>
    <row r="3248" spans="4:4" x14ac:dyDescent="0.25">
      <c r="D3248" s="190"/>
    </row>
    <row r="3249" spans="4:4" x14ac:dyDescent="0.25">
      <c r="D3249" s="190"/>
    </row>
    <row r="3250" spans="4:4" x14ac:dyDescent="0.25">
      <c r="D3250" s="190"/>
    </row>
    <row r="3251" spans="4:4" x14ac:dyDescent="0.25">
      <c r="D3251" s="190"/>
    </row>
    <row r="3252" spans="4:4" x14ac:dyDescent="0.25">
      <c r="D3252" s="190"/>
    </row>
    <row r="3253" spans="4:4" x14ac:dyDescent="0.25">
      <c r="D3253" s="190"/>
    </row>
    <row r="3254" spans="4:4" x14ac:dyDescent="0.25">
      <c r="D3254" s="190"/>
    </row>
    <row r="3255" spans="4:4" x14ac:dyDescent="0.25">
      <c r="D3255" s="190"/>
    </row>
    <row r="3256" spans="4:4" x14ac:dyDescent="0.25">
      <c r="D3256" s="190"/>
    </row>
    <row r="3257" spans="4:4" x14ac:dyDescent="0.25">
      <c r="D3257" s="190"/>
    </row>
    <row r="3258" spans="4:4" x14ac:dyDescent="0.25">
      <c r="D3258" s="190"/>
    </row>
    <row r="3259" spans="4:4" x14ac:dyDescent="0.25">
      <c r="D3259" s="190"/>
    </row>
    <row r="3260" spans="4:4" x14ac:dyDescent="0.25">
      <c r="D3260" s="190"/>
    </row>
    <row r="3261" spans="4:4" x14ac:dyDescent="0.25">
      <c r="D3261" s="190"/>
    </row>
    <row r="3262" spans="4:4" x14ac:dyDescent="0.25">
      <c r="D3262" s="190"/>
    </row>
    <row r="3263" spans="4:4" x14ac:dyDescent="0.25">
      <c r="D3263" s="190"/>
    </row>
    <row r="3264" spans="4:4" x14ac:dyDescent="0.25">
      <c r="D3264" s="190"/>
    </row>
    <row r="3265" spans="4:4" x14ac:dyDescent="0.25">
      <c r="D3265" s="190"/>
    </row>
    <row r="3266" spans="4:4" x14ac:dyDescent="0.25">
      <c r="D3266" s="190"/>
    </row>
    <row r="3267" spans="4:4" x14ac:dyDescent="0.25">
      <c r="D3267" s="190"/>
    </row>
    <row r="3268" spans="4:4" x14ac:dyDescent="0.25">
      <c r="D3268" s="190"/>
    </row>
    <row r="3269" spans="4:4" x14ac:dyDescent="0.25">
      <c r="D3269" s="190"/>
    </row>
    <row r="3270" spans="4:4" x14ac:dyDescent="0.25">
      <c r="D3270" s="190"/>
    </row>
    <row r="3271" spans="4:4" x14ac:dyDescent="0.25">
      <c r="D3271" s="190"/>
    </row>
    <row r="3272" spans="4:4" x14ac:dyDescent="0.25">
      <c r="D3272" s="190"/>
    </row>
    <row r="3273" spans="4:4" x14ac:dyDescent="0.25">
      <c r="D3273" s="190"/>
    </row>
    <row r="3274" spans="4:4" x14ac:dyDescent="0.25">
      <c r="D3274" s="190"/>
    </row>
    <row r="3275" spans="4:4" x14ac:dyDescent="0.25">
      <c r="D3275" s="190"/>
    </row>
    <row r="3276" spans="4:4" x14ac:dyDescent="0.25">
      <c r="D3276" s="190"/>
    </row>
    <row r="3277" spans="4:4" x14ac:dyDescent="0.25">
      <c r="D3277" s="190"/>
    </row>
    <row r="3278" spans="4:4" x14ac:dyDescent="0.25">
      <c r="D3278" s="190"/>
    </row>
    <row r="3279" spans="4:4" x14ac:dyDescent="0.25">
      <c r="D3279" s="190"/>
    </row>
    <row r="3280" spans="4:4" x14ac:dyDescent="0.25">
      <c r="D3280" s="190"/>
    </row>
    <row r="3281" spans="4:4" x14ac:dyDescent="0.25">
      <c r="D3281" s="190"/>
    </row>
    <row r="3282" spans="4:4" x14ac:dyDescent="0.25">
      <c r="D3282" s="190"/>
    </row>
    <row r="3283" spans="4:4" x14ac:dyDescent="0.25">
      <c r="D3283" s="190"/>
    </row>
    <row r="3284" spans="4:4" x14ac:dyDescent="0.25">
      <c r="D3284" s="190"/>
    </row>
    <row r="3285" spans="4:4" x14ac:dyDescent="0.25">
      <c r="D3285" s="190"/>
    </row>
    <row r="3286" spans="4:4" x14ac:dyDescent="0.25">
      <c r="D3286" s="190"/>
    </row>
    <row r="3287" spans="4:4" x14ac:dyDescent="0.25">
      <c r="D3287" s="190"/>
    </row>
    <row r="3288" spans="4:4" x14ac:dyDescent="0.25">
      <c r="D3288" s="190"/>
    </row>
    <row r="3289" spans="4:4" x14ac:dyDescent="0.25">
      <c r="D3289" s="190"/>
    </row>
    <row r="3290" spans="4:4" x14ac:dyDescent="0.25">
      <c r="D3290" s="190"/>
    </row>
    <row r="3291" spans="4:4" x14ac:dyDescent="0.25">
      <c r="D3291" s="190"/>
    </row>
    <row r="3292" spans="4:4" x14ac:dyDescent="0.25">
      <c r="D3292" s="190"/>
    </row>
    <row r="3293" spans="4:4" x14ac:dyDescent="0.25">
      <c r="D3293" s="190"/>
    </row>
    <row r="3294" spans="4:4" x14ac:dyDescent="0.25">
      <c r="D3294" s="190"/>
    </row>
    <row r="3295" spans="4:4" x14ac:dyDescent="0.25">
      <c r="D3295" s="190"/>
    </row>
    <row r="3296" spans="4:4" x14ac:dyDescent="0.25">
      <c r="D3296" s="190"/>
    </row>
    <row r="3297" spans="4:4" x14ac:dyDescent="0.25">
      <c r="D3297" s="190"/>
    </row>
    <row r="3298" spans="4:4" x14ac:dyDescent="0.25">
      <c r="D3298" s="190"/>
    </row>
    <row r="3299" spans="4:4" x14ac:dyDescent="0.25">
      <c r="D3299" s="190"/>
    </row>
    <row r="3300" spans="4:4" x14ac:dyDescent="0.25">
      <c r="D3300" s="190"/>
    </row>
    <row r="3301" spans="4:4" x14ac:dyDescent="0.25">
      <c r="D3301" s="190"/>
    </row>
    <row r="3302" spans="4:4" x14ac:dyDescent="0.25">
      <c r="D3302" s="190"/>
    </row>
    <row r="3303" spans="4:4" x14ac:dyDescent="0.25">
      <c r="D3303" s="190"/>
    </row>
    <row r="3304" spans="4:4" x14ac:dyDescent="0.25">
      <c r="D3304" s="190"/>
    </row>
    <row r="3305" spans="4:4" x14ac:dyDescent="0.25">
      <c r="D3305" s="190"/>
    </row>
    <row r="3306" spans="4:4" x14ac:dyDescent="0.25">
      <c r="D3306" s="190"/>
    </row>
    <row r="3307" spans="4:4" x14ac:dyDescent="0.25">
      <c r="D3307" s="190"/>
    </row>
    <row r="3308" spans="4:4" x14ac:dyDescent="0.25">
      <c r="D3308" s="190"/>
    </row>
    <row r="3309" spans="4:4" x14ac:dyDescent="0.25">
      <c r="D3309" s="190"/>
    </row>
    <row r="3310" spans="4:4" x14ac:dyDescent="0.25">
      <c r="D3310" s="190"/>
    </row>
    <row r="3311" spans="4:4" x14ac:dyDescent="0.25">
      <c r="D3311" s="190"/>
    </row>
    <row r="3312" spans="4:4" x14ac:dyDescent="0.25">
      <c r="D3312" s="190"/>
    </row>
    <row r="3313" spans="4:4" x14ac:dyDescent="0.25">
      <c r="D3313" s="190"/>
    </row>
    <row r="3314" spans="4:4" x14ac:dyDescent="0.25">
      <c r="D3314" s="190"/>
    </row>
    <row r="3315" spans="4:4" x14ac:dyDescent="0.25">
      <c r="D3315" s="190"/>
    </row>
    <row r="3316" spans="4:4" x14ac:dyDescent="0.25">
      <c r="D3316" s="190"/>
    </row>
    <row r="3317" spans="4:4" x14ac:dyDescent="0.25">
      <c r="D3317" s="190"/>
    </row>
    <row r="3318" spans="4:4" x14ac:dyDescent="0.25">
      <c r="D3318" s="190"/>
    </row>
    <row r="3319" spans="4:4" x14ac:dyDescent="0.25">
      <c r="D3319" s="190"/>
    </row>
    <row r="3320" spans="4:4" x14ac:dyDescent="0.25">
      <c r="D3320" s="190"/>
    </row>
    <row r="3321" spans="4:4" x14ac:dyDescent="0.25">
      <c r="D3321" s="190"/>
    </row>
    <row r="3322" spans="4:4" x14ac:dyDescent="0.25">
      <c r="D3322" s="190"/>
    </row>
    <row r="3323" spans="4:4" x14ac:dyDescent="0.25">
      <c r="D3323" s="190"/>
    </row>
    <row r="3324" spans="4:4" x14ac:dyDescent="0.25">
      <c r="D3324" s="190"/>
    </row>
    <row r="3325" spans="4:4" x14ac:dyDescent="0.25">
      <c r="D3325" s="190"/>
    </row>
    <row r="3326" spans="4:4" x14ac:dyDescent="0.25">
      <c r="D3326" s="190"/>
    </row>
    <row r="3327" spans="4:4" x14ac:dyDescent="0.25">
      <c r="D3327" s="190"/>
    </row>
    <row r="3328" spans="4:4" x14ac:dyDescent="0.25">
      <c r="D3328" s="190"/>
    </row>
    <row r="3329" spans="4:4" x14ac:dyDescent="0.25">
      <c r="D3329" s="190"/>
    </row>
    <row r="3330" spans="4:4" x14ac:dyDescent="0.25">
      <c r="D3330" s="190"/>
    </row>
    <row r="3331" spans="4:4" x14ac:dyDescent="0.25">
      <c r="D3331" s="190"/>
    </row>
    <row r="3332" spans="4:4" x14ac:dyDescent="0.25">
      <c r="D3332" s="190"/>
    </row>
    <row r="3333" spans="4:4" x14ac:dyDescent="0.25">
      <c r="D3333" s="190"/>
    </row>
    <row r="3334" spans="4:4" x14ac:dyDescent="0.25">
      <c r="D3334" s="190"/>
    </row>
    <row r="3335" spans="4:4" x14ac:dyDescent="0.25">
      <c r="D3335" s="190"/>
    </row>
    <row r="3336" spans="4:4" x14ac:dyDescent="0.25">
      <c r="D3336" s="190"/>
    </row>
    <row r="3337" spans="4:4" x14ac:dyDescent="0.25">
      <c r="D3337" s="190"/>
    </row>
    <row r="3338" spans="4:4" x14ac:dyDescent="0.25">
      <c r="D3338" s="190"/>
    </row>
    <row r="3339" spans="4:4" x14ac:dyDescent="0.25">
      <c r="D3339" s="190"/>
    </row>
    <row r="3340" spans="4:4" x14ac:dyDescent="0.25">
      <c r="D3340" s="190"/>
    </row>
    <row r="3341" spans="4:4" x14ac:dyDescent="0.25">
      <c r="D3341" s="190"/>
    </row>
    <row r="3342" spans="4:4" x14ac:dyDescent="0.25">
      <c r="D3342" s="190"/>
    </row>
    <row r="3343" spans="4:4" x14ac:dyDescent="0.25">
      <c r="D3343" s="190"/>
    </row>
    <row r="3344" spans="4:4" x14ac:dyDescent="0.25">
      <c r="D3344" s="190"/>
    </row>
    <row r="3345" spans="4:4" x14ac:dyDescent="0.25">
      <c r="D3345" s="190"/>
    </row>
    <row r="3346" spans="4:4" x14ac:dyDescent="0.25">
      <c r="D3346" s="190"/>
    </row>
    <row r="3347" spans="4:4" x14ac:dyDescent="0.25">
      <c r="D3347" s="190"/>
    </row>
    <row r="3348" spans="4:4" x14ac:dyDescent="0.25">
      <c r="D3348" s="190"/>
    </row>
    <row r="3349" spans="4:4" x14ac:dyDescent="0.25">
      <c r="D3349" s="190"/>
    </row>
    <row r="3350" spans="4:4" x14ac:dyDescent="0.25">
      <c r="D3350" s="190"/>
    </row>
    <row r="3351" spans="4:4" x14ac:dyDescent="0.25">
      <c r="D3351" s="190"/>
    </row>
    <row r="3352" spans="4:4" x14ac:dyDescent="0.25">
      <c r="D3352" s="190"/>
    </row>
    <row r="3353" spans="4:4" x14ac:dyDescent="0.25">
      <c r="D3353" s="190"/>
    </row>
    <row r="3354" spans="4:4" x14ac:dyDescent="0.25">
      <c r="D3354" s="190"/>
    </row>
    <row r="3355" spans="4:4" x14ac:dyDescent="0.25">
      <c r="D3355" s="190"/>
    </row>
    <row r="3356" spans="4:4" x14ac:dyDescent="0.25">
      <c r="D3356" s="190"/>
    </row>
    <row r="3357" spans="4:4" x14ac:dyDescent="0.25">
      <c r="D3357" s="190"/>
    </row>
    <row r="3358" spans="4:4" x14ac:dyDescent="0.25">
      <c r="D3358" s="190"/>
    </row>
    <row r="3359" spans="4:4" x14ac:dyDescent="0.25">
      <c r="D3359" s="190"/>
    </row>
    <row r="3360" spans="4:4" x14ac:dyDescent="0.25">
      <c r="D3360" s="190"/>
    </row>
    <row r="3361" spans="4:4" x14ac:dyDescent="0.25">
      <c r="D3361" s="190"/>
    </row>
    <row r="3362" spans="4:4" x14ac:dyDescent="0.25">
      <c r="D3362" s="190"/>
    </row>
    <row r="3363" spans="4:4" x14ac:dyDescent="0.25">
      <c r="D3363" s="190"/>
    </row>
    <row r="3364" spans="4:4" x14ac:dyDescent="0.25">
      <c r="D3364" s="190"/>
    </row>
    <row r="3365" spans="4:4" x14ac:dyDescent="0.25">
      <c r="D3365" s="190"/>
    </row>
    <row r="3366" spans="4:4" x14ac:dyDescent="0.25">
      <c r="D3366" s="190"/>
    </row>
    <row r="3367" spans="4:4" x14ac:dyDescent="0.25">
      <c r="D3367" s="190"/>
    </row>
    <row r="3368" spans="4:4" x14ac:dyDescent="0.25">
      <c r="D3368" s="190"/>
    </row>
    <row r="3369" spans="4:4" x14ac:dyDescent="0.25">
      <c r="D3369" s="190"/>
    </row>
    <row r="3370" spans="4:4" x14ac:dyDescent="0.25">
      <c r="D3370" s="190"/>
    </row>
    <row r="3371" spans="4:4" x14ac:dyDescent="0.25">
      <c r="D3371" s="190"/>
    </row>
    <row r="3372" spans="4:4" x14ac:dyDescent="0.25">
      <c r="D3372" s="190"/>
    </row>
    <row r="3373" spans="4:4" x14ac:dyDescent="0.25">
      <c r="D3373" s="190"/>
    </row>
    <row r="3374" spans="4:4" x14ac:dyDescent="0.25">
      <c r="D3374" s="190"/>
    </row>
    <row r="3375" spans="4:4" x14ac:dyDescent="0.25">
      <c r="D3375" s="190"/>
    </row>
    <row r="3376" spans="4:4" x14ac:dyDescent="0.25">
      <c r="D3376" s="190"/>
    </row>
    <row r="3377" spans="4:4" x14ac:dyDescent="0.25">
      <c r="D3377" s="190"/>
    </row>
    <row r="3378" spans="4:4" x14ac:dyDescent="0.25">
      <c r="D3378" s="190"/>
    </row>
    <row r="3379" spans="4:4" x14ac:dyDescent="0.25">
      <c r="D3379" s="190"/>
    </row>
    <row r="3380" spans="4:4" x14ac:dyDescent="0.25">
      <c r="D3380" s="190"/>
    </row>
    <row r="3381" spans="4:4" x14ac:dyDescent="0.25">
      <c r="D3381" s="190"/>
    </row>
    <row r="3382" spans="4:4" x14ac:dyDescent="0.25">
      <c r="D3382" s="190"/>
    </row>
    <row r="3383" spans="4:4" x14ac:dyDescent="0.25">
      <c r="D3383" s="190"/>
    </row>
    <row r="3384" spans="4:4" x14ac:dyDescent="0.25">
      <c r="D3384" s="190"/>
    </row>
    <row r="3385" spans="4:4" x14ac:dyDescent="0.25">
      <c r="D3385" s="190"/>
    </row>
    <row r="3386" spans="4:4" x14ac:dyDescent="0.25">
      <c r="D3386" s="190"/>
    </row>
    <row r="3387" spans="4:4" x14ac:dyDescent="0.25">
      <c r="D3387" s="190"/>
    </row>
    <row r="3388" spans="4:4" x14ac:dyDescent="0.25">
      <c r="D3388" s="190"/>
    </row>
    <row r="3389" spans="4:4" x14ac:dyDescent="0.25">
      <c r="D3389" s="190"/>
    </row>
    <row r="3390" spans="4:4" x14ac:dyDescent="0.25">
      <c r="D3390" s="190"/>
    </row>
    <row r="3391" spans="4:4" x14ac:dyDescent="0.25">
      <c r="D3391" s="190"/>
    </row>
    <row r="3392" spans="4:4" x14ac:dyDescent="0.25">
      <c r="D3392" s="190"/>
    </row>
    <row r="3393" spans="4:4" x14ac:dyDescent="0.25">
      <c r="D3393" s="190"/>
    </row>
    <row r="3394" spans="4:4" x14ac:dyDescent="0.25">
      <c r="D3394" s="190"/>
    </row>
    <row r="3395" spans="4:4" x14ac:dyDescent="0.25">
      <c r="D3395" s="190"/>
    </row>
    <row r="3396" spans="4:4" x14ac:dyDescent="0.25">
      <c r="D3396" s="190"/>
    </row>
    <row r="3397" spans="4:4" x14ac:dyDescent="0.25">
      <c r="D3397" s="190"/>
    </row>
    <row r="3398" spans="4:4" x14ac:dyDescent="0.25">
      <c r="D3398" s="190"/>
    </row>
    <row r="3399" spans="4:4" x14ac:dyDescent="0.25">
      <c r="D3399" s="190"/>
    </row>
    <row r="3400" spans="4:4" x14ac:dyDescent="0.25">
      <c r="D3400" s="190"/>
    </row>
    <row r="3401" spans="4:4" x14ac:dyDescent="0.25">
      <c r="D3401" s="190"/>
    </row>
    <row r="3402" spans="4:4" x14ac:dyDescent="0.25">
      <c r="D3402" s="190"/>
    </row>
    <row r="3403" spans="4:4" x14ac:dyDescent="0.25">
      <c r="D3403" s="190"/>
    </row>
    <row r="3404" spans="4:4" x14ac:dyDescent="0.25">
      <c r="D3404" s="190"/>
    </row>
    <row r="3405" spans="4:4" x14ac:dyDescent="0.25">
      <c r="D3405" s="190"/>
    </row>
    <row r="3406" spans="4:4" x14ac:dyDescent="0.25">
      <c r="D3406" s="190"/>
    </row>
    <row r="3407" spans="4:4" x14ac:dyDescent="0.25">
      <c r="D3407" s="190"/>
    </row>
    <row r="3408" spans="4:4" x14ac:dyDescent="0.25">
      <c r="D3408" s="190"/>
    </row>
    <row r="3409" spans="4:4" x14ac:dyDescent="0.25">
      <c r="D3409" s="190"/>
    </row>
    <row r="3410" spans="4:4" x14ac:dyDescent="0.25">
      <c r="D3410" s="190"/>
    </row>
    <row r="3411" spans="4:4" x14ac:dyDescent="0.25">
      <c r="D3411" s="190"/>
    </row>
    <row r="3412" spans="4:4" x14ac:dyDescent="0.25">
      <c r="D3412" s="190"/>
    </row>
    <row r="3413" spans="4:4" x14ac:dyDescent="0.25">
      <c r="D3413" s="190"/>
    </row>
    <row r="3414" spans="4:4" x14ac:dyDescent="0.25">
      <c r="D3414" s="190"/>
    </row>
    <row r="3415" spans="4:4" x14ac:dyDescent="0.25">
      <c r="D3415" s="190"/>
    </row>
    <row r="3416" spans="4:4" x14ac:dyDescent="0.25">
      <c r="D3416" s="190"/>
    </row>
    <row r="3417" spans="4:4" x14ac:dyDescent="0.25">
      <c r="D3417" s="190"/>
    </row>
    <row r="3418" spans="4:4" x14ac:dyDescent="0.25">
      <c r="D3418" s="190"/>
    </row>
    <row r="3419" spans="4:4" x14ac:dyDescent="0.25">
      <c r="D3419" s="190"/>
    </row>
    <row r="3420" spans="4:4" x14ac:dyDescent="0.25">
      <c r="D3420" s="190"/>
    </row>
    <row r="3421" spans="4:4" x14ac:dyDescent="0.25">
      <c r="D3421" s="190"/>
    </row>
    <row r="3422" spans="4:4" x14ac:dyDescent="0.25">
      <c r="D3422" s="190"/>
    </row>
    <row r="3423" spans="4:4" x14ac:dyDescent="0.25">
      <c r="D3423" s="190"/>
    </row>
    <row r="3424" spans="4:4" x14ac:dyDescent="0.25">
      <c r="D3424" s="190"/>
    </row>
    <row r="3425" spans="4:4" x14ac:dyDescent="0.25">
      <c r="D3425" s="190"/>
    </row>
    <row r="3426" spans="4:4" x14ac:dyDescent="0.25">
      <c r="D3426" s="190"/>
    </row>
    <row r="3427" spans="4:4" x14ac:dyDescent="0.25">
      <c r="D3427" s="190"/>
    </row>
    <row r="3428" spans="4:4" x14ac:dyDescent="0.25">
      <c r="D3428" s="190"/>
    </row>
    <row r="3429" spans="4:4" x14ac:dyDescent="0.25">
      <c r="D3429" s="190"/>
    </row>
    <row r="3430" spans="4:4" x14ac:dyDescent="0.25">
      <c r="D3430" s="190"/>
    </row>
    <row r="3431" spans="4:4" x14ac:dyDescent="0.25">
      <c r="D3431" s="190"/>
    </row>
    <row r="3432" spans="4:4" x14ac:dyDescent="0.25">
      <c r="D3432" s="190"/>
    </row>
    <row r="3433" spans="4:4" x14ac:dyDescent="0.25">
      <c r="D3433" s="190"/>
    </row>
    <row r="3434" spans="4:4" x14ac:dyDescent="0.25">
      <c r="D3434" s="190"/>
    </row>
    <row r="3435" spans="4:4" x14ac:dyDescent="0.25">
      <c r="D3435" s="190"/>
    </row>
    <row r="3436" spans="4:4" x14ac:dyDescent="0.25">
      <c r="D3436" s="190"/>
    </row>
    <row r="3437" spans="4:4" x14ac:dyDescent="0.25">
      <c r="D3437" s="190"/>
    </row>
    <row r="3438" spans="4:4" x14ac:dyDescent="0.25">
      <c r="D3438" s="190"/>
    </row>
    <row r="3439" spans="4:4" x14ac:dyDescent="0.25">
      <c r="D3439" s="190"/>
    </row>
    <row r="3440" spans="4:4" x14ac:dyDescent="0.25">
      <c r="D3440" s="190"/>
    </row>
    <row r="3441" spans="4:4" x14ac:dyDescent="0.25">
      <c r="D3441" s="190"/>
    </row>
    <row r="3442" spans="4:4" x14ac:dyDescent="0.25">
      <c r="D3442" s="190"/>
    </row>
    <row r="3443" spans="4:4" x14ac:dyDescent="0.25">
      <c r="D3443" s="190"/>
    </row>
    <row r="3444" spans="4:4" x14ac:dyDescent="0.25">
      <c r="D3444" s="190"/>
    </row>
    <row r="3445" spans="4:4" x14ac:dyDescent="0.25">
      <c r="D3445" s="190"/>
    </row>
    <row r="3446" spans="4:4" x14ac:dyDescent="0.25">
      <c r="D3446" s="190"/>
    </row>
    <row r="3447" spans="4:4" x14ac:dyDescent="0.25">
      <c r="D3447" s="190"/>
    </row>
    <row r="3448" spans="4:4" x14ac:dyDescent="0.25">
      <c r="D3448" s="190"/>
    </row>
    <row r="3449" spans="4:4" x14ac:dyDescent="0.25">
      <c r="D3449" s="190"/>
    </row>
    <row r="3450" spans="4:4" x14ac:dyDescent="0.25">
      <c r="D3450" s="190"/>
    </row>
    <row r="3451" spans="4:4" x14ac:dyDescent="0.25">
      <c r="D3451" s="190"/>
    </row>
    <row r="3452" spans="4:4" x14ac:dyDescent="0.25">
      <c r="D3452" s="190"/>
    </row>
    <row r="3453" spans="4:4" x14ac:dyDescent="0.25">
      <c r="D3453" s="190"/>
    </row>
    <row r="3454" spans="4:4" x14ac:dyDescent="0.25">
      <c r="D3454" s="190"/>
    </row>
    <row r="3455" spans="4:4" x14ac:dyDescent="0.25">
      <c r="D3455" s="190"/>
    </row>
    <row r="3456" spans="4:4" x14ac:dyDescent="0.25">
      <c r="D3456" s="190"/>
    </row>
    <row r="3457" spans="4:4" x14ac:dyDescent="0.25">
      <c r="D3457" s="190"/>
    </row>
    <row r="3458" spans="4:4" x14ac:dyDescent="0.25">
      <c r="D3458" s="190"/>
    </row>
    <row r="3459" spans="4:4" x14ac:dyDescent="0.25">
      <c r="D3459" s="190"/>
    </row>
    <row r="3460" spans="4:4" x14ac:dyDescent="0.25">
      <c r="D3460" s="190"/>
    </row>
    <row r="3461" spans="4:4" x14ac:dyDescent="0.25">
      <c r="D3461" s="190"/>
    </row>
    <row r="3462" spans="4:4" x14ac:dyDescent="0.25">
      <c r="D3462" s="190"/>
    </row>
    <row r="3463" spans="4:4" x14ac:dyDescent="0.25">
      <c r="D3463" s="190"/>
    </row>
    <row r="3464" spans="4:4" x14ac:dyDescent="0.25">
      <c r="D3464" s="190"/>
    </row>
    <row r="3465" spans="4:4" x14ac:dyDescent="0.25">
      <c r="D3465" s="190"/>
    </row>
    <row r="3466" spans="4:4" x14ac:dyDescent="0.25">
      <c r="D3466" s="190"/>
    </row>
    <row r="3467" spans="4:4" x14ac:dyDescent="0.25">
      <c r="D3467" s="190"/>
    </row>
    <row r="3468" spans="4:4" x14ac:dyDescent="0.25">
      <c r="D3468" s="190"/>
    </row>
    <row r="3469" spans="4:4" x14ac:dyDescent="0.25">
      <c r="D3469" s="190"/>
    </row>
    <row r="3470" spans="4:4" x14ac:dyDescent="0.25">
      <c r="D3470" s="190"/>
    </row>
    <row r="3471" spans="4:4" x14ac:dyDescent="0.25">
      <c r="D3471" s="190"/>
    </row>
    <row r="3472" spans="4:4" x14ac:dyDescent="0.25">
      <c r="D3472" s="190"/>
    </row>
    <row r="3473" spans="4:4" x14ac:dyDescent="0.25">
      <c r="D3473" s="190"/>
    </row>
    <row r="3474" spans="4:4" x14ac:dyDescent="0.25">
      <c r="D3474" s="190"/>
    </row>
    <row r="3475" spans="4:4" x14ac:dyDescent="0.25">
      <c r="D3475" s="190"/>
    </row>
    <row r="3476" spans="4:4" x14ac:dyDescent="0.25">
      <c r="D3476" s="190"/>
    </row>
    <row r="3477" spans="4:4" x14ac:dyDescent="0.25">
      <c r="D3477" s="190"/>
    </row>
    <row r="3478" spans="4:4" x14ac:dyDescent="0.25">
      <c r="D3478" s="190"/>
    </row>
    <row r="3479" spans="4:4" x14ac:dyDescent="0.25">
      <c r="D3479" s="190"/>
    </row>
    <row r="3480" spans="4:4" x14ac:dyDescent="0.25">
      <c r="D3480" s="190"/>
    </row>
    <row r="3481" spans="4:4" x14ac:dyDescent="0.25">
      <c r="D3481" s="190"/>
    </row>
    <row r="3482" spans="4:4" x14ac:dyDescent="0.25">
      <c r="D3482" s="190"/>
    </row>
    <row r="3483" spans="4:4" x14ac:dyDescent="0.25">
      <c r="D3483" s="190"/>
    </row>
    <row r="3484" spans="4:4" x14ac:dyDescent="0.25">
      <c r="D3484" s="190"/>
    </row>
    <row r="3485" spans="4:4" x14ac:dyDescent="0.25">
      <c r="D3485" s="190"/>
    </row>
    <row r="3486" spans="4:4" x14ac:dyDescent="0.25">
      <c r="D3486" s="190"/>
    </row>
    <row r="3487" spans="4:4" x14ac:dyDescent="0.25">
      <c r="D3487" s="190"/>
    </row>
    <row r="3488" spans="4:4" x14ac:dyDescent="0.25">
      <c r="D3488" s="190"/>
    </row>
    <row r="3489" spans="4:4" x14ac:dyDescent="0.25">
      <c r="D3489" s="190"/>
    </row>
    <row r="3490" spans="4:4" x14ac:dyDescent="0.25">
      <c r="D3490" s="190"/>
    </row>
    <row r="3491" spans="4:4" x14ac:dyDescent="0.25">
      <c r="D3491" s="190"/>
    </row>
    <row r="3492" spans="4:4" x14ac:dyDescent="0.25">
      <c r="D3492" s="190"/>
    </row>
    <row r="3493" spans="4:4" x14ac:dyDescent="0.25">
      <c r="D3493" s="190"/>
    </row>
    <row r="3494" spans="4:4" x14ac:dyDescent="0.25">
      <c r="D3494" s="190"/>
    </row>
    <row r="3495" spans="4:4" x14ac:dyDescent="0.25">
      <c r="D3495" s="190"/>
    </row>
    <row r="3496" spans="4:4" x14ac:dyDescent="0.25">
      <c r="D3496" s="190"/>
    </row>
    <row r="3497" spans="4:4" x14ac:dyDescent="0.25">
      <c r="D3497" s="190"/>
    </row>
    <row r="3498" spans="4:4" x14ac:dyDescent="0.25">
      <c r="D3498" s="190"/>
    </row>
    <row r="3499" spans="4:4" x14ac:dyDescent="0.25">
      <c r="D3499" s="190"/>
    </row>
    <row r="3500" spans="4:4" x14ac:dyDescent="0.25">
      <c r="D3500" s="190"/>
    </row>
    <row r="3501" spans="4:4" x14ac:dyDescent="0.25">
      <c r="D3501" s="190"/>
    </row>
    <row r="3502" spans="4:4" x14ac:dyDescent="0.25">
      <c r="D3502" s="190"/>
    </row>
    <row r="3503" spans="4:4" x14ac:dyDescent="0.25">
      <c r="D3503" s="190"/>
    </row>
    <row r="3504" spans="4:4" x14ac:dyDescent="0.25">
      <c r="D3504" s="190"/>
    </row>
    <row r="3505" spans="4:4" x14ac:dyDescent="0.25">
      <c r="D3505" s="190"/>
    </row>
    <row r="3506" spans="4:4" x14ac:dyDescent="0.25">
      <c r="D3506" s="190"/>
    </row>
    <row r="3507" spans="4:4" x14ac:dyDescent="0.25">
      <c r="D3507" s="190"/>
    </row>
    <row r="3508" spans="4:4" x14ac:dyDescent="0.25">
      <c r="D3508" s="190"/>
    </row>
    <row r="3509" spans="4:4" x14ac:dyDescent="0.25">
      <c r="D3509" s="190"/>
    </row>
    <row r="3510" spans="4:4" x14ac:dyDescent="0.25">
      <c r="D3510" s="190"/>
    </row>
    <row r="3511" spans="4:4" x14ac:dyDescent="0.25">
      <c r="D3511" s="190"/>
    </row>
    <row r="3512" spans="4:4" x14ac:dyDescent="0.25">
      <c r="D3512" s="190"/>
    </row>
    <row r="3513" spans="4:4" x14ac:dyDescent="0.25">
      <c r="D3513" s="190"/>
    </row>
    <row r="3514" spans="4:4" x14ac:dyDescent="0.25">
      <c r="D3514" s="190"/>
    </row>
    <row r="3515" spans="4:4" x14ac:dyDescent="0.25">
      <c r="D3515" s="190"/>
    </row>
    <row r="3516" spans="4:4" x14ac:dyDescent="0.25">
      <c r="D3516" s="190"/>
    </row>
    <row r="3517" spans="4:4" x14ac:dyDescent="0.25">
      <c r="D3517" s="190"/>
    </row>
    <row r="3518" spans="4:4" x14ac:dyDescent="0.25">
      <c r="D3518" s="190"/>
    </row>
    <row r="3519" spans="4:4" x14ac:dyDescent="0.25">
      <c r="D3519" s="190"/>
    </row>
    <row r="3520" spans="4:4" x14ac:dyDescent="0.25">
      <c r="D3520" s="190"/>
    </row>
    <row r="3521" spans="4:4" x14ac:dyDescent="0.25">
      <c r="D3521" s="190"/>
    </row>
    <row r="3522" spans="4:4" x14ac:dyDescent="0.25">
      <c r="D3522" s="190"/>
    </row>
    <row r="3523" spans="4:4" x14ac:dyDescent="0.25">
      <c r="D3523" s="190"/>
    </row>
    <row r="3524" spans="4:4" x14ac:dyDescent="0.25">
      <c r="D3524" s="190"/>
    </row>
    <row r="3525" spans="4:4" x14ac:dyDescent="0.25">
      <c r="D3525" s="190"/>
    </row>
    <row r="3526" spans="4:4" x14ac:dyDescent="0.25">
      <c r="D3526" s="190"/>
    </row>
    <row r="3527" spans="4:4" x14ac:dyDescent="0.25">
      <c r="D3527" s="190"/>
    </row>
    <row r="3528" spans="4:4" x14ac:dyDescent="0.25">
      <c r="D3528" s="190"/>
    </row>
    <row r="3529" spans="4:4" x14ac:dyDescent="0.25">
      <c r="D3529" s="190"/>
    </row>
    <row r="3530" spans="4:4" x14ac:dyDescent="0.25">
      <c r="D3530" s="190"/>
    </row>
    <row r="3531" spans="4:4" x14ac:dyDescent="0.25">
      <c r="D3531" s="190"/>
    </row>
    <row r="3532" spans="4:4" x14ac:dyDescent="0.25">
      <c r="D3532" s="190"/>
    </row>
    <row r="3533" spans="4:4" x14ac:dyDescent="0.25">
      <c r="D3533" s="190"/>
    </row>
    <row r="3534" spans="4:4" x14ac:dyDescent="0.25">
      <c r="D3534" s="190"/>
    </row>
    <row r="3535" spans="4:4" x14ac:dyDescent="0.25">
      <c r="D3535" s="190"/>
    </row>
    <row r="3536" spans="4:4" x14ac:dyDescent="0.25">
      <c r="D3536" s="190"/>
    </row>
    <row r="3537" spans="4:4" x14ac:dyDescent="0.25">
      <c r="D3537" s="190"/>
    </row>
    <row r="3538" spans="4:4" x14ac:dyDescent="0.25">
      <c r="D3538" s="190"/>
    </row>
    <row r="3539" spans="4:4" x14ac:dyDescent="0.25">
      <c r="D3539" s="190"/>
    </row>
    <row r="3540" spans="4:4" x14ac:dyDescent="0.25">
      <c r="D3540" s="190"/>
    </row>
    <row r="3541" spans="4:4" x14ac:dyDescent="0.25">
      <c r="D3541" s="190"/>
    </row>
    <row r="3542" spans="4:4" x14ac:dyDescent="0.25">
      <c r="D3542" s="190"/>
    </row>
    <row r="3543" spans="4:4" x14ac:dyDescent="0.25">
      <c r="D3543" s="190"/>
    </row>
    <row r="3544" spans="4:4" x14ac:dyDescent="0.25">
      <c r="D3544" s="190"/>
    </row>
    <row r="3545" spans="4:4" x14ac:dyDescent="0.25">
      <c r="D3545" s="190"/>
    </row>
    <row r="3546" spans="4:4" x14ac:dyDescent="0.25">
      <c r="D3546" s="190"/>
    </row>
    <row r="3547" spans="4:4" x14ac:dyDescent="0.25">
      <c r="D3547" s="190"/>
    </row>
    <row r="3548" spans="4:4" x14ac:dyDescent="0.25">
      <c r="D3548" s="190"/>
    </row>
    <row r="3549" spans="4:4" x14ac:dyDescent="0.25">
      <c r="D3549" s="190"/>
    </row>
    <row r="3550" spans="4:4" x14ac:dyDescent="0.25">
      <c r="D3550" s="190"/>
    </row>
    <row r="3551" spans="4:4" x14ac:dyDescent="0.25">
      <c r="D3551" s="190"/>
    </row>
    <row r="3552" spans="4:4" x14ac:dyDescent="0.25">
      <c r="D3552" s="190"/>
    </row>
    <row r="3553" spans="4:4" x14ac:dyDescent="0.25">
      <c r="D3553" s="190"/>
    </row>
    <row r="3554" spans="4:4" x14ac:dyDescent="0.25">
      <c r="D3554" s="190"/>
    </row>
    <row r="3555" spans="4:4" x14ac:dyDescent="0.25">
      <c r="D3555" s="190"/>
    </row>
    <row r="3556" spans="4:4" x14ac:dyDescent="0.25">
      <c r="D3556" s="190"/>
    </row>
    <row r="3557" spans="4:4" x14ac:dyDescent="0.25">
      <c r="D3557" s="190"/>
    </row>
    <row r="3558" spans="4:4" x14ac:dyDescent="0.25">
      <c r="D3558" s="190"/>
    </row>
    <row r="3559" spans="4:4" x14ac:dyDescent="0.25">
      <c r="D3559" s="190"/>
    </row>
    <row r="3560" spans="4:4" x14ac:dyDescent="0.25">
      <c r="D3560" s="190"/>
    </row>
    <row r="3561" spans="4:4" x14ac:dyDescent="0.25">
      <c r="D3561" s="190"/>
    </row>
    <row r="3562" spans="4:4" x14ac:dyDescent="0.25">
      <c r="D3562" s="190"/>
    </row>
    <row r="3563" spans="4:4" x14ac:dyDescent="0.25">
      <c r="D3563" s="190"/>
    </row>
    <row r="3564" spans="4:4" x14ac:dyDescent="0.25">
      <c r="D3564" s="190"/>
    </row>
    <row r="3565" spans="4:4" x14ac:dyDescent="0.25">
      <c r="D3565" s="190"/>
    </row>
    <row r="3566" spans="4:4" x14ac:dyDescent="0.25">
      <c r="D3566" s="190"/>
    </row>
    <row r="3567" spans="4:4" x14ac:dyDescent="0.25">
      <c r="D3567" s="190"/>
    </row>
    <row r="3568" spans="4:4" x14ac:dyDescent="0.25">
      <c r="D3568" s="190"/>
    </row>
    <row r="3569" spans="4:4" x14ac:dyDescent="0.25">
      <c r="D3569" s="190"/>
    </row>
    <row r="3570" spans="4:4" x14ac:dyDescent="0.25">
      <c r="D3570" s="190"/>
    </row>
    <row r="3571" spans="4:4" x14ac:dyDescent="0.25">
      <c r="D3571" s="190"/>
    </row>
    <row r="3572" spans="4:4" x14ac:dyDescent="0.25">
      <c r="D3572" s="190"/>
    </row>
    <row r="3573" spans="4:4" x14ac:dyDescent="0.25">
      <c r="D3573" s="190"/>
    </row>
    <row r="3574" spans="4:4" x14ac:dyDescent="0.25">
      <c r="D3574" s="190"/>
    </row>
    <row r="3575" spans="4:4" x14ac:dyDescent="0.25">
      <c r="D3575" s="190"/>
    </row>
    <row r="3576" spans="4:4" x14ac:dyDescent="0.25">
      <c r="D3576" s="190"/>
    </row>
    <row r="3577" spans="4:4" x14ac:dyDescent="0.25">
      <c r="D3577" s="190"/>
    </row>
    <row r="3578" spans="4:4" x14ac:dyDescent="0.25">
      <c r="D3578" s="190"/>
    </row>
    <row r="3579" spans="4:4" x14ac:dyDescent="0.25">
      <c r="D3579" s="190"/>
    </row>
    <row r="3580" spans="4:4" x14ac:dyDescent="0.25">
      <c r="D3580" s="190"/>
    </row>
    <row r="3581" spans="4:4" x14ac:dyDescent="0.25">
      <c r="D3581" s="190"/>
    </row>
    <row r="3582" spans="4:4" x14ac:dyDescent="0.25">
      <c r="D3582" s="190"/>
    </row>
    <row r="3583" spans="4:4" x14ac:dyDescent="0.25">
      <c r="D3583" s="190"/>
    </row>
    <row r="3584" spans="4:4" x14ac:dyDescent="0.25">
      <c r="D3584" s="190"/>
    </row>
    <row r="3585" spans="4:4" x14ac:dyDescent="0.25">
      <c r="D3585" s="190"/>
    </row>
    <row r="3586" spans="4:4" x14ac:dyDescent="0.25">
      <c r="D3586" s="190"/>
    </row>
    <row r="3587" spans="4:4" x14ac:dyDescent="0.25">
      <c r="D3587" s="190"/>
    </row>
    <row r="3588" spans="4:4" x14ac:dyDescent="0.25">
      <c r="D3588" s="190"/>
    </row>
    <row r="3589" spans="4:4" x14ac:dyDescent="0.25">
      <c r="D3589" s="190"/>
    </row>
    <row r="3590" spans="4:4" x14ac:dyDescent="0.25">
      <c r="D3590" s="190"/>
    </row>
    <row r="3591" spans="4:4" x14ac:dyDescent="0.25">
      <c r="D3591" s="190"/>
    </row>
    <row r="3592" spans="4:4" x14ac:dyDescent="0.25">
      <c r="D3592" s="190"/>
    </row>
    <row r="3593" spans="4:4" x14ac:dyDescent="0.25">
      <c r="D3593" s="190"/>
    </row>
    <row r="3594" spans="4:4" x14ac:dyDescent="0.25">
      <c r="D3594" s="190"/>
    </row>
    <row r="3595" spans="4:4" x14ac:dyDescent="0.25">
      <c r="D3595" s="190"/>
    </row>
    <row r="3596" spans="4:4" x14ac:dyDescent="0.25">
      <c r="D3596" s="190"/>
    </row>
    <row r="3597" spans="4:4" x14ac:dyDescent="0.25">
      <c r="D3597" s="190"/>
    </row>
    <row r="3598" spans="4:4" x14ac:dyDescent="0.25">
      <c r="D3598" s="190"/>
    </row>
    <row r="3599" spans="4:4" x14ac:dyDescent="0.25">
      <c r="D3599" s="190"/>
    </row>
    <row r="3600" spans="4:4" x14ac:dyDescent="0.25">
      <c r="D3600" s="190"/>
    </row>
    <row r="3601" spans="4:4" x14ac:dyDescent="0.25">
      <c r="D3601" s="190"/>
    </row>
    <row r="3602" spans="4:4" x14ac:dyDescent="0.25">
      <c r="D3602" s="190"/>
    </row>
    <row r="3603" spans="4:4" x14ac:dyDescent="0.25">
      <c r="D3603" s="190"/>
    </row>
    <row r="3604" spans="4:4" x14ac:dyDescent="0.25">
      <c r="D3604" s="190"/>
    </row>
    <row r="3605" spans="4:4" x14ac:dyDescent="0.25">
      <c r="D3605" s="190"/>
    </row>
    <row r="3606" spans="4:4" x14ac:dyDescent="0.25">
      <c r="D3606" s="190"/>
    </row>
    <row r="3607" spans="4:4" x14ac:dyDescent="0.25">
      <c r="D3607" s="190"/>
    </row>
    <row r="3608" spans="4:4" x14ac:dyDescent="0.25">
      <c r="D3608" s="190"/>
    </row>
    <row r="3609" spans="4:4" x14ac:dyDescent="0.25">
      <c r="D3609" s="190"/>
    </row>
    <row r="3610" spans="4:4" x14ac:dyDescent="0.25">
      <c r="D3610" s="190"/>
    </row>
    <row r="3611" spans="4:4" x14ac:dyDescent="0.25">
      <c r="D3611" s="190"/>
    </row>
    <row r="3612" spans="4:4" x14ac:dyDescent="0.25">
      <c r="D3612" s="190"/>
    </row>
    <row r="3613" spans="4:4" x14ac:dyDescent="0.25">
      <c r="D3613" s="190"/>
    </row>
    <row r="3614" spans="4:4" x14ac:dyDescent="0.25">
      <c r="D3614" s="190"/>
    </row>
    <row r="3615" spans="4:4" x14ac:dyDescent="0.25">
      <c r="D3615" s="190"/>
    </row>
    <row r="3616" spans="4:4" x14ac:dyDescent="0.25">
      <c r="D3616" s="190"/>
    </row>
    <row r="3617" spans="4:4" x14ac:dyDescent="0.25">
      <c r="D3617" s="190"/>
    </row>
    <row r="3618" spans="4:4" x14ac:dyDescent="0.25">
      <c r="D3618" s="190"/>
    </row>
    <row r="3619" spans="4:4" x14ac:dyDescent="0.25">
      <c r="D3619" s="190"/>
    </row>
    <row r="3620" spans="4:4" x14ac:dyDescent="0.25">
      <c r="D3620" s="190"/>
    </row>
    <row r="3621" spans="4:4" x14ac:dyDescent="0.25">
      <c r="D3621" s="190"/>
    </row>
    <row r="3622" spans="4:4" x14ac:dyDescent="0.25">
      <c r="D3622" s="190"/>
    </row>
    <row r="3623" spans="4:4" x14ac:dyDescent="0.25">
      <c r="D3623" s="190"/>
    </row>
    <row r="3624" spans="4:4" x14ac:dyDescent="0.25">
      <c r="D3624" s="190"/>
    </row>
    <row r="3625" spans="4:4" x14ac:dyDescent="0.25">
      <c r="D3625" s="190"/>
    </row>
    <row r="3626" spans="4:4" x14ac:dyDescent="0.25">
      <c r="D3626" s="190"/>
    </row>
    <row r="3627" spans="4:4" x14ac:dyDescent="0.25">
      <c r="D3627" s="190"/>
    </row>
    <row r="3628" spans="4:4" x14ac:dyDescent="0.25">
      <c r="D3628" s="190"/>
    </row>
    <row r="3629" spans="4:4" x14ac:dyDescent="0.25">
      <c r="D3629" s="190"/>
    </row>
    <row r="3630" spans="4:4" x14ac:dyDescent="0.25">
      <c r="D3630" s="190"/>
    </row>
    <row r="3631" spans="4:4" x14ac:dyDescent="0.25">
      <c r="D3631" s="190"/>
    </row>
    <row r="3632" spans="4:4" x14ac:dyDescent="0.25">
      <c r="D3632" s="190"/>
    </row>
    <row r="3633" spans="4:4" x14ac:dyDescent="0.25">
      <c r="D3633" s="190"/>
    </row>
    <row r="3634" spans="4:4" x14ac:dyDescent="0.25">
      <c r="D3634" s="190"/>
    </row>
    <row r="3635" spans="4:4" x14ac:dyDescent="0.25">
      <c r="D3635" s="190"/>
    </row>
    <row r="3636" spans="4:4" x14ac:dyDescent="0.25">
      <c r="D3636" s="190"/>
    </row>
    <row r="3637" spans="4:4" x14ac:dyDescent="0.25">
      <c r="D3637" s="190"/>
    </row>
    <row r="3638" spans="4:4" x14ac:dyDescent="0.25">
      <c r="D3638" s="190"/>
    </row>
    <row r="3639" spans="4:4" x14ac:dyDescent="0.25">
      <c r="D3639" s="190"/>
    </row>
    <row r="3640" spans="4:4" x14ac:dyDescent="0.25">
      <c r="D3640" s="190"/>
    </row>
    <row r="3641" spans="4:4" x14ac:dyDescent="0.25">
      <c r="D3641" s="190"/>
    </row>
    <row r="3642" spans="4:4" x14ac:dyDescent="0.25">
      <c r="D3642" s="190"/>
    </row>
    <row r="3643" spans="4:4" x14ac:dyDescent="0.25">
      <c r="D3643" s="190"/>
    </row>
    <row r="3644" spans="4:4" x14ac:dyDescent="0.25">
      <c r="D3644" s="190"/>
    </row>
    <row r="3645" spans="4:4" x14ac:dyDescent="0.25">
      <c r="D3645" s="190"/>
    </row>
    <row r="3646" spans="4:4" x14ac:dyDescent="0.25">
      <c r="D3646" s="190"/>
    </row>
    <row r="3647" spans="4:4" x14ac:dyDescent="0.25">
      <c r="D3647" s="190"/>
    </row>
    <row r="3648" spans="4:4" x14ac:dyDescent="0.25">
      <c r="D3648" s="190"/>
    </row>
    <row r="3649" spans="4:4" x14ac:dyDescent="0.25">
      <c r="D3649" s="190"/>
    </row>
    <row r="3650" spans="4:4" x14ac:dyDescent="0.25">
      <c r="D3650" s="190"/>
    </row>
    <row r="3651" spans="4:4" x14ac:dyDescent="0.25">
      <c r="D3651" s="190"/>
    </row>
    <row r="3652" spans="4:4" x14ac:dyDescent="0.25">
      <c r="D3652" s="190"/>
    </row>
    <row r="3653" spans="4:4" x14ac:dyDescent="0.25">
      <c r="D3653" s="190"/>
    </row>
    <row r="3654" spans="4:4" x14ac:dyDescent="0.25">
      <c r="D3654" s="190"/>
    </row>
    <row r="3655" spans="4:4" x14ac:dyDescent="0.25">
      <c r="D3655" s="190"/>
    </row>
    <row r="3656" spans="4:4" x14ac:dyDescent="0.25">
      <c r="D3656" s="190"/>
    </row>
    <row r="3657" spans="4:4" x14ac:dyDescent="0.25">
      <c r="D3657" s="190"/>
    </row>
    <row r="3658" spans="4:4" x14ac:dyDescent="0.25">
      <c r="D3658" s="190"/>
    </row>
    <row r="3659" spans="4:4" x14ac:dyDescent="0.25">
      <c r="D3659" s="190"/>
    </row>
    <row r="3660" spans="4:4" x14ac:dyDescent="0.25">
      <c r="D3660" s="190"/>
    </row>
    <row r="3661" spans="4:4" x14ac:dyDescent="0.25">
      <c r="D3661" s="190"/>
    </row>
    <row r="3662" spans="4:4" x14ac:dyDescent="0.25">
      <c r="D3662" s="190"/>
    </row>
    <row r="3663" spans="4:4" x14ac:dyDescent="0.25">
      <c r="D3663" s="190"/>
    </row>
    <row r="3664" spans="4:4" x14ac:dyDescent="0.25">
      <c r="D3664" s="190"/>
    </row>
    <row r="3665" spans="4:4" x14ac:dyDescent="0.25">
      <c r="D3665" s="190"/>
    </row>
    <row r="3666" spans="4:4" x14ac:dyDescent="0.25">
      <c r="D3666" s="190"/>
    </row>
    <row r="3667" spans="4:4" x14ac:dyDescent="0.25">
      <c r="D3667" s="190"/>
    </row>
    <row r="3668" spans="4:4" x14ac:dyDescent="0.25">
      <c r="D3668" s="190"/>
    </row>
    <row r="3669" spans="4:4" x14ac:dyDescent="0.25">
      <c r="D3669" s="190"/>
    </row>
    <row r="3670" spans="4:4" x14ac:dyDescent="0.25">
      <c r="D3670" s="190"/>
    </row>
    <row r="3671" spans="4:4" x14ac:dyDescent="0.25">
      <c r="D3671" s="190"/>
    </row>
    <row r="3672" spans="4:4" x14ac:dyDescent="0.25">
      <c r="D3672" s="190"/>
    </row>
    <row r="3673" spans="4:4" x14ac:dyDescent="0.25">
      <c r="D3673" s="190"/>
    </row>
    <row r="3674" spans="4:4" x14ac:dyDescent="0.25">
      <c r="D3674" s="190"/>
    </row>
    <row r="3675" spans="4:4" x14ac:dyDescent="0.25">
      <c r="D3675" s="190"/>
    </row>
    <row r="3676" spans="4:4" x14ac:dyDescent="0.25">
      <c r="D3676" s="190"/>
    </row>
    <row r="3677" spans="4:4" x14ac:dyDescent="0.25">
      <c r="D3677" s="190"/>
    </row>
    <row r="3678" spans="4:4" x14ac:dyDescent="0.25">
      <c r="D3678" s="190"/>
    </row>
    <row r="3679" spans="4:4" x14ac:dyDescent="0.25">
      <c r="D3679" s="190"/>
    </row>
    <row r="3680" spans="4:4" x14ac:dyDescent="0.25">
      <c r="D3680" s="190"/>
    </row>
    <row r="3681" spans="4:4" x14ac:dyDescent="0.25">
      <c r="D3681" s="190"/>
    </row>
    <row r="3682" spans="4:4" x14ac:dyDescent="0.25">
      <c r="D3682" s="190"/>
    </row>
    <row r="3683" spans="4:4" x14ac:dyDescent="0.25">
      <c r="D3683" s="190"/>
    </row>
    <row r="3684" spans="4:4" x14ac:dyDescent="0.25">
      <c r="D3684" s="190"/>
    </row>
    <row r="3685" spans="4:4" x14ac:dyDescent="0.25">
      <c r="D3685" s="190"/>
    </row>
    <row r="3686" spans="4:4" x14ac:dyDescent="0.25">
      <c r="D3686" s="190"/>
    </row>
    <row r="3687" spans="4:4" x14ac:dyDescent="0.25">
      <c r="D3687" s="190"/>
    </row>
    <row r="3688" spans="4:4" x14ac:dyDescent="0.25">
      <c r="D3688" s="190"/>
    </row>
    <row r="3689" spans="4:4" x14ac:dyDescent="0.25">
      <c r="D3689" s="190"/>
    </row>
    <row r="3690" spans="4:4" x14ac:dyDescent="0.25">
      <c r="D3690" s="190"/>
    </row>
    <row r="3691" spans="4:4" x14ac:dyDescent="0.25">
      <c r="D3691" s="190"/>
    </row>
    <row r="3692" spans="4:4" x14ac:dyDescent="0.25">
      <c r="D3692" s="190"/>
    </row>
    <row r="3693" spans="4:4" x14ac:dyDescent="0.25">
      <c r="D3693" s="190"/>
    </row>
    <row r="3694" spans="4:4" x14ac:dyDescent="0.25">
      <c r="D3694" s="190"/>
    </row>
    <row r="3695" spans="4:4" x14ac:dyDescent="0.25">
      <c r="D3695" s="190"/>
    </row>
    <row r="3696" spans="4:4" x14ac:dyDescent="0.25">
      <c r="D3696" s="190"/>
    </row>
    <row r="3697" spans="4:4" x14ac:dyDescent="0.25">
      <c r="D3697" s="190"/>
    </row>
    <row r="3698" spans="4:4" x14ac:dyDescent="0.25">
      <c r="D3698" s="190"/>
    </row>
    <row r="3699" spans="4:4" x14ac:dyDescent="0.25">
      <c r="D3699" s="190"/>
    </row>
    <row r="3700" spans="4:4" x14ac:dyDescent="0.25">
      <c r="D3700" s="190"/>
    </row>
    <row r="3701" spans="4:4" x14ac:dyDescent="0.25">
      <c r="D3701" s="190"/>
    </row>
    <row r="3702" spans="4:4" x14ac:dyDescent="0.25">
      <c r="D3702" s="190"/>
    </row>
    <row r="3703" spans="4:4" x14ac:dyDescent="0.25">
      <c r="D3703" s="190"/>
    </row>
    <row r="3704" spans="4:4" x14ac:dyDescent="0.25">
      <c r="D3704" s="190"/>
    </row>
    <row r="3705" spans="4:4" x14ac:dyDescent="0.25">
      <c r="D3705" s="190"/>
    </row>
    <row r="3706" spans="4:4" x14ac:dyDescent="0.25">
      <c r="D3706" s="190"/>
    </row>
    <row r="3707" spans="4:4" x14ac:dyDescent="0.25">
      <c r="D3707" s="190"/>
    </row>
    <row r="3708" spans="4:4" x14ac:dyDescent="0.25">
      <c r="D3708" s="190"/>
    </row>
    <row r="3709" spans="4:4" x14ac:dyDescent="0.25">
      <c r="D3709" s="190"/>
    </row>
    <row r="3710" spans="4:4" x14ac:dyDescent="0.25">
      <c r="D3710" s="190"/>
    </row>
    <row r="3711" spans="4:4" x14ac:dyDescent="0.25">
      <c r="D3711" s="190"/>
    </row>
    <row r="3712" spans="4:4" x14ac:dyDescent="0.25">
      <c r="D3712" s="190"/>
    </row>
    <row r="3713" spans="4:4" x14ac:dyDescent="0.25">
      <c r="D3713" s="190"/>
    </row>
    <row r="3714" spans="4:4" x14ac:dyDescent="0.25">
      <c r="D3714" s="190"/>
    </row>
    <row r="3715" spans="4:4" x14ac:dyDescent="0.25">
      <c r="D3715" s="190"/>
    </row>
    <row r="3716" spans="4:4" x14ac:dyDescent="0.25">
      <c r="D3716" s="190"/>
    </row>
    <row r="3717" spans="4:4" x14ac:dyDescent="0.25">
      <c r="D3717" s="190"/>
    </row>
    <row r="3718" spans="4:4" x14ac:dyDescent="0.25">
      <c r="D3718" s="190"/>
    </row>
    <row r="3719" spans="4:4" x14ac:dyDescent="0.25">
      <c r="D3719" s="190"/>
    </row>
    <row r="3720" spans="4:4" x14ac:dyDescent="0.25">
      <c r="D3720" s="190"/>
    </row>
    <row r="3721" spans="4:4" x14ac:dyDescent="0.25">
      <c r="D3721" s="190"/>
    </row>
    <row r="3722" spans="4:4" x14ac:dyDescent="0.25">
      <c r="D3722" s="190"/>
    </row>
    <row r="3723" spans="4:4" x14ac:dyDescent="0.25">
      <c r="D3723" s="190"/>
    </row>
    <row r="3724" spans="4:4" x14ac:dyDescent="0.25">
      <c r="D3724" s="190"/>
    </row>
    <row r="3725" spans="4:4" x14ac:dyDescent="0.25">
      <c r="D3725" s="190"/>
    </row>
    <row r="3726" spans="4:4" x14ac:dyDescent="0.25">
      <c r="D3726" s="190"/>
    </row>
    <row r="3727" spans="4:4" x14ac:dyDescent="0.25">
      <c r="D3727" s="190"/>
    </row>
    <row r="3728" spans="4:4" x14ac:dyDescent="0.25">
      <c r="D3728" s="190"/>
    </row>
    <row r="3729" spans="4:4" x14ac:dyDescent="0.25">
      <c r="D3729" s="190"/>
    </row>
    <row r="3730" spans="4:4" x14ac:dyDescent="0.25">
      <c r="D3730" s="190"/>
    </row>
    <row r="3731" spans="4:4" x14ac:dyDescent="0.25">
      <c r="D3731" s="190"/>
    </row>
    <row r="3732" spans="4:4" x14ac:dyDescent="0.25">
      <c r="D3732" s="190"/>
    </row>
    <row r="3733" spans="4:4" x14ac:dyDescent="0.25">
      <c r="D3733" s="190"/>
    </row>
    <row r="3734" spans="4:4" x14ac:dyDescent="0.25">
      <c r="D3734" s="190"/>
    </row>
    <row r="3735" spans="4:4" x14ac:dyDescent="0.25">
      <c r="D3735" s="190"/>
    </row>
    <row r="3736" spans="4:4" x14ac:dyDescent="0.25">
      <c r="D3736" s="190"/>
    </row>
    <row r="3737" spans="4:4" x14ac:dyDescent="0.25">
      <c r="D3737" s="190"/>
    </row>
    <row r="3738" spans="4:4" x14ac:dyDescent="0.25">
      <c r="D3738" s="190"/>
    </row>
    <row r="3739" spans="4:4" x14ac:dyDescent="0.25">
      <c r="D3739" s="190"/>
    </row>
    <row r="3740" spans="4:4" x14ac:dyDescent="0.25">
      <c r="D3740" s="190"/>
    </row>
    <row r="3741" spans="4:4" x14ac:dyDescent="0.25">
      <c r="D3741" s="190"/>
    </row>
    <row r="3742" spans="4:4" x14ac:dyDescent="0.25">
      <c r="D3742" s="190"/>
    </row>
    <row r="3743" spans="4:4" x14ac:dyDescent="0.25">
      <c r="D3743" s="190"/>
    </row>
    <row r="3744" spans="4:4" x14ac:dyDescent="0.25">
      <c r="D3744" s="190"/>
    </row>
    <row r="3745" spans="4:4" x14ac:dyDescent="0.25">
      <c r="D3745" s="190"/>
    </row>
    <row r="3746" spans="4:4" x14ac:dyDescent="0.25">
      <c r="D3746" s="190"/>
    </row>
    <row r="3747" spans="4:4" x14ac:dyDescent="0.25">
      <c r="D3747" s="190"/>
    </row>
    <row r="3748" spans="4:4" x14ac:dyDescent="0.25">
      <c r="D3748" s="190"/>
    </row>
    <row r="3749" spans="4:4" x14ac:dyDescent="0.25">
      <c r="D3749" s="190"/>
    </row>
    <row r="3750" spans="4:4" x14ac:dyDescent="0.25">
      <c r="D3750" s="190"/>
    </row>
    <row r="3751" spans="4:4" x14ac:dyDescent="0.25">
      <c r="D3751" s="190"/>
    </row>
    <row r="3752" spans="4:4" x14ac:dyDescent="0.25">
      <c r="D3752" s="190"/>
    </row>
    <row r="3753" spans="4:4" x14ac:dyDescent="0.25">
      <c r="D3753" s="190"/>
    </row>
    <row r="3754" spans="4:4" x14ac:dyDescent="0.25">
      <c r="D3754" s="190"/>
    </row>
    <row r="3755" spans="4:4" x14ac:dyDescent="0.25">
      <c r="D3755" s="190"/>
    </row>
    <row r="3756" spans="4:4" x14ac:dyDescent="0.25">
      <c r="D3756" s="190"/>
    </row>
    <row r="3757" spans="4:4" x14ac:dyDescent="0.25">
      <c r="D3757" s="190"/>
    </row>
    <row r="3758" spans="4:4" x14ac:dyDescent="0.25">
      <c r="D3758" s="190"/>
    </row>
    <row r="3759" spans="4:4" x14ac:dyDescent="0.25">
      <c r="D3759" s="190"/>
    </row>
    <row r="3760" spans="4:4" x14ac:dyDescent="0.25">
      <c r="D3760" s="190"/>
    </row>
    <row r="3761" spans="4:4" x14ac:dyDescent="0.25">
      <c r="D3761" s="190"/>
    </row>
    <row r="3762" spans="4:4" x14ac:dyDescent="0.25">
      <c r="D3762" s="190"/>
    </row>
    <row r="3763" spans="4:4" x14ac:dyDescent="0.25">
      <c r="D3763" s="190"/>
    </row>
    <row r="3764" spans="4:4" x14ac:dyDescent="0.25">
      <c r="D3764" s="190"/>
    </row>
    <row r="3765" spans="4:4" x14ac:dyDescent="0.25">
      <c r="D3765" s="190"/>
    </row>
    <row r="3766" spans="4:4" x14ac:dyDescent="0.25">
      <c r="D3766" s="190"/>
    </row>
    <row r="3767" spans="4:4" x14ac:dyDescent="0.25">
      <c r="D3767" s="190"/>
    </row>
    <row r="3768" spans="4:4" x14ac:dyDescent="0.25">
      <c r="D3768" s="190"/>
    </row>
    <row r="3769" spans="4:4" x14ac:dyDescent="0.25">
      <c r="D3769" s="190"/>
    </row>
    <row r="3770" spans="4:4" x14ac:dyDescent="0.25">
      <c r="D3770" s="190"/>
    </row>
    <row r="3771" spans="4:4" x14ac:dyDescent="0.25">
      <c r="D3771" s="190"/>
    </row>
    <row r="3772" spans="4:4" x14ac:dyDescent="0.25">
      <c r="D3772" s="190"/>
    </row>
    <row r="3773" spans="4:4" x14ac:dyDescent="0.25">
      <c r="D3773" s="190"/>
    </row>
    <row r="3774" spans="4:4" x14ac:dyDescent="0.25">
      <c r="D3774" s="190"/>
    </row>
    <row r="3775" spans="4:4" x14ac:dyDescent="0.25">
      <c r="D3775" s="190"/>
    </row>
    <row r="3776" spans="4:4" x14ac:dyDescent="0.25">
      <c r="D3776" s="190"/>
    </row>
    <row r="3777" spans="4:4" x14ac:dyDescent="0.25">
      <c r="D3777" s="190"/>
    </row>
    <row r="3778" spans="4:4" x14ac:dyDescent="0.25">
      <c r="D3778" s="190"/>
    </row>
    <row r="3779" spans="4:4" x14ac:dyDescent="0.25">
      <c r="D3779" s="190"/>
    </row>
    <row r="3780" spans="4:4" x14ac:dyDescent="0.25">
      <c r="D3780" s="190"/>
    </row>
    <row r="3781" spans="4:4" x14ac:dyDescent="0.25">
      <c r="D3781" s="190"/>
    </row>
    <row r="3782" spans="4:4" x14ac:dyDescent="0.25">
      <c r="D3782" s="190"/>
    </row>
    <row r="3783" spans="4:4" x14ac:dyDescent="0.25">
      <c r="D3783" s="190"/>
    </row>
    <row r="3784" spans="4:4" x14ac:dyDescent="0.25">
      <c r="D3784" s="190"/>
    </row>
    <row r="3785" spans="4:4" x14ac:dyDescent="0.25">
      <c r="D3785" s="190"/>
    </row>
    <row r="3786" spans="4:4" x14ac:dyDescent="0.25">
      <c r="D3786" s="190"/>
    </row>
    <row r="3787" spans="4:4" x14ac:dyDescent="0.25">
      <c r="D3787" s="190"/>
    </row>
    <row r="3788" spans="4:4" x14ac:dyDescent="0.25">
      <c r="D3788" s="190"/>
    </row>
    <row r="3789" spans="4:4" x14ac:dyDescent="0.25">
      <c r="D3789" s="190"/>
    </row>
    <row r="3790" spans="4:4" x14ac:dyDescent="0.25">
      <c r="D3790" s="190"/>
    </row>
    <row r="3791" spans="4:4" x14ac:dyDescent="0.25">
      <c r="D3791" s="190"/>
    </row>
    <row r="3792" spans="4:4" x14ac:dyDescent="0.25">
      <c r="D3792" s="190"/>
    </row>
    <row r="3793" spans="4:4" x14ac:dyDescent="0.25">
      <c r="D3793" s="190"/>
    </row>
    <row r="3794" spans="4:4" x14ac:dyDescent="0.25">
      <c r="D3794" s="190"/>
    </row>
    <row r="3795" spans="4:4" x14ac:dyDescent="0.25">
      <c r="D3795" s="190"/>
    </row>
    <row r="3796" spans="4:4" x14ac:dyDescent="0.25">
      <c r="D3796" s="190"/>
    </row>
    <row r="3797" spans="4:4" x14ac:dyDescent="0.25">
      <c r="D3797" s="190"/>
    </row>
    <row r="3798" spans="4:4" x14ac:dyDescent="0.25">
      <c r="D3798" s="190"/>
    </row>
    <row r="3799" spans="4:4" x14ac:dyDescent="0.25">
      <c r="D3799" s="190"/>
    </row>
    <row r="3800" spans="4:4" x14ac:dyDescent="0.25">
      <c r="D3800" s="190"/>
    </row>
    <row r="3801" spans="4:4" x14ac:dyDescent="0.25">
      <c r="D3801" s="190"/>
    </row>
    <row r="3802" spans="4:4" x14ac:dyDescent="0.25">
      <c r="D3802" s="190"/>
    </row>
    <row r="3803" spans="4:4" x14ac:dyDescent="0.25">
      <c r="D3803" s="190"/>
    </row>
    <row r="3804" spans="4:4" x14ac:dyDescent="0.25">
      <c r="D3804" s="190"/>
    </row>
    <row r="3805" spans="4:4" x14ac:dyDescent="0.25">
      <c r="D3805" s="190"/>
    </row>
    <row r="3806" spans="4:4" x14ac:dyDescent="0.25">
      <c r="D3806" s="190"/>
    </row>
    <row r="3807" spans="4:4" x14ac:dyDescent="0.25">
      <c r="D3807" s="190"/>
    </row>
    <row r="3808" spans="4:4" x14ac:dyDescent="0.25">
      <c r="D3808" s="190"/>
    </row>
    <row r="3809" spans="4:4" x14ac:dyDescent="0.25">
      <c r="D3809" s="190"/>
    </row>
    <row r="3810" spans="4:4" x14ac:dyDescent="0.25">
      <c r="D3810" s="190"/>
    </row>
    <row r="3811" spans="4:4" x14ac:dyDescent="0.25">
      <c r="D3811" s="190"/>
    </row>
    <row r="3812" spans="4:4" x14ac:dyDescent="0.25">
      <c r="D3812" s="190"/>
    </row>
    <row r="3813" spans="4:4" x14ac:dyDescent="0.25">
      <c r="D3813" s="190"/>
    </row>
    <row r="3814" spans="4:4" x14ac:dyDescent="0.25">
      <c r="D3814" s="190"/>
    </row>
    <row r="3815" spans="4:4" x14ac:dyDescent="0.25">
      <c r="D3815" s="190"/>
    </row>
    <row r="3816" spans="4:4" x14ac:dyDescent="0.25">
      <c r="D3816" s="190"/>
    </row>
    <row r="3817" spans="4:4" x14ac:dyDescent="0.25">
      <c r="D3817" s="190"/>
    </row>
    <row r="3818" spans="4:4" x14ac:dyDescent="0.25">
      <c r="D3818" s="190"/>
    </row>
    <row r="3819" spans="4:4" x14ac:dyDescent="0.25">
      <c r="D3819" s="190"/>
    </row>
    <row r="3820" spans="4:4" x14ac:dyDescent="0.25">
      <c r="D3820" s="190"/>
    </row>
    <row r="3821" spans="4:4" x14ac:dyDescent="0.25">
      <c r="D3821" s="190"/>
    </row>
    <row r="3822" spans="4:4" x14ac:dyDescent="0.25">
      <c r="D3822" s="190"/>
    </row>
    <row r="3823" spans="4:4" x14ac:dyDescent="0.25">
      <c r="D3823" s="190"/>
    </row>
    <row r="3824" spans="4:4" x14ac:dyDescent="0.25">
      <c r="D3824" s="190"/>
    </row>
    <row r="3825" spans="4:4" x14ac:dyDescent="0.25">
      <c r="D3825" s="190"/>
    </row>
    <row r="3826" spans="4:4" x14ac:dyDescent="0.25">
      <c r="D3826" s="190"/>
    </row>
    <row r="3827" spans="4:4" x14ac:dyDescent="0.25">
      <c r="D3827" s="190"/>
    </row>
    <row r="3828" spans="4:4" x14ac:dyDescent="0.25">
      <c r="D3828" s="190"/>
    </row>
    <row r="3829" spans="4:4" x14ac:dyDescent="0.25">
      <c r="D3829" s="190"/>
    </row>
    <row r="3830" spans="4:4" x14ac:dyDescent="0.25">
      <c r="D3830" s="190"/>
    </row>
    <row r="3831" spans="4:4" x14ac:dyDescent="0.25">
      <c r="D3831" s="190"/>
    </row>
    <row r="3832" spans="4:4" x14ac:dyDescent="0.25">
      <c r="D3832" s="190"/>
    </row>
    <row r="3833" spans="4:4" x14ac:dyDescent="0.25">
      <c r="D3833" s="190"/>
    </row>
    <row r="3834" spans="4:4" x14ac:dyDescent="0.25">
      <c r="D3834" s="190"/>
    </row>
    <row r="3835" spans="4:4" x14ac:dyDescent="0.25">
      <c r="D3835" s="190"/>
    </row>
    <row r="3836" spans="4:4" x14ac:dyDescent="0.25">
      <c r="D3836" s="190"/>
    </row>
    <row r="3837" spans="4:4" x14ac:dyDescent="0.25">
      <c r="D3837" s="190"/>
    </row>
    <row r="3838" spans="4:4" x14ac:dyDescent="0.25">
      <c r="D3838" s="190"/>
    </row>
    <row r="3839" spans="4:4" x14ac:dyDescent="0.25">
      <c r="D3839" s="190"/>
    </row>
    <row r="3840" spans="4:4" x14ac:dyDescent="0.25">
      <c r="D3840" s="190"/>
    </row>
    <row r="3841" spans="4:4" x14ac:dyDescent="0.25">
      <c r="D3841" s="190"/>
    </row>
    <row r="3842" spans="4:4" x14ac:dyDescent="0.25">
      <c r="D3842" s="190"/>
    </row>
    <row r="3843" spans="4:4" x14ac:dyDescent="0.25">
      <c r="D3843" s="190"/>
    </row>
    <row r="3844" spans="4:4" x14ac:dyDescent="0.25">
      <c r="D3844" s="190"/>
    </row>
    <row r="3845" spans="4:4" x14ac:dyDescent="0.25">
      <c r="D3845" s="190"/>
    </row>
    <row r="3846" spans="4:4" x14ac:dyDescent="0.25">
      <c r="D3846" s="190"/>
    </row>
    <row r="3847" spans="4:4" x14ac:dyDescent="0.25">
      <c r="D3847" s="190"/>
    </row>
    <row r="3848" spans="4:4" x14ac:dyDescent="0.25">
      <c r="D3848" s="190"/>
    </row>
    <row r="3849" spans="4:4" x14ac:dyDescent="0.25">
      <c r="D3849" s="190"/>
    </row>
    <row r="3850" spans="4:4" x14ac:dyDescent="0.25">
      <c r="D3850" s="190"/>
    </row>
    <row r="3851" spans="4:4" x14ac:dyDescent="0.25">
      <c r="D3851" s="190"/>
    </row>
    <row r="3852" spans="4:4" x14ac:dyDescent="0.25">
      <c r="D3852" s="190"/>
    </row>
    <row r="3853" spans="4:4" x14ac:dyDescent="0.25">
      <c r="D3853" s="190"/>
    </row>
    <row r="3854" spans="4:4" x14ac:dyDescent="0.25">
      <c r="D3854" s="190"/>
    </row>
    <row r="3855" spans="4:4" x14ac:dyDescent="0.25">
      <c r="D3855" s="190"/>
    </row>
    <row r="3856" spans="4:4" x14ac:dyDescent="0.25">
      <c r="D3856" s="190"/>
    </row>
    <row r="3857" spans="4:4" x14ac:dyDescent="0.25">
      <c r="D3857" s="190"/>
    </row>
    <row r="3858" spans="4:4" x14ac:dyDescent="0.25">
      <c r="D3858" s="190"/>
    </row>
    <row r="3859" spans="4:4" x14ac:dyDescent="0.25">
      <c r="D3859" s="190"/>
    </row>
    <row r="3860" spans="4:4" x14ac:dyDescent="0.25">
      <c r="D3860" s="190"/>
    </row>
    <row r="3861" spans="4:4" x14ac:dyDescent="0.25">
      <c r="D3861" s="190"/>
    </row>
    <row r="3862" spans="4:4" x14ac:dyDescent="0.25">
      <c r="D3862" s="190"/>
    </row>
    <row r="3863" spans="4:4" x14ac:dyDescent="0.25">
      <c r="D3863" s="190"/>
    </row>
    <row r="3864" spans="4:4" x14ac:dyDescent="0.25">
      <c r="D3864" s="190"/>
    </row>
    <row r="3865" spans="4:4" x14ac:dyDescent="0.25">
      <c r="D3865" s="190"/>
    </row>
    <row r="3866" spans="4:4" x14ac:dyDescent="0.25">
      <c r="D3866" s="190"/>
    </row>
    <row r="3867" spans="4:4" x14ac:dyDescent="0.25">
      <c r="D3867" s="190"/>
    </row>
    <row r="3868" spans="4:4" x14ac:dyDescent="0.25">
      <c r="D3868" s="190"/>
    </row>
    <row r="3869" spans="4:4" x14ac:dyDescent="0.25">
      <c r="D3869" s="190"/>
    </row>
    <row r="3870" spans="4:4" x14ac:dyDescent="0.25">
      <c r="D3870" s="190"/>
    </row>
    <row r="3871" spans="4:4" x14ac:dyDescent="0.25">
      <c r="D3871" s="190"/>
    </row>
    <row r="3872" spans="4:4" x14ac:dyDescent="0.25">
      <c r="D3872" s="190"/>
    </row>
    <row r="3873" spans="4:4" x14ac:dyDescent="0.25">
      <c r="D3873" s="190"/>
    </row>
    <row r="3874" spans="4:4" x14ac:dyDescent="0.25">
      <c r="D3874" s="190"/>
    </row>
    <row r="3875" spans="4:4" x14ac:dyDescent="0.25">
      <c r="D3875" s="190"/>
    </row>
    <row r="3876" spans="4:4" x14ac:dyDescent="0.25">
      <c r="D3876" s="190"/>
    </row>
    <row r="3877" spans="4:4" x14ac:dyDescent="0.25">
      <c r="D3877" s="190"/>
    </row>
    <row r="3878" spans="4:4" x14ac:dyDescent="0.25">
      <c r="D3878" s="190"/>
    </row>
    <row r="3879" spans="4:4" x14ac:dyDescent="0.25">
      <c r="D3879" s="190"/>
    </row>
    <row r="3880" spans="4:4" x14ac:dyDescent="0.25">
      <c r="D3880" s="190"/>
    </row>
    <row r="3881" spans="4:4" x14ac:dyDescent="0.25">
      <c r="D3881" s="190"/>
    </row>
    <row r="3882" spans="4:4" x14ac:dyDescent="0.25">
      <c r="D3882" s="190"/>
    </row>
    <row r="3883" spans="4:4" x14ac:dyDescent="0.25">
      <c r="D3883" s="190"/>
    </row>
    <row r="3884" spans="4:4" x14ac:dyDescent="0.25">
      <c r="D3884" s="190"/>
    </row>
    <row r="3885" spans="4:4" x14ac:dyDescent="0.25">
      <c r="D3885" s="190"/>
    </row>
    <row r="3886" spans="4:4" x14ac:dyDescent="0.25">
      <c r="D3886" s="190"/>
    </row>
    <row r="3887" spans="4:4" x14ac:dyDescent="0.25">
      <c r="D3887" s="190"/>
    </row>
    <row r="3888" spans="4:4" x14ac:dyDescent="0.25">
      <c r="D3888" s="190"/>
    </row>
    <row r="3889" spans="4:4" x14ac:dyDescent="0.25">
      <c r="D3889" s="190"/>
    </row>
    <row r="3890" spans="4:4" x14ac:dyDescent="0.25">
      <c r="D3890" s="190"/>
    </row>
    <row r="3891" spans="4:4" x14ac:dyDescent="0.25">
      <c r="D3891" s="190"/>
    </row>
    <row r="3892" spans="4:4" x14ac:dyDescent="0.25">
      <c r="D3892" s="190"/>
    </row>
    <row r="3893" spans="4:4" x14ac:dyDescent="0.25">
      <c r="D3893" s="190"/>
    </row>
    <row r="3894" spans="4:4" x14ac:dyDescent="0.25">
      <c r="D3894" s="190"/>
    </row>
    <row r="3895" spans="4:4" x14ac:dyDescent="0.25">
      <c r="D3895" s="190"/>
    </row>
    <row r="3896" spans="4:4" x14ac:dyDescent="0.25">
      <c r="D3896" s="190"/>
    </row>
    <row r="3897" spans="4:4" x14ac:dyDescent="0.25">
      <c r="D3897" s="190"/>
    </row>
    <row r="3898" spans="4:4" x14ac:dyDescent="0.25">
      <c r="D3898" s="190"/>
    </row>
    <row r="3899" spans="4:4" x14ac:dyDescent="0.25">
      <c r="D3899" s="190"/>
    </row>
    <row r="3900" spans="4:4" x14ac:dyDescent="0.25">
      <c r="D3900" s="190"/>
    </row>
    <row r="3901" spans="4:4" x14ac:dyDescent="0.25">
      <c r="D3901" s="190"/>
    </row>
    <row r="3902" spans="4:4" x14ac:dyDescent="0.25">
      <c r="D3902" s="190"/>
    </row>
    <row r="3903" spans="4:4" x14ac:dyDescent="0.25">
      <c r="D3903" s="190"/>
    </row>
    <row r="3904" spans="4:4" x14ac:dyDescent="0.25">
      <c r="D3904" s="190"/>
    </row>
    <row r="3905" spans="4:4" x14ac:dyDescent="0.25">
      <c r="D3905" s="190"/>
    </row>
    <row r="3906" spans="4:4" x14ac:dyDescent="0.25">
      <c r="D3906" s="190"/>
    </row>
    <row r="3907" spans="4:4" x14ac:dyDescent="0.25">
      <c r="D3907" s="190"/>
    </row>
    <row r="3908" spans="4:4" x14ac:dyDescent="0.25">
      <c r="D3908" s="190"/>
    </row>
    <row r="3909" spans="4:4" x14ac:dyDescent="0.25">
      <c r="D3909" s="190"/>
    </row>
    <row r="3910" spans="4:4" x14ac:dyDescent="0.25">
      <c r="D3910" s="190"/>
    </row>
    <row r="3911" spans="4:4" x14ac:dyDescent="0.25">
      <c r="D3911" s="190"/>
    </row>
    <row r="3912" spans="4:4" x14ac:dyDescent="0.25">
      <c r="D3912" s="190"/>
    </row>
    <row r="3913" spans="4:4" x14ac:dyDescent="0.25">
      <c r="D3913" s="190"/>
    </row>
    <row r="3914" spans="4:4" x14ac:dyDescent="0.25">
      <c r="D3914" s="190"/>
    </row>
    <row r="3915" spans="4:4" x14ac:dyDescent="0.25">
      <c r="D3915" s="190"/>
    </row>
    <row r="3916" spans="4:4" x14ac:dyDescent="0.25">
      <c r="D3916" s="190"/>
    </row>
    <row r="3917" spans="4:4" x14ac:dyDescent="0.25">
      <c r="D3917" s="190"/>
    </row>
    <row r="3918" spans="4:4" x14ac:dyDescent="0.25">
      <c r="D3918" s="190"/>
    </row>
    <row r="3919" spans="4:4" x14ac:dyDescent="0.25">
      <c r="D3919" s="190"/>
    </row>
    <row r="3920" spans="4:4" x14ac:dyDescent="0.25">
      <c r="D3920" s="190"/>
    </row>
    <row r="3921" spans="4:4" x14ac:dyDescent="0.25">
      <c r="D3921" s="190"/>
    </row>
    <row r="3922" spans="4:4" x14ac:dyDescent="0.25">
      <c r="D3922" s="190"/>
    </row>
    <row r="3923" spans="4:4" x14ac:dyDescent="0.25">
      <c r="D3923" s="190"/>
    </row>
    <row r="3924" spans="4:4" x14ac:dyDescent="0.25">
      <c r="D3924" s="190"/>
    </row>
    <row r="3925" spans="4:4" x14ac:dyDescent="0.25">
      <c r="D3925" s="190"/>
    </row>
    <row r="3926" spans="4:4" x14ac:dyDescent="0.25">
      <c r="D3926" s="190"/>
    </row>
    <row r="3927" spans="4:4" x14ac:dyDescent="0.25">
      <c r="D3927" s="190"/>
    </row>
    <row r="3928" spans="4:4" x14ac:dyDescent="0.25">
      <c r="D3928" s="190"/>
    </row>
    <row r="3929" spans="4:4" x14ac:dyDescent="0.25">
      <c r="D3929" s="190"/>
    </row>
    <row r="3930" spans="4:4" x14ac:dyDescent="0.25">
      <c r="D3930" s="190"/>
    </row>
    <row r="3931" spans="4:4" x14ac:dyDescent="0.25">
      <c r="D3931" s="190"/>
    </row>
    <row r="3932" spans="4:4" x14ac:dyDescent="0.25">
      <c r="D3932" s="190"/>
    </row>
    <row r="3933" spans="4:4" x14ac:dyDescent="0.25">
      <c r="D3933" s="190"/>
    </row>
    <row r="3934" spans="4:4" x14ac:dyDescent="0.25">
      <c r="D3934" s="190"/>
    </row>
    <row r="3935" spans="4:4" x14ac:dyDescent="0.25">
      <c r="D3935" s="190"/>
    </row>
    <row r="3936" spans="4:4" x14ac:dyDescent="0.25">
      <c r="D3936" s="190"/>
    </row>
    <row r="3937" spans="4:4" x14ac:dyDescent="0.25">
      <c r="D3937" s="190"/>
    </row>
    <row r="3938" spans="4:4" x14ac:dyDescent="0.25">
      <c r="D3938" s="190"/>
    </row>
    <row r="3939" spans="4:4" x14ac:dyDescent="0.25">
      <c r="D3939" s="190"/>
    </row>
    <row r="3940" spans="4:4" x14ac:dyDescent="0.25">
      <c r="D3940" s="190"/>
    </row>
    <row r="3941" spans="4:4" x14ac:dyDescent="0.25">
      <c r="D3941" s="190"/>
    </row>
    <row r="3942" spans="4:4" x14ac:dyDescent="0.25">
      <c r="D3942" s="190"/>
    </row>
    <row r="3943" spans="4:4" x14ac:dyDescent="0.25">
      <c r="D3943" s="190"/>
    </row>
    <row r="3944" spans="4:4" x14ac:dyDescent="0.25">
      <c r="D3944" s="190"/>
    </row>
    <row r="3945" spans="4:4" x14ac:dyDescent="0.25">
      <c r="D3945" s="190"/>
    </row>
    <row r="3946" spans="4:4" x14ac:dyDescent="0.25">
      <c r="D3946" s="190"/>
    </row>
    <row r="3947" spans="4:4" x14ac:dyDescent="0.25">
      <c r="D3947" s="190"/>
    </row>
    <row r="3948" spans="4:4" x14ac:dyDescent="0.25">
      <c r="D3948" s="190"/>
    </row>
    <row r="3949" spans="4:4" x14ac:dyDescent="0.25">
      <c r="D3949" s="190"/>
    </row>
    <row r="3950" spans="4:4" x14ac:dyDescent="0.25">
      <c r="D3950" s="190"/>
    </row>
    <row r="3951" spans="4:4" x14ac:dyDescent="0.25">
      <c r="D3951" s="190"/>
    </row>
    <row r="3952" spans="4:4" x14ac:dyDescent="0.25">
      <c r="D3952" s="190"/>
    </row>
    <row r="3953" spans="4:4" x14ac:dyDescent="0.25">
      <c r="D3953" s="190"/>
    </row>
    <row r="3954" spans="4:4" x14ac:dyDescent="0.25">
      <c r="D3954" s="190"/>
    </row>
    <row r="3955" spans="4:4" x14ac:dyDescent="0.25">
      <c r="D3955" s="190"/>
    </row>
    <row r="3956" spans="4:4" x14ac:dyDescent="0.25">
      <c r="D3956" s="190"/>
    </row>
    <row r="3957" spans="4:4" x14ac:dyDescent="0.25">
      <c r="D3957" s="190"/>
    </row>
    <row r="3958" spans="4:4" x14ac:dyDescent="0.25">
      <c r="D3958" s="190"/>
    </row>
    <row r="3959" spans="4:4" x14ac:dyDescent="0.25">
      <c r="D3959" s="190"/>
    </row>
    <row r="3960" spans="4:4" x14ac:dyDescent="0.25">
      <c r="D3960" s="190"/>
    </row>
    <row r="3961" spans="4:4" x14ac:dyDescent="0.25">
      <c r="D3961" s="190"/>
    </row>
    <row r="3962" spans="4:4" x14ac:dyDescent="0.25">
      <c r="D3962" s="190"/>
    </row>
    <row r="3963" spans="4:4" x14ac:dyDescent="0.25">
      <c r="D3963" s="190"/>
    </row>
    <row r="3964" spans="4:4" x14ac:dyDescent="0.25">
      <c r="D3964" s="190"/>
    </row>
    <row r="3965" spans="4:4" x14ac:dyDescent="0.25">
      <c r="D3965" s="190"/>
    </row>
    <row r="3966" spans="4:4" x14ac:dyDescent="0.25">
      <c r="D3966" s="190"/>
    </row>
    <row r="3967" spans="4:4" x14ac:dyDescent="0.25">
      <c r="D3967" s="190"/>
    </row>
    <row r="3968" spans="4:4" x14ac:dyDescent="0.25">
      <c r="D3968" s="190"/>
    </row>
    <row r="3969" spans="4:4" x14ac:dyDescent="0.25">
      <c r="D3969" s="190"/>
    </row>
    <row r="3970" spans="4:4" x14ac:dyDescent="0.25">
      <c r="D3970" s="190"/>
    </row>
    <row r="3971" spans="4:4" x14ac:dyDescent="0.25">
      <c r="D3971" s="190"/>
    </row>
    <row r="3972" spans="4:4" x14ac:dyDescent="0.25">
      <c r="D3972" s="190"/>
    </row>
    <row r="3973" spans="4:4" x14ac:dyDescent="0.25">
      <c r="D3973" s="190"/>
    </row>
    <row r="3974" spans="4:4" x14ac:dyDescent="0.25">
      <c r="D3974" s="190"/>
    </row>
    <row r="3975" spans="4:4" x14ac:dyDescent="0.25">
      <c r="D3975" s="190"/>
    </row>
    <row r="3976" spans="4:4" x14ac:dyDescent="0.25">
      <c r="D3976" s="190"/>
    </row>
    <row r="3977" spans="4:4" x14ac:dyDescent="0.25">
      <c r="D3977" s="190"/>
    </row>
    <row r="3978" spans="4:4" x14ac:dyDescent="0.25">
      <c r="D3978" s="190"/>
    </row>
    <row r="3979" spans="4:4" x14ac:dyDescent="0.25">
      <c r="D3979" s="190"/>
    </row>
    <row r="3980" spans="4:4" x14ac:dyDescent="0.25">
      <c r="D3980" s="190"/>
    </row>
    <row r="3981" spans="4:4" x14ac:dyDescent="0.25">
      <c r="D3981" s="190"/>
    </row>
    <row r="3982" spans="4:4" x14ac:dyDescent="0.25">
      <c r="D3982" s="190"/>
    </row>
    <row r="3983" spans="4:4" x14ac:dyDescent="0.25">
      <c r="D3983" s="190"/>
    </row>
    <row r="3984" spans="4:4" x14ac:dyDescent="0.25">
      <c r="D3984" s="190"/>
    </row>
    <row r="3985" spans="4:4" x14ac:dyDescent="0.25">
      <c r="D3985" s="190"/>
    </row>
    <row r="3986" spans="4:4" x14ac:dyDescent="0.25">
      <c r="D3986" s="190"/>
    </row>
    <row r="3987" spans="4:4" x14ac:dyDescent="0.25">
      <c r="D3987" s="190"/>
    </row>
    <row r="3988" spans="4:4" x14ac:dyDescent="0.25">
      <c r="D3988" s="190"/>
    </row>
    <row r="3989" spans="4:4" x14ac:dyDescent="0.25">
      <c r="D3989" s="190"/>
    </row>
    <row r="3990" spans="4:4" x14ac:dyDescent="0.25">
      <c r="D3990" s="190"/>
    </row>
    <row r="3991" spans="4:4" x14ac:dyDescent="0.25">
      <c r="D3991" s="190"/>
    </row>
    <row r="3992" spans="4:4" x14ac:dyDescent="0.25">
      <c r="D3992" s="190"/>
    </row>
    <row r="3993" spans="4:4" x14ac:dyDescent="0.25">
      <c r="D3993" s="190"/>
    </row>
    <row r="3994" spans="4:4" x14ac:dyDescent="0.25">
      <c r="D3994" s="190"/>
    </row>
    <row r="3995" spans="4:4" x14ac:dyDescent="0.25">
      <c r="D3995" s="190"/>
    </row>
    <row r="3996" spans="4:4" x14ac:dyDescent="0.25">
      <c r="D3996" s="190"/>
    </row>
    <row r="3997" spans="4:4" x14ac:dyDescent="0.25">
      <c r="D3997" s="190"/>
    </row>
    <row r="3998" spans="4:4" x14ac:dyDescent="0.25">
      <c r="D3998" s="190"/>
    </row>
    <row r="3999" spans="4:4" x14ac:dyDescent="0.25">
      <c r="D3999" s="190"/>
    </row>
    <row r="4000" spans="4:4" x14ac:dyDescent="0.25">
      <c r="D4000" s="190"/>
    </row>
    <row r="4001" spans="4:4" x14ac:dyDescent="0.25">
      <c r="D4001" s="190"/>
    </row>
    <row r="4002" spans="4:4" x14ac:dyDescent="0.25">
      <c r="D4002" s="190"/>
    </row>
    <row r="4003" spans="4:4" x14ac:dyDescent="0.25">
      <c r="D4003" s="190"/>
    </row>
    <row r="4004" spans="4:4" x14ac:dyDescent="0.25">
      <c r="D4004" s="190"/>
    </row>
    <row r="4005" spans="4:4" x14ac:dyDescent="0.25">
      <c r="D4005" s="190"/>
    </row>
    <row r="4006" spans="4:4" x14ac:dyDescent="0.25">
      <c r="D4006" s="190"/>
    </row>
    <row r="4007" spans="4:4" x14ac:dyDescent="0.25">
      <c r="D4007" s="190"/>
    </row>
    <row r="4008" spans="4:4" x14ac:dyDescent="0.25">
      <c r="D4008" s="190"/>
    </row>
    <row r="4009" spans="4:4" x14ac:dyDescent="0.25">
      <c r="D4009" s="190"/>
    </row>
    <row r="4010" spans="4:4" x14ac:dyDescent="0.25">
      <c r="D4010" s="190"/>
    </row>
    <row r="4011" spans="4:4" x14ac:dyDescent="0.25">
      <c r="D4011" s="190"/>
    </row>
    <row r="4012" spans="4:4" x14ac:dyDescent="0.25">
      <c r="D4012" s="190"/>
    </row>
    <row r="4013" spans="4:4" x14ac:dyDescent="0.25">
      <c r="D4013" s="190"/>
    </row>
    <row r="4014" spans="4:4" x14ac:dyDescent="0.25">
      <c r="D4014" s="190"/>
    </row>
    <row r="4015" spans="4:4" x14ac:dyDescent="0.25">
      <c r="D4015" s="190"/>
    </row>
    <row r="4016" spans="4:4" x14ac:dyDescent="0.25">
      <c r="D4016" s="190"/>
    </row>
    <row r="4017" spans="4:4" x14ac:dyDescent="0.25">
      <c r="D4017" s="190"/>
    </row>
    <row r="4018" spans="4:4" x14ac:dyDescent="0.25">
      <c r="D4018" s="190"/>
    </row>
    <row r="4019" spans="4:4" x14ac:dyDescent="0.25">
      <c r="D4019" s="190"/>
    </row>
    <row r="4020" spans="4:4" x14ac:dyDescent="0.25">
      <c r="D4020" s="190"/>
    </row>
    <row r="4021" spans="4:4" x14ac:dyDescent="0.25">
      <c r="D4021" s="190"/>
    </row>
    <row r="4022" spans="4:4" x14ac:dyDescent="0.25">
      <c r="D4022" s="190"/>
    </row>
    <row r="4023" spans="4:4" x14ac:dyDescent="0.25">
      <c r="D4023" s="190"/>
    </row>
    <row r="4024" spans="4:4" x14ac:dyDescent="0.25">
      <c r="D4024" s="190"/>
    </row>
    <row r="4025" spans="4:4" x14ac:dyDescent="0.25">
      <c r="D4025" s="190"/>
    </row>
    <row r="4026" spans="4:4" x14ac:dyDescent="0.25">
      <c r="D4026" s="190"/>
    </row>
    <row r="4027" spans="4:4" x14ac:dyDescent="0.25">
      <c r="D4027" s="190"/>
    </row>
    <row r="4028" spans="4:4" x14ac:dyDescent="0.25">
      <c r="D4028" s="190"/>
    </row>
    <row r="4029" spans="4:4" x14ac:dyDescent="0.25">
      <c r="D4029" s="190"/>
    </row>
    <row r="4030" spans="4:4" x14ac:dyDescent="0.25">
      <c r="D4030" s="190"/>
    </row>
    <row r="4031" spans="4:4" x14ac:dyDescent="0.25">
      <c r="D4031" s="190"/>
    </row>
    <row r="4032" spans="4:4" x14ac:dyDescent="0.25">
      <c r="D4032" s="190"/>
    </row>
    <row r="4033" spans="4:4" x14ac:dyDescent="0.25">
      <c r="D4033" s="190"/>
    </row>
    <row r="4034" spans="4:4" x14ac:dyDescent="0.25">
      <c r="D4034" s="190"/>
    </row>
    <row r="4035" spans="4:4" x14ac:dyDescent="0.25">
      <c r="D4035" s="190"/>
    </row>
    <row r="4036" spans="4:4" x14ac:dyDescent="0.25">
      <c r="D4036" s="190"/>
    </row>
    <row r="4037" spans="4:4" x14ac:dyDescent="0.25">
      <c r="D4037" s="190"/>
    </row>
    <row r="4038" spans="4:4" x14ac:dyDescent="0.25">
      <c r="D4038" s="190"/>
    </row>
    <row r="4039" spans="4:4" x14ac:dyDescent="0.25">
      <c r="D4039" s="190"/>
    </row>
    <row r="4040" spans="4:4" x14ac:dyDescent="0.25">
      <c r="D4040" s="190"/>
    </row>
    <row r="4041" spans="4:4" x14ac:dyDescent="0.25">
      <c r="D4041" s="190"/>
    </row>
    <row r="4042" spans="4:4" x14ac:dyDescent="0.25">
      <c r="D4042" s="190"/>
    </row>
    <row r="4043" spans="4:4" x14ac:dyDescent="0.25">
      <c r="D4043" s="190"/>
    </row>
    <row r="4044" spans="4:4" x14ac:dyDescent="0.25">
      <c r="D4044" s="190"/>
    </row>
    <row r="4045" spans="4:4" x14ac:dyDescent="0.25">
      <c r="D4045" s="190"/>
    </row>
    <row r="4046" spans="4:4" x14ac:dyDescent="0.25">
      <c r="D4046" s="190"/>
    </row>
    <row r="4047" spans="4:4" x14ac:dyDescent="0.25">
      <c r="D4047" s="190"/>
    </row>
    <row r="4048" spans="4:4" x14ac:dyDescent="0.25">
      <c r="D4048" s="190"/>
    </row>
    <row r="4049" spans="4:4" x14ac:dyDescent="0.25">
      <c r="D4049" s="190"/>
    </row>
    <row r="4050" spans="4:4" x14ac:dyDescent="0.25">
      <c r="D4050" s="190"/>
    </row>
    <row r="4051" spans="4:4" x14ac:dyDescent="0.25">
      <c r="D4051" s="190"/>
    </row>
    <row r="4052" spans="4:4" x14ac:dyDescent="0.25">
      <c r="D4052" s="190"/>
    </row>
    <row r="4053" spans="4:4" x14ac:dyDescent="0.25">
      <c r="D4053" s="190"/>
    </row>
    <row r="4054" spans="4:4" x14ac:dyDescent="0.25">
      <c r="D4054" s="190"/>
    </row>
    <row r="4055" spans="4:4" x14ac:dyDescent="0.25">
      <c r="D4055" s="190"/>
    </row>
    <row r="4056" spans="4:4" x14ac:dyDescent="0.25">
      <c r="D4056" s="190"/>
    </row>
    <row r="4057" spans="4:4" x14ac:dyDescent="0.25">
      <c r="D4057" s="190"/>
    </row>
    <row r="4058" spans="4:4" x14ac:dyDescent="0.25">
      <c r="D4058" s="190"/>
    </row>
    <row r="4059" spans="4:4" x14ac:dyDescent="0.25">
      <c r="D4059" s="190"/>
    </row>
    <row r="4060" spans="4:4" x14ac:dyDescent="0.25">
      <c r="D4060" s="190"/>
    </row>
    <row r="4061" spans="4:4" x14ac:dyDescent="0.25">
      <c r="D4061" s="190"/>
    </row>
    <row r="4062" spans="4:4" x14ac:dyDescent="0.25">
      <c r="D4062" s="190"/>
    </row>
    <row r="4063" spans="4:4" x14ac:dyDescent="0.25">
      <c r="D4063" s="190"/>
    </row>
    <row r="4064" spans="4:4" x14ac:dyDescent="0.25">
      <c r="D4064" s="190"/>
    </row>
    <row r="4065" spans="4:4" x14ac:dyDescent="0.25">
      <c r="D4065" s="190"/>
    </row>
    <row r="4066" spans="4:4" x14ac:dyDescent="0.25">
      <c r="D4066" s="190"/>
    </row>
    <row r="4067" spans="4:4" x14ac:dyDescent="0.25">
      <c r="D4067" s="190"/>
    </row>
    <row r="4068" spans="4:4" x14ac:dyDescent="0.25">
      <c r="D4068" s="190"/>
    </row>
    <row r="4069" spans="4:4" x14ac:dyDescent="0.25">
      <c r="D4069" s="190"/>
    </row>
    <row r="4070" spans="4:4" x14ac:dyDescent="0.25">
      <c r="D4070" s="190"/>
    </row>
    <row r="4071" spans="4:4" x14ac:dyDescent="0.25">
      <c r="D4071" s="190"/>
    </row>
    <row r="4072" spans="4:4" x14ac:dyDescent="0.25">
      <c r="D4072" s="190"/>
    </row>
    <row r="4073" spans="4:4" x14ac:dyDescent="0.25">
      <c r="D4073" s="190"/>
    </row>
    <row r="4074" spans="4:4" x14ac:dyDescent="0.25">
      <c r="D4074" s="190"/>
    </row>
    <row r="4075" spans="4:4" x14ac:dyDescent="0.25">
      <c r="D4075" s="190"/>
    </row>
    <row r="4076" spans="4:4" x14ac:dyDescent="0.25">
      <c r="D4076" s="190"/>
    </row>
    <row r="4077" spans="4:4" x14ac:dyDescent="0.25">
      <c r="D4077" s="190"/>
    </row>
    <row r="4078" spans="4:4" x14ac:dyDescent="0.25">
      <c r="D4078" s="190"/>
    </row>
    <row r="4079" spans="4:4" x14ac:dyDescent="0.25">
      <c r="D4079" s="190"/>
    </row>
    <row r="4080" spans="4:4" x14ac:dyDescent="0.25">
      <c r="D4080" s="190"/>
    </row>
    <row r="4081" spans="4:4" x14ac:dyDescent="0.25">
      <c r="D4081" s="190"/>
    </row>
    <row r="4082" spans="4:4" x14ac:dyDescent="0.25">
      <c r="D4082" s="190"/>
    </row>
    <row r="4083" spans="4:4" x14ac:dyDescent="0.25">
      <c r="D4083" s="190"/>
    </row>
    <row r="4084" spans="4:4" x14ac:dyDescent="0.25">
      <c r="D4084" s="190"/>
    </row>
    <row r="4085" spans="4:4" x14ac:dyDescent="0.25">
      <c r="D4085" s="190"/>
    </row>
    <row r="4086" spans="4:4" x14ac:dyDescent="0.25">
      <c r="D4086" s="190"/>
    </row>
    <row r="4087" spans="4:4" x14ac:dyDescent="0.25">
      <c r="D4087" s="190"/>
    </row>
    <row r="4088" spans="4:4" x14ac:dyDescent="0.25">
      <c r="D4088" s="190"/>
    </row>
    <row r="4089" spans="4:4" x14ac:dyDescent="0.25">
      <c r="D4089" s="190"/>
    </row>
    <row r="4090" spans="4:4" x14ac:dyDescent="0.25">
      <c r="D4090" s="190"/>
    </row>
    <row r="4091" spans="4:4" x14ac:dyDescent="0.25">
      <c r="D4091" s="190"/>
    </row>
    <row r="4092" spans="4:4" x14ac:dyDescent="0.25">
      <c r="D4092" s="190"/>
    </row>
    <row r="4093" spans="4:4" x14ac:dyDescent="0.25">
      <c r="D4093" s="190"/>
    </row>
    <row r="4094" spans="4:4" x14ac:dyDescent="0.25">
      <c r="D4094" s="190"/>
    </row>
    <row r="4095" spans="4:4" x14ac:dyDescent="0.25">
      <c r="D4095" s="190"/>
    </row>
    <row r="4096" spans="4:4" x14ac:dyDescent="0.25">
      <c r="D4096" s="190"/>
    </row>
    <row r="4097" spans="4:4" x14ac:dyDescent="0.25">
      <c r="D4097" s="190"/>
    </row>
    <row r="4098" spans="4:4" x14ac:dyDescent="0.25">
      <c r="D4098" s="190"/>
    </row>
    <row r="4099" spans="4:4" x14ac:dyDescent="0.25">
      <c r="D4099" s="190"/>
    </row>
    <row r="4100" spans="4:4" x14ac:dyDescent="0.25">
      <c r="D4100" s="190"/>
    </row>
    <row r="4101" spans="4:4" x14ac:dyDescent="0.25">
      <c r="D4101" s="190"/>
    </row>
    <row r="4102" spans="4:4" x14ac:dyDescent="0.25">
      <c r="D4102" s="190"/>
    </row>
    <row r="4103" spans="4:4" x14ac:dyDescent="0.25">
      <c r="D4103" s="190"/>
    </row>
    <row r="4104" spans="4:4" x14ac:dyDescent="0.25">
      <c r="D4104" s="190"/>
    </row>
    <row r="4105" spans="4:4" x14ac:dyDescent="0.25">
      <c r="D4105" s="190"/>
    </row>
    <row r="4106" spans="4:4" x14ac:dyDescent="0.25">
      <c r="D4106" s="190"/>
    </row>
    <row r="4107" spans="4:4" x14ac:dyDescent="0.25">
      <c r="D4107" s="190"/>
    </row>
    <row r="4108" spans="4:4" x14ac:dyDescent="0.25">
      <c r="D4108" s="190"/>
    </row>
    <row r="4109" spans="4:4" x14ac:dyDescent="0.25">
      <c r="D4109" s="190"/>
    </row>
    <row r="4110" spans="4:4" x14ac:dyDescent="0.25">
      <c r="D4110" s="190"/>
    </row>
    <row r="4111" spans="4:4" x14ac:dyDescent="0.25">
      <c r="D4111" s="190"/>
    </row>
    <row r="4112" spans="4:4" x14ac:dyDescent="0.25">
      <c r="D4112" s="190"/>
    </row>
    <row r="4113" spans="4:4" x14ac:dyDescent="0.25">
      <c r="D4113" s="190"/>
    </row>
    <row r="4114" spans="4:4" x14ac:dyDescent="0.25">
      <c r="D4114" s="190"/>
    </row>
    <row r="4115" spans="4:4" x14ac:dyDescent="0.25">
      <c r="D4115" s="190"/>
    </row>
    <row r="4116" spans="4:4" x14ac:dyDescent="0.25">
      <c r="D4116" s="190"/>
    </row>
    <row r="4117" spans="4:4" x14ac:dyDescent="0.25">
      <c r="D4117" s="190"/>
    </row>
    <row r="4118" spans="4:4" x14ac:dyDescent="0.25">
      <c r="D4118" s="190"/>
    </row>
    <row r="4119" spans="4:4" x14ac:dyDescent="0.25">
      <c r="D4119" s="190"/>
    </row>
    <row r="4120" spans="4:4" x14ac:dyDescent="0.25">
      <c r="D4120" s="190"/>
    </row>
    <row r="4121" spans="4:4" x14ac:dyDescent="0.25">
      <c r="D4121" s="190"/>
    </row>
    <row r="4122" spans="4:4" x14ac:dyDescent="0.25">
      <c r="D4122" s="190"/>
    </row>
    <row r="4123" spans="4:4" x14ac:dyDescent="0.25">
      <c r="D4123" s="190"/>
    </row>
    <row r="4124" spans="4:4" x14ac:dyDescent="0.25">
      <c r="D4124" s="190"/>
    </row>
    <row r="4125" spans="4:4" x14ac:dyDescent="0.25">
      <c r="D4125" s="190"/>
    </row>
    <row r="4126" spans="4:4" x14ac:dyDescent="0.25">
      <c r="D4126" s="190"/>
    </row>
    <row r="4127" spans="4:4" x14ac:dyDescent="0.25">
      <c r="D4127" s="190"/>
    </row>
    <row r="4128" spans="4:4" x14ac:dyDescent="0.25">
      <c r="D4128" s="190"/>
    </row>
    <row r="4129" spans="4:4" x14ac:dyDescent="0.25">
      <c r="D4129" s="190"/>
    </row>
    <row r="4130" spans="4:4" x14ac:dyDescent="0.25">
      <c r="D4130" s="190"/>
    </row>
    <row r="4131" spans="4:4" x14ac:dyDescent="0.25">
      <c r="D4131" s="190"/>
    </row>
    <row r="4132" spans="4:4" x14ac:dyDescent="0.25">
      <c r="D4132" s="190"/>
    </row>
    <row r="4133" spans="4:4" x14ac:dyDescent="0.25">
      <c r="D4133" s="190"/>
    </row>
    <row r="4134" spans="4:4" x14ac:dyDescent="0.25">
      <c r="D4134" s="190"/>
    </row>
    <row r="4135" spans="4:4" x14ac:dyDescent="0.25">
      <c r="D4135" s="190"/>
    </row>
    <row r="4136" spans="4:4" x14ac:dyDescent="0.25">
      <c r="D4136" s="190"/>
    </row>
    <row r="4137" spans="4:4" x14ac:dyDescent="0.25">
      <c r="D4137" s="190"/>
    </row>
    <row r="4138" spans="4:4" x14ac:dyDescent="0.25">
      <c r="D4138" s="190"/>
    </row>
    <row r="4139" spans="4:4" x14ac:dyDescent="0.25">
      <c r="D4139" s="190"/>
    </row>
    <row r="4140" spans="4:4" x14ac:dyDescent="0.25">
      <c r="D4140" s="190"/>
    </row>
    <row r="4141" spans="4:4" x14ac:dyDescent="0.25">
      <c r="D4141" s="190"/>
    </row>
    <row r="4142" spans="4:4" x14ac:dyDescent="0.25">
      <c r="D4142" s="190"/>
    </row>
    <row r="4143" spans="4:4" x14ac:dyDescent="0.25">
      <c r="D4143" s="190"/>
    </row>
    <row r="4144" spans="4:4" x14ac:dyDescent="0.25">
      <c r="D4144" s="190"/>
    </row>
    <row r="4145" spans="4:4" x14ac:dyDescent="0.25">
      <c r="D4145" s="190"/>
    </row>
    <row r="4146" spans="4:4" x14ac:dyDescent="0.25">
      <c r="D4146" s="190"/>
    </row>
    <row r="4147" spans="4:4" x14ac:dyDescent="0.25">
      <c r="D4147" s="190"/>
    </row>
    <row r="4148" spans="4:4" x14ac:dyDescent="0.25">
      <c r="D4148" s="190"/>
    </row>
    <row r="4149" spans="4:4" x14ac:dyDescent="0.25">
      <c r="D4149" s="190"/>
    </row>
    <row r="4150" spans="4:4" x14ac:dyDescent="0.25">
      <c r="D4150" s="190"/>
    </row>
    <row r="4151" spans="4:4" x14ac:dyDescent="0.25">
      <c r="D4151" s="190"/>
    </row>
    <row r="4152" spans="4:4" x14ac:dyDescent="0.25">
      <c r="D4152" s="190"/>
    </row>
    <row r="4153" spans="4:4" x14ac:dyDescent="0.25">
      <c r="D4153" s="190"/>
    </row>
    <row r="4154" spans="4:4" x14ac:dyDescent="0.25">
      <c r="D4154" s="190"/>
    </row>
    <row r="4155" spans="4:4" x14ac:dyDescent="0.25">
      <c r="D4155" s="190"/>
    </row>
    <row r="4156" spans="4:4" x14ac:dyDescent="0.25">
      <c r="D4156" s="190"/>
    </row>
    <row r="4157" spans="4:4" x14ac:dyDescent="0.25">
      <c r="D4157" s="190"/>
    </row>
    <row r="4158" spans="4:4" x14ac:dyDescent="0.25">
      <c r="D4158" s="190"/>
    </row>
    <row r="4159" spans="4:4" x14ac:dyDescent="0.25">
      <c r="D4159" s="190"/>
    </row>
    <row r="4160" spans="4:4" x14ac:dyDescent="0.25">
      <c r="D4160" s="190"/>
    </row>
    <row r="4161" spans="4:4" x14ac:dyDescent="0.25">
      <c r="D4161" s="190"/>
    </row>
    <row r="4162" spans="4:4" x14ac:dyDescent="0.25">
      <c r="D4162" s="190"/>
    </row>
    <row r="4163" spans="4:4" x14ac:dyDescent="0.25">
      <c r="D4163" s="190"/>
    </row>
    <row r="4164" spans="4:4" x14ac:dyDescent="0.25">
      <c r="D4164" s="190"/>
    </row>
    <row r="4165" spans="4:4" x14ac:dyDescent="0.25">
      <c r="D4165" s="190"/>
    </row>
    <row r="4166" spans="4:4" x14ac:dyDescent="0.25">
      <c r="D4166" s="190"/>
    </row>
    <row r="4167" spans="4:4" x14ac:dyDescent="0.25">
      <c r="D4167" s="190"/>
    </row>
    <row r="4168" spans="4:4" x14ac:dyDescent="0.25">
      <c r="D4168" s="190"/>
    </row>
    <row r="4169" spans="4:4" x14ac:dyDescent="0.25">
      <c r="D4169" s="190"/>
    </row>
    <row r="4170" spans="4:4" x14ac:dyDescent="0.25">
      <c r="D4170" s="190"/>
    </row>
    <row r="4171" spans="4:4" x14ac:dyDescent="0.25">
      <c r="D4171" s="190"/>
    </row>
    <row r="4172" spans="4:4" x14ac:dyDescent="0.25">
      <c r="D4172" s="190"/>
    </row>
    <row r="4173" spans="4:4" x14ac:dyDescent="0.25">
      <c r="D4173" s="190"/>
    </row>
    <row r="4174" spans="4:4" x14ac:dyDescent="0.25">
      <c r="D4174" s="190"/>
    </row>
    <row r="4175" spans="4:4" x14ac:dyDescent="0.25">
      <c r="D4175" s="190"/>
    </row>
    <row r="4176" spans="4:4" x14ac:dyDescent="0.25">
      <c r="D4176" s="190"/>
    </row>
    <row r="4177" spans="4:4" x14ac:dyDescent="0.25">
      <c r="D4177" s="190"/>
    </row>
    <row r="4178" spans="4:4" x14ac:dyDescent="0.25">
      <c r="D4178" s="190"/>
    </row>
    <row r="4179" spans="4:4" x14ac:dyDescent="0.25">
      <c r="D4179" s="190"/>
    </row>
    <row r="4180" spans="4:4" x14ac:dyDescent="0.25">
      <c r="D4180" s="190"/>
    </row>
    <row r="4181" spans="4:4" x14ac:dyDescent="0.25">
      <c r="D4181" s="190"/>
    </row>
    <row r="4182" spans="4:4" x14ac:dyDescent="0.25">
      <c r="D4182" s="190"/>
    </row>
    <row r="4183" spans="4:4" x14ac:dyDescent="0.25">
      <c r="D4183" s="190"/>
    </row>
    <row r="4184" spans="4:4" x14ac:dyDescent="0.25">
      <c r="D4184" s="190"/>
    </row>
    <row r="4185" spans="4:4" x14ac:dyDescent="0.25">
      <c r="D4185" s="190"/>
    </row>
    <row r="4186" spans="4:4" x14ac:dyDescent="0.25">
      <c r="D4186" s="190"/>
    </row>
    <row r="4187" spans="4:4" x14ac:dyDescent="0.25">
      <c r="D4187" s="190"/>
    </row>
    <row r="4188" spans="4:4" x14ac:dyDescent="0.25">
      <c r="D4188" s="190"/>
    </row>
    <row r="4189" spans="4:4" x14ac:dyDescent="0.25">
      <c r="D4189" s="190"/>
    </row>
    <row r="4190" spans="4:4" x14ac:dyDescent="0.25">
      <c r="D4190" s="190"/>
    </row>
    <row r="4191" spans="4:4" x14ac:dyDescent="0.25">
      <c r="D4191" s="190"/>
    </row>
    <row r="4192" spans="4:4" x14ac:dyDescent="0.25">
      <c r="D4192" s="190"/>
    </row>
    <row r="4193" spans="4:4" x14ac:dyDescent="0.25">
      <c r="D4193" s="190"/>
    </row>
    <row r="4194" spans="4:4" x14ac:dyDescent="0.25">
      <c r="D4194" s="190"/>
    </row>
    <row r="4195" spans="4:4" x14ac:dyDescent="0.25">
      <c r="D4195" s="190"/>
    </row>
    <row r="4196" spans="4:4" x14ac:dyDescent="0.25">
      <c r="D4196" s="190"/>
    </row>
    <row r="4197" spans="4:4" x14ac:dyDescent="0.25">
      <c r="D4197" s="190"/>
    </row>
    <row r="4198" spans="4:4" x14ac:dyDescent="0.25">
      <c r="D4198" s="190"/>
    </row>
    <row r="4199" spans="4:4" x14ac:dyDescent="0.25">
      <c r="D4199" s="190"/>
    </row>
    <row r="4200" spans="4:4" x14ac:dyDescent="0.25">
      <c r="D4200" s="190"/>
    </row>
    <row r="4201" spans="4:4" x14ac:dyDescent="0.25">
      <c r="D4201" s="190"/>
    </row>
    <row r="4202" spans="4:4" x14ac:dyDescent="0.25">
      <c r="D4202" s="190"/>
    </row>
    <row r="4203" spans="4:4" x14ac:dyDescent="0.25">
      <c r="D4203" s="190"/>
    </row>
    <row r="4204" spans="4:4" x14ac:dyDescent="0.25">
      <c r="D4204" s="190"/>
    </row>
    <row r="4205" spans="4:4" x14ac:dyDescent="0.25">
      <c r="D4205" s="190"/>
    </row>
    <row r="4206" spans="4:4" x14ac:dyDescent="0.25">
      <c r="D4206" s="190"/>
    </row>
    <row r="4207" spans="4:4" x14ac:dyDescent="0.25">
      <c r="D4207" s="190"/>
    </row>
    <row r="4208" spans="4:4" x14ac:dyDescent="0.25">
      <c r="D4208" s="190"/>
    </row>
    <row r="4209" spans="4:4" x14ac:dyDescent="0.25">
      <c r="D4209" s="190"/>
    </row>
    <row r="4210" spans="4:4" x14ac:dyDescent="0.25">
      <c r="D4210" s="190"/>
    </row>
    <row r="4211" spans="4:4" x14ac:dyDescent="0.25">
      <c r="D4211" s="190"/>
    </row>
    <row r="4212" spans="4:4" x14ac:dyDescent="0.25">
      <c r="D4212" s="190"/>
    </row>
    <row r="4213" spans="4:4" x14ac:dyDescent="0.25">
      <c r="D4213" s="190"/>
    </row>
    <row r="4214" spans="4:4" x14ac:dyDescent="0.25">
      <c r="D4214" s="190"/>
    </row>
    <row r="4215" spans="4:4" x14ac:dyDescent="0.25">
      <c r="D4215" s="190"/>
    </row>
    <row r="4216" spans="4:4" x14ac:dyDescent="0.25">
      <c r="D4216" s="190"/>
    </row>
    <row r="4217" spans="4:4" x14ac:dyDescent="0.25">
      <c r="D4217" s="190"/>
    </row>
    <row r="4218" spans="4:4" x14ac:dyDescent="0.25">
      <c r="D4218" s="190"/>
    </row>
    <row r="4219" spans="4:4" x14ac:dyDescent="0.25">
      <c r="D4219" s="190"/>
    </row>
    <row r="4220" spans="4:4" x14ac:dyDescent="0.25">
      <c r="D4220" s="190"/>
    </row>
    <row r="4221" spans="4:4" x14ac:dyDescent="0.25">
      <c r="D4221" s="190"/>
    </row>
    <row r="4222" spans="4:4" x14ac:dyDescent="0.25">
      <c r="D4222" s="190"/>
    </row>
    <row r="4223" spans="4:4" x14ac:dyDescent="0.25">
      <c r="D4223" s="190"/>
    </row>
    <row r="4224" spans="4:4" x14ac:dyDescent="0.25">
      <c r="D4224" s="190"/>
    </row>
    <row r="4225" spans="4:4" x14ac:dyDescent="0.25">
      <c r="D4225" s="190"/>
    </row>
    <row r="4226" spans="4:4" x14ac:dyDescent="0.25">
      <c r="D4226" s="190"/>
    </row>
    <row r="4227" spans="4:4" x14ac:dyDescent="0.25">
      <c r="D4227" s="190"/>
    </row>
    <row r="4228" spans="4:4" x14ac:dyDescent="0.25">
      <c r="D4228" s="190"/>
    </row>
    <row r="4229" spans="4:4" x14ac:dyDescent="0.25">
      <c r="D4229" s="190"/>
    </row>
    <row r="4230" spans="4:4" x14ac:dyDescent="0.25">
      <c r="D4230" s="190"/>
    </row>
    <row r="4231" spans="4:4" x14ac:dyDescent="0.25">
      <c r="D4231" s="190"/>
    </row>
    <row r="4232" spans="4:4" x14ac:dyDescent="0.25">
      <c r="D4232" s="190"/>
    </row>
    <row r="4233" spans="4:4" x14ac:dyDescent="0.25">
      <c r="D4233" s="190"/>
    </row>
    <row r="4234" spans="4:4" x14ac:dyDescent="0.25">
      <c r="D4234" s="190"/>
    </row>
    <row r="4235" spans="4:4" x14ac:dyDescent="0.25">
      <c r="D4235" s="190"/>
    </row>
    <row r="4236" spans="4:4" x14ac:dyDescent="0.25">
      <c r="D4236" s="190"/>
    </row>
    <row r="4237" spans="4:4" x14ac:dyDescent="0.25">
      <c r="D4237" s="190"/>
    </row>
    <row r="4238" spans="4:4" x14ac:dyDescent="0.25">
      <c r="D4238" s="190"/>
    </row>
    <row r="4239" spans="4:4" x14ac:dyDescent="0.25">
      <c r="D4239" s="190"/>
    </row>
    <row r="4240" spans="4:4" x14ac:dyDescent="0.25">
      <c r="D4240" s="190"/>
    </row>
    <row r="4241" spans="4:4" x14ac:dyDescent="0.25">
      <c r="D4241" s="190"/>
    </row>
    <row r="4242" spans="4:4" x14ac:dyDescent="0.25">
      <c r="D4242" s="190"/>
    </row>
    <row r="4243" spans="4:4" x14ac:dyDescent="0.25">
      <c r="D4243" s="190"/>
    </row>
    <row r="4244" spans="4:4" x14ac:dyDescent="0.25">
      <c r="D4244" s="190"/>
    </row>
    <row r="4245" spans="4:4" x14ac:dyDescent="0.25">
      <c r="D4245" s="190"/>
    </row>
    <row r="4246" spans="4:4" x14ac:dyDescent="0.25">
      <c r="D4246" s="190"/>
    </row>
    <row r="4247" spans="4:4" x14ac:dyDescent="0.25">
      <c r="D4247" s="190"/>
    </row>
    <row r="4248" spans="4:4" x14ac:dyDescent="0.25">
      <c r="D4248" s="190"/>
    </row>
    <row r="4249" spans="4:4" x14ac:dyDescent="0.25">
      <c r="D4249" s="190"/>
    </row>
    <row r="4250" spans="4:4" x14ac:dyDescent="0.25">
      <c r="D4250" s="190"/>
    </row>
    <row r="4251" spans="4:4" x14ac:dyDescent="0.25">
      <c r="D4251" s="190"/>
    </row>
    <row r="4252" spans="4:4" x14ac:dyDescent="0.25">
      <c r="D4252" s="190"/>
    </row>
    <row r="4253" spans="4:4" x14ac:dyDescent="0.25">
      <c r="D4253" s="190"/>
    </row>
    <row r="4254" spans="4:4" x14ac:dyDescent="0.25">
      <c r="D4254" s="190"/>
    </row>
    <row r="4255" spans="4:4" x14ac:dyDescent="0.25">
      <c r="D4255" s="190"/>
    </row>
    <row r="4256" spans="4:4" x14ac:dyDescent="0.25">
      <c r="D4256" s="190"/>
    </row>
    <row r="4257" spans="4:4" x14ac:dyDescent="0.25">
      <c r="D4257" s="190"/>
    </row>
    <row r="4258" spans="4:4" x14ac:dyDescent="0.25">
      <c r="D4258" s="190"/>
    </row>
    <row r="4259" spans="4:4" x14ac:dyDescent="0.25">
      <c r="D4259" s="190"/>
    </row>
    <row r="4260" spans="4:4" x14ac:dyDescent="0.25">
      <c r="D4260" s="190"/>
    </row>
    <row r="4261" spans="4:4" x14ac:dyDescent="0.25">
      <c r="D4261" s="190"/>
    </row>
    <row r="4262" spans="4:4" x14ac:dyDescent="0.25">
      <c r="D4262" s="190"/>
    </row>
    <row r="4263" spans="4:4" x14ac:dyDescent="0.25">
      <c r="D4263" s="190"/>
    </row>
    <row r="4264" spans="4:4" x14ac:dyDescent="0.25">
      <c r="D4264" s="190"/>
    </row>
    <row r="4265" spans="4:4" x14ac:dyDescent="0.25">
      <c r="D4265" s="190"/>
    </row>
    <row r="4266" spans="4:4" x14ac:dyDescent="0.25">
      <c r="D4266" s="190"/>
    </row>
    <row r="4267" spans="4:4" x14ac:dyDescent="0.25">
      <c r="D4267" s="190"/>
    </row>
    <row r="4268" spans="4:4" x14ac:dyDescent="0.25">
      <c r="D4268" s="190"/>
    </row>
    <row r="4269" spans="4:4" x14ac:dyDescent="0.25">
      <c r="D4269" s="190"/>
    </row>
    <row r="4270" spans="4:4" x14ac:dyDescent="0.25">
      <c r="D4270" s="190"/>
    </row>
    <row r="4271" spans="4:4" x14ac:dyDescent="0.25">
      <c r="D4271" s="190"/>
    </row>
    <row r="4272" spans="4:4" x14ac:dyDescent="0.25">
      <c r="D4272" s="190"/>
    </row>
    <row r="4273" spans="4:4" x14ac:dyDescent="0.25">
      <c r="D4273" s="190"/>
    </row>
    <row r="4274" spans="4:4" x14ac:dyDescent="0.25">
      <c r="D4274" s="190"/>
    </row>
    <row r="4275" spans="4:4" x14ac:dyDescent="0.25">
      <c r="D4275" s="190"/>
    </row>
    <row r="4276" spans="4:4" x14ac:dyDescent="0.25">
      <c r="D4276" s="190"/>
    </row>
    <row r="4277" spans="4:4" x14ac:dyDescent="0.25">
      <c r="D4277" s="190"/>
    </row>
    <row r="4278" spans="4:4" x14ac:dyDescent="0.25">
      <c r="D4278" s="190"/>
    </row>
    <row r="4279" spans="4:4" x14ac:dyDescent="0.25">
      <c r="D4279" s="190"/>
    </row>
    <row r="4280" spans="4:4" x14ac:dyDescent="0.25">
      <c r="D4280" s="190"/>
    </row>
    <row r="4281" spans="4:4" x14ac:dyDescent="0.25">
      <c r="D4281" s="190"/>
    </row>
    <row r="4282" spans="4:4" x14ac:dyDescent="0.25">
      <c r="D4282" s="190"/>
    </row>
    <row r="4283" spans="4:4" x14ac:dyDescent="0.25">
      <c r="D4283" s="190"/>
    </row>
    <row r="4284" spans="4:4" x14ac:dyDescent="0.25">
      <c r="D4284" s="190"/>
    </row>
    <row r="4285" spans="4:4" x14ac:dyDescent="0.25">
      <c r="D4285" s="190"/>
    </row>
    <row r="4286" spans="4:4" x14ac:dyDescent="0.25">
      <c r="D4286" s="190"/>
    </row>
    <row r="4287" spans="4:4" x14ac:dyDescent="0.25">
      <c r="D4287" s="190"/>
    </row>
    <row r="4288" spans="4:4" x14ac:dyDescent="0.25">
      <c r="D4288" s="190"/>
    </row>
    <row r="4289" spans="4:4" x14ac:dyDescent="0.25">
      <c r="D4289" s="190"/>
    </row>
    <row r="4290" spans="4:4" x14ac:dyDescent="0.25">
      <c r="D4290" s="190"/>
    </row>
    <row r="4291" spans="4:4" x14ac:dyDescent="0.25">
      <c r="D4291" s="190"/>
    </row>
    <row r="4292" spans="4:4" x14ac:dyDescent="0.25">
      <c r="D4292" s="190"/>
    </row>
    <row r="4293" spans="4:4" x14ac:dyDescent="0.25">
      <c r="D4293" s="190"/>
    </row>
    <row r="4294" spans="4:4" x14ac:dyDescent="0.25">
      <c r="D4294" s="190"/>
    </row>
    <row r="4295" spans="4:4" x14ac:dyDescent="0.25">
      <c r="D4295" s="190"/>
    </row>
    <row r="4296" spans="4:4" x14ac:dyDescent="0.25">
      <c r="D4296" s="190"/>
    </row>
    <row r="4297" spans="4:4" x14ac:dyDescent="0.25">
      <c r="D4297" s="190"/>
    </row>
    <row r="4298" spans="4:4" x14ac:dyDescent="0.25">
      <c r="D4298" s="190"/>
    </row>
    <row r="4299" spans="4:4" x14ac:dyDescent="0.25">
      <c r="D4299" s="190"/>
    </row>
    <row r="4300" spans="4:4" x14ac:dyDescent="0.25">
      <c r="D4300" s="190"/>
    </row>
    <row r="4301" spans="4:4" x14ac:dyDescent="0.25">
      <c r="D4301" s="190"/>
    </row>
    <row r="4302" spans="4:4" x14ac:dyDescent="0.25">
      <c r="D4302" s="190"/>
    </row>
    <row r="4303" spans="4:4" x14ac:dyDescent="0.25">
      <c r="D4303" s="190"/>
    </row>
    <row r="4304" spans="4:4" x14ac:dyDescent="0.25">
      <c r="D4304" s="190"/>
    </row>
    <row r="4305" spans="4:4" x14ac:dyDescent="0.25">
      <c r="D4305" s="190"/>
    </row>
    <row r="4306" spans="4:4" x14ac:dyDescent="0.25">
      <c r="D4306" s="190"/>
    </row>
    <row r="4307" spans="4:4" x14ac:dyDescent="0.25">
      <c r="D4307" s="190"/>
    </row>
    <row r="4308" spans="4:4" x14ac:dyDescent="0.25">
      <c r="D4308" s="190"/>
    </row>
    <row r="4309" spans="4:4" x14ac:dyDescent="0.25">
      <c r="D4309" s="190"/>
    </row>
    <row r="4310" spans="4:4" x14ac:dyDescent="0.25">
      <c r="D4310" s="190"/>
    </row>
    <row r="4311" spans="4:4" x14ac:dyDescent="0.25">
      <c r="D4311" s="190"/>
    </row>
    <row r="4312" spans="4:4" x14ac:dyDescent="0.25">
      <c r="D4312" s="190"/>
    </row>
    <row r="4313" spans="4:4" x14ac:dyDescent="0.25">
      <c r="D4313" s="190"/>
    </row>
    <row r="4314" spans="4:4" x14ac:dyDescent="0.25">
      <c r="D4314" s="190"/>
    </row>
    <row r="4315" spans="4:4" x14ac:dyDescent="0.25">
      <c r="D4315" s="190"/>
    </row>
    <row r="4316" spans="4:4" x14ac:dyDescent="0.25">
      <c r="D4316" s="190"/>
    </row>
    <row r="4317" spans="4:4" x14ac:dyDescent="0.25">
      <c r="D4317" s="190"/>
    </row>
    <row r="4318" spans="4:4" x14ac:dyDescent="0.25">
      <c r="D4318" s="190"/>
    </row>
    <row r="4319" spans="4:4" x14ac:dyDescent="0.25">
      <c r="D4319" s="190"/>
    </row>
    <row r="4320" spans="4:4" x14ac:dyDescent="0.25">
      <c r="D4320" s="190"/>
    </row>
    <row r="4321" spans="4:4" x14ac:dyDescent="0.25">
      <c r="D4321" s="190"/>
    </row>
    <row r="4322" spans="4:4" x14ac:dyDescent="0.25">
      <c r="D4322" s="190"/>
    </row>
    <row r="4323" spans="4:4" x14ac:dyDescent="0.25">
      <c r="D4323" s="190"/>
    </row>
    <row r="4324" spans="4:4" x14ac:dyDescent="0.25">
      <c r="D4324" s="190"/>
    </row>
    <row r="4325" spans="4:4" x14ac:dyDescent="0.25">
      <c r="D4325" s="190"/>
    </row>
    <row r="4326" spans="4:4" x14ac:dyDescent="0.25">
      <c r="D4326" s="190"/>
    </row>
    <row r="4327" spans="4:4" x14ac:dyDescent="0.25">
      <c r="D4327" s="190"/>
    </row>
    <row r="4328" spans="4:4" x14ac:dyDescent="0.25">
      <c r="D4328" s="190"/>
    </row>
    <row r="4329" spans="4:4" x14ac:dyDescent="0.25">
      <c r="D4329" s="190"/>
    </row>
    <row r="4330" spans="4:4" x14ac:dyDescent="0.25">
      <c r="D4330" s="190"/>
    </row>
    <row r="4331" spans="4:4" x14ac:dyDescent="0.25">
      <c r="D4331" s="190"/>
    </row>
    <row r="4332" spans="4:4" x14ac:dyDescent="0.25">
      <c r="D4332" s="190"/>
    </row>
    <row r="4333" spans="4:4" x14ac:dyDescent="0.25">
      <c r="D4333" s="190"/>
    </row>
    <row r="4334" spans="4:4" x14ac:dyDescent="0.25">
      <c r="D4334" s="190"/>
    </row>
    <row r="4335" spans="4:4" x14ac:dyDescent="0.25">
      <c r="D4335" s="190"/>
    </row>
    <row r="4336" spans="4:4" x14ac:dyDescent="0.25">
      <c r="D4336" s="190"/>
    </row>
    <row r="4337" spans="4:4" x14ac:dyDescent="0.25">
      <c r="D4337" s="190"/>
    </row>
    <row r="4338" spans="4:4" x14ac:dyDescent="0.25">
      <c r="D4338" s="190"/>
    </row>
    <row r="4339" spans="4:4" x14ac:dyDescent="0.25">
      <c r="D4339" s="190"/>
    </row>
    <row r="4340" spans="4:4" x14ac:dyDescent="0.25">
      <c r="D4340" s="190"/>
    </row>
    <row r="4341" spans="4:4" x14ac:dyDescent="0.25">
      <c r="D4341" s="190"/>
    </row>
    <row r="4342" spans="4:4" x14ac:dyDescent="0.25">
      <c r="D4342" s="190"/>
    </row>
    <row r="4343" spans="4:4" x14ac:dyDescent="0.25">
      <c r="D4343" s="190"/>
    </row>
    <row r="4344" spans="4:4" x14ac:dyDescent="0.25">
      <c r="D4344" s="190"/>
    </row>
    <row r="4345" spans="4:4" x14ac:dyDescent="0.25">
      <c r="D4345" s="190"/>
    </row>
    <row r="4346" spans="4:4" x14ac:dyDescent="0.25">
      <c r="D4346" s="190"/>
    </row>
    <row r="4347" spans="4:4" x14ac:dyDescent="0.25">
      <c r="D4347" s="190"/>
    </row>
    <row r="4348" spans="4:4" x14ac:dyDescent="0.25">
      <c r="D4348" s="190"/>
    </row>
    <row r="4349" spans="4:4" x14ac:dyDescent="0.25">
      <c r="D4349" s="190"/>
    </row>
    <row r="4350" spans="4:4" x14ac:dyDescent="0.25">
      <c r="D4350" s="190"/>
    </row>
    <row r="4351" spans="4:4" x14ac:dyDescent="0.25">
      <c r="D4351" s="190"/>
    </row>
    <row r="4352" spans="4:4" x14ac:dyDescent="0.25">
      <c r="D4352" s="190"/>
    </row>
    <row r="4353" spans="4:4" x14ac:dyDescent="0.25">
      <c r="D4353" s="190"/>
    </row>
    <row r="4354" spans="4:4" x14ac:dyDescent="0.25">
      <c r="D4354" s="190"/>
    </row>
    <row r="4355" spans="4:4" x14ac:dyDescent="0.25">
      <c r="D4355" s="190"/>
    </row>
    <row r="4356" spans="4:4" x14ac:dyDescent="0.25">
      <c r="D4356" s="190"/>
    </row>
    <row r="4357" spans="4:4" x14ac:dyDescent="0.25">
      <c r="D4357" s="190"/>
    </row>
    <row r="4358" spans="4:4" x14ac:dyDescent="0.25">
      <c r="D4358" s="190"/>
    </row>
    <row r="4359" spans="4:4" x14ac:dyDescent="0.25">
      <c r="D4359" s="190"/>
    </row>
    <row r="4360" spans="4:4" x14ac:dyDescent="0.25">
      <c r="D4360" s="190"/>
    </row>
    <row r="4361" spans="4:4" x14ac:dyDescent="0.25">
      <c r="D4361" s="190"/>
    </row>
    <row r="4362" spans="4:4" x14ac:dyDescent="0.25">
      <c r="D4362" s="190"/>
    </row>
    <row r="4363" spans="4:4" x14ac:dyDescent="0.25">
      <c r="D4363" s="190"/>
    </row>
    <row r="4364" spans="4:4" x14ac:dyDescent="0.25">
      <c r="D4364" s="190"/>
    </row>
    <row r="4365" spans="4:4" x14ac:dyDescent="0.25">
      <c r="D4365" s="190"/>
    </row>
    <row r="4366" spans="4:4" x14ac:dyDescent="0.25">
      <c r="D4366" s="190"/>
    </row>
    <row r="4367" spans="4:4" x14ac:dyDescent="0.25">
      <c r="D4367" s="190"/>
    </row>
    <row r="4368" spans="4:4" x14ac:dyDescent="0.25">
      <c r="D4368" s="190"/>
    </row>
    <row r="4369" spans="4:4" x14ac:dyDescent="0.25">
      <c r="D4369" s="190"/>
    </row>
    <row r="4370" spans="4:4" x14ac:dyDescent="0.25">
      <c r="D4370" s="190"/>
    </row>
    <row r="4371" spans="4:4" x14ac:dyDescent="0.25">
      <c r="D4371" s="190"/>
    </row>
    <row r="4372" spans="4:4" x14ac:dyDescent="0.25">
      <c r="D4372" s="190"/>
    </row>
    <row r="4373" spans="4:4" x14ac:dyDescent="0.25">
      <c r="D4373" s="190"/>
    </row>
    <row r="4374" spans="4:4" x14ac:dyDescent="0.25">
      <c r="D4374" s="190"/>
    </row>
    <row r="4375" spans="4:4" x14ac:dyDescent="0.25">
      <c r="D4375" s="190"/>
    </row>
    <row r="4376" spans="4:4" x14ac:dyDescent="0.25">
      <c r="D4376" s="190"/>
    </row>
    <row r="4377" spans="4:4" x14ac:dyDescent="0.25">
      <c r="D4377" s="190"/>
    </row>
    <row r="4378" spans="4:4" x14ac:dyDescent="0.25">
      <c r="D4378" s="190"/>
    </row>
    <row r="4379" spans="4:4" x14ac:dyDescent="0.25">
      <c r="D4379" s="190"/>
    </row>
    <row r="4380" spans="4:4" x14ac:dyDescent="0.25">
      <c r="D4380" s="190"/>
    </row>
    <row r="4381" spans="4:4" x14ac:dyDescent="0.25">
      <c r="D4381" s="190"/>
    </row>
    <row r="4382" spans="4:4" x14ac:dyDescent="0.25">
      <c r="D4382" s="190"/>
    </row>
    <row r="4383" spans="4:4" x14ac:dyDescent="0.25">
      <c r="D4383" s="190"/>
    </row>
    <row r="4384" spans="4:4" x14ac:dyDescent="0.25">
      <c r="D4384" s="190"/>
    </row>
    <row r="4385" spans="4:4" x14ac:dyDescent="0.25">
      <c r="D4385" s="190"/>
    </row>
    <row r="4386" spans="4:4" x14ac:dyDescent="0.25">
      <c r="D4386" s="190"/>
    </row>
    <row r="4387" spans="4:4" x14ac:dyDescent="0.25">
      <c r="D4387" s="190"/>
    </row>
    <row r="4388" spans="4:4" x14ac:dyDescent="0.25">
      <c r="D4388" s="190"/>
    </row>
    <row r="4389" spans="4:4" x14ac:dyDescent="0.25">
      <c r="D4389" s="190"/>
    </row>
    <row r="4390" spans="4:4" x14ac:dyDescent="0.25">
      <c r="D4390" s="190"/>
    </row>
    <row r="4391" spans="4:4" x14ac:dyDescent="0.25">
      <c r="D4391" s="190"/>
    </row>
    <row r="4392" spans="4:4" x14ac:dyDescent="0.25">
      <c r="D4392" s="190"/>
    </row>
    <row r="4393" spans="4:4" x14ac:dyDescent="0.25">
      <c r="D4393" s="190"/>
    </row>
    <row r="4394" spans="4:4" x14ac:dyDescent="0.25">
      <c r="D4394" s="190"/>
    </row>
    <row r="4395" spans="4:4" x14ac:dyDescent="0.25">
      <c r="D4395" s="190"/>
    </row>
    <row r="4396" spans="4:4" x14ac:dyDescent="0.25">
      <c r="D4396" s="190"/>
    </row>
    <row r="4397" spans="4:4" x14ac:dyDescent="0.25">
      <c r="D4397" s="190"/>
    </row>
    <row r="4398" spans="4:4" x14ac:dyDescent="0.25">
      <c r="D4398" s="190"/>
    </row>
    <row r="4399" spans="4:4" x14ac:dyDescent="0.25">
      <c r="D4399" s="190"/>
    </row>
    <row r="4400" spans="4:4" x14ac:dyDescent="0.25">
      <c r="D4400" s="190"/>
    </row>
    <row r="4401" spans="4:4" x14ac:dyDescent="0.25">
      <c r="D4401" s="190"/>
    </row>
    <row r="4402" spans="4:4" x14ac:dyDescent="0.25">
      <c r="D4402" s="190"/>
    </row>
    <row r="4403" spans="4:4" x14ac:dyDescent="0.25">
      <c r="D4403" s="190"/>
    </row>
    <row r="4404" spans="4:4" x14ac:dyDescent="0.25">
      <c r="D4404" s="190"/>
    </row>
    <row r="4405" spans="4:4" x14ac:dyDescent="0.25">
      <c r="D4405" s="190"/>
    </row>
    <row r="4406" spans="4:4" x14ac:dyDescent="0.25">
      <c r="D4406" s="190"/>
    </row>
    <row r="4407" spans="4:4" x14ac:dyDescent="0.25">
      <c r="D4407" s="190"/>
    </row>
    <row r="4408" spans="4:4" x14ac:dyDescent="0.25">
      <c r="D4408" s="190"/>
    </row>
    <row r="4409" spans="4:4" x14ac:dyDescent="0.25">
      <c r="D4409" s="190"/>
    </row>
    <row r="4410" spans="4:4" x14ac:dyDescent="0.25">
      <c r="D4410" s="190"/>
    </row>
    <row r="4411" spans="4:4" x14ac:dyDescent="0.25">
      <c r="D4411" s="190"/>
    </row>
    <row r="4412" spans="4:4" x14ac:dyDescent="0.25">
      <c r="D4412" s="190"/>
    </row>
    <row r="4413" spans="4:4" x14ac:dyDescent="0.25">
      <c r="D4413" s="190"/>
    </row>
    <row r="4414" spans="4:4" x14ac:dyDescent="0.25">
      <c r="D4414" s="190"/>
    </row>
    <row r="4415" spans="4:4" x14ac:dyDescent="0.25">
      <c r="D4415" s="190"/>
    </row>
    <row r="4416" spans="4:4" x14ac:dyDescent="0.25">
      <c r="D4416" s="190"/>
    </row>
    <row r="4417" spans="4:4" x14ac:dyDescent="0.25">
      <c r="D4417" s="190"/>
    </row>
    <row r="4418" spans="4:4" x14ac:dyDescent="0.25">
      <c r="D4418" s="190"/>
    </row>
    <row r="4419" spans="4:4" x14ac:dyDescent="0.25">
      <c r="D4419" s="190"/>
    </row>
    <row r="4420" spans="4:4" x14ac:dyDescent="0.25">
      <c r="D4420" s="190"/>
    </row>
    <row r="4421" spans="4:4" x14ac:dyDescent="0.25">
      <c r="D4421" s="190"/>
    </row>
    <row r="4422" spans="4:4" x14ac:dyDescent="0.25">
      <c r="D4422" s="190"/>
    </row>
    <row r="4423" spans="4:4" x14ac:dyDescent="0.25">
      <c r="D4423" s="190"/>
    </row>
    <row r="4424" spans="4:4" x14ac:dyDescent="0.25">
      <c r="D4424" s="190"/>
    </row>
    <row r="4425" spans="4:4" x14ac:dyDescent="0.25">
      <c r="D4425" s="190"/>
    </row>
    <row r="4426" spans="4:4" x14ac:dyDescent="0.25">
      <c r="D4426" s="190"/>
    </row>
    <row r="4427" spans="4:4" x14ac:dyDescent="0.25">
      <c r="D4427" s="190"/>
    </row>
    <row r="4428" spans="4:4" x14ac:dyDescent="0.25">
      <c r="D4428" s="190"/>
    </row>
    <row r="4429" spans="4:4" x14ac:dyDescent="0.25">
      <c r="D4429" s="190"/>
    </row>
    <row r="4430" spans="4:4" x14ac:dyDescent="0.25">
      <c r="D4430" s="190"/>
    </row>
    <row r="4431" spans="4:4" x14ac:dyDescent="0.25">
      <c r="D4431" s="190"/>
    </row>
    <row r="4432" spans="4:4" x14ac:dyDescent="0.25">
      <c r="D4432" s="190"/>
    </row>
    <row r="4433" spans="4:4" x14ac:dyDescent="0.25">
      <c r="D4433" s="190"/>
    </row>
    <row r="4434" spans="4:4" x14ac:dyDescent="0.25">
      <c r="D4434" s="190"/>
    </row>
    <row r="4435" spans="4:4" x14ac:dyDescent="0.25">
      <c r="D4435" s="190"/>
    </row>
    <row r="4436" spans="4:4" x14ac:dyDescent="0.25">
      <c r="D4436" s="190"/>
    </row>
    <row r="4437" spans="4:4" x14ac:dyDescent="0.25">
      <c r="D4437" s="190"/>
    </row>
    <row r="4438" spans="4:4" x14ac:dyDescent="0.25">
      <c r="D4438" s="190"/>
    </row>
    <row r="4439" spans="4:4" x14ac:dyDescent="0.25">
      <c r="D4439" s="190"/>
    </row>
    <row r="4440" spans="4:4" x14ac:dyDescent="0.25">
      <c r="D4440" s="190"/>
    </row>
    <row r="4441" spans="4:4" x14ac:dyDescent="0.25">
      <c r="D4441" s="190"/>
    </row>
    <row r="4442" spans="4:4" x14ac:dyDescent="0.25">
      <c r="D4442" s="190"/>
    </row>
    <row r="4443" spans="4:4" x14ac:dyDescent="0.25">
      <c r="D4443" s="190"/>
    </row>
    <row r="4444" spans="4:4" x14ac:dyDescent="0.25">
      <c r="D4444" s="190"/>
    </row>
    <row r="4445" spans="4:4" x14ac:dyDescent="0.25">
      <c r="D4445" s="190"/>
    </row>
    <row r="4446" spans="4:4" x14ac:dyDescent="0.25">
      <c r="D4446" s="190"/>
    </row>
    <row r="4447" spans="4:4" x14ac:dyDescent="0.25">
      <c r="D4447" s="190"/>
    </row>
    <row r="4448" spans="4:4" x14ac:dyDescent="0.25">
      <c r="D4448" s="190"/>
    </row>
    <row r="4449" spans="4:4" x14ac:dyDescent="0.25">
      <c r="D4449" s="190"/>
    </row>
    <row r="4450" spans="4:4" x14ac:dyDescent="0.25">
      <c r="D4450" s="190"/>
    </row>
    <row r="4451" spans="4:4" x14ac:dyDescent="0.25">
      <c r="D4451" s="190"/>
    </row>
    <row r="4452" spans="4:4" x14ac:dyDescent="0.25">
      <c r="D4452" s="190"/>
    </row>
    <row r="4453" spans="4:4" x14ac:dyDescent="0.25">
      <c r="D4453" s="190"/>
    </row>
    <row r="4454" spans="4:4" x14ac:dyDescent="0.25">
      <c r="D4454" s="190"/>
    </row>
    <row r="4455" spans="4:4" x14ac:dyDescent="0.25">
      <c r="D4455" s="190"/>
    </row>
    <row r="4456" spans="4:4" x14ac:dyDescent="0.25">
      <c r="D4456" s="190"/>
    </row>
    <row r="4457" spans="4:4" x14ac:dyDescent="0.25">
      <c r="D4457" s="190"/>
    </row>
    <row r="4458" spans="4:4" x14ac:dyDescent="0.25">
      <c r="D4458" s="190"/>
    </row>
    <row r="4459" spans="4:4" x14ac:dyDescent="0.25">
      <c r="D4459" s="190"/>
    </row>
    <row r="4460" spans="4:4" x14ac:dyDescent="0.25">
      <c r="D4460" s="190"/>
    </row>
    <row r="4461" spans="4:4" x14ac:dyDescent="0.25">
      <c r="D4461" s="190"/>
    </row>
    <row r="4462" spans="4:4" x14ac:dyDescent="0.25">
      <c r="D4462" s="190"/>
    </row>
    <row r="4463" spans="4:4" x14ac:dyDescent="0.25">
      <c r="D4463" s="190"/>
    </row>
    <row r="4464" spans="4:4" x14ac:dyDescent="0.25">
      <c r="D4464" s="190"/>
    </row>
    <row r="4465" spans="4:4" x14ac:dyDescent="0.25">
      <c r="D4465" s="190"/>
    </row>
    <row r="4466" spans="4:4" x14ac:dyDescent="0.25">
      <c r="D4466" s="190"/>
    </row>
    <row r="4467" spans="4:4" x14ac:dyDescent="0.25">
      <c r="D4467" s="190"/>
    </row>
    <row r="4468" spans="4:4" x14ac:dyDescent="0.25">
      <c r="D4468" s="190"/>
    </row>
    <row r="4469" spans="4:4" x14ac:dyDescent="0.25">
      <c r="D4469" s="190"/>
    </row>
    <row r="4470" spans="4:4" x14ac:dyDescent="0.25">
      <c r="D4470" s="190"/>
    </row>
    <row r="4471" spans="4:4" x14ac:dyDescent="0.25">
      <c r="D4471" s="190"/>
    </row>
    <row r="4472" spans="4:4" x14ac:dyDescent="0.25">
      <c r="D4472" s="190"/>
    </row>
    <row r="4473" spans="4:4" x14ac:dyDescent="0.25">
      <c r="D4473" s="190"/>
    </row>
    <row r="4474" spans="4:4" x14ac:dyDescent="0.25">
      <c r="D4474" s="190"/>
    </row>
    <row r="4475" spans="4:4" x14ac:dyDescent="0.25">
      <c r="D4475" s="190"/>
    </row>
    <row r="4476" spans="4:4" x14ac:dyDescent="0.25">
      <c r="D4476" s="190"/>
    </row>
    <row r="4477" spans="4:4" x14ac:dyDescent="0.25">
      <c r="D4477" s="190"/>
    </row>
    <row r="4478" spans="4:4" x14ac:dyDescent="0.25">
      <c r="D4478" s="190"/>
    </row>
    <row r="4479" spans="4:4" x14ac:dyDescent="0.25">
      <c r="D4479" s="190"/>
    </row>
    <row r="4480" spans="4:4" x14ac:dyDescent="0.25">
      <c r="D4480" s="190"/>
    </row>
    <row r="4481" spans="4:4" x14ac:dyDescent="0.25">
      <c r="D4481" s="190"/>
    </row>
    <row r="4482" spans="4:4" x14ac:dyDescent="0.25">
      <c r="D4482" s="190"/>
    </row>
    <row r="4483" spans="4:4" x14ac:dyDescent="0.25">
      <c r="D4483" s="190"/>
    </row>
    <row r="4484" spans="4:4" x14ac:dyDescent="0.25">
      <c r="D4484" s="190"/>
    </row>
    <row r="4485" spans="4:4" x14ac:dyDescent="0.25">
      <c r="D4485" s="190"/>
    </row>
    <row r="4486" spans="4:4" x14ac:dyDescent="0.25">
      <c r="D4486" s="190"/>
    </row>
    <row r="4487" spans="4:4" x14ac:dyDescent="0.25">
      <c r="D4487" s="190"/>
    </row>
    <row r="4488" spans="4:4" x14ac:dyDescent="0.25">
      <c r="D4488" s="190"/>
    </row>
    <row r="4489" spans="4:4" x14ac:dyDescent="0.25">
      <c r="D4489" s="190"/>
    </row>
    <row r="4490" spans="4:4" x14ac:dyDescent="0.25">
      <c r="D4490" s="190"/>
    </row>
    <row r="4491" spans="4:4" x14ac:dyDescent="0.25">
      <c r="D4491" s="190"/>
    </row>
    <row r="4492" spans="4:4" x14ac:dyDescent="0.25">
      <c r="D4492" s="190"/>
    </row>
    <row r="4493" spans="4:4" x14ac:dyDescent="0.25">
      <c r="D4493" s="190"/>
    </row>
    <row r="4494" spans="4:4" x14ac:dyDescent="0.25">
      <c r="D4494" s="190"/>
    </row>
    <row r="4495" spans="4:4" x14ac:dyDescent="0.25">
      <c r="D4495" s="190"/>
    </row>
    <row r="4496" spans="4:4" x14ac:dyDescent="0.25">
      <c r="D4496" s="190"/>
    </row>
    <row r="4497" spans="4:4" x14ac:dyDescent="0.25">
      <c r="D4497" s="190"/>
    </row>
    <row r="4498" spans="4:4" x14ac:dyDescent="0.25">
      <c r="D4498" s="190"/>
    </row>
    <row r="4499" spans="4:4" x14ac:dyDescent="0.25">
      <c r="D4499" s="190"/>
    </row>
    <row r="4500" spans="4:4" x14ac:dyDescent="0.25">
      <c r="D4500" s="190"/>
    </row>
    <row r="4501" spans="4:4" x14ac:dyDescent="0.25">
      <c r="D4501" s="190"/>
    </row>
    <row r="4502" spans="4:4" x14ac:dyDescent="0.25">
      <c r="D4502" s="190"/>
    </row>
    <row r="4503" spans="4:4" x14ac:dyDescent="0.25">
      <c r="D4503" s="190"/>
    </row>
    <row r="4504" spans="4:4" x14ac:dyDescent="0.25">
      <c r="D4504" s="190"/>
    </row>
    <row r="4505" spans="4:4" x14ac:dyDescent="0.25">
      <c r="D4505" s="190"/>
    </row>
    <row r="4506" spans="4:4" x14ac:dyDescent="0.25">
      <c r="D4506" s="190"/>
    </row>
    <row r="4507" spans="4:4" x14ac:dyDescent="0.25">
      <c r="D4507" s="190"/>
    </row>
    <row r="4508" spans="4:4" x14ac:dyDescent="0.25">
      <c r="D4508" s="190"/>
    </row>
    <row r="4509" spans="4:4" x14ac:dyDescent="0.25">
      <c r="D4509" s="190"/>
    </row>
    <row r="4510" spans="4:4" x14ac:dyDescent="0.25">
      <c r="D4510" s="190"/>
    </row>
    <row r="4511" spans="4:4" x14ac:dyDescent="0.25">
      <c r="D4511" s="190"/>
    </row>
    <row r="4512" spans="4:4" x14ac:dyDescent="0.25">
      <c r="D4512" s="190"/>
    </row>
    <row r="4513" spans="4:4" x14ac:dyDescent="0.25">
      <c r="D4513" s="190"/>
    </row>
    <row r="4514" spans="4:4" x14ac:dyDescent="0.25">
      <c r="D4514" s="190"/>
    </row>
    <row r="4515" spans="4:4" x14ac:dyDescent="0.25">
      <c r="D4515" s="190"/>
    </row>
    <row r="4516" spans="4:4" x14ac:dyDescent="0.25">
      <c r="D4516" s="190"/>
    </row>
    <row r="4517" spans="4:4" x14ac:dyDescent="0.25">
      <c r="D4517" s="190"/>
    </row>
    <row r="4518" spans="4:4" x14ac:dyDescent="0.25">
      <c r="D4518" s="190"/>
    </row>
    <row r="4519" spans="4:4" x14ac:dyDescent="0.25">
      <c r="D4519" s="190"/>
    </row>
    <row r="4520" spans="4:4" x14ac:dyDescent="0.25">
      <c r="D4520" s="190"/>
    </row>
    <row r="4521" spans="4:4" x14ac:dyDescent="0.25">
      <c r="D4521" s="190"/>
    </row>
    <row r="4522" spans="4:4" x14ac:dyDescent="0.25">
      <c r="D4522" s="190"/>
    </row>
    <row r="4523" spans="4:4" x14ac:dyDescent="0.25">
      <c r="D4523" s="190"/>
    </row>
    <row r="4524" spans="4:4" x14ac:dyDescent="0.25">
      <c r="D4524" s="190"/>
    </row>
    <row r="4525" spans="4:4" x14ac:dyDescent="0.25">
      <c r="D4525" s="190"/>
    </row>
    <row r="4526" spans="4:4" x14ac:dyDescent="0.25">
      <c r="D4526" s="190"/>
    </row>
    <row r="4527" spans="4:4" x14ac:dyDescent="0.25">
      <c r="D4527" s="190"/>
    </row>
    <row r="4528" spans="4:4" x14ac:dyDescent="0.25">
      <c r="D4528" s="190"/>
    </row>
    <row r="4529" spans="4:4" x14ac:dyDescent="0.25">
      <c r="D4529" s="190"/>
    </row>
    <row r="4530" spans="4:4" x14ac:dyDescent="0.25">
      <c r="D4530" s="190"/>
    </row>
    <row r="4531" spans="4:4" x14ac:dyDescent="0.25">
      <c r="D4531" s="190"/>
    </row>
    <row r="4532" spans="4:4" x14ac:dyDescent="0.25">
      <c r="D4532" s="190"/>
    </row>
    <row r="4533" spans="4:4" x14ac:dyDescent="0.25">
      <c r="D4533" s="190"/>
    </row>
    <row r="4534" spans="4:4" x14ac:dyDescent="0.25">
      <c r="D4534" s="190"/>
    </row>
    <row r="4535" spans="4:4" x14ac:dyDescent="0.25">
      <c r="D4535" s="190"/>
    </row>
    <row r="4536" spans="4:4" x14ac:dyDescent="0.25">
      <c r="D4536" s="190"/>
    </row>
    <row r="4537" spans="4:4" x14ac:dyDescent="0.25">
      <c r="D4537" s="190"/>
    </row>
    <row r="4538" spans="4:4" x14ac:dyDescent="0.25">
      <c r="D4538" s="190"/>
    </row>
    <row r="4539" spans="4:4" x14ac:dyDescent="0.25">
      <c r="D4539" s="190"/>
    </row>
    <row r="4540" spans="4:4" x14ac:dyDescent="0.25">
      <c r="D4540" s="190"/>
    </row>
    <row r="4541" spans="4:4" x14ac:dyDescent="0.25">
      <c r="D4541" s="190"/>
    </row>
    <row r="4542" spans="4:4" x14ac:dyDescent="0.25">
      <c r="D4542" s="190"/>
    </row>
    <row r="4543" spans="4:4" x14ac:dyDescent="0.25">
      <c r="D4543" s="190"/>
    </row>
    <row r="4544" spans="4:4" x14ac:dyDescent="0.25">
      <c r="D4544" s="190"/>
    </row>
    <row r="4545" spans="4:4" x14ac:dyDescent="0.25">
      <c r="D4545" s="190"/>
    </row>
    <row r="4546" spans="4:4" x14ac:dyDescent="0.25">
      <c r="D4546" s="190"/>
    </row>
    <row r="4547" spans="4:4" x14ac:dyDescent="0.25">
      <c r="D4547" s="190"/>
    </row>
    <row r="4548" spans="4:4" x14ac:dyDescent="0.25">
      <c r="D4548" s="190"/>
    </row>
    <row r="4549" spans="4:4" x14ac:dyDescent="0.25">
      <c r="D4549" s="190"/>
    </row>
    <row r="4550" spans="4:4" x14ac:dyDescent="0.25">
      <c r="D4550" s="190"/>
    </row>
    <row r="4551" spans="4:4" x14ac:dyDescent="0.25">
      <c r="D4551" s="190"/>
    </row>
    <row r="4552" spans="4:4" x14ac:dyDescent="0.25">
      <c r="D4552" s="190"/>
    </row>
    <row r="4553" spans="4:4" x14ac:dyDescent="0.25">
      <c r="D4553" s="190"/>
    </row>
    <row r="4554" spans="4:4" x14ac:dyDescent="0.25">
      <c r="D4554" s="190"/>
    </row>
    <row r="4555" spans="4:4" x14ac:dyDescent="0.25">
      <c r="D4555" s="190"/>
    </row>
    <row r="4556" spans="4:4" x14ac:dyDescent="0.25">
      <c r="D4556" s="190"/>
    </row>
    <row r="4557" spans="4:4" x14ac:dyDescent="0.25">
      <c r="D4557" s="190"/>
    </row>
    <row r="4558" spans="4:4" x14ac:dyDescent="0.25">
      <c r="D4558" s="190"/>
    </row>
    <row r="4559" spans="4:4" x14ac:dyDescent="0.25">
      <c r="D4559" s="190"/>
    </row>
    <row r="4560" spans="4:4" x14ac:dyDescent="0.25">
      <c r="D4560" s="190"/>
    </row>
    <row r="4561" spans="4:4" x14ac:dyDescent="0.25">
      <c r="D4561" s="190"/>
    </row>
    <row r="4562" spans="4:4" x14ac:dyDescent="0.25">
      <c r="D4562" s="190"/>
    </row>
    <row r="4563" spans="4:4" x14ac:dyDescent="0.25">
      <c r="D4563" s="190"/>
    </row>
    <row r="4564" spans="4:4" x14ac:dyDescent="0.25">
      <c r="D4564" s="190"/>
    </row>
    <row r="4565" spans="4:4" x14ac:dyDescent="0.25">
      <c r="D4565" s="190"/>
    </row>
    <row r="4566" spans="4:4" x14ac:dyDescent="0.25">
      <c r="D4566" s="190"/>
    </row>
    <row r="4567" spans="4:4" x14ac:dyDescent="0.25">
      <c r="D4567" s="190"/>
    </row>
    <row r="4568" spans="4:4" x14ac:dyDescent="0.25">
      <c r="D4568" s="190"/>
    </row>
    <row r="4569" spans="4:4" x14ac:dyDescent="0.25">
      <c r="D4569" s="190"/>
    </row>
    <row r="4570" spans="4:4" x14ac:dyDescent="0.25">
      <c r="D4570" s="190"/>
    </row>
    <row r="4571" spans="4:4" x14ac:dyDescent="0.25">
      <c r="D4571" s="190"/>
    </row>
    <row r="4572" spans="4:4" x14ac:dyDescent="0.25">
      <c r="D4572" s="190"/>
    </row>
    <row r="4573" spans="4:4" x14ac:dyDescent="0.25">
      <c r="D4573" s="190"/>
    </row>
    <row r="4574" spans="4:4" x14ac:dyDescent="0.25">
      <c r="D4574" s="190"/>
    </row>
    <row r="4575" spans="4:4" x14ac:dyDescent="0.25">
      <c r="D4575" s="190"/>
    </row>
    <row r="4576" spans="4:4" x14ac:dyDescent="0.25">
      <c r="D4576" s="190"/>
    </row>
    <row r="4577" spans="4:4" x14ac:dyDescent="0.25">
      <c r="D4577" s="190"/>
    </row>
    <row r="4578" spans="4:4" x14ac:dyDescent="0.25">
      <c r="D4578" s="190"/>
    </row>
    <row r="4579" spans="4:4" x14ac:dyDescent="0.25">
      <c r="D4579" s="190"/>
    </row>
    <row r="4580" spans="4:4" x14ac:dyDescent="0.25">
      <c r="D4580" s="190"/>
    </row>
    <row r="4581" spans="4:4" x14ac:dyDescent="0.25">
      <c r="D4581" s="190"/>
    </row>
    <row r="4582" spans="4:4" x14ac:dyDescent="0.25">
      <c r="D4582" s="190"/>
    </row>
    <row r="4583" spans="4:4" x14ac:dyDescent="0.25">
      <c r="D4583" s="190"/>
    </row>
    <row r="4584" spans="4:4" x14ac:dyDescent="0.25">
      <c r="D4584" s="190"/>
    </row>
    <row r="4585" spans="4:4" x14ac:dyDescent="0.25">
      <c r="D4585" s="190"/>
    </row>
    <row r="4586" spans="4:4" x14ac:dyDescent="0.25">
      <c r="D4586" s="190"/>
    </row>
    <row r="4587" spans="4:4" x14ac:dyDescent="0.25">
      <c r="D4587" s="190"/>
    </row>
    <row r="4588" spans="4:4" x14ac:dyDescent="0.25">
      <c r="D4588" s="190"/>
    </row>
    <row r="4589" spans="4:4" x14ac:dyDescent="0.25">
      <c r="D4589" s="190"/>
    </row>
    <row r="4590" spans="4:4" x14ac:dyDescent="0.25">
      <c r="D4590" s="190"/>
    </row>
    <row r="4591" spans="4:4" x14ac:dyDescent="0.25">
      <c r="D4591" s="190"/>
    </row>
    <row r="4592" spans="4:4" x14ac:dyDescent="0.25">
      <c r="D4592" s="190"/>
    </row>
    <row r="4593" spans="4:4" x14ac:dyDescent="0.25">
      <c r="D4593" s="190"/>
    </row>
    <row r="4594" spans="4:4" x14ac:dyDescent="0.25">
      <c r="D4594" s="190"/>
    </row>
    <row r="4595" spans="4:4" x14ac:dyDescent="0.25">
      <c r="D4595" s="190"/>
    </row>
    <row r="4596" spans="4:4" x14ac:dyDescent="0.25">
      <c r="D4596" s="190"/>
    </row>
    <row r="4597" spans="4:4" x14ac:dyDescent="0.25">
      <c r="D4597" s="190"/>
    </row>
    <row r="4598" spans="4:4" x14ac:dyDescent="0.25">
      <c r="D4598" s="190"/>
    </row>
    <row r="4599" spans="4:4" x14ac:dyDescent="0.25">
      <c r="D4599" s="190"/>
    </row>
    <row r="4600" spans="4:4" x14ac:dyDescent="0.25">
      <c r="D4600" s="190"/>
    </row>
    <row r="4601" spans="4:4" x14ac:dyDescent="0.25">
      <c r="D4601" s="190"/>
    </row>
    <row r="4602" spans="4:4" x14ac:dyDescent="0.25">
      <c r="D4602" s="190"/>
    </row>
    <row r="4603" spans="4:4" x14ac:dyDescent="0.25">
      <c r="D4603" s="190"/>
    </row>
    <row r="4604" spans="4:4" x14ac:dyDescent="0.25">
      <c r="D4604" s="190"/>
    </row>
    <row r="4605" spans="4:4" x14ac:dyDescent="0.25">
      <c r="D4605" s="190"/>
    </row>
    <row r="4606" spans="4:4" x14ac:dyDescent="0.25">
      <c r="D4606" s="190"/>
    </row>
    <row r="4607" spans="4:4" x14ac:dyDescent="0.25">
      <c r="D4607" s="190"/>
    </row>
    <row r="4608" spans="4:4" x14ac:dyDescent="0.25">
      <c r="D4608" s="190"/>
    </row>
    <row r="4609" spans="4:4" x14ac:dyDescent="0.25">
      <c r="D4609" s="190"/>
    </row>
    <row r="4610" spans="4:4" x14ac:dyDescent="0.25">
      <c r="D4610" s="190"/>
    </row>
    <row r="4611" spans="4:4" x14ac:dyDescent="0.25">
      <c r="D4611" s="190"/>
    </row>
    <row r="4612" spans="4:4" x14ac:dyDescent="0.25">
      <c r="D4612" s="190"/>
    </row>
    <row r="4613" spans="4:4" x14ac:dyDescent="0.25">
      <c r="D4613" s="190"/>
    </row>
    <row r="4614" spans="4:4" x14ac:dyDescent="0.25">
      <c r="D4614" s="190"/>
    </row>
    <row r="4615" spans="4:4" x14ac:dyDescent="0.25">
      <c r="D4615" s="190"/>
    </row>
    <row r="4616" spans="4:4" x14ac:dyDescent="0.25">
      <c r="D4616" s="190"/>
    </row>
    <row r="4617" spans="4:4" x14ac:dyDescent="0.25">
      <c r="D4617" s="190"/>
    </row>
    <row r="4618" spans="4:4" x14ac:dyDescent="0.25">
      <c r="D4618" s="190"/>
    </row>
    <row r="4619" spans="4:4" x14ac:dyDescent="0.25">
      <c r="D4619" s="190"/>
    </row>
    <row r="4620" spans="4:4" x14ac:dyDescent="0.25">
      <c r="D4620" s="190"/>
    </row>
    <row r="4621" spans="4:4" x14ac:dyDescent="0.25">
      <c r="D4621" s="190"/>
    </row>
    <row r="4622" spans="4:4" x14ac:dyDescent="0.25">
      <c r="D4622" s="190"/>
    </row>
    <row r="4623" spans="4:4" x14ac:dyDescent="0.25">
      <c r="D4623" s="190"/>
    </row>
    <row r="4624" spans="4:4" x14ac:dyDescent="0.25">
      <c r="D4624" s="190"/>
    </row>
    <row r="4625" spans="4:4" x14ac:dyDescent="0.25">
      <c r="D4625" s="190"/>
    </row>
    <row r="4626" spans="4:4" x14ac:dyDescent="0.25">
      <c r="D4626" s="190"/>
    </row>
    <row r="4627" spans="4:4" x14ac:dyDescent="0.25">
      <c r="D4627" s="190"/>
    </row>
    <row r="4628" spans="4:4" x14ac:dyDescent="0.25">
      <c r="D4628" s="190"/>
    </row>
    <row r="4629" spans="4:4" x14ac:dyDescent="0.25">
      <c r="D4629" s="190"/>
    </row>
    <row r="4630" spans="4:4" x14ac:dyDescent="0.25">
      <c r="D4630" s="190"/>
    </row>
    <row r="4631" spans="4:4" x14ac:dyDescent="0.25">
      <c r="D4631" s="190"/>
    </row>
    <row r="4632" spans="4:4" x14ac:dyDescent="0.25">
      <c r="D4632" s="190"/>
    </row>
    <row r="4633" spans="4:4" x14ac:dyDescent="0.25">
      <c r="D4633" s="190"/>
    </row>
    <row r="4634" spans="4:4" x14ac:dyDescent="0.25">
      <c r="D4634" s="190"/>
    </row>
    <row r="4635" spans="4:4" x14ac:dyDescent="0.25">
      <c r="D4635" s="190"/>
    </row>
    <row r="4636" spans="4:4" x14ac:dyDescent="0.25">
      <c r="D4636" s="190"/>
    </row>
    <row r="4637" spans="4:4" x14ac:dyDescent="0.25">
      <c r="D4637" s="190"/>
    </row>
    <row r="4638" spans="4:4" x14ac:dyDescent="0.25">
      <c r="D4638" s="190"/>
    </row>
    <row r="4639" spans="4:4" x14ac:dyDescent="0.25">
      <c r="D4639" s="190"/>
    </row>
    <row r="4640" spans="4:4" x14ac:dyDescent="0.25">
      <c r="D4640" s="190"/>
    </row>
    <row r="4641" spans="4:4" x14ac:dyDescent="0.25">
      <c r="D4641" s="190"/>
    </row>
    <row r="4642" spans="4:4" x14ac:dyDescent="0.25">
      <c r="D4642" s="190"/>
    </row>
    <row r="4643" spans="4:4" x14ac:dyDescent="0.25">
      <c r="D4643" s="190"/>
    </row>
    <row r="4644" spans="4:4" x14ac:dyDescent="0.25">
      <c r="D4644" s="190"/>
    </row>
    <row r="4645" spans="4:4" x14ac:dyDescent="0.25">
      <c r="D4645" s="190"/>
    </row>
    <row r="4646" spans="4:4" x14ac:dyDescent="0.25">
      <c r="D4646" s="190"/>
    </row>
    <row r="4647" spans="4:4" x14ac:dyDescent="0.25">
      <c r="D4647" s="190"/>
    </row>
    <row r="4648" spans="4:4" x14ac:dyDescent="0.25">
      <c r="D4648" s="190"/>
    </row>
    <row r="4649" spans="4:4" x14ac:dyDescent="0.25">
      <c r="D4649" s="190"/>
    </row>
    <row r="4650" spans="4:4" x14ac:dyDescent="0.25">
      <c r="D4650" s="190"/>
    </row>
    <row r="4651" spans="4:4" x14ac:dyDescent="0.25">
      <c r="D4651" s="190"/>
    </row>
    <row r="4652" spans="4:4" x14ac:dyDescent="0.25">
      <c r="D4652" s="190"/>
    </row>
    <row r="4653" spans="4:4" x14ac:dyDescent="0.25">
      <c r="D4653" s="190"/>
    </row>
    <row r="4654" spans="4:4" x14ac:dyDescent="0.25">
      <c r="D4654" s="190"/>
    </row>
    <row r="4655" spans="4:4" x14ac:dyDescent="0.25">
      <c r="D4655" s="190"/>
    </row>
    <row r="4656" spans="4:4" x14ac:dyDescent="0.25">
      <c r="D4656" s="190"/>
    </row>
    <row r="4657" spans="4:4" x14ac:dyDescent="0.25">
      <c r="D4657" s="190"/>
    </row>
    <row r="4658" spans="4:4" x14ac:dyDescent="0.25">
      <c r="D4658" s="190"/>
    </row>
    <row r="4659" spans="4:4" x14ac:dyDescent="0.25">
      <c r="D4659" s="190"/>
    </row>
    <row r="4660" spans="4:4" x14ac:dyDescent="0.25">
      <c r="D4660" s="190"/>
    </row>
    <row r="4661" spans="4:4" x14ac:dyDescent="0.25">
      <c r="D4661" s="190"/>
    </row>
    <row r="4662" spans="4:4" x14ac:dyDescent="0.25">
      <c r="D4662" s="190"/>
    </row>
    <row r="4663" spans="4:4" x14ac:dyDescent="0.25">
      <c r="D4663" s="190"/>
    </row>
    <row r="4664" spans="4:4" x14ac:dyDescent="0.25">
      <c r="D4664" s="190"/>
    </row>
    <row r="4665" spans="4:4" x14ac:dyDescent="0.25">
      <c r="D4665" s="190"/>
    </row>
    <row r="4666" spans="4:4" x14ac:dyDescent="0.25">
      <c r="D4666" s="190"/>
    </row>
    <row r="4667" spans="4:4" x14ac:dyDescent="0.25">
      <c r="D4667" s="190"/>
    </row>
    <row r="4668" spans="4:4" x14ac:dyDescent="0.25">
      <c r="D4668" s="190"/>
    </row>
    <row r="4669" spans="4:4" x14ac:dyDescent="0.25">
      <c r="D4669" s="190"/>
    </row>
    <row r="4670" spans="4:4" x14ac:dyDescent="0.25">
      <c r="D4670" s="190"/>
    </row>
    <row r="4671" spans="4:4" x14ac:dyDescent="0.25">
      <c r="D4671" s="190"/>
    </row>
    <row r="4672" spans="4:4" x14ac:dyDescent="0.25">
      <c r="D4672" s="190"/>
    </row>
    <row r="4673" spans="4:4" x14ac:dyDescent="0.25">
      <c r="D4673" s="190"/>
    </row>
    <row r="4674" spans="4:4" x14ac:dyDescent="0.25">
      <c r="D4674" s="190"/>
    </row>
    <row r="4675" spans="4:4" x14ac:dyDescent="0.25">
      <c r="D4675" s="190"/>
    </row>
    <row r="4676" spans="4:4" x14ac:dyDescent="0.25">
      <c r="D4676" s="190"/>
    </row>
    <row r="4677" spans="4:4" x14ac:dyDescent="0.25">
      <c r="D4677" s="190"/>
    </row>
    <row r="4678" spans="4:4" x14ac:dyDescent="0.25">
      <c r="D4678" s="190"/>
    </row>
    <row r="4679" spans="4:4" x14ac:dyDescent="0.25">
      <c r="D4679" s="190"/>
    </row>
    <row r="4680" spans="4:4" x14ac:dyDescent="0.25">
      <c r="D4680" s="190"/>
    </row>
    <row r="4681" spans="4:4" x14ac:dyDescent="0.25">
      <c r="D4681" s="190"/>
    </row>
    <row r="4682" spans="4:4" x14ac:dyDescent="0.25">
      <c r="D4682" s="190"/>
    </row>
    <row r="4683" spans="4:4" x14ac:dyDescent="0.25">
      <c r="D4683" s="190"/>
    </row>
    <row r="4684" spans="4:4" x14ac:dyDescent="0.25">
      <c r="D4684" s="190"/>
    </row>
    <row r="4685" spans="4:4" x14ac:dyDescent="0.25">
      <c r="D4685" s="190"/>
    </row>
    <row r="4686" spans="4:4" x14ac:dyDescent="0.25">
      <c r="D4686" s="190"/>
    </row>
    <row r="4687" spans="4:4" x14ac:dyDescent="0.25">
      <c r="D4687" s="190"/>
    </row>
    <row r="4688" spans="4:4" x14ac:dyDescent="0.25">
      <c r="D4688" s="190"/>
    </row>
    <row r="4689" spans="4:4" x14ac:dyDescent="0.25">
      <c r="D4689" s="190"/>
    </row>
    <row r="4690" spans="4:4" x14ac:dyDescent="0.25">
      <c r="D4690" s="190"/>
    </row>
    <row r="4691" spans="4:4" x14ac:dyDescent="0.25">
      <c r="D4691" s="190"/>
    </row>
    <row r="4692" spans="4:4" x14ac:dyDescent="0.25">
      <c r="D4692" s="190"/>
    </row>
    <row r="4693" spans="4:4" x14ac:dyDescent="0.25">
      <c r="D4693" s="190"/>
    </row>
    <row r="4694" spans="4:4" x14ac:dyDescent="0.25">
      <c r="D4694" s="190"/>
    </row>
    <row r="4695" spans="4:4" x14ac:dyDescent="0.25">
      <c r="D4695" s="190"/>
    </row>
    <row r="4696" spans="4:4" x14ac:dyDescent="0.25">
      <c r="D4696" s="190"/>
    </row>
    <row r="4697" spans="4:4" x14ac:dyDescent="0.25">
      <c r="D4697" s="190"/>
    </row>
    <row r="4698" spans="4:4" x14ac:dyDescent="0.25">
      <c r="D4698" s="190"/>
    </row>
    <row r="4699" spans="4:4" x14ac:dyDescent="0.25">
      <c r="D4699" s="190"/>
    </row>
    <row r="4700" spans="4:4" x14ac:dyDescent="0.25">
      <c r="D4700" s="190"/>
    </row>
    <row r="4701" spans="4:4" x14ac:dyDescent="0.25">
      <c r="D4701" s="190"/>
    </row>
    <row r="4702" spans="4:4" x14ac:dyDescent="0.25">
      <c r="D4702" s="190"/>
    </row>
    <row r="4703" spans="4:4" x14ac:dyDescent="0.25">
      <c r="D4703" s="190"/>
    </row>
    <row r="4704" spans="4:4" x14ac:dyDescent="0.25">
      <c r="D4704" s="190"/>
    </row>
    <row r="4705" spans="4:4" x14ac:dyDescent="0.25">
      <c r="D4705" s="190"/>
    </row>
    <row r="4706" spans="4:4" x14ac:dyDescent="0.25">
      <c r="D4706" s="190"/>
    </row>
    <row r="4707" spans="4:4" x14ac:dyDescent="0.25">
      <c r="D4707" s="190"/>
    </row>
    <row r="4708" spans="4:4" x14ac:dyDescent="0.25">
      <c r="D4708" s="190"/>
    </row>
    <row r="4709" spans="4:4" x14ac:dyDescent="0.25">
      <c r="D4709" s="190"/>
    </row>
    <row r="4710" spans="4:4" x14ac:dyDescent="0.25">
      <c r="D4710" s="190"/>
    </row>
    <row r="4711" spans="4:4" x14ac:dyDescent="0.25">
      <c r="D4711" s="190"/>
    </row>
    <row r="4712" spans="4:4" x14ac:dyDescent="0.25">
      <c r="D4712" s="190"/>
    </row>
    <row r="4713" spans="4:4" x14ac:dyDescent="0.25">
      <c r="D4713" s="190"/>
    </row>
    <row r="4714" spans="4:4" x14ac:dyDescent="0.25">
      <c r="D4714" s="190"/>
    </row>
    <row r="4715" spans="4:4" x14ac:dyDescent="0.25">
      <c r="D4715" s="190"/>
    </row>
    <row r="4716" spans="4:4" x14ac:dyDescent="0.25">
      <c r="D4716" s="190"/>
    </row>
    <row r="4717" spans="4:4" x14ac:dyDescent="0.25">
      <c r="D4717" s="190"/>
    </row>
    <row r="4718" spans="4:4" x14ac:dyDescent="0.25">
      <c r="D4718" s="190"/>
    </row>
    <row r="4719" spans="4:4" x14ac:dyDescent="0.25">
      <c r="D4719" s="190"/>
    </row>
    <row r="4720" spans="4:4" x14ac:dyDescent="0.25">
      <c r="D4720" s="190"/>
    </row>
    <row r="4721" spans="4:4" x14ac:dyDescent="0.25">
      <c r="D4721" s="190"/>
    </row>
    <row r="4722" spans="4:4" x14ac:dyDescent="0.25">
      <c r="D4722" s="190"/>
    </row>
    <row r="4723" spans="4:4" x14ac:dyDescent="0.25">
      <c r="D4723" s="190"/>
    </row>
    <row r="4724" spans="4:4" x14ac:dyDescent="0.25">
      <c r="D4724" s="190"/>
    </row>
    <row r="4725" spans="4:4" x14ac:dyDescent="0.25">
      <c r="D4725" s="190"/>
    </row>
    <row r="4726" spans="4:4" x14ac:dyDescent="0.25">
      <c r="D4726" s="190"/>
    </row>
    <row r="4727" spans="4:4" x14ac:dyDescent="0.25">
      <c r="D4727" s="190"/>
    </row>
    <row r="4728" spans="4:4" x14ac:dyDescent="0.25">
      <c r="D4728" s="190"/>
    </row>
    <row r="4729" spans="4:4" x14ac:dyDescent="0.25">
      <c r="D4729" s="190"/>
    </row>
    <row r="4730" spans="4:4" x14ac:dyDescent="0.25">
      <c r="D4730" s="190"/>
    </row>
    <row r="4731" spans="4:4" x14ac:dyDescent="0.25">
      <c r="D4731" s="190"/>
    </row>
    <row r="4732" spans="4:4" x14ac:dyDescent="0.25">
      <c r="D4732" s="190"/>
    </row>
    <row r="4733" spans="4:4" x14ac:dyDescent="0.25">
      <c r="D4733" s="190"/>
    </row>
    <row r="4734" spans="4:4" x14ac:dyDescent="0.25">
      <c r="D4734" s="190"/>
    </row>
    <row r="4735" spans="4:4" x14ac:dyDescent="0.25">
      <c r="D4735" s="190"/>
    </row>
    <row r="4736" spans="4:4" x14ac:dyDescent="0.25">
      <c r="D4736" s="190"/>
    </row>
    <row r="4737" spans="4:4" x14ac:dyDescent="0.25">
      <c r="D4737" s="190"/>
    </row>
    <row r="4738" spans="4:4" x14ac:dyDescent="0.25">
      <c r="D4738" s="190"/>
    </row>
    <row r="4739" spans="4:4" x14ac:dyDescent="0.25">
      <c r="D4739" s="190"/>
    </row>
    <row r="4740" spans="4:4" x14ac:dyDescent="0.25">
      <c r="D4740" s="190"/>
    </row>
    <row r="4741" spans="4:4" x14ac:dyDescent="0.25">
      <c r="D4741" s="190"/>
    </row>
    <row r="4742" spans="4:4" x14ac:dyDescent="0.25">
      <c r="D4742" s="190"/>
    </row>
    <row r="4743" spans="4:4" x14ac:dyDescent="0.25">
      <c r="D4743" s="190"/>
    </row>
    <row r="4744" spans="4:4" x14ac:dyDescent="0.25">
      <c r="D4744" s="190"/>
    </row>
    <row r="4745" spans="4:4" x14ac:dyDescent="0.25">
      <c r="D4745" s="190"/>
    </row>
    <row r="4746" spans="4:4" x14ac:dyDescent="0.25">
      <c r="D4746" s="190"/>
    </row>
    <row r="4747" spans="4:4" x14ac:dyDescent="0.25">
      <c r="D4747" s="190"/>
    </row>
    <row r="4748" spans="4:4" x14ac:dyDescent="0.25">
      <c r="D4748" s="190"/>
    </row>
    <row r="4749" spans="4:4" x14ac:dyDescent="0.25">
      <c r="D4749" s="190"/>
    </row>
    <row r="4750" spans="4:4" x14ac:dyDescent="0.25">
      <c r="D4750" s="190"/>
    </row>
    <row r="4751" spans="4:4" x14ac:dyDescent="0.25">
      <c r="D4751" s="190"/>
    </row>
    <row r="4752" spans="4:4" x14ac:dyDescent="0.25">
      <c r="D4752" s="190"/>
    </row>
    <row r="4753" spans="4:4" x14ac:dyDescent="0.25">
      <c r="D4753" s="190"/>
    </row>
    <row r="4754" spans="4:4" x14ac:dyDescent="0.25">
      <c r="D4754" s="190"/>
    </row>
    <row r="4755" spans="4:4" x14ac:dyDescent="0.25">
      <c r="D4755" s="190"/>
    </row>
    <row r="4756" spans="4:4" x14ac:dyDescent="0.25">
      <c r="D4756" s="190"/>
    </row>
    <row r="4757" spans="4:4" x14ac:dyDescent="0.25">
      <c r="D4757" s="190"/>
    </row>
    <row r="4758" spans="4:4" x14ac:dyDescent="0.25">
      <c r="D4758" s="190"/>
    </row>
    <row r="4759" spans="4:4" x14ac:dyDescent="0.25">
      <c r="D4759" s="190"/>
    </row>
    <row r="4760" spans="4:4" x14ac:dyDescent="0.25">
      <c r="D4760" s="190"/>
    </row>
    <row r="4761" spans="4:4" x14ac:dyDescent="0.25">
      <c r="D4761" s="190"/>
    </row>
    <row r="4762" spans="4:4" x14ac:dyDescent="0.25">
      <c r="D4762" s="190"/>
    </row>
    <row r="4763" spans="4:4" x14ac:dyDescent="0.25">
      <c r="D4763" s="190"/>
    </row>
    <row r="4764" spans="4:4" x14ac:dyDescent="0.25">
      <c r="D4764" s="190"/>
    </row>
    <row r="4765" spans="4:4" x14ac:dyDescent="0.25">
      <c r="D4765" s="190"/>
    </row>
    <row r="4766" spans="4:4" x14ac:dyDescent="0.25">
      <c r="D4766" s="190"/>
    </row>
    <row r="4767" spans="4:4" x14ac:dyDescent="0.25">
      <c r="D4767" s="190"/>
    </row>
    <row r="4768" spans="4:4" x14ac:dyDescent="0.25">
      <c r="D4768" s="190"/>
    </row>
    <row r="4769" spans="4:4" x14ac:dyDescent="0.25">
      <c r="D4769" s="190"/>
    </row>
    <row r="4770" spans="4:4" x14ac:dyDescent="0.25">
      <c r="D4770" s="190"/>
    </row>
    <row r="4771" spans="4:4" x14ac:dyDescent="0.25">
      <c r="D4771" s="190"/>
    </row>
    <row r="4772" spans="4:4" x14ac:dyDescent="0.25">
      <c r="D4772" s="190"/>
    </row>
    <row r="4773" spans="4:4" x14ac:dyDescent="0.25">
      <c r="D4773" s="190"/>
    </row>
    <row r="4774" spans="4:4" x14ac:dyDescent="0.25">
      <c r="D4774" s="190"/>
    </row>
    <row r="4775" spans="4:4" x14ac:dyDescent="0.25">
      <c r="D4775" s="190"/>
    </row>
    <row r="4776" spans="4:4" x14ac:dyDescent="0.25">
      <c r="D4776" s="190"/>
    </row>
    <row r="4777" spans="4:4" x14ac:dyDescent="0.25">
      <c r="D4777" s="190"/>
    </row>
    <row r="4778" spans="4:4" x14ac:dyDescent="0.25">
      <c r="D4778" s="190"/>
    </row>
    <row r="4779" spans="4:4" x14ac:dyDescent="0.25">
      <c r="D4779" s="190"/>
    </row>
    <row r="4780" spans="4:4" x14ac:dyDescent="0.25">
      <c r="D4780" s="190"/>
    </row>
    <row r="4781" spans="4:4" x14ac:dyDescent="0.25">
      <c r="D4781" s="190"/>
    </row>
    <row r="4782" spans="4:4" x14ac:dyDescent="0.25">
      <c r="D4782" s="190"/>
    </row>
    <row r="4783" spans="4:4" x14ac:dyDescent="0.25">
      <c r="D4783" s="190"/>
    </row>
    <row r="4784" spans="4:4" x14ac:dyDescent="0.25">
      <c r="D4784" s="190"/>
    </row>
    <row r="4785" spans="4:4" x14ac:dyDescent="0.25">
      <c r="D4785" s="190"/>
    </row>
    <row r="4786" spans="4:4" x14ac:dyDescent="0.25">
      <c r="D4786" s="190"/>
    </row>
    <row r="4787" spans="4:4" x14ac:dyDescent="0.25">
      <c r="D4787" s="190"/>
    </row>
    <row r="4788" spans="4:4" x14ac:dyDescent="0.25">
      <c r="D4788" s="190"/>
    </row>
    <row r="4789" spans="4:4" x14ac:dyDescent="0.25">
      <c r="D4789" s="190"/>
    </row>
    <row r="4790" spans="4:4" x14ac:dyDescent="0.25">
      <c r="D4790" s="190"/>
    </row>
    <row r="4791" spans="4:4" x14ac:dyDescent="0.25">
      <c r="D4791" s="190"/>
    </row>
    <row r="4792" spans="4:4" x14ac:dyDescent="0.25">
      <c r="D4792" s="190"/>
    </row>
    <row r="4793" spans="4:4" x14ac:dyDescent="0.25">
      <c r="D4793" s="190"/>
    </row>
    <row r="4794" spans="4:4" x14ac:dyDescent="0.25">
      <c r="D4794" s="190"/>
    </row>
    <row r="4795" spans="4:4" x14ac:dyDescent="0.25">
      <c r="D4795" s="190"/>
    </row>
    <row r="4796" spans="4:4" x14ac:dyDescent="0.25">
      <c r="D4796" s="190"/>
    </row>
    <row r="4797" spans="4:4" x14ac:dyDescent="0.25">
      <c r="D4797" s="190"/>
    </row>
    <row r="4798" spans="4:4" x14ac:dyDescent="0.25">
      <c r="D4798" s="190"/>
    </row>
    <row r="4799" spans="4:4" x14ac:dyDescent="0.25">
      <c r="D4799" s="190"/>
    </row>
    <row r="4800" spans="4:4" x14ac:dyDescent="0.25">
      <c r="D4800" s="190"/>
    </row>
    <row r="4801" spans="4:4" x14ac:dyDescent="0.25">
      <c r="D4801" s="190"/>
    </row>
    <row r="4802" spans="4:4" x14ac:dyDescent="0.25">
      <c r="D4802" s="190"/>
    </row>
    <row r="4803" spans="4:4" x14ac:dyDescent="0.25">
      <c r="D4803" s="190"/>
    </row>
    <row r="4804" spans="4:4" x14ac:dyDescent="0.25">
      <c r="D4804" s="190"/>
    </row>
    <row r="4805" spans="4:4" x14ac:dyDescent="0.25">
      <c r="D4805" s="190"/>
    </row>
    <row r="4806" spans="4:4" x14ac:dyDescent="0.25">
      <c r="D4806" s="190"/>
    </row>
    <row r="4807" spans="4:4" x14ac:dyDescent="0.25">
      <c r="D4807" s="190"/>
    </row>
    <row r="4808" spans="4:4" x14ac:dyDescent="0.25">
      <c r="D4808" s="190"/>
    </row>
    <row r="4809" spans="4:4" x14ac:dyDescent="0.25">
      <c r="D4809" s="190"/>
    </row>
    <row r="4810" spans="4:4" x14ac:dyDescent="0.25">
      <c r="D4810" s="190"/>
    </row>
    <row r="4811" spans="4:4" x14ac:dyDescent="0.25">
      <c r="D4811" s="190"/>
    </row>
    <row r="4812" spans="4:4" x14ac:dyDescent="0.25">
      <c r="D4812" s="190"/>
    </row>
    <row r="4813" spans="4:4" x14ac:dyDescent="0.25">
      <c r="D4813" s="190"/>
    </row>
    <row r="4814" spans="4:4" x14ac:dyDescent="0.25">
      <c r="D4814" s="190"/>
    </row>
    <row r="4815" spans="4:4" x14ac:dyDescent="0.25">
      <c r="D4815" s="190"/>
    </row>
    <row r="4816" spans="4:4" x14ac:dyDescent="0.25">
      <c r="D4816" s="190"/>
    </row>
    <row r="4817" spans="4:4" x14ac:dyDescent="0.25">
      <c r="D4817" s="190"/>
    </row>
    <row r="4818" spans="4:4" x14ac:dyDescent="0.25">
      <c r="D4818" s="190"/>
    </row>
    <row r="4819" spans="4:4" x14ac:dyDescent="0.25">
      <c r="D4819" s="190"/>
    </row>
    <row r="4820" spans="4:4" x14ac:dyDescent="0.25">
      <c r="D4820" s="190"/>
    </row>
    <row r="4821" spans="4:4" x14ac:dyDescent="0.25">
      <c r="D4821" s="190"/>
    </row>
    <row r="4822" spans="4:4" x14ac:dyDescent="0.25">
      <c r="D4822" s="190"/>
    </row>
    <row r="4823" spans="4:4" x14ac:dyDescent="0.25">
      <c r="D4823" s="190"/>
    </row>
    <row r="4824" spans="4:4" x14ac:dyDescent="0.25">
      <c r="D4824" s="190"/>
    </row>
    <row r="4825" spans="4:4" x14ac:dyDescent="0.25">
      <c r="D4825" s="190"/>
    </row>
    <row r="4826" spans="4:4" x14ac:dyDescent="0.25">
      <c r="D4826" s="190"/>
    </row>
    <row r="4827" spans="4:4" x14ac:dyDescent="0.25">
      <c r="D4827" s="190"/>
    </row>
    <row r="4828" spans="4:4" x14ac:dyDescent="0.25">
      <c r="D4828" s="190"/>
    </row>
    <row r="4829" spans="4:4" x14ac:dyDescent="0.25">
      <c r="D4829" s="190"/>
    </row>
    <row r="4830" spans="4:4" x14ac:dyDescent="0.25">
      <c r="D4830" s="190"/>
    </row>
    <row r="4831" spans="4:4" x14ac:dyDescent="0.25">
      <c r="D4831" s="190"/>
    </row>
    <row r="4832" spans="4:4" x14ac:dyDescent="0.25">
      <c r="D4832" s="190"/>
    </row>
    <row r="4833" spans="4:4" x14ac:dyDescent="0.25">
      <c r="D4833" s="190"/>
    </row>
    <row r="4834" spans="4:4" x14ac:dyDescent="0.25">
      <c r="D4834" s="190"/>
    </row>
    <row r="4835" spans="4:4" x14ac:dyDescent="0.25">
      <c r="D4835" s="190"/>
    </row>
    <row r="4836" spans="4:4" x14ac:dyDescent="0.25">
      <c r="D4836" s="190"/>
    </row>
    <row r="4837" spans="4:4" x14ac:dyDescent="0.25">
      <c r="D4837" s="190"/>
    </row>
    <row r="4838" spans="4:4" x14ac:dyDescent="0.25">
      <c r="D4838" s="190"/>
    </row>
    <row r="4839" spans="4:4" x14ac:dyDescent="0.25">
      <c r="D4839" s="190"/>
    </row>
    <row r="4840" spans="4:4" x14ac:dyDescent="0.25">
      <c r="D4840" s="190"/>
    </row>
    <row r="4841" spans="4:4" x14ac:dyDescent="0.25">
      <c r="D4841" s="190"/>
    </row>
    <row r="4842" spans="4:4" x14ac:dyDescent="0.25">
      <c r="D4842" s="190"/>
    </row>
    <row r="4843" spans="4:4" x14ac:dyDescent="0.25">
      <c r="D4843" s="190"/>
    </row>
    <row r="4844" spans="4:4" x14ac:dyDescent="0.25">
      <c r="D4844" s="190"/>
    </row>
    <row r="4845" spans="4:4" x14ac:dyDescent="0.25">
      <c r="D4845" s="190"/>
    </row>
    <row r="4846" spans="4:4" x14ac:dyDescent="0.25">
      <c r="D4846" s="190"/>
    </row>
    <row r="4847" spans="4:4" x14ac:dyDescent="0.25">
      <c r="D4847" s="190"/>
    </row>
    <row r="4848" spans="4:4" x14ac:dyDescent="0.25">
      <c r="D4848" s="190"/>
    </row>
    <row r="4849" spans="4:4" x14ac:dyDescent="0.25">
      <c r="D4849" s="190"/>
    </row>
    <row r="4850" spans="4:4" x14ac:dyDescent="0.25">
      <c r="D4850" s="190"/>
    </row>
    <row r="4851" spans="4:4" x14ac:dyDescent="0.25">
      <c r="D4851" s="190"/>
    </row>
    <row r="4852" spans="4:4" x14ac:dyDescent="0.25">
      <c r="D4852" s="190"/>
    </row>
    <row r="4853" spans="4:4" x14ac:dyDescent="0.25">
      <c r="D4853" s="190"/>
    </row>
    <row r="4854" spans="4:4" x14ac:dyDescent="0.25">
      <c r="D4854" s="190"/>
    </row>
    <row r="4855" spans="4:4" x14ac:dyDescent="0.25">
      <c r="D4855" s="190"/>
    </row>
    <row r="4856" spans="4:4" x14ac:dyDescent="0.25">
      <c r="D4856" s="190"/>
    </row>
    <row r="4857" spans="4:4" x14ac:dyDescent="0.25">
      <c r="D4857" s="190"/>
    </row>
    <row r="4858" spans="4:4" x14ac:dyDescent="0.25">
      <c r="D4858" s="190"/>
    </row>
    <row r="4859" spans="4:4" x14ac:dyDescent="0.25">
      <c r="D4859" s="190"/>
    </row>
    <row r="4860" spans="4:4" x14ac:dyDescent="0.25">
      <c r="D4860" s="190"/>
    </row>
    <row r="4861" spans="4:4" x14ac:dyDescent="0.25">
      <c r="D4861" s="190"/>
    </row>
    <row r="4862" spans="4:4" x14ac:dyDescent="0.25">
      <c r="D4862" s="190"/>
    </row>
    <row r="4863" spans="4:4" x14ac:dyDescent="0.25">
      <c r="D4863" s="190"/>
    </row>
    <row r="4864" spans="4:4" x14ac:dyDescent="0.25">
      <c r="D4864" s="190"/>
    </row>
    <row r="4865" spans="4:4" x14ac:dyDescent="0.25">
      <c r="D4865" s="190"/>
    </row>
    <row r="4866" spans="4:4" x14ac:dyDescent="0.25">
      <c r="D4866" s="190"/>
    </row>
    <row r="4867" spans="4:4" x14ac:dyDescent="0.25">
      <c r="D4867" s="190"/>
    </row>
    <row r="4868" spans="4:4" x14ac:dyDescent="0.25">
      <c r="D4868" s="190"/>
    </row>
    <row r="4869" spans="4:4" x14ac:dyDescent="0.25">
      <c r="D4869" s="190"/>
    </row>
    <row r="4870" spans="4:4" x14ac:dyDescent="0.25">
      <c r="D4870" s="190"/>
    </row>
    <row r="4871" spans="4:4" x14ac:dyDescent="0.25">
      <c r="D4871" s="190"/>
    </row>
    <row r="4872" spans="4:4" x14ac:dyDescent="0.25">
      <c r="D4872" s="190"/>
    </row>
    <row r="4873" spans="4:4" x14ac:dyDescent="0.25">
      <c r="D4873" s="190"/>
    </row>
    <row r="4874" spans="4:4" x14ac:dyDescent="0.25">
      <c r="D4874" s="190"/>
    </row>
    <row r="4875" spans="4:4" x14ac:dyDescent="0.25">
      <c r="D4875" s="190"/>
    </row>
    <row r="4876" spans="4:4" x14ac:dyDescent="0.25">
      <c r="D4876" s="190"/>
    </row>
    <row r="4877" spans="4:4" x14ac:dyDescent="0.25">
      <c r="D4877" s="190"/>
    </row>
    <row r="4878" spans="4:4" x14ac:dyDescent="0.25">
      <c r="D4878" s="190"/>
    </row>
    <row r="4879" spans="4:4" x14ac:dyDescent="0.25">
      <c r="D4879" s="190"/>
    </row>
    <row r="4880" spans="4:4" x14ac:dyDescent="0.25">
      <c r="D4880" s="190"/>
    </row>
    <row r="4881" spans="4:4" x14ac:dyDescent="0.25">
      <c r="D4881" s="190"/>
    </row>
    <row r="4882" spans="4:4" x14ac:dyDescent="0.25">
      <c r="D4882" s="190"/>
    </row>
    <row r="4883" spans="4:4" x14ac:dyDescent="0.25">
      <c r="D4883" s="190"/>
    </row>
    <row r="4884" spans="4:4" x14ac:dyDescent="0.25">
      <c r="D4884" s="190"/>
    </row>
    <row r="4885" spans="4:4" x14ac:dyDescent="0.25">
      <c r="D4885" s="190"/>
    </row>
    <row r="4886" spans="4:4" x14ac:dyDescent="0.25">
      <c r="D4886" s="190"/>
    </row>
    <row r="4887" spans="4:4" x14ac:dyDescent="0.25">
      <c r="D4887" s="190"/>
    </row>
    <row r="4888" spans="4:4" x14ac:dyDescent="0.25">
      <c r="D4888" s="190"/>
    </row>
    <row r="4889" spans="4:4" x14ac:dyDescent="0.25">
      <c r="D4889" s="190"/>
    </row>
    <row r="4890" spans="4:4" x14ac:dyDescent="0.25">
      <c r="D4890" s="190"/>
    </row>
    <row r="4891" spans="4:4" x14ac:dyDescent="0.25">
      <c r="D4891" s="190"/>
    </row>
    <row r="4892" spans="4:4" x14ac:dyDescent="0.25">
      <c r="D4892" s="190"/>
    </row>
    <row r="4893" spans="4:4" x14ac:dyDescent="0.25">
      <c r="D4893" s="190"/>
    </row>
    <row r="4894" spans="4:4" x14ac:dyDescent="0.25">
      <c r="D4894" s="190"/>
    </row>
    <row r="4895" spans="4:4" x14ac:dyDescent="0.25">
      <c r="D4895" s="190"/>
    </row>
    <row r="4896" spans="4:4" x14ac:dyDescent="0.25">
      <c r="D4896" s="190"/>
    </row>
    <row r="4897" spans="4:4" x14ac:dyDescent="0.25">
      <c r="D4897" s="190"/>
    </row>
    <row r="4898" spans="4:4" x14ac:dyDescent="0.25">
      <c r="D4898" s="190"/>
    </row>
    <row r="4899" spans="4:4" x14ac:dyDescent="0.25">
      <c r="D4899" s="190"/>
    </row>
    <row r="4900" spans="4:4" x14ac:dyDescent="0.25">
      <c r="D4900" s="190"/>
    </row>
    <row r="4901" spans="4:4" x14ac:dyDescent="0.25">
      <c r="D4901" s="190"/>
    </row>
    <row r="4902" spans="4:4" x14ac:dyDescent="0.25">
      <c r="D4902" s="190"/>
    </row>
    <row r="4903" spans="4:4" x14ac:dyDescent="0.25">
      <c r="D4903" s="190"/>
    </row>
    <row r="4904" spans="4:4" x14ac:dyDescent="0.25">
      <c r="D4904" s="190"/>
    </row>
    <row r="4905" spans="4:4" x14ac:dyDescent="0.25">
      <c r="D4905" s="190"/>
    </row>
    <row r="4906" spans="4:4" x14ac:dyDescent="0.25">
      <c r="D4906" s="190"/>
    </row>
    <row r="4907" spans="4:4" x14ac:dyDescent="0.25">
      <c r="D4907" s="190"/>
    </row>
    <row r="4908" spans="4:4" x14ac:dyDescent="0.25">
      <c r="D4908" s="190"/>
    </row>
    <row r="4909" spans="4:4" x14ac:dyDescent="0.25">
      <c r="D4909" s="190"/>
    </row>
    <row r="4910" spans="4:4" x14ac:dyDescent="0.25">
      <c r="D4910" s="190"/>
    </row>
    <row r="4911" spans="4:4" x14ac:dyDescent="0.25">
      <c r="D4911" s="190"/>
    </row>
    <row r="4912" spans="4:4" x14ac:dyDescent="0.25">
      <c r="D4912" s="190"/>
    </row>
    <row r="4913" spans="4:4" x14ac:dyDescent="0.25">
      <c r="D4913" s="190"/>
    </row>
    <row r="4914" spans="4:4" x14ac:dyDescent="0.25">
      <c r="D4914" s="190"/>
    </row>
    <row r="4915" spans="4:4" x14ac:dyDescent="0.25">
      <c r="D4915" s="190"/>
    </row>
    <row r="4916" spans="4:4" x14ac:dyDescent="0.25">
      <c r="D4916" s="190"/>
    </row>
    <row r="4917" spans="4:4" x14ac:dyDescent="0.25">
      <c r="D4917" s="190"/>
    </row>
    <row r="4918" spans="4:4" x14ac:dyDescent="0.25">
      <c r="D4918" s="190"/>
    </row>
    <row r="4919" spans="4:4" x14ac:dyDescent="0.25">
      <c r="D4919" s="190"/>
    </row>
    <row r="4920" spans="4:4" x14ac:dyDescent="0.25">
      <c r="D4920" s="190"/>
    </row>
    <row r="4921" spans="4:4" x14ac:dyDescent="0.25">
      <c r="D4921" s="190"/>
    </row>
    <row r="4922" spans="4:4" x14ac:dyDescent="0.25">
      <c r="D4922" s="190"/>
    </row>
    <row r="4923" spans="4:4" x14ac:dyDescent="0.25">
      <c r="D4923" s="190"/>
    </row>
    <row r="4924" spans="4:4" x14ac:dyDescent="0.25">
      <c r="D4924" s="190"/>
    </row>
    <row r="4925" spans="4:4" x14ac:dyDescent="0.25">
      <c r="D4925" s="190"/>
    </row>
    <row r="4926" spans="4:4" x14ac:dyDescent="0.25">
      <c r="D4926" s="190"/>
    </row>
    <row r="4927" spans="4:4" x14ac:dyDescent="0.25">
      <c r="D4927" s="190"/>
    </row>
    <row r="4928" spans="4:4" x14ac:dyDescent="0.25">
      <c r="D4928" s="190"/>
    </row>
    <row r="4929" spans="4:4" x14ac:dyDescent="0.25">
      <c r="D4929" s="190"/>
    </row>
    <row r="4930" spans="4:4" x14ac:dyDescent="0.25">
      <c r="D4930" s="190"/>
    </row>
    <row r="4931" spans="4:4" x14ac:dyDescent="0.25">
      <c r="D4931" s="190"/>
    </row>
    <row r="4932" spans="4:4" x14ac:dyDescent="0.25">
      <c r="D4932" s="190"/>
    </row>
    <row r="4933" spans="4:4" x14ac:dyDescent="0.25">
      <c r="D4933" s="190"/>
    </row>
    <row r="4934" spans="4:4" x14ac:dyDescent="0.25">
      <c r="D4934" s="190"/>
    </row>
    <row r="4935" spans="4:4" x14ac:dyDescent="0.25">
      <c r="D4935" s="190"/>
    </row>
    <row r="4936" spans="4:4" x14ac:dyDescent="0.25">
      <c r="D4936" s="190"/>
    </row>
    <row r="4937" spans="4:4" x14ac:dyDescent="0.25">
      <c r="D4937" s="190"/>
    </row>
    <row r="4938" spans="4:4" x14ac:dyDescent="0.25">
      <c r="D4938" s="190"/>
    </row>
    <row r="4939" spans="4:4" x14ac:dyDescent="0.25">
      <c r="D4939" s="190"/>
    </row>
    <row r="4940" spans="4:4" x14ac:dyDescent="0.25">
      <c r="D4940" s="190"/>
    </row>
    <row r="4941" spans="4:4" x14ac:dyDescent="0.25">
      <c r="D4941" s="190"/>
    </row>
    <row r="4942" spans="4:4" x14ac:dyDescent="0.25">
      <c r="D4942" s="190"/>
    </row>
    <row r="4943" spans="4:4" x14ac:dyDescent="0.25">
      <c r="D4943" s="190"/>
    </row>
    <row r="4944" spans="4:4" x14ac:dyDescent="0.25">
      <c r="D4944" s="190"/>
    </row>
    <row r="4945" spans="4:4" x14ac:dyDescent="0.25">
      <c r="D4945" s="190"/>
    </row>
    <row r="4946" spans="4:4" x14ac:dyDescent="0.25">
      <c r="D4946" s="190"/>
    </row>
    <row r="4947" spans="4:4" x14ac:dyDescent="0.25">
      <c r="D4947" s="190"/>
    </row>
    <row r="4948" spans="4:4" x14ac:dyDescent="0.25">
      <c r="D4948" s="190"/>
    </row>
    <row r="4949" spans="4:4" x14ac:dyDescent="0.25">
      <c r="D4949" s="190"/>
    </row>
    <row r="4950" spans="4:4" x14ac:dyDescent="0.25">
      <c r="D4950" s="190"/>
    </row>
    <row r="4951" spans="4:4" x14ac:dyDescent="0.25">
      <c r="D4951" s="190"/>
    </row>
    <row r="4952" spans="4:4" x14ac:dyDescent="0.25">
      <c r="D4952" s="190"/>
    </row>
    <row r="4953" spans="4:4" x14ac:dyDescent="0.25">
      <c r="D4953" s="190"/>
    </row>
    <row r="4954" spans="4:4" x14ac:dyDescent="0.25">
      <c r="D4954" s="190"/>
    </row>
    <row r="4955" spans="4:4" x14ac:dyDescent="0.25">
      <c r="D4955" s="190"/>
    </row>
    <row r="4956" spans="4:4" x14ac:dyDescent="0.25">
      <c r="D4956" s="190"/>
    </row>
    <row r="4957" spans="4:4" x14ac:dyDescent="0.25">
      <c r="D4957" s="190"/>
    </row>
    <row r="4958" spans="4:4" x14ac:dyDescent="0.25">
      <c r="D4958" s="190"/>
    </row>
    <row r="4959" spans="4:4" x14ac:dyDescent="0.25">
      <c r="D4959" s="190"/>
    </row>
    <row r="4960" spans="4:4" x14ac:dyDescent="0.25">
      <c r="D4960" s="190"/>
    </row>
    <row r="4961" spans="4:4" x14ac:dyDescent="0.25">
      <c r="D4961" s="190"/>
    </row>
    <row r="4962" spans="4:4" x14ac:dyDescent="0.25">
      <c r="D4962" s="190"/>
    </row>
    <row r="4963" spans="4:4" x14ac:dyDescent="0.25">
      <c r="D4963" s="190"/>
    </row>
    <row r="4964" spans="4:4" x14ac:dyDescent="0.25">
      <c r="D4964" s="190"/>
    </row>
    <row r="4965" spans="4:4" x14ac:dyDescent="0.25">
      <c r="D4965" s="190"/>
    </row>
    <row r="4966" spans="4:4" x14ac:dyDescent="0.25">
      <c r="D4966" s="190"/>
    </row>
    <row r="4967" spans="4:4" x14ac:dyDescent="0.25">
      <c r="D4967" s="190"/>
    </row>
    <row r="4968" spans="4:4" x14ac:dyDescent="0.25">
      <c r="D4968" s="190"/>
    </row>
    <row r="4969" spans="4:4" x14ac:dyDescent="0.25">
      <c r="D4969" s="190"/>
    </row>
    <row r="4970" spans="4:4" x14ac:dyDescent="0.25">
      <c r="D4970" s="190"/>
    </row>
    <row r="4971" spans="4:4" x14ac:dyDescent="0.25">
      <c r="D4971" s="190"/>
    </row>
    <row r="4972" spans="4:4" x14ac:dyDescent="0.25">
      <c r="D4972" s="190"/>
    </row>
    <row r="4973" spans="4:4" x14ac:dyDescent="0.25">
      <c r="D4973" s="190"/>
    </row>
    <row r="4974" spans="4:4" x14ac:dyDescent="0.25">
      <c r="D4974" s="190"/>
    </row>
    <row r="4975" spans="4:4" x14ac:dyDescent="0.25">
      <c r="D4975" s="190"/>
    </row>
    <row r="4976" spans="4:4" x14ac:dyDescent="0.25">
      <c r="D4976" s="190"/>
    </row>
    <row r="4977" spans="4:4" x14ac:dyDescent="0.25">
      <c r="D4977" s="190"/>
    </row>
    <row r="4978" spans="4:4" x14ac:dyDescent="0.25">
      <c r="D4978" s="190"/>
    </row>
    <row r="4979" spans="4:4" x14ac:dyDescent="0.25">
      <c r="D4979" s="190"/>
    </row>
    <row r="4980" spans="4:4" x14ac:dyDescent="0.25">
      <c r="D4980" s="190"/>
    </row>
    <row r="4981" spans="4:4" x14ac:dyDescent="0.25">
      <c r="D4981" s="190"/>
    </row>
    <row r="4982" spans="4:4" x14ac:dyDescent="0.25">
      <c r="D4982" s="190"/>
    </row>
    <row r="4983" spans="4:4" x14ac:dyDescent="0.25">
      <c r="D4983" s="190"/>
    </row>
    <row r="4984" spans="4:4" x14ac:dyDescent="0.25">
      <c r="D4984" s="190"/>
    </row>
    <row r="4985" spans="4:4" x14ac:dyDescent="0.25">
      <c r="D4985" s="190"/>
    </row>
    <row r="4986" spans="4:4" x14ac:dyDescent="0.25">
      <c r="D4986" s="190"/>
    </row>
    <row r="4987" spans="4:4" x14ac:dyDescent="0.25">
      <c r="D4987" s="190"/>
    </row>
    <row r="4988" spans="4:4" x14ac:dyDescent="0.25">
      <c r="D4988" s="190"/>
    </row>
    <row r="4989" spans="4:4" x14ac:dyDescent="0.25">
      <c r="D4989" s="190"/>
    </row>
    <row r="4990" spans="4:4" x14ac:dyDescent="0.25">
      <c r="D4990" s="190"/>
    </row>
    <row r="4991" spans="4:4" x14ac:dyDescent="0.25">
      <c r="D4991" s="190"/>
    </row>
    <row r="4992" spans="4:4" x14ac:dyDescent="0.25">
      <c r="D4992" s="190"/>
    </row>
    <row r="4993" spans="4:4" x14ac:dyDescent="0.25">
      <c r="D4993" s="190"/>
    </row>
    <row r="4994" spans="4:4" x14ac:dyDescent="0.25">
      <c r="D4994" s="190"/>
    </row>
    <row r="4995" spans="4:4" x14ac:dyDescent="0.25">
      <c r="D4995" s="190"/>
    </row>
    <row r="4996" spans="4:4" x14ac:dyDescent="0.25">
      <c r="D4996" s="190"/>
    </row>
    <row r="4997" spans="4:4" x14ac:dyDescent="0.25">
      <c r="D4997" s="190"/>
    </row>
    <row r="4998" spans="4:4" x14ac:dyDescent="0.25">
      <c r="D4998" s="190"/>
    </row>
    <row r="4999" spans="4:4" x14ac:dyDescent="0.25">
      <c r="D4999" s="190"/>
    </row>
    <row r="5000" spans="4:4" x14ac:dyDescent="0.25">
      <c r="D5000" s="190"/>
    </row>
  </sheetData>
  <sheetProtection algorithmName="SHA-512" hashValue="JNyRaodnwfejmougrXSspIXiHoKSZ0ZlVR74IwmxLJnnW4sPZefz/PgVoZ6DZ/yUIn31uZH+v2tB4ugECDXebg==" saltValue="Kn7PeDYutN+4HJy/gOnB2A==" spinCount="100000" sheet="1"/>
  <mergeCells count="6">
    <mergeCell ref="A1:G1"/>
    <mergeCell ref="C2:G2"/>
    <mergeCell ref="C3:G3"/>
    <mergeCell ref="C4:G4"/>
    <mergeCell ref="A96:C96"/>
    <mergeCell ref="A97:G101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14" activePane="bottomLeft" state="frozen"/>
      <selection pane="bottomLeft" sqref="A1:G1"/>
    </sheetView>
  </sheetViews>
  <sheetFormatPr defaultRowHeight="13.2" outlineLevelRow="1" x14ac:dyDescent="0.25"/>
  <cols>
    <col min="1" max="1" width="3.44140625" customWidth="1"/>
    <col min="2" max="2" width="12.6640625" style="125" customWidth="1"/>
    <col min="3" max="3" width="38.33203125" style="125" customWidth="1"/>
    <col min="4" max="4" width="4.88671875" customWidth="1"/>
    <col min="5" max="5" width="10.6640625" customWidth="1"/>
    <col min="6" max="6" width="9.88671875" customWidth="1"/>
    <col min="7" max="7" width="12.77734375" customWidth="1"/>
    <col min="12" max="13" width="0" hidden="1" customWidth="1"/>
    <col min="18" max="23" width="0" hidden="1" customWidth="1"/>
    <col min="29" max="29" width="0" hidden="1" customWidth="1"/>
    <col min="31" max="41" width="0" hidden="1" customWidth="1"/>
  </cols>
  <sheetData>
    <row r="1" spans="1:60" ht="15.75" customHeight="1" x14ac:dyDescent="0.3">
      <c r="A1" s="191" t="s">
        <v>7</v>
      </c>
      <c r="B1" s="191"/>
      <c r="C1" s="191"/>
      <c r="D1" s="191"/>
      <c r="E1" s="191"/>
      <c r="F1" s="191"/>
      <c r="G1" s="191"/>
      <c r="AG1" t="s">
        <v>247</v>
      </c>
    </row>
    <row r="2" spans="1:60" ht="25.05" customHeight="1" x14ac:dyDescent="0.25">
      <c r="A2" s="192" t="s">
        <v>8</v>
      </c>
      <c r="B2" s="77" t="s">
        <v>43</v>
      </c>
      <c r="C2" s="195" t="s">
        <v>44</v>
      </c>
      <c r="D2" s="193"/>
      <c r="E2" s="193"/>
      <c r="F2" s="193"/>
      <c r="G2" s="194"/>
      <c r="AG2" t="s">
        <v>248</v>
      </c>
    </row>
    <row r="3" spans="1:60" ht="25.05" customHeight="1" x14ac:dyDescent="0.25">
      <c r="A3" s="192" t="s">
        <v>9</v>
      </c>
      <c r="B3" s="77" t="s">
        <v>46</v>
      </c>
      <c r="C3" s="195" t="s">
        <v>47</v>
      </c>
      <c r="D3" s="193"/>
      <c r="E3" s="193"/>
      <c r="F3" s="193"/>
      <c r="G3" s="194"/>
      <c r="AC3" s="125" t="s">
        <v>248</v>
      </c>
      <c r="AG3" t="s">
        <v>249</v>
      </c>
    </row>
    <row r="4" spans="1:60" ht="25.05" customHeight="1" x14ac:dyDescent="0.25">
      <c r="A4" s="196" t="s">
        <v>10</v>
      </c>
      <c r="B4" s="197" t="s">
        <v>56</v>
      </c>
      <c r="C4" s="198" t="s">
        <v>57</v>
      </c>
      <c r="D4" s="199"/>
      <c r="E4" s="199"/>
      <c r="F4" s="199"/>
      <c r="G4" s="200"/>
      <c r="AG4" t="s">
        <v>250</v>
      </c>
    </row>
    <row r="5" spans="1:60" x14ac:dyDescent="0.25">
      <c r="D5" s="190"/>
    </row>
    <row r="6" spans="1:60" ht="39.6" x14ac:dyDescent="0.25">
      <c r="A6" s="202" t="s">
        <v>251</v>
      </c>
      <c r="B6" s="204" t="s">
        <v>252</v>
      </c>
      <c r="C6" s="204" t="s">
        <v>253</v>
      </c>
      <c r="D6" s="203" t="s">
        <v>254</v>
      </c>
      <c r="E6" s="202" t="s">
        <v>255</v>
      </c>
      <c r="F6" s="201" t="s">
        <v>256</v>
      </c>
      <c r="G6" s="202" t="s">
        <v>31</v>
      </c>
      <c r="H6" s="205" t="s">
        <v>32</v>
      </c>
      <c r="I6" s="205" t="s">
        <v>257</v>
      </c>
      <c r="J6" s="205" t="s">
        <v>33</v>
      </c>
      <c r="K6" s="205" t="s">
        <v>258</v>
      </c>
      <c r="L6" s="205" t="s">
        <v>259</v>
      </c>
      <c r="M6" s="205" t="s">
        <v>260</v>
      </c>
      <c r="N6" s="205" t="s">
        <v>261</v>
      </c>
      <c r="O6" s="205" t="s">
        <v>262</v>
      </c>
      <c r="P6" s="205" t="s">
        <v>263</v>
      </c>
      <c r="Q6" s="205" t="s">
        <v>264</v>
      </c>
      <c r="R6" s="205" t="s">
        <v>265</v>
      </c>
      <c r="S6" s="205" t="s">
        <v>266</v>
      </c>
      <c r="T6" s="205" t="s">
        <v>267</v>
      </c>
      <c r="U6" s="205" t="s">
        <v>268</v>
      </c>
      <c r="V6" s="205" t="s">
        <v>269</v>
      </c>
      <c r="W6" s="205" t="s">
        <v>270</v>
      </c>
    </row>
    <row r="7" spans="1:60" hidden="1" x14ac:dyDescent="0.25">
      <c r="A7" s="5"/>
      <c r="B7" s="6"/>
      <c r="C7" s="6"/>
      <c r="D7" s="8"/>
      <c r="E7" s="207"/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8"/>
      <c r="R7" s="208"/>
      <c r="S7" s="208"/>
      <c r="T7" s="208"/>
      <c r="U7" s="208"/>
      <c r="V7" s="208"/>
      <c r="W7" s="208"/>
    </row>
    <row r="8" spans="1:60" x14ac:dyDescent="0.25">
      <c r="A8" s="231" t="s">
        <v>271</v>
      </c>
      <c r="B8" s="232" t="s">
        <v>156</v>
      </c>
      <c r="C8" s="252" t="s">
        <v>157</v>
      </c>
      <c r="D8" s="233"/>
      <c r="E8" s="234"/>
      <c r="F8" s="235"/>
      <c r="G8" s="235">
        <f>SUMIF(AG9:AG51,"&lt;&gt;NOR",G9:G51)</f>
        <v>0</v>
      </c>
      <c r="H8" s="235"/>
      <c r="I8" s="235">
        <f>SUM(I9:I51)</f>
        <v>0</v>
      </c>
      <c r="J8" s="235"/>
      <c r="K8" s="235">
        <f>SUM(K9:K51)</f>
        <v>0</v>
      </c>
      <c r="L8" s="235"/>
      <c r="M8" s="235">
        <f>SUM(M9:M51)</f>
        <v>0</v>
      </c>
      <c r="N8" s="235"/>
      <c r="O8" s="235">
        <f>SUM(O9:O51)</f>
        <v>6.0000000000000005E-2</v>
      </c>
      <c r="P8" s="235"/>
      <c r="Q8" s="236">
        <f>SUM(Q9:Q51)</f>
        <v>4.08</v>
      </c>
      <c r="R8" s="230"/>
      <c r="S8" s="230"/>
      <c r="T8" s="230"/>
      <c r="U8" s="230"/>
      <c r="V8" s="230">
        <f>SUM(V9:V51)</f>
        <v>40.279999999999994</v>
      </c>
      <c r="W8" s="230"/>
      <c r="AG8" t="s">
        <v>272</v>
      </c>
    </row>
    <row r="9" spans="1:60" outlineLevel="1" x14ac:dyDescent="0.25">
      <c r="A9" s="244">
        <v>1</v>
      </c>
      <c r="B9" s="245" t="s">
        <v>1409</v>
      </c>
      <c r="C9" s="255" t="s">
        <v>1410</v>
      </c>
      <c r="D9" s="246" t="s">
        <v>333</v>
      </c>
      <c r="E9" s="247">
        <v>31</v>
      </c>
      <c r="F9" s="248"/>
      <c r="G9" s="249">
        <f>ROUND(E9*F9,2)</f>
        <v>0</v>
      </c>
      <c r="H9" s="248"/>
      <c r="I9" s="249">
        <f>ROUND(E9*H9,2)</f>
        <v>0</v>
      </c>
      <c r="J9" s="248"/>
      <c r="K9" s="249">
        <f>ROUND(E9*J9,2)</f>
        <v>0</v>
      </c>
      <c r="L9" s="249">
        <v>21</v>
      </c>
      <c r="M9" s="249">
        <f>G9*(1+L9/100)</f>
        <v>0</v>
      </c>
      <c r="N9" s="249">
        <v>0</v>
      </c>
      <c r="O9" s="249">
        <f>ROUND(E9*N9,2)</f>
        <v>0</v>
      </c>
      <c r="P9" s="249">
        <v>0</v>
      </c>
      <c r="Q9" s="250">
        <f>ROUND(E9*P9,2)</f>
        <v>0</v>
      </c>
      <c r="R9" s="225"/>
      <c r="S9" s="225" t="s">
        <v>276</v>
      </c>
      <c r="T9" s="225" t="s">
        <v>277</v>
      </c>
      <c r="U9" s="225">
        <v>0.03</v>
      </c>
      <c r="V9" s="225">
        <f>ROUND(E9*U9,2)</f>
        <v>0.93</v>
      </c>
      <c r="W9" s="225"/>
      <c r="X9" s="206"/>
      <c r="Y9" s="206"/>
      <c r="Z9" s="206"/>
      <c r="AA9" s="206"/>
      <c r="AB9" s="206"/>
      <c r="AC9" s="206"/>
      <c r="AD9" s="206"/>
      <c r="AE9" s="206"/>
      <c r="AF9" s="206"/>
      <c r="AG9" s="206" t="s">
        <v>278</v>
      </c>
      <c r="AH9" s="206"/>
      <c r="AI9" s="206"/>
      <c r="AJ9" s="206"/>
      <c r="AK9" s="206"/>
      <c r="AL9" s="206"/>
      <c r="AM9" s="206"/>
      <c r="AN9" s="206"/>
      <c r="AO9" s="206"/>
      <c r="AP9" s="206"/>
      <c r="AQ9" s="206"/>
      <c r="AR9" s="206"/>
      <c r="AS9" s="206"/>
      <c r="AT9" s="206"/>
      <c r="AU9" s="206"/>
      <c r="AV9" s="206"/>
      <c r="AW9" s="206"/>
      <c r="AX9" s="206"/>
      <c r="AY9" s="206"/>
      <c r="AZ9" s="206"/>
      <c r="BA9" s="206"/>
      <c r="BB9" s="206"/>
      <c r="BC9" s="206"/>
      <c r="BD9" s="206"/>
      <c r="BE9" s="206"/>
      <c r="BF9" s="206"/>
      <c r="BG9" s="206"/>
      <c r="BH9" s="206"/>
    </row>
    <row r="10" spans="1:60" outlineLevel="1" x14ac:dyDescent="0.25">
      <c r="A10" s="237">
        <v>2</v>
      </c>
      <c r="B10" s="238" t="s">
        <v>1411</v>
      </c>
      <c r="C10" s="253" t="s">
        <v>1412</v>
      </c>
      <c r="D10" s="239" t="s">
        <v>314</v>
      </c>
      <c r="E10" s="240">
        <v>2.41</v>
      </c>
      <c r="F10" s="241"/>
      <c r="G10" s="242">
        <f>ROUND(E10*F10,2)</f>
        <v>0</v>
      </c>
      <c r="H10" s="241"/>
      <c r="I10" s="242">
        <f>ROUND(E10*H10,2)</f>
        <v>0</v>
      </c>
      <c r="J10" s="241"/>
      <c r="K10" s="242">
        <f>ROUND(E10*J10,2)</f>
        <v>0</v>
      </c>
      <c r="L10" s="242">
        <v>21</v>
      </c>
      <c r="M10" s="242">
        <f>G10*(1+L10/100)</f>
        <v>0</v>
      </c>
      <c r="N10" s="242">
        <v>2.1900000000000001E-3</v>
      </c>
      <c r="O10" s="242">
        <f>ROUND(E10*N10,2)</f>
        <v>0.01</v>
      </c>
      <c r="P10" s="242">
        <v>7.4999999999999997E-2</v>
      </c>
      <c r="Q10" s="243">
        <f>ROUND(E10*P10,2)</f>
        <v>0.18</v>
      </c>
      <c r="R10" s="225"/>
      <c r="S10" s="225" t="s">
        <v>276</v>
      </c>
      <c r="T10" s="225" t="s">
        <v>277</v>
      </c>
      <c r="U10" s="225">
        <v>0.95499999999999996</v>
      </c>
      <c r="V10" s="225">
        <f>ROUND(E10*U10,2)</f>
        <v>2.2999999999999998</v>
      </c>
      <c r="W10" s="225"/>
      <c r="X10" s="206"/>
      <c r="Y10" s="206"/>
      <c r="Z10" s="206"/>
      <c r="AA10" s="206"/>
      <c r="AB10" s="206"/>
      <c r="AC10" s="206"/>
      <c r="AD10" s="206"/>
      <c r="AE10" s="206"/>
      <c r="AF10" s="206"/>
      <c r="AG10" s="206" t="s">
        <v>278</v>
      </c>
      <c r="AH10" s="206"/>
      <c r="AI10" s="206"/>
      <c r="AJ10" s="206"/>
      <c r="AK10" s="206"/>
      <c r="AL10" s="206"/>
      <c r="AM10" s="206"/>
      <c r="AN10" s="206"/>
      <c r="AO10" s="206"/>
      <c r="AP10" s="206"/>
      <c r="AQ10" s="206"/>
      <c r="AR10" s="206"/>
      <c r="AS10" s="206"/>
      <c r="AT10" s="206"/>
      <c r="AU10" s="206"/>
      <c r="AV10" s="206"/>
      <c r="AW10" s="206"/>
      <c r="AX10" s="206"/>
      <c r="AY10" s="206"/>
      <c r="AZ10" s="206"/>
      <c r="BA10" s="206"/>
      <c r="BB10" s="206"/>
      <c r="BC10" s="206"/>
      <c r="BD10" s="206"/>
      <c r="BE10" s="206"/>
      <c r="BF10" s="206"/>
      <c r="BG10" s="206"/>
      <c r="BH10" s="206"/>
    </row>
    <row r="11" spans="1:60" outlineLevel="1" x14ac:dyDescent="0.25">
      <c r="A11" s="223"/>
      <c r="B11" s="224"/>
      <c r="C11" s="254" t="s">
        <v>1413</v>
      </c>
      <c r="D11" s="226"/>
      <c r="E11" s="227">
        <v>0.36</v>
      </c>
      <c r="F11" s="225"/>
      <c r="G11" s="225"/>
      <c r="H11" s="225"/>
      <c r="I11" s="225"/>
      <c r="J11" s="225"/>
      <c r="K11" s="225"/>
      <c r="L11" s="225"/>
      <c r="M11" s="225"/>
      <c r="N11" s="225"/>
      <c r="O11" s="225"/>
      <c r="P11" s="225"/>
      <c r="Q11" s="225"/>
      <c r="R11" s="225"/>
      <c r="S11" s="225"/>
      <c r="T11" s="225"/>
      <c r="U11" s="225"/>
      <c r="V11" s="225"/>
      <c r="W11" s="225"/>
      <c r="X11" s="206"/>
      <c r="Y11" s="206"/>
      <c r="Z11" s="206"/>
      <c r="AA11" s="206"/>
      <c r="AB11" s="206"/>
      <c r="AC11" s="206"/>
      <c r="AD11" s="206"/>
      <c r="AE11" s="206"/>
      <c r="AF11" s="206"/>
      <c r="AG11" s="206" t="s">
        <v>280</v>
      </c>
      <c r="AH11" s="206">
        <v>0</v>
      </c>
      <c r="AI11" s="206"/>
      <c r="AJ11" s="206"/>
      <c r="AK11" s="206"/>
      <c r="AL11" s="206"/>
      <c r="AM11" s="206"/>
      <c r="AN11" s="206"/>
      <c r="AO11" s="206"/>
      <c r="AP11" s="206"/>
      <c r="AQ11" s="206"/>
      <c r="AR11" s="206"/>
      <c r="AS11" s="206"/>
      <c r="AT11" s="206"/>
      <c r="AU11" s="206"/>
      <c r="AV11" s="206"/>
      <c r="AW11" s="206"/>
      <c r="AX11" s="206"/>
      <c r="AY11" s="206"/>
      <c r="AZ11" s="206"/>
      <c r="BA11" s="206"/>
      <c r="BB11" s="206"/>
      <c r="BC11" s="206"/>
      <c r="BD11" s="206"/>
      <c r="BE11" s="206"/>
      <c r="BF11" s="206"/>
      <c r="BG11" s="206"/>
      <c r="BH11" s="206"/>
    </row>
    <row r="12" spans="1:60" outlineLevel="1" x14ac:dyDescent="0.25">
      <c r="A12" s="223"/>
      <c r="B12" s="224"/>
      <c r="C12" s="254" t="s">
        <v>1414</v>
      </c>
      <c r="D12" s="226"/>
      <c r="E12" s="227">
        <v>0.72</v>
      </c>
      <c r="F12" s="225"/>
      <c r="G12" s="225"/>
      <c r="H12" s="225"/>
      <c r="I12" s="225"/>
      <c r="J12" s="225"/>
      <c r="K12" s="225"/>
      <c r="L12" s="225"/>
      <c r="M12" s="225"/>
      <c r="N12" s="225"/>
      <c r="O12" s="225"/>
      <c r="P12" s="225"/>
      <c r="Q12" s="225"/>
      <c r="R12" s="225"/>
      <c r="S12" s="225"/>
      <c r="T12" s="225"/>
      <c r="U12" s="225"/>
      <c r="V12" s="225"/>
      <c r="W12" s="225"/>
      <c r="X12" s="206"/>
      <c r="Y12" s="206"/>
      <c r="Z12" s="206"/>
      <c r="AA12" s="206"/>
      <c r="AB12" s="206"/>
      <c r="AC12" s="206"/>
      <c r="AD12" s="206"/>
      <c r="AE12" s="206"/>
      <c r="AF12" s="206"/>
      <c r="AG12" s="206" t="s">
        <v>280</v>
      </c>
      <c r="AH12" s="206">
        <v>0</v>
      </c>
      <c r="AI12" s="206"/>
      <c r="AJ12" s="206"/>
      <c r="AK12" s="206"/>
      <c r="AL12" s="206"/>
      <c r="AM12" s="206"/>
      <c r="AN12" s="206"/>
      <c r="AO12" s="206"/>
      <c r="AP12" s="206"/>
      <c r="AQ12" s="206"/>
      <c r="AR12" s="206"/>
      <c r="AS12" s="206"/>
      <c r="AT12" s="206"/>
      <c r="AU12" s="206"/>
      <c r="AV12" s="206"/>
      <c r="AW12" s="206"/>
      <c r="AX12" s="206"/>
      <c r="AY12" s="206"/>
      <c r="AZ12" s="206"/>
      <c r="BA12" s="206"/>
      <c r="BB12" s="206"/>
      <c r="BC12" s="206"/>
      <c r="BD12" s="206"/>
      <c r="BE12" s="206"/>
      <c r="BF12" s="206"/>
      <c r="BG12" s="206"/>
      <c r="BH12" s="206"/>
    </row>
    <row r="13" spans="1:60" outlineLevel="1" x14ac:dyDescent="0.25">
      <c r="A13" s="223"/>
      <c r="B13" s="224"/>
      <c r="C13" s="254" t="s">
        <v>1415</v>
      </c>
      <c r="D13" s="226"/>
      <c r="E13" s="227">
        <v>0.25</v>
      </c>
      <c r="F13" s="225"/>
      <c r="G13" s="225"/>
      <c r="H13" s="225"/>
      <c r="I13" s="225"/>
      <c r="J13" s="225"/>
      <c r="K13" s="225"/>
      <c r="L13" s="225"/>
      <c r="M13" s="225"/>
      <c r="N13" s="225"/>
      <c r="O13" s="225"/>
      <c r="P13" s="225"/>
      <c r="Q13" s="225"/>
      <c r="R13" s="225"/>
      <c r="S13" s="225"/>
      <c r="T13" s="225"/>
      <c r="U13" s="225"/>
      <c r="V13" s="225"/>
      <c r="W13" s="225"/>
      <c r="X13" s="206"/>
      <c r="Y13" s="206"/>
      <c r="Z13" s="206"/>
      <c r="AA13" s="206"/>
      <c r="AB13" s="206"/>
      <c r="AC13" s="206"/>
      <c r="AD13" s="206"/>
      <c r="AE13" s="206"/>
      <c r="AF13" s="206"/>
      <c r="AG13" s="206" t="s">
        <v>280</v>
      </c>
      <c r="AH13" s="206">
        <v>0</v>
      </c>
      <c r="AI13" s="206"/>
      <c r="AJ13" s="206"/>
      <c r="AK13" s="206"/>
      <c r="AL13" s="206"/>
      <c r="AM13" s="206"/>
      <c r="AN13" s="206"/>
      <c r="AO13" s="206"/>
      <c r="AP13" s="206"/>
      <c r="AQ13" s="206"/>
      <c r="AR13" s="206"/>
      <c r="AS13" s="206"/>
      <c r="AT13" s="206"/>
      <c r="AU13" s="206"/>
      <c r="AV13" s="206"/>
      <c r="AW13" s="206"/>
      <c r="AX13" s="206"/>
      <c r="AY13" s="206"/>
      <c r="AZ13" s="206"/>
      <c r="BA13" s="206"/>
      <c r="BB13" s="206"/>
      <c r="BC13" s="206"/>
      <c r="BD13" s="206"/>
      <c r="BE13" s="206"/>
      <c r="BF13" s="206"/>
      <c r="BG13" s="206"/>
      <c r="BH13" s="206"/>
    </row>
    <row r="14" spans="1:60" outlineLevel="1" x14ac:dyDescent="0.25">
      <c r="A14" s="223"/>
      <c r="B14" s="224"/>
      <c r="C14" s="254" t="s">
        <v>1416</v>
      </c>
      <c r="D14" s="226"/>
      <c r="E14" s="227">
        <v>1.08</v>
      </c>
      <c r="F14" s="225"/>
      <c r="G14" s="225"/>
      <c r="H14" s="225"/>
      <c r="I14" s="225"/>
      <c r="J14" s="225"/>
      <c r="K14" s="225"/>
      <c r="L14" s="225"/>
      <c r="M14" s="225"/>
      <c r="N14" s="225"/>
      <c r="O14" s="225"/>
      <c r="P14" s="225"/>
      <c r="Q14" s="225"/>
      <c r="R14" s="225"/>
      <c r="S14" s="225"/>
      <c r="T14" s="225"/>
      <c r="U14" s="225"/>
      <c r="V14" s="225"/>
      <c r="W14" s="225"/>
      <c r="X14" s="206"/>
      <c r="Y14" s="206"/>
      <c r="Z14" s="206"/>
      <c r="AA14" s="206"/>
      <c r="AB14" s="206"/>
      <c r="AC14" s="206"/>
      <c r="AD14" s="206"/>
      <c r="AE14" s="206"/>
      <c r="AF14" s="206"/>
      <c r="AG14" s="206" t="s">
        <v>280</v>
      </c>
      <c r="AH14" s="206">
        <v>0</v>
      </c>
      <c r="AI14" s="206"/>
      <c r="AJ14" s="206"/>
      <c r="AK14" s="206"/>
      <c r="AL14" s="206"/>
      <c r="AM14" s="206"/>
      <c r="AN14" s="206"/>
      <c r="AO14" s="206"/>
      <c r="AP14" s="206"/>
      <c r="AQ14" s="206"/>
      <c r="AR14" s="206"/>
      <c r="AS14" s="206"/>
      <c r="AT14" s="206"/>
      <c r="AU14" s="206"/>
      <c r="AV14" s="206"/>
      <c r="AW14" s="206"/>
      <c r="AX14" s="206"/>
      <c r="AY14" s="206"/>
      <c r="AZ14" s="206"/>
      <c r="BA14" s="206"/>
      <c r="BB14" s="206"/>
      <c r="BC14" s="206"/>
      <c r="BD14" s="206"/>
      <c r="BE14" s="206"/>
      <c r="BF14" s="206"/>
      <c r="BG14" s="206"/>
      <c r="BH14" s="206"/>
    </row>
    <row r="15" spans="1:60" outlineLevel="1" x14ac:dyDescent="0.25">
      <c r="A15" s="237">
        <v>3</v>
      </c>
      <c r="B15" s="238" t="s">
        <v>1417</v>
      </c>
      <c r="C15" s="253" t="s">
        <v>1418</v>
      </c>
      <c r="D15" s="239" t="s">
        <v>314</v>
      </c>
      <c r="E15" s="240">
        <v>53.88</v>
      </c>
      <c r="F15" s="241"/>
      <c r="G15" s="242">
        <f>ROUND(E15*F15,2)</f>
        <v>0</v>
      </c>
      <c r="H15" s="241"/>
      <c r="I15" s="242">
        <f>ROUND(E15*H15,2)</f>
        <v>0</v>
      </c>
      <c r="J15" s="241"/>
      <c r="K15" s="242">
        <f>ROUND(E15*J15,2)</f>
        <v>0</v>
      </c>
      <c r="L15" s="242">
        <v>21</v>
      </c>
      <c r="M15" s="242">
        <f>G15*(1+L15/100)</f>
        <v>0</v>
      </c>
      <c r="N15" s="242">
        <v>1E-3</v>
      </c>
      <c r="O15" s="242">
        <f>ROUND(E15*N15,2)</f>
        <v>0.05</v>
      </c>
      <c r="P15" s="242">
        <v>6.2E-2</v>
      </c>
      <c r="Q15" s="243">
        <f>ROUND(E15*P15,2)</f>
        <v>3.34</v>
      </c>
      <c r="R15" s="225"/>
      <c r="S15" s="225" t="s">
        <v>276</v>
      </c>
      <c r="T15" s="225" t="s">
        <v>277</v>
      </c>
      <c r="U15" s="225">
        <v>0.61199999999999999</v>
      </c>
      <c r="V15" s="225">
        <f>ROUND(E15*U15,2)</f>
        <v>32.97</v>
      </c>
      <c r="W15" s="225"/>
      <c r="X15" s="206"/>
      <c r="Y15" s="206"/>
      <c r="Z15" s="206"/>
      <c r="AA15" s="206"/>
      <c r="AB15" s="206"/>
      <c r="AC15" s="206"/>
      <c r="AD15" s="206"/>
      <c r="AE15" s="206"/>
      <c r="AF15" s="206"/>
      <c r="AG15" s="206" t="s">
        <v>278</v>
      </c>
      <c r="AH15" s="206"/>
      <c r="AI15" s="206"/>
      <c r="AJ15" s="206"/>
      <c r="AK15" s="206"/>
      <c r="AL15" s="206"/>
      <c r="AM15" s="206"/>
      <c r="AN15" s="206"/>
      <c r="AO15" s="206"/>
      <c r="AP15" s="206"/>
      <c r="AQ15" s="206"/>
      <c r="AR15" s="206"/>
      <c r="AS15" s="206"/>
      <c r="AT15" s="206"/>
      <c r="AU15" s="206"/>
      <c r="AV15" s="206"/>
      <c r="AW15" s="206"/>
      <c r="AX15" s="206"/>
      <c r="AY15" s="206"/>
      <c r="AZ15" s="206"/>
      <c r="BA15" s="206"/>
      <c r="BB15" s="206"/>
      <c r="BC15" s="206"/>
      <c r="BD15" s="206"/>
      <c r="BE15" s="206"/>
      <c r="BF15" s="206"/>
      <c r="BG15" s="206"/>
      <c r="BH15" s="206"/>
    </row>
    <row r="16" spans="1:60" outlineLevel="1" x14ac:dyDescent="0.25">
      <c r="A16" s="223"/>
      <c r="B16" s="224"/>
      <c r="C16" s="254" t="s">
        <v>1419</v>
      </c>
      <c r="D16" s="226"/>
      <c r="E16" s="227">
        <v>3.15</v>
      </c>
      <c r="F16" s="225"/>
      <c r="G16" s="225"/>
      <c r="H16" s="225"/>
      <c r="I16" s="225"/>
      <c r="J16" s="225"/>
      <c r="K16" s="225"/>
      <c r="L16" s="225"/>
      <c r="M16" s="225"/>
      <c r="N16" s="225"/>
      <c r="O16" s="225"/>
      <c r="P16" s="225"/>
      <c r="Q16" s="225"/>
      <c r="R16" s="225"/>
      <c r="S16" s="225"/>
      <c r="T16" s="225"/>
      <c r="U16" s="225"/>
      <c r="V16" s="225"/>
      <c r="W16" s="225"/>
      <c r="X16" s="206"/>
      <c r="Y16" s="206"/>
      <c r="Z16" s="206"/>
      <c r="AA16" s="206"/>
      <c r="AB16" s="206"/>
      <c r="AC16" s="206"/>
      <c r="AD16" s="206"/>
      <c r="AE16" s="206"/>
      <c r="AF16" s="206"/>
      <c r="AG16" s="206" t="s">
        <v>280</v>
      </c>
      <c r="AH16" s="206">
        <v>0</v>
      </c>
      <c r="AI16" s="206"/>
      <c r="AJ16" s="206"/>
      <c r="AK16" s="206"/>
      <c r="AL16" s="206"/>
      <c r="AM16" s="206"/>
      <c r="AN16" s="206"/>
      <c r="AO16" s="206"/>
      <c r="AP16" s="206"/>
      <c r="AQ16" s="206"/>
      <c r="AR16" s="206"/>
      <c r="AS16" s="206"/>
      <c r="AT16" s="206"/>
      <c r="AU16" s="206"/>
      <c r="AV16" s="206"/>
      <c r="AW16" s="206"/>
      <c r="AX16" s="206"/>
      <c r="AY16" s="206"/>
      <c r="AZ16" s="206"/>
      <c r="BA16" s="206"/>
      <c r="BB16" s="206"/>
      <c r="BC16" s="206"/>
      <c r="BD16" s="206"/>
      <c r="BE16" s="206"/>
      <c r="BF16" s="206"/>
      <c r="BG16" s="206"/>
      <c r="BH16" s="206"/>
    </row>
    <row r="17" spans="1:60" outlineLevel="1" x14ac:dyDescent="0.25">
      <c r="A17" s="223"/>
      <c r="B17" s="224"/>
      <c r="C17" s="254" t="s">
        <v>1420</v>
      </c>
      <c r="D17" s="226"/>
      <c r="E17" s="227">
        <v>1.8</v>
      </c>
      <c r="F17" s="225"/>
      <c r="G17" s="225"/>
      <c r="H17" s="225"/>
      <c r="I17" s="225"/>
      <c r="J17" s="225"/>
      <c r="K17" s="225"/>
      <c r="L17" s="225"/>
      <c r="M17" s="225"/>
      <c r="N17" s="225"/>
      <c r="O17" s="225"/>
      <c r="P17" s="225"/>
      <c r="Q17" s="225"/>
      <c r="R17" s="225"/>
      <c r="S17" s="225"/>
      <c r="T17" s="225"/>
      <c r="U17" s="225"/>
      <c r="V17" s="225"/>
      <c r="W17" s="225"/>
      <c r="X17" s="206"/>
      <c r="Y17" s="206"/>
      <c r="Z17" s="206"/>
      <c r="AA17" s="206"/>
      <c r="AB17" s="206"/>
      <c r="AC17" s="206"/>
      <c r="AD17" s="206"/>
      <c r="AE17" s="206"/>
      <c r="AF17" s="206"/>
      <c r="AG17" s="206" t="s">
        <v>280</v>
      </c>
      <c r="AH17" s="206">
        <v>0</v>
      </c>
      <c r="AI17" s="206"/>
      <c r="AJ17" s="206"/>
      <c r="AK17" s="206"/>
      <c r="AL17" s="206"/>
      <c r="AM17" s="206"/>
      <c r="AN17" s="206"/>
      <c r="AO17" s="206"/>
      <c r="AP17" s="206"/>
      <c r="AQ17" s="206"/>
      <c r="AR17" s="206"/>
      <c r="AS17" s="206"/>
      <c r="AT17" s="206"/>
      <c r="AU17" s="206"/>
      <c r="AV17" s="206"/>
      <c r="AW17" s="206"/>
      <c r="AX17" s="206"/>
      <c r="AY17" s="206"/>
      <c r="AZ17" s="206"/>
      <c r="BA17" s="206"/>
      <c r="BB17" s="206"/>
      <c r="BC17" s="206"/>
      <c r="BD17" s="206"/>
      <c r="BE17" s="206"/>
      <c r="BF17" s="206"/>
      <c r="BG17" s="206"/>
      <c r="BH17" s="206"/>
    </row>
    <row r="18" spans="1:60" outlineLevel="1" x14ac:dyDescent="0.25">
      <c r="A18" s="223"/>
      <c r="B18" s="224"/>
      <c r="C18" s="254" t="s">
        <v>1421</v>
      </c>
      <c r="D18" s="226"/>
      <c r="E18" s="227">
        <v>1.08</v>
      </c>
      <c r="F18" s="225"/>
      <c r="G18" s="225"/>
      <c r="H18" s="225"/>
      <c r="I18" s="225"/>
      <c r="J18" s="225"/>
      <c r="K18" s="225"/>
      <c r="L18" s="225"/>
      <c r="M18" s="225"/>
      <c r="N18" s="225"/>
      <c r="O18" s="225"/>
      <c r="P18" s="225"/>
      <c r="Q18" s="225"/>
      <c r="R18" s="225"/>
      <c r="S18" s="225"/>
      <c r="T18" s="225"/>
      <c r="U18" s="225"/>
      <c r="V18" s="225"/>
      <c r="W18" s="225"/>
      <c r="X18" s="206"/>
      <c r="Y18" s="206"/>
      <c r="Z18" s="206"/>
      <c r="AA18" s="206"/>
      <c r="AB18" s="206"/>
      <c r="AC18" s="206"/>
      <c r="AD18" s="206"/>
      <c r="AE18" s="206"/>
      <c r="AF18" s="206"/>
      <c r="AG18" s="206" t="s">
        <v>280</v>
      </c>
      <c r="AH18" s="206">
        <v>0</v>
      </c>
      <c r="AI18" s="206"/>
      <c r="AJ18" s="206"/>
      <c r="AK18" s="206"/>
      <c r="AL18" s="206"/>
      <c r="AM18" s="206"/>
      <c r="AN18" s="206"/>
      <c r="AO18" s="206"/>
      <c r="AP18" s="206"/>
      <c r="AQ18" s="206"/>
      <c r="AR18" s="206"/>
      <c r="AS18" s="206"/>
      <c r="AT18" s="206"/>
      <c r="AU18" s="206"/>
      <c r="AV18" s="206"/>
      <c r="AW18" s="206"/>
      <c r="AX18" s="206"/>
      <c r="AY18" s="206"/>
      <c r="AZ18" s="206"/>
      <c r="BA18" s="206"/>
      <c r="BB18" s="206"/>
      <c r="BC18" s="206"/>
      <c r="BD18" s="206"/>
      <c r="BE18" s="206"/>
      <c r="BF18" s="206"/>
      <c r="BG18" s="206"/>
      <c r="BH18" s="206"/>
    </row>
    <row r="19" spans="1:60" outlineLevel="1" x14ac:dyDescent="0.25">
      <c r="A19" s="223"/>
      <c r="B19" s="224"/>
      <c r="C19" s="254" t="s">
        <v>1422</v>
      </c>
      <c r="D19" s="226"/>
      <c r="E19" s="227">
        <v>1.44</v>
      </c>
      <c r="F19" s="225"/>
      <c r="G19" s="225"/>
      <c r="H19" s="225"/>
      <c r="I19" s="225"/>
      <c r="J19" s="225"/>
      <c r="K19" s="225"/>
      <c r="L19" s="225"/>
      <c r="M19" s="225"/>
      <c r="N19" s="225"/>
      <c r="O19" s="225"/>
      <c r="P19" s="225"/>
      <c r="Q19" s="225"/>
      <c r="R19" s="225"/>
      <c r="S19" s="225"/>
      <c r="T19" s="225"/>
      <c r="U19" s="225"/>
      <c r="V19" s="225"/>
      <c r="W19" s="225"/>
      <c r="X19" s="206"/>
      <c r="Y19" s="206"/>
      <c r="Z19" s="206"/>
      <c r="AA19" s="206"/>
      <c r="AB19" s="206"/>
      <c r="AC19" s="206"/>
      <c r="AD19" s="206"/>
      <c r="AE19" s="206"/>
      <c r="AF19" s="206"/>
      <c r="AG19" s="206" t="s">
        <v>280</v>
      </c>
      <c r="AH19" s="206">
        <v>0</v>
      </c>
      <c r="AI19" s="206"/>
      <c r="AJ19" s="206"/>
      <c r="AK19" s="206"/>
      <c r="AL19" s="206"/>
      <c r="AM19" s="206"/>
      <c r="AN19" s="206"/>
      <c r="AO19" s="206"/>
      <c r="AP19" s="206"/>
      <c r="AQ19" s="206"/>
      <c r="AR19" s="206"/>
      <c r="AS19" s="206"/>
      <c r="AT19" s="206"/>
      <c r="AU19" s="206"/>
      <c r="AV19" s="206"/>
      <c r="AW19" s="206"/>
      <c r="AX19" s="206"/>
      <c r="AY19" s="206"/>
      <c r="AZ19" s="206"/>
      <c r="BA19" s="206"/>
      <c r="BB19" s="206"/>
      <c r="BC19" s="206"/>
      <c r="BD19" s="206"/>
      <c r="BE19" s="206"/>
      <c r="BF19" s="206"/>
      <c r="BG19" s="206"/>
      <c r="BH19" s="206"/>
    </row>
    <row r="20" spans="1:60" outlineLevel="1" x14ac:dyDescent="0.25">
      <c r="A20" s="223"/>
      <c r="B20" s="224"/>
      <c r="C20" s="254" t="s">
        <v>1423</v>
      </c>
      <c r="D20" s="226"/>
      <c r="E20" s="227">
        <v>3.6</v>
      </c>
      <c r="F20" s="225"/>
      <c r="G20" s="225"/>
      <c r="H20" s="225"/>
      <c r="I20" s="225"/>
      <c r="J20" s="225"/>
      <c r="K20" s="225"/>
      <c r="L20" s="225"/>
      <c r="M20" s="225"/>
      <c r="N20" s="225"/>
      <c r="O20" s="225"/>
      <c r="P20" s="225"/>
      <c r="Q20" s="225"/>
      <c r="R20" s="225"/>
      <c r="S20" s="225"/>
      <c r="T20" s="225"/>
      <c r="U20" s="225"/>
      <c r="V20" s="225"/>
      <c r="W20" s="225"/>
      <c r="X20" s="206"/>
      <c r="Y20" s="206"/>
      <c r="Z20" s="206"/>
      <c r="AA20" s="206"/>
      <c r="AB20" s="206"/>
      <c r="AC20" s="206"/>
      <c r="AD20" s="206"/>
      <c r="AE20" s="206"/>
      <c r="AF20" s="206"/>
      <c r="AG20" s="206" t="s">
        <v>280</v>
      </c>
      <c r="AH20" s="206">
        <v>0</v>
      </c>
      <c r="AI20" s="206"/>
      <c r="AJ20" s="206"/>
      <c r="AK20" s="206"/>
      <c r="AL20" s="206"/>
      <c r="AM20" s="206"/>
      <c r="AN20" s="206"/>
      <c r="AO20" s="206"/>
      <c r="AP20" s="206"/>
      <c r="AQ20" s="206"/>
      <c r="AR20" s="206"/>
      <c r="AS20" s="206"/>
      <c r="AT20" s="206"/>
      <c r="AU20" s="206"/>
      <c r="AV20" s="206"/>
      <c r="AW20" s="206"/>
      <c r="AX20" s="206"/>
      <c r="AY20" s="206"/>
      <c r="AZ20" s="206"/>
      <c r="BA20" s="206"/>
      <c r="BB20" s="206"/>
      <c r="BC20" s="206"/>
      <c r="BD20" s="206"/>
      <c r="BE20" s="206"/>
      <c r="BF20" s="206"/>
      <c r="BG20" s="206"/>
      <c r="BH20" s="206"/>
    </row>
    <row r="21" spans="1:60" outlineLevel="1" x14ac:dyDescent="0.25">
      <c r="A21" s="223"/>
      <c r="B21" s="224"/>
      <c r="C21" s="254" t="s">
        <v>1424</v>
      </c>
      <c r="D21" s="226"/>
      <c r="E21" s="227">
        <v>1.8</v>
      </c>
      <c r="F21" s="225"/>
      <c r="G21" s="225"/>
      <c r="H21" s="225"/>
      <c r="I21" s="225"/>
      <c r="J21" s="225"/>
      <c r="K21" s="225"/>
      <c r="L21" s="225"/>
      <c r="M21" s="225"/>
      <c r="N21" s="225"/>
      <c r="O21" s="225"/>
      <c r="P21" s="225"/>
      <c r="Q21" s="225"/>
      <c r="R21" s="225"/>
      <c r="S21" s="225"/>
      <c r="T21" s="225"/>
      <c r="U21" s="225"/>
      <c r="V21" s="225"/>
      <c r="W21" s="225"/>
      <c r="X21" s="206"/>
      <c r="Y21" s="206"/>
      <c r="Z21" s="206"/>
      <c r="AA21" s="206"/>
      <c r="AB21" s="206"/>
      <c r="AC21" s="206"/>
      <c r="AD21" s="206"/>
      <c r="AE21" s="206"/>
      <c r="AF21" s="206"/>
      <c r="AG21" s="206" t="s">
        <v>280</v>
      </c>
      <c r="AH21" s="206">
        <v>0</v>
      </c>
      <c r="AI21" s="206"/>
      <c r="AJ21" s="206"/>
      <c r="AK21" s="206"/>
      <c r="AL21" s="206"/>
      <c r="AM21" s="206"/>
      <c r="AN21" s="206"/>
      <c r="AO21" s="206"/>
      <c r="AP21" s="206"/>
      <c r="AQ21" s="206"/>
      <c r="AR21" s="206"/>
      <c r="AS21" s="206"/>
      <c r="AT21" s="206"/>
      <c r="AU21" s="206"/>
      <c r="AV21" s="206"/>
      <c r="AW21" s="206"/>
      <c r="AX21" s="206"/>
      <c r="AY21" s="206"/>
      <c r="AZ21" s="206"/>
      <c r="BA21" s="206"/>
      <c r="BB21" s="206"/>
      <c r="BC21" s="206"/>
      <c r="BD21" s="206"/>
      <c r="BE21" s="206"/>
      <c r="BF21" s="206"/>
      <c r="BG21" s="206"/>
      <c r="BH21" s="206"/>
    </row>
    <row r="22" spans="1:60" outlineLevel="1" x14ac:dyDescent="0.25">
      <c r="A22" s="223"/>
      <c r="B22" s="224"/>
      <c r="C22" s="254" t="s">
        <v>1425</v>
      </c>
      <c r="D22" s="226"/>
      <c r="E22" s="227">
        <v>1.8</v>
      </c>
      <c r="F22" s="225"/>
      <c r="G22" s="225"/>
      <c r="H22" s="225"/>
      <c r="I22" s="225"/>
      <c r="J22" s="225"/>
      <c r="K22" s="225"/>
      <c r="L22" s="225"/>
      <c r="M22" s="225"/>
      <c r="N22" s="225"/>
      <c r="O22" s="225"/>
      <c r="P22" s="225"/>
      <c r="Q22" s="225"/>
      <c r="R22" s="225"/>
      <c r="S22" s="225"/>
      <c r="T22" s="225"/>
      <c r="U22" s="225"/>
      <c r="V22" s="225"/>
      <c r="W22" s="225"/>
      <c r="X22" s="206"/>
      <c r="Y22" s="206"/>
      <c r="Z22" s="206"/>
      <c r="AA22" s="206"/>
      <c r="AB22" s="206"/>
      <c r="AC22" s="206"/>
      <c r="AD22" s="206"/>
      <c r="AE22" s="206"/>
      <c r="AF22" s="206"/>
      <c r="AG22" s="206" t="s">
        <v>280</v>
      </c>
      <c r="AH22" s="206">
        <v>0</v>
      </c>
      <c r="AI22" s="206"/>
      <c r="AJ22" s="206"/>
      <c r="AK22" s="206"/>
      <c r="AL22" s="206"/>
      <c r="AM22" s="206"/>
      <c r="AN22" s="206"/>
      <c r="AO22" s="206"/>
      <c r="AP22" s="206"/>
      <c r="AQ22" s="206"/>
      <c r="AR22" s="206"/>
      <c r="AS22" s="206"/>
      <c r="AT22" s="206"/>
      <c r="AU22" s="206"/>
      <c r="AV22" s="206"/>
      <c r="AW22" s="206"/>
      <c r="AX22" s="206"/>
      <c r="AY22" s="206"/>
      <c r="AZ22" s="206"/>
      <c r="BA22" s="206"/>
      <c r="BB22" s="206"/>
      <c r="BC22" s="206"/>
      <c r="BD22" s="206"/>
      <c r="BE22" s="206"/>
      <c r="BF22" s="206"/>
      <c r="BG22" s="206"/>
      <c r="BH22" s="206"/>
    </row>
    <row r="23" spans="1:60" outlineLevel="1" x14ac:dyDescent="0.25">
      <c r="A23" s="223"/>
      <c r="B23" s="224"/>
      <c r="C23" s="254" t="s">
        <v>1426</v>
      </c>
      <c r="D23" s="226"/>
      <c r="E23" s="227">
        <v>1.44</v>
      </c>
      <c r="F23" s="225"/>
      <c r="G23" s="225"/>
      <c r="H23" s="225"/>
      <c r="I23" s="225"/>
      <c r="J23" s="225"/>
      <c r="K23" s="225"/>
      <c r="L23" s="225"/>
      <c r="M23" s="225"/>
      <c r="N23" s="225"/>
      <c r="O23" s="225"/>
      <c r="P23" s="225"/>
      <c r="Q23" s="225"/>
      <c r="R23" s="225"/>
      <c r="S23" s="225"/>
      <c r="T23" s="225"/>
      <c r="U23" s="225"/>
      <c r="V23" s="225"/>
      <c r="W23" s="225"/>
      <c r="X23" s="206"/>
      <c r="Y23" s="206"/>
      <c r="Z23" s="206"/>
      <c r="AA23" s="206"/>
      <c r="AB23" s="206"/>
      <c r="AC23" s="206"/>
      <c r="AD23" s="206"/>
      <c r="AE23" s="206"/>
      <c r="AF23" s="206"/>
      <c r="AG23" s="206" t="s">
        <v>280</v>
      </c>
      <c r="AH23" s="206">
        <v>0</v>
      </c>
      <c r="AI23" s="206"/>
      <c r="AJ23" s="206"/>
      <c r="AK23" s="206"/>
      <c r="AL23" s="206"/>
      <c r="AM23" s="206"/>
      <c r="AN23" s="206"/>
      <c r="AO23" s="206"/>
      <c r="AP23" s="206"/>
      <c r="AQ23" s="206"/>
      <c r="AR23" s="206"/>
      <c r="AS23" s="206"/>
      <c r="AT23" s="206"/>
      <c r="AU23" s="206"/>
      <c r="AV23" s="206"/>
      <c r="AW23" s="206"/>
      <c r="AX23" s="206"/>
      <c r="AY23" s="206"/>
      <c r="AZ23" s="206"/>
      <c r="BA23" s="206"/>
      <c r="BB23" s="206"/>
      <c r="BC23" s="206"/>
      <c r="BD23" s="206"/>
      <c r="BE23" s="206"/>
      <c r="BF23" s="206"/>
      <c r="BG23" s="206"/>
      <c r="BH23" s="206"/>
    </row>
    <row r="24" spans="1:60" outlineLevel="1" x14ac:dyDescent="0.25">
      <c r="A24" s="223"/>
      <c r="B24" s="224"/>
      <c r="C24" s="254" t="s">
        <v>1427</v>
      </c>
      <c r="D24" s="226"/>
      <c r="E24" s="227">
        <v>1.08</v>
      </c>
      <c r="F24" s="225"/>
      <c r="G24" s="225"/>
      <c r="H24" s="225"/>
      <c r="I24" s="225"/>
      <c r="J24" s="225"/>
      <c r="K24" s="225"/>
      <c r="L24" s="225"/>
      <c r="M24" s="225"/>
      <c r="N24" s="225"/>
      <c r="O24" s="225"/>
      <c r="P24" s="225"/>
      <c r="Q24" s="225"/>
      <c r="R24" s="225"/>
      <c r="S24" s="225"/>
      <c r="T24" s="225"/>
      <c r="U24" s="225"/>
      <c r="V24" s="225"/>
      <c r="W24" s="225"/>
      <c r="X24" s="206"/>
      <c r="Y24" s="206"/>
      <c r="Z24" s="206"/>
      <c r="AA24" s="206"/>
      <c r="AB24" s="206"/>
      <c r="AC24" s="206"/>
      <c r="AD24" s="206"/>
      <c r="AE24" s="206"/>
      <c r="AF24" s="206"/>
      <c r="AG24" s="206" t="s">
        <v>280</v>
      </c>
      <c r="AH24" s="206">
        <v>0</v>
      </c>
      <c r="AI24" s="206"/>
      <c r="AJ24" s="206"/>
      <c r="AK24" s="206"/>
      <c r="AL24" s="206"/>
      <c r="AM24" s="206"/>
      <c r="AN24" s="206"/>
      <c r="AO24" s="206"/>
      <c r="AP24" s="206"/>
      <c r="AQ24" s="206"/>
      <c r="AR24" s="206"/>
      <c r="AS24" s="206"/>
      <c r="AT24" s="206"/>
      <c r="AU24" s="206"/>
      <c r="AV24" s="206"/>
      <c r="AW24" s="206"/>
      <c r="AX24" s="206"/>
      <c r="AY24" s="206"/>
      <c r="AZ24" s="206"/>
      <c r="BA24" s="206"/>
      <c r="BB24" s="206"/>
      <c r="BC24" s="206"/>
      <c r="BD24" s="206"/>
      <c r="BE24" s="206"/>
      <c r="BF24" s="206"/>
      <c r="BG24" s="206"/>
      <c r="BH24" s="206"/>
    </row>
    <row r="25" spans="1:60" outlineLevel="1" x14ac:dyDescent="0.25">
      <c r="A25" s="223"/>
      <c r="B25" s="224"/>
      <c r="C25" s="254" t="s">
        <v>1428</v>
      </c>
      <c r="D25" s="226"/>
      <c r="E25" s="227">
        <v>1.8</v>
      </c>
      <c r="F25" s="225"/>
      <c r="G25" s="225"/>
      <c r="H25" s="225"/>
      <c r="I25" s="225"/>
      <c r="J25" s="225"/>
      <c r="K25" s="225"/>
      <c r="L25" s="225"/>
      <c r="M25" s="225"/>
      <c r="N25" s="225"/>
      <c r="O25" s="225"/>
      <c r="P25" s="225"/>
      <c r="Q25" s="225"/>
      <c r="R25" s="225"/>
      <c r="S25" s="225"/>
      <c r="T25" s="225"/>
      <c r="U25" s="225"/>
      <c r="V25" s="225"/>
      <c r="W25" s="225"/>
      <c r="X25" s="206"/>
      <c r="Y25" s="206"/>
      <c r="Z25" s="206"/>
      <c r="AA25" s="206"/>
      <c r="AB25" s="206"/>
      <c r="AC25" s="206"/>
      <c r="AD25" s="206"/>
      <c r="AE25" s="206"/>
      <c r="AF25" s="206"/>
      <c r="AG25" s="206" t="s">
        <v>280</v>
      </c>
      <c r="AH25" s="206">
        <v>0</v>
      </c>
      <c r="AI25" s="206"/>
      <c r="AJ25" s="206"/>
      <c r="AK25" s="206"/>
      <c r="AL25" s="206"/>
      <c r="AM25" s="206"/>
      <c r="AN25" s="206"/>
      <c r="AO25" s="206"/>
      <c r="AP25" s="206"/>
      <c r="AQ25" s="206"/>
      <c r="AR25" s="206"/>
      <c r="AS25" s="206"/>
      <c r="AT25" s="206"/>
      <c r="AU25" s="206"/>
      <c r="AV25" s="206"/>
      <c r="AW25" s="206"/>
      <c r="AX25" s="206"/>
      <c r="AY25" s="206"/>
      <c r="AZ25" s="206"/>
      <c r="BA25" s="206"/>
      <c r="BB25" s="206"/>
      <c r="BC25" s="206"/>
      <c r="BD25" s="206"/>
      <c r="BE25" s="206"/>
      <c r="BF25" s="206"/>
      <c r="BG25" s="206"/>
      <c r="BH25" s="206"/>
    </row>
    <row r="26" spans="1:60" outlineLevel="1" x14ac:dyDescent="0.25">
      <c r="A26" s="223"/>
      <c r="B26" s="224"/>
      <c r="C26" s="254" t="s">
        <v>1429</v>
      </c>
      <c r="D26" s="226"/>
      <c r="E26" s="227">
        <v>1.08</v>
      </c>
      <c r="F26" s="225"/>
      <c r="G26" s="225"/>
      <c r="H26" s="225"/>
      <c r="I26" s="225"/>
      <c r="J26" s="225"/>
      <c r="K26" s="225"/>
      <c r="L26" s="225"/>
      <c r="M26" s="225"/>
      <c r="N26" s="225"/>
      <c r="O26" s="225"/>
      <c r="P26" s="225"/>
      <c r="Q26" s="225"/>
      <c r="R26" s="225"/>
      <c r="S26" s="225"/>
      <c r="T26" s="225"/>
      <c r="U26" s="225"/>
      <c r="V26" s="225"/>
      <c r="W26" s="225"/>
      <c r="X26" s="206"/>
      <c r="Y26" s="206"/>
      <c r="Z26" s="206"/>
      <c r="AA26" s="206"/>
      <c r="AB26" s="206"/>
      <c r="AC26" s="206"/>
      <c r="AD26" s="206"/>
      <c r="AE26" s="206"/>
      <c r="AF26" s="206"/>
      <c r="AG26" s="206" t="s">
        <v>280</v>
      </c>
      <c r="AH26" s="206">
        <v>0</v>
      </c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</row>
    <row r="27" spans="1:60" outlineLevel="1" x14ac:dyDescent="0.25">
      <c r="A27" s="223"/>
      <c r="B27" s="224"/>
      <c r="C27" s="254" t="s">
        <v>1430</v>
      </c>
      <c r="D27" s="226"/>
      <c r="E27" s="227">
        <v>22.05</v>
      </c>
      <c r="F27" s="225"/>
      <c r="G27" s="225"/>
      <c r="H27" s="225"/>
      <c r="I27" s="225"/>
      <c r="J27" s="225"/>
      <c r="K27" s="225"/>
      <c r="L27" s="225"/>
      <c r="M27" s="225"/>
      <c r="N27" s="225"/>
      <c r="O27" s="225"/>
      <c r="P27" s="225"/>
      <c r="Q27" s="225"/>
      <c r="R27" s="225"/>
      <c r="S27" s="225"/>
      <c r="T27" s="225"/>
      <c r="U27" s="225"/>
      <c r="V27" s="225"/>
      <c r="W27" s="225"/>
      <c r="X27" s="206"/>
      <c r="Y27" s="206"/>
      <c r="Z27" s="206"/>
      <c r="AA27" s="206"/>
      <c r="AB27" s="206"/>
      <c r="AC27" s="206"/>
      <c r="AD27" s="206"/>
      <c r="AE27" s="206"/>
      <c r="AF27" s="206"/>
      <c r="AG27" s="206" t="s">
        <v>280</v>
      </c>
      <c r="AH27" s="206">
        <v>0</v>
      </c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</row>
    <row r="28" spans="1:60" outlineLevel="1" x14ac:dyDescent="0.25">
      <c r="A28" s="223"/>
      <c r="B28" s="224"/>
      <c r="C28" s="254" t="s">
        <v>1431</v>
      </c>
      <c r="D28" s="226"/>
      <c r="E28" s="227">
        <v>1.08</v>
      </c>
      <c r="F28" s="225"/>
      <c r="G28" s="225"/>
      <c r="H28" s="225"/>
      <c r="I28" s="225"/>
      <c r="J28" s="225"/>
      <c r="K28" s="225"/>
      <c r="L28" s="225"/>
      <c r="M28" s="225"/>
      <c r="N28" s="225"/>
      <c r="O28" s="225"/>
      <c r="P28" s="225"/>
      <c r="Q28" s="225"/>
      <c r="R28" s="225"/>
      <c r="S28" s="225"/>
      <c r="T28" s="225"/>
      <c r="U28" s="225"/>
      <c r="V28" s="225"/>
      <c r="W28" s="225"/>
      <c r="X28" s="206"/>
      <c r="Y28" s="206"/>
      <c r="Z28" s="206"/>
      <c r="AA28" s="206"/>
      <c r="AB28" s="206"/>
      <c r="AC28" s="206"/>
      <c r="AD28" s="206"/>
      <c r="AE28" s="206"/>
      <c r="AF28" s="206"/>
      <c r="AG28" s="206" t="s">
        <v>280</v>
      </c>
      <c r="AH28" s="206">
        <v>0</v>
      </c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</row>
    <row r="29" spans="1:60" outlineLevel="1" x14ac:dyDescent="0.25">
      <c r="A29" s="223"/>
      <c r="B29" s="224"/>
      <c r="C29" s="254" t="s">
        <v>1432</v>
      </c>
      <c r="D29" s="226"/>
      <c r="E29" s="227">
        <v>2.4</v>
      </c>
      <c r="F29" s="225"/>
      <c r="G29" s="225"/>
      <c r="H29" s="225"/>
      <c r="I29" s="225"/>
      <c r="J29" s="225"/>
      <c r="K29" s="225"/>
      <c r="L29" s="225"/>
      <c r="M29" s="225"/>
      <c r="N29" s="225"/>
      <c r="O29" s="225"/>
      <c r="P29" s="225"/>
      <c r="Q29" s="225"/>
      <c r="R29" s="225"/>
      <c r="S29" s="225"/>
      <c r="T29" s="225"/>
      <c r="U29" s="225"/>
      <c r="V29" s="225"/>
      <c r="W29" s="225"/>
      <c r="X29" s="206"/>
      <c r="Y29" s="206"/>
      <c r="Z29" s="206"/>
      <c r="AA29" s="206"/>
      <c r="AB29" s="206"/>
      <c r="AC29" s="206"/>
      <c r="AD29" s="206"/>
      <c r="AE29" s="206"/>
      <c r="AF29" s="206"/>
      <c r="AG29" s="206" t="s">
        <v>280</v>
      </c>
      <c r="AH29" s="206">
        <v>0</v>
      </c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6"/>
      <c r="AZ29" s="206"/>
      <c r="BA29" s="206"/>
      <c r="BB29" s="206"/>
      <c r="BC29" s="206"/>
      <c r="BD29" s="206"/>
      <c r="BE29" s="206"/>
      <c r="BF29" s="206"/>
      <c r="BG29" s="206"/>
      <c r="BH29" s="206"/>
    </row>
    <row r="30" spans="1:60" outlineLevel="1" x14ac:dyDescent="0.25">
      <c r="A30" s="223"/>
      <c r="B30" s="224"/>
      <c r="C30" s="254" t="s">
        <v>1433</v>
      </c>
      <c r="D30" s="226"/>
      <c r="E30" s="227">
        <v>1.8</v>
      </c>
      <c r="F30" s="225"/>
      <c r="G30" s="225"/>
      <c r="H30" s="225"/>
      <c r="I30" s="225"/>
      <c r="J30" s="225"/>
      <c r="K30" s="225"/>
      <c r="L30" s="225"/>
      <c r="M30" s="225"/>
      <c r="N30" s="225"/>
      <c r="O30" s="225"/>
      <c r="P30" s="225"/>
      <c r="Q30" s="225"/>
      <c r="R30" s="225"/>
      <c r="S30" s="225"/>
      <c r="T30" s="225"/>
      <c r="U30" s="225"/>
      <c r="V30" s="225"/>
      <c r="W30" s="225"/>
      <c r="X30" s="206"/>
      <c r="Y30" s="206"/>
      <c r="Z30" s="206"/>
      <c r="AA30" s="206"/>
      <c r="AB30" s="206"/>
      <c r="AC30" s="206"/>
      <c r="AD30" s="206"/>
      <c r="AE30" s="206"/>
      <c r="AF30" s="206"/>
      <c r="AG30" s="206" t="s">
        <v>280</v>
      </c>
      <c r="AH30" s="206">
        <v>0</v>
      </c>
      <c r="AI30" s="206"/>
      <c r="AJ30" s="206"/>
      <c r="AK30" s="206"/>
      <c r="AL30" s="206"/>
      <c r="AM30" s="206"/>
      <c r="AN30" s="206"/>
      <c r="AO30" s="206"/>
      <c r="AP30" s="206"/>
      <c r="AQ30" s="206"/>
      <c r="AR30" s="206"/>
      <c r="AS30" s="206"/>
      <c r="AT30" s="206"/>
      <c r="AU30" s="206"/>
      <c r="AV30" s="206"/>
      <c r="AW30" s="206"/>
      <c r="AX30" s="206"/>
      <c r="AY30" s="206"/>
      <c r="AZ30" s="206"/>
      <c r="BA30" s="206"/>
      <c r="BB30" s="206"/>
      <c r="BC30" s="206"/>
      <c r="BD30" s="206"/>
      <c r="BE30" s="206"/>
      <c r="BF30" s="206"/>
      <c r="BG30" s="206"/>
      <c r="BH30" s="206"/>
    </row>
    <row r="31" spans="1:60" outlineLevel="1" x14ac:dyDescent="0.25">
      <c r="A31" s="223"/>
      <c r="B31" s="224"/>
      <c r="C31" s="254" t="s">
        <v>1434</v>
      </c>
      <c r="D31" s="226"/>
      <c r="E31" s="227">
        <v>6.48</v>
      </c>
      <c r="F31" s="225"/>
      <c r="G31" s="225"/>
      <c r="H31" s="225"/>
      <c r="I31" s="225"/>
      <c r="J31" s="225"/>
      <c r="K31" s="225"/>
      <c r="L31" s="225"/>
      <c r="M31" s="225"/>
      <c r="N31" s="225"/>
      <c r="O31" s="225"/>
      <c r="P31" s="225"/>
      <c r="Q31" s="225"/>
      <c r="R31" s="225"/>
      <c r="S31" s="225"/>
      <c r="T31" s="225"/>
      <c r="U31" s="225"/>
      <c r="V31" s="225"/>
      <c r="W31" s="225"/>
      <c r="X31" s="206"/>
      <c r="Y31" s="206"/>
      <c r="Z31" s="206"/>
      <c r="AA31" s="206"/>
      <c r="AB31" s="206"/>
      <c r="AC31" s="206"/>
      <c r="AD31" s="206"/>
      <c r="AE31" s="206"/>
      <c r="AF31" s="206"/>
      <c r="AG31" s="206" t="s">
        <v>280</v>
      </c>
      <c r="AH31" s="206">
        <v>0</v>
      </c>
      <c r="AI31" s="206"/>
      <c r="AJ31" s="206"/>
      <c r="AK31" s="206"/>
      <c r="AL31" s="206"/>
      <c r="AM31" s="206"/>
      <c r="AN31" s="206"/>
      <c r="AO31" s="206"/>
      <c r="AP31" s="206"/>
      <c r="AQ31" s="206"/>
      <c r="AR31" s="206"/>
      <c r="AS31" s="206"/>
      <c r="AT31" s="206"/>
      <c r="AU31" s="206"/>
      <c r="AV31" s="206"/>
      <c r="AW31" s="206"/>
      <c r="AX31" s="206"/>
      <c r="AY31" s="206"/>
      <c r="AZ31" s="206"/>
      <c r="BA31" s="206"/>
      <c r="BB31" s="206"/>
      <c r="BC31" s="206"/>
      <c r="BD31" s="206"/>
      <c r="BE31" s="206"/>
      <c r="BF31" s="206"/>
      <c r="BG31" s="206"/>
      <c r="BH31" s="206"/>
    </row>
    <row r="32" spans="1:60" outlineLevel="1" x14ac:dyDescent="0.25">
      <c r="A32" s="237">
        <v>4</v>
      </c>
      <c r="B32" s="238" t="s">
        <v>1435</v>
      </c>
      <c r="C32" s="253" t="s">
        <v>1436</v>
      </c>
      <c r="D32" s="239" t="s">
        <v>370</v>
      </c>
      <c r="E32" s="240">
        <v>37.1</v>
      </c>
      <c r="F32" s="241"/>
      <c r="G32" s="242">
        <f>ROUND(E32*F32,2)</f>
        <v>0</v>
      </c>
      <c r="H32" s="241"/>
      <c r="I32" s="242">
        <f>ROUND(E32*H32,2)</f>
        <v>0</v>
      </c>
      <c r="J32" s="241"/>
      <c r="K32" s="242">
        <f>ROUND(E32*J32,2)</f>
        <v>0</v>
      </c>
      <c r="L32" s="242">
        <v>21</v>
      </c>
      <c r="M32" s="242">
        <f>G32*(1+L32/100)</f>
        <v>0</v>
      </c>
      <c r="N32" s="242">
        <v>0</v>
      </c>
      <c r="O32" s="242">
        <f>ROUND(E32*N32,2)</f>
        <v>0</v>
      </c>
      <c r="P32" s="242">
        <v>1.507E-2</v>
      </c>
      <c r="Q32" s="243">
        <f>ROUND(E32*P32,2)</f>
        <v>0.56000000000000005</v>
      </c>
      <c r="R32" s="225"/>
      <c r="S32" s="225" t="s">
        <v>276</v>
      </c>
      <c r="T32" s="225" t="s">
        <v>277</v>
      </c>
      <c r="U32" s="225">
        <v>0.11</v>
      </c>
      <c r="V32" s="225">
        <f>ROUND(E32*U32,2)</f>
        <v>4.08</v>
      </c>
      <c r="W32" s="225"/>
      <c r="X32" s="206"/>
      <c r="Y32" s="206"/>
      <c r="Z32" s="206"/>
      <c r="AA32" s="206"/>
      <c r="AB32" s="206"/>
      <c r="AC32" s="206"/>
      <c r="AD32" s="206"/>
      <c r="AE32" s="206"/>
      <c r="AF32" s="206"/>
      <c r="AG32" s="206" t="s">
        <v>278</v>
      </c>
      <c r="AH32" s="206"/>
      <c r="AI32" s="206"/>
      <c r="AJ32" s="206"/>
      <c r="AK32" s="206"/>
      <c r="AL32" s="206"/>
      <c r="AM32" s="206"/>
      <c r="AN32" s="206"/>
      <c r="AO32" s="206"/>
      <c r="AP32" s="206"/>
      <c r="AQ32" s="206"/>
      <c r="AR32" s="206"/>
      <c r="AS32" s="206"/>
      <c r="AT32" s="206"/>
      <c r="AU32" s="206"/>
      <c r="AV32" s="206"/>
      <c r="AW32" s="206"/>
      <c r="AX32" s="206"/>
      <c r="AY32" s="206"/>
      <c r="AZ32" s="206"/>
      <c r="BA32" s="206"/>
      <c r="BB32" s="206"/>
      <c r="BC32" s="206"/>
      <c r="BD32" s="206"/>
      <c r="BE32" s="206"/>
      <c r="BF32" s="206"/>
      <c r="BG32" s="206"/>
      <c r="BH32" s="206"/>
    </row>
    <row r="33" spans="1:60" outlineLevel="1" x14ac:dyDescent="0.25">
      <c r="A33" s="223"/>
      <c r="B33" s="224"/>
      <c r="C33" s="254" t="s">
        <v>1437</v>
      </c>
      <c r="D33" s="226"/>
      <c r="E33" s="227">
        <v>0.6</v>
      </c>
      <c r="F33" s="225"/>
      <c r="G33" s="225"/>
      <c r="H33" s="225"/>
      <c r="I33" s="225"/>
      <c r="J33" s="225"/>
      <c r="K33" s="225"/>
      <c r="L33" s="225"/>
      <c r="M33" s="225"/>
      <c r="N33" s="225"/>
      <c r="O33" s="225"/>
      <c r="P33" s="225"/>
      <c r="Q33" s="225"/>
      <c r="R33" s="225"/>
      <c r="S33" s="225"/>
      <c r="T33" s="225"/>
      <c r="U33" s="225"/>
      <c r="V33" s="225"/>
      <c r="W33" s="225"/>
      <c r="X33" s="206"/>
      <c r="Y33" s="206"/>
      <c r="Z33" s="206"/>
      <c r="AA33" s="206"/>
      <c r="AB33" s="206"/>
      <c r="AC33" s="206"/>
      <c r="AD33" s="206"/>
      <c r="AE33" s="206"/>
      <c r="AF33" s="206"/>
      <c r="AG33" s="206" t="s">
        <v>280</v>
      </c>
      <c r="AH33" s="206">
        <v>0</v>
      </c>
      <c r="AI33" s="206"/>
      <c r="AJ33" s="206"/>
      <c r="AK33" s="206"/>
      <c r="AL33" s="206"/>
      <c r="AM33" s="206"/>
      <c r="AN33" s="206"/>
      <c r="AO33" s="206"/>
      <c r="AP33" s="206"/>
      <c r="AQ33" s="206"/>
      <c r="AR33" s="206"/>
      <c r="AS33" s="206"/>
      <c r="AT33" s="206"/>
      <c r="AU33" s="206"/>
      <c r="AV33" s="206"/>
      <c r="AW33" s="206"/>
      <c r="AX33" s="206"/>
      <c r="AY33" s="206"/>
      <c r="AZ33" s="206"/>
      <c r="BA33" s="206"/>
      <c r="BB33" s="206"/>
      <c r="BC33" s="206"/>
      <c r="BD33" s="206"/>
      <c r="BE33" s="206"/>
      <c r="BF33" s="206"/>
      <c r="BG33" s="206"/>
      <c r="BH33" s="206"/>
    </row>
    <row r="34" spans="1:60" outlineLevel="1" x14ac:dyDescent="0.25">
      <c r="A34" s="223"/>
      <c r="B34" s="224"/>
      <c r="C34" s="254" t="s">
        <v>1438</v>
      </c>
      <c r="D34" s="226"/>
      <c r="E34" s="227">
        <v>1.2</v>
      </c>
      <c r="F34" s="225"/>
      <c r="G34" s="225"/>
      <c r="H34" s="225"/>
      <c r="I34" s="225"/>
      <c r="J34" s="225"/>
      <c r="K34" s="225"/>
      <c r="L34" s="225"/>
      <c r="M34" s="225"/>
      <c r="N34" s="225"/>
      <c r="O34" s="225"/>
      <c r="P34" s="225"/>
      <c r="Q34" s="225"/>
      <c r="R34" s="225"/>
      <c r="S34" s="225"/>
      <c r="T34" s="225"/>
      <c r="U34" s="225"/>
      <c r="V34" s="225"/>
      <c r="W34" s="225"/>
      <c r="X34" s="206"/>
      <c r="Y34" s="206"/>
      <c r="Z34" s="206"/>
      <c r="AA34" s="206"/>
      <c r="AB34" s="206"/>
      <c r="AC34" s="206"/>
      <c r="AD34" s="206"/>
      <c r="AE34" s="206"/>
      <c r="AF34" s="206"/>
      <c r="AG34" s="206" t="s">
        <v>280</v>
      </c>
      <c r="AH34" s="206">
        <v>0</v>
      </c>
      <c r="AI34" s="206"/>
      <c r="AJ34" s="206"/>
      <c r="AK34" s="206"/>
      <c r="AL34" s="206"/>
      <c r="AM34" s="206"/>
      <c r="AN34" s="206"/>
      <c r="AO34" s="206"/>
      <c r="AP34" s="206"/>
      <c r="AQ34" s="206"/>
      <c r="AR34" s="206"/>
      <c r="AS34" s="206"/>
      <c r="AT34" s="206"/>
      <c r="AU34" s="206"/>
      <c r="AV34" s="206"/>
      <c r="AW34" s="206"/>
      <c r="AX34" s="206"/>
      <c r="AY34" s="206"/>
      <c r="AZ34" s="206"/>
      <c r="BA34" s="206"/>
      <c r="BB34" s="206"/>
      <c r="BC34" s="206"/>
      <c r="BD34" s="206"/>
      <c r="BE34" s="206"/>
      <c r="BF34" s="206"/>
      <c r="BG34" s="206"/>
      <c r="BH34" s="206"/>
    </row>
    <row r="35" spans="1:60" outlineLevel="1" x14ac:dyDescent="0.25">
      <c r="A35" s="223"/>
      <c r="B35" s="224"/>
      <c r="C35" s="254" t="s">
        <v>1439</v>
      </c>
      <c r="D35" s="226"/>
      <c r="E35" s="227">
        <v>1.8</v>
      </c>
      <c r="F35" s="225"/>
      <c r="G35" s="225"/>
      <c r="H35" s="225"/>
      <c r="I35" s="225"/>
      <c r="J35" s="225"/>
      <c r="K35" s="225"/>
      <c r="L35" s="225"/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06"/>
      <c r="Y35" s="206"/>
      <c r="Z35" s="206"/>
      <c r="AA35" s="206"/>
      <c r="AB35" s="206"/>
      <c r="AC35" s="206"/>
      <c r="AD35" s="206"/>
      <c r="AE35" s="206"/>
      <c r="AF35" s="206"/>
      <c r="AG35" s="206" t="s">
        <v>280</v>
      </c>
      <c r="AH35" s="206">
        <v>0</v>
      </c>
      <c r="AI35" s="206"/>
      <c r="AJ35" s="206"/>
      <c r="AK35" s="206"/>
      <c r="AL35" s="206"/>
      <c r="AM35" s="206"/>
      <c r="AN35" s="206"/>
      <c r="AO35" s="206"/>
      <c r="AP35" s="206"/>
      <c r="AQ35" s="206"/>
      <c r="AR35" s="206"/>
      <c r="AS35" s="206"/>
      <c r="AT35" s="206"/>
      <c r="AU35" s="206"/>
      <c r="AV35" s="206"/>
      <c r="AW35" s="206"/>
      <c r="AX35" s="206"/>
      <c r="AY35" s="206"/>
      <c r="AZ35" s="206"/>
      <c r="BA35" s="206"/>
      <c r="BB35" s="206"/>
      <c r="BC35" s="206"/>
      <c r="BD35" s="206"/>
      <c r="BE35" s="206"/>
      <c r="BF35" s="206"/>
      <c r="BG35" s="206"/>
      <c r="BH35" s="206"/>
    </row>
    <row r="36" spans="1:60" outlineLevel="1" x14ac:dyDescent="0.25">
      <c r="A36" s="223"/>
      <c r="B36" s="224"/>
      <c r="C36" s="254" t="s">
        <v>1440</v>
      </c>
      <c r="D36" s="226"/>
      <c r="E36" s="227">
        <v>1.2</v>
      </c>
      <c r="F36" s="225"/>
      <c r="G36" s="225"/>
      <c r="H36" s="225"/>
      <c r="I36" s="225"/>
      <c r="J36" s="225"/>
      <c r="K36" s="225"/>
      <c r="L36" s="225"/>
      <c r="M36" s="225"/>
      <c r="N36" s="225"/>
      <c r="O36" s="225"/>
      <c r="P36" s="225"/>
      <c r="Q36" s="225"/>
      <c r="R36" s="225"/>
      <c r="S36" s="225"/>
      <c r="T36" s="225"/>
      <c r="U36" s="225"/>
      <c r="V36" s="225"/>
      <c r="W36" s="225"/>
      <c r="X36" s="206"/>
      <c r="Y36" s="206"/>
      <c r="Z36" s="206"/>
      <c r="AA36" s="206"/>
      <c r="AB36" s="206"/>
      <c r="AC36" s="206"/>
      <c r="AD36" s="206"/>
      <c r="AE36" s="206"/>
      <c r="AF36" s="206"/>
      <c r="AG36" s="206" t="s">
        <v>280</v>
      </c>
      <c r="AH36" s="206">
        <v>0</v>
      </c>
      <c r="AI36" s="206"/>
      <c r="AJ36" s="206"/>
      <c r="AK36" s="206"/>
      <c r="AL36" s="206"/>
      <c r="AM36" s="206"/>
      <c r="AN36" s="206"/>
      <c r="AO36" s="206"/>
      <c r="AP36" s="206"/>
      <c r="AQ36" s="206"/>
      <c r="AR36" s="206"/>
      <c r="AS36" s="206"/>
      <c r="AT36" s="206"/>
      <c r="AU36" s="206"/>
      <c r="AV36" s="206"/>
      <c r="AW36" s="206"/>
      <c r="AX36" s="206"/>
      <c r="AY36" s="206"/>
      <c r="AZ36" s="206"/>
      <c r="BA36" s="206"/>
      <c r="BB36" s="206"/>
      <c r="BC36" s="206"/>
      <c r="BD36" s="206"/>
      <c r="BE36" s="206"/>
      <c r="BF36" s="206"/>
      <c r="BG36" s="206"/>
      <c r="BH36" s="206"/>
    </row>
    <row r="37" spans="1:60" outlineLevel="1" x14ac:dyDescent="0.25">
      <c r="A37" s="223"/>
      <c r="B37" s="224"/>
      <c r="C37" s="254" t="s">
        <v>1441</v>
      </c>
      <c r="D37" s="226"/>
      <c r="E37" s="227">
        <v>1.2</v>
      </c>
      <c r="F37" s="225"/>
      <c r="G37" s="225"/>
      <c r="H37" s="225"/>
      <c r="I37" s="225"/>
      <c r="J37" s="225"/>
      <c r="K37" s="225"/>
      <c r="L37" s="225"/>
      <c r="M37" s="225"/>
      <c r="N37" s="225"/>
      <c r="O37" s="225"/>
      <c r="P37" s="225"/>
      <c r="Q37" s="225"/>
      <c r="R37" s="225"/>
      <c r="S37" s="225"/>
      <c r="T37" s="225"/>
      <c r="U37" s="225"/>
      <c r="V37" s="225"/>
      <c r="W37" s="225"/>
      <c r="X37" s="206"/>
      <c r="Y37" s="206"/>
      <c r="Z37" s="206"/>
      <c r="AA37" s="206"/>
      <c r="AB37" s="206"/>
      <c r="AC37" s="206"/>
      <c r="AD37" s="206"/>
      <c r="AE37" s="206"/>
      <c r="AF37" s="206"/>
      <c r="AG37" s="206" t="s">
        <v>280</v>
      </c>
      <c r="AH37" s="206">
        <v>0</v>
      </c>
      <c r="AI37" s="206"/>
      <c r="AJ37" s="206"/>
      <c r="AK37" s="206"/>
      <c r="AL37" s="206"/>
      <c r="AM37" s="206"/>
      <c r="AN37" s="206"/>
      <c r="AO37" s="206"/>
      <c r="AP37" s="206"/>
      <c r="AQ37" s="206"/>
      <c r="AR37" s="206"/>
      <c r="AS37" s="206"/>
      <c r="AT37" s="206"/>
      <c r="AU37" s="206"/>
      <c r="AV37" s="206"/>
      <c r="AW37" s="206"/>
      <c r="AX37" s="206"/>
      <c r="AY37" s="206"/>
      <c r="AZ37" s="206"/>
      <c r="BA37" s="206"/>
      <c r="BB37" s="206"/>
      <c r="BC37" s="206"/>
      <c r="BD37" s="206"/>
      <c r="BE37" s="206"/>
      <c r="BF37" s="206"/>
      <c r="BG37" s="206"/>
      <c r="BH37" s="206"/>
    </row>
    <row r="38" spans="1:60" outlineLevel="1" x14ac:dyDescent="0.25">
      <c r="A38" s="223"/>
      <c r="B38" s="224"/>
      <c r="C38" s="254" t="s">
        <v>1442</v>
      </c>
      <c r="D38" s="226"/>
      <c r="E38" s="227">
        <v>1.2</v>
      </c>
      <c r="F38" s="225"/>
      <c r="G38" s="225"/>
      <c r="H38" s="225"/>
      <c r="I38" s="225"/>
      <c r="J38" s="225"/>
      <c r="K38" s="225"/>
      <c r="L38" s="225"/>
      <c r="M38" s="225"/>
      <c r="N38" s="225"/>
      <c r="O38" s="225"/>
      <c r="P38" s="225"/>
      <c r="Q38" s="225"/>
      <c r="R38" s="225"/>
      <c r="S38" s="225"/>
      <c r="T38" s="225"/>
      <c r="U38" s="225"/>
      <c r="V38" s="225"/>
      <c r="W38" s="225"/>
      <c r="X38" s="206"/>
      <c r="Y38" s="206"/>
      <c r="Z38" s="206"/>
      <c r="AA38" s="206"/>
      <c r="AB38" s="206"/>
      <c r="AC38" s="206"/>
      <c r="AD38" s="206"/>
      <c r="AE38" s="206"/>
      <c r="AF38" s="206"/>
      <c r="AG38" s="206" t="s">
        <v>280</v>
      </c>
      <c r="AH38" s="206">
        <v>0</v>
      </c>
      <c r="AI38" s="206"/>
      <c r="AJ38" s="206"/>
      <c r="AK38" s="206"/>
      <c r="AL38" s="206"/>
      <c r="AM38" s="206"/>
      <c r="AN38" s="206"/>
      <c r="AO38" s="206"/>
      <c r="AP38" s="206"/>
      <c r="AQ38" s="206"/>
      <c r="AR38" s="206"/>
      <c r="AS38" s="206"/>
      <c r="AT38" s="206"/>
      <c r="AU38" s="206"/>
      <c r="AV38" s="206"/>
      <c r="AW38" s="206"/>
      <c r="AX38" s="206"/>
      <c r="AY38" s="206"/>
      <c r="AZ38" s="206"/>
      <c r="BA38" s="206"/>
      <c r="BB38" s="206"/>
      <c r="BC38" s="206"/>
      <c r="BD38" s="206"/>
      <c r="BE38" s="206"/>
      <c r="BF38" s="206"/>
      <c r="BG38" s="206"/>
      <c r="BH38" s="206"/>
    </row>
    <row r="39" spans="1:60" outlineLevel="1" x14ac:dyDescent="0.25">
      <c r="A39" s="223"/>
      <c r="B39" s="224"/>
      <c r="C39" s="254" t="s">
        <v>1443</v>
      </c>
      <c r="D39" s="226"/>
      <c r="E39" s="227">
        <v>3</v>
      </c>
      <c r="F39" s="225"/>
      <c r="G39" s="225"/>
      <c r="H39" s="225"/>
      <c r="I39" s="225"/>
      <c r="J39" s="225"/>
      <c r="K39" s="225"/>
      <c r="L39" s="225"/>
      <c r="M39" s="225"/>
      <c r="N39" s="225"/>
      <c r="O39" s="225"/>
      <c r="P39" s="225"/>
      <c r="Q39" s="225"/>
      <c r="R39" s="225"/>
      <c r="S39" s="225"/>
      <c r="T39" s="225"/>
      <c r="U39" s="225"/>
      <c r="V39" s="225"/>
      <c r="W39" s="225"/>
      <c r="X39" s="206"/>
      <c r="Y39" s="206"/>
      <c r="Z39" s="206"/>
      <c r="AA39" s="206"/>
      <c r="AB39" s="206"/>
      <c r="AC39" s="206"/>
      <c r="AD39" s="206"/>
      <c r="AE39" s="206"/>
      <c r="AF39" s="206"/>
      <c r="AG39" s="206" t="s">
        <v>280</v>
      </c>
      <c r="AH39" s="206">
        <v>0</v>
      </c>
      <c r="AI39" s="206"/>
      <c r="AJ39" s="206"/>
      <c r="AK39" s="206"/>
      <c r="AL39" s="206"/>
      <c r="AM39" s="206"/>
      <c r="AN39" s="206"/>
      <c r="AO39" s="206"/>
      <c r="AP39" s="206"/>
      <c r="AQ39" s="206"/>
      <c r="AR39" s="206"/>
      <c r="AS39" s="206"/>
      <c r="AT39" s="206"/>
      <c r="AU39" s="206"/>
      <c r="AV39" s="206"/>
      <c r="AW39" s="206"/>
      <c r="AX39" s="206"/>
      <c r="AY39" s="206"/>
      <c r="AZ39" s="206"/>
      <c r="BA39" s="206"/>
      <c r="BB39" s="206"/>
      <c r="BC39" s="206"/>
      <c r="BD39" s="206"/>
      <c r="BE39" s="206"/>
      <c r="BF39" s="206"/>
      <c r="BG39" s="206"/>
      <c r="BH39" s="206"/>
    </row>
    <row r="40" spans="1:60" outlineLevel="1" x14ac:dyDescent="0.25">
      <c r="A40" s="223"/>
      <c r="B40" s="224"/>
      <c r="C40" s="254" t="s">
        <v>1444</v>
      </c>
      <c r="D40" s="226"/>
      <c r="E40" s="227">
        <v>1.5</v>
      </c>
      <c r="F40" s="225"/>
      <c r="G40" s="225"/>
      <c r="H40" s="225"/>
      <c r="I40" s="225"/>
      <c r="J40" s="225"/>
      <c r="K40" s="225"/>
      <c r="L40" s="225"/>
      <c r="M40" s="225"/>
      <c r="N40" s="225"/>
      <c r="O40" s="225"/>
      <c r="P40" s="225"/>
      <c r="Q40" s="225"/>
      <c r="R40" s="225"/>
      <c r="S40" s="225"/>
      <c r="T40" s="225"/>
      <c r="U40" s="225"/>
      <c r="V40" s="225"/>
      <c r="W40" s="225"/>
      <c r="X40" s="206"/>
      <c r="Y40" s="206"/>
      <c r="Z40" s="206"/>
      <c r="AA40" s="206"/>
      <c r="AB40" s="206"/>
      <c r="AC40" s="206"/>
      <c r="AD40" s="206"/>
      <c r="AE40" s="206"/>
      <c r="AF40" s="206"/>
      <c r="AG40" s="206" t="s">
        <v>280</v>
      </c>
      <c r="AH40" s="206">
        <v>0</v>
      </c>
      <c r="AI40" s="206"/>
      <c r="AJ40" s="206"/>
      <c r="AK40" s="206"/>
      <c r="AL40" s="206"/>
      <c r="AM40" s="206"/>
      <c r="AN40" s="206"/>
      <c r="AO40" s="206"/>
      <c r="AP40" s="206"/>
      <c r="AQ40" s="206"/>
      <c r="AR40" s="206"/>
      <c r="AS40" s="206"/>
      <c r="AT40" s="206"/>
      <c r="AU40" s="206"/>
      <c r="AV40" s="206"/>
      <c r="AW40" s="206"/>
      <c r="AX40" s="206"/>
      <c r="AY40" s="206"/>
      <c r="AZ40" s="206"/>
      <c r="BA40" s="206"/>
      <c r="BB40" s="206"/>
      <c r="BC40" s="206"/>
      <c r="BD40" s="206"/>
      <c r="BE40" s="206"/>
      <c r="BF40" s="206"/>
      <c r="BG40" s="206"/>
      <c r="BH40" s="206"/>
    </row>
    <row r="41" spans="1:60" outlineLevel="1" x14ac:dyDescent="0.25">
      <c r="A41" s="223"/>
      <c r="B41" s="224"/>
      <c r="C41" s="254" t="s">
        <v>1445</v>
      </c>
      <c r="D41" s="226"/>
      <c r="E41" s="227">
        <v>1.5</v>
      </c>
      <c r="F41" s="225"/>
      <c r="G41" s="225"/>
      <c r="H41" s="225"/>
      <c r="I41" s="225"/>
      <c r="J41" s="225"/>
      <c r="K41" s="225"/>
      <c r="L41" s="225"/>
      <c r="M41" s="225"/>
      <c r="N41" s="225"/>
      <c r="O41" s="225"/>
      <c r="P41" s="225"/>
      <c r="Q41" s="225"/>
      <c r="R41" s="225"/>
      <c r="S41" s="225"/>
      <c r="T41" s="225"/>
      <c r="U41" s="225"/>
      <c r="V41" s="225"/>
      <c r="W41" s="225"/>
      <c r="X41" s="206"/>
      <c r="Y41" s="206"/>
      <c r="Z41" s="206"/>
      <c r="AA41" s="206"/>
      <c r="AB41" s="206"/>
      <c r="AC41" s="206"/>
      <c r="AD41" s="206"/>
      <c r="AE41" s="206"/>
      <c r="AF41" s="206"/>
      <c r="AG41" s="206" t="s">
        <v>280</v>
      </c>
      <c r="AH41" s="206">
        <v>0</v>
      </c>
      <c r="AI41" s="206"/>
      <c r="AJ41" s="206"/>
      <c r="AK41" s="206"/>
      <c r="AL41" s="206"/>
      <c r="AM41" s="206"/>
      <c r="AN41" s="206"/>
      <c r="AO41" s="206"/>
      <c r="AP41" s="206"/>
      <c r="AQ41" s="206"/>
      <c r="AR41" s="206"/>
      <c r="AS41" s="206"/>
      <c r="AT41" s="206"/>
      <c r="AU41" s="206"/>
      <c r="AV41" s="206"/>
      <c r="AW41" s="206"/>
      <c r="AX41" s="206"/>
      <c r="AY41" s="206"/>
      <c r="AZ41" s="206"/>
      <c r="BA41" s="206"/>
      <c r="BB41" s="206"/>
      <c r="BC41" s="206"/>
      <c r="BD41" s="206"/>
      <c r="BE41" s="206"/>
      <c r="BF41" s="206"/>
      <c r="BG41" s="206"/>
      <c r="BH41" s="206"/>
    </row>
    <row r="42" spans="1:60" outlineLevel="1" x14ac:dyDescent="0.25">
      <c r="A42" s="223"/>
      <c r="B42" s="224"/>
      <c r="C42" s="254" t="s">
        <v>1446</v>
      </c>
      <c r="D42" s="226"/>
      <c r="E42" s="227">
        <v>1.2</v>
      </c>
      <c r="F42" s="225"/>
      <c r="G42" s="225"/>
      <c r="H42" s="225"/>
      <c r="I42" s="225"/>
      <c r="J42" s="225"/>
      <c r="K42" s="225"/>
      <c r="L42" s="225"/>
      <c r="M42" s="225"/>
      <c r="N42" s="225"/>
      <c r="O42" s="225"/>
      <c r="P42" s="225"/>
      <c r="Q42" s="225"/>
      <c r="R42" s="225"/>
      <c r="S42" s="225"/>
      <c r="T42" s="225"/>
      <c r="U42" s="225"/>
      <c r="V42" s="225"/>
      <c r="W42" s="225"/>
      <c r="X42" s="206"/>
      <c r="Y42" s="206"/>
      <c r="Z42" s="206"/>
      <c r="AA42" s="206"/>
      <c r="AB42" s="206"/>
      <c r="AC42" s="206"/>
      <c r="AD42" s="206"/>
      <c r="AE42" s="206"/>
      <c r="AF42" s="206"/>
      <c r="AG42" s="206" t="s">
        <v>280</v>
      </c>
      <c r="AH42" s="206">
        <v>0</v>
      </c>
      <c r="AI42" s="206"/>
      <c r="AJ42" s="206"/>
      <c r="AK42" s="206"/>
      <c r="AL42" s="206"/>
      <c r="AM42" s="206"/>
      <c r="AN42" s="206"/>
      <c r="AO42" s="206"/>
      <c r="AP42" s="206"/>
      <c r="AQ42" s="206"/>
      <c r="AR42" s="206"/>
      <c r="AS42" s="206"/>
      <c r="AT42" s="206"/>
      <c r="AU42" s="206"/>
      <c r="AV42" s="206"/>
      <c r="AW42" s="206"/>
      <c r="AX42" s="206"/>
      <c r="AY42" s="206"/>
      <c r="AZ42" s="206"/>
      <c r="BA42" s="206"/>
      <c r="BB42" s="206"/>
      <c r="BC42" s="206"/>
      <c r="BD42" s="206"/>
      <c r="BE42" s="206"/>
      <c r="BF42" s="206"/>
      <c r="BG42" s="206"/>
      <c r="BH42" s="206"/>
    </row>
    <row r="43" spans="1:60" outlineLevel="1" x14ac:dyDescent="0.25">
      <c r="A43" s="223"/>
      <c r="B43" s="224"/>
      <c r="C43" s="254" t="s">
        <v>1447</v>
      </c>
      <c r="D43" s="226"/>
      <c r="E43" s="227">
        <v>0.9</v>
      </c>
      <c r="F43" s="225"/>
      <c r="G43" s="225"/>
      <c r="H43" s="225"/>
      <c r="I43" s="225"/>
      <c r="J43" s="225"/>
      <c r="K43" s="225"/>
      <c r="L43" s="225"/>
      <c r="M43" s="225"/>
      <c r="N43" s="225"/>
      <c r="O43" s="225"/>
      <c r="P43" s="225"/>
      <c r="Q43" s="225"/>
      <c r="R43" s="225"/>
      <c r="S43" s="225"/>
      <c r="T43" s="225"/>
      <c r="U43" s="225"/>
      <c r="V43" s="225"/>
      <c r="W43" s="225"/>
      <c r="X43" s="206"/>
      <c r="Y43" s="206"/>
      <c r="Z43" s="206"/>
      <c r="AA43" s="206"/>
      <c r="AB43" s="206"/>
      <c r="AC43" s="206"/>
      <c r="AD43" s="206"/>
      <c r="AE43" s="206"/>
      <c r="AF43" s="206"/>
      <c r="AG43" s="206" t="s">
        <v>280</v>
      </c>
      <c r="AH43" s="206">
        <v>0</v>
      </c>
      <c r="AI43" s="206"/>
      <c r="AJ43" s="206"/>
      <c r="AK43" s="206"/>
      <c r="AL43" s="206"/>
      <c r="AM43" s="206"/>
      <c r="AN43" s="206"/>
      <c r="AO43" s="206"/>
      <c r="AP43" s="206"/>
      <c r="AQ43" s="206"/>
      <c r="AR43" s="206"/>
      <c r="AS43" s="206"/>
      <c r="AT43" s="206"/>
      <c r="AU43" s="206"/>
      <c r="AV43" s="206"/>
      <c r="AW43" s="206"/>
      <c r="AX43" s="206"/>
      <c r="AY43" s="206"/>
      <c r="AZ43" s="206"/>
      <c r="BA43" s="206"/>
      <c r="BB43" s="206"/>
      <c r="BC43" s="206"/>
      <c r="BD43" s="206"/>
      <c r="BE43" s="206"/>
      <c r="BF43" s="206"/>
      <c r="BG43" s="206"/>
      <c r="BH43" s="206"/>
    </row>
    <row r="44" spans="1:60" outlineLevel="1" x14ac:dyDescent="0.25">
      <c r="A44" s="223"/>
      <c r="B44" s="224"/>
      <c r="C44" s="254" t="s">
        <v>1448</v>
      </c>
      <c r="D44" s="226"/>
      <c r="E44" s="227">
        <v>1.2</v>
      </c>
      <c r="F44" s="225"/>
      <c r="G44" s="225"/>
      <c r="H44" s="225"/>
      <c r="I44" s="225"/>
      <c r="J44" s="225"/>
      <c r="K44" s="225"/>
      <c r="L44" s="225"/>
      <c r="M44" s="225"/>
      <c r="N44" s="225"/>
      <c r="O44" s="225"/>
      <c r="P44" s="225"/>
      <c r="Q44" s="225"/>
      <c r="R44" s="225"/>
      <c r="S44" s="225"/>
      <c r="T44" s="225"/>
      <c r="U44" s="225"/>
      <c r="V44" s="225"/>
      <c r="W44" s="225"/>
      <c r="X44" s="206"/>
      <c r="Y44" s="206"/>
      <c r="Z44" s="206"/>
      <c r="AA44" s="206"/>
      <c r="AB44" s="206"/>
      <c r="AC44" s="206"/>
      <c r="AD44" s="206"/>
      <c r="AE44" s="206"/>
      <c r="AF44" s="206"/>
      <c r="AG44" s="206" t="s">
        <v>280</v>
      </c>
      <c r="AH44" s="206">
        <v>0</v>
      </c>
      <c r="AI44" s="206"/>
      <c r="AJ44" s="206"/>
      <c r="AK44" s="206"/>
      <c r="AL44" s="206"/>
      <c r="AM44" s="206"/>
      <c r="AN44" s="206"/>
      <c r="AO44" s="206"/>
      <c r="AP44" s="206"/>
      <c r="AQ44" s="206"/>
      <c r="AR44" s="206"/>
      <c r="AS44" s="206"/>
      <c r="AT44" s="206"/>
      <c r="AU44" s="206"/>
      <c r="AV44" s="206"/>
      <c r="AW44" s="206"/>
      <c r="AX44" s="206"/>
      <c r="AY44" s="206"/>
      <c r="AZ44" s="206"/>
      <c r="BA44" s="206"/>
      <c r="BB44" s="206"/>
      <c r="BC44" s="206"/>
      <c r="BD44" s="206"/>
      <c r="BE44" s="206"/>
      <c r="BF44" s="206"/>
      <c r="BG44" s="206"/>
      <c r="BH44" s="206"/>
    </row>
    <row r="45" spans="1:60" outlineLevel="1" x14ac:dyDescent="0.25">
      <c r="A45" s="223"/>
      <c r="B45" s="224"/>
      <c r="C45" s="254" t="s">
        <v>1449</v>
      </c>
      <c r="D45" s="226"/>
      <c r="E45" s="227">
        <v>1.2</v>
      </c>
      <c r="F45" s="225"/>
      <c r="G45" s="225"/>
      <c r="H45" s="225"/>
      <c r="I45" s="225"/>
      <c r="J45" s="225"/>
      <c r="K45" s="225"/>
      <c r="L45" s="225"/>
      <c r="M45" s="225"/>
      <c r="N45" s="225"/>
      <c r="O45" s="225"/>
      <c r="P45" s="225"/>
      <c r="Q45" s="225"/>
      <c r="R45" s="225"/>
      <c r="S45" s="225"/>
      <c r="T45" s="225"/>
      <c r="U45" s="225"/>
      <c r="V45" s="225"/>
      <c r="W45" s="225"/>
      <c r="X45" s="206"/>
      <c r="Y45" s="206"/>
      <c r="Z45" s="206"/>
      <c r="AA45" s="206"/>
      <c r="AB45" s="206"/>
      <c r="AC45" s="206"/>
      <c r="AD45" s="206"/>
      <c r="AE45" s="206"/>
      <c r="AF45" s="206"/>
      <c r="AG45" s="206" t="s">
        <v>280</v>
      </c>
      <c r="AH45" s="206">
        <v>0</v>
      </c>
      <c r="AI45" s="206"/>
      <c r="AJ45" s="206"/>
      <c r="AK45" s="206"/>
      <c r="AL45" s="206"/>
      <c r="AM45" s="206"/>
      <c r="AN45" s="206"/>
      <c r="AO45" s="206"/>
      <c r="AP45" s="206"/>
      <c r="AQ45" s="206"/>
      <c r="AR45" s="206"/>
      <c r="AS45" s="206"/>
      <c r="AT45" s="206"/>
      <c r="AU45" s="206"/>
      <c r="AV45" s="206"/>
      <c r="AW45" s="206"/>
      <c r="AX45" s="206"/>
      <c r="AY45" s="206"/>
      <c r="AZ45" s="206"/>
      <c r="BA45" s="206"/>
      <c r="BB45" s="206"/>
      <c r="BC45" s="206"/>
      <c r="BD45" s="206"/>
      <c r="BE45" s="206"/>
      <c r="BF45" s="206"/>
      <c r="BG45" s="206"/>
      <c r="BH45" s="206"/>
    </row>
    <row r="46" spans="1:60" outlineLevel="1" x14ac:dyDescent="0.25">
      <c r="A46" s="223"/>
      <c r="B46" s="224"/>
      <c r="C46" s="254" t="s">
        <v>1450</v>
      </c>
      <c r="D46" s="226"/>
      <c r="E46" s="227">
        <v>10.5</v>
      </c>
      <c r="F46" s="225"/>
      <c r="G46" s="225"/>
      <c r="H46" s="225"/>
      <c r="I46" s="225"/>
      <c r="J46" s="225"/>
      <c r="K46" s="225"/>
      <c r="L46" s="225"/>
      <c r="M46" s="225"/>
      <c r="N46" s="225"/>
      <c r="O46" s="225"/>
      <c r="P46" s="225"/>
      <c r="Q46" s="225"/>
      <c r="R46" s="225"/>
      <c r="S46" s="225"/>
      <c r="T46" s="225"/>
      <c r="U46" s="225"/>
      <c r="V46" s="225"/>
      <c r="W46" s="225"/>
      <c r="X46" s="206"/>
      <c r="Y46" s="206"/>
      <c r="Z46" s="206"/>
      <c r="AA46" s="206"/>
      <c r="AB46" s="206"/>
      <c r="AC46" s="206"/>
      <c r="AD46" s="206"/>
      <c r="AE46" s="206"/>
      <c r="AF46" s="206"/>
      <c r="AG46" s="206" t="s">
        <v>280</v>
      </c>
      <c r="AH46" s="206">
        <v>0</v>
      </c>
      <c r="AI46" s="206"/>
      <c r="AJ46" s="206"/>
      <c r="AK46" s="206"/>
      <c r="AL46" s="206"/>
      <c r="AM46" s="206"/>
      <c r="AN46" s="206"/>
      <c r="AO46" s="206"/>
      <c r="AP46" s="206"/>
      <c r="AQ46" s="206"/>
      <c r="AR46" s="206"/>
      <c r="AS46" s="206"/>
      <c r="AT46" s="206"/>
      <c r="AU46" s="206"/>
      <c r="AV46" s="206"/>
      <c r="AW46" s="206"/>
      <c r="AX46" s="206"/>
      <c r="AY46" s="206"/>
      <c r="AZ46" s="206"/>
      <c r="BA46" s="206"/>
      <c r="BB46" s="206"/>
      <c r="BC46" s="206"/>
      <c r="BD46" s="206"/>
      <c r="BE46" s="206"/>
      <c r="BF46" s="206"/>
      <c r="BG46" s="206"/>
      <c r="BH46" s="206"/>
    </row>
    <row r="47" spans="1:60" outlineLevel="1" x14ac:dyDescent="0.25">
      <c r="A47" s="223"/>
      <c r="B47" s="224"/>
      <c r="C47" s="254" t="s">
        <v>1451</v>
      </c>
      <c r="D47" s="226"/>
      <c r="E47" s="227">
        <v>0.5</v>
      </c>
      <c r="F47" s="225"/>
      <c r="G47" s="225"/>
      <c r="H47" s="225"/>
      <c r="I47" s="225"/>
      <c r="J47" s="225"/>
      <c r="K47" s="225"/>
      <c r="L47" s="225"/>
      <c r="M47" s="225"/>
      <c r="N47" s="225"/>
      <c r="O47" s="225"/>
      <c r="P47" s="225"/>
      <c r="Q47" s="225"/>
      <c r="R47" s="225"/>
      <c r="S47" s="225"/>
      <c r="T47" s="225"/>
      <c r="U47" s="225"/>
      <c r="V47" s="225"/>
      <c r="W47" s="225"/>
      <c r="X47" s="206"/>
      <c r="Y47" s="206"/>
      <c r="Z47" s="206"/>
      <c r="AA47" s="206"/>
      <c r="AB47" s="206"/>
      <c r="AC47" s="206"/>
      <c r="AD47" s="206"/>
      <c r="AE47" s="206"/>
      <c r="AF47" s="206"/>
      <c r="AG47" s="206" t="s">
        <v>280</v>
      </c>
      <c r="AH47" s="206">
        <v>0</v>
      </c>
      <c r="AI47" s="206"/>
      <c r="AJ47" s="206"/>
      <c r="AK47" s="206"/>
      <c r="AL47" s="206"/>
      <c r="AM47" s="206"/>
      <c r="AN47" s="206"/>
      <c r="AO47" s="206"/>
      <c r="AP47" s="206"/>
      <c r="AQ47" s="206"/>
      <c r="AR47" s="206"/>
      <c r="AS47" s="206"/>
      <c r="AT47" s="206"/>
      <c r="AU47" s="206"/>
      <c r="AV47" s="206"/>
      <c r="AW47" s="206"/>
      <c r="AX47" s="206"/>
      <c r="AY47" s="206"/>
      <c r="AZ47" s="206"/>
      <c r="BA47" s="206"/>
      <c r="BB47" s="206"/>
      <c r="BC47" s="206"/>
      <c r="BD47" s="206"/>
      <c r="BE47" s="206"/>
      <c r="BF47" s="206"/>
      <c r="BG47" s="206"/>
      <c r="BH47" s="206"/>
    </row>
    <row r="48" spans="1:60" outlineLevel="1" x14ac:dyDescent="0.25">
      <c r="A48" s="223"/>
      <c r="B48" s="224"/>
      <c r="C48" s="254" t="s">
        <v>1452</v>
      </c>
      <c r="D48" s="226"/>
      <c r="E48" s="227">
        <v>1.2</v>
      </c>
      <c r="F48" s="225"/>
      <c r="G48" s="225"/>
      <c r="H48" s="225"/>
      <c r="I48" s="225"/>
      <c r="J48" s="225"/>
      <c r="K48" s="225"/>
      <c r="L48" s="225"/>
      <c r="M48" s="225"/>
      <c r="N48" s="225"/>
      <c r="O48" s="225"/>
      <c r="P48" s="225"/>
      <c r="Q48" s="225"/>
      <c r="R48" s="225"/>
      <c r="S48" s="225"/>
      <c r="T48" s="225"/>
      <c r="U48" s="225"/>
      <c r="V48" s="225"/>
      <c r="W48" s="225"/>
      <c r="X48" s="206"/>
      <c r="Y48" s="206"/>
      <c r="Z48" s="206"/>
      <c r="AA48" s="206"/>
      <c r="AB48" s="206"/>
      <c r="AC48" s="206"/>
      <c r="AD48" s="206"/>
      <c r="AE48" s="206"/>
      <c r="AF48" s="206"/>
      <c r="AG48" s="206" t="s">
        <v>280</v>
      </c>
      <c r="AH48" s="206">
        <v>0</v>
      </c>
      <c r="AI48" s="206"/>
      <c r="AJ48" s="206"/>
      <c r="AK48" s="206"/>
      <c r="AL48" s="206"/>
      <c r="AM48" s="206"/>
      <c r="AN48" s="206"/>
      <c r="AO48" s="206"/>
      <c r="AP48" s="206"/>
      <c r="AQ48" s="206"/>
      <c r="AR48" s="206"/>
      <c r="AS48" s="206"/>
      <c r="AT48" s="206"/>
      <c r="AU48" s="206"/>
      <c r="AV48" s="206"/>
      <c r="AW48" s="206"/>
      <c r="AX48" s="206"/>
      <c r="AY48" s="206"/>
      <c r="AZ48" s="206"/>
      <c r="BA48" s="206"/>
      <c r="BB48" s="206"/>
      <c r="BC48" s="206"/>
      <c r="BD48" s="206"/>
      <c r="BE48" s="206"/>
      <c r="BF48" s="206"/>
      <c r="BG48" s="206"/>
      <c r="BH48" s="206"/>
    </row>
    <row r="49" spans="1:60" outlineLevel="1" x14ac:dyDescent="0.25">
      <c r="A49" s="223"/>
      <c r="B49" s="224"/>
      <c r="C49" s="254" t="s">
        <v>1432</v>
      </c>
      <c r="D49" s="226"/>
      <c r="E49" s="227">
        <v>2.4</v>
      </c>
      <c r="F49" s="225"/>
      <c r="G49" s="225"/>
      <c r="H49" s="225"/>
      <c r="I49" s="225"/>
      <c r="J49" s="225"/>
      <c r="K49" s="225"/>
      <c r="L49" s="225"/>
      <c r="M49" s="225"/>
      <c r="N49" s="225"/>
      <c r="O49" s="225"/>
      <c r="P49" s="225"/>
      <c r="Q49" s="225"/>
      <c r="R49" s="225"/>
      <c r="S49" s="225"/>
      <c r="T49" s="225"/>
      <c r="U49" s="225"/>
      <c r="V49" s="225"/>
      <c r="W49" s="225"/>
      <c r="X49" s="206"/>
      <c r="Y49" s="206"/>
      <c r="Z49" s="206"/>
      <c r="AA49" s="206"/>
      <c r="AB49" s="206"/>
      <c r="AC49" s="206"/>
      <c r="AD49" s="206"/>
      <c r="AE49" s="206"/>
      <c r="AF49" s="206"/>
      <c r="AG49" s="206" t="s">
        <v>280</v>
      </c>
      <c r="AH49" s="206">
        <v>0</v>
      </c>
      <c r="AI49" s="206"/>
      <c r="AJ49" s="206"/>
      <c r="AK49" s="206"/>
      <c r="AL49" s="206"/>
      <c r="AM49" s="206"/>
      <c r="AN49" s="206"/>
      <c r="AO49" s="206"/>
      <c r="AP49" s="206"/>
      <c r="AQ49" s="206"/>
      <c r="AR49" s="206"/>
      <c r="AS49" s="206"/>
      <c r="AT49" s="206"/>
      <c r="AU49" s="206"/>
      <c r="AV49" s="206"/>
      <c r="AW49" s="206"/>
      <c r="AX49" s="206"/>
      <c r="AY49" s="206"/>
      <c r="AZ49" s="206"/>
      <c r="BA49" s="206"/>
      <c r="BB49" s="206"/>
      <c r="BC49" s="206"/>
      <c r="BD49" s="206"/>
      <c r="BE49" s="206"/>
      <c r="BF49" s="206"/>
      <c r="BG49" s="206"/>
      <c r="BH49" s="206"/>
    </row>
    <row r="50" spans="1:60" outlineLevel="1" x14ac:dyDescent="0.25">
      <c r="A50" s="223"/>
      <c r="B50" s="224"/>
      <c r="C50" s="254" t="s">
        <v>1453</v>
      </c>
      <c r="D50" s="226"/>
      <c r="E50" s="227">
        <v>1.2</v>
      </c>
      <c r="F50" s="225"/>
      <c r="G50" s="225"/>
      <c r="H50" s="225"/>
      <c r="I50" s="225"/>
      <c r="J50" s="225"/>
      <c r="K50" s="225"/>
      <c r="L50" s="225"/>
      <c r="M50" s="225"/>
      <c r="N50" s="225"/>
      <c r="O50" s="225"/>
      <c r="P50" s="225"/>
      <c r="Q50" s="225"/>
      <c r="R50" s="225"/>
      <c r="S50" s="225"/>
      <c r="T50" s="225"/>
      <c r="U50" s="225"/>
      <c r="V50" s="225"/>
      <c r="W50" s="225"/>
      <c r="X50" s="206"/>
      <c r="Y50" s="206"/>
      <c r="Z50" s="206"/>
      <c r="AA50" s="206"/>
      <c r="AB50" s="206"/>
      <c r="AC50" s="206"/>
      <c r="AD50" s="206"/>
      <c r="AE50" s="206"/>
      <c r="AF50" s="206"/>
      <c r="AG50" s="206" t="s">
        <v>280</v>
      </c>
      <c r="AH50" s="206">
        <v>0</v>
      </c>
      <c r="AI50" s="206"/>
      <c r="AJ50" s="206"/>
      <c r="AK50" s="206"/>
      <c r="AL50" s="206"/>
      <c r="AM50" s="206"/>
      <c r="AN50" s="206"/>
      <c r="AO50" s="206"/>
      <c r="AP50" s="206"/>
      <c r="AQ50" s="206"/>
      <c r="AR50" s="206"/>
      <c r="AS50" s="206"/>
      <c r="AT50" s="206"/>
      <c r="AU50" s="206"/>
      <c r="AV50" s="206"/>
      <c r="AW50" s="206"/>
      <c r="AX50" s="206"/>
      <c r="AY50" s="206"/>
      <c r="AZ50" s="206"/>
      <c r="BA50" s="206"/>
      <c r="BB50" s="206"/>
      <c r="BC50" s="206"/>
      <c r="BD50" s="206"/>
      <c r="BE50" s="206"/>
      <c r="BF50" s="206"/>
      <c r="BG50" s="206"/>
      <c r="BH50" s="206"/>
    </row>
    <row r="51" spans="1:60" outlineLevel="1" x14ac:dyDescent="0.25">
      <c r="A51" s="223"/>
      <c r="B51" s="224"/>
      <c r="C51" s="254" t="s">
        <v>1454</v>
      </c>
      <c r="D51" s="226"/>
      <c r="E51" s="227">
        <v>3.6</v>
      </c>
      <c r="F51" s="225"/>
      <c r="G51" s="225"/>
      <c r="H51" s="225"/>
      <c r="I51" s="225"/>
      <c r="J51" s="225"/>
      <c r="K51" s="225"/>
      <c r="L51" s="225"/>
      <c r="M51" s="225"/>
      <c r="N51" s="225"/>
      <c r="O51" s="225"/>
      <c r="P51" s="225"/>
      <c r="Q51" s="225"/>
      <c r="R51" s="225"/>
      <c r="S51" s="225"/>
      <c r="T51" s="225"/>
      <c r="U51" s="225"/>
      <c r="V51" s="225"/>
      <c r="W51" s="225"/>
      <c r="X51" s="206"/>
      <c r="Y51" s="206"/>
      <c r="Z51" s="206"/>
      <c r="AA51" s="206"/>
      <c r="AB51" s="206"/>
      <c r="AC51" s="206"/>
      <c r="AD51" s="206"/>
      <c r="AE51" s="206"/>
      <c r="AF51" s="206"/>
      <c r="AG51" s="206" t="s">
        <v>280</v>
      </c>
      <c r="AH51" s="206">
        <v>0</v>
      </c>
      <c r="AI51" s="206"/>
      <c r="AJ51" s="206"/>
      <c r="AK51" s="206"/>
      <c r="AL51" s="206"/>
      <c r="AM51" s="206"/>
      <c r="AN51" s="206"/>
      <c r="AO51" s="206"/>
      <c r="AP51" s="206"/>
      <c r="AQ51" s="206"/>
      <c r="AR51" s="206"/>
      <c r="AS51" s="206"/>
      <c r="AT51" s="206"/>
      <c r="AU51" s="206"/>
      <c r="AV51" s="206"/>
      <c r="AW51" s="206"/>
      <c r="AX51" s="206"/>
      <c r="AY51" s="206"/>
      <c r="AZ51" s="206"/>
      <c r="BA51" s="206"/>
      <c r="BB51" s="206"/>
      <c r="BC51" s="206"/>
      <c r="BD51" s="206"/>
      <c r="BE51" s="206"/>
      <c r="BF51" s="206"/>
      <c r="BG51" s="206"/>
      <c r="BH51" s="206"/>
    </row>
    <row r="52" spans="1:60" x14ac:dyDescent="0.25">
      <c r="A52" s="231" t="s">
        <v>271</v>
      </c>
      <c r="B52" s="232" t="s">
        <v>226</v>
      </c>
      <c r="C52" s="252" t="s">
        <v>227</v>
      </c>
      <c r="D52" s="233"/>
      <c r="E52" s="234"/>
      <c r="F52" s="235"/>
      <c r="G52" s="235">
        <f>SUMIF(AG53:AG109,"&lt;&gt;NOR",G53:G109)</f>
        <v>0</v>
      </c>
      <c r="H52" s="235"/>
      <c r="I52" s="235">
        <f>SUM(I53:I109)</f>
        <v>0</v>
      </c>
      <c r="J52" s="235"/>
      <c r="K52" s="235">
        <f>SUM(K53:K109)</f>
        <v>0</v>
      </c>
      <c r="L52" s="235"/>
      <c r="M52" s="235">
        <f>SUM(M53:M109)</f>
        <v>0</v>
      </c>
      <c r="N52" s="235"/>
      <c r="O52" s="235">
        <f>SUM(O53:O109)</f>
        <v>1.25</v>
      </c>
      <c r="P52" s="235"/>
      <c r="Q52" s="236">
        <f>SUM(Q53:Q109)</f>
        <v>0</v>
      </c>
      <c r="R52" s="230"/>
      <c r="S52" s="230"/>
      <c r="T52" s="230"/>
      <c r="U52" s="230"/>
      <c r="V52" s="230">
        <f>SUM(V53:V109)</f>
        <v>173.23</v>
      </c>
      <c r="W52" s="230"/>
      <c r="AG52" t="s">
        <v>272</v>
      </c>
    </row>
    <row r="53" spans="1:60" ht="20.399999999999999" outlineLevel="1" x14ac:dyDescent="0.25">
      <c r="A53" s="237">
        <v>5</v>
      </c>
      <c r="B53" s="238" t="s">
        <v>1455</v>
      </c>
      <c r="C53" s="253" t="s">
        <v>1456</v>
      </c>
      <c r="D53" s="239" t="s">
        <v>370</v>
      </c>
      <c r="E53" s="240">
        <v>15.7</v>
      </c>
      <c r="F53" s="241"/>
      <c r="G53" s="242">
        <f>ROUND(E53*F53,2)</f>
        <v>0</v>
      </c>
      <c r="H53" s="241"/>
      <c r="I53" s="242">
        <f>ROUND(E53*H53,2)</f>
        <v>0</v>
      </c>
      <c r="J53" s="241"/>
      <c r="K53" s="242">
        <f>ROUND(E53*J53,2)</f>
        <v>0</v>
      </c>
      <c r="L53" s="242">
        <v>21</v>
      </c>
      <c r="M53" s="242">
        <f>G53*(1+L53/100)</f>
        <v>0</v>
      </c>
      <c r="N53" s="242">
        <v>5.5100000000000001E-3</v>
      </c>
      <c r="O53" s="242">
        <f>ROUND(E53*N53,2)</f>
        <v>0.09</v>
      </c>
      <c r="P53" s="242">
        <v>0</v>
      </c>
      <c r="Q53" s="243">
        <f>ROUND(E53*P53,2)</f>
        <v>0</v>
      </c>
      <c r="R53" s="225"/>
      <c r="S53" s="225" t="s">
        <v>276</v>
      </c>
      <c r="T53" s="225" t="s">
        <v>277</v>
      </c>
      <c r="U53" s="225">
        <v>0.42499999999999999</v>
      </c>
      <c r="V53" s="225">
        <f>ROUND(E53*U53,2)</f>
        <v>6.67</v>
      </c>
      <c r="W53" s="225"/>
      <c r="X53" s="206"/>
      <c r="Y53" s="206"/>
      <c r="Z53" s="206"/>
      <c r="AA53" s="206"/>
      <c r="AB53" s="206"/>
      <c r="AC53" s="206"/>
      <c r="AD53" s="206"/>
      <c r="AE53" s="206"/>
      <c r="AF53" s="206"/>
      <c r="AG53" s="206" t="s">
        <v>278</v>
      </c>
      <c r="AH53" s="206"/>
      <c r="AI53" s="206"/>
      <c r="AJ53" s="206"/>
      <c r="AK53" s="206"/>
      <c r="AL53" s="206"/>
      <c r="AM53" s="206"/>
      <c r="AN53" s="206"/>
      <c r="AO53" s="206"/>
      <c r="AP53" s="206"/>
      <c r="AQ53" s="206"/>
      <c r="AR53" s="206"/>
      <c r="AS53" s="206"/>
      <c r="AT53" s="206"/>
      <c r="AU53" s="206"/>
      <c r="AV53" s="206"/>
      <c r="AW53" s="206"/>
      <c r="AX53" s="206"/>
      <c r="AY53" s="206"/>
      <c r="AZ53" s="206"/>
      <c r="BA53" s="206"/>
      <c r="BB53" s="206"/>
      <c r="BC53" s="206"/>
      <c r="BD53" s="206"/>
      <c r="BE53" s="206"/>
      <c r="BF53" s="206"/>
      <c r="BG53" s="206"/>
      <c r="BH53" s="206"/>
    </row>
    <row r="54" spans="1:60" outlineLevel="1" x14ac:dyDescent="0.25">
      <c r="A54" s="223"/>
      <c r="B54" s="224"/>
      <c r="C54" s="254" t="s">
        <v>1457</v>
      </c>
      <c r="D54" s="226"/>
      <c r="E54" s="227">
        <v>1.8</v>
      </c>
      <c r="F54" s="225"/>
      <c r="G54" s="225"/>
      <c r="H54" s="225"/>
      <c r="I54" s="225"/>
      <c r="J54" s="225"/>
      <c r="K54" s="225"/>
      <c r="L54" s="225"/>
      <c r="M54" s="225"/>
      <c r="N54" s="225"/>
      <c r="O54" s="225"/>
      <c r="P54" s="225"/>
      <c r="Q54" s="225"/>
      <c r="R54" s="225"/>
      <c r="S54" s="225"/>
      <c r="T54" s="225"/>
      <c r="U54" s="225"/>
      <c r="V54" s="225"/>
      <c r="W54" s="225"/>
      <c r="X54" s="206"/>
      <c r="Y54" s="206"/>
      <c r="Z54" s="206"/>
      <c r="AA54" s="206"/>
      <c r="AB54" s="206"/>
      <c r="AC54" s="206"/>
      <c r="AD54" s="206"/>
      <c r="AE54" s="206"/>
      <c r="AF54" s="206"/>
      <c r="AG54" s="206" t="s">
        <v>280</v>
      </c>
      <c r="AH54" s="206">
        <v>0</v>
      </c>
      <c r="AI54" s="206"/>
      <c r="AJ54" s="206"/>
      <c r="AK54" s="206"/>
      <c r="AL54" s="206"/>
      <c r="AM54" s="206"/>
      <c r="AN54" s="206"/>
      <c r="AO54" s="206"/>
      <c r="AP54" s="206"/>
      <c r="AQ54" s="206"/>
      <c r="AR54" s="206"/>
      <c r="AS54" s="206"/>
      <c r="AT54" s="206"/>
      <c r="AU54" s="206"/>
      <c r="AV54" s="206"/>
      <c r="AW54" s="206"/>
      <c r="AX54" s="206"/>
      <c r="AY54" s="206"/>
      <c r="AZ54" s="206"/>
      <c r="BA54" s="206"/>
      <c r="BB54" s="206"/>
      <c r="BC54" s="206"/>
      <c r="BD54" s="206"/>
      <c r="BE54" s="206"/>
      <c r="BF54" s="206"/>
      <c r="BG54" s="206"/>
      <c r="BH54" s="206"/>
    </row>
    <row r="55" spans="1:60" outlineLevel="1" x14ac:dyDescent="0.25">
      <c r="A55" s="223"/>
      <c r="B55" s="224"/>
      <c r="C55" s="254" t="s">
        <v>1458</v>
      </c>
      <c r="D55" s="226"/>
      <c r="E55" s="227">
        <v>3</v>
      </c>
      <c r="F55" s="225"/>
      <c r="G55" s="225"/>
      <c r="H55" s="225"/>
      <c r="I55" s="225"/>
      <c r="J55" s="225"/>
      <c r="K55" s="225"/>
      <c r="L55" s="225"/>
      <c r="M55" s="225"/>
      <c r="N55" s="225"/>
      <c r="O55" s="225"/>
      <c r="P55" s="225"/>
      <c r="Q55" s="225"/>
      <c r="R55" s="225"/>
      <c r="S55" s="225"/>
      <c r="T55" s="225"/>
      <c r="U55" s="225"/>
      <c r="V55" s="225"/>
      <c r="W55" s="225"/>
      <c r="X55" s="206"/>
      <c r="Y55" s="206"/>
      <c r="Z55" s="206"/>
      <c r="AA55" s="206"/>
      <c r="AB55" s="206"/>
      <c r="AC55" s="206"/>
      <c r="AD55" s="206"/>
      <c r="AE55" s="206"/>
      <c r="AF55" s="206"/>
      <c r="AG55" s="206" t="s">
        <v>280</v>
      </c>
      <c r="AH55" s="206">
        <v>0</v>
      </c>
      <c r="AI55" s="206"/>
      <c r="AJ55" s="206"/>
      <c r="AK55" s="206"/>
      <c r="AL55" s="206"/>
      <c r="AM55" s="206"/>
      <c r="AN55" s="206"/>
      <c r="AO55" s="206"/>
      <c r="AP55" s="206"/>
      <c r="AQ55" s="206"/>
      <c r="AR55" s="206"/>
      <c r="AS55" s="206"/>
      <c r="AT55" s="206"/>
      <c r="AU55" s="206"/>
      <c r="AV55" s="206"/>
      <c r="AW55" s="206"/>
      <c r="AX55" s="206"/>
      <c r="AY55" s="206"/>
      <c r="AZ55" s="206"/>
      <c r="BA55" s="206"/>
      <c r="BB55" s="206"/>
      <c r="BC55" s="206"/>
      <c r="BD55" s="206"/>
      <c r="BE55" s="206"/>
      <c r="BF55" s="206"/>
      <c r="BG55" s="206"/>
      <c r="BH55" s="206"/>
    </row>
    <row r="56" spans="1:60" outlineLevel="1" x14ac:dyDescent="0.25">
      <c r="A56" s="223"/>
      <c r="B56" s="224"/>
      <c r="C56" s="254" t="s">
        <v>1459</v>
      </c>
      <c r="D56" s="226"/>
      <c r="E56" s="227">
        <v>1.7</v>
      </c>
      <c r="F56" s="225"/>
      <c r="G56" s="225"/>
      <c r="H56" s="225"/>
      <c r="I56" s="225"/>
      <c r="J56" s="225"/>
      <c r="K56" s="225"/>
      <c r="L56" s="225"/>
      <c r="M56" s="225"/>
      <c r="N56" s="225"/>
      <c r="O56" s="225"/>
      <c r="P56" s="225"/>
      <c r="Q56" s="225"/>
      <c r="R56" s="225"/>
      <c r="S56" s="225"/>
      <c r="T56" s="225"/>
      <c r="U56" s="225"/>
      <c r="V56" s="225"/>
      <c r="W56" s="225"/>
      <c r="X56" s="206"/>
      <c r="Y56" s="206"/>
      <c r="Z56" s="206"/>
      <c r="AA56" s="206"/>
      <c r="AB56" s="206"/>
      <c r="AC56" s="206"/>
      <c r="AD56" s="206"/>
      <c r="AE56" s="206"/>
      <c r="AF56" s="206"/>
      <c r="AG56" s="206" t="s">
        <v>280</v>
      </c>
      <c r="AH56" s="206">
        <v>0</v>
      </c>
      <c r="AI56" s="206"/>
      <c r="AJ56" s="206"/>
      <c r="AK56" s="206"/>
      <c r="AL56" s="206"/>
      <c r="AM56" s="206"/>
      <c r="AN56" s="206"/>
      <c r="AO56" s="206"/>
      <c r="AP56" s="206"/>
      <c r="AQ56" s="206"/>
      <c r="AR56" s="206"/>
      <c r="AS56" s="206"/>
      <c r="AT56" s="206"/>
      <c r="AU56" s="206"/>
      <c r="AV56" s="206"/>
      <c r="AW56" s="206"/>
      <c r="AX56" s="206"/>
      <c r="AY56" s="206"/>
      <c r="AZ56" s="206"/>
      <c r="BA56" s="206"/>
      <c r="BB56" s="206"/>
      <c r="BC56" s="206"/>
      <c r="BD56" s="206"/>
      <c r="BE56" s="206"/>
      <c r="BF56" s="206"/>
      <c r="BG56" s="206"/>
      <c r="BH56" s="206"/>
    </row>
    <row r="57" spans="1:60" outlineLevel="1" x14ac:dyDescent="0.25">
      <c r="A57" s="223"/>
      <c r="B57" s="224"/>
      <c r="C57" s="254" t="s">
        <v>1460</v>
      </c>
      <c r="D57" s="226"/>
      <c r="E57" s="227">
        <v>1.5</v>
      </c>
      <c r="F57" s="225"/>
      <c r="G57" s="225"/>
      <c r="H57" s="225"/>
      <c r="I57" s="225"/>
      <c r="J57" s="225"/>
      <c r="K57" s="225"/>
      <c r="L57" s="225"/>
      <c r="M57" s="225"/>
      <c r="N57" s="225"/>
      <c r="O57" s="225"/>
      <c r="P57" s="225"/>
      <c r="Q57" s="225"/>
      <c r="R57" s="225"/>
      <c r="S57" s="225"/>
      <c r="T57" s="225"/>
      <c r="U57" s="225"/>
      <c r="V57" s="225"/>
      <c r="W57" s="225"/>
      <c r="X57" s="206"/>
      <c r="Y57" s="206"/>
      <c r="Z57" s="206"/>
      <c r="AA57" s="206"/>
      <c r="AB57" s="206"/>
      <c r="AC57" s="206"/>
      <c r="AD57" s="206"/>
      <c r="AE57" s="206"/>
      <c r="AF57" s="206"/>
      <c r="AG57" s="206" t="s">
        <v>280</v>
      </c>
      <c r="AH57" s="206">
        <v>0</v>
      </c>
      <c r="AI57" s="206"/>
      <c r="AJ57" s="206"/>
      <c r="AK57" s="206"/>
      <c r="AL57" s="206"/>
      <c r="AM57" s="206"/>
      <c r="AN57" s="206"/>
      <c r="AO57" s="206"/>
      <c r="AP57" s="206"/>
      <c r="AQ57" s="206"/>
      <c r="AR57" s="206"/>
      <c r="AS57" s="206"/>
      <c r="AT57" s="206"/>
      <c r="AU57" s="206"/>
      <c r="AV57" s="206"/>
      <c r="AW57" s="206"/>
      <c r="AX57" s="206"/>
      <c r="AY57" s="206"/>
      <c r="AZ57" s="206"/>
      <c r="BA57" s="206"/>
      <c r="BB57" s="206"/>
      <c r="BC57" s="206"/>
      <c r="BD57" s="206"/>
      <c r="BE57" s="206"/>
      <c r="BF57" s="206"/>
      <c r="BG57" s="206"/>
      <c r="BH57" s="206"/>
    </row>
    <row r="58" spans="1:60" outlineLevel="1" x14ac:dyDescent="0.25">
      <c r="A58" s="223"/>
      <c r="B58" s="224"/>
      <c r="C58" s="254" t="s">
        <v>1461</v>
      </c>
      <c r="D58" s="226"/>
      <c r="E58" s="227">
        <v>3.6</v>
      </c>
      <c r="F58" s="225"/>
      <c r="G58" s="225"/>
      <c r="H58" s="225"/>
      <c r="I58" s="225"/>
      <c r="J58" s="225"/>
      <c r="K58" s="225"/>
      <c r="L58" s="225"/>
      <c r="M58" s="225"/>
      <c r="N58" s="225"/>
      <c r="O58" s="225"/>
      <c r="P58" s="225"/>
      <c r="Q58" s="225"/>
      <c r="R58" s="225"/>
      <c r="S58" s="225"/>
      <c r="T58" s="225"/>
      <c r="U58" s="225"/>
      <c r="V58" s="225"/>
      <c r="W58" s="225"/>
      <c r="X58" s="206"/>
      <c r="Y58" s="206"/>
      <c r="Z58" s="206"/>
      <c r="AA58" s="206"/>
      <c r="AB58" s="206"/>
      <c r="AC58" s="206"/>
      <c r="AD58" s="206"/>
      <c r="AE58" s="206"/>
      <c r="AF58" s="206"/>
      <c r="AG58" s="206" t="s">
        <v>280</v>
      </c>
      <c r="AH58" s="206">
        <v>0</v>
      </c>
      <c r="AI58" s="206"/>
      <c r="AJ58" s="206"/>
      <c r="AK58" s="206"/>
      <c r="AL58" s="206"/>
      <c r="AM58" s="206"/>
      <c r="AN58" s="206"/>
      <c r="AO58" s="206"/>
      <c r="AP58" s="206"/>
      <c r="AQ58" s="206"/>
      <c r="AR58" s="206"/>
      <c r="AS58" s="206"/>
      <c r="AT58" s="206"/>
      <c r="AU58" s="206"/>
      <c r="AV58" s="206"/>
      <c r="AW58" s="206"/>
      <c r="AX58" s="206"/>
      <c r="AY58" s="206"/>
      <c r="AZ58" s="206"/>
      <c r="BA58" s="206"/>
      <c r="BB58" s="206"/>
      <c r="BC58" s="206"/>
      <c r="BD58" s="206"/>
      <c r="BE58" s="206"/>
      <c r="BF58" s="206"/>
      <c r="BG58" s="206"/>
      <c r="BH58" s="206"/>
    </row>
    <row r="59" spans="1:60" outlineLevel="1" x14ac:dyDescent="0.25">
      <c r="A59" s="223"/>
      <c r="B59" s="224"/>
      <c r="C59" s="254" t="s">
        <v>1462</v>
      </c>
      <c r="D59" s="226"/>
      <c r="E59" s="227">
        <v>1.2</v>
      </c>
      <c r="F59" s="225"/>
      <c r="G59" s="225"/>
      <c r="H59" s="225"/>
      <c r="I59" s="225"/>
      <c r="J59" s="225"/>
      <c r="K59" s="225"/>
      <c r="L59" s="225"/>
      <c r="M59" s="225"/>
      <c r="N59" s="225"/>
      <c r="O59" s="225"/>
      <c r="P59" s="225"/>
      <c r="Q59" s="225"/>
      <c r="R59" s="225"/>
      <c r="S59" s="225"/>
      <c r="T59" s="225"/>
      <c r="U59" s="225"/>
      <c r="V59" s="225"/>
      <c r="W59" s="225"/>
      <c r="X59" s="206"/>
      <c r="Y59" s="206"/>
      <c r="Z59" s="206"/>
      <c r="AA59" s="206"/>
      <c r="AB59" s="206"/>
      <c r="AC59" s="206"/>
      <c r="AD59" s="206"/>
      <c r="AE59" s="206"/>
      <c r="AF59" s="206"/>
      <c r="AG59" s="206" t="s">
        <v>280</v>
      </c>
      <c r="AH59" s="206">
        <v>0</v>
      </c>
      <c r="AI59" s="206"/>
      <c r="AJ59" s="206"/>
      <c r="AK59" s="206"/>
      <c r="AL59" s="206"/>
      <c r="AM59" s="206"/>
      <c r="AN59" s="206"/>
      <c r="AO59" s="206"/>
      <c r="AP59" s="206"/>
      <c r="AQ59" s="206"/>
      <c r="AR59" s="206"/>
      <c r="AS59" s="206"/>
      <c r="AT59" s="206"/>
      <c r="AU59" s="206"/>
      <c r="AV59" s="206"/>
      <c r="AW59" s="206"/>
      <c r="AX59" s="206"/>
      <c r="AY59" s="206"/>
      <c r="AZ59" s="206"/>
      <c r="BA59" s="206"/>
      <c r="BB59" s="206"/>
      <c r="BC59" s="206"/>
      <c r="BD59" s="206"/>
      <c r="BE59" s="206"/>
      <c r="BF59" s="206"/>
      <c r="BG59" s="206"/>
      <c r="BH59" s="206"/>
    </row>
    <row r="60" spans="1:60" outlineLevel="1" x14ac:dyDescent="0.25">
      <c r="A60" s="223"/>
      <c r="B60" s="224"/>
      <c r="C60" s="254" t="s">
        <v>1463</v>
      </c>
      <c r="D60" s="226"/>
      <c r="E60" s="227">
        <v>2.4</v>
      </c>
      <c r="F60" s="225"/>
      <c r="G60" s="225"/>
      <c r="H60" s="225"/>
      <c r="I60" s="225"/>
      <c r="J60" s="225"/>
      <c r="K60" s="225"/>
      <c r="L60" s="225"/>
      <c r="M60" s="225"/>
      <c r="N60" s="225"/>
      <c r="O60" s="225"/>
      <c r="P60" s="225"/>
      <c r="Q60" s="225"/>
      <c r="R60" s="225"/>
      <c r="S60" s="225"/>
      <c r="T60" s="225"/>
      <c r="U60" s="225"/>
      <c r="V60" s="225"/>
      <c r="W60" s="225"/>
      <c r="X60" s="206"/>
      <c r="Y60" s="206"/>
      <c r="Z60" s="206"/>
      <c r="AA60" s="206"/>
      <c r="AB60" s="206"/>
      <c r="AC60" s="206"/>
      <c r="AD60" s="206"/>
      <c r="AE60" s="206"/>
      <c r="AF60" s="206"/>
      <c r="AG60" s="206" t="s">
        <v>280</v>
      </c>
      <c r="AH60" s="206">
        <v>0</v>
      </c>
      <c r="AI60" s="206"/>
      <c r="AJ60" s="206"/>
      <c r="AK60" s="206"/>
      <c r="AL60" s="206"/>
      <c r="AM60" s="206"/>
      <c r="AN60" s="206"/>
      <c r="AO60" s="206"/>
      <c r="AP60" s="206"/>
      <c r="AQ60" s="206"/>
      <c r="AR60" s="206"/>
      <c r="AS60" s="206"/>
      <c r="AT60" s="206"/>
      <c r="AU60" s="206"/>
      <c r="AV60" s="206"/>
      <c r="AW60" s="206"/>
      <c r="AX60" s="206"/>
      <c r="AY60" s="206"/>
      <c r="AZ60" s="206"/>
      <c r="BA60" s="206"/>
      <c r="BB60" s="206"/>
      <c r="BC60" s="206"/>
      <c r="BD60" s="206"/>
      <c r="BE60" s="206"/>
      <c r="BF60" s="206"/>
      <c r="BG60" s="206"/>
      <c r="BH60" s="206"/>
    </row>
    <row r="61" spans="1:60" outlineLevel="1" x14ac:dyDescent="0.25">
      <c r="A61" s="223"/>
      <c r="B61" s="224"/>
      <c r="C61" s="254" t="s">
        <v>1464</v>
      </c>
      <c r="D61" s="226"/>
      <c r="E61" s="227">
        <v>0.5</v>
      </c>
      <c r="F61" s="225"/>
      <c r="G61" s="225"/>
      <c r="H61" s="225"/>
      <c r="I61" s="225"/>
      <c r="J61" s="225"/>
      <c r="K61" s="225"/>
      <c r="L61" s="225"/>
      <c r="M61" s="225"/>
      <c r="N61" s="225"/>
      <c r="O61" s="225"/>
      <c r="P61" s="225"/>
      <c r="Q61" s="225"/>
      <c r="R61" s="225"/>
      <c r="S61" s="225"/>
      <c r="T61" s="225"/>
      <c r="U61" s="225"/>
      <c r="V61" s="225"/>
      <c r="W61" s="225"/>
      <c r="X61" s="206"/>
      <c r="Y61" s="206"/>
      <c r="Z61" s="206"/>
      <c r="AA61" s="206"/>
      <c r="AB61" s="206"/>
      <c r="AC61" s="206"/>
      <c r="AD61" s="206"/>
      <c r="AE61" s="206"/>
      <c r="AF61" s="206"/>
      <c r="AG61" s="206" t="s">
        <v>280</v>
      </c>
      <c r="AH61" s="206">
        <v>0</v>
      </c>
      <c r="AI61" s="206"/>
      <c r="AJ61" s="206"/>
      <c r="AK61" s="206"/>
      <c r="AL61" s="206"/>
      <c r="AM61" s="206"/>
      <c r="AN61" s="206"/>
      <c r="AO61" s="206"/>
      <c r="AP61" s="206"/>
      <c r="AQ61" s="206"/>
      <c r="AR61" s="206"/>
      <c r="AS61" s="206"/>
      <c r="AT61" s="206"/>
      <c r="AU61" s="206"/>
      <c r="AV61" s="206"/>
      <c r="AW61" s="206"/>
      <c r="AX61" s="206"/>
      <c r="AY61" s="206"/>
      <c r="AZ61" s="206"/>
      <c r="BA61" s="206"/>
      <c r="BB61" s="206"/>
      <c r="BC61" s="206"/>
      <c r="BD61" s="206"/>
      <c r="BE61" s="206"/>
      <c r="BF61" s="206"/>
      <c r="BG61" s="206"/>
      <c r="BH61" s="206"/>
    </row>
    <row r="62" spans="1:60" ht="20.399999999999999" outlineLevel="1" x14ac:dyDescent="0.25">
      <c r="A62" s="237">
        <v>6</v>
      </c>
      <c r="B62" s="238" t="s">
        <v>1465</v>
      </c>
      <c r="C62" s="253" t="s">
        <v>1466</v>
      </c>
      <c r="D62" s="239" t="s">
        <v>370</v>
      </c>
      <c r="E62" s="240">
        <v>8.1</v>
      </c>
      <c r="F62" s="241"/>
      <c r="G62" s="242">
        <f>ROUND(E62*F62,2)</f>
        <v>0</v>
      </c>
      <c r="H62" s="241"/>
      <c r="I62" s="242">
        <f>ROUND(E62*H62,2)</f>
        <v>0</v>
      </c>
      <c r="J62" s="241"/>
      <c r="K62" s="242">
        <f>ROUND(E62*J62,2)</f>
        <v>0</v>
      </c>
      <c r="L62" s="242">
        <v>21</v>
      </c>
      <c r="M62" s="242">
        <f>G62*(1+L62/100)</f>
        <v>0</v>
      </c>
      <c r="N62" s="242">
        <v>6.8100000000000001E-3</v>
      </c>
      <c r="O62" s="242">
        <f>ROUND(E62*N62,2)</f>
        <v>0.06</v>
      </c>
      <c r="P62" s="242">
        <v>0</v>
      </c>
      <c r="Q62" s="243">
        <f>ROUND(E62*P62,2)</f>
        <v>0</v>
      </c>
      <c r="R62" s="225"/>
      <c r="S62" s="225" t="s">
        <v>276</v>
      </c>
      <c r="T62" s="225" t="s">
        <v>277</v>
      </c>
      <c r="U62" s="225">
        <v>0.42499999999999999</v>
      </c>
      <c r="V62" s="225">
        <f>ROUND(E62*U62,2)</f>
        <v>3.44</v>
      </c>
      <c r="W62" s="225"/>
      <c r="X62" s="206"/>
      <c r="Y62" s="206"/>
      <c r="Z62" s="206"/>
      <c r="AA62" s="206"/>
      <c r="AB62" s="206"/>
      <c r="AC62" s="206"/>
      <c r="AD62" s="206"/>
      <c r="AE62" s="206"/>
      <c r="AF62" s="206"/>
      <c r="AG62" s="206" t="s">
        <v>278</v>
      </c>
      <c r="AH62" s="206"/>
      <c r="AI62" s="206"/>
      <c r="AJ62" s="206"/>
      <c r="AK62" s="206"/>
      <c r="AL62" s="206"/>
      <c r="AM62" s="206"/>
      <c r="AN62" s="206"/>
      <c r="AO62" s="206"/>
      <c r="AP62" s="206"/>
      <c r="AQ62" s="206"/>
      <c r="AR62" s="206"/>
      <c r="AS62" s="206"/>
      <c r="AT62" s="206"/>
      <c r="AU62" s="206"/>
      <c r="AV62" s="206"/>
      <c r="AW62" s="206"/>
      <c r="AX62" s="206"/>
      <c r="AY62" s="206"/>
      <c r="AZ62" s="206"/>
      <c r="BA62" s="206"/>
      <c r="BB62" s="206"/>
      <c r="BC62" s="206"/>
      <c r="BD62" s="206"/>
      <c r="BE62" s="206"/>
      <c r="BF62" s="206"/>
      <c r="BG62" s="206"/>
      <c r="BH62" s="206"/>
    </row>
    <row r="63" spans="1:60" outlineLevel="1" x14ac:dyDescent="0.25">
      <c r="A63" s="223"/>
      <c r="B63" s="224"/>
      <c r="C63" s="254" t="s">
        <v>1467</v>
      </c>
      <c r="D63" s="226"/>
      <c r="E63" s="227">
        <v>1.2</v>
      </c>
      <c r="F63" s="225"/>
      <c r="G63" s="225"/>
      <c r="H63" s="225"/>
      <c r="I63" s="225"/>
      <c r="J63" s="225"/>
      <c r="K63" s="225"/>
      <c r="L63" s="225"/>
      <c r="M63" s="225"/>
      <c r="N63" s="225"/>
      <c r="O63" s="225"/>
      <c r="P63" s="225"/>
      <c r="Q63" s="225"/>
      <c r="R63" s="225"/>
      <c r="S63" s="225"/>
      <c r="T63" s="225"/>
      <c r="U63" s="225"/>
      <c r="V63" s="225"/>
      <c r="W63" s="225"/>
      <c r="X63" s="206"/>
      <c r="Y63" s="206"/>
      <c r="Z63" s="206"/>
      <c r="AA63" s="206"/>
      <c r="AB63" s="206"/>
      <c r="AC63" s="206"/>
      <c r="AD63" s="206"/>
      <c r="AE63" s="206"/>
      <c r="AF63" s="206"/>
      <c r="AG63" s="206" t="s">
        <v>280</v>
      </c>
      <c r="AH63" s="206">
        <v>0</v>
      </c>
      <c r="AI63" s="206"/>
      <c r="AJ63" s="206"/>
      <c r="AK63" s="206"/>
      <c r="AL63" s="206"/>
      <c r="AM63" s="206"/>
      <c r="AN63" s="206"/>
      <c r="AO63" s="206"/>
      <c r="AP63" s="206"/>
      <c r="AQ63" s="206"/>
      <c r="AR63" s="206"/>
      <c r="AS63" s="206"/>
      <c r="AT63" s="206"/>
      <c r="AU63" s="206"/>
      <c r="AV63" s="206"/>
      <c r="AW63" s="206"/>
      <c r="AX63" s="206"/>
      <c r="AY63" s="206"/>
      <c r="AZ63" s="206"/>
      <c r="BA63" s="206"/>
      <c r="BB63" s="206"/>
      <c r="BC63" s="206"/>
      <c r="BD63" s="206"/>
      <c r="BE63" s="206"/>
      <c r="BF63" s="206"/>
      <c r="BG63" s="206"/>
      <c r="BH63" s="206"/>
    </row>
    <row r="64" spans="1:60" outlineLevel="1" x14ac:dyDescent="0.25">
      <c r="A64" s="223"/>
      <c r="B64" s="224"/>
      <c r="C64" s="254" t="s">
        <v>1468</v>
      </c>
      <c r="D64" s="226"/>
      <c r="E64" s="227">
        <v>1.2</v>
      </c>
      <c r="F64" s="225"/>
      <c r="G64" s="225"/>
      <c r="H64" s="225"/>
      <c r="I64" s="225"/>
      <c r="J64" s="225"/>
      <c r="K64" s="225"/>
      <c r="L64" s="225"/>
      <c r="M64" s="225"/>
      <c r="N64" s="225"/>
      <c r="O64" s="225"/>
      <c r="P64" s="225"/>
      <c r="Q64" s="225"/>
      <c r="R64" s="225"/>
      <c r="S64" s="225"/>
      <c r="T64" s="225"/>
      <c r="U64" s="225"/>
      <c r="V64" s="225"/>
      <c r="W64" s="225"/>
      <c r="X64" s="206"/>
      <c r="Y64" s="206"/>
      <c r="Z64" s="206"/>
      <c r="AA64" s="206"/>
      <c r="AB64" s="206"/>
      <c r="AC64" s="206"/>
      <c r="AD64" s="206"/>
      <c r="AE64" s="206"/>
      <c r="AF64" s="206"/>
      <c r="AG64" s="206" t="s">
        <v>280</v>
      </c>
      <c r="AH64" s="206">
        <v>0</v>
      </c>
      <c r="AI64" s="206"/>
      <c r="AJ64" s="206"/>
      <c r="AK64" s="206"/>
      <c r="AL64" s="206"/>
      <c r="AM64" s="206"/>
      <c r="AN64" s="206"/>
      <c r="AO64" s="206"/>
      <c r="AP64" s="206"/>
      <c r="AQ64" s="206"/>
      <c r="AR64" s="206"/>
      <c r="AS64" s="206"/>
      <c r="AT64" s="206"/>
      <c r="AU64" s="206"/>
      <c r="AV64" s="206"/>
      <c r="AW64" s="206"/>
      <c r="AX64" s="206"/>
      <c r="AY64" s="206"/>
      <c r="AZ64" s="206"/>
      <c r="BA64" s="206"/>
      <c r="BB64" s="206"/>
      <c r="BC64" s="206"/>
      <c r="BD64" s="206"/>
      <c r="BE64" s="206"/>
      <c r="BF64" s="206"/>
      <c r="BG64" s="206"/>
      <c r="BH64" s="206"/>
    </row>
    <row r="65" spans="1:60" outlineLevel="1" x14ac:dyDescent="0.25">
      <c r="A65" s="223"/>
      <c r="B65" s="224"/>
      <c r="C65" s="254" t="s">
        <v>1469</v>
      </c>
      <c r="D65" s="226"/>
      <c r="E65" s="227">
        <v>1.2</v>
      </c>
      <c r="F65" s="225"/>
      <c r="G65" s="225"/>
      <c r="H65" s="225"/>
      <c r="I65" s="225"/>
      <c r="J65" s="225"/>
      <c r="K65" s="225"/>
      <c r="L65" s="225"/>
      <c r="M65" s="225"/>
      <c r="N65" s="225"/>
      <c r="O65" s="225"/>
      <c r="P65" s="225"/>
      <c r="Q65" s="225"/>
      <c r="R65" s="225"/>
      <c r="S65" s="225"/>
      <c r="T65" s="225"/>
      <c r="U65" s="225"/>
      <c r="V65" s="225"/>
      <c r="W65" s="225"/>
      <c r="X65" s="206"/>
      <c r="Y65" s="206"/>
      <c r="Z65" s="206"/>
      <c r="AA65" s="206"/>
      <c r="AB65" s="206"/>
      <c r="AC65" s="206"/>
      <c r="AD65" s="206"/>
      <c r="AE65" s="206"/>
      <c r="AF65" s="206"/>
      <c r="AG65" s="206" t="s">
        <v>280</v>
      </c>
      <c r="AH65" s="206">
        <v>0</v>
      </c>
      <c r="AI65" s="206"/>
      <c r="AJ65" s="206"/>
      <c r="AK65" s="206"/>
      <c r="AL65" s="206"/>
      <c r="AM65" s="206"/>
      <c r="AN65" s="206"/>
      <c r="AO65" s="206"/>
      <c r="AP65" s="206"/>
      <c r="AQ65" s="206"/>
      <c r="AR65" s="206"/>
      <c r="AS65" s="206"/>
      <c r="AT65" s="206"/>
      <c r="AU65" s="206"/>
      <c r="AV65" s="206"/>
      <c r="AW65" s="206"/>
      <c r="AX65" s="206"/>
      <c r="AY65" s="206"/>
      <c r="AZ65" s="206"/>
      <c r="BA65" s="206"/>
      <c r="BB65" s="206"/>
      <c r="BC65" s="206"/>
      <c r="BD65" s="206"/>
      <c r="BE65" s="206"/>
      <c r="BF65" s="206"/>
      <c r="BG65" s="206"/>
      <c r="BH65" s="206"/>
    </row>
    <row r="66" spans="1:60" outlineLevel="1" x14ac:dyDescent="0.25">
      <c r="A66" s="223"/>
      <c r="B66" s="224"/>
      <c r="C66" s="254" t="s">
        <v>1470</v>
      </c>
      <c r="D66" s="226"/>
      <c r="E66" s="227">
        <v>1.2</v>
      </c>
      <c r="F66" s="225"/>
      <c r="G66" s="225"/>
      <c r="H66" s="225"/>
      <c r="I66" s="225"/>
      <c r="J66" s="225"/>
      <c r="K66" s="225"/>
      <c r="L66" s="225"/>
      <c r="M66" s="225"/>
      <c r="N66" s="225"/>
      <c r="O66" s="225"/>
      <c r="P66" s="225"/>
      <c r="Q66" s="225"/>
      <c r="R66" s="225"/>
      <c r="S66" s="225"/>
      <c r="T66" s="225"/>
      <c r="U66" s="225"/>
      <c r="V66" s="225"/>
      <c r="W66" s="225"/>
      <c r="X66" s="206"/>
      <c r="Y66" s="206"/>
      <c r="Z66" s="206"/>
      <c r="AA66" s="206"/>
      <c r="AB66" s="206"/>
      <c r="AC66" s="206"/>
      <c r="AD66" s="206"/>
      <c r="AE66" s="206"/>
      <c r="AF66" s="206"/>
      <c r="AG66" s="206" t="s">
        <v>280</v>
      </c>
      <c r="AH66" s="206">
        <v>0</v>
      </c>
      <c r="AI66" s="206"/>
      <c r="AJ66" s="206"/>
      <c r="AK66" s="206"/>
      <c r="AL66" s="206"/>
      <c r="AM66" s="206"/>
      <c r="AN66" s="206"/>
      <c r="AO66" s="206"/>
      <c r="AP66" s="206"/>
      <c r="AQ66" s="206"/>
      <c r="AR66" s="206"/>
      <c r="AS66" s="206"/>
      <c r="AT66" s="206"/>
      <c r="AU66" s="206"/>
      <c r="AV66" s="206"/>
      <c r="AW66" s="206"/>
      <c r="AX66" s="206"/>
      <c r="AY66" s="206"/>
      <c r="AZ66" s="206"/>
      <c r="BA66" s="206"/>
      <c r="BB66" s="206"/>
      <c r="BC66" s="206"/>
      <c r="BD66" s="206"/>
      <c r="BE66" s="206"/>
      <c r="BF66" s="206"/>
      <c r="BG66" s="206"/>
      <c r="BH66" s="206"/>
    </row>
    <row r="67" spans="1:60" outlineLevel="1" x14ac:dyDescent="0.25">
      <c r="A67" s="223"/>
      <c r="B67" s="224"/>
      <c r="C67" s="254" t="s">
        <v>1471</v>
      </c>
      <c r="D67" s="226"/>
      <c r="E67" s="227">
        <v>0.9</v>
      </c>
      <c r="F67" s="225"/>
      <c r="G67" s="225"/>
      <c r="H67" s="225"/>
      <c r="I67" s="225"/>
      <c r="J67" s="225"/>
      <c r="K67" s="225"/>
      <c r="L67" s="225"/>
      <c r="M67" s="225"/>
      <c r="N67" s="225"/>
      <c r="O67" s="225"/>
      <c r="P67" s="225"/>
      <c r="Q67" s="225"/>
      <c r="R67" s="225"/>
      <c r="S67" s="225"/>
      <c r="T67" s="225"/>
      <c r="U67" s="225"/>
      <c r="V67" s="225"/>
      <c r="W67" s="225"/>
      <c r="X67" s="206"/>
      <c r="Y67" s="206"/>
      <c r="Z67" s="206"/>
      <c r="AA67" s="206"/>
      <c r="AB67" s="206"/>
      <c r="AC67" s="206"/>
      <c r="AD67" s="206"/>
      <c r="AE67" s="206"/>
      <c r="AF67" s="206"/>
      <c r="AG67" s="206" t="s">
        <v>280</v>
      </c>
      <c r="AH67" s="206">
        <v>0</v>
      </c>
      <c r="AI67" s="206"/>
      <c r="AJ67" s="206"/>
      <c r="AK67" s="206"/>
      <c r="AL67" s="206"/>
      <c r="AM67" s="206"/>
      <c r="AN67" s="206"/>
      <c r="AO67" s="206"/>
      <c r="AP67" s="206"/>
      <c r="AQ67" s="206"/>
      <c r="AR67" s="206"/>
      <c r="AS67" s="206"/>
      <c r="AT67" s="206"/>
      <c r="AU67" s="206"/>
      <c r="AV67" s="206"/>
      <c r="AW67" s="206"/>
      <c r="AX67" s="206"/>
      <c r="AY67" s="206"/>
      <c r="AZ67" s="206"/>
      <c r="BA67" s="206"/>
      <c r="BB67" s="206"/>
      <c r="BC67" s="206"/>
      <c r="BD67" s="206"/>
      <c r="BE67" s="206"/>
      <c r="BF67" s="206"/>
      <c r="BG67" s="206"/>
      <c r="BH67" s="206"/>
    </row>
    <row r="68" spans="1:60" outlineLevel="1" x14ac:dyDescent="0.25">
      <c r="A68" s="223"/>
      <c r="B68" s="224"/>
      <c r="C68" s="254" t="s">
        <v>1472</v>
      </c>
      <c r="D68" s="226"/>
      <c r="E68" s="227">
        <v>1.2</v>
      </c>
      <c r="F68" s="225"/>
      <c r="G68" s="225"/>
      <c r="H68" s="225"/>
      <c r="I68" s="225"/>
      <c r="J68" s="225"/>
      <c r="K68" s="225"/>
      <c r="L68" s="225"/>
      <c r="M68" s="225"/>
      <c r="N68" s="225"/>
      <c r="O68" s="225"/>
      <c r="P68" s="225"/>
      <c r="Q68" s="225"/>
      <c r="R68" s="225"/>
      <c r="S68" s="225"/>
      <c r="T68" s="225"/>
      <c r="U68" s="225"/>
      <c r="V68" s="225"/>
      <c r="W68" s="225"/>
      <c r="X68" s="206"/>
      <c r="Y68" s="206"/>
      <c r="Z68" s="206"/>
      <c r="AA68" s="206"/>
      <c r="AB68" s="206"/>
      <c r="AC68" s="206"/>
      <c r="AD68" s="206"/>
      <c r="AE68" s="206"/>
      <c r="AF68" s="206"/>
      <c r="AG68" s="206" t="s">
        <v>280</v>
      </c>
      <c r="AH68" s="206">
        <v>0</v>
      </c>
      <c r="AI68" s="206"/>
      <c r="AJ68" s="206"/>
      <c r="AK68" s="206"/>
      <c r="AL68" s="206"/>
      <c r="AM68" s="206"/>
      <c r="AN68" s="206"/>
      <c r="AO68" s="206"/>
      <c r="AP68" s="206"/>
      <c r="AQ68" s="206"/>
      <c r="AR68" s="206"/>
      <c r="AS68" s="206"/>
      <c r="AT68" s="206"/>
      <c r="AU68" s="206"/>
      <c r="AV68" s="206"/>
      <c r="AW68" s="206"/>
      <c r="AX68" s="206"/>
      <c r="AY68" s="206"/>
      <c r="AZ68" s="206"/>
      <c r="BA68" s="206"/>
      <c r="BB68" s="206"/>
      <c r="BC68" s="206"/>
      <c r="BD68" s="206"/>
      <c r="BE68" s="206"/>
      <c r="BF68" s="206"/>
      <c r="BG68" s="206"/>
      <c r="BH68" s="206"/>
    </row>
    <row r="69" spans="1:60" outlineLevel="1" x14ac:dyDescent="0.25">
      <c r="A69" s="223"/>
      <c r="B69" s="224"/>
      <c r="C69" s="254" t="s">
        <v>1473</v>
      </c>
      <c r="D69" s="226"/>
      <c r="E69" s="227">
        <v>1.2</v>
      </c>
      <c r="F69" s="225"/>
      <c r="G69" s="225"/>
      <c r="H69" s="225"/>
      <c r="I69" s="225"/>
      <c r="J69" s="225"/>
      <c r="K69" s="225"/>
      <c r="L69" s="225"/>
      <c r="M69" s="225"/>
      <c r="N69" s="225"/>
      <c r="O69" s="225"/>
      <c r="P69" s="225"/>
      <c r="Q69" s="225"/>
      <c r="R69" s="225"/>
      <c r="S69" s="225"/>
      <c r="T69" s="225"/>
      <c r="U69" s="225"/>
      <c r="V69" s="225"/>
      <c r="W69" s="225"/>
      <c r="X69" s="206"/>
      <c r="Y69" s="206"/>
      <c r="Z69" s="206"/>
      <c r="AA69" s="206"/>
      <c r="AB69" s="206"/>
      <c r="AC69" s="206"/>
      <c r="AD69" s="206"/>
      <c r="AE69" s="206"/>
      <c r="AF69" s="206"/>
      <c r="AG69" s="206" t="s">
        <v>280</v>
      </c>
      <c r="AH69" s="206">
        <v>0</v>
      </c>
      <c r="AI69" s="206"/>
      <c r="AJ69" s="206"/>
      <c r="AK69" s="206"/>
      <c r="AL69" s="206"/>
      <c r="AM69" s="206"/>
      <c r="AN69" s="206"/>
      <c r="AO69" s="206"/>
      <c r="AP69" s="206"/>
      <c r="AQ69" s="206"/>
      <c r="AR69" s="206"/>
      <c r="AS69" s="206"/>
      <c r="AT69" s="206"/>
      <c r="AU69" s="206"/>
      <c r="AV69" s="206"/>
      <c r="AW69" s="206"/>
      <c r="AX69" s="206"/>
      <c r="AY69" s="206"/>
      <c r="AZ69" s="206"/>
      <c r="BA69" s="206"/>
      <c r="BB69" s="206"/>
      <c r="BC69" s="206"/>
      <c r="BD69" s="206"/>
      <c r="BE69" s="206"/>
      <c r="BF69" s="206"/>
      <c r="BG69" s="206"/>
      <c r="BH69" s="206"/>
    </row>
    <row r="70" spans="1:60" ht="20.399999999999999" outlineLevel="1" x14ac:dyDescent="0.25">
      <c r="A70" s="237">
        <v>7</v>
      </c>
      <c r="B70" s="238" t="s">
        <v>1474</v>
      </c>
      <c r="C70" s="253" t="s">
        <v>1475</v>
      </c>
      <c r="D70" s="239" t="s">
        <v>370</v>
      </c>
      <c r="E70" s="240">
        <v>15.395</v>
      </c>
      <c r="F70" s="241"/>
      <c r="G70" s="242">
        <f>ROUND(E70*F70,2)</f>
        <v>0</v>
      </c>
      <c r="H70" s="241"/>
      <c r="I70" s="242">
        <f>ROUND(E70*H70,2)</f>
        <v>0</v>
      </c>
      <c r="J70" s="241"/>
      <c r="K70" s="242">
        <f>ROUND(E70*J70,2)</f>
        <v>0</v>
      </c>
      <c r="L70" s="242">
        <v>21</v>
      </c>
      <c r="M70" s="242">
        <f>G70*(1+L70/100)</f>
        <v>0</v>
      </c>
      <c r="N70" s="242">
        <v>8.7600000000000004E-3</v>
      </c>
      <c r="O70" s="242">
        <f>ROUND(E70*N70,2)</f>
        <v>0.13</v>
      </c>
      <c r="P70" s="242">
        <v>0</v>
      </c>
      <c r="Q70" s="243">
        <f>ROUND(E70*P70,2)</f>
        <v>0</v>
      </c>
      <c r="R70" s="225"/>
      <c r="S70" s="225" t="s">
        <v>276</v>
      </c>
      <c r="T70" s="225" t="s">
        <v>277</v>
      </c>
      <c r="U70" s="225">
        <v>0.42499999999999999</v>
      </c>
      <c r="V70" s="225">
        <f>ROUND(E70*U70,2)</f>
        <v>6.54</v>
      </c>
      <c r="W70" s="225"/>
      <c r="X70" s="206"/>
      <c r="Y70" s="206"/>
      <c r="Z70" s="206"/>
      <c r="AA70" s="206"/>
      <c r="AB70" s="206"/>
      <c r="AC70" s="206"/>
      <c r="AD70" s="206"/>
      <c r="AE70" s="206"/>
      <c r="AF70" s="206"/>
      <c r="AG70" s="206" t="s">
        <v>278</v>
      </c>
      <c r="AH70" s="206"/>
      <c r="AI70" s="206"/>
      <c r="AJ70" s="206"/>
      <c r="AK70" s="206"/>
      <c r="AL70" s="206"/>
      <c r="AM70" s="206"/>
      <c r="AN70" s="206"/>
      <c r="AO70" s="206"/>
      <c r="AP70" s="206"/>
      <c r="AQ70" s="206"/>
      <c r="AR70" s="206"/>
      <c r="AS70" s="206"/>
      <c r="AT70" s="206"/>
      <c r="AU70" s="206"/>
      <c r="AV70" s="206"/>
      <c r="AW70" s="206"/>
      <c r="AX70" s="206"/>
      <c r="AY70" s="206"/>
      <c r="AZ70" s="206"/>
      <c r="BA70" s="206"/>
      <c r="BB70" s="206"/>
      <c r="BC70" s="206"/>
      <c r="BD70" s="206"/>
      <c r="BE70" s="206"/>
      <c r="BF70" s="206"/>
      <c r="BG70" s="206"/>
      <c r="BH70" s="206"/>
    </row>
    <row r="71" spans="1:60" outlineLevel="1" x14ac:dyDescent="0.25">
      <c r="A71" s="223"/>
      <c r="B71" s="224"/>
      <c r="C71" s="254" t="s">
        <v>1476</v>
      </c>
      <c r="D71" s="226"/>
      <c r="E71" s="227">
        <v>2.4</v>
      </c>
      <c r="F71" s="225"/>
      <c r="G71" s="225"/>
      <c r="H71" s="225"/>
      <c r="I71" s="225"/>
      <c r="J71" s="225"/>
      <c r="K71" s="225"/>
      <c r="L71" s="225"/>
      <c r="M71" s="225"/>
      <c r="N71" s="225"/>
      <c r="O71" s="225"/>
      <c r="P71" s="225"/>
      <c r="Q71" s="225"/>
      <c r="R71" s="225"/>
      <c r="S71" s="225"/>
      <c r="T71" s="225"/>
      <c r="U71" s="225"/>
      <c r="V71" s="225"/>
      <c r="W71" s="225"/>
      <c r="X71" s="206"/>
      <c r="Y71" s="206"/>
      <c r="Z71" s="206"/>
      <c r="AA71" s="206"/>
      <c r="AB71" s="206"/>
      <c r="AC71" s="206"/>
      <c r="AD71" s="206"/>
      <c r="AE71" s="206"/>
      <c r="AF71" s="206"/>
      <c r="AG71" s="206" t="s">
        <v>280</v>
      </c>
      <c r="AH71" s="206">
        <v>0</v>
      </c>
      <c r="AI71" s="206"/>
      <c r="AJ71" s="206"/>
      <c r="AK71" s="206"/>
      <c r="AL71" s="206"/>
      <c r="AM71" s="206"/>
      <c r="AN71" s="206"/>
      <c r="AO71" s="206"/>
      <c r="AP71" s="206"/>
      <c r="AQ71" s="206"/>
      <c r="AR71" s="206"/>
      <c r="AS71" s="206"/>
      <c r="AT71" s="206"/>
      <c r="AU71" s="206"/>
      <c r="AV71" s="206"/>
      <c r="AW71" s="206"/>
      <c r="AX71" s="206"/>
      <c r="AY71" s="206"/>
      <c r="AZ71" s="206"/>
      <c r="BA71" s="206"/>
      <c r="BB71" s="206"/>
      <c r="BC71" s="206"/>
      <c r="BD71" s="206"/>
      <c r="BE71" s="206"/>
      <c r="BF71" s="206"/>
      <c r="BG71" s="206"/>
      <c r="BH71" s="206"/>
    </row>
    <row r="72" spans="1:60" outlineLevel="1" x14ac:dyDescent="0.25">
      <c r="A72" s="223"/>
      <c r="B72" s="224"/>
      <c r="C72" s="254" t="s">
        <v>1477</v>
      </c>
      <c r="D72" s="226"/>
      <c r="E72" s="227">
        <v>1.5</v>
      </c>
      <c r="F72" s="225"/>
      <c r="G72" s="225"/>
      <c r="H72" s="225"/>
      <c r="I72" s="225"/>
      <c r="J72" s="225"/>
      <c r="K72" s="225"/>
      <c r="L72" s="225"/>
      <c r="M72" s="225"/>
      <c r="N72" s="225"/>
      <c r="O72" s="225"/>
      <c r="P72" s="225"/>
      <c r="Q72" s="225"/>
      <c r="R72" s="225"/>
      <c r="S72" s="225"/>
      <c r="T72" s="225"/>
      <c r="U72" s="225"/>
      <c r="V72" s="225"/>
      <c r="W72" s="225"/>
      <c r="X72" s="206"/>
      <c r="Y72" s="206"/>
      <c r="Z72" s="206"/>
      <c r="AA72" s="206"/>
      <c r="AB72" s="206"/>
      <c r="AC72" s="206"/>
      <c r="AD72" s="206"/>
      <c r="AE72" s="206"/>
      <c r="AF72" s="206"/>
      <c r="AG72" s="206" t="s">
        <v>280</v>
      </c>
      <c r="AH72" s="206">
        <v>0</v>
      </c>
      <c r="AI72" s="206"/>
      <c r="AJ72" s="206"/>
      <c r="AK72" s="206"/>
      <c r="AL72" s="206"/>
      <c r="AM72" s="206"/>
      <c r="AN72" s="206"/>
      <c r="AO72" s="206"/>
      <c r="AP72" s="206"/>
      <c r="AQ72" s="206"/>
      <c r="AR72" s="206"/>
      <c r="AS72" s="206"/>
      <c r="AT72" s="206"/>
      <c r="AU72" s="206"/>
      <c r="AV72" s="206"/>
      <c r="AW72" s="206"/>
      <c r="AX72" s="206"/>
      <c r="AY72" s="206"/>
      <c r="AZ72" s="206"/>
      <c r="BA72" s="206"/>
      <c r="BB72" s="206"/>
      <c r="BC72" s="206"/>
      <c r="BD72" s="206"/>
      <c r="BE72" s="206"/>
      <c r="BF72" s="206"/>
      <c r="BG72" s="206"/>
      <c r="BH72" s="206"/>
    </row>
    <row r="73" spans="1:60" outlineLevel="1" x14ac:dyDescent="0.25">
      <c r="A73" s="223"/>
      <c r="B73" s="224"/>
      <c r="C73" s="254" t="s">
        <v>1478</v>
      </c>
      <c r="D73" s="226"/>
      <c r="E73" s="227">
        <v>10.5</v>
      </c>
      <c r="F73" s="225"/>
      <c r="G73" s="225"/>
      <c r="H73" s="225"/>
      <c r="I73" s="225"/>
      <c r="J73" s="225"/>
      <c r="K73" s="225"/>
      <c r="L73" s="225"/>
      <c r="M73" s="225"/>
      <c r="N73" s="225"/>
      <c r="O73" s="225"/>
      <c r="P73" s="225"/>
      <c r="Q73" s="225"/>
      <c r="R73" s="225"/>
      <c r="S73" s="225"/>
      <c r="T73" s="225"/>
      <c r="U73" s="225"/>
      <c r="V73" s="225"/>
      <c r="W73" s="225"/>
      <c r="X73" s="206"/>
      <c r="Y73" s="206"/>
      <c r="Z73" s="206"/>
      <c r="AA73" s="206"/>
      <c r="AB73" s="206"/>
      <c r="AC73" s="206"/>
      <c r="AD73" s="206"/>
      <c r="AE73" s="206"/>
      <c r="AF73" s="206"/>
      <c r="AG73" s="206" t="s">
        <v>280</v>
      </c>
      <c r="AH73" s="206">
        <v>0</v>
      </c>
      <c r="AI73" s="206"/>
      <c r="AJ73" s="206"/>
      <c r="AK73" s="206"/>
      <c r="AL73" s="206"/>
      <c r="AM73" s="206"/>
      <c r="AN73" s="206"/>
      <c r="AO73" s="206"/>
      <c r="AP73" s="206"/>
      <c r="AQ73" s="206"/>
      <c r="AR73" s="206"/>
      <c r="AS73" s="206"/>
      <c r="AT73" s="206"/>
      <c r="AU73" s="206"/>
      <c r="AV73" s="206"/>
      <c r="AW73" s="206"/>
      <c r="AX73" s="206"/>
      <c r="AY73" s="206"/>
      <c r="AZ73" s="206"/>
      <c r="BA73" s="206"/>
      <c r="BB73" s="206"/>
      <c r="BC73" s="206"/>
      <c r="BD73" s="206"/>
      <c r="BE73" s="206"/>
      <c r="BF73" s="206"/>
      <c r="BG73" s="206"/>
      <c r="BH73" s="206"/>
    </row>
    <row r="74" spans="1:60" outlineLevel="1" x14ac:dyDescent="0.25">
      <c r="A74" s="223"/>
      <c r="B74" s="224"/>
      <c r="C74" s="254" t="s">
        <v>1479</v>
      </c>
      <c r="D74" s="226"/>
      <c r="E74" s="227">
        <v>0.995</v>
      </c>
      <c r="F74" s="225"/>
      <c r="G74" s="225"/>
      <c r="H74" s="225"/>
      <c r="I74" s="225"/>
      <c r="J74" s="225"/>
      <c r="K74" s="225"/>
      <c r="L74" s="225"/>
      <c r="M74" s="225"/>
      <c r="N74" s="225"/>
      <c r="O74" s="225"/>
      <c r="P74" s="225"/>
      <c r="Q74" s="225"/>
      <c r="R74" s="225"/>
      <c r="S74" s="225"/>
      <c r="T74" s="225"/>
      <c r="U74" s="225"/>
      <c r="V74" s="225"/>
      <c r="W74" s="225"/>
      <c r="X74" s="206"/>
      <c r="Y74" s="206"/>
      <c r="Z74" s="206"/>
      <c r="AA74" s="206"/>
      <c r="AB74" s="206"/>
      <c r="AC74" s="206"/>
      <c r="AD74" s="206"/>
      <c r="AE74" s="206"/>
      <c r="AF74" s="206"/>
      <c r="AG74" s="206" t="s">
        <v>280</v>
      </c>
      <c r="AH74" s="206">
        <v>0</v>
      </c>
      <c r="AI74" s="206"/>
      <c r="AJ74" s="206"/>
      <c r="AK74" s="206"/>
      <c r="AL74" s="206"/>
      <c r="AM74" s="206"/>
      <c r="AN74" s="206"/>
      <c r="AO74" s="206"/>
      <c r="AP74" s="206"/>
      <c r="AQ74" s="206"/>
      <c r="AR74" s="206"/>
      <c r="AS74" s="206"/>
      <c r="AT74" s="206"/>
      <c r="AU74" s="206"/>
      <c r="AV74" s="206"/>
      <c r="AW74" s="206"/>
      <c r="AX74" s="206"/>
      <c r="AY74" s="206"/>
      <c r="AZ74" s="206"/>
      <c r="BA74" s="206"/>
      <c r="BB74" s="206"/>
      <c r="BC74" s="206"/>
      <c r="BD74" s="206"/>
      <c r="BE74" s="206"/>
      <c r="BF74" s="206"/>
      <c r="BG74" s="206"/>
      <c r="BH74" s="206"/>
    </row>
    <row r="75" spans="1:60" outlineLevel="1" x14ac:dyDescent="0.25">
      <c r="A75" s="244">
        <v>8</v>
      </c>
      <c r="B75" s="245" t="s">
        <v>666</v>
      </c>
      <c r="C75" s="255" t="s">
        <v>667</v>
      </c>
      <c r="D75" s="246" t="s">
        <v>0</v>
      </c>
      <c r="E75" s="247">
        <v>1921.50848</v>
      </c>
      <c r="F75" s="248"/>
      <c r="G75" s="249">
        <f>ROUND(E75*F75,2)</f>
        <v>0</v>
      </c>
      <c r="H75" s="248"/>
      <c r="I75" s="249">
        <f>ROUND(E75*H75,2)</f>
        <v>0</v>
      </c>
      <c r="J75" s="248"/>
      <c r="K75" s="249">
        <f>ROUND(E75*J75,2)</f>
        <v>0</v>
      </c>
      <c r="L75" s="249">
        <v>21</v>
      </c>
      <c r="M75" s="249">
        <f>G75*(1+L75/100)</f>
        <v>0</v>
      </c>
      <c r="N75" s="249">
        <v>0</v>
      </c>
      <c r="O75" s="249">
        <f>ROUND(E75*N75,2)</f>
        <v>0</v>
      </c>
      <c r="P75" s="249">
        <v>0</v>
      </c>
      <c r="Q75" s="250">
        <f>ROUND(E75*P75,2)</f>
        <v>0</v>
      </c>
      <c r="R75" s="225"/>
      <c r="S75" s="225" t="s">
        <v>276</v>
      </c>
      <c r="T75" s="225" t="s">
        <v>277</v>
      </c>
      <c r="U75" s="225">
        <v>0</v>
      </c>
      <c r="V75" s="225">
        <f>ROUND(E75*U75,2)</f>
        <v>0</v>
      </c>
      <c r="W75" s="225"/>
      <c r="X75" s="206"/>
      <c r="Y75" s="206"/>
      <c r="Z75" s="206"/>
      <c r="AA75" s="206"/>
      <c r="AB75" s="206"/>
      <c r="AC75" s="206"/>
      <c r="AD75" s="206"/>
      <c r="AE75" s="206"/>
      <c r="AF75" s="206"/>
      <c r="AG75" s="206" t="s">
        <v>455</v>
      </c>
      <c r="AH75" s="206"/>
      <c r="AI75" s="206"/>
      <c r="AJ75" s="206"/>
      <c r="AK75" s="206"/>
      <c r="AL75" s="206"/>
      <c r="AM75" s="206"/>
      <c r="AN75" s="206"/>
      <c r="AO75" s="206"/>
      <c r="AP75" s="206"/>
      <c r="AQ75" s="206"/>
      <c r="AR75" s="206"/>
      <c r="AS75" s="206"/>
      <c r="AT75" s="206"/>
      <c r="AU75" s="206"/>
      <c r="AV75" s="206"/>
      <c r="AW75" s="206"/>
      <c r="AX75" s="206"/>
      <c r="AY75" s="206"/>
      <c r="AZ75" s="206"/>
      <c r="BA75" s="206"/>
      <c r="BB75" s="206"/>
      <c r="BC75" s="206"/>
      <c r="BD75" s="206"/>
      <c r="BE75" s="206"/>
      <c r="BF75" s="206"/>
      <c r="BG75" s="206"/>
      <c r="BH75" s="206"/>
    </row>
    <row r="76" spans="1:60" outlineLevel="1" x14ac:dyDescent="0.25">
      <c r="A76" s="237">
        <v>9</v>
      </c>
      <c r="B76" s="238" t="s">
        <v>1480</v>
      </c>
      <c r="C76" s="253" t="s">
        <v>1481</v>
      </c>
      <c r="D76" s="239" t="s">
        <v>333</v>
      </c>
      <c r="E76" s="240">
        <v>1</v>
      </c>
      <c r="F76" s="241"/>
      <c r="G76" s="242">
        <f>ROUND(E76*F76,2)</f>
        <v>0</v>
      </c>
      <c r="H76" s="241"/>
      <c r="I76" s="242">
        <f>ROUND(E76*H76,2)</f>
        <v>0</v>
      </c>
      <c r="J76" s="241"/>
      <c r="K76" s="242">
        <f>ROUND(E76*J76,2)</f>
        <v>0</v>
      </c>
      <c r="L76" s="242">
        <v>21</v>
      </c>
      <c r="M76" s="242">
        <f>G76*(1+L76/100)</f>
        <v>0</v>
      </c>
      <c r="N76" s="242">
        <v>2.5999999999999998E-4</v>
      </c>
      <c r="O76" s="242">
        <f>ROUND(E76*N76,2)</f>
        <v>0</v>
      </c>
      <c r="P76" s="242">
        <v>0</v>
      </c>
      <c r="Q76" s="243">
        <f>ROUND(E76*P76,2)</f>
        <v>0</v>
      </c>
      <c r="R76" s="225"/>
      <c r="S76" s="225" t="s">
        <v>289</v>
      </c>
      <c r="T76" s="225" t="s">
        <v>277</v>
      </c>
      <c r="U76" s="225">
        <v>4.2</v>
      </c>
      <c r="V76" s="225">
        <f>ROUND(E76*U76,2)</f>
        <v>4.2</v>
      </c>
      <c r="W76" s="225"/>
      <c r="X76" s="206"/>
      <c r="Y76" s="206"/>
      <c r="Z76" s="206"/>
      <c r="AA76" s="206"/>
      <c r="AB76" s="206"/>
      <c r="AC76" s="206"/>
      <c r="AD76" s="206"/>
      <c r="AE76" s="206"/>
      <c r="AF76" s="206"/>
      <c r="AG76" s="206" t="s">
        <v>659</v>
      </c>
      <c r="AH76" s="206"/>
      <c r="AI76" s="206"/>
      <c r="AJ76" s="206"/>
      <c r="AK76" s="206"/>
      <c r="AL76" s="206"/>
      <c r="AM76" s="206"/>
      <c r="AN76" s="206"/>
      <c r="AO76" s="206"/>
      <c r="AP76" s="206"/>
      <c r="AQ76" s="206"/>
      <c r="AR76" s="206"/>
      <c r="AS76" s="206"/>
      <c r="AT76" s="206"/>
      <c r="AU76" s="206"/>
      <c r="AV76" s="206"/>
      <c r="AW76" s="206"/>
      <c r="AX76" s="206"/>
      <c r="AY76" s="206"/>
      <c r="AZ76" s="206"/>
      <c r="BA76" s="206"/>
      <c r="BB76" s="206"/>
      <c r="BC76" s="206"/>
      <c r="BD76" s="206"/>
      <c r="BE76" s="206"/>
      <c r="BF76" s="206"/>
      <c r="BG76" s="206"/>
      <c r="BH76" s="206"/>
    </row>
    <row r="77" spans="1:60" outlineLevel="1" x14ac:dyDescent="0.25">
      <c r="A77" s="223"/>
      <c r="B77" s="224"/>
      <c r="C77" s="254" t="s">
        <v>1482</v>
      </c>
      <c r="D77" s="226"/>
      <c r="E77" s="227">
        <v>1</v>
      </c>
      <c r="F77" s="225"/>
      <c r="G77" s="225"/>
      <c r="H77" s="225"/>
      <c r="I77" s="225"/>
      <c r="J77" s="225"/>
      <c r="K77" s="225"/>
      <c r="L77" s="225"/>
      <c r="M77" s="225"/>
      <c r="N77" s="225"/>
      <c r="O77" s="225"/>
      <c r="P77" s="225"/>
      <c r="Q77" s="225"/>
      <c r="R77" s="225"/>
      <c r="S77" s="225"/>
      <c r="T77" s="225"/>
      <c r="U77" s="225"/>
      <c r="V77" s="225"/>
      <c r="W77" s="225"/>
      <c r="X77" s="206"/>
      <c r="Y77" s="206"/>
      <c r="Z77" s="206"/>
      <c r="AA77" s="206"/>
      <c r="AB77" s="206"/>
      <c r="AC77" s="206"/>
      <c r="AD77" s="206"/>
      <c r="AE77" s="206"/>
      <c r="AF77" s="206"/>
      <c r="AG77" s="206" t="s">
        <v>280</v>
      </c>
      <c r="AH77" s="206">
        <v>0</v>
      </c>
      <c r="AI77" s="206"/>
      <c r="AJ77" s="206"/>
      <c r="AK77" s="206"/>
      <c r="AL77" s="206"/>
      <c r="AM77" s="206"/>
      <c r="AN77" s="206"/>
      <c r="AO77" s="206"/>
      <c r="AP77" s="206"/>
      <c r="AQ77" s="206"/>
      <c r="AR77" s="206"/>
      <c r="AS77" s="206"/>
      <c r="AT77" s="206"/>
      <c r="AU77" s="206"/>
      <c r="AV77" s="206"/>
      <c r="AW77" s="206"/>
      <c r="AX77" s="206"/>
      <c r="AY77" s="206"/>
      <c r="AZ77" s="206"/>
      <c r="BA77" s="206"/>
      <c r="BB77" s="206"/>
      <c r="BC77" s="206"/>
      <c r="BD77" s="206"/>
      <c r="BE77" s="206"/>
      <c r="BF77" s="206"/>
      <c r="BG77" s="206"/>
      <c r="BH77" s="206"/>
    </row>
    <row r="78" spans="1:60" outlineLevel="1" x14ac:dyDescent="0.25">
      <c r="A78" s="237">
        <v>10</v>
      </c>
      <c r="B78" s="238" t="s">
        <v>1483</v>
      </c>
      <c r="C78" s="253" t="s">
        <v>1484</v>
      </c>
      <c r="D78" s="239" t="s">
        <v>370</v>
      </c>
      <c r="E78" s="240">
        <v>181.4</v>
      </c>
      <c r="F78" s="241"/>
      <c r="G78" s="242">
        <f>ROUND(E78*F78,2)</f>
        <v>0</v>
      </c>
      <c r="H78" s="241"/>
      <c r="I78" s="242">
        <f>ROUND(E78*H78,2)</f>
        <v>0</v>
      </c>
      <c r="J78" s="241"/>
      <c r="K78" s="242">
        <f>ROUND(E78*J78,2)</f>
        <v>0</v>
      </c>
      <c r="L78" s="242">
        <v>21</v>
      </c>
      <c r="M78" s="242">
        <f>G78*(1+L78/100)</f>
        <v>0</v>
      </c>
      <c r="N78" s="242">
        <v>5.0000000000000002E-5</v>
      </c>
      <c r="O78" s="242">
        <f>ROUND(E78*N78,2)</f>
        <v>0.01</v>
      </c>
      <c r="P78" s="242">
        <v>0</v>
      </c>
      <c r="Q78" s="243">
        <f>ROUND(E78*P78,2)</f>
        <v>0</v>
      </c>
      <c r="R78" s="225"/>
      <c r="S78" s="225" t="s">
        <v>289</v>
      </c>
      <c r="T78" s="225" t="s">
        <v>277</v>
      </c>
      <c r="U78" s="225">
        <v>0.84</v>
      </c>
      <c r="V78" s="225">
        <f>ROUND(E78*U78,2)</f>
        <v>152.38</v>
      </c>
      <c r="W78" s="225"/>
      <c r="X78" s="206"/>
      <c r="Y78" s="206"/>
      <c r="Z78" s="206"/>
      <c r="AA78" s="206"/>
      <c r="AB78" s="206"/>
      <c r="AC78" s="206"/>
      <c r="AD78" s="206"/>
      <c r="AE78" s="206"/>
      <c r="AF78" s="206"/>
      <c r="AG78" s="206" t="s">
        <v>659</v>
      </c>
      <c r="AH78" s="206"/>
      <c r="AI78" s="206"/>
      <c r="AJ78" s="206"/>
      <c r="AK78" s="206"/>
      <c r="AL78" s="206"/>
      <c r="AM78" s="206"/>
      <c r="AN78" s="206"/>
      <c r="AO78" s="206"/>
      <c r="AP78" s="206"/>
      <c r="AQ78" s="206"/>
      <c r="AR78" s="206"/>
      <c r="AS78" s="206"/>
      <c r="AT78" s="206"/>
      <c r="AU78" s="206"/>
      <c r="AV78" s="206"/>
      <c r="AW78" s="206"/>
      <c r="AX78" s="206"/>
      <c r="AY78" s="206"/>
      <c r="AZ78" s="206"/>
      <c r="BA78" s="206"/>
      <c r="BB78" s="206"/>
      <c r="BC78" s="206"/>
      <c r="BD78" s="206"/>
      <c r="BE78" s="206"/>
      <c r="BF78" s="206"/>
      <c r="BG78" s="206"/>
      <c r="BH78" s="206"/>
    </row>
    <row r="79" spans="1:60" ht="20.399999999999999" outlineLevel="1" x14ac:dyDescent="0.25">
      <c r="A79" s="223"/>
      <c r="B79" s="224"/>
      <c r="C79" s="254" t="s">
        <v>1485</v>
      </c>
      <c r="D79" s="226"/>
      <c r="E79" s="227">
        <v>35.6</v>
      </c>
      <c r="F79" s="225"/>
      <c r="G79" s="225"/>
      <c r="H79" s="225"/>
      <c r="I79" s="225"/>
      <c r="J79" s="225"/>
      <c r="K79" s="225"/>
      <c r="L79" s="225"/>
      <c r="M79" s="225"/>
      <c r="N79" s="225"/>
      <c r="O79" s="225"/>
      <c r="P79" s="225"/>
      <c r="Q79" s="225"/>
      <c r="R79" s="225"/>
      <c r="S79" s="225"/>
      <c r="T79" s="225"/>
      <c r="U79" s="225"/>
      <c r="V79" s="225"/>
      <c r="W79" s="225"/>
      <c r="X79" s="206"/>
      <c r="Y79" s="206"/>
      <c r="Z79" s="206"/>
      <c r="AA79" s="206"/>
      <c r="AB79" s="206"/>
      <c r="AC79" s="206"/>
      <c r="AD79" s="206"/>
      <c r="AE79" s="206"/>
      <c r="AF79" s="206"/>
      <c r="AG79" s="206" t="s">
        <v>280</v>
      </c>
      <c r="AH79" s="206">
        <v>0</v>
      </c>
      <c r="AI79" s="206"/>
      <c r="AJ79" s="206"/>
      <c r="AK79" s="206"/>
      <c r="AL79" s="206"/>
      <c r="AM79" s="206"/>
      <c r="AN79" s="206"/>
      <c r="AO79" s="206"/>
      <c r="AP79" s="206"/>
      <c r="AQ79" s="206"/>
      <c r="AR79" s="206"/>
      <c r="AS79" s="206"/>
      <c r="AT79" s="206"/>
      <c r="AU79" s="206"/>
      <c r="AV79" s="206"/>
      <c r="AW79" s="206"/>
      <c r="AX79" s="206"/>
      <c r="AY79" s="206"/>
      <c r="AZ79" s="206"/>
      <c r="BA79" s="206"/>
      <c r="BB79" s="206"/>
      <c r="BC79" s="206"/>
      <c r="BD79" s="206"/>
      <c r="BE79" s="206"/>
      <c r="BF79" s="206"/>
      <c r="BG79" s="206"/>
      <c r="BH79" s="206"/>
    </row>
    <row r="80" spans="1:60" ht="20.399999999999999" outlineLevel="1" x14ac:dyDescent="0.25">
      <c r="A80" s="223"/>
      <c r="B80" s="224"/>
      <c r="C80" s="254" t="s">
        <v>1486</v>
      </c>
      <c r="D80" s="226"/>
      <c r="E80" s="227">
        <v>112.2</v>
      </c>
      <c r="F80" s="225"/>
      <c r="G80" s="225"/>
      <c r="H80" s="225"/>
      <c r="I80" s="225"/>
      <c r="J80" s="225"/>
      <c r="K80" s="225"/>
      <c r="L80" s="225"/>
      <c r="M80" s="225"/>
      <c r="N80" s="225"/>
      <c r="O80" s="225"/>
      <c r="P80" s="225"/>
      <c r="Q80" s="225"/>
      <c r="R80" s="225"/>
      <c r="S80" s="225"/>
      <c r="T80" s="225"/>
      <c r="U80" s="225"/>
      <c r="V80" s="225"/>
      <c r="W80" s="225"/>
      <c r="X80" s="206"/>
      <c r="Y80" s="206"/>
      <c r="Z80" s="206"/>
      <c r="AA80" s="206"/>
      <c r="AB80" s="206"/>
      <c r="AC80" s="206"/>
      <c r="AD80" s="206"/>
      <c r="AE80" s="206"/>
      <c r="AF80" s="206"/>
      <c r="AG80" s="206" t="s">
        <v>280</v>
      </c>
      <c r="AH80" s="206">
        <v>0</v>
      </c>
      <c r="AI80" s="206"/>
      <c r="AJ80" s="206"/>
      <c r="AK80" s="206"/>
      <c r="AL80" s="206"/>
      <c r="AM80" s="206"/>
      <c r="AN80" s="206"/>
      <c r="AO80" s="206"/>
      <c r="AP80" s="206"/>
      <c r="AQ80" s="206"/>
      <c r="AR80" s="206"/>
      <c r="AS80" s="206"/>
      <c r="AT80" s="206"/>
      <c r="AU80" s="206"/>
      <c r="AV80" s="206"/>
      <c r="AW80" s="206"/>
      <c r="AX80" s="206"/>
      <c r="AY80" s="206"/>
      <c r="AZ80" s="206"/>
      <c r="BA80" s="206"/>
      <c r="BB80" s="206"/>
      <c r="BC80" s="206"/>
      <c r="BD80" s="206"/>
      <c r="BE80" s="206"/>
      <c r="BF80" s="206"/>
      <c r="BG80" s="206"/>
      <c r="BH80" s="206"/>
    </row>
    <row r="81" spans="1:60" outlineLevel="1" x14ac:dyDescent="0.25">
      <c r="A81" s="223"/>
      <c r="B81" s="224"/>
      <c r="C81" s="254" t="s">
        <v>1487</v>
      </c>
      <c r="D81" s="226"/>
      <c r="E81" s="227">
        <v>27</v>
      </c>
      <c r="F81" s="225"/>
      <c r="G81" s="225"/>
      <c r="H81" s="225"/>
      <c r="I81" s="225"/>
      <c r="J81" s="225"/>
      <c r="K81" s="225"/>
      <c r="L81" s="225"/>
      <c r="M81" s="225"/>
      <c r="N81" s="225"/>
      <c r="O81" s="225"/>
      <c r="P81" s="225"/>
      <c r="Q81" s="225"/>
      <c r="R81" s="225"/>
      <c r="S81" s="225"/>
      <c r="T81" s="225"/>
      <c r="U81" s="225"/>
      <c r="V81" s="225"/>
      <c r="W81" s="225"/>
      <c r="X81" s="206"/>
      <c r="Y81" s="206"/>
      <c r="Z81" s="206"/>
      <c r="AA81" s="206"/>
      <c r="AB81" s="206"/>
      <c r="AC81" s="206"/>
      <c r="AD81" s="206"/>
      <c r="AE81" s="206"/>
      <c r="AF81" s="206"/>
      <c r="AG81" s="206" t="s">
        <v>280</v>
      </c>
      <c r="AH81" s="206">
        <v>0</v>
      </c>
      <c r="AI81" s="206"/>
      <c r="AJ81" s="206"/>
      <c r="AK81" s="206"/>
      <c r="AL81" s="206"/>
      <c r="AM81" s="206"/>
      <c r="AN81" s="206"/>
      <c r="AO81" s="206"/>
      <c r="AP81" s="206"/>
      <c r="AQ81" s="206"/>
      <c r="AR81" s="206"/>
      <c r="AS81" s="206"/>
      <c r="AT81" s="206"/>
      <c r="AU81" s="206"/>
      <c r="AV81" s="206"/>
      <c r="AW81" s="206"/>
      <c r="AX81" s="206"/>
      <c r="AY81" s="206"/>
      <c r="AZ81" s="206"/>
      <c r="BA81" s="206"/>
      <c r="BB81" s="206"/>
      <c r="BC81" s="206"/>
      <c r="BD81" s="206"/>
      <c r="BE81" s="206"/>
      <c r="BF81" s="206"/>
      <c r="BG81" s="206"/>
      <c r="BH81" s="206"/>
    </row>
    <row r="82" spans="1:60" outlineLevel="1" x14ac:dyDescent="0.25">
      <c r="A82" s="223"/>
      <c r="B82" s="224"/>
      <c r="C82" s="254" t="s">
        <v>1488</v>
      </c>
      <c r="D82" s="226"/>
      <c r="E82" s="227">
        <v>6.6</v>
      </c>
      <c r="F82" s="225"/>
      <c r="G82" s="225"/>
      <c r="H82" s="225"/>
      <c r="I82" s="225"/>
      <c r="J82" s="225"/>
      <c r="K82" s="225"/>
      <c r="L82" s="225"/>
      <c r="M82" s="225"/>
      <c r="N82" s="225"/>
      <c r="O82" s="225"/>
      <c r="P82" s="225"/>
      <c r="Q82" s="225"/>
      <c r="R82" s="225"/>
      <c r="S82" s="225"/>
      <c r="T82" s="225"/>
      <c r="U82" s="225"/>
      <c r="V82" s="225"/>
      <c r="W82" s="225"/>
      <c r="X82" s="206"/>
      <c r="Y82" s="206"/>
      <c r="Z82" s="206"/>
      <c r="AA82" s="206"/>
      <c r="AB82" s="206"/>
      <c r="AC82" s="206"/>
      <c r="AD82" s="206"/>
      <c r="AE82" s="206"/>
      <c r="AF82" s="206"/>
      <c r="AG82" s="206" t="s">
        <v>280</v>
      </c>
      <c r="AH82" s="206">
        <v>0</v>
      </c>
      <c r="AI82" s="206"/>
      <c r="AJ82" s="206"/>
      <c r="AK82" s="206"/>
      <c r="AL82" s="206"/>
      <c r="AM82" s="206"/>
      <c r="AN82" s="206"/>
      <c r="AO82" s="206"/>
      <c r="AP82" s="206"/>
      <c r="AQ82" s="206"/>
      <c r="AR82" s="206"/>
      <c r="AS82" s="206"/>
      <c r="AT82" s="206"/>
      <c r="AU82" s="206"/>
      <c r="AV82" s="206"/>
      <c r="AW82" s="206"/>
      <c r="AX82" s="206"/>
      <c r="AY82" s="206"/>
      <c r="AZ82" s="206"/>
      <c r="BA82" s="206"/>
      <c r="BB82" s="206"/>
      <c r="BC82" s="206"/>
      <c r="BD82" s="206"/>
      <c r="BE82" s="206"/>
      <c r="BF82" s="206"/>
      <c r="BG82" s="206"/>
      <c r="BH82" s="206"/>
    </row>
    <row r="83" spans="1:60" ht="20.399999999999999" outlineLevel="1" x14ac:dyDescent="0.25">
      <c r="A83" s="237">
        <v>11</v>
      </c>
      <c r="B83" s="238" t="s">
        <v>1489</v>
      </c>
      <c r="C83" s="253" t="s">
        <v>1490</v>
      </c>
      <c r="D83" s="239" t="s">
        <v>333</v>
      </c>
      <c r="E83" s="240">
        <v>3</v>
      </c>
      <c r="F83" s="241"/>
      <c r="G83" s="242">
        <f>ROUND(E83*F83,2)</f>
        <v>0</v>
      </c>
      <c r="H83" s="241"/>
      <c r="I83" s="242">
        <f>ROUND(E83*H83,2)</f>
        <v>0</v>
      </c>
      <c r="J83" s="241"/>
      <c r="K83" s="242">
        <f>ROUND(E83*J83,2)</f>
        <v>0</v>
      </c>
      <c r="L83" s="242">
        <v>21</v>
      </c>
      <c r="M83" s="242">
        <f>G83*(1+L83/100)</f>
        <v>0</v>
      </c>
      <c r="N83" s="242">
        <v>7.1000000000000004E-3</v>
      </c>
      <c r="O83" s="242">
        <f>ROUND(E83*N83,2)</f>
        <v>0.02</v>
      </c>
      <c r="P83" s="242">
        <v>0</v>
      </c>
      <c r="Q83" s="243">
        <f>ROUND(E83*P83,2)</f>
        <v>0</v>
      </c>
      <c r="R83" s="225"/>
      <c r="S83" s="225" t="s">
        <v>289</v>
      </c>
      <c r="T83" s="225" t="s">
        <v>676</v>
      </c>
      <c r="U83" s="225">
        <v>0</v>
      </c>
      <c r="V83" s="225">
        <f>ROUND(E83*U83,2)</f>
        <v>0</v>
      </c>
      <c r="W83" s="225"/>
      <c r="X83" s="206"/>
      <c r="Y83" s="206"/>
      <c r="Z83" s="206"/>
      <c r="AA83" s="206"/>
      <c r="AB83" s="206"/>
      <c r="AC83" s="206"/>
      <c r="AD83" s="206"/>
      <c r="AE83" s="206"/>
      <c r="AF83" s="206"/>
      <c r="AG83" s="206" t="s">
        <v>673</v>
      </c>
      <c r="AH83" s="206"/>
      <c r="AI83" s="206"/>
      <c r="AJ83" s="206"/>
      <c r="AK83" s="206"/>
      <c r="AL83" s="206"/>
      <c r="AM83" s="206"/>
      <c r="AN83" s="206"/>
      <c r="AO83" s="206"/>
      <c r="AP83" s="206"/>
      <c r="AQ83" s="206"/>
      <c r="AR83" s="206"/>
      <c r="AS83" s="206"/>
      <c r="AT83" s="206"/>
      <c r="AU83" s="206"/>
      <c r="AV83" s="206"/>
      <c r="AW83" s="206"/>
      <c r="AX83" s="206"/>
      <c r="AY83" s="206"/>
      <c r="AZ83" s="206"/>
      <c r="BA83" s="206"/>
      <c r="BB83" s="206"/>
      <c r="BC83" s="206"/>
      <c r="BD83" s="206"/>
      <c r="BE83" s="206"/>
      <c r="BF83" s="206"/>
      <c r="BG83" s="206"/>
      <c r="BH83" s="206"/>
    </row>
    <row r="84" spans="1:60" outlineLevel="1" x14ac:dyDescent="0.25">
      <c r="A84" s="223"/>
      <c r="B84" s="224"/>
      <c r="C84" s="254" t="s">
        <v>1491</v>
      </c>
      <c r="D84" s="226"/>
      <c r="E84" s="227">
        <v>3</v>
      </c>
      <c r="F84" s="225"/>
      <c r="G84" s="225"/>
      <c r="H84" s="225"/>
      <c r="I84" s="225"/>
      <c r="J84" s="225"/>
      <c r="K84" s="225"/>
      <c r="L84" s="225"/>
      <c r="M84" s="225"/>
      <c r="N84" s="225"/>
      <c r="O84" s="225"/>
      <c r="P84" s="225"/>
      <c r="Q84" s="225"/>
      <c r="R84" s="225"/>
      <c r="S84" s="225"/>
      <c r="T84" s="225"/>
      <c r="U84" s="225"/>
      <c r="V84" s="225"/>
      <c r="W84" s="225"/>
      <c r="X84" s="206"/>
      <c r="Y84" s="206"/>
      <c r="Z84" s="206"/>
      <c r="AA84" s="206"/>
      <c r="AB84" s="206"/>
      <c r="AC84" s="206"/>
      <c r="AD84" s="206"/>
      <c r="AE84" s="206"/>
      <c r="AF84" s="206"/>
      <c r="AG84" s="206" t="s">
        <v>280</v>
      </c>
      <c r="AH84" s="206">
        <v>0</v>
      </c>
      <c r="AI84" s="206"/>
      <c r="AJ84" s="206"/>
      <c r="AK84" s="206"/>
      <c r="AL84" s="206"/>
      <c r="AM84" s="206"/>
      <c r="AN84" s="206"/>
      <c r="AO84" s="206"/>
      <c r="AP84" s="206"/>
      <c r="AQ84" s="206"/>
      <c r="AR84" s="206"/>
      <c r="AS84" s="206"/>
      <c r="AT84" s="206"/>
      <c r="AU84" s="206"/>
      <c r="AV84" s="206"/>
      <c r="AW84" s="206"/>
      <c r="AX84" s="206"/>
      <c r="AY84" s="206"/>
      <c r="AZ84" s="206"/>
      <c r="BA84" s="206"/>
      <c r="BB84" s="206"/>
      <c r="BC84" s="206"/>
      <c r="BD84" s="206"/>
      <c r="BE84" s="206"/>
      <c r="BF84" s="206"/>
      <c r="BG84" s="206"/>
      <c r="BH84" s="206"/>
    </row>
    <row r="85" spans="1:60" ht="20.399999999999999" outlineLevel="1" x14ac:dyDescent="0.25">
      <c r="A85" s="237">
        <v>12</v>
      </c>
      <c r="B85" s="238" t="s">
        <v>1492</v>
      </c>
      <c r="C85" s="253" t="s">
        <v>1493</v>
      </c>
      <c r="D85" s="239" t="s">
        <v>333</v>
      </c>
      <c r="E85" s="240">
        <v>1</v>
      </c>
      <c r="F85" s="241"/>
      <c r="G85" s="242">
        <f>ROUND(E85*F85,2)</f>
        <v>0</v>
      </c>
      <c r="H85" s="241"/>
      <c r="I85" s="242">
        <f>ROUND(E85*H85,2)</f>
        <v>0</v>
      </c>
      <c r="J85" s="241"/>
      <c r="K85" s="242">
        <f>ROUND(E85*J85,2)</f>
        <v>0</v>
      </c>
      <c r="L85" s="242">
        <v>21</v>
      </c>
      <c r="M85" s="242">
        <f>G85*(1+L85/100)</f>
        <v>0</v>
      </c>
      <c r="N85" s="242">
        <v>7.3000000000000001E-3</v>
      </c>
      <c r="O85" s="242">
        <f>ROUND(E85*N85,2)</f>
        <v>0.01</v>
      </c>
      <c r="P85" s="242">
        <v>0</v>
      </c>
      <c r="Q85" s="243">
        <f>ROUND(E85*P85,2)</f>
        <v>0</v>
      </c>
      <c r="R85" s="225"/>
      <c r="S85" s="225" t="s">
        <v>289</v>
      </c>
      <c r="T85" s="225" t="s">
        <v>277</v>
      </c>
      <c r="U85" s="225">
        <v>0</v>
      </c>
      <c r="V85" s="225">
        <f>ROUND(E85*U85,2)</f>
        <v>0</v>
      </c>
      <c r="W85" s="225"/>
      <c r="X85" s="206"/>
      <c r="Y85" s="206"/>
      <c r="Z85" s="206"/>
      <c r="AA85" s="206"/>
      <c r="AB85" s="206"/>
      <c r="AC85" s="206"/>
      <c r="AD85" s="206"/>
      <c r="AE85" s="206"/>
      <c r="AF85" s="206"/>
      <c r="AG85" s="206" t="s">
        <v>673</v>
      </c>
      <c r="AH85" s="206"/>
      <c r="AI85" s="206"/>
      <c r="AJ85" s="206"/>
      <c r="AK85" s="206"/>
      <c r="AL85" s="206"/>
      <c r="AM85" s="206"/>
      <c r="AN85" s="206"/>
      <c r="AO85" s="206"/>
      <c r="AP85" s="206"/>
      <c r="AQ85" s="206"/>
      <c r="AR85" s="206"/>
      <c r="AS85" s="206"/>
      <c r="AT85" s="206"/>
      <c r="AU85" s="206"/>
      <c r="AV85" s="206"/>
      <c r="AW85" s="206"/>
      <c r="AX85" s="206"/>
      <c r="AY85" s="206"/>
      <c r="AZ85" s="206"/>
      <c r="BA85" s="206"/>
      <c r="BB85" s="206"/>
      <c r="BC85" s="206"/>
      <c r="BD85" s="206"/>
      <c r="BE85" s="206"/>
      <c r="BF85" s="206"/>
      <c r="BG85" s="206"/>
      <c r="BH85" s="206"/>
    </row>
    <row r="86" spans="1:60" outlineLevel="1" x14ac:dyDescent="0.25">
      <c r="A86" s="223"/>
      <c r="B86" s="224"/>
      <c r="C86" s="254" t="s">
        <v>1494</v>
      </c>
      <c r="D86" s="226"/>
      <c r="E86" s="227">
        <v>1</v>
      </c>
      <c r="F86" s="225"/>
      <c r="G86" s="225"/>
      <c r="H86" s="225"/>
      <c r="I86" s="225"/>
      <c r="J86" s="225"/>
      <c r="K86" s="225"/>
      <c r="L86" s="225"/>
      <c r="M86" s="225"/>
      <c r="N86" s="225"/>
      <c r="O86" s="225"/>
      <c r="P86" s="225"/>
      <c r="Q86" s="225"/>
      <c r="R86" s="225"/>
      <c r="S86" s="225"/>
      <c r="T86" s="225"/>
      <c r="U86" s="225"/>
      <c r="V86" s="225"/>
      <c r="W86" s="225"/>
      <c r="X86" s="206"/>
      <c r="Y86" s="206"/>
      <c r="Z86" s="206"/>
      <c r="AA86" s="206"/>
      <c r="AB86" s="206"/>
      <c r="AC86" s="206"/>
      <c r="AD86" s="206"/>
      <c r="AE86" s="206"/>
      <c r="AF86" s="206"/>
      <c r="AG86" s="206" t="s">
        <v>280</v>
      </c>
      <c r="AH86" s="206">
        <v>0</v>
      </c>
      <c r="AI86" s="206"/>
      <c r="AJ86" s="206"/>
      <c r="AK86" s="206"/>
      <c r="AL86" s="206"/>
      <c r="AM86" s="206"/>
      <c r="AN86" s="206"/>
      <c r="AO86" s="206"/>
      <c r="AP86" s="206"/>
      <c r="AQ86" s="206"/>
      <c r="AR86" s="206"/>
      <c r="AS86" s="206"/>
      <c r="AT86" s="206"/>
      <c r="AU86" s="206"/>
      <c r="AV86" s="206"/>
      <c r="AW86" s="206"/>
      <c r="AX86" s="206"/>
      <c r="AY86" s="206"/>
      <c r="AZ86" s="206"/>
      <c r="BA86" s="206"/>
      <c r="BB86" s="206"/>
      <c r="BC86" s="206"/>
      <c r="BD86" s="206"/>
      <c r="BE86" s="206"/>
      <c r="BF86" s="206"/>
      <c r="BG86" s="206"/>
      <c r="BH86" s="206"/>
    </row>
    <row r="87" spans="1:60" ht="20.399999999999999" outlineLevel="1" x14ac:dyDescent="0.25">
      <c r="A87" s="237">
        <v>13</v>
      </c>
      <c r="B87" s="238" t="s">
        <v>1495</v>
      </c>
      <c r="C87" s="253" t="s">
        <v>1496</v>
      </c>
      <c r="D87" s="239" t="s">
        <v>333</v>
      </c>
      <c r="E87" s="240">
        <v>6</v>
      </c>
      <c r="F87" s="241"/>
      <c r="G87" s="242">
        <f>ROUND(E87*F87,2)</f>
        <v>0</v>
      </c>
      <c r="H87" s="241"/>
      <c r="I87" s="242">
        <f>ROUND(E87*H87,2)</f>
        <v>0</v>
      </c>
      <c r="J87" s="241"/>
      <c r="K87" s="242">
        <f>ROUND(E87*J87,2)</f>
        <v>0</v>
      </c>
      <c r="L87" s="242">
        <v>21</v>
      </c>
      <c r="M87" s="242">
        <f>G87*(1+L87/100)</f>
        <v>0</v>
      </c>
      <c r="N87" s="242">
        <v>1.0999999999999999E-2</v>
      </c>
      <c r="O87" s="242">
        <f>ROUND(E87*N87,2)</f>
        <v>7.0000000000000007E-2</v>
      </c>
      <c r="P87" s="242">
        <v>0</v>
      </c>
      <c r="Q87" s="243">
        <f>ROUND(E87*P87,2)</f>
        <v>0</v>
      </c>
      <c r="R87" s="225"/>
      <c r="S87" s="225" t="s">
        <v>289</v>
      </c>
      <c r="T87" s="225" t="s">
        <v>277</v>
      </c>
      <c r="U87" s="225">
        <v>0</v>
      </c>
      <c r="V87" s="225">
        <f>ROUND(E87*U87,2)</f>
        <v>0</v>
      </c>
      <c r="W87" s="225"/>
      <c r="X87" s="206"/>
      <c r="Y87" s="206"/>
      <c r="Z87" s="206"/>
      <c r="AA87" s="206"/>
      <c r="AB87" s="206"/>
      <c r="AC87" s="206"/>
      <c r="AD87" s="206"/>
      <c r="AE87" s="206"/>
      <c r="AF87" s="206"/>
      <c r="AG87" s="206" t="s">
        <v>673</v>
      </c>
      <c r="AH87" s="206"/>
      <c r="AI87" s="206"/>
      <c r="AJ87" s="206"/>
      <c r="AK87" s="206"/>
      <c r="AL87" s="206"/>
      <c r="AM87" s="206"/>
      <c r="AN87" s="206"/>
      <c r="AO87" s="206"/>
      <c r="AP87" s="206"/>
      <c r="AQ87" s="206"/>
      <c r="AR87" s="206"/>
      <c r="AS87" s="206"/>
      <c r="AT87" s="206"/>
      <c r="AU87" s="206"/>
      <c r="AV87" s="206"/>
      <c r="AW87" s="206"/>
      <c r="AX87" s="206"/>
      <c r="AY87" s="206"/>
      <c r="AZ87" s="206"/>
      <c r="BA87" s="206"/>
      <c r="BB87" s="206"/>
      <c r="BC87" s="206"/>
      <c r="BD87" s="206"/>
      <c r="BE87" s="206"/>
      <c r="BF87" s="206"/>
      <c r="BG87" s="206"/>
      <c r="BH87" s="206"/>
    </row>
    <row r="88" spans="1:60" outlineLevel="1" x14ac:dyDescent="0.25">
      <c r="A88" s="223"/>
      <c r="B88" s="224"/>
      <c r="C88" s="254" t="s">
        <v>1497</v>
      </c>
      <c r="D88" s="226"/>
      <c r="E88" s="227">
        <v>2</v>
      </c>
      <c r="F88" s="225"/>
      <c r="G88" s="225"/>
      <c r="H88" s="225"/>
      <c r="I88" s="225"/>
      <c r="J88" s="225"/>
      <c r="K88" s="225"/>
      <c r="L88" s="225"/>
      <c r="M88" s="225"/>
      <c r="N88" s="225"/>
      <c r="O88" s="225"/>
      <c r="P88" s="225"/>
      <c r="Q88" s="225"/>
      <c r="R88" s="225"/>
      <c r="S88" s="225"/>
      <c r="T88" s="225"/>
      <c r="U88" s="225"/>
      <c r="V88" s="225"/>
      <c r="W88" s="225"/>
      <c r="X88" s="206"/>
      <c r="Y88" s="206"/>
      <c r="Z88" s="206"/>
      <c r="AA88" s="206"/>
      <c r="AB88" s="206"/>
      <c r="AC88" s="206"/>
      <c r="AD88" s="206"/>
      <c r="AE88" s="206"/>
      <c r="AF88" s="206"/>
      <c r="AG88" s="206" t="s">
        <v>280</v>
      </c>
      <c r="AH88" s="206">
        <v>0</v>
      </c>
      <c r="AI88" s="206"/>
      <c r="AJ88" s="206"/>
      <c r="AK88" s="206"/>
      <c r="AL88" s="206"/>
      <c r="AM88" s="206"/>
      <c r="AN88" s="206"/>
      <c r="AO88" s="206"/>
      <c r="AP88" s="206"/>
      <c r="AQ88" s="206"/>
      <c r="AR88" s="206"/>
      <c r="AS88" s="206"/>
      <c r="AT88" s="206"/>
      <c r="AU88" s="206"/>
      <c r="AV88" s="206"/>
      <c r="AW88" s="206"/>
      <c r="AX88" s="206"/>
      <c r="AY88" s="206"/>
      <c r="AZ88" s="206"/>
      <c r="BA88" s="206"/>
      <c r="BB88" s="206"/>
      <c r="BC88" s="206"/>
      <c r="BD88" s="206"/>
      <c r="BE88" s="206"/>
      <c r="BF88" s="206"/>
      <c r="BG88" s="206"/>
      <c r="BH88" s="206"/>
    </row>
    <row r="89" spans="1:60" outlineLevel="1" x14ac:dyDescent="0.25">
      <c r="A89" s="223"/>
      <c r="B89" s="224"/>
      <c r="C89" s="254" t="s">
        <v>1498</v>
      </c>
      <c r="D89" s="226"/>
      <c r="E89" s="227">
        <v>2</v>
      </c>
      <c r="F89" s="225"/>
      <c r="G89" s="225"/>
      <c r="H89" s="225"/>
      <c r="I89" s="225"/>
      <c r="J89" s="225"/>
      <c r="K89" s="225"/>
      <c r="L89" s="225"/>
      <c r="M89" s="225"/>
      <c r="N89" s="225"/>
      <c r="O89" s="225"/>
      <c r="P89" s="225"/>
      <c r="Q89" s="225"/>
      <c r="R89" s="225"/>
      <c r="S89" s="225"/>
      <c r="T89" s="225"/>
      <c r="U89" s="225"/>
      <c r="V89" s="225"/>
      <c r="W89" s="225"/>
      <c r="X89" s="206"/>
      <c r="Y89" s="206"/>
      <c r="Z89" s="206"/>
      <c r="AA89" s="206"/>
      <c r="AB89" s="206"/>
      <c r="AC89" s="206"/>
      <c r="AD89" s="206"/>
      <c r="AE89" s="206"/>
      <c r="AF89" s="206"/>
      <c r="AG89" s="206" t="s">
        <v>280</v>
      </c>
      <c r="AH89" s="206">
        <v>0</v>
      </c>
      <c r="AI89" s="206"/>
      <c r="AJ89" s="206"/>
      <c r="AK89" s="206"/>
      <c r="AL89" s="206"/>
      <c r="AM89" s="206"/>
      <c r="AN89" s="206"/>
      <c r="AO89" s="206"/>
      <c r="AP89" s="206"/>
      <c r="AQ89" s="206"/>
      <c r="AR89" s="206"/>
      <c r="AS89" s="206"/>
      <c r="AT89" s="206"/>
      <c r="AU89" s="206"/>
      <c r="AV89" s="206"/>
      <c r="AW89" s="206"/>
      <c r="AX89" s="206"/>
      <c r="AY89" s="206"/>
      <c r="AZ89" s="206"/>
      <c r="BA89" s="206"/>
      <c r="BB89" s="206"/>
      <c r="BC89" s="206"/>
      <c r="BD89" s="206"/>
      <c r="BE89" s="206"/>
      <c r="BF89" s="206"/>
      <c r="BG89" s="206"/>
      <c r="BH89" s="206"/>
    </row>
    <row r="90" spans="1:60" outlineLevel="1" x14ac:dyDescent="0.25">
      <c r="A90" s="223"/>
      <c r="B90" s="224"/>
      <c r="C90" s="254" t="s">
        <v>1499</v>
      </c>
      <c r="D90" s="226"/>
      <c r="E90" s="227">
        <v>2</v>
      </c>
      <c r="F90" s="225"/>
      <c r="G90" s="225"/>
      <c r="H90" s="225"/>
      <c r="I90" s="225"/>
      <c r="J90" s="225"/>
      <c r="K90" s="225"/>
      <c r="L90" s="225"/>
      <c r="M90" s="225"/>
      <c r="N90" s="225"/>
      <c r="O90" s="225"/>
      <c r="P90" s="225"/>
      <c r="Q90" s="225"/>
      <c r="R90" s="225"/>
      <c r="S90" s="225"/>
      <c r="T90" s="225"/>
      <c r="U90" s="225"/>
      <c r="V90" s="225"/>
      <c r="W90" s="225"/>
      <c r="X90" s="206"/>
      <c r="Y90" s="206"/>
      <c r="Z90" s="206"/>
      <c r="AA90" s="206"/>
      <c r="AB90" s="206"/>
      <c r="AC90" s="206"/>
      <c r="AD90" s="206"/>
      <c r="AE90" s="206"/>
      <c r="AF90" s="206"/>
      <c r="AG90" s="206" t="s">
        <v>280</v>
      </c>
      <c r="AH90" s="206">
        <v>0</v>
      </c>
      <c r="AI90" s="206"/>
      <c r="AJ90" s="206"/>
      <c r="AK90" s="206"/>
      <c r="AL90" s="206"/>
      <c r="AM90" s="206"/>
      <c r="AN90" s="206"/>
      <c r="AO90" s="206"/>
      <c r="AP90" s="206"/>
      <c r="AQ90" s="206"/>
      <c r="AR90" s="206"/>
      <c r="AS90" s="206"/>
      <c r="AT90" s="206"/>
      <c r="AU90" s="206"/>
      <c r="AV90" s="206"/>
      <c r="AW90" s="206"/>
      <c r="AX90" s="206"/>
      <c r="AY90" s="206"/>
      <c r="AZ90" s="206"/>
      <c r="BA90" s="206"/>
      <c r="BB90" s="206"/>
      <c r="BC90" s="206"/>
      <c r="BD90" s="206"/>
      <c r="BE90" s="206"/>
      <c r="BF90" s="206"/>
      <c r="BG90" s="206"/>
      <c r="BH90" s="206"/>
    </row>
    <row r="91" spans="1:60" ht="20.399999999999999" outlineLevel="1" x14ac:dyDescent="0.25">
      <c r="A91" s="244">
        <v>14</v>
      </c>
      <c r="B91" s="245" t="s">
        <v>1500</v>
      </c>
      <c r="C91" s="255" t="s">
        <v>1501</v>
      </c>
      <c r="D91" s="246" t="s">
        <v>333</v>
      </c>
      <c r="E91" s="247">
        <v>2</v>
      </c>
      <c r="F91" s="248"/>
      <c r="G91" s="249">
        <f>ROUND(E91*F91,2)</f>
        <v>0</v>
      </c>
      <c r="H91" s="248"/>
      <c r="I91" s="249">
        <f>ROUND(E91*H91,2)</f>
        <v>0</v>
      </c>
      <c r="J91" s="248"/>
      <c r="K91" s="249">
        <f>ROUND(E91*J91,2)</f>
        <v>0</v>
      </c>
      <c r="L91" s="249">
        <v>21</v>
      </c>
      <c r="M91" s="249">
        <f>G91*(1+L91/100)</f>
        <v>0</v>
      </c>
      <c r="N91" s="249">
        <v>1.4200000000000001E-2</v>
      </c>
      <c r="O91" s="249">
        <f>ROUND(E91*N91,2)</f>
        <v>0.03</v>
      </c>
      <c r="P91" s="249">
        <v>0</v>
      </c>
      <c r="Q91" s="250">
        <f>ROUND(E91*P91,2)</f>
        <v>0</v>
      </c>
      <c r="R91" s="225"/>
      <c r="S91" s="225" t="s">
        <v>289</v>
      </c>
      <c r="T91" s="225" t="s">
        <v>277</v>
      </c>
      <c r="U91" s="225">
        <v>0</v>
      </c>
      <c r="V91" s="225">
        <f>ROUND(E91*U91,2)</f>
        <v>0</v>
      </c>
      <c r="W91" s="225"/>
      <c r="X91" s="206"/>
      <c r="Y91" s="206"/>
      <c r="Z91" s="206"/>
      <c r="AA91" s="206"/>
      <c r="AB91" s="206"/>
      <c r="AC91" s="206"/>
      <c r="AD91" s="206"/>
      <c r="AE91" s="206"/>
      <c r="AF91" s="206"/>
      <c r="AG91" s="206" t="s">
        <v>673</v>
      </c>
      <c r="AH91" s="206"/>
      <c r="AI91" s="206"/>
      <c r="AJ91" s="206"/>
      <c r="AK91" s="206"/>
      <c r="AL91" s="206"/>
      <c r="AM91" s="206"/>
      <c r="AN91" s="206"/>
      <c r="AO91" s="206"/>
      <c r="AP91" s="206"/>
      <c r="AQ91" s="206"/>
      <c r="AR91" s="206"/>
      <c r="AS91" s="206"/>
      <c r="AT91" s="206"/>
      <c r="AU91" s="206"/>
      <c r="AV91" s="206"/>
      <c r="AW91" s="206"/>
      <c r="AX91" s="206"/>
      <c r="AY91" s="206"/>
      <c r="AZ91" s="206"/>
      <c r="BA91" s="206"/>
      <c r="BB91" s="206"/>
      <c r="BC91" s="206"/>
      <c r="BD91" s="206"/>
      <c r="BE91" s="206"/>
      <c r="BF91" s="206"/>
      <c r="BG91" s="206"/>
      <c r="BH91" s="206"/>
    </row>
    <row r="92" spans="1:60" ht="20.399999999999999" outlineLevel="1" x14ac:dyDescent="0.25">
      <c r="A92" s="237">
        <v>15</v>
      </c>
      <c r="B92" s="238" t="s">
        <v>1502</v>
      </c>
      <c r="C92" s="253" t="s">
        <v>1503</v>
      </c>
      <c r="D92" s="239" t="s">
        <v>333</v>
      </c>
      <c r="E92" s="240">
        <v>2</v>
      </c>
      <c r="F92" s="241"/>
      <c r="G92" s="242">
        <f>ROUND(E92*F92,2)</f>
        <v>0</v>
      </c>
      <c r="H92" s="241"/>
      <c r="I92" s="242">
        <f>ROUND(E92*H92,2)</f>
        <v>0</v>
      </c>
      <c r="J92" s="241"/>
      <c r="K92" s="242">
        <f>ROUND(E92*J92,2)</f>
        <v>0</v>
      </c>
      <c r="L92" s="242">
        <v>21</v>
      </c>
      <c r="M92" s="242">
        <f>G92*(1+L92/100)</f>
        <v>0</v>
      </c>
      <c r="N92" s="242">
        <v>1.8200000000000001E-2</v>
      </c>
      <c r="O92" s="242">
        <f>ROUND(E92*N92,2)</f>
        <v>0.04</v>
      </c>
      <c r="P92" s="242">
        <v>0</v>
      </c>
      <c r="Q92" s="243">
        <f>ROUND(E92*P92,2)</f>
        <v>0</v>
      </c>
      <c r="R92" s="225"/>
      <c r="S92" s="225" t="s">
        <v>289</v>
      </c>
      <c r="T92" s="225" t="s">
        <v>277</v>
      </c>
      <c r="U92" s="225">
        <v>0</v>
      </c>
      <c r="V92" s="225">
        <f>ROUND(E92*U92,2)</f>
        <v>0</v>
      </c>
      <c r="W92" s="225"/>
      <c r="X92" s="206"/>
      <c r="Y92" s="206"/>
      <c r="Z92" s="206"/>
      <c r="AA92" s="206"/>
      <c r="AB92" s="206"/>
      <c r="AC92" s="206"/>
      <c r="AD92" s="206"/>
      <c r="AE92" s="206"/>
      <c r="AF92" s="206"/>
      <c r="AG92" s="206" t="s">
        <v>673</v>
      </c>
      <c r="AH92" s="206"/>
      <c r="AI92" s="206"/>
      <c r="AJ92" s="206"/>
      <c r="AK92" s="206"/>
      <c r="AL92" s="206"/>
      <c r="AM92" s="206"/>
      <c r="AN92" s="206"/>
      <c r="AO92" s="206"/>
      <c r="AP92" s="206"/>
      <c r="AQ92" s="206"/>
      <c r="AR92" s="206"/>
      <c r="AS92" s="206"/>
      <c r="AT92" s="206"/>
      <c r="AU92" s="206"/>
      <c r="AV92" s="206"/>
      <c r="AW92" s="206"/>
      <c r="AX92" s="206"/>
      <c r="AY92" s="206"/>
      <c r="AZ92" s="206"/>
      <c r="BA92" s="206"/>
      <c r="BB92" s="206"/>
      <c r="BC92" s="206"/>
      <c r="BD92" s="206"/>
      <c r="BE92" s="206"/>
      <c r="BF92" s="206"/>
      <c r="BG92" s="206"/>
      <c r="BH92" s="206"/>
    </row>
    <row r="93" spans="1:60" outlineLevel="1" x14ac:dyDescent="0.25">
      <c r="A93" s="223"/>
      <c r="B93" s="224"/>
      <c r="C93" s="254" t="s">
        <v>1504</v>
      </c>
      <c r="D93" s="226"/>
      <c r="E93" s="227">
        <v>1</v>
      </c>
      <c r="F93" s="225"/>
      <c r="G93" s="225"/>
      <c r="H93" s="225"/>
      <c r="I93" s="225"/>
      <c r="J93" s="225"/>
      <c r="K93" s="225"/>
      <c r="L93" s="225"/>
      <c r="M93" s="225"/>
      <c r="N93" s="225"/>
      <c r="O93" s="225"/>
      <c r="P93" s="225"/>
      <c r="Q93" s="225"/>
      <c r="R93" s="225"/>
      <c r="S93" s="225"/>
      <c r="T93" s="225"/>
      <c r="U93" s="225"/>
      <c r="V93" s="225"/>
      <c r="W93" s="225"/>
      <c r="X93" s="206"/>
      <c r="Y93" s="206"/>
      <c r="Z93" s="206"/>
      <c r="AA93" s="206"/>
      <c r="AB93" s="206"/>
      <c r="AC93" s="206"/>
      <c r="AD93" s="206"/>
      <c r="AE93" s="206"/>
      <c r="AF93" s="206"/>
      <c r="AG93" s="206" t="s">
        <v>280</v>
      </c>
      <c r="AH93" s="206">
        <v>0</v>
      </c>
      <c r="AI93" s="206"/>
      <c r="AJ93" s="206"/>
      <c r="AK93" s="206"/>
      <c r="AL93" s="206"/>
      <c r="AM93" s="206"/>
      <c r="AN93" s="206"/>
      <c r="AO93" s="206"/>
      <c r="AP93" s="206"/>
      <c r="AQ93" s="206"/>
      <c r="AR93" s="206"/>
      <c r="AS93" s="206"/>
      <c r="AT93" s="206"/>
      <c r="AU93" s="206"/>
      <c r="AV93" s="206"/>
      <c r="AW93" s="206"/>
      <c r="AX93" s="206"/>
      <c r="AY93" s="206"/>
      <c r="AZ93" s="206"/>
      <c r="BA93" s="206"/>
      <c r="BB93" s="206"/>
      <c r="BC93" s="206"/>
      <c r="BD93" s="206"/>
      <c r="BE93" s="206"/>
      <c r="BF93" s="206"/>
      <c r="BG93" s="206"/>
      <c r="BH93" s="206"/>
    </row>
    <row r="94" spans="1:60" outlineLevel="1" x14ac:dyDescent="0.25">
      <c r="A94" s="223"/>
      <c r="B94" s="224"/>
      <c r="C94" s="254" t="s">
        <v>1505</v>
      </c>
      <c r="D94" s="226"/>
      <c r="E94" s="227">
        <v>1</v>
      </c>
      <c r="F94" s="225"/>
      <c r="G94" s="225"/>
      <c r="H94" s="225"/>
      <c r="I94" s="225"/>
      <c r="J94" s="225"/>
      <c r="K94" s="225"/>
      <c r="L94" s="225"/>
      <c r="M94" s="225"/>
      <c r="N94" s="225"/>
      <c r="O94" s="225"/>
      <c r="P94" s="225"/>
      <c r="Q94" s="225"/>
      <c r="R94" s="225"/>
      <c r="S94" s="225"/>
      <c r="T94" s="225"/>
      <c r="U94" s="225"/>
      <c r="V94" s="225"/>
      <c r="W94" s="225"/>
      <c r="X94" s="206"/>
      <c r="Y94" s="206"/>
      <c r="Z94" s="206"/>
      <c r="AA94" s="206"/>
      <c r="AB94" s="206"/>
      <c r="AC94" s="206"/>
      <c r="AD94" s="206"/>
      <c r="AE94" s="206"/>
      <c r="AF94" s="206"/>
      <c r="AG94" s="206" t="s">
        <v>280</v>
      </c>
      <c r="AH94" s="206">
        <v>0</v>
      </c>
      <c r="AI94" s="206"/>
      <c r="AJ94" s="206"/>
      <c r="AK94" s="206"/>
      <c r="AL94" s="206"/>
      <c r="AM94" s="206"/>
      <c r="AN94" s="206"/>
      <c r="AO94" s="206"/>
      <c r="AP94" s="206"/>
      <c r="AQ94" s="206"/>
      <c r="AR94" s="206"/>
      <c r="AS94" s="206"/>
      <c r="AT94" s="206"/>
      <c r="AU94" s="206"/>
      <c r="AV94" s="206"/>
      <c r="AW94" s="206"/>
      <c r="AX94" s="206"/>
      <c r="AY94" s="206"/>
      <c r="AZ94" s="206"/>
      <c r="BA94" s="206"/>
      <c r="BB94" s="206"/>
      <c r="BC94" s="206"/>
      <c r="BD94" s="206"/>
      <c r="BE94" s="206"/>
      <c r="BF94" s="206"/>
      <c r="BG94" s="206"/>
      <c r="BH94" s="206"/>
    </row>
    <row r="95" spans="1:60" ht="20.399999999999999" outlineLevel="1" x14ac:dyDescent="0.25">
      <c r="A95" s="237">
        <v>16</v>
      </c>
      <c r="B95" s="238" t="s">
        <v>1506</v>
      </c>
      <c r="C95" s="253" t="s">
        <v>1507</v>
      </c>
      <c r="D95" s="239" t="s">
        <v>333</v>
      </c>
      <c r="E95" s="240">
        <v>2</v>
      </c>
      <c r="F95" s="241"/>
      <c r="G95" s="242">
        <f>ROUND(E95*F95,2)</f>
        <v>0</v>
      </c>
      <c r="H95" s="241"/>
      <c r="I95" s="242">
        <f>ROUND(E95*H95,2)</f>
        <v>0</v>
      </c>
      <c r="J95" s="241"/>
      <c r="K95" s="242">
        <f>ROUND(E95*J95,2)</f>
        <v>0</v>
      </c>
      <c r="L95" s="242">
        <v>21</v>
      </c>
      <c r="M95" s="242">
        <f>G95*(1+L95/100)</f>
        <v>0</v>
      </c>
      <c r="N95" s="242">
        <v>2.5000000000000001E-2</v>
      </c>
      <c r="O95" s="242">
        <f>ROUND(E95*N95,2)</f>
        <v>0.05</v>
      </c>
      <c r="P95" s="242">
        <v>0</v>
      </c>
      <c r="Q95" s="243">
        <f>ROUND(E95*P95,2)</f>
        <v>0</v>
      </c>
      <c r="R95" s="225"/>
      <c r="S95" s="225" t="s">
        <v>289</v>
      </c>
      <c r="T95" s="225" t="s">
        <v>277</v>
      </c>
      <c r="U95" s="225">
        <v>0</v>
      </c>
      <c r="V95" s="225">
        <f>ROUND(E95*U95,2)</f>
        <v>0</v>
      </c>
      <c r="W95" s="225"/>
      <c r="X95" s="206"/>
      <c r="Y95" s="206"/>
      <c r="Z95" s="206"/>
      <c r="AA95" s="206"/>
      <c r="AB95" s="206"/>
      <c r="AC95" s="206"/>
      <c r="AD95" s="206"/>
      <c r="AE95" s="206"/>
      <c r="AF95" s="206"/>
      <c r="AG95" s="206" t="s">
        <v>673</v>
      </c>
      <c r="AH95" s="206"/>
      <c r="AI95" s="206"/>
      <c r="AJ95" s="206"/>
      <c r="AK95" s="206"/>
      <c r="AL95" s="206"/>
      <c r="AM95" s="206"/>
      <c r="AN95" s="206"/>
      <c r="AO95" s="206"/>
      <c r="AP95" s="206"/>
      <c r="AQ95" s="206"/>
      <c r="AR95" s="206"/>
      <c r="AS95" s="206"/>
      <c r="AT95" s="206"/>
      <c r="AU95" s="206"/>
      <c r="AV95" s="206"/>
      <c r="AW95" s="206"/>
      <c r="AX95" s="206"/>
      <c r="AY95" s="206"/>
      <c r="AZ95" s="206"/>
      <c r="BA95" s="206"/>
      <c r="BB95" s="206"/>
      <c r="BC95" s="206"/>
      <c r="BD95" s="206"/>
      <c r="BE95" s="206"/>
      <c r="BF95" s="206"/>
      <c r="BG95" s="206"/>
      <c r="BH95" s="206"/>
    </row>
    <row r="96" spans="1:60" outlineLevel="1" x14ac:dyDescent="0.25">
      <c r="A96" s="223"/>
      <c r="B96" s="224"/>
      <c r="C96" s="254" t="s">
        <v>1508</v>
      </c>
      <c r="D96" s="226"/>
      <c r="E96" s="227">
        <v>2</v>
      </c>
      <c r="F96" s="225"/>
      <c r="G96" s="225"/>
      <c r="H96" s="225"/>
      <c r="I96" s="225"/>
      <c r="J96" s="225"/>
      <c r="K96" s="225"/>
      <c r="L96" s="225"/>
      <c r="M96" s="225"/>
      <c r="N96" s="225"/>
      <c r="O96" s="225"/>
      <c r="P96" s="225"/>
      <c r="Q96" s="225"/>
      <c r="R96" s="225"/>
      <c r="S96" s="225"/>
      <c r="T96" s="225"/>
      <c r="U96" s="225"/>
      <c r="V96" s="225"/>
      <c r="W96" s="225"/>
      <c r="X96" s="206"/>
      <c r="Y96" s="206"/>
      <c r="Z96" s="206"/>
      <c r="AA96" s="206"/>
      <c r="AB96" s="206"/>
      <c r="AC96" s="206"/>
      <c r="AD96" s="206"/>
      <c r="AE96" s="206"/>
      <c r="AF96" s="206"/>
      <c r="AG96" s="206" t="s">
        <v>280</v>
      </c>
      <c r="AH96" s="206">
        <v>0</v>
      </c>
      <c r="AI96" s="206"/>
      <c r="AJ96" s="206"/>
      <c r="AK96" s="206"/>
      <c r="AL96" s="206"/>
      <c r="AM96" s="206"/>
      <c r="AN96" s="206"/>
      <c r="AO96" s="206"/>
      <c r="AP96" s="206"/>
      <c r="AQ96" s="206"/>
      <c r="AR96" s="206"/>
      <c r="AS96" s="206"/>
      <c r="AT96" s="206"/>
      <c r="AU96" s="206"/>
      <c r="AV96" s="206"/>
      <c r="AW96" s="206"/>
      <c r="AX96" s="206"/>
      <c r="AY96" s="206"/>
      <c r="AZ96" s="206"/>
      <c r="BA96" s="206"/>
      <c r="BB96" s="206"/>
      <c r="BC96" s="206"/>
      <c r="BD96" s="206"/>
      <c r="BE96" s="206"/>
      <c r="BF96" s="206"/>
      <c r="BG96" s="206"/>
      <c r="BH96" s="206"/>
    </row>
    <row r="97" spans="1:60" ht="20.399999999999999" outlineLevel="1" x14ac:dyDescent="0.25">
      <c r="A97" s="237">
        <v>17</v>
      </c>
      <c r="B97" s="238" t="s">
        <v>1509</v>
      </c>
      <c r="C97" s="253" t="s">
        <v>1510</v>
      </c>
      <c r="D97" s="239" t="s">
        <v>333</v>
      </c>
      <c r="E97" s="240">
        <v>4</v>
      </c>
      <c r="F97" s="241"/>
      <c r="G97" s="242">
        <f>ROUND(E97*F97,2)</f>
        <v>0</v>
      </c>
      <c r="H97" s="241"/>
      <c r="I97" s="242">
        <f>ROUND(E97*H97,2)</f>
        <v>0</v>
      </c>
      <c r="J97" s="241"/>
      <c r="K97" s="242">
        <f>ROUND(E97*J97,2)</f>
        <v>0</v>
      </c>
      <c r="L97" s="242">
        <v>21</v>
      </c>
      <c r="M97" s="242">
        <f>G97*(1+L97/100)</f>
        <v>0</v>
      </c>
      <c r="N97" s="242">
        <v>2.8400000000000002E-2</v>
      </c>
      <c r="O97" s="242">
        <f>ROUND(E97*N97,2)</f>
        <v>0.11</v>
      </c>
      <c r="P97" s="242">
        <v>0</v>
      </c>
      <c r="Q97" s="243">
        <f>ROUND(E97*P97,2)</f>
        <v>0</v>
      </c>
      <c r="R97" s="225"/>
      <c r="S97" s="225" t="s">
        <v>289</v>
      </c>
      <c r="T97" s="225" t="s">
        <v>277</v>
      </c>
      <c r="U97" s="225">
        <v>0</v>
      </c>
      <c r="V97" s="225">
        <f>ROUND(E97*U97,2)</f>
        <v>0</v>
      </c>
      <c r="W97" s="225"/>
      <c r="X97" s="206"/>
      <c r="Y97" s="206"/>
      <c r="Z97" s="206"/>
      <c r="AA97" s="206"/>
      <c r="AB97" s="206"/>
      <c r="AC97" s="206"/>
      <c r="AD97" s="206"/>
      <c r="AE97" s="206"/>
      <c r="AF97" s="206"/>
      <c r="AG97" s="206" t="s">
        <v>673</v>
      </c>
      <c r="AH97" s="206"/>
      <c r="AI97" s="206"/>
      <c r="AJ97" s="206"/>
      <c r="AK97" s="206"/>
      <c r="AL97" s="206"/>
      <c r="AM97" s="206"/>
      <c r="AN97" s="206"/>
      <c r="AO97" s="206"/>
      <c r="AP97" s="206"/>
      <c r="AQ97" s="206"/>
      <c r="AR97" s="206"/>
      <c r="AS97" s="206"/>
      <c r="AT97" s="206"/>
      <c r="AU97" s="206"/>
      <c r="AV97" s="206"/>
      <c r="AW97" s="206"/>
      <c r="AX97" s="206"/>
      <c r="AY97" s="206"/>
      <c r="AZ97" s="206"/>
      <c r="BA97" s="206"/>
      <c r="BB97" s="206"/>
      <c r="BC97" s="206"/>
      <c r="BD97" s="206"/>
      <c r="BE97" s="206"/>
      <c r="BF97" s="206"/>
      <c r="BG97" s="206"/>
      <c r="BH97" s="206"/>
    </row>
    <row r="98" spans="1:60" outlineLevel="1" x14ac:dyDescent="0.25">
      <c r="A98" s="223"/>
      <c r="B98" s="224"/>
      <c r="C98" s="254" t="s">
        <v>1482</v>
      </c>
      <c r="D98" s="226"/>
      <c r="E98" s="227">
        <v>1</v>
      </c>
      <c r="F98" s="225"/>
      <c r="G98" s="225"/>
      <c r="H98" s="225"/>
      <c r="I98" s="225"/>
      <c r="J98" s="225"/>
      <c r="K98" s="225"/>
      <c r="L98" s="225"/>
      <c r="M98" s="225"/>
      <c r="N98" s="225"/>
      <c r="O98" s="225"/>
      <c r="P98" s="225"/>
      <c r="Q98" s="225"/>
      <c r="R98" s="225"/>
      <c r="S98" s="225"/>
      <c r="T98" s="225"/>
      <c r="U98" s="225"/>
      <c r="V98" s="225"/>
      <c r="W98" s="225"/>
      <c r="X98" s="206"/>
      <c r="Y98" s="206"/>
      <c r="Z98" s="206"/>
      <c r="AA98" s="206"/>
      <c r="AB98" s="206"/>
      <c r="AC98" s="206"/>
      <c r="AD98" s="206"/>
      <c r="AE98" s="206"/>
      <c r="AF98" s="206"/>
      <c r="AG98" s="206" t="s">
        <v>280</v>
      </c>
      <c r="AH98" s="206">
        <v>0</v>
      </c>
      <c r="AI98" s="206"/>
      <c r="AJ98" s="206"/>
      <c r="AK98" s="206"/>
      <c r="AL98" s="206"/>
      <c r="AM98" s="206"/>
      <c r="AN98" s="206"/>
      <c r="AO98" s="206"/>
      <c r="AP98" s="206"/>
      <c r="AQ98" s="206"/>
      <c r="AR98" s="206"/>
      <c r="AS98" s="206"/>
      <c r="AT98" s="206"/>
      <c r="AU98" s="206"/>
      <c r="AV98" s="206"/>
      <c r="AW98" s="206"/>
      <c r="AX98" s="206"/>
      <c r="AY98" s="206"/>
      <c r="AZ98" s="206"/>
      <c r="BA98" s="206"/>
      <c r="BB98" s="206"/>
      <c r="BC98" s="206"/>
      <c r="BD98" s="206"/>
      <c r="BE98" s="206"/>
      <c r="BF98" s="206"/>
      <c r="BG98" s="206"/>
      <c r="BH98" s="206"/>
    </row>
    <row r="99" spans="1:60" outlineLevel="1" x14ac:dyDescent="0.25">
      <c r="A99" s="223"/>
      <c r="B99" s="224"/>
      <c r="C99" s="254" t="s">
        <v>1511</v>
      </c>
      <c r="D99" s="226"/>
      <c r="E99" s="227">
        <v>1</v>
      </c>
      <c r="F99" s="225"/>
      <c r="G99" s="225"/>
      <c r="H99" s="225"/>
      <c r="I99" s="225"/>
      <c r="J99" s="225"/>
      <c r="K99" s="225"/>
      <c r="L99" s="225"/>
      <c r="M99" s="225"/>
      <c r="N99" s="225"/>
      <c r="O99" s="225"/>
      <c r="P99" s="225"/>
      <c r="Q99" s="225"/>
      <c r="R99" s="225"/>
      <c r="S99" s="225"/>
      <c r="T99" s="225"/>
      <c r="U99" s="225"/>
      <c r="V99" s="225"/>
      <c r="W99" s="225"/>
      <c r="X99" s="206"/>
      <c r="Y99" s="206"/>
      <c r="Z99" s="206"/>
      <c r="AA99" s="206"/>
      <c r="AB99" s="206"/>
      <c r="AC99" s="206"/>
      <c r="AD99" s="206"/>
      <c r="AE99" s="206"/>
      <c r="AF99" s="206"/>
      <c r="AG99" s="206" t="s">
        <v>280</v>
      </c>
      <c r="AH99" s="206">
        <v>0</v>
      </c>
      <c r="AI99" s="206"/>
      <c r="AJ99" s="206"/>
      <c r="AK99" s="206"/>
      <c r="AL99" s="206"/>
      <c r="AM99" s="206"/>
      <c r="AN99" s="206"/>
      <c r="AO99" s="206"/>
      <c r="AP99" s="206"/>
      <c r="AQ99" s="206"/>
      <c r="AR99" s="206"/>
      <c r="AS99" s="206"/>
      <c r="AT99" s="206"/>
      <c r="AU99" s="206"/>
      <c r="AV99" s="206"/>
      <c r="AW99" s="206"/>
      <c r="AX99" s="206"/>
      <c r="AY99" s="206"/>
      <c r="AZ99" s="206"/>
      <c r="BA99" s="206"/>
      <c r="BB99" s="206"/>
      <c r="BC99" s="206"/>
      <c r="BD99" s="206"/>
      <c r="BE99" s="206"/>
      <c r="BF99" s="206"/>
      <c r="BG99" s="206"/>
      <c r="BH99" s="206"/>
    </row>
    <row r="100" spans="1:60" outlineLevel="1" x14ac:dyDescent="0.25">
      <c r="A100" s="223"/>
      <c r="B100" s="224"/>
      <c r="C100" s="254" t="s">
        <v>1512</v>
      </c>
      <c r="D100" s="226"/>
      <c r="E100" s="227">
        <v>2</v>
      </c>
      <c r="F100" s="225"/>
      <c r="G100" s="225"/>
      <c r="H100" s="225"/>
      <c r="I100" s="225"/>
      <c r="J100" s="225"/>
      <c r="K100" s="225"/>
      <c r="L100" s="225"/>
      <c r="M100" s="225"/>
      <c r="N100" s="225"/>
      <c r="O100" s="225"/>
      <c r="P100" s="225"/>
      <c r="Q100" s="225"/>
      <c r="R100" s="225"/>
      <c r="S100" s="225"/>
      <c r="T100" s="225"/>
      <c r="U100" s="225"/>
      <c r="V100" s="225"/>
      <c r="W100" s="225"/>
      <c r="X100" s="206"/>
      <c r="Y100" s="206"/>
      <c r="Z100" s="206"/>
      <c r="AA100" s="206"/>
      <c r="AB100" s="206"/>
      <c r="AC100" s="206"/>
      <c r="AD100" s="206"/>
      <c r="AE100" s="206"/>
      <c r="AF100" s="206"/>
      <c r="AG100" s="206" t="s">
        <v>280</v>
      </c>
      <c r="AH100" s="206">
        <v>0</v>
      </c>
      <c r="AI100" s="206"/>
      <c r="AJ100" s="206"/>
      <c r="AK100" s="206"/>
      <c r="AL100" s="206"/>
      <c r="AM100" s="206"/>
      <c r="AN100" s="206"/>
      <c r="AO100" s="206"/>
      <c r="AP100" s="206"/>
      <c r="AQ100" s="206"/>
      <c r="AR100" s="206"/>
      <c r="AS100" s="206"/>
      <c r="AT100" s="206"/>
      <c r="AU100" s="206"/>
      <c r="AV100" s="206"/>
      <c r="AW100" s="206"/>
      <c r="AX100" s="206"/>
      <c r="AY100" s="206"/>
      <c r="AZ100" s="206"/>
      <c r="BA100" s="206"/>
      <c r="BB100" s="206"/>
      <c r="BC100" s="206"/>
      <c r="BD100" s="206"/>
      <c r="BE100" s="206"/>
      <c r="BF100" s="206"/>
      <c r="BG100" s="206"/>
      <c r="BH100" s="206"/>
    </row>
    <row r="101" spans="1:60" ht="20.399999999999999" outlineLevel="1" x14ac:dyDescent="0.25">
      <c r="A101" s="237">
        <v>18</v>
      </c>
      <c r="B101" s="238" t="s">
        <v>1513</v>
      </c>
      <c r="C101" s="253" t="s">
        <v>1514</v>
      </c>
      <c r="D101" s="239" t="s">
        <v>333</v>
      </c>
      <c r="E101" s="240">
        <v>3</v>
      </c>
      <c r="F101" s="241"/>
      <c r="G101" s="242">
        <f>ROUND(E101*F101,2)</f>
        <v>0</v>
      </c>
      <c r="H101" s="241"/>
      <c r="I101" s="242">
        <f>ROUND(E101*H101,2)</f>
        <v>0</v>
      </c>
      <c r="J101" s="241"/>
      <c r="K101" s="242">
        <f>ROUND(E101*J101,2)</f>
        <v>0</v>
      </c>
      <c r="L101" s="242">
        <v>21</v>
      </c>
      <c r="M101" s="242">
        <f>G101*(1+L101/100)</f>
        <v>0</v>
      </c>
      <c r="N101" s="242">
        <v>3.2199999999999999E-2</v>
      </c>
      <c r="O101" s="242">
        <f>ROUND(E101*N101,2)</f>
        <v>0.1</v>
      </c>
      <c r="P101" s="242">
        <v>0</v>
      </c>
      <c r="Q101" s="243">
        <f>ROUND(E101*P101,2)</f>
        <v>0</v>
      </c>
      <c r="R101" s="225"/>
      <c r="S101" s="225" t="s">
        <v>289</v>
      </c>
      <c r="T101" s="225" t="s">
        <v>277</v>
      </c>
      <c r="U101" s="225">
        <v>0</v>
      </c>
      <c r="V101" s="225">
        <f>ROUND(E101*U101,2)</f>
        <v>0</v>
      </c>
      <c r="W101" s="225"/>
      <c r="X101" s="206"/>
      <c r="Y101" s="206"/>
      <c r="Z101" s="206"/>
      <c r="AA101" s="206"/>
      <c r="AB101" s="206"/>
      <c r="AC101" s="206"/>
      <c r="AD101" s="206"/>
      <c r="AE101" s="206"/>
      <c r="AF101" s="206"/>
      <c r="AG101" s="206" t="s">
        <v>673</v>
      </c>
      <c r="AH101" s="206"/>
      <c r="AI101" s="206"/>
      <c r="AJ101" s="206"/>
      <c r="AK101" s="206"/>
      <c r="AL101" s="206"/>
      <c r="AM101" s="206"/>
      <c r="AN101" s="206"/>
      <c r="AO101" s="206"/>
      <c r="AP101" s="206"/>
      <c r="AQ101" s="206"/>
      <c r="AR101" s="206"/>
      <c r="AS101" s="206"/>
      <c r="AT101" s="206"/>
      <c r="AU101" s="206"/>
      <c r="AV101" s="206"/>
      <c r="AW101" s="206"/>
      <c r="AX101" s="206"/>
      <c r="AY101" s="206"/>
      <c r="AZ101" s="206"/>
      <c r="BA101" s="206"/>
      <c r="BB101" s="206"/>
      <c r="BC101" s="206"/>
      <c r="BD101" s="206"/>
      <c r="BE101" s="206"/>
      <c r="BF101" s="206"/>
      <c r="BG101" s="206"/>
      <c r="BH101" s="206"/>
    </row>
    <row r="102" spans="1:60" outlineLevel="1" x14ac:dyDescent="0.25">
      <c r="A102" s="223"/>
      <c r="B102" s="224"/>
      <c r="C102" s="254" t="s">
        <v>1515</v>
      </c>
      <c r="D102" s="226"/>
      <c r="E102" s="227">
        <v>3</v>
      </c>
      <c r="F102" s="225"/>
      <c r="G102" s="225"/>
      <c r="H102" s="225"/>
      <c r="I102" s="225"/>
      <c r="J102" s="225"/>
      <c r="K102" s="225"/>
      <c r="L102" s="225"/>
      <c r="M102" s="225"/>
      <c r="N102" s="225"/>
      <c r="O102" s="225"/>
      <c r="P102" s="225"/>
      <c r="Q102" s="225"/>
      <c r="R102" s="225"/>
      <c r="S102" s="225"/>
      <c r="T102" s="225"/>
      <c r="U102" s="225"/>
      <c r="V102" s="225"/>
      <c r="W102" s="225"/>
      <c r="X102" s="206"/>
      <c r="Y102" s="206"/>
      <c r="Z102" s="206"/>
      <c r="AA102" s="206"/>
      <c r="AB102" s="206"/>
      <c r="AC102" s="206"/>
      <c r="AD102" s="206"/>
      <c r="AE102" s="206"/>
      <c r="AF102" s="206"/>
      <c r="AG102" s="206" t="s">
        <v>280</v>
      </c>
      <c r="AH102" s="206">
        <v>0</v>
      </c>
      <c r="AI102" s="206"/>
      <c r="AJ102" s="206"/>
      <c r="AK102" s="206"/>
      <c r="AL102" s="206"/>
      <c r="AM102" s="206"/>
      <c r="AN102" s="206"/>
      <c r="AO102" s="206"/>
      <c r="AP102" s="206"/>
      <c r="AQ102" s="206"/>
      <c r="AR102" s="206"/>
      <c r="AS102" s="206"/>
      <c r="AT102" s="206"/>
      <c r="AU102" s="206"/>
      <c r="AV102" s="206"/>
      <c r="AW102" s="206"/>
      <c r="AX102" s="206"/>
      <c r="AY102" s="206"/>
      <c r="AZ102" s="206"/>
      <c r="BA102" s="206"/>
      <c r="BB102" s="206"/>
      <c r="BC102" s="206"/>
      <c r="BD102" s="206"/>
      <c r="BE102" s="206"/>
      <c r="BF102" s="206"/>
      <c r="BG102" s="206"/>
      <c r="BH102" s="206"/>
    </row>
    <row r="103" spans="1:60" ht="20.399999999999999" outlineLevel="1" x14ac:dyDescent="0.25">
      <c r="A103" s="237">
        <v>19</v>
      </c>
      <c r="B103" s="238" t="s">
        <v>1516</v>
      </c>
      <c r="C103" s="253" t="s">
        <v>1517</v>
      </c>
      <c r="D103" s="239" t="s">
        <v>333</v>
      </c>
      <c r="E103" s="240">
        <v>10</v>
      </c>
      <c r="F103" s="241"/>
      <c r="G103" s="242">
        <f>ROUND(E103*F103,2)</f>
        <v>0</v>
      </c>
      <c r="H103" s="241"/>
      <c r="I103" s="242">
        <f>ROUND(E103*H103,2)</f>
        <v>0</v>
      </c>
      <c r="J103" s="241"/>
      <c r="K103" s="242">
        <f>ROUND(E103*J103,2)</f>
        <v>0</v>
      </c>
      <c r="L103" s="242">
        <v>21</v>
      </c>
      <c r="M103" s="242">
        <f>G103*(1+L103/100)</f>
        <v>0</v>
      </c>
      <c r="N103" s="242">
        <v>3.5000000000000003E-2</v>
      </c>
      <c r="O103" s="242">
        <f>ROUND(E103*N103,2)</f>
        <v>0.35</v>
      </c>
      <c r="P103" s="242">
        <v>0</v>
      </c>
      <c r="Q103" s="243">
        <f>ROUND(E103*P103,2)</f>
        <v>0</v>
      </c>
      <c r="R103" s="225"/>
      <c r="S103" s="225" t="s">
        <v>289</v>
      </c>
      <c r="T103" s="225" t="s">
        <v>277</v>
      </c>
      <c r="U103" s="225">
        <v>0</v>
      </c>
      <c r="V103" s="225">
        <f>ROUND(E103*U103,2)</f>
        <v>0</v>
      </c>
      <c r="W103" s="225"/>
      <c r="X103" s="206"/>
      <c r="Y103" s="206"/>
      <c r="Z103" s="206"/>
      <c r="AA103" s="206"/>
      <c r="AB103" s="206"/>
      <c r="AC103" s="206"/>
      <c r="AD103" s="206"/>
      <c r="AE103" s="206"/>
      <c r="AF103" s="206"/>
      <c r="AG103" s="206" t="s">
        <v>673</v>
      </c>
      <c r="AH103" s="206"/>
      <c r="AI103" s="206"/>
      <c r="AJ103" s="206"/>
      <c r="AK103" s="206"/>
      <c r="AL103" s="206"/>
      <c r="AM103" s="206"/>
      <c r="AN103" s="206"/>
      <c r="AO103" s="206"/>
      <c r="AP103" s="206"/>
      <c r="AQ103" s="206"/>
      <c r="AR103" s="206"/>
      <c r="AS103" s="206"/>
      <c r="AT103" s="206"/>
      <c r="AU103" s="206"/>
      <c r="AV103" s="206"/>
      <c r="AW103" s="206"/>
      <c r="AX103" s="206"/>
      <c r="AY103" s="206"/>
      <c r="AZ103" s="206"/>
      <c r="BA103" s="206"/>
      <c r="BB103" s="206"/>
      <c r="BC103" s="206"/>
      <c r="BD103" s="206"/>
      <c r="BE103" s="206"/>
      <c r="BF103" s="206"/>
      <c r="BG103" s="206"/>
      <c r="BH103" s="206"/>
    </row>
    <row r="104" spans="1:60" outlineLevel="1" x14ac:dyDescent="0.25">
      <c r="A104" s="223"/>
      <c r="B104" s="224"/>
      <c r="C104" s="254" t="s">
        <v>1518</v>
      </c>
      <c r="D104" s="226"/>
      <c r="E104" s="227">
        <v>10</v>
      </c>
      <c r="F104" s="225"/>
      <c r="G104" s="225"/>
      <c r="H104" s="225"/>
      <c r="I104" s="225"/>
      <c r="J104" s="225"/>
      <c r="K104" s="225"/>
      <c r="L104" s="225"/>
      <c r="M104" s="225"/>
      <c r="N104" s="225"/>
      <c r="O104" s="225"/>
      <c r="P104" s="225"/>
      <c r="Q104" s="225"/>
      <c r="R104" s="225"/>
      <c r="S104" s="225"/>
      <c r="T104" s="225"/>
      <c r="U104" s="225"/>
      <c r="V104" s="225"/>
      <c r="W104" s="225"/>
      <c r="X104" s="206"/>
      <c r="Y104" s="206"/>
      <c r="Z104" s="206"/>
      <c r="AA104" s="206"/>
      <c r="AB104" s="206"/>
      <c r="AC104" s="206"/>
      <c r="AD104" s="206"/>
      <c r="AE104" s="206"/>
      <c r="AF104" s="206"/>
      <c r="AG104" s="206" t="s">
        <v>280</v>
      </c>
      <c r="AH104" s="206">
        <v>0</v>
      </c>
      <c r="AI104" s="206"/>
      <c r="AJ104" s="206"/>
      <c r="AK104" s="206"/>
      <c r="AL104" s="206"/>
      <c r="AM104" s="206"/>
      <c r="AN104" s="206"/>
      <c r="AO104" s="206"/>
      <c r="AP104" s="206"/>
      <c r="AQ104" s="206"/>
      <c r="AR104" s="206"/>
      <c r="AS104" s="206"/>
      <c r="AT104" s="206"/>
      <c r="AU104" s="206"/>
      <c r="AV104" s="206"/>
      <c r="AW104" s="206"/>
      <c r="AX104" s="206"/>
      <c r="AY104" s="206"/>
      <c r="AZ104" s="206"/>
      <c r="BA104" s="206"/>
      <c r="BB104" s="206"/>
      <c r="BC104" s="206"/>
      <c r="BD104" s="206"/>
      <c r="BE104" s="206"/>
      <c r="BF104" s="206"/>
      <c r="BG104" s="206"/>
      <c r="BH104" s="206"/>
    </row>
    <row r="105" spans="1:60" ht="20.399999999999999" outlineLevel="1" x14ac:dyDescent="0.25">
      <c r="A105" s="237">
        <v>20</v>
      </c>
      <c r="B105" s="238" t="s">
        <v>1519</v>
      </c>
      <c r="C105" s="253" t="s">
        <v>1520</v>
      </c>
      <c r="D105" s="239" t="s">
        <v>333</v>
      </c>
      <c r="E105" s="240">
        <v>4</v>
      </c>
      <c r="F105" s="241"/>
      <c r="G105" s="242">
        <f>ROUND(E105*F105,2)</f>
        <v>0</v>
      </c>
      <c r="H105" s="241"/>
      <c r="I105" s="242">
        <f>ROUND(E105*H105,2)</f>
        <v>0</v>
      </c>
      <c r="J105" s="241"/>
      <c r="K105" s="242">
        <f>ROUND(E105*J105,2)</f>
        <v>0</v>
      </c>
      <c r="L105" s="242">
        <v>21</v>
      </c>
      <c r="M105" s="242">
        <f>G105*(1+L105/100)</f>
        <v>0</v>
      </c>
      <c r="N105" s="242">
        <v>2.81E-2</v>
      </c>
      <c r="O105" s="242">
        <f>ROUND(E105*N105,2)</f>
        <v>0.11</v>
      </c>
      <c r="P105" s="242">
        <v>0</v>
      </c>
      <c r="Q105" s="243">
        <f>ROUND(E105*P105,2)</f>
        <v>0</v>
      </c>
      <c r="R105" s="225"/>
      <c r="S105" s="225" t="s">
        <v>289</v>
      </c>
      <c r="T105" s="225" t="s">
        <v>277</v>
      </c>
      <c r="U105" s="225">
        <v>0</v>
      </c>
      <c r="V105" s="225">
        <f>ROUND(E105*U105,2)</f>
        <v>0</v>
      </c>
      <c r="W105" s="225"/>
      <c r="X105" s="206"/>
      <c r="Y105" s="206"/>
      <c r="Z105" s="206"/>
      <c r="AA105" s="206"/>
      <c r="AB105" s="206"/>
      <c r="AC105" s="206"/>
      <c r="AD105" s="206"/>
      <c r="AE105" s="206"/>
      <c r="AF105" s="206"/>
      <c r="AG105" s="206" t="s">
        <v>673</v>
      </c>
      <c r="AH105" s="206"/>
      <c r="AI105" s="206"/>
      <c r="AJ105" s="206"/>
      <c r="AK105" s="206"/>
      <c r="AL105" s="206"/>
      <c r="AM105" s="206"/>
      <c r="AN105" s="206"/>
      <c r="AO105" s="206"/>
      <c r="AP105" s="206"/>
      <c r="AQ105" s="206"/>
      <c r="AR105" s="206"/>
      <c r="AS105" s="206"/>
      <c r="AT105" s="206"/>
      <c r="AU105" s="206"/>
      <c r="AV105" s="206"/>
      <c r="AW105" s="206"/>
      <c r="AX105" s="206"/>
      <c r="AY105" s="206"/>
      <c r="AZ105" s="206"/>
      <c r="BA105" s="206"/>
      <c r="BB105" s="206"/>
      <c r="BC105" s="206"/>
      <c r="BD105" s="206"/>
      <c r="BE105" s="206"/>
      <c r="BF105" s="206"/>
      <c r="BG105" s="206"/>
      <c r="BH105" s="206"/>
    </row>
    <row r="106" spans="1:60" outlineLevel="1" x14ac:dyDescent="0.25">
      <c r="A106" s="223"/>
      <c r="B106" s="224"/>
      <c r="C106" s="254" t="s">
        <v>1521</v>
      </c>
      <c r="D106" s="226"/>
      <c r="E106" s="227">
        <v>4</v>
      </c>
      <c r="F106" s="225"/>
      <c r="G106" s="225"/>
      <c r="H106" s="225"/>
      <c r="I106" s="225"/>
      <c r="J106" s="225"/>
      <c r="K106" s="225"/>
      <c r="L106" s="225"/>
      <c r="M106" s="225"/>
      <c r="N106" s="225"/>
      <c r="O106" s="225"/>
      <c r="P106" s="225"/>
      <c r="Q106" s="225"/>
      <c r="R106" s="225"/>
      <c r="S106" s="225"/>
      <c r="T106" s="225"/>
      <c r="U106" s="225"/>
      <c r="V106" s="225"/>
      <c r="W106" s="225"/>
      <c r="X106" s="206"/>
      <c r="Y106" s="206"/>
      <c r="Z106" s="206"/>
      <c r="AA106" s="206"/>
      <c r="AB106" s="206"/>
      <c r="AC106" s="206"/>
      <c r="AD106" s="206"/>
      <c r="AE106" s="206"/>
      <c r="AF106" s="206"/>
      <c r="AG106" s="206" t="s">
        <v>280</v>
      </c>
      <c r="AH106" s="206">
        <v>0</v>
      </c>
      <c r="AI106" s="206"/>
      <c r="AJ106" s="206"/>
      <c r="AK106" s="206"/>
      <c r="AL106" s="206"/>
      <c r="AM106" s="206"/>
      <c r="AN106" s="206"/>
      <c r="AO106" s="206"/>
      <c r="AP106" s="206"/>
      <c r="AQ106" s="206"/>
      <c r="AR106" s="206"/>
      <c r="AS106" s="206"/>
      <c r="AT106" s="206"/>
      <c r="AU106" s="206"/>
      <c r="AV106" s="206"/>
      <c r="AW106" s="206"/>
      <c r="AX106" s="206"/>
      <c r="AY106" s="206"/>
      <c r="AZ106" s="206"/>
      <c r="BA106" s="206"/>
      <c r="BB106" s="206"/>
      <c r="BC106" s="206"/>
      <c r="BD106" s="206"/>
      <c r="BE106" s="206"/>
      <c r="BF106" s="206"/>
      <c r="BG106" s="206"/>
      <c r="BH106" s="206"/>
    </row>
    <row r="107" spans="1:60" ht="20.399999999999999" outlineLevel="1" x14ac:dyDescent="0.25">
      <c r="A107" s="244">
        <v>21</v>
      </c>
      <c r="B107" s="245" t="s">
        <v>1522</v>
      </c>
      <c r="C107" s="255" t="s">
        <v>1523</v>
      </c>
      <c r="D107" s="246" t="s">
        <v>333</v>
      </c>
      <c r="E107" s="247">
        <v>1</v>
      </c>
      <c r="F107" s="248"/>
      <c r="G107" s="249">
        <f>ROUND(E107*F107,2)</f>
        <v>0</v>
      </c>
      <c r="H107" s="248"/>
      <c r="I107" s="249">
        <f>ROUND(E107*H107,2)</f>
        <v>0</v>
      </c>
      <c r="J107" s="248"/>
      <c r="K107" s="249">
        <f>ROUND(E107*J107,2)</f>
        <v>0</v>
      </c>
      <c r="L107" s="249">
        <v>21</v>
      </c>
      <c r="M107" s="249">
        <f>G107*(1+L107/100)</f>
        <v>0</v>
      </c>
      <c r="N107" s="249">
        <v>2.8199999999999999E-2</v>
      </c>
      <c r="O107" s="249">
        <f>ROUND(E107*N107,2)</f>
        <v>0.03</v>
      </c>
      <c r="P107" s="249">
        <v>0</v>
      </c>
      <c r="Q107" s="250">
        <f>ROUND(E107*P107,2)</f>
        <v>0</v>
      </c>
      <c r="R107" s="225"/>
      <c r="S107" s="225" t="s">
        <v>289</v>
      </c>
      <c r="T107" s="225" t="s">
        <v>676</v>
      </c>
      <c r="U107" s="225">
        <v>0</v>
      </c>
      <c r="V107" s="225">
        <f>ROUND(E107*U107,2)</f>
        <v>0</v>
      </c>
      <c r="W107" s="225"/>
      <c r="X107" s="206"/>
      <c r="Y107" s="206"/>
      <c r="Z107" s="206"/>
      <c r="AA107" s="206"/>
      <c r="AB107" s="206"/>
      <c r="AC107" s="206"/>
      <c r="AD107" s="206"/>
      <c r="AE107" s="206"/>
      <c r="AF107" s="206"/>
      <c r="AG107" s="206" t="s">
        <v>685</v>
      </c>
      <c r="AH107" s="206"/>
      <c r="AI107" s="206"/>
      <c r="AJ107" s="206"/>
      <c r="AK107" s="206"/>
      <c r="AL107" s="206"/>
      <c r="AM107" s="206"/>
      <c r="AN107" s="206"/>
      <c r="AO107" s="206"/>
      <c r="AP107" s="206"/>
      <c r="AQ107" s="206"/>
      <c r="AR107" s="206"/>
      <c r="AS107" s="206"/>
      <c r="AT107" s="206"/>
      <c r="AU107" s="206"/>
      <c r="AV107" s="206"/>
      <c r="AW107" s="206"/>
      <c r="AX107" s="206"/>
      <c r="AY107" s="206"/>
      <c r="AZ107" s="206"/>
      <c r="BA107" s="206"/>
      <c r="BB107" s="206"/>
      <c r="BC107" s="206"/>
      <c r="BD107" s="206"/>
      <c r="BE107" s="206"/>
      <c r="BF107" s="206"/>
      <c r="BG107" s="206"/>
      <c r="BH107" s="206"/>
    </row>
    <row r="108" spans="1:60" ht="30.6" outlineLevel="1" x14ac:dyDescent="0.25">
      <c r="A108" s="237">
        <v>22</v>
      </c>
      <c r="B108" s="238" t="s">
        <v>1524</v>
      </c>
      <c r="C108" s="253" t="s">
        <v>1525</v>
      </c>
      <c r="D108" s="239" t="s">
        <v>333</v>
      </c>
      <c r="E108" s="240">
        <v>1</v>
      </c>
      <c r="F108" s="241"/>
      <c r="G108" s="242">
        <f>ROUND(E108*F108,2)</f>
        <v>0</v>
      </c>
      <c r="H108" s="241"/>
      <c r="I108" s="242">
        <f>ROUND(E108*H108,2)</f>
        <v>0</v>
      </c>
      <c r="J108" s="241"/>
      <c r="K108" s="242">
        <f>ROUND(E108*J108,2)</f>
        <v>0</v>
      </c>
      <c r="L108" s="242">
        <v>21</v>
      </c>
      <c r="M108" s="242">
        <f>G108*(1+L108/100)</f>
        <v>0</v>
      </c>
      <c r="N108" s="242">
        <v>0.04</v>
      </c>
      <c r="O108" s="242">
        <f>ROUND(E108*N108,2)</f>
        <v>0.04</v>
      </c>
      <c r="P108" s="242">
        <v>0</v>
      </c>
      <c r="Q108" s="243">
        <f>ROUND(E108*P108,2)</f>
        <v>0</v>
      </c>
      <c r="R108" s="225" t="s">
        <v>672</v>
      </c>
      <c r="S108" s="225" t="s">
        <v>276</v>
      </c>
      <c r="T108" s="225" t="s">
        <v>277</v>
      </c>
      <c r="U108" s="225">
        <v>0</v>
      </c>
      <c r="V108" s="225">
        <f>ROUND(E108*U108,2)</f>
        <v>0</v>
      </c>
      <c r="W108" s="225"/>
      <c r="X108" s="206"/>
      <c r="Y108" s="206"/>
      <c r="Z108" s="206"/>
      <c r="AA108" s="206"/>
      <c r="AB108" s="206"/>
      <c r="AC108" s="206"/>
      <c r="AD108" s="206"/>
      <c r="AE108" s="206"/>
      <c r="AF108" s="206"/>
      <c r="AG108" s="206" t="s">
        <v>673</v>
      </c>
      <c r="AH108" s="206"/>
      <c r="AI108" s="206"/>
      <c r="AJ108" s="206"/>
      <c r="AK108" s="206"/>
      <c r="AL108" s="206"/>
      <c r="AM108" s="206"/>
      <c r="AN108" s="206"/>
      <c r="AO108" s="206"/>
      <c r="AP108" s="206"/>
      <c r="AQ108" s="206"/>
      <c r="AR108" s="206"/>
      <c r="AS108" s="206"/>
      <c r="AT108" s="206"/>
      <c r="AU108" s="206"/>
      <c r="AV108" s="206"/>
      <c r="AW108" s="206"/>
      <c r="AX108" s="206"/>
      <c r="AY108" s="206"/>
      <c r="AZ108" s="206"/>
      <c r="BA108" s="206"/>
      <c r="BB108" s="206"/>
      <c r="BC108" s="206"/>
      <c r="BD108" s="206"/>
      <c r="BE108" s="206"/>
      <c r="BF108" s="206"/>
      <c r="BG108" s="206"/>
      <c r="BH108" s="206"/>
    </row>
    <row r="109" spans="1:60" outlineLevel="1" x14ac:dyDescent="0.25">
      <c r="A109" s="223"/>
      <c r="B109" s="224"/>
      <c r="C109" s="254" t="s">
        <v>1526</v>
      </c>
      <c r="D109" s="226"/>
      <c r="E109" s="227">
        <v>1</v>
      </c>
      <c r="F109" s="225"/>
      <c r="G109" s="225"/>
      <c r="H109" s="225"/>
      <c r="I109" s="225"/>
      <c r="J109" s="225"/>
      <c r="K109" s="225"/>
      <c r="L109" s="225"/>
      <c r="M109" s="225"/>
      <c r="N109" s="225"/>
      <c r="O109" s="225"/>
      <c r="P109" s="225"/>
      <c r="Q109" s="225"/>
      <c r="R109" s="225"/>
      <c r="S109" s="225"/>
      <c r="T109" s="225"/>
      <c r="U109" s="225"/>
      <c r="V109" s="225"/>
      <c r="W109" s="225"/>
      <c r="X109" s="206"/>
      <c r="Y109" s="206"/>
      <c r="Z109" s="206"/>
      <c r="AA109" s="206"/>
      <c r="AB109" s="206"/>
      <c r="AC109" s="206"/>
      <c r="AD109" s="206"/>
      <c r="AE109" s="206"/>
      <c r="AF109" s="206"/>
      <c r="AG109" s="206" t="s">
        <v>280</v>
      </c>
      <c r="AH109" s="206">
        <v>0</v>
      </c>
      <c r="AI109" s="206"/>
      <c r="AJ109" s="206"/>
      <c r="AK109" s="206"/>
      <c r="AL109" s="206"/>
      <c r="AM109" s="206"/>
      <c r="AN109" s="206"/>
      <c r="AO109" s="206"/>
      <c r="AP109" s="206"/>
      <c r="AQ109" s="206"/>
      <c r="AR109" s="206"/>
      <c r="AS109" s="206"/>
      <c r="AT109" s="206"/>
      <c r="AU109" s="206"/>
      <c r="AV109" s="206"/>
      <c r="AW109" s="206"/>
      <c r="AX109" s="206"/>
      <c r="AY109" s="206"/>
      <c r="AZ109" s="206"/>
      <c r="BA109" s="206"/>
      <c r="BB109" s="206"/>
      <c r="BC109" s="206"/>
      <c r="BD109" s="206"/>
      <c r="BE109" s="206"/>
      <c r="BF109" s="206"/>
      <c r="BG109" s="206"/>
      <c r="BH109" s="206"/>
    </row>
    <row r="110" spans="1:60" x14ac:dyDescent="0.25">
      <c r="A110" s="231" t="s">
        <v>271</v>
      </c>
      <c r="B110" s="232" t="s">
        <v>242</v>
      </c>
      <c r="C110" s="252" t="s">
        <v>243</v>
      </c>
      <c r="D110" s="233"/>
      <c r="E110" s="234"/>
      <c r="F110" s="235"/>
      <c r="G110" s="235">
        <f>SUMIF(AG111:AG116,"&lt;&gt;NOR",G111:G116)</f>
        <v>0</v>
      </c>
      <c r="H110" s="235"/>
      <c r="I110" s="235">
        <f>SUM(I111:I116)</f>
        <v>0</v>
      </c>
      <c r="J110" s="235"/>
      <c r="K110" s="235">
        <f>SUM(K111:K116)</f>
        <v>0</v>
      </c>
      <c r="L110" s="235"/>
      <c r="M110" s="235">
        <f>SUM(M111:M116)</f>
        <v>0</v>
      </c>
      <c r="N110" s="235"/>
      <c r="O110" s="235">
        <f>SUM(O111:O116)</f>
        <v>0</v>
      </c>
      <c r="P110" s="235"/>
      <c r="Q110" s="236">
        <f>SUM(Q111:Q116)</f>
        <v>0</v>
      </c>
      <c r="R110" s="230"/>
      <c r="S110" s="230"/>
      <c r="T110" s="230"/>
      <c r="U110" s="230"/>
      <c r="V110" s="230">
        <f>SUM(V111:V116)</f>
        <v>10.120000000000001</v>
      </c>
      <c r="W110" s="230"/>
      <c r="AG110" t="s">
        <v>272</v>
      </c>
    </row>
    <row r="111" spans="1:60" outlineLevel="1" x14ac:dyDescent="0.25">
      <c r="A111" s="244">
        <v>23</v>
      </c>
      <c r="B111" s="245" t="s">
        <v>886</v>
      </c>
      <c r="C111" s="255" t="s">
        <v>887</v>
      </c>
      <c r="D111" s="246" t="s">
        <v>320</v>
      </c>
      <c r="E111" s="247">
        <v>4.0804099999999996</v>
      </c>
      <c r="F111" s="248"/>
      <c r="G111" s="249">
        <f>ROUND(E111*F111,2)</f>
        <v>0</v>
      </c>
      <c r="H111" s="248"/>
      <c r="I111" s="249">
        <f>ROUND(E111*H111,2)</f>
        <v>0</v>
      </c>
      <c r="J111" s="248"/>
      <c r="K111" s="249">
        <f>ROUND(E111*J111,2)</f>
        <v>0</v>
      </c>
      <c r="L111" s="249">
        <v>21</v>
      </c>
      <c r="M111" s="249">
        <f>G111*(1+L111/100)</f>
        <v>0</v>
      </c>
      <c r="N111" s="249">
        <v>0</v>
      </c>
      <c r="O111" s="249">
        <f>ROUND(E111*N111,2)</f>
        <v>0</v>
      </c>
      <c r="P111" s="249">
        <v>0</v>
      </c>
      <c r="Q111" s="250">
        <f>ROUND(E111*P111,2)</f>
        <v>0</v>
      </c>
      <c r="R111" s="225"/>
      <c r="S111" s="225" t="s">
        <v>276</v>
      </c>
      <c r="T111" s="225" t="s">
        <v>277</v>
      </c>
      <c r="U111" s="225">
        <v>0.63800000000000001</v>
      </c>
      <c r="V111" s="225">
        <f>ROUND(E111*U111,2)</f>
        <v>2.6</v>
      </c>
      <c r="W111" s="225"/>
      <c r="X111" s="206"/>
      <c r="Y111" s="206"/>
      <c r="Z111" s="206"/>
      <c r="AA111" s="206"/>
      <c r="AB111" s="206"/>
      <c r="AC111" s="206"/>
      <c r="AD111" s="206"/>
      <c r="AE111" s="206"/>
      <c r="AF111" s="206"/>
      <c r="AG111" s="206" t="s">
        <v>455</v>
      </c>
      <c r="AH111" s="206"/>
      <c r="AI111" s="206"/>
      <c r="AJ111" s="206"/>
      <c r="AK111" s="206"/>
      <c r="AL111" s="206"/>
      <c r="AM111" s="206"/>
      <c r="AN111" s="206"/>
      <c r="AO111" s="206"/>
      <c r="AP111" s="206"/>
      <c r="AQ111" s="206"/>
      <c r="AR111" s="206"/>
      <c r="AS111" s="206"/>
      <c r="AT111" s="206"/>
      <c r="AU111" s="206"/>
      <c r="AV111" s="206"/>
      <c r="AW111" s="206"/>
      <c r="AX111" s="206"/>
      <c r="AY111" s="206"/>
      <c r="AZ111" s="206"/>
      <c r="BA111" s="206"/>
      <c r="BB111" s="206"/>
      <c r="BC111" s="206"/>
      <c r="BD111" s="206"/>
      <c r="BE111" s="206"/>
      <c r="BF111" s="206"/>
      <c r="BG111" s="206"/>
      <c r="BH111" s="206"/>
    </row>
    <row r="112" spans="1:60" outlineLevel="1" x14ac:dyDescent="0.25">
      <c r="A112" s="244">
        <v>24</v>
      </c>
      <c r="B112" s="245" t="s">
        <v>888</v>
      </c>
      <c r="C112" s="255" t="s">
        <v>889</v>
      </c>
      <c r="D112" s="246" t="s">
        <v>320</v>
      </c>
      <c r="E112" s="247">
        <v>4.0804099999999996</v>
      </c>
      <c r="F112" s="248"/>
      <c r="G112" s="249">
        <f>ROUND(E112*F112,2)</f>
        <v>0</v>
      </c>
      <c r="H112" s="248"/>
      <c r="I112" s="249">
        <f>ROUND(E112*H112,2)</f>
        <v>0</v>
      </c>
      <c r="J112" s="248"/>
      <c r="K112" s="249">
        <f>ROUND(E112*J112,2)</f>
        <v>0</v>
      </c>
      <c r="L112" s="249">
        <v>21</v>
      </c>
      <c r="M112" s="249">
        <f>G112*(1+L112/100)</f>
        <v>0</v>
      </c>
      <c r="N112" s="249">
        <v>0</v>
      </c>
      <c r="O112" s="249">
        <f>ROUND(E112*N112,2)</f>
        <v>0</v>
      </c>
      <c r="P112" s="249">
        <v>0</v>
      </c>
      <c r="Q112" s="250">
        <f>ROUND(E112*P112,2)</f>
        <v>0</v>
      </c>
      <c r="R112" s="225"/>
      <c r="S112" s="225" t="s">
        <v>276</v>
      </c>
      <c r="T112" s="225" t="s">
        <v>277</v>
      </c>
      <c r="U112" s="225">
        <v>0.01</v>
      </c>
      <c r="V112" s="225">
        <f>ROUND(E112*U112,2)</f>
        <v>0.04</v>
      </c>
      <c r="W112" s="225"/>
      <c r="X112" s="206"/>
      <c r="Y112" s="206"/>
      <c r="Z112" s="206"/>
      <c r="AA112" s="206"/>
      <c r="AB112" s="206"/>
      <c r="AC112" s="206"/>
      <c r="AD112" s="206"/>
      <c r="AE112" s="206"/>
      <c r="AF112" s="206"/>
      <c r="AG112" s="206" t="s">
        <v>455</v>
      </c>
      <c r="AH112" s="206"/>
      <c r="AI112" s="206"/>
      <c r="AJ112" s="206"/>
      <c r="AK112" s="206"/>
      <c r="AL112" s="206"/>
      <c r="AM112" s="206"/>
      <c r="AN112" s="206"/>
      <c r="AO112" s="206"/>
      <c r="AP112" s="206"/>
      <c r="AQ112" s="206"/>
      <c r="AR112" s="206"/>
      <c r="AS112" s="206"/>
      <c r="AT112" s="206"/>
      <c r="AU112" s="206"/>
      <c r="AV112" s="206"/>
      <c r="AW112" s="206"/>
      <c r="AX112" s="206"/>
      <c r="AY112" s="206"/>
      <c r="AZ112" s="206"/>
      <c r="BA112" s="206"/>
      <c r="BB112" s="206"/>
      <c r="BC112" s="206"/>
      <c r="BD112" s="206"/>
      <c r="BE112" s="206"/>
      <c r="BF112" s="206"/>
      <c r="BG112" s="206"/>
      <c r="BH112" s="206"/>
    </row>
    <row r="113" spans="1:60" ht="20.399999999999999" outlineLevel="1" x14ac:dyDescent="0.25">
      <c r="A113" s="244">
        <v>25</v>
      </c>
      <c r="B113" s="245" t="s">
        <v>890</v>
      </c>
      <c r="C113" s="255" t="s">
        <v>891</v>
      </c>
      <c r="D113" s="246" t="s">
        <v>320</v>
      </c>
      <c r="E113" s="247">
        <v>48.964880000000001</v>
      </c>
      <c r="F113" s="248"/>
      <c r="G113" s="249">
        <f>ROUND(E113*F113,2)</f>
        <v>0</v>
      </c>
      <c r="H113" s="248"/>
      <c r="I113" s="249">
        <f>ROUND(E113*H113,2)</f>
        <v>0</v>
      </c>
      <c r="J113" s="248"/>
      <c r="K113" s="249">
        <f>ROUND(E113*J113,2)</f>
        <v>0</v>
      </c>
      <c r="L113" s="249">
        <v>21</v>
      </c>
      <c r="M113" s="249">
        <f>G113*(1+L113/100)</f>
        <v>0</v>
      </c>
      <c r="N113" s="249">
        <v>0</v>
      </c>
      <c r="O113" s="249">
        <f>ROUND(E113*N113,2)</f>
        <v>0</v>
      </c>
      <c r="P113" s="249">
        <v>0</v>
      </c>
      <c r="Q113" s="250">
        <f>ROUND(E113*P113,2)</f>
        <v>0</v>
      </c>
      <c r="R113" s="225"/>
      <c r="S113" s="225" t="s">
        <v>276</v>
      </c>
      <c r="T113" s="225" t="s">
        <v>277</v>
      </c>
      <c r="U113" s="225">
        <v>0</v>
      </c>
      <c r="V113" s="225">
        <f>ROUND(E113*U113,2)</f>
        <v>0</v>
      </c>
      <c r="W113" s="225"/>
      <c r="X113" s="206"/>
      <c r="Y113" s="206"/>
      <c r="Z113" s="206"/>
      <c r="AA113" s="206"/>
      <c r="AB113" s="206"/>
      <c r="AC113" s="206"/>
      <c r="AD113" s="206"/>
      <c r="AE113" s="206"/>
      <c r="AF113" s="206"/>
      <c r="AG113" s="206" t="s">
        <v>455</v>
      </c>
      <c r="AH113" s="206"/>
      <c r="AI113" s="206"/>
      <c r="AJ113" s="206"/>
      <c r="AK113" s="206"/>
      <c r="AL113" s="206"/>
      <c r="AM113" s="206"/>
      <c r="AN113" s="206"/>
      <c r="AO113" s="206"/>
      <c r="AP113" s="206"/>
      <c r="AQ113" s="206"/>
      <c r="AR113" s="206"/>
      <c r="AS113" s="206"/>
      <c r="AT113" s="206"/>
      <c r="AU113" s="206"/>
      <c r="AV113" s="206"/>
      <c r="AW113" s="206"/>
      <c r="AX113" s="206"/>
      <c r="AY113" s="206"/>
      <c r="AZ113" s="206"/>
      <c r="BA113" s="206"/>
      <c r="BB113" s="206"/>
      <c r="BC113" s="206"/>
      <c r="BD113" s="206"/>
      <c r="BE113" s="206"/>
      <c r="BF113" s="206"/>
      <c r="BG113" s="206"/>
      <c r="BH113" s="206"/>
    </row>
    <row r="114" spans="1:60" outlineLevel="1" x14ac:dyDescent="0.25">
      <c r="A114" s="244">
        <v>26</v>
      </c>
      <c r="B114" s="245" t="s">
        <v>894</v>
      </c>
      <c r="C114" s="255" t="s">
        <v>895</v>
      </c>
      <c r="D114" s="246" t="s">
        <v>320</v>
      </c>
      <c r="E114" s="247">
        <v>4.0804099999999996</v>
      </c>
      <c r="F114" s="248"/>
      <c r="G114" s="249">
        <f>ROUND(E114*F114,2)</f>
        <v>0</v>
      </c>
      <c r="H114" s="248"/>
      <c r="I114" s="249">
        <f>ROUND(E114*H114,2)</f>
        <v>0</v>
      </c>
      <c r="J114" s="248"/>
      <c r="K114" s="249">
        <f>ROUND(E114*J114,2)</f>
        <v>0</v>
      </c>
      <c r="L114" s="249">
        <v>21</v>
      </c>
      <c r="M114" s="249">
        <f>G114*(1+L114/100)</f>
        <v>0</v>
      </c>
      <c r="N114" s="249">
        <v>0</v>
      </c>
      <c r="O114" s="249">
        <f>ROUND(E114*N114,2)</f>
        <v>0</v>
      </c>
      <c r="P114" s="249">
        <v>0</v>
      </c>
      <c r="Q114" s="250">
        <f>ROUND(E114*P114,2)</f>
        <v>0</v>
      </c>
      <c r="R114" s="225"/>
      <c r="S114" s="225" t="s">
        <v>276</v>
      </c>
      <c r="T114" s="225" t="s">
        <v>277</v>
      </c>
      <c r="U114" s="225">
        <v>0</v>
      </c>
      <c r="V114" s="225">
        <f>ROUND(E114*U114,2)</f>
        <v>0</v>
      </c>
      <c r="W114" s="225"/>
      <c r="X114" s="206"/>
      <c r="Y114" s="206"/>
      <c r="Z114" s="206"/>
      <c r="AA114" s="206"/>
      <c r="AB114" s="206"/>
      <c r="AC114" s="206"/>
      <c r="AD114" s="206"/>
      <c r="AE114" s="206"/>
      <c r="AF114" s="206"/>
      <c r="AG114" s="206" t="s">
        <v>455</v>
      </c>
      <c r="AH114" s="206"/>
      <c r="AI114" s="206"/>
      <c r="AJ114" s="206"/>
      <c r="AK114" s="206"/>
      <c r="AL114" s="206"/>
      <c r="AM114" s="206"/>
      <c r="AN114" s="206"/>
      <c r="AO114" s="206"/>
      <c r="AP114" s="206"/>
      <c r="AQ114" s="206"/>
      <c r="AR114" s="206"/>
      <c r="AS114" s="206"/>
      <c r="AT114" s="206"/>
      <c r="AU114" s="206"/>
      <c r="AV114" s="206"/>
      <c r="AW114" s="206"/>
      <c r="AX114" s="206"/>
      <c r="AY114" s="206"/>
      <c r="AZ114" s="206"/>
      <c r="BA114" s="206"/>
      <c r="BB114" s="206"/>
      <c r="BC114" s="206"/>
      <c r="BD114" s="206"/>
      <c r="BE114" s="206"/>
      <c r="BF114" s="206"/>
      <c r="BG114" s="206"/>
      <c r="BH114" s="206"/>
    </row>
    <row r="115" spans="1:60" outlineLevel="1" x14ac:dyDescent="0.25">
      <c r="A115" s="244">
        <v>27</v>
      </c>
      <c r="B115" s="245" t="s">
        <v>896</v>
      </c>
      <c r="C115" s="255" t="s">
        <v>897</v>
      </c>
      <c r="D115" s="246" t="s">
        <v>320</v>
      </c>
      <c r="E115" s="247">
        <v>4.0804099999999996</v>
      </c>
      <c r="F115" s="248"/>
      <c r="G115" s="249">
        <f>ROUND(E115*F115,2)</f>
        <v>0</v>
      </c>
      <c r="H115" s="248"/>
      <c r="I115" s="249">
        <f>ROUND(E115*H115,2)</f>
        <v>0</v>
      </c>
      <c r="J115" s="248"/>
      <c r="K115" s="249">
        <f>ROUND(E115*J115,2)</f>
        <v>0</v>
      </c>
      <c r="L115" s="249">
        <v>21</v>
      </c>
      <c r="M115" s="249">
        <f>G115*(1+L115/100)</f>
        <v>0</v>
      </c>
      <c r="N115" s="249">
        <v>0</v>
      </c>
      <c r="O115" s="249">
        <f>ROUND(E115*N115,2)</f>
        <v>0</v>
      </c>
      <c r="P115" s="249">
        <v>0</v>
      </c>
      <c r="Q115" s="250">
        <f>ROUND(E115*P115,2)</f>
        <v>0</v>
      </c>
      <c r="R115" s="225"/>
      <c r="S115" s="225" t="s">
        <v>276</v>
      </c>
      <c r="T115" s="225" t="s">
        <v>277</v>
      </c>
      <c r="U115" s="225">
        <v>0.752</v>
      </c>
      <c r="V115" s="225">
        <f>ROUND(E115*U115,2)</f>
        <v>3.07</v>
      </c>
      <c r="W115" s="225"/>
      <c r="X115" s="206"/>
      <c r="Y115" s="206"/>
      <c r="Z115" s="206"/>
      <c r="AA115" s="206"/>
      <c r="AB115" s="206"/>
      <c r="AC115" s="206"/>
      <c r="AD115" s="206"/>
      <c r="AE115" s="206"/>
      <c r="AF115" s="206"/>
      <c r="AG115" s="206" t="s">
        <v>455</v>
      </c>
      <c r="AH115" s="206"/>
      <c r="AI115" s="206"/>
      <c r="AJ115" s="206"/>
      <c r="AK115" s="206"/>
      <c r="AL115" s="206"/>
      <c r="AM115" s="206"/>
      <c r="AN115" s="206"/>
      <c r="AO115" s="206"/>
      <c r="AP115" s="206"/>
      <c r="AQ115" s="206"/>
      <c r="AR115" s="206"/>
      <c r="AS115" s="206"/>
      <c r="AT115" s="206"/>
      <c r="AU115" s="206"/>
      <c r="AV115" s="206"/>
      <c r="AW115" s="206"/>
      <c r="AX115" s="206"/>
      <c r="AY115" s="206"/>
      <c r="AZ115" s="206"/>
      <c r="BA115" s="206"/>
      <c r="BB115" s="206"/>
      <c r="BC115" s="206"/>
      <c r="BD115" s="206"/>
      <c r="BE115" s="206"/>
      <c r="BF115" s="206"/>
      <c r="BG115" s="206"/>
      <c r="BH115" s="206"/>
    </row>
    <row r="116" spans="1:60" outlineLevel="1" x14ac:dyDescent="0.25">
      <c r="A116" s="244">
        <v>28</v>
      </c>
      <c r="B116" s="245" t="s">
        <v>898</v>
      </c>
      <c r="C116" s="255" t="s">
        <v>899</v>
      </c>
      <c r="D116" s="246" t="s">
        <v>320</v>
      </c>
      <c r="E116" s="247">
        <v>12.24122</v>
      </c>
      <c r="F116" s="248"/>
      <c r="G116" s="249">
        <f>ROUND(E116*F116,2)</f>
        <v>0</v>
      </c>
      <c r="H116" s="248"/>
      <c r="I116" s="249">
        <f>ROUND(E116*H116,2)</f>
        <v>0</v>
      </c>
      <c r="J116" s="248"/>
      <c r="K116" s="249">
        <f>ROUND(E116*J116,2)</f>
        <v>0</v>
      </c>
      <c r="L116" s="249">
        <v>21</v>
      </c>
      <c r="M116" s="249">
        <f>G116*(1+L116/100)</f>
        <v>0</v>
      </c>
      <c r="N116" s="249">
        <v>0</v>
      </c>
      <c r="O116" s="249">
        <f>ROUND(E116*N116,2)</f>
        <v>0</v>
      </c>
      <c r="P116" s="249">
        <v>0</v>
      </c>
      <c r="Q116" s="250">
        <f>ROUND(E116*P116,2)</f>
        <v>0</v>
      </c>
      <c r="R116" s="225"/>
      <c r="S116" s="225" t="s">
        <v>276</v>
      </c>
      <c r="T116" s="225" t="s">
        <v>277</v>
      </c>
      <c r="U116" s="225">
        <v>0.36</v>
      </c>
      <c r="V116" s="225">
        <f>ROUND(E116*U116,2)</f>
        <v>4.41</v>
      </c>
      <c r="W116" s="225"/>
      <c r="X116" s="206"/>
      <c r="Y116" s="206"/>
      <c r="Z116" s="206"/>
      <c r="AA116" s="206"/>
      <c r="AB116" s="206"/>
      <c r="AC116" s="206"/>
      <c r="AD116" s="206"/>
      <c r="AE116" s="206"/>
      <c r="AF116" s="206"/>
      <c r="AG116" s="206" t="s">
        <v>455</v>
      </c>
      <c r="AH116" s="206"/>
      <c r="AI116" s="206"/>
      <c r="AJ116" s="206"/>
      <c r="AK116" s="206"/>
      <c r="AL116" s="206"/>
      <c r="AM116" s="206"/>
      <c r="AN116" s="206"/>
      <c r="AO116" s="206"/>
      <c r="AP116" s="206"/>
      <c r="AQ116" s="206"/>
      <c r="AR116" s="206"/>
      <c r="AS116" s="206"/>
      <c r="AT116" s="206"/>
      <c r="AU116" s="206"/>
      <c r="AV116" s="206"/>
      <c r="AW116" s="206"/>
      <c r="AX116" s="206"/>
      <c r="AY116" s="206"/>
      <c r="AZ116" s="206"/>
      <c r="BA116" s="206"/>
      <c r="BB116" s="206"/>
      <c r="BC116" s="206"/>
      <c r="BD116" s="206"/>
      <c r="BE116" s="206"/>
      <c r="BF116" s="206"/>
      <c r="BG116" s="206"/>
      <c r="BH116" s="206"/>
    </row>
    <row r="117" spans="1:60" x14ac:dyDescent="0.25">
      <c r="A117" s="231" t="s">
        <v>271</v>
      </c>
      <c r="B117" s="232" t="s">
        <v>245</v>
      </c>
      <c r="C117" s="252" t="s">
        <v>29</v>
      </c>
      <c r="D117" s="233"/>
      <c r="E117" s="234"/>
      <c r="F117" s="235"/>
      <c r="G117" s="235">
        <f>SUMIF(AG118:AG124,"&lt;&gt;NOR",G118:G124)</f>
        <v>0</v>
      </c>
      <c r="H117" s="235"/>
      <c r="I117" s="235">
        <f>SUM(I118:I124)</f>
        <v>0</v>
      </c>
      <c r="J117" s="235"/>
      <c r="K117" s="235">
        <f>SUM(K118:K124)</f>
        <v>0</v>
      </c>
      <c r="L117" s="235"/>
      <c r="M117" s="235">
        <f>SUM(M118:M124)</f>
        <v>0</v>
      </c>
      <c r="N117" s="235"/>
      <c r="O117" s="235">
        <f>SUM(O118:O124)</f>
        <v>0</v>
      </c>
      <c r="P117" s="235"/>
      <c r="Q117" s="236">
        <f>SUM(Q118:Q124)</f>
        <v>0</v>
      </c>
      <c r="R117" s="230"/>
      <c r="S117" s="230"/>
      <c r="T117" s="230"/>
      <c r="U117" s="230"/>
      <c r="V117" s="230">
        <f>SUM(V118:V124)</f>
        <v>0</v>
      </c>
      <c r="W117" s="230"/>
      <c r="AG117" t="s">
        <v>272</v>
      </c>
    </row>
    <row r="118" spans="1:60" outlineLevel="1" x14ac:dyDescent="0.25">
      <c r="A118" s="244">
        <v>29</v>
      </c>
      <c r="B118" s="245" t="s">
        <v>900</v>
      </c>
      <c r="C118" s="255" t="s">
        <v>901</v>
      </c>
      <c r="D118" s="246" t="s">
        <v>902</v>
      </c>
      <c r="E118" s="247">
        <v>1</v>
      </c>
      <c r="F118" s="248"/>
      <c r="G118" s="249">
        <f>ROUND(E118*F118,2)</f>
        <v>0</v>
      </c>
      <c r="H118" s="248"/>
      <c r="I118" s="249">
        <f>ROUND(E118*H118,2)</f>
        <v>0</v>
      </c>
      <c r="J118" s="248"/>
      <c r="K118" s="249">
        <f>ROUND(E118*J118,2)</f>
        <v>0</v>
      </c>
      <c r="L118" s="249">
        <v>21</v>
      </c>
      <c r="M118" s="249">
        <f>G118*(1+L118/100)</f>
        <v>0</v>
      </c>
      <c r="N118" s="249">
        <v>0</v>
      </c>
      <c r="O118" s="249">
        <f>ROUND(E118*N118,2)</f>
        <v>0</v>
      </c>
      <c r="P118" s="249">
        <v>0</v>
      </c>
      <c r="Q118" s="250">
        <f>ROUND(E118*P118,2)</f>
        <v>0</v>
      </c>
      <c r="R118" s="225"/>
      <c r="S118" s="225" t="s">
        <v>276</v>
      </c>
      <c r="T118" s="225" t="s">
        <v>277</v>
      </c>
      <c r="U118" s="225">
        <v>0</v>
      </c>
      <c r="V118" s="225">
        <f>ROUND(E118*U118,2)</f>
        <v>0</v>
      </c>
      <c r="W118" s="225"/>
      <c r="X118" s="206"/>
      <c r="Y118" s="206"/>
      <c r="Z118" s="206"/>
      <c r="AA118" s="206"/>
      <c r="AB118" s="206"/>
      <c r="AC118" s="206"/>
      <c r="AD118" s="206"/>
      <c r="AE118" s="206"/>
      <c r="AF118" s="206"/>
      <c r="AG118" s="206" t="s">
        <v>903</v>
      </c>
      <c r="AH118" s="206"/>
      <c r="AI118" s="206"/>
      <c r="AJ118" s="206"/>
      <c r="AK118" s="206"/>
      <c r="AL118" s="206"/>
      <c r="AM118" s="206"/>
      <c r="AN118" s="206"/>
      <c r="AO118" s="206"/>
      <c r="AP118" s="206"/>
      <c r="AQ118" s="206"/>
      <c r="AR118" s="206"/>
      <c r="AS118" s="206"/>
      <c r="AT118" s="206"/>
      <c r="AU118" s="206"/>
      <c r="AV118" s="206"/>
      <c r="AW118" s="206"/>
      <c r="AX118" s="206"/>
      <c r="AY118" s="206"/>
      <c r="AZ118" s="206"/>
      <c r="BA118" s="206"/>
      <c r="BB118" s="206"/>
      <c r="BC118" s="206"/>
      <c r="BD118" s="206"/>
      <c r="BE118" s="206"/>
      <c r="BF118" s="206"/>
      <c r="BG118" s="206"/>
      <c r="BH118" s="206"/>
    </row>
    <row r="119" spans="1:60" outlineLevel="1" x14ac:dyDescent="0.25">
      <c r="A119" s="244">
        <v>30</v>
      </c>
      <c r="B119" s="245" t="s">
        <v>904</v>
      </c>
      <c r="C119" s="255" t="s">
        <v>905</v>
      </c>
      <c r="D119" s="246" t="s">
        <v>902</v>
      </c>
      <c r="E119" s="247">
        <v>1</v>
      </c>
      <c r="F119" s="248"/>
      <c r="G119" s="249">
        <f>ROUND(E119*F119,2)</f>
        <v>0</v>
      </c>
      <c r="H119" s="248"/>
      <c r="I119" s="249">
        <f>ROUND(E119*H119,2)</f>
        <v>0</v>
      </c>
      <c r="J119" s="248"/>
      <c r="K119" s="249">
        <f>ROUND(E119*J119,2)</f>
        <v>0</v>
      </c>
      <c r="L119" s="249">
        <v>21</v>
      </c>
      <c r="M119" s="249">
        <f>G119*(1+L119/100)</f>
        <v>0</v>
      </c>
      <c r="N119" s="249">
        <v>0</v>
      </c>
      <c r="O119" s="249">
        <f>ROUND(E119*N119,2)</f>
        <v>0</v>
      </c>
      <c r="P119" s="249">
        <v>0</v>
      </c>
      <c r="Q119" s="250">
        <f>ROUND(E119*P119,2)</f>
        <v>0</v>
      </c>
      <c r="R119" s="225"/>
      <c r="S119" s="225" t="s">
        <v>289</v>
      </c>
      <c r="T119" s="225" t="s">
        <v>277</v>
      </c>
      <c r="U119" s="225">
        <v>0</v>
      </c>
      <c r="V119" s="225">
        <f>ROUND(E119*U119,2)</f>
        <v>0</v>
      </c>
      <c r="W119" s="225"/>
      <c r="X119" s="206"/>
      <c r="Y119" s="206"/>
      <c r="Z119" s="206"/>
      <c r="AA119" s="206"/>
      <c r="AB119" s="206"/>
      <c r="AC119" s="206"/>
      <c r="AD119" s="206"/>
      <c r="AE119" s="206"/>
      <c r="AF119" s="206"/>
      <c r="AG119" s="206" t="s">
        <v>903</v>
      </c>
      <c r="AH119" s="206"/>
      <c r="AI119" s="206"/>
      <c r="AJ119" s="206"/>
      <c r="AK119" s="206"/>
      <c r="AL119" s="206"/>
      <c r="AM119" s="206"/>
      <c r="AN119" s="206"/>
      <c r="AO119" s="206"/>
      <c r="AP119" s="206"/>
      <c r="AQ119" s="206"/>
      <c r="AR119" s="206"/>
      <c r="AS119" s="206"/>
      <c r="AT119" s="206"/>
      <c r="AU119" s="206"/>
      <c r="AV119" s="206"/>
      <c r="AW119" s="206"/>
      <c r="AX119" s="206"/>
      <c r="AY119" s="206"/>
      <c r="AZ119" s="206"/>
      <c r="BA119" s="206"/>
      <c r="BB119" s="206"/>
      <c r="BC119" s="206"/>
      <c r="BD119" s="206"/>
      <c r="BE119" s="206"/>
      <c r="BF119" s="206"/>
      <c r="BG119" s="206"/>
      <c r="BH119" s="206"/>
    </row>
    <row r="120" spans="1:60" ht="30.6" outlineLevel="1" x14ac:dyDescent="0.25">
      <c r="A120" s="244">
        <v>31</v>
      </c>
      <c r="B120" s="245" t="s">
        <v>906</v>
      </c>
      <c r="C120" s="255" t="s">
        <v>907</v>
      </c>
      <c r="D120" s="246" t="s">
        <v>902</v>
      </c>
      <c r="E120" s="247">
        <v>1</v>
      </c>
      <c r="F120" s="248"/>
      <c r="G120" s="249">
        <f>ROUND(E120*F120,2)</f>
        <v>0</v>
      </c>
      <c r="H120" s="248"/>
      <c r="I120" s="249">
        <f>ROUND(E120*H120,2)</f>
        <v>0</v>
      </c>
      <c r="J120" s="248"/>
      <c r="K120" s="249">
        <f>ROUND(E120*J120,2)</f>
        <v>0</v>
      </c>
      <c r="L120" s="249">
        <v>21</v>
      </c>
      <c r="M120" s="249">
        <f>G120*(1+L120/100)</f>
        <v>0</v>
      </c>
      <c r="N120" s="249">
        <v>0</v>
      </c>
      <c r="O120" s="249">
        <f>ROUND(E120*N120,2)</f>
        <v>0</v>
      </c>
      <c r="P120" s="249">
        <v>0</v>
      </c>
      <c r="Q120" s="250">
        <f>ROUND(E120*P120,2)</f>
        <v>0</v>
      </c>
      <c r="R120" s="225"/>
      <c r="S120" s="225" t="s">
        <v>289</v>
      </c>
      <c r="T120" s="225" t="s">
        <v>277</v>
      </c>
      <c r="U120" s="225">
        <v>0</v>
      </c>
      <c r="V120" s="225">
        <f>ROUND(E120*U120,2)</f>
        <v>0</v>
      </c>
      <c r="W120" s="225"/>
      <c r="X120" s="206"/>
      <c r="Y120" s="206"/>
      <c r="Z120" s="206"/>
      <c r="AA120" s="206"/>
      <c r="AB120" s="206"/>
      <c r="AC120" s="206"/>
      <c r="AD120" s="206"/>
      <c r="AE120" s="206"/>
      <c r="AF120" s="206"/>
      <c r="AG120" s="206" t="s">
        <v>903</v>
      </c>
      <c r="AH120" s="206"/>
      <c r="AI120" s="206"/>
      <c r="AJ120" s="206"/>
      <c r="AK120" s="206"/>
      <c r="AL120" s="206"/>
      <c r="AM120" s="206"/>
      <c r="AN120" s="206"/>
      <c r="AO120" s="206"/>
      <c r="AP120" s="206"/>
      <c r="AQ120" s="206"/>
      <c r="AR120" s="206"/>
      <c r="AS120" s="206"/>
      <c r="AT120" s="206"/>
      <c r="AU120" s="206"/>
      <c r="AV120" s="206"/>
      <c r="AW120" s="206"/>
      <c r="AX120" s="206"/>
      <c r="AY120" s="206"/>
      <c r="AZ120" s="206"/>
      <c r="BA120" s="206"/>
      <c r="BB120" s="206"/>
      <c r="BC120" s="206"/>
      <c r="BD120" s="206"/>
      <c r="BE120" s="206"/>
      <c r="BF120" s="206"/>
      <c r="BG120" s="206"/>
      <c r="BH120" s="206"/>
    </row>
    <row r="121" spans="1:60" outlineLevel="1" x14ac:dyDescent="0.25">
      <c r="A121" s="244">
        <v>32</v>
      </c>
      <c r="B121" s="245" t="s">
        <v>908</v>
      </c>
      <c r="C121" s="255" t="s">
        <v>909</v>
      </c>
      <c r="D121" s="246" t="s">
        <v>902</v>
      </c>
      <c r="E121" s="247">
        <v>1</v>
      </c>
      <c r="F121" s="248"/>
      <c r="G121" s="249">
        <f>ROUND(E121*F121,2)</f>
        <v>0</v>
      </c>
      <c r="H121" s="248"/>
      <c r="I121" s="249">
        <f>ROUND(E121*H121,2)</f>
        <v>0</v>
      </c>
      <c r="J121" s="248"/>
      <c r="K121" s="249">
        <f>ROUND(E121*J121,2)</f>
        <v>0</v>
      </c>
      <c r="L121" s="249">
        <v>21</v>
      </c>
      <c r="M121" s="249">
        <f>G121*(1+L121/100)</f>
        <v>0</v>
      </c>
      <c r="N121" s="249">
        <v>0</v>
      </c>
      <c r="O121" s="249">
        <f>ROUND(E121*N121,2)</f>
        <v>0</v>
      </c>
      <c r="P121" s="249">
        <v>0</v>
      </c>
      <c r="Q121" s="250">
        <f>ROUND(E121*P121,2)</f>
        <v>0</v>
      </c>
      <c r="R121" s="225"/>
      <c r="S121" s="225" t="s">
        <v>289</v>
      </c>
      <c r="T121" s="225" t="s">
        <v>277</v>
      </c>
      <c r="U121" s="225">
        <v>0</v>
      </c>
      <c r="V121" s="225">
        <f>ROUND(E121*U121,2)</f>
        <v>0</v>
      </c>
      <c r="W121" s="225"/>
      <c r="X121" s="206"/>
      <c r="Y121" s="206"/>
      <c r="Z121" s="206"/>
      <c r="AA121" s="206"/>
      <c r="AB121" s="206"/>
      <c r="AC121" s="206"/>
      <c r="AD121" s="206"/>
      <c r="AE121" s="206"/>
      <c r="AF121" s="206"/>
      <c r="AG121" s="206" t="s">
        <v>903</v>
      </c>
      <c r="AH121" s="206"/>
      <c r="AI121" s="206"/>
      <c r="AJ121" s="206"/>
      <c r="AK121" s="206"/>
      <c r="AL121" s="206"/>
      <c r="AM121" s="206"/>
      <c r="AN121" s="206"/>
      <c r="AO121" s="206"/>
      <c r="AP121" s="206"/>
      <c r="AQ121" s="206"/>
      <c r="AR121" s="206"/>
      <c r="AS121" s="206"/>
      <c r="AT121" s="206"/>
      <c r="AU121" s="206"/>
      <c r="AV121" s="206"/>
      <c r="AW121" s="206"/>
      <c r="AX121" s="206"/>
      <c r="AY121" s="206"/>
      <c r="AZ121" s="206"/>
      <c r="BA121" s="206"/>
      <c r="BB121" s="206"/>
      <c r="BC121" s="206"/>
      <c r="BD121" s="206"/>
      <c r="BE121" s="206"/>
      <c r="BF121" s="206"/>
      <c r="BG121" s="206"/>
      <c r="BH121" s="206"/>
    </row>
    <row r="122" spans="1:60" outlineLevel="1" x14ac:dyDescent="0.25">
      <c r="A122" s="244">
        <v>33</v>
      </c>
      <c r="B122" s="245" t="s">
        <v>910</v>
      </c>
      <c r="C122" s="255" t="s">
        <v>911</v>
      </c>
      <c r="D122" s="246" t="s">
        <v>902</v>
      </c>
      <c r="E122" s="247">
        <v>1</v>
      </c>
      <c r="F122" s="248"/>
      <c r="G122" s="249">
        <f>ROUND(E122*F122,2)</f>
        <v>0</v>
      </c>
      <c r="H122" s="248"/>
      <c r="I122" s="249">
        <f>ROUND(E122*H122,2)</f>
        <v>0</v>
      </c>
      <c r="J122" s="248"/>
      <c r="K122" s="249">
        <f>ROUND(E122*J122,2)</f>
        <v>0</v>
      </c>
      <c r="L122" s="249">
        <v>21</v>
      </c>
      <c r="M122" s="249">
        <f>G122*(1+L122/100)</f>
        <v>0</v>
      </c>
      <c r="N122" s="249">
        <v>0</v>
      </c>
      <c r="O122" s="249">
        <f>ROUND(E122*N122,2)</f>
        <v>0</v>
      </c>
      <c r="P122" s="249">
        <v>0</v>
      </c>
      <c r="Q122" s="250">
        <f>ROUND(E122*P122,2)</f>
        <v>0</v>
      </c>
      <c r="R122" s="225"/>
      <c r="S122" s="225" t="s">
        <v>289</v>
      </c>
      <c r="T122" s="225" t="s">
        <v>277</v>
      </c>
      <c r="U122" s="225">
        <v>0</v>
      </c>
      <c r="V122" s="225">
        <f>ROUND(E122*U122,2)</f>
        <v>0</v>
      </c>
      <c r="W122" s="225"/>
      <c r="X122" s="206"/>
      <c r="Y122" s="206"/>
      <c r="Z122" s="206"/>
      <c r="AA122" s="206"/>
      <c r="AB122" s="206"/>
      <c r="AC122" s="206"/>
      <c r="AD122" s="206"/>
      <c r="AE122" s="206"/>
      <c r="AF122" s="206"/>
      <c r="AG122" s="206" t="s">
        <v>903</v>
      </c>
      <c r="AH122" s="206"/>
      <c r="AI122" s="206"/>
      <c r="AJ122" s="206"/>
      <c r="AK122" s="206"/>
      <c r="AL122" s="206"/>
      <c r="AM122" s="206"/>
      <c r="AN122" s="206"/>
      <c r="AO122" s="206"/>
      <c r="AP122" s="206"/>
      <c r="AQ122" s="206"/>
      <c r="AR122" s="206"/>
      <c r="AS122" s="206"/>
      <c r="AT122" s="206"/>
      <c r="AU122" s="206"/>
      <c r="AV122" s="206"/>
      <c r="AW122" s="206"/>
      <c r="AX122" s="206"/>
      <c r="AY122" s="206"/>
      <c r="AZ122" s="206"/>
      <c r="BA122" s="206"/>
      <c r="BB122" s="206"/>
      <c r="BC122" s="206"/>
      <c r="BD122" s="206"/>
      <c r="BE122" s="206"/>
      <c r="BF122" s="206"/>
      <c r="BG122" s="206"/>
      <c r="BH122" s="206"/>
    </row>
    <row r="123" spans="1:60" ht="20.399999999999999" outlineLevel="1" x14ac:dyDescent="0.25">
      <c r="A123" s="244">
        <v>34</v>
      </c>
      <c r="B123" s="245" t="s">
        <v>912</v>
      </c>
      <c r="C123" s="255" t="s">
        <v>913</v>
      </c>
      <c r="D123" s="246" t="s">
        <v>902</v>
      </c>
      <c r="E123" s="247">
        <v>1</v>
      </c>
      <c r="F123" s="248"/>
      <c r="G123" s="249">
        <f>ROUND(E123*F123,2)</f>
        <v>0</v>
      </c>
      <c r="H123" s="248"/>
      <c r="I123" s="249">
        <f>ROUND(E123*H123,2)</f>
        <v>0</v>
      </c>
      <c r="J123" s="248"/>
      <c r="K123" s="249">
        <f>ROUND(E123*J123,2)</f>
        <v>0</v>
      </c>
      <c r="L123" s="249">
        <v>21</v>
      </c>
      <c r="M123" s="249">
        <f>G123*(1+L123/100)</f>
        <v>0</v>
      </c>
      <c r="N123" s="249">
        <v>0</v>
      </c>
      <c r="O123" s="249">
        <f>ROUND(E123*N123,2)</f>
        <v>0</v>
      </c>
      <c r="P123" s="249">
        <v>0</v>
      </c>
      <c r="Q123" s="250">
        <f>ROUND(E123*P123,2)</f>
        <v>0</v>
      </c>
      <c r="R123" s="225"/>
      <c r="S123" s="225" t="s">
        <v>289</v>
      </c>
      <c r="T123" s="225" t="s">
        <v>277</v>
      </c>
      <c r="U123" s="225">
        <v>0</v>
      </c>
      <c r="V123" s="225">
        <f>ROUND(E123*U123,2)</f>
        <v>0</v>
      </c>
      <c r="W123" s="225"/>
      <c r="X123" s="206"/>
      <c r="Y123" s="206"/>
      <c r="Z123" s="206"/>
      <c r="AA123" s="206"/>
      <c r="AB123" s="206"/>
      <c r="AC123" s="206"/>
      <c r="AD123" s="206"/>
      <c r="AE123" s="206"/>
      <c r="AF123" s="206"/>
      <c r="AG123" s="206" t="s">
        <v>903</v>
      </c>
      <c r="AH123" s="206"/>
      <c r="AI123" s="206"/>
      <c r="AJ123" s="206"/>
      <c r="AK123" s="206"/>
      <c r="AL123" s="206"/>
      <c r="AM123" s="206"/>
      <c r="AN123" s="206"/>
      <c r="AO123" s="206"/>
      <c r="AP123" s="206"/>
      <c r="AQ123" s="206"/>
      <c r="AR123" s="206"/>
      <c r="AS123" s="206"/>
      <c r="AT123" s="206"/>
      <c r="AU123" s="206"/>
      <c r="AV123" s="206"/>
      <c r="AW123" s="206"/>
      <c r="AX123" s="206"/>
      <c r="AY123" s="206"/>
      <c r="AZ123" s="206"/>
      <c r="BA123" s="206"/>
      <c r="BB123" s="206"/>
      <c r="BC123" s="206"/>
      <c r="BD123" s="206"/>
      <c r="BE123" s="206"/>
      <c r="BF123" s="206"/>
      <c r="BG123" s="206"/>
      <c r="BH123" s="206"/>
    </row>
    <row r="124" spans="1:60" outlineLevel="1" x14ac:dyDescent="0.25">
      <c r="A124" s="237">
        <v>35</v>
      </c>
      <c r="B124" s="238" t="s">
        <v>914</v>
      </c>
      <c r="C124" s="253" t="s">
        <v>915</v>
      </c>
      <c r="D124" s="239" t="s">
        <v>902</v>
      </c>
      <c r="E124" s="240">
        <v>1</v>
      </c>
      <c r="F124" s="241"/>
      <c r="G124" s="242">
        <f>ROUND(E124*F124,2)</f>
        <v>0</v>
      </c>
      <c r="H124" s="241"/>
      <c r="I124" s="242">
        <f>ROUND(E124*H124,2)</f>
        <v>0</v>
      </c>
      <c r="J124" s="241"/>
      <c r="K124" s="242">
        <f>ROUND(E124*J124,2)</f>
        <v>0</v>
      </c>
      <c r="L124" s="242">
        <v>21</v>
      </c>
      <c r="M124" s="242">
        <f>G124*(1+L124/100)</f>
        <v>0</v>
      </c>
      <c r="N124" s="242">
        <v>0</v>
      </c>
      <c r="O124" s="242">
        <f>ROUND(E124*N124,2)</f>
        <v>0</v>
      </c>
      <c r="P124" s="242">
        <v>0</v>
      </c>
      <c r="Q124" s="243">
        <f>ROUND(E124*P124,2)</f>
        <v>0</v>
      </c>
      <c r="R124" s="225"/>
      <c r="S124" s="225" t="s">
        <v>289</v>
      </c>
      <c r="T124" s="225" t="s">
        <v>277</v>
      </c>
      <c r="U124" s="225">
        <v>0</v>
      </c>
      <c r="V124" s="225">
        <f>ROUND(E124*U124,2)</f>
        <v>0</v>
      </c>
      <c r="W124" s="225"/>
      <c r="X124" s="206"/>
      <c r="Y124" s="206"/>
      <c r="Z124" s="206"/>
      <c r="AA124" s="206"/>
      <c r="AB124" s="206"/>
      <c r="AC124" s="206"/>
      <c r="AD124" s="206"/>
      <c r="AE124" s="206"/>
      <c r="AF124" s="206"/>
      <c r="AG124" s="206" t="s">
        <v>903</v>
      </c>
      <c r="AH124" s="206"/>
      <c r="AI124" s="206"/>
      <c r="AJ124" s="206"/>
      <c r="AK124" s="206"/>
      <c r="AL124" s="206"/>
      <c r="AM124" s="206"/>
      <c r="AN124" s="206"/>
      <c r="AO124" s="206"/>
      <c r="AP124" s="206"/>
      <c r="AQ124" s="206"/>
      <c r="AR124" s="206"/>
      <c r="AS124" s="206"/>
      <c r="AT124" s="206"/>
      <c r="AU124" s="206"/>
      <c r="AV124" s="206"/>
      <c r="AW124" s="206"/>
      <c r="AX124" s="206"/>
      <c r="AY124" s="206"/>
      <c r="AZ124" s="206"/>
      <c r="BA124" s="206"/>
      <c r="BB124" s="206"/>
      <c r="BC124" s="206"/>
      <c r="BD124" s="206"/>
      <c r="BE124" s="206"/>
      <c r="BF124" s="206"/>
      <c r="BG124" s="206"/>
      <c r="BH124" s="206"/>
    </row>
    <row r="125" spans="1:60" x14ac:dyDescent="0.25">
      <c r="A125" s="5"/>
      <c r="B125" s="6"/>
      <c r="C125" s="258"/>
      <c r="D125" s="8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AE125">
        <v>15</v>
      </c>
      <c r="AF125">
        <v>21</v>
      </c>
    </row>
    <row r="126" spans="1:60" x14ac:dyDescent="0.25">
      <c r="A126" s="209"/>
      <c r="B126" s="210" t="s">
        <v>31</v>
      </c>
      <c r="C126" s="259"/>
      <c r="D126" s="211"/>
      <c r="E126" s="212"/>
      <c r="F126" s="212"/>
      <c r="G126" s="251">
        <f>G8+G52+G110+G117</f>
        <v>0</v>
      </c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AE126">
        <f>SUMIF(L7:L124,AE125,G7:G124)</f>
        <v>0</v>
      </c>
      <c r="AF126">
        <f>SUMIF(L7:L124,AF125,G7:G124)</f>
        <v>0</v>
      </c>
      <c r="AG126" t="s">
        <v>916</v>
      </c>
    </row>
    <row r="127" spans="1:60" x14ac:dyDescent="0.25">
      <c r="A127" s="5"/>
      <c r="B127" s="6"/>
      <c r="C127" s="258"/>
      <c r="D127" s="8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60" x14ac:dyDescent="0.25">
      <c r="A128" s="5"/>
      <c r="B128" s="6"/>
      <c r="C128" s="258"/>
      <c r="D128" s="8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33" x14ac:dyDescent="0.25">
      <c r="A129" s="213" t="s">
        <v>917</v>
      </c>
      <c r="B129" s="213"/>
      <c r="C129" s="260"/>
      <c r="D129" s="8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33" x14ac:dyDescent="0.25">
      <c r="A130" s="214"/>
      <c r="B130" s="215"/>
      <c r="C130" s="261"/>
      <c r="D130" s="215"/>
      <c r="E130" s="215"/>
      <c r="F130" s="215"/>
      <c r="G130" s="216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AG130" t="s">
        <v>918</v>
      </c>
    </row>
    <row r="131" spans="1:33" x14ac:dyDescent="0.25">
      <c r="A131" s="217"/>
      <c r="B131" s="218"/>
      <c r="C131" s="262"/>
      <c r="D131" s="218"/>
      <c r="E131" s="218"/>
      <c r="F131" s="218"/>
      <c r="G131" s="219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33" x14ac:dyDescent="0.25">
      <c r="A132" s="217"/>
      <c r="B132" s="218"/>
      <c r="C132" s="262"/>
      <c r="D132" s="218"/>
      <c r="E132" s="218"/>
      <c r="F132" s="218"/>
      <c r="G132" s="219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33" x14ac:dyDescent="0.25">
      <c r="A133" s="217"/>
      <c r="B133" s="218"/>
      <c r="C133" s="262"/>
      <c r="D133" s="218"/>
      <c r="E133" s="218"/>
      <c r="F133" s="218"/>
      <c r="G133" s="219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33" x14ac:dyDescent="0.25">
      <c r="A134" s="220"/>
      <c r="B134" s="221"/>
      <c r="C134" s="263"/>
      <c r="D134" s="221"/>
      <c r="E134" s="221"/>
      <c r="F134" s="221"/>
      <c r="G134" s="222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33" x14ac:dyDescent="0.25">
      <c r="A135" s="5"/>
      <c r="B135" s="6"/>
      <c r="C135" s="258"/>
      <c r="D135" s="8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33" x14ac:dyDescent="0.25">
      <c r="C136" s="264"/>
      <c r="D136" s="190"/>
      <c r="AG136" t="s">
        <v>919</v>
      </c>
    </row>
    <row r="137" spans="1:33" x14ac:dyDescent="0.25">
      <c r="D137" s="190"/>
    </row>
    <row r="138" spans="1:33" x14ac:dyDescent="0.25">
      <c r="D138" s="190"/>
    </row>
    <row r="139" spans="1:33" x14ac:dyDescent="0.25">
      <c r="D139" s="190"/>
    </row>
    <row r="140" spans="1:33" x14ac:dyDescent="0.25">
      <c r="D140" s="190"/>
    </row>
    <row r="141" spans="1:33" x14ac:dyDescent="0.25">
      <c r="D141" s="190"/>
    </row>
    <row r="142" spans="1:33" x14ac:dyDescent="0.25">
      <c r="D142" s="190"/>
    </row>
    <row r="143" spans="1:33" x14ac:dyDescent="0.25">
      <c r="D143" s="190"/>
    </row>
    <row r="144" spans="1:33" x14ac:dyDescent="0.25">
      <c r="D144" s="190"/>
    </row>
    <row r="145" spans="4:4" x14ac:dyDescent="0.25">
      <c r="D145" s="190"/>
    </row>
    <row r="146" spans="4:4" x14ac:dyDescent="0.25">
      <c r="D146" s="190"/>
    </row>
    <row r="147" spans="4:4" x14ac:dyDescent="0.25">
      <c r="D147" s="190"/>
    </row>
    <row r="148" spans="4:4" x14ac:dyDescent="0.25">
      <c r="D148" s="190"/>
    </row>
    <row r="149" spans="4:4" x14ac:dyDescent="0.25">
      <c r="D149" s="190"/>
    </row>
    <row r="150" spans="4:4" x14ac:dyDescent="0.25">
      <c r="D150" s="190"/>
    </row>
    <row r="151" spans="4:4" x14ac:dyDescent="0.25">
      <c r="D151" s="190"/>
    </row>
    <row r="152" spans="4:4" x14ac:dyDescent="0.25">
      <c r="D152" s="190"/>
    </row>
    <row r="153" spans="4:4" x14ac:dyDescent="0.25">
      <c r="D153" s="190"/>
    </row>
    <row r="154" spans="4:4" x14ac:dyDescent="0.25">
      <c r="D154" s="190"/>
    </row>
    <row r="155" spans="4:4" x14ac:dyDescent="0.25">
      <c r="D155" s="190"/>
    </row>
    <row r="156" spans="4:4" x14ac:dyDescent="0.25">
      <c r="D156" s="190"/>
    </row>
    <row r="157" spans="4:4" x14ac:dyDescent="0.25">
      <c r="D157" s="190"/>
    </row>
    <row r="158" spans="4:4" x14ac:dyDescent="0.25">
      <c r="D158" s="190"/>
    </row>
    <row r="159" spans="4:4" x14ac:dyDescent="0.25">
      <c r="D159" s="190"/>
    </row>
    <row r="160" spans="4:4" x14ac:dyDescent="0.25">
      <c r="D160" s="190"/>
    </row>
    <row r="161" spans="4:4" x14ac:dyDescent="0.25">
      <c r="D161" s="190"/>
    </row>
    <row r="162" spans="4:4" x14ac:dyDescent="0.25">
      <c r="D162" s="190"/>
    </row>
    <row r="163" spans="4:4" x14ac:dyDescent="0.25">
      <c r="D163" s="190"/>
    </row>
    <row r="164" spans="4:4" x14ac:dyDescent="0.25">
      <c r="D164" s="190"/>
    </row>
    <row r="165" spans="4:4" x14ac:dyDescent="0.25">
      <c r="D165" s="190"/>
    </row>
    <row r="166" spans="4:4" x14ac:dyDescent="0.25">
      <c r="D166" s="190"/>
    </row>
    <row r="167" spans="4:4" x14ac:dyDescent="0.25">
      <c r="D167" s="190"/>
    </row>
    <row r="168" spans="4:4" x14ac:dyDescent="0.25">
      <c r="D168" s="190"/>
    </row>
    <row r="169" spans="4:4" x14ac:dyDescent="0.25">
      <c r="D169" s="190"/>
    </row>
    <row r="170" spans="4:4" x14ac:dyDescent="0.25">
      <c r="D170" s="190"/>
    </row>
    <row r="171" spans="4:4" x14ac:dyDescent="0.25">
      <c r="D171" s="190"/>
    </row>
    <row r="172" spans="4:4" x14ac:dyDescent="0.25">
      <c r="D172" s="190"/>
    </row>
    <row r="173" spans="4:4" x14ac:dyDescent="0.25">
      <c r="D173" s="190"/>
    </row>
    <row r="174" spans="4:4" x14ac:dyDescent="0.25">
      <c r="D174" s="190"/>
    </row>
    <row r="175" spans="4:4" x14ac:dyDescent="0.25">
      <c r="D175" s="190"/>
    </row>
    <row r="176" spans="4:4" x14ac:dyDescent="0.25">
      <c r="D176" s="190"/>
    </row>
    <row r="177" spans="4:4" x14ac:dyDescent="0.25">
      <c r="D177" s="190"/>
    </row>
    <row r="178" spans="4:4" x14ac:dyDescent="0.25">
      <c r="D178" s="190"/>
    </row>
    <row r="179" spans="4:4" x14ac:dyDescent="0.25">
      <c r="D179" s="190"/>
    </row>
    <row r="180" spans="4:4" x14ac:dyDescent="0.25">
      <c r="D180" s="190"/>
    </row>
    <row r="181" spans="4:4" x14ac:dyDescent="0.25">
      <c r="D181" s="190"/>
    </row>
    <row r="182" spans="4:4" x14ac:dyDescent="0.25">
      <c r="D182" s="190"/>
    </row>
    <row r="183" spans="4:4" x14ac:dyDescent="0.25">
      <c r="D183" s="190"/>
    </row>
    <row r="184" spans="4:4" x14ac:dyDescent="0.25">
      <c r="D184" s="190"/>
    </row>
    <row r="185" spans="4:4" x14ac:dyDescent="0.25">
      <c r="D185" s="190"/>
    </row>
    <row r="186" spans="4:4" x14ac:dyDescent="0.25">
      <c r="D186" s="190"/>
    </row>
    <row r="187" spans="4:4" x14ac:dyDescent="0.25">
      <c r="D187" s="190"/>
    </row>
    <row r="188" spans="4:4" x14ac:dyDescent="0.25">
      <c r="D188" s="190"/>
    </row>
    <row r="189" spans="4:4" x14ac:dyDescent="0.25">
      <c r="D189" s="190"/>
    </row>
    <row r="190" spans="4:4" x14ac:dyDescent="0.25">
      <c r="D190" s="190"/>
    </row>
    <row r="191" spans="4:4" x14ac:dyDescent="0.25">
      <c r="D191" s="190"/>
    </row>
    <row r="192" spans="4:4" x14ac:dyDescent="0.25">
      <c r="D192" s="190"/>
    </row>
    <row r="193" spans="4:4" x14ac:dyDescent="0.25">
      <c r="D193" s="190"/>
    </row>
    <row r="194" spans="4:4" x14ac:dyDescent="0.25">
      <c r="D194" s="190"/>
    </row>
    <row r="195" spans="4:4" x14ac:dyDescent="0.25">
      <c r="D195" s="190"/>
    </row>
    <row r="196" spans="4:4" x14ac:dyDescent="0.25">
      <c r="D196" s="190"/>
    </row>
    <row r="197" spans="4:4" x14ac:dyDescent="0.25">
      <c r="D197" s="190"/>
    </row>
    <row r="198" spans="4:4" x14ac:dyDescent="0.25">
      <c r="D198" s="190"/>
    </row>
    <row r="199" spans="4:4" x14ac:dyDescent="0.25">
      <c r="D199" s="190"/>
    </row>
    <row r="200" spans="4:4" x14ac:dyDescent="0.25">
      <c r="D200" s="190"/>
    </row>
    <row r="201" spans="4:4" x14ac:dyDescent="0.25">
      <c r="D201" s="190"/>
    </row>
    <row r="202" spans="4:4" x14ac:dyDescent="0.25">
      <c r="D202" s="190"/>
    </row>
    <row r="203" spans="4:4" x14ac:dyDescent="0.25">
      <c r="D203" s="190"/>
    </row>
    <row r="204" spans="4:4" x14ac:dyDescent="0.25">
      <c r="D204" s="190"/>
    </row>
    <row r="205" spans="4:4" x14ac:dyDescent="0.25">
      <c r="D205" s="190"/>
    </row>
    <row r="206" spans="4:4" x14ac:dyDescent="0.25">
      <c r="D206" s="190"/>
    </row>
    <row r="207" spans="4:4" x14ac:dyDescent="0.25">
      <c r="D207" s="190"/>
    </row>
    <row r="208" spans="4:4" x14ac:dyDescent="0.25">
      <c r="D208" s="190"/>
    </row>
    <row r="209" spans="4:4" x14ac:dyDescent="0.25">
      <c r="D209" s="190"/>
    </row>
    <row r="210" spans="4:4" x14ac:dyDescent="0.25">
      <c r="D210" s="190"/>
    </row>
    <row r="211" spans="4:4" x14ac:dyDescent="0.25">
      <c r="D211" s="190"/>
    </row>
    <row r="212" spans="4:4" x14ac:dyDescent="0.25">
      <c r="D212" s="190"/>
    </row>
    <row r="213" spans="4:4" x14ac:dyDescent="0.25">
      <c r="D213" s="190"/>
    </row>
    <row r="214" spans="4:4" x14ac:dyDescent="0.25">
      <c r="D214" s="190"/>
    </row>
    <row r="215" spans="4:4" x14ac:dyDescent="0.25">
      <c r="D215" s="190"/>
    </row>
    <row r="216" spans="4:4" x14ac:dyDescent="0.25">
      <c r="D216" s="190"/>
    </row>
    <row r="217" spans="4:4" x14ac:dyDescent="0.25">
      <c r="D217" s="190"/>
    </row>
    <row r="218" spans="4:4" x14ac:dyDescent="0.25">
      <c r="D218" s="190"/>
    </row>
    <row r="219" spans="4:4" x14ac:dyDescent="0.25">
      <c r="D219" s="190"/>
    </row>
    <row r="220" spans="4:4" x14ac:dyDescent="0.25">
      <c r="D220" s="190"/>
    </row>
    <row r="221" spans="4:4" x14ac:dyDescent="0.25">
      <c r="D221" s="190"/>
    </row>
    <row r="222" spans="4:4" x14ac:dyDescent="0.25">
      <c r="D222" s="190"/>
    </row>
    <row r="223" spans="4:4" x14ac:dyDescent="0.25">
      <c r="D223" s="190"/>
    </row>
    <row r="224" spans="4:4" x14ac:dyDescent="0.25">
      <c r="D224" s="190"/>
    </row>
    <row r="225" spans="4:4" x14ac:dyDescent="0.25">
      <c r="D225" s="190"/>
    </row>
    <row r="226" spans="4:4" x14ac:dyDescent="0.25">
      <c r="D226" s="190"/>
    </row>
    <row r="227" spans="4:4" x14ac:dyDescent="0.25">
      <c r="D227" s="190"/>
    </row>
    <row r="228" spans="4:4" x14ac:dyDescent="0.25">
      <c r="D228" s="190"/>
    </row>
    <row r="229" spans="4:4" x14ac:dyDescent="0.25">
      <c r="D229" s="190"/>
    </row>
    <row r="230" spans="4:4" x14ac:dyDescent="0.25">
      <c r="D230" s="190"/>
    </row>
    <row r="231" spans="4:4" x14ac:dyDescent="0.25">
      <c r="D231" s="190"/>
    </row>
    <row r="232" spans="4:4" x14ac:dyDescent="0.25">
      <c r="D232" s="190"/>
    </row>
    <row r="233" spans="4:4" x14ac:dyDescent="0.25">
      <c r="D233" s="190"/>
    </row>
    <row r="234" spans="4:4" x14ac:dyDescent="0.25">
      <c r="D234" s="190"/>
    </row>
    <row r="235" spans="4:4" x14ac:dyDescent="0.25">
      <c r="D235" s="190"/>
    </row>
    <row r="236" spans="4:4" x14ac:dyDescent="0.25">
      <c r="D236" s="190"/>
    </row>
    <row r="237" spans="4:4" x14ac:dyDescent="0.25">
      <c r="D237" s="190"/>
    </row>
    <row r="238" spans="4:4" x14ac:dyDescent="0.25">
      <c r="D238" s="190"/>
    </row>
    <row r="239" spans="4:4" x14ac:dyDescent="0.25">
      <c r="D239" s="190"/>
    </row>
    <row r="240" spans="4:4" x14ac:dyDescent="0.25">
      <c r="D240" s="190"/>
    </row>
    <row r="241" spans="4:4" x14ac:dyDescent="0.25">
      <c r="D241" s="190"/>
    </row>
    <row r="242" spans="4:4" x14ac:dyDescent="0.25">
      <c r="D242" s="190"/>
    </row>
    <row r="243" spans="4:4" x14ac:dyDescent="0.25">
      <c r="D243" s="190"/>
    </row>
    <row r="244" spans="4:4" x14ac:dyDescent="0.25">
      <c r="D244" s="190"/>
    </row>
    <row r="245" spans="4:4" x14ac:dyDescent="0.25">
      <c r="D245" s="190"/>
    </row>
    <row r="246" spans="4:4" x14ac:dyDescent="0.25">
      <c r="D246" s="190"/>
    </row>
    <row r="247" spans="4:4" x14ac:dyDescent="0.25">
      <c r="D247" s="190"/>
    </row>
    <row r="248" spans="4:4" x14ac:dyDescent="0.25">
      <c r="D248" s="190"/>
    </row>
    <row r="249" spans="4:4" x14ac:dyDescent="0.25">
      <c r="D249" s="190"/>
    </row>
    <row r="250" spans="4:4" x14ac:dyDescent="0.25">
      <c r="D250" s="190"/>
    </row>
    <row r="251" spans="4:4" x14ac:dyDescent="0.25">
      <c r="D251" s="190"/>
    </row>
    <row r="252" spans="4:4" x14ac:dyDescent="0.25">
      <c r="D252" s="190"/>
    </row>
    <row r="253" spans="4:4" x14ac:dyDescent="0.25">
      <c r="D253" s="190"/>
    </row>
    <row r="254" spans="4:4" x14ac:dyDescent="0.25">
      <c r="D254" s="190"/>
    </row>
    <row r="255" spans="4:4" x14ac:dyDescent="0.25">
      <c r="D255" s="190"/>
    </row>
    <row r="256" spans="4:4" x14ac:dyDescent="0.25">
      <c r="D256" s="190"/>
    </row>
    <row r="257" spans="4:4" x14ac:dyDescent="0.25">
      <c r="D257" s="190"/>
    </row>
    <row r="258" spans="4:4" x14ac:dyDescent="0.25">
      <c r="D258" s="190"/>
    </row>
    <row r="259" spans="4:4" x14ac:dyDescent="0.25">
      <c r="D259" s="190"/>
    </row>
    <row r="260" spans="4:4" x14ac:dyDescent="0.25">
      <c r="D260" s="190"/>
    </row>
    <row r="261" spans="4:4" x14ac:dyDescent="0.25">
      <c r="D261" s="190"/>
    </row>
    <row r="262" spans="4:4" x14ac:dyDescent="0.25">
      <c r="D262" s="190"/>
    </row>
    <row r="263" spans="4:4" x14ac:dyDescent="0.25">
      <c r="D263" s="190"/>
    </row>
    <row r="264" spans="4:4" x14ac:dyDescent="0.25">
      <c r="D264" s="190"/>
    </row>
    <row r="265" spans="4:4" x14ac:dyDescent="0.25">
      <c r="D265" s="190"/>
    </row>
    <row r="266" spans="4:4" x14ac:dyDescent="0.25">
      <c r="D266" s="190"/>
    </row>
    <row r="267" spans="4:4" x14ac:dyDescent="0.25">
      <c r="D267" s="190"/>
    </row>
    <row r="268" spans="4:4" x14ac:dyDescent="0.25">
      <c r="D268" s="190"/>
    </row>
    <row r="269" spans="4:4" x14ac:dyDescent="0.25">
      <c r="D269" s="190"/>
    </row>
    <row r="270" spans="4:4" x14ac:dyDescent="0.25">
      <c r="D270" s="190"/>
    </row>
    <row r="271" spans="4:4" x14ac:dyDescent="0.25">
      <c r="D271" s="190"/>
    </row>
    <row r="272" spans="4:4" x14ac:dyDescent="0.25">
      <c r="D272" s="190"/>
    </row>
    <row r="273" spans="4:4" x14ac:dyDescent="0.25">
      <c r="D273" s="190"/>
    </row>
    <row r="274" spans="4:4" x14ac:dyDescent="0.25">
      <c r="D274" s="190"/>
    </row>
    <row r="275" spans="4:4" x14ac:dyDescent="0.25">
      <c r="D275" s="190"/>
    </row>
    <row r="276" spans="4:4" x14ac:dyDescent="0.25">
      <c r="D276" s="190"/>
    </row>
    <row r="277" spans="4:4" x14ac:dyDescent="0.25">
      <c r="D277" s="190"/>
    </row>
    <row r="278" spans="4:4" x14ac:dyDescent="0.25">
      <c r="D278" s="190"/>
    </row>
    <row r="279" spans="4:4" x14ac:dyDescent="0.25">
      <c r="D279" s="190"/>
    </row>
    <row r="280" spans="4:4" x14ac:dyDescent="0.25">
      <c r="D280" s="190"/>
    </row>
    <row r="281" spans="4:4" x14ac:dyDescent="0.25">
      <c r="D281" s="190"/>
    </row>
    <row r="282" spans="4:4" x14ac:dyDescent="0.25">
      <c r="D282" s="190"/>
    </row>
    <row r="283" spans="4:4" x14ac:dyDescent="0.25">
      <c r="D283" s="190"/>
    </row>
    <row r="284" spans="4:4" x14ac:dyDescent="0.25">
      <c r="D284" s="190"/>
    </row>
    <row r="285" spans="4:4" x14ac:dyDescent="0.25">
      <c r="D285" s="190"/>
    </row>
    <row r="286" spans="4:4" x14ac:dyDescent="0.25">
      <c r="D286" s="190"/>
    </row>
    <row r="287" spans="4:4" x14ac:dyDescent="0.25">
      <c r="D287" s="190"/>
    </row>
    <row r="288" spans="4:4" x14ac:dyDescent="0.25">
      <c r="D288" s="190"/>
    </row>
    <row r="289" spans="4:4" x14ac:dyDescent="0.25">
      <c r="D289" s="190"/>
    </row>
    <row r="290" spans="4:4" x14ac:dyDescent="0.25">
      <c r="D290" s="190"/>
    </row>
    <row r="291" spans="4:4" x14ac:dyDescent="0.25">
      <c r="D291" s="190"/>
    </row>
    <row r="292" spans="4:4" x14ac:dyDescent="0.25">
      <c r="D292" s="190"/>
    </row>
    <row r="293" spans="4:4" x14ac:dyDescent="0.25">
      <c r="D293" s="190"/>
    </row>
    <row r="294" spans="4:4" x14ac:dyDescent="0.25">
      <c r="D294" s="190"/>
    </row>
    <row r="295" spans="4:4" x14ac:dyDescent="0.25">
      <c r="D295" s="190"/>
    </row>
    <row r="296" spans="4:4" x14ac:dyDescent="0.25">
      <c r="D296" s="190"/>
    </row>
    <row r="297" spans="4:4" x14ac:dyDescent="0.25">
      <c r="D297" s="190"/>
    </row>
    <row r="298" spans="4:4" x14ac:dyDescent="0.25">
      <c r="D298" s="190"/>
    </row>
    <row r="299" spans="4:4" x14ac:dyDescent="0.25">
      <c r="D299" s="190"/>
    </row>
    <row r="300" spans="4:4" x14ac:dyDescent="0.25">
      <c r="D300" s="190"/>
    </row>
    <row r="301" spans="4:4" x14ac:dyDescent="0.25">
      <c r="D301" s="190"/>
    </row>
    <row r="302" spans="4:4" x14ac:dyDescent="0.25">
      <c r="D302" s="190"/>
    </row>
    <row r="303" spans="4:4" x14ac:dyDescent="0.25">
      <c r="D303" s="190"/>
    </row>
    <row r="304" spans="4:4" x14ac:dyDescent="0.25">
      <c r="D304" s="190"/>
    </row>
    <row r="305" spans="4:4" x14ac:dyDescent="0.25">
      <c r="D305" s="190"/>
    </row>
    <row r="306" spans="4:4" x14ac:dyDescent="0.25">
      <c r="D306" s="190"/>
    </row>
    <row r="307" spans="4:4" x14ac:dyDescent="0.25">
      <c r="D307" s="190"/>
    </row>
    <row r="308" spans="4:4" x14ac:dyDescent="0.25">
      <c r="D308" s="190"/>
    </row>
    <row r="309" spans="4:4" x14ac:dyDescent="0.25">
      <c r="D309" s="190"/>
    </row>
    <row r="310" spans="4:4" x14ac:dyDescent="0.25">
      <c r="D310" s="190"/>
    </row>
    <row r="311" spans="4:4" x14ac:dyDescent="0.25">
      <c r="D311" s="190"/>
    </row>
    <row r="312" spans="4:4" x14ac:dyDescent="0.25">
      <c r="D312" s="190"/>
    </row>
    <row r="313" spans="4:4" x14ac:dyDescent="0.25">
      <c r="D313" s="190"/>
    </row>
    <row r="314" spans="4:4" x14ac:dyDescent="0.25">
      <c r="D314" s="190"/>
    </row>
    <row r="315" spans="4:4" x14ac:dyDescent="0.25">
      <c r="D315" s="190"/>
    </row>
    <row r="316" spans="4:4" x14ac:dyDescent="0.25">
      <c r="D316" s="190"/>
    </row>
    <row r="317" spans="4:4" x14ac:dyDescent="0.25">
      <c r="D317" s="190"/>
    </row>
    <row r="318" spans="4:4" x14ac:dyDescent="0.25">
      <c r="D318" s="190"/>
    </row>
    <row r="319" spans="4:4" x14ac:dyDescent="0.25">
      <c r="D319" s="190"/>
    </row>
    <row r="320" spans="4:4" x14ac:dyDescent="0.25">
      <c r="D320" s="190"/>
    </row>
    <row r="321" spans="4:4" x14ac:dyDescent="0.25">
      <c r="D321" s="190"/>
    </row>
    <row r="322" spans="4:4" x14ac:dyDescent="0.25">
      <c r="D322" s="190"/>
    </row>
    <row r="323" spans="4:4" x14ac:dyDescent="0.25">
      <c r="D323" s="190"/>
    </row>
    <row r="324" spans="4:4" x14ac:dyDescent="0.25">
      <c r="D324" s="190"/>
    </row>
    <row r="325" spans="4:4" x14ac:dyDescent="0.25">
      <c r="D325" s="190"/>
    </row>
    <row r="326" spans="4:4" x14ac:dyDescent="0.25">
      <c r="D326" s="190"/>
    </row>
    <row r="327" spans="4:4" x14ac:dyDescent="0.25">
      <c r="D327" s="190"/>
    </row>
    <row r="328" spans="4:4" x14ac:dyDescent="0.25">
      <c r="D328" s="190"/>
    </row>
    <row r="329" spans="4:4" x14ac:dyDescent="0.25">
      <c r="D329" s="190"/>
    </row>
    <row r="330" spans="4:4" x14ac:dyDescent="0.25">
      <c r="D330" s="190"/>
    </row>
    <row r="331" spans="4:4" x14ac:dyDescent="0.25">
      <c r="D331" s="190"/>
    </row>
    <row r="332" spans="4:4" x14ac:dyDescent="0.25">
      <c r="D332" s="190"/>
    </row>
    <row r="333" spans="4:4" x14ac:dyDescent="0.25">
      <c r="D333" s="190"/>
    </row>
    <row r="334" spans="4:4" x14ac:dyDescent="0.25">
      <c r="D334" s="190"/>
    </row>
    <row r="335" spans="4:4" x14ac:dyDescent="0.25">
      <c r="D335" s="190"/>
    </row>
    <row r="336" spans="4:4" x14ac:dyDescent="0.25">
      <c r="D336" s="190"/>
    </row>
    <row r="337" spans="4:4" x14ac:dyDescent="0.25">
      <c r="D337" s="190"/>
    </row>
    <row r="338" spans="4:4" x14ac:dyDescent="0.25">
      <c r="D338" s="190"/>
    </row>
    <row r="339" spans="4:4" x14ac:dyDescent="0.25">
      <c r="D339" s="190"/>
    </row>
    <row r="340" spans="4:4" x14ac:dyDescent="0.25">
      <c r="D340" s="190"/>
    </row>
    <row r="341" spans="4:4" x14ac:dyDescent="0.25">
      <c r="D341" s="190"/>
    </row>
    <row r="342" spans="4:4" x14ac:dyDescent="0.25">
      <c r="D342" s="190"/>
    </row>
    <row r="343" spans="4:4" x14ac:dyDescent="0.25">
      <c r="D343" s="190"/>
    </row>
    <row r="344" spans="4:4" x14ac:dyDescent="0.25">
      <c r="D344" s="190"/>
    </row>
    <row r="345" spans="4:4" x14ac:dyDescent="0.25">
      <c r="D345" s="190"/>
    </row>
    <row r="346" spans="4:4" x14ac:dyDescent="0.25">
      <c r="D346" s="190"/>
    </row>
    <row r="347" spans="4:4" x14ac:dyDescent="0.25">
      <c r="D347" s="190"/>
    </row>
    <row r="348" spans="4:4" x14ac:dyDescent="0.25">
      <c r="D348" s="190"/>
    </row>
    <row r="349" spans="4:4" x14ac:dyDescent="0.25">
      <c r="D349" s="190"/>
    </row>
    <row r="350" spans="4:4" x14ac:dyDescent="0.25">
      <c r="D350" s="190"/>
    </row>
    <row r="351" spans="4:4" x14ac:dyDescent="0.25">
      <c r="D351" s="190"/>
    </row>
    <row r="352" spans="4:4" x14ac:dyDescent="0.25">
      <c r="D352" s="190"/>
    </row>
    <row r="353" spans="4:4" x14ac:dyDescent="0.25">
      <c r="D353" s="190"/>
    </row>
    <row r="354" spans="4:4" x14ac:dyDescent="0.25">
      <c r="D354" s="190"/>
    </row>
    <row r="355" spans="4:4" x14ac:dyDescent="0.25">
      <c r="D355" s="190"/>
    </row>
    <row r="356" spans="4:4" x14ac:dyDescent="0.25">
      <c r="D356" s="190"/>
    </row>
    <row r="357" spans="4:4" x14ac:dyDescent="0.25">
      <c r="D357" s="190"/>
    </row>
    <row r="358" spans="4:4" x14ac:dyDescent="0.25">
      <c r="D358" s="190"/>
    </row>
    <row r="359" spans="4:4" x14ac:dyDescent="0.25">
      <c r="D359" s="190"/>
    </row>
    <row r="360" spans="4:4" x14ac:dyDescent="0.25">
      <c r="D360" s="190"/>
    </row>
    <row r="361" spans="4:4" x14ac:dyDescent="0.25">
      <c r="D361" s="190"/>
    </row>
    <row r="362" spans="4:4" x14ac:dyDescent="0.25">
      <c r="D362" s="190"/>
    </row>
    <row r="363" spans="4:4" x14ac:dyDescent="0.25">
      <c r="D363" s="190"/>
    </row>
    <row r="364" spans="4:4" x14ac:dyDescent="0.25">
      <c r="D364" s="190"/>
    </row>
    <row r="365" spans="4:4" x14ac:dyDescent="0.25">
      <c r="D365" s="190"/>
    </row>
    <row r="366" spans="4:4" x14ac:dyDescent="0.25">
      <c r="D366" s="190"/>
    </row>
    <row r="367" spans="4:4" x14ac:dyDescent="0.25">
      <c r="D367" s="190"/>
    </row>
    <row r="368" spans="4:4" x14ac:dyDescent="0.25">
      <c r="D368" s="190"/>
    </row>
    <row r="369" spans="4:4" x14ac:dyDescent="0.25">
      <c r="D369" s="190"/>
    </row>
    <row r="370" spans="4:4" x14ac:dyDescent="0.25">
      <c r="D370" s="190"/>
    </row>
    <row r="371" spans="4:4" x14ac:dyDescent="0.25">
      <c r="D371" s="190"/>
    </row>
    <row r="372" spans="4:4" x14ac:dyDescent="0.25">
      <c r="D372" s="190"/>
    </row>
    <row r="373" spans="4:4" x14ac:dyDescent="0.25">
      <c r="D373" s="190"/>
    </row>
    <row r="374" spans="4:4" x14ac:dyDescent="0.25">
      <c r="D374" s="190"/>
    </row>
    <row r="375" spans="4:4" x14ac:dyDescent="0.25">
      <c r="D375" s="190"/>
    </row>
    <row r="376" spans="4:4" x14ac:dyDescent="0.25">
      <c r="D376" s="190"/>
    </row>
    <row r="377" spans="4:4" x14ac:dyDescent="0.25">
      <c r="D377" s="190"/>
    </row>
    <row r="378" spans="4:4" x14ac:dyDescent="0.25">
      <c r="D378" s="190"/>
    </row>
    <row r="379" spans="4:4" x14ac:dyDescent="0.25">
      <c r="D379" s="190"/>
    </row>
    <row r="380" spans="4:4" x14ac:dyDescent="0.25">
      <c r="D380" s="190"/>
    </row>
    <row r="381" spans="4:4" x14ac:dyDescent="0.25">
      <c r="D381" s="190"/>
    </row>
    <row r="382" spans="4:4" x14ac:dyDescent="0.25">
      <c r="D382" s="190"/>
    </row>
    <row r="383" spans="4:4" x14ac:dyDescent="0.25">
      <c r="D383" s="190"/>
    </row>
    <row r="384" spans="4:4" x14ac:dyDescent="0.25">
      <c r="D384" s="190"/>
    </row>
    <row r="385" spans="4:4" x14ac:dyDescent="0.25">
      <c r="D385" s="190"/>
    </row>
    <row r="386" spans="4:4" x14ac:dyDescent="0.25">
      <c r="D386" s="190"/>
    </row>
    <row r="387" spans="4:4" x14ac:dyDescent="0.25">
      <c r="D387" s="190"/>
    </row>
    <row r="388" spans="4:4" x14ac:dyDescent="0.25">
      <c r="D388" s="190"/>
    </row>
    <row r="389" spans="4:4" x14ac:dyDescent="0.25">
      <c r="D389" s="190"/>
    </row>
    <row r="390" spans="4:4" x14ac:dyDescent="0.25">
      <c r="D390" s="190"/>
    </row>
    <row r="391" spans="4:4" x14ac:dyDescent="0.25">
      <c r="D391" s="190"/>
    </row>
    <row r="392" spans="4:4" x14ac:dyDescent="0.25">
      <c r="D392" s="190"/>
    </row>
    <row r="393" spans="4:4" x14ac:dyDescent="0.25">
      <c r="D393" s="190"/>
    </row>
    <row r="394" spans="4:4" x14ac:dyDescent="0.25">
      <c r="D394" s="190"/>
    </row>
    <row r="395" spans="4:4" x14ac:dyDescent="0.25">
      <c r="D395" s="190"/>
    </row>
    <row r="396" spans="4:4" x14ac:dyDescent="0.25">
      <c r="D396" s="190"/>
    </row>
    <row r="397" spans="4:4" x14ac:dyDescent="0.25">
      <c r="D397" s="190"/>
    </row>
    <row r="398" spans="4:4" x14ac:dyDescent="0.25">
      <c r="D398" s="190"/>
    </row>
    <row r="399" spans="4:4" x14ac:dyDescent="0.25">
      <c r="D399" s="190"/>
    </row>
    <row r="400" spans="4:4" x14ac:dyDescent="0.25">
      <c r="D400" s="190"/>
    </row>
    <row r="401" spans="4:4" x14ac:dyDescent="0.25">
      <c r="D401" s="190"/>
    </row>
    <row r="402" spans="4:4" x14ac:dyDescent="0.25">
      <c r="D402" s="190"/>
    </row>
    <row r="403" spans="4:4" x14ac:dyDescent="0.25">
      <c r="D403" s="190"/>
    </row>
    <row r="404" spans="4:4" x14ac:dyDescent="0.25">
      <c r="D404" s="190"/>
    </row>
    <row r="405" spans="4:4" x14ac:dyDescent="0.25">
      <c r="D405" s="190"/>
    </row>
    <row r="406" spans="4:4" x14ac:dyDescent="0.25">
      <c r="D406" s="190"/>
    </row>
    <row r="407" spans="4:4" x14ac:dyDescent="0.25">
      <c r="D407" s="190"/>
    </row>
    <row r="408" spans="4:4" x14ac:dyDescent="0.25">
      <c r="D408" s="190"/>
    </row>
    <row r="409" spans="4:4" x14ac:dyDescent="0.25">
      <c r="D409" s="190"/>
    </row>
    <row r="410" spans="4:4" x14ac:dyDescent="0.25">
      <c r="D410" s="190"/>
    </row>
    <row r="411" spans="4:4" x14ac:dyDescent="0.25">
      <c r="D411" s="190"/>
    </row>
    <row r="412" spans="4:4" x14ac:dyDescent="0.25">
      <c r="D412" s="190"/>
    </row>
    <row r="413" spans="4:4" x14ac:dyDescent="0.25">
      <c r="D413" s="190"/>
    </row>
    <row r="414" spans="4:4" x14ac:dyDescent="0.25">
      <c r="D414" s="190"/>
    </row>
    <row r="415" spans="4:4" x14ac:dyDescent="0.25">
      <c r="D415" s="190"/>
    </row>
    <row r="416" spans="4:4" x14ac:dyDescent="0.25">
      <c r="D416" s="190"/>
    </row>
    <row r="417" spans="4:4" x14ac:dyDescent="0.25">
      <c r="D417" s="190"/>
    </row>
    <row r="418" spans="4:4" x14ac:dyDescent="0.25">
      <c r="D418" s="190"/>
    </row>
    <row r="419" spans="4:4" x14ac:dyDescent="0.25">
      <c r="D419" s="190"/>
    </row>
    <row r="420" spans="4:4" x14ac:dyDescent="0.25">
      <c r="D420" s="190"/>
    </row>
    <row r="421" spans="4:4" x14ac:dyDescent="0.25">
      <c r="D421" s="190"/>
    </row>
    <row r="422" spans="4:4" x14ac:dyDescent="0.25">
      <c r="D422" s="190"/>
    </row>
    <row r="423" spans="4:4" x14ac:dyDescent="0.25">
      <c r="D423" s="190"/>
    </row>
    <row r="424" spans="4:4" x14ac:dyDescent="0.25">
      <c r="D424" s="190"/>
    </row>
    <row r="425" spans="4:4" x14ac:dyDescent="0.25">
      <c r="D425" s="190"/>
    </row>
    <row r="426" spans="4:4" x14ac:dyDescent="0.25">
      <c r="D426" s="190"/>
    </row>
    <row r="427" spans="4:4" x14ac:dyDescent="0.25">
      <c r="D427" s="190"/>
    </row>
    <row r="428" spans="4:4" x14ac:dyDescent="0.25">
      <c r="D428" s="190"/>
    </row>
    <row r="429" spans="4:4" x14ac:dyDescent="0.25">
      <c r="D429" s="190"/>
    </row>
    <row r="430" spans="4:4" x14ac:dyDescent="0.25">
      <c r="D430" s="190"/>
    </row>
    <row r="431" spans="4:4" x14ac:dyDescent="0.25">
      <c r="D431" s="190"/>
    </row>
    <row r="432" spans="4:4" x14ac:dyDescent="0.25">
      <c r="D432" s="190"/>
    </row>
    <row r="433" spans="4:4" x14ac:dyDescent="0.25">
      <c r="D433" s="190"/>
    </row>
    <row r="434" spans="4:4" x14ac:dyDescent="0.25">
      <c r="D434" s="190"/>
    </row>
    <row r="435" spans="4:4" x14ac:dyDescent="0.25">
      <c r="D435" s="190"/>
    </row>
    <row r="436" spans="4:4" x14ac:dyDescent="0.25">
      <c r="D436" s="190"/>
    </row>
    <row r="437" spans="4:4" x14ac:dyDescent="0.25">
      <c r="D437" s="190"/>
    </row>
    <row r="438" spans="4:4" x14ac:dyDescent="0.25">
      <c r="D438" s="190"/>
    </row>
    <row r="439" spans="4:4" x14ac:dyDescent="0.25">
      <c r="D439" s="190"/>
    </row>
    <row r="440" spans="4:4" x14ac:dyDescent="0.25">
      <c r="D440" s="190"/>
    </row>
    <row r="441" spans="4:4" x14ac:dyDescent="0.25">
      <c r="D441" s="190"/>
    </row>
    <row r="442" spans="4:4" x14ac:dyDescent="0.25">
      <c r="D442" s="190"/>
    </row>
    <row r="443" spans="4:4" x14ac:dyDescent="0.25">
      <c r="D443" s="190"/>
    </row>
    <row r="444" spans="4:4" x14ac:dyDescent="0.25">
      <c r="D444" s="190"/>
    </row>
    <row r="445" spans="4:4" x14ac:dyDescent="0.25">
      <c r="D445" s="190"/>
    </row>
    <row r="446" spans="4:4" x14ac:dyDescent="0.25">
      <c r="D446" s="190"/>
    </row>
    <row r="447" spans="4:4" x14ac:dyDescent="0.25">
      <c r="D447" s="190"/>
    </row>
    <row r="448" spans="4:4" x14ac:dyDescent="0.25">
      <c r="D448" s="190"/>
    </row>
    <row r="449" spans="4:4" x14ac:dyDescent="0.25">
      <c r="D449" s="190"/>
    </row>
    <row r="450" spans="4:4" x14ac:dyDescent="0.25">
      <c r="D450" s="190"/>
    </row>
    <row r="451" spans="4:4" x14ac:dyDescent="0.25">
      <c r="D451" s="190"/>
    </row>
    <row r="452" spans="4:4" x14ac:dyDescent="0.25">
      <c r="D452" s="190"/>
    </row>
    <row r="453" spans="4:4" x14ac:dyDescent="0.25">
      <c r="D453" s="190"/>
    </row>
    <row r="454" spans="4:4" x14ac:dyDescent="0.25">
      <c r="D454" s="190"/>
    </row>
    <row r="455" spans="4:4" x14ac:dyDescent="0.25">
      <c r="D455" s="190"/>
    </row>
    <row r="456" spans="4:4" x14ac:dyDescent="0.25">
      <c r="D456" s="190"/>
    </row>
    <row r="457" spans="4:4" x14ac:dyDescent="0.25">
      <c r="D457" s="190"/>
    </row>
    <row r="458" spans="4:4" x14ac:dyDescent="0.25">
      <c r="D458" s="190"/>
    </row>
    <row r="459" spans="4:4" x14ac:dyDescent="0.25">
      <c r="D459" s="190"/>
    </row>
    <row r="460" spans="4:4" x14ac:dyDescent="0.25">
      <c r="D460" s="190"/>
    </row>
    <row r="461" spans="4:4" x14ac:dyDescent="0.25">
      <c r="D461" s="190"/>
    </row>
    <row r="462" spans="4:4" x14ac:dyDescent="0.25">
      <c r="D462" s="190"/>
    </row>
    <row r="463" spans="4:4" x14ac:dyDescent="0.25">
      <c r="D463" s="190"/>
    </row>
    <row r="464" spans="4:4" x14ac:dyDescent="0.25">
      <c r="D464" s="190"/>
    </row>
    <row r="465" spans="4:4" x14ac:dyDescent="0.25">
      <c r="D465" s="190"/>
    </row>
    <row r="466" spans="4:4" x14ac:dyDescent="0.25">
      <c r="D466" s="190"/>
    </row>
    <row r="467" spans="4:4" x14ac:dyDescent="0.25">
      <c r="D467" s="190"/>
    </row>
    <row r="468" spans="4:4" x14ac:dyDescent="0.25">
      <c r="D468" s="190"/>
    </row>
    <row r="469" spans="4:4" x14ac:dyDescent="0.25">
      <c r="D469" s="190"/>
    </row>
    <row r="470" spans="4:4" x14ac:dyDescent="0.25">
      <c r="D470" s="190"/>
    </row>
    <row r="471" spans="4:4" x14ac:dyDescent="0.25">
      <c r="D471" s="190"/>
    </row>
    <row r="472" spans="4:4" x14ac:dyDescent="0.25">
      <c r="D472" s="190"/>
    </row>
    <row r="473" spans="4:4" x14ac:dyDescent="0.25">
      <c r="D473" s="190"/>
    </row>
    <row r="474" spans="4:4" x14ac:dyDescent="0.25">
      <c r="D474" s="190"/>
    </row>
    <row r="475" spans="4:4" x14ac:dyDescent="0.25">
      <c r="D475" s="190"/>
    </row>
    <row r="476" spans="4:4" x14ac:dyDescent="0.25">
      <c r="D476" s="190"/>
    </row>
    <row r="477" spans="4:4" x14ac:dyDescent="0.25">
      <c r="D477" s="190"/>
    </row>
    <row r="478" spans="4:4" x14ac:dyDescent="0.25">
      <c r="D478" s="190"/>
    </row>
    <row r="479" spans="4:4" x14ac:dyDescent="0.25">
      <c r="D479" s="190"/>
    </row>
    <row r="480" spans="4:4" x14ac:dyDescent="0.25">
      <c r="D480" s="190"/>
    </row>
    <row r="481" spans="4:4" x14ac:dyDescent="0.25">
      <c r="D481" s="190"/>
    </row>
    <row r="482" spans="4:4" x14ac:dyDescent="0.25">
      <c r="D482" s="190"/>
    </row>
    <row r="483" spans="4:4" x14ac:dyDescent="0.25">
      <c r="D483" s="190"/>
    </row>
    <row r="484" spans="4:4" x14ac:dyDescent="0.25">
      <c r="D484" s="190"/>
    </row>
    <row r="485" spans="4:4" x14ac:dyDescent="0.25">
      <c r="D485" s="190"/>
    </row>
    <row r="486" spans="4:4" x14ac:dyDescent="0.25">
      <c r="D486" s="190"/>
    </row>
    <row r="487" spans="4:4" x14ac:dyDescent="0.25">
      <c r="D487" s="190"/>
    </row>
    <row r="488" spans="4:4" x14ac:dyDescent="0.25">
      <c r="D488" s="190"/>
    </row>
    <row r="489" spans="4:4" x14ac:dyDescent="0.25">
      <c r="D489" s="190"/>
    </row>
    <row r="490" spans="4:4" x14ac:dyDescent="0.25">
      <c r="D490" s="190"/>
    </row>
    <row r="491" spans="4:4" x14ac:dyDescent="0.25">
      <c r="D491" s="190"/>
    </row>
    <row r="492" spans="4:4" x14ac:dyDescent="0.25">
      <c r="D492" s="190"/>
    </row>
    <row r="493" spans="4:4" x14ac:dyDescent="0.25">
      <c r="D493" s="190"/>
    </row>
    <row r="494" spans="4:4" x14ac:dyDescent="0.25">
      <c r="D494" s="190"/>
    </row>
    <row r="495" spans="4:4" x14ac:dyDescent="0.25">
      <c r="D495" s="190"/>
    </row>
    <row r="496" spans="4:4" x14ac:dyDescent="0.25">
      <c r="D496" s="190"/>
    </row>
    <row r="497" spans="4:4" x14ac:dyDescent="0.25">
      <c r="D497" s="190"/>
    </row>
    <row r="498" spans="4:4" x14ac:dyDescent="0.25">
      <c r="D498" s="190"/>
    </row>
    <row r="499" spans="4:4" x14ac:dyDescent="0.25">
      <c r="D499" s="190"/>
    </row>
    <row r="500" spans="4:4" x14ac:dyDescent="0.25">
      <c r="D500" s="190"/>
    </row>
    <row r="501" spans="4:4" x14ac:dyDescent="0.25">
      <c r="D501" s="190"/>
    </row>
    <row r="502" spans="4:4" x14ac:dyDescent="0.25">
      <c r="D502" s="190"/>
    </row>
    <row r="503" spans="4:4" x14ac:dyDescent="0.25">
      <c r="D503" s="190"/>
    </row>
    <row r="504" spans="4:4" x14ac:dyDescent="0.25">
      <c r="D504" s="190"/>
    </row>
    <row r="505" spans="4:4" x14ac:dyDescent="0.25">
      <c r="D505" s="190"/>
    </row>
    <row r="506" spans="4:4" x14ac:dyDescent="0.25">
      <c r="D506" s="190"/>
    </row>
    <row r="507" spans="4:4" x14ac:dyDescent="0.25">
      <c r="D507" s="190"/>
    </row>
    <row r="508" spans="4:4" x14ac:dyDescent="0.25">
      <c r="D508" s="190"/>
    </row>
    <row r="509" spans="4:4" x14ac:dyDescent="0.25">
      <c r="D509" s="190"/>
    </row>
    <row r="510" spans="4:4" x14ac:dyDescent="0.25">
      <c r="D510" s="190"/>
    </row>
    <row r="511" spans="4:4" x14ac:dyDescent="0.25">
      <c r="D511" s="190"/>
    </row>
    <row r="512" spans="4:4" x14ac:dyDescent="0.25">
      <c r="D512" s="190"/>
    </row>
    <row r="513" spans="4:4" x14ac:dyDescent="0.25">
      <c r="D513" s="190"/>
    </row>
    <row r="514" spans="4:4" x14ac:dyDescent="0.25">
      <c r="D514" s="190"/>
    </row>
    <row r="515" spans="4:4" x14ac:dyDescent="0.25">
      <c r="D515" s="190"/>
    </row>
    <row r="516" spans="4:4" x14ac:dyDescent="0.25">
      <c r="D516" s="190"/>
    </row>
    <row r="517" spans="4:4" x14ac:dyDescent="0.25">
      <c r="D517" s="190"/>
    </row>
    <row r="518" spans="4:4" x14ac:dyDescent="0.25">
      <c r="D518" s="190"/>
    </row>
    <row r="519" spans="4:4" x14ac:dyDescent="0.25">
      <c r="D519" s="190"/>
    </row>
    <row r="520" spans="4:4" x14ac:dyDescent="0.25">
      <c r="D520" s="190"/>
    </row>
    <row r="521" spans="4:4" x14ac:dyDescent="0.25">
      <c r="D521" s="190"/>
    </row>
    <row r="522" spans="4:4" x14ac:dyDescent="0.25">
      <c r="D522" s="190"/>
    </row>
    <row r="523" spans="4:4" x14ac:dyDescent="0.25">
      <c r="D523" s="190"/>
    </row>
    <row r="524" spans="4:4" x14ac:dyDescent="0.25">
      <c r="D524" s="190"/>
    </row>
    <row r="525" spans="4:4" x14ac:dyDescent="0.25">
      <c r="D525" s="190"/>
    </row>
    <row r="526" spans="4:4" x14ac:dyDescent="0.25">
      <c r="D526" s="190"/>
    </row>
    <row r="527" spans="4:4" x14ac:dyDescent="0.25">
      <c r="D527" s="190"/>
    </row>
    <row r="528" spans="4:4" x14ac:dyDescent="0.25">
      <c r="D528" s="190"/>
    </row>
    <row r="529" spans="4:4" x14ac:dyDescent="0.25">
      <c r="D529" s="190"/>
    </row>
    <row r="530" spans="4:4" x14ac:dyDescent="0.25">
      <c r="D530" s="190"/>
    </row>
    <row r="531" spans="4:4" x14ac:dyDescent="0.25">
      <c r="D531" s="190"/>
    </row>
    <row r="532" spans="4:4" x14ac:dyDescent="0.25">
      <c r="D532" s="190"/>
    </row>
    <row r="533" spans="4:4" x14ac:dyDescent="0.25">
      <c r="D533" s="190"/>
    </row>
    <row r="534" spans="4:4" x14ac:dyDescent="0.25">
      <c r="D534" s="190"/>
    </row>
    <row r="535" spans="4:4" x14ac:dyDescent="0.25">
      <c r="D535" s="190"/>
    </row>
    <row r="536" spans="4:4" x14ac:dyDescent="0.25">
      <c r="D536" s="190"/>
    </row>
    <row r="537" spans="4:4" x14ac:dyDescent="0.25">
      <c r="D537" s="190"/>
    </row>
    <row r="538" spans="4:4" x14ac:dyDescent="0.25">
      <c r="D538" s="190"/>
    </row>
    <row r="539" spans="4:4" x14ac:dyDescent="0.25">
      <c r="D539" s="190"/>
    </row>
    <row r="540" spans="4:4" x14ac:dyDescent="0.25">
      <c r="D540" s="190"/>
    </row>
    <row r="541" spans="4:4" x14ac:dyDescent="0.25">
      <c r="D541" s="190"/>
    </row>
    <row r="542" spans="4:4" x14ac:dyDescent="0.25">
      <c r="D542" s="190"/>
    </row>
    <row r="543" spans="4:4" x14ac:dyDescent="0.25">
      <c r="D543" s="190"/>
    </row>
    <row r="544" spans="4:4" x14ac:dyDescent="0.25">
      <c r="D544" s="190"/>
    </row>
    <row r="545" spans="4:4" x14ac:dyDescent="0.25">
      <c r="D545" s="190"/>
    </row>
    <row r="546" spans="4:4" x14ac:dyDescent="0.25">
      <c r="D546" s="190"/>
    </row>
    <row r="547" spans="4:4" x14ac:dyDescent="0.25">
      <c r="D547" s="190"/>
    </row>
    <row r="548" spans="4:4" x14ac:dyDescent="0.25">
      <c r="D548" s="190"/>
    </row>
    <row r="549" spans="4:4" x14ac:dyDescent="0.25">
      <c r="D549" s="190"/>
    </row>
    <row r="550" spans="4:4" x14ac:dyDescent="0.25">
      <c r="D550" s="190"/>
    </row>
    <row r="551" spans="4:4" x14ac:dyDescent="0.25">
      <c r="D551" s="190"/>
    </row>
    <row r="552" spans="4:4" x14ac:dyDescent="0.25">
      <c r="D552" s="190"/>
    </row>
    <row r="553" spans="4:4" x14ac:dyDescent="0.25">
      <c r="D553" s="190"/>
    </row>
    <row r="554" spans="4:4" x14ac:dyDescent="0.25">
      <c r="D554" s="190"/>
    </row>
    <row r="555" spans="4:4" x14ac:dyDescent="0.25">
      <c r="D555" s="190"/>
    </row>
    <row r="556" spans="4:4" x14ac:dyDescent="0.25">
      <c r="D556" s="190"/>
    </row>
    <row r="557" spans="4:4" x14ac:dyDescent="0.25">
      <c r="D557" s="190"/>
    </row>
    <row r="558" spans="4:4" x14ac:dyDescent="0.25">
      <c r="D558" s="190"/>
    </row>
    <row r="559" spans="4:4" x14ac:dyDescent="0.25">
      <c r="D559" s="190"/>
    </row>
    <row r="560" spans="4:4" x14ac:dyDescent="0.25">
      <c r="D560" s="190"/>
    </row>
    <row r="561" spans="4:4" x14ac:dyDescent="0.25">
      <c r="D561" s="190"/>
    </row>
    <row r="562" spans="4:4" x14ac:dyDescent="0.25">
      <c r="D562" s="190"/>
    </row>
    <row r="563" spans="4:4" x14ac:dyDescent="0.25">
      <c r="D563" s="190"/>
    </row>
    <row r="564" spans="4:4" x14ac:dyDescent="0.25">
      <c r="D564" s="190"/>
    </row>
    <row r="565" spans="4:4" x14ac:dyDescent="0.25">
      <c r="D565" s="190"/>
    </row>
    <row r="566" spans="4:4" x14ac:dyDescent="0.25">
      <c r="D566" s="190"/>
    </row>
    <row r="567" spans="4:4" x14ac:dyDescent="0.25">
      <c r="D567" s="190"/>
    </row>
    <row r="568" spans="4:4" x14ac:dyDescent="0.25">
      <c r="D568" s="190"/>
    </row>
    <row r="569" spans="4:4" x14ac:dyDescent="0.25">
      <c r="D569" s="190"/>
    </row>
    <row r="570" spans="4:4" x14ac:dyDescent="0.25">
      <c r="D570" s="190"/>
    </row>
    <row r="571" spans="4:4" x14ac:dyDescent="0.25">
      <c r="D571" s="190"/>
    </row>
    <row r="572" spans="4:4" x14ac:dyDescent="0.25">
      <c r="D572" s="190"/>
    </row>
    <row r="573" spans="4:4" x14ac:dyDescent="0.25">
      <c r="D573" s="190"/>
    </row>
    <row r="574" spans="4:4" x14ac:dyDescent="0.25">
      <c r="D574" s="190"/>
    </row>
    <row r="575" spans="4:4" x14ac:dyDescent="0.25">
      <c r="D575" s="190"/>
    </row>
    <row r="576" spans="4:4" x14ac:dyDescent="0.25">
      <c r="D576" s="190"/>
    </row>
    <row r="577" spans="4:4" x14ac:dyDescent="0.25">
      <c r="D577" s="190"/>
    </row>
    <row r="578" spans="4:4" x14ac:dyDescent="0.25">
      <c r="D578" s="190"/>
    </row>
    <row r="579" spans="4:4" x14ac:dyDescent="0.25">
      <c r="D579" s="190"/>
    </row>
    <row r="580" spans="4:4" x14ac:dyDescent="0.25">
      <c r="D580" s="190"/>
    </row>
    <row r="581" spans="4:4" x14ac:dyDescent="0.25">
      <c r="D581" s="190"/>
    </row>
    <row r="582" spans="4:4" x14ac:dyDescent="0.25">
      <c r="D582" s="190"/>
    </row>
    <row r="583" spans="4:4" x14ac:dyDescent="0.25">
      <c r="D583" s="190"/>
    </row>
    <row r="584" spans="4:4" x14ac:dyDescent="0.25">
      <c r="D584" s="190"/>
    </row>
    <row r="585" spans="4:4" x14ac:dyDescent="0.25">
      <c r="D585" s="190"/>
    </row>
    <row r="586" spans="4:4" x14ac:dyDescent="0.25">
      <c r="D586" s="190"/>
    </row>
    <row r="587" spans="4:4" x14ac:dyDescent="0.25">
      <c r="D587" s="190"/>
    </row>
    <row r="588" spans="4:4" x14ac:dyDescent="0.25">
      <c r="D588" s="190"/>
    </row>
    <row r="589" spans="4:4" x14ac:dyDescent="0.25">
      <c r="D589" s="190"/>
    </row>
    <row r="590" spans="4:4" x14ac:dyDescent="0.25">
      <c r="D590" s="190"/>
    </row>
    <row r="591" spans="4:4" x14ac:dyDescent="0.25">
      <c r="D591" s="190"/>
    </row>
    <row r="592" spans="4:4" x14ac:dyDescent="0.25">
      <c r="D592" s="190"/>
    </row>
    <row r="593" spans="4:4" x14ac:dyDescent="0.25">
      <c r="D593" s="190"/>
    </row>
    <row r="594" spans="4:4" x14ac:dyDescent="0.25">
      <c r="D594" s="190"/>
    </row>
    <row r="595" spans="4:4" x14ac:dyDescent="0.25">
      <c r="D595" s="190"/>
    </row>
    <row r="596" spans="4:4" x14ac:dyDescent="0.25">
      <c r="D596" s="190"/>
    </row>
    <row r="597" spans="4:4" x14ac:dyDescent="0.25">
      <c r="D597" s="190"/>
    </row>
    <row r="598" spans="4:4" x14ac:dyDescent="0.25">
      <c r="D598" s="190"/>
    </row>
    <row r="599" spans="4:4" x14ac:dyDescent="0.25">
      <c r="D599" s="190"/>
    </row>
    <row r="600" spans="4:4" x14ac:dyDescent="0.25">
      <c r="D600" s="190"/>
    </row>
    <row r="601" spans="4:4" x14ac:dyDescent="0.25">
      <c r="D601" s="190"/>
    </row>
    <row r="602" spans="4:4" x14ac:dyDescent="0.25">
      <c r="D602" s="190"/>
    </row>
    <row r="603" spans="4:4" x14ac:dyDescent="0.25">
      <c r="D603" s="190"/>
    </row>
    <row r="604" spans="4:4" x14ac:dyDescent="0.25">
      <c r="D604" s="190"/>
    </row>
    <row r="605" spans="4:4" x14ac:dyDescent="0.25">
      <c r="D605" s="190"/>
    </row>
    <row r="606" spans="4:4" x14ac:dyDescent="0.25">
      <c r="D606" s="190"/>
    </row>
    <row r="607" spans="4:4" x14ac:dyDescent="0.25">
      <c r="D607" s="190"/>
    </row>
    <row r="608" spans="4:4" x14ac:dyDescent="0.25">
      <c r="D608" s="190"/>
    </row>
    <row r="609" spans="4:4" x14ac:dyDescent="0.25">
      <c r="D609" s="190"/>
    </row>
    <row r="610" spans="4:4" x14ac:dyDescent="0.25">
      <c r="D610" s="190"/>
    </row>
    <row r="611" spans="4:4" x14ac:dyDescent="0.25">
      <c r="D611" s="190"/>
    </row>
    <row r="612" spans="4:4" x14ac:dyDescent="0.25">
      <c r="D612" s="190"/>
    </row>
    <row r="613" spans="4:4" x14ac:dyDescent="0.25">
      <c r="D613" s="190"/>
    </row>
    <row r="614" spans="4:4" x14ac:dyDescent="0.25">
      <c r="D614" s="190"/>
    </row>
    <row r="615" spans="4:4" x14ac:dyDescent="0.25">
      <c r="D615" s="190"/>
    </row>
    <row r="616" spans="4:4" x14ac:dyDescent="0.25">
      <c r="D616" s="190"/>
    </row>
    <row r="617" spans="4:4" x14ac:dyDescent="0.25">
      <c r="D617" s="190"/>
    </row>
    <row r="618" spans="4:4" x14ac:dyDescent="0.25">
      <c r="D618" s="190"/>
    </row>
    <row r="619" spans="4:4" x14ac:dyDescent="0.25">
      <c r="D619" s="190"/>
    </row>
    <row r="620" spans="4:4" x14ac:dyDescent="0.25">
      <c r="D620" s="190"/>
    </row>
    <row r="621" spans="4:4" x14ac:dyDescent="0.25">
      <c r="D621" s="190"/>
    </row>
    <row r="622" spans="4:4" x14ac:dyDescent="0.25">
      <c r="D622" s="190"/>
    </row>
    <row r="623" spans="4:4" x14ac:dyDescent="0.25">
      <c r="D623" s="190"/>
    </row>
    <row r="624" spans="4:4" x14ac:dyDescent="0.25">
      <c r="D624" s="190"/>
    </row>
    <row r="625" spans="4:4" x14ac:dyDescent="0.25">
      <c r="D625" s="190"/>
    </row>
    <row r="626" spans="4:4" x14ac:dyDescent="0.25">
      <c r="D626" s="190"/>
    </row>
    <row r="627" spans="4:4" x14ac:dyDescent="0.25">
      <c r="D627" s="190"/>
    </row>
    <row r="628" spans="4:4" x14ac:dyDescent="0.25">
      <c r="D628" s="190"/>
    </row>
    <row r="629" spans="4:4" x14ac:dyDescent="0.25">
      <c r="D629" s="190"/>
    </row>
    <row r="630" spans="4:4" x14ac:dyDescent="0.25">
      <c r="D630" s="190"/>
    </row>
    <row r="631" spans="4:4" x14ac:dyDescent="0.25">
      <c r="D631" s="190"/>
    </row>
    <row r="632" spans="4:4" x14ac:dyDescent="0.25">
      <c r="D632" s="190"/>
    </row>
    <row r="633" spans="4:4" x14ac:dyDescent="0.25">
      <c r="D633" s="190"/>
    </row>
    <row r="634" spans="4:4" x14ac:dyDescent="0.25">
      <c r="D634" s="190"/>
    </row>
    <row r="635" spans="4:4" x14ac:dyDescent="0.25">
      <c r="D635" s="190"/>
    </row>
    <row r="636" spans="4:4" x14ac:dyDescent="0.25">
      <c r="D636" s="190"/>
    </row>
    <row r="637" spans="4:4" x14ac:dyDescent="0.25">
      <c r="D637" s="190"/>
    </row>
    <row r="638" spans="4:4" x14ac:dyDescent="0.25">
      <c r="D638" s="190"/>
    </row>
    <row r="639" spans="4:4" x14ac:dyDescent="0.25">
      <c r="D639" s="190"/>
    </row>
    <row r="640" spans="4:4" x14ac:dyDescent="0.25">
      <c r="D640" s="190"/>
    </row>
    <row r="641" spans="4:4" x14ac:dyDescent="0.25">
      <c r="D641" s="190"/>
    </row>
    <row r="642" spans="4:4" x14ac:dyDescent="0.25">
      <c r="D642" s="190"/>
    </row>
    <row r="643" spans="4:4" x14ac:dyDescent="0.25">
      <c r="D643" s="190"/>
    </row>
    <row r="644" spans="4:4" x14ac:dyDescent="0.25">
      <c r="D644" s="190"/>
    </row>
    <row r="645" spans="4:4" x14ac:dyDescent="0.25">
      <c r="D645" s="190"/>
    </row>
    <row r="646" spans="4:4" x14ac:dyDescent="0.25">
      <c r="D646" s="190"/>
    </row>
    <row r="647" spans="4:4" x14ac:dyDescent="0.25">
      <c r="D647" s="190"/>
    </row>
    <row r="648" spans="4:4" x14ac:dyDescent="0.25">
      <c r="D648" s="190"/>
    </row>
    <row r="649" spans="4:4" x14ac:dyDescent="0.25">
      <c r="D649" s="190"/>
    </row>
    <row r="650" spans="4:4" x14ac:dyDescent="0.25">
      <c r="D650" s="190"/>
    </row>
    <row r="651" spans="4:4" x14ac:dyDescent="0.25">
      <c r="D651" s="190"/>
    </row>
    <row r="652" spans="4:4" x14ac:dyDescent="0.25">
      <c r="D652" s="190"/>
    </row>
    <row r="653" spans="4:4" x14ac:dyDescent="0.25">
      <c r="D653" s="190"/>
    </row>
    <row r="654" spans="4:4" x14ac:dyDescent="0.25">
      <c r="D654" s="190"/>
    </row>
    <row r="655" spans="4:4" x14ac:dyDescent="0.25">
      <c r="D655" s="190"/>
    </row>
    <row r="656" spans="4:4" x14ac:dyDescent="0.25">
      <c r="D656" s="190"/>
    </row>
    <row r="657" spans="4:4" x14ac:dyDescent="0.25">
      <c r="D657" s="190"/>
    </row>
    <row r="658" spans="4:4" x14ac:dyDescent="0.25">
      <c r="D658" s="190"/>
    </row>
    <row r="659" spans="4:4" x14ac:dyDescent="0.25">
      <c r="D659" s="190"/>
    </row>
    <row r="660" spans="4:4" x14ac:dyDescent="0.25">
      <c r="D660" s="190"/>
    </row>
    <row r="661" spans="4:4" x14ac:dyDescent="0.25">
      <c r="D661" s="190"/>
    </row>
    <row r="662" spans="4:4" x14ac:dyDescent="0.25">
      <c r="D662" s="190"/>
    </row>
    <row r="663" spans="4:4" x14ac:dyDescent="0.25">
      <c r="D663" s="190"/>
    </row>
    <row r="664" spans="4:4" x14ac:dyDescent="0.25">
      <c r="D664" s="190"/>
    </row>
    <row r="665" spans="4:4" x14ac:dyDescent="0.25">
      <c r="D665" s="190"/>
    </row>
    <row r="666" spans="4:4" x14ac:dyDescent="0.25">
      <c r="D666" s="190"/>
    </row>
    <row r="667" spans="4:4" x14ac:dyDescent="0.25">
      <c r="D667" s="190"/>
    </row>
    <row r="668" spans="4:4" x14ac:dyDescent="0.25">
      <c r="D668" s="190"/>
    </row>
    <row r="669" spans="4:4" x14ac:dyDescent="0.25">
      <c r="D669" s="190"/>
    </row>
    <row r="670" spans="4:4" x14ac:dyDescent="0.25">
      <c r="D670" s="190"/>
    </row>
    <row r="671" spans="4:4" x14ac:dyDescent="0.25">
      <c r="D671" s="190"/>
    </row>
    <row r="672" spans="4:4" x14ac:dyDescent="0.25">
      <c r="D672" s="190"/>
    </row>
    <row r="673" spans="4:4" x14ac:dyDescent="0.25">
      <c r="D673" s="190"/>
    </row>
    <row r="674" spans="4:4" x14ac:dyDescent="0.25">
      <c r="D674" s="190"/>
    </row>
    <row r="675" spans="4:4" x14ac:dyDescent="0.25">
      <c r="D675" s="190"/>
    </row>
    <row r="676" spans="4:4" x14ac:dyDescent="0.25">
      <c r="D676" s="190"/>
    </row>
    <row r="677" spans="4:4" x14ac:dyDescent="0.25">
      <c r="D677" s="190"/>
    </row>
    <row r="678" spans="4:4" x14ac:dyDescent="0.25">
      <c r="D678" s="190"/>
    </row>
    <row r="679" spans="4:4" x14ac:dyDescent="0.25">
      <c r="D679" s="190"/>
    </row>
    <row r="680" spans="4:4" x14ac:dyDescent="0.25">
      <c r="D680" s="190"/>
    </row>
    <row r="681" spans="4:4" x14ac:dyDescent="0.25">
      <c r="D681" s="190"/>
    </row>
    <row r="682" spans="4:4" x14ac:dyDescent="0.25">
      <c r="D682" s="190"/>
    </row>
    <row r="683" spans="4:4" x14ac:dyDescent="0.25">
      <c r="D683" s="190"/>
    </row>
    <row r="684" spans="4:4" x14ac:dyDescent="0.25">
      <c r="D684" s="190"/>
    </row>
    <row r="685" spans="4:4" x14ac:dyDescent="0.25">
      <c r="D685" s="190"/>
    </row>
    <row r="686" spans="4:4" x14ac:dyDescent="0.25">
      <c r="D686" s="190"/>
    </row>
    <row r="687" spans="4:4" x14ac:dyDescent="0.25">
      <c r="D687" s="190"/>
    </row>
    <row r="688" spans="4:4" x14ac:dyDescent="0.25">
      <c r="D688" s="190"/>
    </row>
    <row r="689" spans="4:4" x14ac:dyDescent="0.25">
      <c r="D689" s="190"/>
    </row>
    <row r="690" spans="4:4" x14ac:dyDescent="0.25">
      <c r="D690" s="190"/>
    </row>
    <row r="691" spans="4:4" x14ac:dyDescent="0.25">
      <c r="D691" s="190"/>
    </row>
    <row r="692" spans="4:4" x14ac:dyDescent="0.25">
      <c r="D692" s="190"/>
    </row>
    <row r="693" spans="4:4" x14ac:dyDescent="0.25">
      <c r="D693" s="190"/>
    </row>
    <row r="694" spans="4:4" x14ac:dyDescent="0.25">
      <c r="D694" s="190"/>
    </row>
    <row r="695" spans="4:4" x14ac:dyDescent="0.25">
      <c r="D695" s="190"/>
    </row>
    <row r="696" spans="4:4" x14ac:dyDescent="0.25">
      <c r="D696" s="190"/>
    </row>
    <row r="697" spans="4:4" x14ac:dyDescent="0.25">
      <c r="D697" s="190"/>
    </row>
    <row r="698" spans="4:4" x14ac:dyDescent="0.25">
      <c r="D698" s="190"/>
    </row>
    <row r="699" spans="4:4" x14ac:dyDescent="0.25">
      <c r="D699" s="190"/>
    </row>
    <row r="700" spans="4:4" x14ac:dyDescent="0.25">
      <c r="D700" s="190"/>
    </row>
    <row r="701" spans="4:4" x14ac:dyDescent="0.25">
      <c r="D701" s="190"/>
    </row>
    <row r="702" spans="4:4" x14ac:dyDescent="0.25">
      <c r="D702" s="190"/>
    </row>
    <row r="703" spans="4:4" x14ac:dyDescent="0.25">
      <c r="D703" s="190"/>
    </row>
    <row r="704" spans="4:4" x14ac:dyDescent="0.25">
      <c r="D704" s="190"/>
    </row>
    <row r="705" spans="4:4" x14ac:dyDescent="0.25">
      <c r="D705" s="190"/>
    </row>
    <row r="706" spans="4:4" x14ac:dyDescent="0.25">
      <c r="D706" s="190"/>
    </row>
    <row r="707" spans="4:4" x14ac:dyDescent="0.25">
      <c r="D707" s="190"/>
    </row>
    <row r="708" spans="4:4" x14ac:dyDescent="0.25">
      <c r="D708" s="190"/>
    </row>
    <row r="709" spans="4:4" x14ac:dyDescent="0.25">
      <c r="D709" s="190"/>
    </row>
    <row r="710" spans="4:4" x14ac:dyDescent="0.25">
      <c r="D710" s="190"/>
    </row>
    <row r="711" spans="4:4" x14ac:dyDescent="0.25">
      <c r="D711" s="190"/>
    </row>
    <row r="712" spans="4:4" x14ac:dyDescent="0.25">
      <c r="D712" s="190"/>
    </row>
    <row r="713" spans="4:4" x14ac:dyDescent="0.25">
      <c r="D713" s="190"/>
    </row>
    <row r="714" spans="4:4" x14ac:dyDescent="0.25">
      <c r="D714" s="190"/>
    </row>
    <row r="715" spans="4:4" x14ac:dyDescent="0.25">
      <c r="D715" s="190"/>
    </row>
    <row r="716" spans="4:4" x14ac:dyDescent="0.25">
      <c r="D716" s="190"/>
    </row>
    <row r="717" spans="4:4" x14ac:dyDescent="0.25">
      <c r="D717" s="190"/>
    </row>
    <row r="718" spans="4:4" x14ac:dyDescent="0.25">
      <c r="D718" s="190"/>
    </row>
    <row r="719" spans="4:4" x14ac:dyDescent="0.25">
      <c r="D719" s="190"/>
    </row>
    <row r="720" spans="4:4" x14ac:dyDescent="0.25">
      <c r="D720" s="190"/>
    </row>
    <row r="721" spans="4:4" x14ac:dyDescent="0.25">
      <c r="D721" s="190"/>
    </row>
    <row r="722" spans="4:4" x14ac:dyDescent="0.25">
      <c r="D722" s="190"/>
    </row>
    <row r="723" spans="4:4" x14ac:dyDescent="0.25">
      <c r="D723" s="190"/>
    </row>
    <row r="724" spans="4:4" x14ac:dyDescent="0.25">
      <c r="D724" s="190"/>
    </row>
    <row r="725" spans="4:4" x14ac:dyDescent="0.25">
      <c r="D725" s="190"/>
    </row>
    <row r="726" spans="4:4" x14ac:dyDescent="0.25">
      <c r="D726" s="190"/>
    </row>
    <row r="727" spans="4:4" x14ac:dyDescent="0.25">
      <c r="D727" s="190"/>
    </row>
    <row r="728" spans="4:4" x14ac:dyDescent="0.25">
      <c r="D728" s="190"/>
    </row>
    <row r="729" spans="4:4" x14ac:dyDescent="0.25">
      <c r="D729" s="190"/>
    </row>
    <row r="730" spans="4:4" x14ac:dyDescent="0.25">
      <c r="D730" s="190"/>
    </row>
    <row r="731" spans="4:4" x14ac:dyDescent="0.25">
      <c r="D731" s="190"/>
    </row>
    <row r="732" spans="4:4" x14ac:dyDescent="0.25">
      <c r="D732" s="190"/>
    </row>
    <row r="733" spans="4:4" x14ac:dyDescent="0.25">
      <c r="D733" s="190"/>
    </row>
    <row r="734" spans="4:4" x14ac:dyDescent="0.25">
      <c r="D734" s="190"/>
    </row>
    <row r="735" spans="4:4" x14ac:dyDescent="0.25">
      <c r="D735" s="190"/>
    </row>
    <row r="736" spans="4:4" x14ac:dyDescent="0.25">
      <c r="D736" s="190"/>
    </row>
    <row r="737" spans="4:4" x14ac:dyDescent="0.25">
      <c r="D737" s="190"/>
    </row>
    <row r="738" spans="4:4" x14ac:dyDescent="0.25">
      <c r="D738" s="190"/>
    </row>
    <row r="739" spans="4:4" x14ac:dyDescent="0.25">
      <c r="D739" s="190"/>
    </row>
    <row r="740" spans="4:4" x14ac:dyDescent="0.25">
      <c r="D740" s="190"/>
    </row>
    <row r="741" spans="4:4" x14ac:dyDescent="0.25">
      <c r="D741" s="190"/>
    </row>
    <row r="742" spans="4:4" x14ac:dyDescent="0.25">
      <c r="D742" s="190"/>
    </row>
    <row r="743" spans="4:4" x14ac:dyDescent="0.25">
      <c r="D743" s="190"/>
    </row>
    <row r="744" spans="4:4" x14ac:dyDescent="0.25">
      <c r="D744" s="190"/>
    </row>
    <row r="745" spans="4:4" x14ac:dyDescent="0.25">
      <c r="D745" s="190"/>
    </row>
    <row r="746" spans="4:4" x14ac:dyDescent="0.25">
      <c r="D746" s="190"/>
    </row>
    <row r="747" spans="4:4" x14ac:dyDescent="0.25">
      <c r="D747" s="190"/>
    </row>
    <row r="748" spans="4:4" x14ac:dyDescent="0.25">
      <c r="D748" s="190"/>
    </row>
    <row r="749" spans="4:4" x14ac:dyDescent="0.25">
      <c r="D749" s="190"/>
    </row>
    <row r="750" spans="4:4" x14ac:dyDescent="0.25">
      <c r="D750" s="190"/>
    </row>
    <row r="751" spans="4:4" x14ac:dyDescent="0.25">
      <c r="D751" s="190"/>
    </row>
    <row r="752" spans="4:4" x14ac:dyDescent="0.25">
      <c r="D752" s="190"/>
    </row>
    <row r="753" spans="4:4" x14ac:dyDescent="0.25">
      <c r="D753" s="190"/>
    </row>
    <row r="754" spans="4:4" x14ac:dyDescent="0.25">
      <c r="D754" s="190"/>
    </row>
    <row r="755" spans="4:4" x14ac:dyDescent="0.25">
      <c r="D755" s="190"/>
    </row>
    <row r="756" spans="4:4" x14ac:dyDescent="0.25">
      <c r="D756" s="190"/>
    </row>
    <row r="757" spans="4:4" x14ac:dyDescent="0.25">
      <c r="D757" s="190"/>
    </row>
    <row r="758" spans="4:4" x14ac:dyDescent="0.25">
      <c r="D758" s="190"/>
    </row>
    <row r="759" spans="4:4" x14ac:dyDescent="0.25">
      <c r="D759" s="190"/>
    </row>
    <row r="760" spans="4:4" x14ac:dyDescent="0.25">
      <c r="D760" s="190"/>
    </row>
    <row r="761" spans="4:4" x14ac:dyDescent="0.25">
      <c r="D761" s="190"/>
    </row>
    <row r="762" spans="4:4" x14ac:dyDescent="0.25">
      <c r="D762" s="190"/>
    </row>
    <row r="763" spans="4:4" x14ac:dyDescent="0.25">
      <c r="D763" s="190"/>
    </row>
    <row r="764" spans="4:4" x14ac:dyDescent="0.25">
      <c r="D764" s="190"/>
    </row>
    <row r="765" spans="4:4" x14ac:dyDescent="0.25">
      <c r="D765" s="190"/>
    </row>
    <row r="766" spans="4:4" x14ac:dyDescent="0.25">
      <c r="D766" s="190"/>
    </row>
    <row r="767" spans="4:4" x14ac:dyDescent="0.25">
      <c r="D767" s="190"/>
    </row>
    <row r="768" spans="4:4" x14ac:dyDescent="0.25">
      <c r="D768" s="190"/>
    </row>
    <row r="769" spans="4:4" x14ac:dyDescent="0.25">
      <c r="D769" s="190"/>
    </row>
    <row r="770" spans="4:4" x14ac:dyDescent="0.25">
      <c r="D770" s="190"/>
    </row>
    <row r="771" spans="4:4" x14ac:dyDescent="0.25">
      <c r="D771" s="190"/>
    </row>
    <row r="772" spans="4:4" x14ac:dyDescent="0.25">
      <c r="D772" s="190"/>
    </row>
    <row r="773" spans="4:4" x14ac:dyDescent="0.25">
      <c r="D773" s="190"/>
    </row>
    <row r="774" spans="4:4" x14ac:dyDescent="0.25">
      <c r="D774" s="190"/>
    </row>
    <row r="775" spans="4:4" x14ac:dyDescent="0.25">
      <c r="D775" s="190"/>
    </row>
    <row r="776" spans="4:4" x14ac:dyDescent="0.25">
      <c r="D776" s="190"/>
    </row>
    <row r="777" spans="4:4" x14ac:dyDescent="0.25">
      <c r="D777" s="190"/>
    </row>
    <row r="778" spans="4:4" x14ac:dyDescent="0.25">
      <c r="D778" s="190"/>
    </row>
    <row r="779" spans="4:4" x14ac:dyDescent="0.25">
      <c r="D779" s="190"/>
    </row>
    <row r="780" spans="4:4" x14ac:dyDescent="0.25">
      <c r="D780" s="190"/>
    </row>
    <row r="781" spans="4:4" x14ac:dyDescent="0.25">
      <c r="D781" s="190"/>
    </row>
    <row r="782" spans="4:4" x14ac:dyDescent="0.25">
      <c r="D782" s="190"/>
    </row>
    <row r="783" spans="4:4" x14ac:dyDescent="0.25">
      <c r="D783" s="190"/>
    </row>
    <row r="784" spans="4:4" x14ac:dyDescent="0.25">
      <c r="D784" s="190"/>
    </row>
    <row r="785" spans="4:4" x14ac:dyDescent="0.25">
      <c r="D785" s="190"/>
    </row>
    <row r="786" spans="4:4" x14ac:dyDescent="0.25">
      <c r="D786" s="190"/>
    </row>
    <row r="787" spans="4:4" x14ac:dyDescent="0.25">
      <c r="D787" s="190"/>
    </row>
    <row r="788" spans="4:4" x14ac:dyDescent="0.25">
      <c r="D788" s="190"/>
    </row>
    <row r="789" spans="4:4" x14ac:dyDescent="0.25">
      <c r="D789" s="190"/>
    </row>
    <row r="790" spans="4:4" x14ac:dyDescent="0.25">
      <c r="D790" s="190"/>
    </row>
    <row r="791" spans="4:4" x14ac:dyDescent="0.25">
      <c r="D791" s="190"/>
    </row>
    <row r="792" spans="4:4" x14ac:dyDescent="0.25">
      <c r="D792" s="190"/>
    </row>
    <row r="793" spans="4:4" x14ac:dyDescent="0.25">
      <c r="D793" s="190"/>
    </row>
    <row r="794" spans="4:4" x14ac:dyDescent="0.25">
      <c r="D794" s="190"/>
    </row>
    <row r="795" spans="4:4" x14ac:dyDescent="0.25">
      <c r="D795" s="190"/>
    </row>
    <row r="796" spans="4:4" x14ac:dyDescent="0.25">
      <c r="D796" s="190"/>
    </row>
    <row r="797" spans="4:4" x14ac:dyDescent="0.25">
      <c r="D797" s="190"/>
    </row>
    <row r="798" spans="4:4" x14ac:dyDescent="0.25">
      <c r="D798" s="190"/>
    </row>
    <row r="799" spans="4:4" x14ac:dyDescent="0.25">
      <c r="D799" s="190"/>
    </row>
    <row r="800" spans="4:4" x14ac:dyDescent="0.25">
      <c r="D800" s="190"/>
    </row>
    <row r="801" spans="4:4" x14ac:dyDescent="0.25">
      <c r="D801" s="190"/>
    </row>
    <row r="802" spans="4:4" x14ac:dyDescent="0.25">
      <c r="D802" s="190"/>
    </row>
    <row r="803" spans="4:4" x14ac:dyDescent="0.25">
      <c r="D803" s="190"/>
    </row>
    <row r="804" spans="4:4" x14ac:dyDescent="0.25">
      <c r="D804" s="190"/>
    </row>
    <row r="805" spans="4:4" x14ac:dyDescent="0.25">
      <c r="D805" s="190"/>
    </row>
    <row r="806" spans="4:4" x14ac:dyDescent="0.25">
      <c r="D806" s="190"/>
    </row>
    <row r="807" spans="4:4" x14ac:dyDescent="0.25">
      <c r="D807" s="190"/>
    </row>
    <row r="808" spans="4:4" x14ac:dyDescent="0.25">
      <c r="D808" s="190"/>
    </row>
    <row r="809" spans="4:4" x14ac:dyDescent="0.25">
      <c r="D809" s="190"/>
    </row>
    <row r="810" spans="4:4" x14ac:dyDescent="0.25">
      <c r="D810" s="190"/>
    </row>
    <row r="811" spans="4:4" x14ac:dyDescent="0.25">
      <c r="D811" s="190"/>
    </row>
    <row r="812" spans="4:4" x14ac:dyDescent="0.25">
      <c r="D812" s="190"/>
    </row>
    <row r="813" spans="4:4" x14ac:dyDescent="0.25">
      <c r="D813" s="190"/>
    </row>
    <row r="814" spans="4:4" x14ac:dyDescent="0.25">
      <c r="D814" s="190"/>
    </row>
    <row r="815" spans="4:4" x14ac:dyDescent="0.25">
      <c r="D815" s="190"/>
    </row>
    <row r="816" spans="4:4" x14ac:dyDescent="0.25">
      <c r="D816" s="190"/>
    </row>
    <row r="817" spans="4:4" x14ac:dyDescent="0.25">
      <c r="D817" s="190"/>
    </row>
    <row r="818" spans="4:4" x14ac:dyDescent="0.25">
      <c r="D818" s="190"/>
    </row>
    <row r="819" spans="4:4" x14ac:dyDescent="0.25">
      <c r="D819" s="190"/>
    </row>
    <row r="820" spans="4:4" x14ac:dyDescent="0.25">
      <c r="D820" s="190"/>
    </row>
    <row r="821" spans="4:4" x14ac:dyDescent="0.25">
      <c r="D821" s="190"/>
    </row>
    <row r="822" spans="4:4" x14ac:dyDescent="0.25">
      <c r="D822" s="190"/>
    </row>
    <row r="823" spans="4:4" x14ac:dyDescent="0.25">
      <c r="D823" s="190"/>
    </row>
    <row r="824" spans="4:4" x14ac:dyDescent="0.25">
      <c r="D824" s="190"/>
    </row>
    <row r="825" spans="4:4" x14ac:dyDescent="0.25">
      <c r="D825" s="190"/>
    </row>
    <row r="826" spans="4:4" x14ac:dyDescent="0.25">
      <c r="D826" s="190"/>
    </row>
    <row r="827" spans="4:4" x14ac:dyDescent="0.25">
      <c r="D827" s="190"/>
    </row>
    <row r="828" spans="4:4" x14ac:dyDescent="0.25">
      <c r="D828" s="190"/>
    </row>
    <row r="829" spans="4:4" x14ac:dyDescent="0.25">
      <c r="D829" s="190"/>
    </row>
    <row r="830" spans="4:4" x14ac:dyDescent="0.25">
      <c r="D830" s="190"/>
    </row>
    <row r="831" spans="4:4" x14ac:dyDescent="0.25">
      <c r="D831" s="190"/>
    </row>
    <row r="832" spans="4:4" x14ac:dyDescent="0.25">
      <c r="D832" s="190"/>
    </row>
    <row r="833" spans="4:4" x14ac:dyDescent="0.25">
      <c r="D833" s="190"/>
    </row>
    <row r="834" spans="4:4" x14ac:dyDescent="0.25">
      <c r="D834" s="190"/>
    </row>
    <row r="835" spans="4:4" x14ac:dyDescent="0.25">
      <c r="D835" s="190"/>
    </row>
    <row r="836" spans="4:4" x14ac:dyDescent="0.25">
      <c r="D836" s="190"/>
    </row>
    <row r="837" spans="4:4" x14ac:dyDescent="0.25">
      <c r="D837" s="190"/>
    </row>
    <row r="838" spans="4:4" x14ac:dyDescent="0.25">
      <c r="D838" s="190"/>
    </row>
    <row r="839" spans="4:4" x14ac:dyDescent="0.25">
      <c r="D839" s="190"/>
    </row>
    <row r="840" spans="4:4" x14ac:dyDescent="0.25">
      <c r="D840" s="190"/>
    </row>
    <row r="841" spans="4:4" x14ac:dyDescent="0.25">
      <c r="D841" s="190"/>
    </row>
    <row r="842" spans="4:4" x14ac:dyDescent="0.25">
      <c r="D842" s="190"/>
    </row>
    <row r="843" spans="4:4" x14ac:dyDescent="0.25">
      <c r="D843" s="190"/>
    </row>
    <row r="844" spans="4:4" x14ac:dyDescent="0.25">
      <c r="D844" s="190"/>
    </row>
    <row r="845" spans="4:4" x14ac:dyDescent="0.25">
      <c r="D845" s="190"/>
    </row>
    <row r="846" spans="4:4" x14ac:dyDescent="0.25">
      <c r="D846" s="190"/>
    </row>
    <row r="847" spans="4:4" x14ac:dyDescent="0.25">
      <c r="D847" s="190"/>
    </row>
    <row r="848" spans="4:4" x14ac:dyDescent="0.25">
      <c r="D848" s="190"/>
    </row>
    <row r="849" spans="4:4" x14ac:dyDescent="0.25">
      <c r="D849" s="190"/>
    </row>
    <row r="850" spans="4:4" x14ac:dyDescent="0.25">
      <c r="D850" s="190"/>
    </row>
    <row r="851" spans="4:4" x14ac:dyDescent="0.25">
      <c r="D851" s="190"/>
    </row>
    <row r="852" spans="4:4" x14ac:dyDescent="0.25">
      <c r="D852" s="190"/>
    </row>
    <row r="853" spans="4:4" x14ac:dyDescent="0.25">
      <c r="D853" s="190"/>
    </row>
    <row r="854" spans="4:4" x14ac:dyDescent="0.25">
      <c r="D854" s="190"/>
    </row>
    <row r="855" spans="4:4" x14ac:dyDescent="0.25">
      <c r="D855" s="190"/>
    </row>
    <row r="856" spans="4:4" x14ac:dyDescent="0.25">
      <c r="D856" s="190"/>
    </row>
    <row r="857" spans="4:4" x14ac:dyDescent="0.25">
      <c r="D857" s="190"/>
    </row>
    <row r="858" spans="4:4" x14ac:dyDescent="0.25">
      <c r="D858" s="190"/>
    </row>
    <row r="859" spans="4:4" x14ac:dyDescent="0.25">
      <c r="D859" s="190"/>
    </row>
    <row r="860" spans="4:4" x14ac:dyDescent="0.25">
      <c r="D860" s="190"/>
    </row>
    <row r="861" spans="4:4" x14ac:dyDescent="0.25">
      <c r="D861" s="190"/>
    </row>
    <row r="862" spans="4:4" x14ac:dyDescent="0.25">
      <c r="D862" s="190"/>
    </row>
    <row r="863" spans="4:4" x14ac:dyDescent="0.25">
      <c r="D863" s="190"/>
    </row>
    <row r="864" spans="4:4" x14ac:dyDescent="0.25">
      <c r="D864" s="190"/>
    </row>
    <row r="865" spans="4:4" x14ac:dyDescent="0.25">
      <c r="D865" s="190"/>
    </row>
    <row r="866" spans="4:4" x14ac:dyDescent="0.25">
      <c r="D866" s="190"/>
    </row>
    <row r="867" spans="4:4" x14ac:dyDescent="0.25">
      <c r="D867" s="190"/>
    </row>
    <row r="868" spans="4:4" x14ac:dyDescent="0.25">
      <c r="D868" s="190"/>
    </row>
    <row r="869" spans="4:4" x14ac:dyDescent="0.25">
      <c r="D869" s="190"/>
    </row>
    <row r="870" spans="4:4" x14ac:dyDescent="0.25">
      <c r="D870" s="190"/>
    </row>
    <row r="871" spans="4:4" x14ac:dyDescent="0.25">
      <c r="D871" s="190"/>
    </row>
    <row r="872" spans="4:4" x14ac:dyDescent="0.25">
      <c r="D872" s="190"/>
    </row>
    <row r="873" spans="4:4" x14ac:dyDescent="0.25">
      <c r="D873" s="190"/>
    </row>
    <row r="874" spans="4:4" x14ac:dyDescent="0.25">
      <c r="D874" s="190"/>
    </row>
    <row r="875" spans="4:4" x14ac:dyDescent="0.25">
      <c r="D875" s="190"/>
    </row>
    <row r="876" spans="4:4" x14ac:dyDescent="0.25">
      <c r="D876" s="190"/>
    </row>
    <row r="877" spans="4:4" x14ac:dyDescent="0.25">
      <c r="D877" s="190"/>
    </row>
    <row r="878" spans="4:4" x14ac:dyDescent="0.25">
      <c r="D878" s="190"/>
    </row>
    <row r="879" spans="4:4" x14ac:dyDescent="0.25">
      <c r="D879" s="190"/>
    </row>
    <row r="880" spans="4:4" x14ac:dyDescent="0.25">
      <c r="D880" s="190"/>
    </row>
    <row r="881" spans="4:4" x14ac:dyDescent="0.25">
      <c r="D881" s="190"/>
    </row>
    <row r="882" spans="4:4" x14ac:dyDescent="0.25">
      <c r="D882" s="190"/>
    </row>
    <row r="883" spans="4:4" x14ac:dyDescent="0.25">
      <c r="D883" s="190"/>
    </row>
    <row r="884" spans="4:4" x14ac:dyDescent="0.25">
      <c r="D884" s="190"/>
    </row>
    <row r="885" spans="4:4" x14ac:dyDescent="0.25">
      <c r="D885" s="190"/>
    </row>
    <row r="886" spans="4:4" x14ac:dyDescent="0.25">
      <c r="D886" s="190"/>
    </row>
    <row r="887" spans="4:4" x14ac:dyDescent="0.25">
      <c r="D887" s="190"/>
    </row>
    <row r="888" spans="4:4" x14ac:dyDescent="0.25">
      <c r="D888" s="190"/>
    </row>
    <row r="889" spans="4:4" x14ac:dyDescent="0.25">
      <c r="D889" s="190"/>
    </row>
    <row r="890" spans="4:4" x14ac:dyDescent="0.25">
      <c r="D890" s="190"/>
    </row>
    <row r="891" spans="4:4" x14ac:dyDescent="0.25">
      <c r="D891" s="190"/>
    </row>
    <row r="892" spans="4:4" x14ac:dyDescent="0.25">
      <c r="D892" s="190"/>
    </row>
    <row r="893" spans="4:4" x14ac:dyDescent="0.25">
      <c r="D893" s="190"/>
    </row>
    <row r="894" spans="4:4" x14ac:dyDescent="0.25">
      <c r="D894" s="190"/>
    </row>
    <row r="895" spans="4:4" x14ac:dyDescent="0.25">
      <c r="D895" s="190"/>
    </row>
    <row r="896" spans="4:4" x14ac:dyDescent="0.25">
      <c r="D896" s="190"/>
    </row>
    <row r="897" spans="4:4" x14ac:dyDescent="0.25">
      <c r="D897" s="190"/>
    </row>
    <row r="898" spans="4:4" x14ac:dyDescent="0.25">
      <c r="D898" s="190"/>
    </row>
    <row r="899" spans="4:4" x14ac:dyDescent="0.25">
      <c r="D899" s="190"/>
    </row>
    <row r="900" spans="4:4" x14ac:dyDescent="0.25">
      <c r="D900" s="190"/>
    </row>
    <row r="901" spans="4:4" x14ac:dyDescent="0.25">
      <c r="D901" s="190"/>
    </row>
    <row r="902" spans="4:4" x14ac:dyDescent="0.25">
      <c r="D902" s="190"/>
    </row>
    <row r="903" spans="4:4" x14ac:dyDescent="0.25">
      <c r="D903" s="190"/>
    </row>
    <row r="904" spans="4:4" x14ac:dyDescent="0.25">
      <c r="D904" s="190"/>
    </row>
    <row r="905" spans="4:4" x14ac:dyDescent="0.25">
      <c r="D905" s="190"/>
    </row>
    <row r="906" spans="4:4" x14ac:dyDescent="0.25">
      <c r="D906" s="190"/>
    </row>
    <row r="907" spans="4:4" x14ac:dyDescent="0.25">
      <c r="D907" s="190"/>
    </row>
    <row r="908" spans="4:4" x14ac:dyDescent="0.25">
      <c r="D908" s="190"/>
    </row>
    <row r="909" spans="4:4" x14ac:dyDescent="0.25">
      <c r="D909" s="190"/>
    </row>
    <row r="910" spans="4:4" x14ac:dyDescent="0.25">
      <c r="D910" s="190"/>
    </row>
    <row r="911" spans="4:4" x14ac:dyDescent="0.25">
      <c r="D911" s="190"/>
    </row>
    <row r="912" spans="4:4" x14ac:dyDescent="0.25">
      <c r="D912" s="190"/>
    </row>
    <row r="913" spans="4:4" x14ac:dyDescent="0.25">
      <c r="D913" s="190"/>
    </row>
    <row r="914" spans="4:4" x14ac:dyDescent="0.25">
      <c r="D914" s="190"/>
    </row>
    <row r="915" spans="4:4" x14ac:dyDescent="0.25">
      <c r="D915" s="190"/>
    </row>
    <row r="916" spans="4:4" x14ac:dyDescent="0.25">
      <c r="D916" s="190"/>
    </row>
    <row r="917" spans="4:4" x14ac:dyDescent="0.25">
      <c r="D917" s="190"/>
    </row>
    <row r="918" spans="4:4" x14ac:dyDescent="0.25">
      <c r="D918" s="190"/>
    </row>
    <row r="919" spans="4:4" x14ac:dyDescent="0.25">
      <c r="D919" s="190"/>
    </row>
    <row r="920" spans="4:4" x14ac:dyDescent="0.25">
      <c r="D920" s="190"/>
    </row>
    <row r="921" spans="4:4" x14ac:dyDescent="0.25">
      <c r="D921" s="190"/>
    </row>
    <row r="922" spans="4:4" x14ac:dyDescent="0.25">
      <c r="D922" s="190"/>
    </row>
    <row r="923" spans="4:4" x14ac:dyDescent="0.25">
      <c r="D923" s="190"/>
    </row>
    <row r="924" spans="4:4" x14ac:dyDescent="0.25">
      <c r="D924" s="190"/>
    </row>
    <row r="925" spans="4:4" x14ac:dyDescent="0.25">
      <c r="D925" s="190"/>
    </row>
    <row r="926" spans="4:4" x14ac:dyDescent="0.25">
      <c r="D926" s="190"/>
    </row>
    <row r="927" spans="4:4" x14ac:dyDescent="0.25">
      <c r="D927" s="190"/>
    </row>
    <row r="928" spans="4:4" x14ac:dyDescent="0.25">
      <c r="D928" s="190"/>
    </row>
    <row r="929" spans="4:4" x14ac:dyDescent="0.25">
      <c r="D929" s="190"/>
    </row>
    <row r="930" spans="4:4" x14ac:dyDescent="0.25">
      <c r="D930" s="190"/>
    </row>
    <row r="931" spans="4:4" x14ac:dyDescent="0.25">
      <c r="D931" s="190"/>
    </row>
    <row r="932" spans="4:4" x14ac:dyDescent="0.25">
      <c r="D932" s="190"/>
    </row>
    <row r="933" spans="4:4" x14ac:dyDescent="0.25">
      <c r="D933" s="190"/>
    </row>
    <row r="934" spans="4:4" x14ac:dyDescent="0.25">
      <c r="D934" s="190"/>
    </row>
    <row r="935" spans="4:4" x14ac:dyDescent="0.25">
      <c r="D935" s="190"/>
    </row>
    <row r="936" spans="4:4" x14ac:dyDescent="0.25">
      <c r="D936" s="190"/>
    </row>
    <row r="937" spans="4:4" x14ac:dyDescent="0.25">
      <c r="D937" s="190"/>
    </row>
    <row r="938" spans="4:4" x14ac:dyDescent="0.25">
      <c r="D938" s="190"/>
    </row>
    <row r="939" spans="4:4" x14ac:dyDescent="0.25">
      <c r="D939" s="190"/>
    </row>
    <row r="940" spans="4:4" x14ac:dyDescent="0.25">
      <c r="D940" s="190"/>
    </row>
    <row r="941" spans="4:4" x14ac:dyDescent="0.25">
      <c r="D941" s="190"/>
    </row>
    <row r="942" spans="4:4" x14ac:dyDescent="0.25">
      <c r="D942" s="190"/>
    </row>
    <row r="943" spans="4:4" x14ac:dyDescent="0.25">
      <c r="D943" s="190"/>
    </row>
    <row r="944" spans="4:4" x14ac:dyDescent="0.25">
      <c r="D944" s="190"/>
    </row>
    <row r="945" spans="4:4" x14ac:dyDescent="0.25">
      <c r="D945" s="190"/>
    </row>
    <row r="946" spans="4:4" x14ac:dyDescent="0.25">
      <c r="D946" s="190"/>
    </row>
    <row r="947" spans="4:4" x14ac:dyDescent="0.25">
      <c r="D947" s="190"/>
    </row>
    <row r="948" spans="4:4" x14ac:dyDescent="0.25">
      <c r="D948" s="190"/>
    </row>
    <row r="949" spans="4:4" x14ac:dyDescent="0.25">
      <c r="D949" s="190"/>
    </row>
    <row r="950" spans="4:4" x14ac:dyDescent="0.25">
      <c r="D950" s="190"/>
    </row>
    <row r="951" spans="4:4" x14ac:dyDescent="0.25">
      <c r="D951" s="190"/>
    </row>
    <row r="952" spans="4:4" x14ac:dyDescent="0.25">
      <c r="D952" s="190"/>
    </row>
    <row r="953" spans="4:4" x14ac:dyDescent="0.25">
      <c r="D953" s="190"/>
    </row>
    <row r="954" spans="4:4" x14ac:dyDescent="0.25">
      <c r="D954" s="190"/>
    </row>
    <row r="955" spans="4:4" x14ac:dyDescent="0.25">
      <c r="D955" s="190"/>
    </row>
    <row r="956" spans="4:4" x14ac:dyDescent="0.25">
      <c r="D956" s="190"/>
    </row>
    <row r="957" spans="4:4" x14ac:dyDescent="0.25">
      <c r="D957" s="190"/>
    </row>
    <row r="958" spans="4:4" x14ac:dyDescent="0.25">
      <c r="D958" s="190"/>
    </row>
    <row r="959" spans="4:4" x14ac:dyDescent="0.25">
      <c r="D959" s="190"/>
    </row>
    <row r="960" spans="4:4" x14ac:dyDescent="0.25">
      <c r="D960" s="190"/>
    </row>
    <row r="961" spans="4:4" x14ac:dyDescent="0.25">
      <c r="D961" s="190"/>
    </row>
    <row r="962" spans="4:4" x14ac:dyDescent="0.25">
      <c r="D962" s="190"/>
    </row>
    <row r="963" spans="4:4" x14ac:dyDescent="0.25">
      <c r="D963" s="190"/>
    </row>
    <row r="964" spans="4:4" x14ac:dyDescent="0.25">
      <c r="D964" s="190"/>
    </row>
    <row r="965" spans="4:4" x14ac:dyDescent="0.25">
      <c r="D965" s="190"/>
    </row>
    <row r="966" spans="4:4" x14ac:dyDescent="0.25">
      <c r="D966" s="190"/>
    </row>
    <row r="967" spans="4:4" x14ac:dyDescent="0.25">
      <c r="D967" s="190"/>
    </row>
    <row r="968" spans="4:4" x14ac:dyDescent="0.25">
      <c r="D968" s="190"/>
    </row>
    <row r="969" spans="4:4" x14ac:dyDescent="0.25">
      <c r="D969" s="190"/>
    </row>
    <row r="970" spans="4:4" x14ac:dyDescent="0.25">
      <c r="D970" s="190"/>
    </row>
    <row r="971" spans="4:4" x14ac:dyDescent="0.25">
      <c r="D971" s="190"/>
    </row>
    <row r="972" spans="4:4" x14ac:dyDescent="0.25">
      <c r="D972" s="190"/>
    </row>
    <row r="973" spans="4:4" x14ac:dyDescent="0.25">
      <c r="D973" s="190"/>
    </row>
    <row r="974" spans="4:4" x14ac:dyDescent="0.25">
      <c r="D974" s="190"/>
    </row>
    <row r="975" spans="4:4" x14ac:dyDescent="0.25">
      <c r="D975" s="190"/>
    </row>
    <row r="976" spans="4:4" x14ac:dyDescent="0.25">
      <c r="D976" s="190"/>
    </row>
    <row r="977" spans="4:4" x14ac:dyDescent="0.25">
      <c r="D977" s="190"/>
    </row>
    <row r="978" spans="4:4" x14ac:dyDescent="0.25">
      <c r="D978" s="190"/>
    </row>
    <row r="979" spans="4:4" x14ac:dyDescent="0.25">
      <c r="D979" s="190"/>
    </row>
    <row r="980" spans="4:4" x14ac:dyDescent="0.25">
      <c r="D980" s="190"/>
    </row>
    <row r="981" spans="4:4" x14ac:dyDescent="0.25">
      <c r="D981" s="190"/>
    </row>
    <row r="982" spans="4:4" x14ac:dyDescent="0.25">
      <c r="D982" s="190"/>
    </row>
    <row r="983" spans="4:4" x14ac:dyDescent="0.25">
      <c r="D983" s="190"/>
    </row>
    <row r="984" spans="4:4" x14ac:dyDescent="0.25">
      <c r="D984" s="190"/>
    </row>
    <row r="985" spans="4:4" x14ac:dyDescent="0.25">
      <c r="D985" s="190"/>
    </row>
    <row r="986" spans="4:4" x14ac:dyDescent="0.25">
      <c r="D986" s="190"/>
    </row>
    <row r="987" spans="4:4" x14ac:dyDescent="0.25">
      <c r="D987" s="190"/>
    </row>
    <row r="988" spans="4:4" x14ac:dyDescent="0.25">
      <c r="D988" s="190"/>
    </row>
    <row r="989" spans="4:4" x14ac:dyDescent="0.25">
      <c r="D989" s="190"/>
    </row>
    <row r="990" spans="4:4" x14ac:dyDescent="0.25">
      <c r="D990" s="190"/>
    </row>
    <row r="991" spans="4:4" x14ac:dyDescent="0.25">
      <c r="D991" s="190"/>
    </row>
    <row r="992" spans="4:4" x14ac:dyDescent="0.25">
      <c r="D992" s="190"/>
    </row>
    <row r="993" spans="4:4" x14ac:dyDescent="0.25">
      <c r="D993" s="190"/>
    </row>
    <row r="994" spans="4:4" x14ac:dyDescent="0.25">
      <c r="D994" s="190"/>
    </row>
    <row r="995" spans="4:4" x14ac:dyDescent="0.25">
      <c r="D995" s="190"/>
    </row>
    <row r="996" spans="4:4" x14ac:dyDescent="0.25">
      <c r="D996" s="190"/>
    </row>
    <row r="997" spans="4:4" x14ac:dyDescent="0.25">
      <c r="D997" s="190"/>
    </row>
    <row r="998" spans="4:4" x14ac:dyDescent="0.25">
      <c r="D998" s="190"/>
    </row>
    <row r="999" spans="4:4" x14ac:dyDescent="0.25">
      <c r="D999" s="190"/>
    </row>
    <row r="1000" spans="4:4" x14ac:dyDescent="0.25">
      <c r="D1000" s="190"/>
    </row>
    <row r="1001" spans="4:4" x14ac:dyDescent="0.25">
      <c r="D1001" s="190"/>
    </row>
    <row r="1002" spans="4:4" x14ac:dyDescent="0.25">
      <c r="D1002" s="190"/>
    </row>
    <row r="1003" spans="4:4" x14ac:dyDescent="0.25">
      <c r="D1003" s="190"/>
    </row>
    <row r="1004" spans="4:4" x14ac:dyDescent="0.25">
      <c r="D1004" s="190"/>
    </row>
    <row r="1005" spans="4:4" x14ac:dyDescent="0.25">
      <c r="D1005" s="190"/>
    </row>
    <row r="1006" spans="4:4" x14ac:dyDescent="0.25">
      <c r="D1006" s="190"/>
    </row>
    <row r="1007" spans="4:4" x14ac:dyDescent="0.25">
      <c r="D1007" s="190"/>
    </row>
    <row r="1008" spans="4:4" x14ac:dyDescent="0.25">
      <c r="D1008" s="190"/>
    </row>
    <row r="1009" spans="4:4" x14ac:dyDescent="0.25">
      <c r="D1009" s="190"/>
    </row>
    <row r="1010" spans="4:4" x14ac:dyDescent="0.25">
      <c r="D1010" s="190"/>
    </row>
    <row r="1011" spans="4:4" x14ac:dyDescent="0.25">
      <c r="D1011" s="190"/>
    </row>
    <row r="1012" spans="4:4" x14ac:dyDescent="0.25">
      <c r="D1012" s="190"/>
    </row>
    <row r="1013" spans="4:4" x14ac:dyDescent="0.25">
      <c r="D1013" s="190"/>
    </row>
    <row r="1014" spans="4:4" x14ac:dyDescent="0.25">
      <c r="D1014" s="190"/>
    </row>
    <row r="1015" spans="4:4" x14ac:dyDescent="0.25">
      <c r="D1015" s="190"/>
    </row>
    <row r="1016" spans="4:4" x14ac:dyDescent="0.25">
      <c r="D1016" s="190"/>
    </row>
    <row r="1017" spans="4:4" x14ac:dyDescent="0.25">
      <c r="D1017" s="190"/>
    </row>
    <row r="1018" spans="4:4" x14ac:dyDescent="0.25">
      <c r="D1018" s="190"/>
    </row>
    <row r="1019" spans="4:4" x14ac:dyDescent="0.25">
      <c r="D1019" s="190"/>
    </row>
    <row r="1020" spans="4:4" x14ac:dyDescent="0.25">
      <c r="D1020" s="190"/>
    </row>
    <row r="1021" spans="4:4" x14ac:dyDescent="0.25">
      <c r="D1021" s="190"/>
    </row>
    <row r="1022" spans="4:4" x14ac:dyDescent="0.25">
      <c r="D1022" s="190"/>
    </row>
    <row r="1023" spans="4:4" x14ac:dyDescent="0.25">
      <c r="D1023" s="190"/>
    </row>
    <row r="1024" spans="4:4" x14ac:dyDescent="0.25">
      <c r="D1024" s="190"/>
    </row>
    <row r="1025" spans="4:4" x14ac:dyDescent="0.25">
      <c r="D1025" s="190"/>
    </row>
    <row r="1026" spans="4:4" x14ac:dyDescent="0.25">
      <c r="D1026" s="190"/>
    </row>
    <row r="1027" spans="4:4" x14ac:dyDescent="0.25">
      <c r="D1027" s="190"/>
    </row>
    <row r="1028" spans="4:4" x14ac:dyDescent="0.25">
      <c r="D1028" s="190"/>
    </row>
    <row r="1029" spans="4:4" x14ac:dyDescent="0.25">
      <c r="D1029" s="190"/>
    </row>
    <row r="1030" spans="4:4" x14ac:dyDescent="0.25">
      <c r="D1030" s="190"/>
    </row>
    <row r="1031" spans="4:4" x14ac:dyDescent="0.25">
      <c r="D1031" s="190"/>
    </row>
    <row r="1032" spans="4:4" x14ac:dyDescent="0.25">
      <c r="D1032" s="190"/>
    </row>
    <row r="1033" spans="4:4" x14ac:dyDescent="0.25">
      <c r="D1033" s="190"/>
    </row>
    <row r="1034" spans="4:4" x14ac:dyDescent="0.25">
      <c r="D1034" s="190"/>
    </row>
    <row r="1035" spans="4:4" x14ac:dyDescent="0.25">
      <c r="D1035" s="190"/>
    </row>
    <row r="1036" spans="4:4" x14ac:dyDescent="0.25">
      <c r="D1036" s="190"/>
    </row>
    <row r="1037" spans="4:4" x14ac:dyDescent="0.25">
      <c r="D1037" s="190"/>
    </row>
    <row r="1038" spans="4:4" x14ac:dyDescent="0.25">
      <c r="D1038" s="190"/>
    </row>
    <row r="1039" spans="4:4" x14ac:dyDescent="0.25">
      <c r="D1039" s="190"/>
    </row>
    <row r="1040" spans="4:4" x14ac:dyDescent="0.25">
      <c r="D1040" s="190"/>
    </row>
    <row r="1041" spans="4:4" x14ac:dyDescent="0.25">
      <c r="D1041" s="190"/>
    </row>
    <row r="1042" spans="4:4" x14ac:dyDescent="0.25">
      <c r="D1042" s="190"/>
    </row>
    <row r="1043" spans="4:4" x14ac:dyDescent="0.25">
      <c r="D1043" s="190"/>
    </row>
    <row r="1044" spans="4:4" x14ac:dyDescent="0.25">
      <c r="D1044" s="190"/>
    </row>
    <row r="1045" spans="4:4" x14ac:dyDescent="0.25">
      <c r="D1045" s="190"/>
    </row>
    <row r="1046" spans="4:4" x14ac:dyDescent="0.25">
      <c r="D1046" s="190"/>
    </row>
    <row r="1047" spans="4:4" x14ac:dyDescent="0.25">
      <c r="D1047" s="190"/>
    </row>
    <row r="1048" spans="4:4" x14ac:dyDescent="0.25">
      <c r="D1048" s="190"/>
    </row>
    <row r="1049" spans="4:4" x14ac:dyDescent="0.25">
      <c r="D1049" s="190"/>
    </row>
    <row r="1050" spans="4:4" x14ac:dyDescent="0.25">
      <c r="D1050" s="190"/>
    </row>
    <row r="1051" spans="4:4" x14ac:dyDescent="0.25">
      <c r="D1051" s="190"/>
    </row>
    <row r="1052" spans="4:4" x14ac:dyDescent="0.25">
      <c r="D1052" s="190"/>
    </row>
    <row r="1053" spans="4:4" x14ac:dyDescent="0.25">
      <c r="D1053" s="190"/>
    </row>
    <row r="1054" spans="4:4" x14ac:dyDescent="0.25">
      <c r="D1054" s="190"/>
    </row>
    <row r="1055" spans="4:4" x14ac:dyDescent="0.25">
      <c r="D1055" s="190"/>
    </row>
    <row r="1056" spans="4:4" x14ac:dyDescent="0.25">
      <c r="D1056" s="190"/>
    </row>
    <row r="1057" spans="4:4" x14ac:dyDescent="0.25">
      <c r="D1057" s="190"/>
    </row>
    <row r="1058" spans="4:4" x14ac:dyDescent="0.25">
      <c r="D1058" s="190"/>
    </row>
    <row r="1059" spans="4:4" x14ac:dyDescent="0.25">
      <c r="D1059" s="190"/>
    </row>
    <row r="1060" spans="4:4" x14ac:dyDescent="0.25">
      <c r="D1060" s="190"/>
    </row>
    <row r="1061" spans="4:4" x14ac:dyDescent="0.25">
      <c r="D1061" s="190"/>
    </row>
    <row r="1062" spans="4:4" x14ac:dyDescent="0.25">
      <c r="D1062" s="190"/>
    </row>
    <row r="1063" spans="4:4" x14ac:dyDescent="0.25">
      <c r="D1063" s="190"/>
    </row>
    <row r="1064" spans="4:4" x14ac:dyDescent="0.25">
      <c r="D1064" s="190"/>
    </row>
    <row r="1065" spans="4:4" x14ac:dyDescent="0.25">
      <c r="D1065" s="190"/>
    </row>
    <row r="1066" spans="4:4" x14ac:dyDescent="0.25">
      <c r="D1066" s="190"/>
    </row>
    <row r="1067" spans="4:4" x14ac:dyDescent="0.25">
      <c r="D1067" s="190"/>
    </row>
    <row r="1068" spans="4:4" x14ac:dyDescent="0.25">
      <c r="D1068" s="190"/>
    </row>
    <row r="1069" spans="4:4" x14ac:dyDescent="0.25">
      <c r="D1069" s="190"/>
    </row>
    <row r="1070" spans="4:4" x14ac:dyDescent="0.25">
      <c r="D1070" s="190"/>
    </row>
    <row r="1071" spans="4:4" x14ac:dyDescent="0.25">
      <c r="D1071" s="190"/>
    </row>
    <row r="1072" spans="4:4" x14ac:dyDescent="0.25">
      <c r="D1072" s="190"/>
    </row>
    <row r="1073" spans="4:4" x14ac:dyDescent="0.25">
      <c r="D1073" s="190"/>
    </row>
    <row r="1074" spans="4:4" x14ac:dyDescent="0.25">
      <c r="D1074" s="190"/>
    </row>
    <row r="1075" spans="4:4" x14ac:dyDescent="0.25">
      <c r="D1075" s="190"/>
    </row>
    <row r="1076" spans="4:4" x14ac:dyDescent="0.25">
      <c r="D1076" s="190"/>
    </row>
    <row r="1077" spans="4:4" x14ac:dyDescent="0.25">
      <c r="D1077" s="190"/>
    </row>
    <row r="1078" spans="4:4" x14ac:dyDescent="0.25">
      <c r="D1078" s="190"/>
    </row>
    <row r="1079" spans="4:4" x14ac:dyDescent="0.25">
      <c r="D1079" s="190"/>
    </row>
    <row r="1080" spans="4:4" x14ac:dyDescent="0.25">
      <c r="D1080" s="190"/>
    </row>
    <row r="1081" spans="4:4" x14ac:dyDescent="0.25">
      <c r="D1081" s="190"/>
    </row>
    <row r="1082" spans="4:4" x14ac:dyDescent="0.25">
      <c r="D1082" s="190"/>
    </row>
    <row r="1083" spans="4:4" x14ac:dyDescent="0.25">
      <c r="D1083" s="190"/>
    </row>
    <row r="1084" spans="4:4" x14ac:dyDescent="0.25">
      <c r="D1084" s="190"/>
    </row>
    <row r="1085" spans="4:4" x14ac:dyDescent="0.25">
      <c r="D1085" s="190"/>
    </row>
    <row r="1086" spans="4:4" x14ac:dyDescent="0.25">
      <c r="D1086" s="190"/>
    </row>
    <row r="1087" spans="4:4" x14ac:dyDescent="0.25">
      <c r="D1087" s="190"/>
    </row>
    <row r="1088" spans="4:4" x14ac:dyDescent="0.25">
      <c r="D1088" s="190"/>
    </row>
    <row r="1089" spans="4:4" x14ac:dyDescent="0.25">
      <c r="D1089" s="190"/>
    </row>
    <row r="1090" spans="4:4" x14ac:dyDescent="0.25">
      <c r="D1090" s="190"/>
    </row>
    <row r="1091" spans="4:4" x14ac:dyDescent="0.25">
      <c r="D1091" s="190"/>
    </row>
    <row r="1092" spans="4:4" x14ac:dyDescent="0.25">
      <c r="D1092" s="190"/>
    </row>
    <row r="1093" spans="4:4" x14ac:dyDescent="0.25">
      <c r="D1093" s="190"/>
    </row>
    <row r="1094" spans="4:4" x14ac:dyDescent="0.25">
      <c r="D1094" s="190"/>
    </row>
    <row r="1095" spans="4:4" x14ac:dyDescent="0.25">
      <c r="D1095" s="190"/>
    </row>
    <row r="1096" spans="4:4" x14ac:dyDescent="0.25">
      <c r="D1096" s="190"/>
    </row>
    <row r="1097" spans="4:4" x14ac:dyDescent="0.25">
      <c r="D1097" s="190"/>
    </row>
    <row r="1098" spans="4:4" x14ac:dyDescent="0.25">
      <c r="D1098" s="190"/>
    </row>
    <row r="1099" spans="4:4" x14ac:dyDescent="0.25">
      <c r="D1099" s="190"/>
    </row>
    <row r="1100" spans="4:4" x14ac:dyDescent="0.25">
      <c r="D1100" s="190"/>
    </row>
    <row r="1101" spans="4:4" x14ac:dyDescent="0.25">
      <c r="D1101" s="190"/>
    </row>
    <row r="1102" spans="4:4" x14ac:dyDescent="0.25">
      <c r="D1102" s="190"/>
    </row>
    <row r="1103" spans="4:4" x14ac:dyDescent="0.25">
      <c r="D1103" s="190"/>
    </row>
    <row r="1104" spans="4:4" x14ac:dyDescent="0.25">
      <c r="D1104" s="190"/>
    </row>
    <row r="1105" spans="4:4" x14ac:dyDescent="0.25">
      <c r="D1105" s="190"/>
    </row>
    <row r="1106" spans="4:4" x14ac:dyDescent="0.25">
      <c r="D1106" s="190"/>
    </row>
    <row r="1107" spans="4:4" x14ac:dyDescent="0.25">
      <c r="D1107" s="190"/>
    </row>
    <row r="1108" spans="4:4" x14ac:dyDescent="0.25">
      <c r="D1108" s="190"/>
    </row>
    <row r="1109" spans="4:4" x14ac:dyDescent="0.25">
      <c r="D1109" s="190"/>
    </row>
    <row r="1110" spans="4:4" x14ac:dyDescent="0.25">
      <c r="D1110" s="190"/>
    </row>
    <row r="1111" spans="4:4" x14ac:dyDescent="0.25">
      <c r="D1111" s="190"/>
    </row>
    <row r="1112" spans="4:4" x14ac:dyDescent="0.25">
      <c r="D1112" s="190"/>
    </row>
    <row r="1113" spans="4:4" x14ac:dyDescent="0.25">
      <c r="D1113" s="190"/>
    </row>
    <row r="1114" spans="4:4" x14ac:dyDescent="0.25">
      <c r="D1114" s="190"/>
    </row>
    <row r="1115" spans="4:4" x14ac:dyDescent="0.25">
      <c r="D1115" s="190"/>
    </row>
    <row r="1116" spans="4:4" x14ac:dyDescent="0.25">
      <c r="D1116" s="190"/>
    </row>
    <row r="1117" spans="4:4" x14ac:dyDescent="0.25">
      <c r="D1117" s="190"/>
    </row>
    <row r="1118" spans="4:4" x14ac:dyDescent="0.25">
      <c r="D1118" s="190"/>
    </row>
    <row r="1119" spans="4:4" x14ac:dyDescent="0.25">
      <c r="D1119" s="190"/>
    </row>
    <row r="1120" spans="4:4" x14ac:dyDescent="0.25">
      <c r="D1120" s="190"/>
    </row>
    <row r="1121" spans="4:4" x14ac:dyDescent="0.25">
      <c r="D1121" s="190"/>
    </row>
    <row r="1122" spans="4:4" x14ac:dyDescent="0.25">
      <c r="D1122" s="190"/>
    </row>
    <row r="1123" spans="4:4" x14ac:dyDescent="0.25">
      <c r="D1123" s="190"/>
    </row>
    <row r="1124" spans="4:4" x14ac:dyDescent="0.25">
      <c r="D1124" s="190"/>
    </row>
    <row r="1125" spans="4:4" x14ac:dyDescent="0.25">
      <c r="D1125" s="190"/>
    </row>
    <row r="1126" spans="4:4" x14ac:dyDescent="0.25">
      <c r="D1126" s="190"/>
    </row>
    <row r="1127" spans="4:4" x14ac:dyDescent="0.25">
      <c r="D1127" s="190"/>
    </row>
    <row r="1128" spans="4:4" x14ac:dyDescent="0.25">
      <c r="D1128" s="190"/>
    </row>
    <row r="1129" spans="4:4" x14ac:dyDescent="0.25">
      <c r="D1129" s="190"/>
    </row>
    <row r="1130" spans="4:4" x14ac:dyDescent="0.25">
      <c r="D1130" s="190"/>
    </row>
    <row r="1131" spans="4:4" x14ac:dyDescent="0.25">
      <c r="D1131" s="190"/>
    </row>
    <row r="1132" spans="4:4" x14ac:dyDescent="0.25">
      <c r="D1132" s="190"/>
    </row>
    <row r="1133" spans="4:4" x14ac:dyDescent="0.25">
      <c r="D1133" s="190"/>
    </row>
    <row r="1134" spans="4:4" x14ac:dyDescent="0.25">
      <c r="D1134" s="190"/>
    </row>
    <row r="1135" spans="4:4" x14ac:dyDescent="0.25">
      <c r="D1135" s="190"/>
    </row>
    <row r="1136" spans="4:4" x14ac:dyDescent="0.25">
      <c r="D1136" s="190"/>
    </row>
    <row r="1137" spans="4:4" x14ac:dyDescent="0.25">
      <c r="D1137" s="190"/>
    </row>
    <row r="1138" spans="4:4" x14ac:dyDescent="0.25">
      <c r="D1138" s="190"/>
    </row>
    <row r="1139" spans="4:4" x14ac:dyDescent="0.25">
      <c r="D1139" s="190"/>
    </row>
    <row r="1140" spans="4:4" x14ac:dyDescent="0.25">
      <c r="D1140" s="190"/>
    </row>
    <row r="1141" spans="4:4" x14ac:dyDescent="0.25">
      <c r="D1141" s="190"/>
    </row>
    <row r="1142" spans="4:4" x14ac:dyDescent="0.25">
      <c r="D1142" s="190"/>
    </row>
    <row r="1143" spans="4:4" x14ac:dyDescent="0.25">
      <c r="D1143" s="190"/>
    </row>
    <row r="1144" spans="4:4" x14ac:dyDescent="0.25">
      <c r="D1144" s="190"/>
    </row>
    <row r="1145" spans="4:4" x14ac:dyDescent="0.25">
      <c r="D1145" s="190"/>
    </row>
    <row r="1146" spans="4:4" x14ac:dyDescent="0.25">
      <c r="D1146" s="190"/>
    </row>
    <row r="1147" spans="4:4" x14ac:dyDescent="0.25">
      <c r="D1147" s="190"/>
    </row>
    <row r="1148" spans="4:4" x14ac:dyDescent="0.25">
      <c r="D1148" s="190"/>
    </row>
    <row r="1149" spans="4:4" x14ac:dyDescent="0.25">
      <c r="D1149" s="190"/>
    </row>
    <row r="1150" spans="4:4" x14ac:dyDescent="0.25">
      <c r="D1150" s="190"/>
    </row>
    <row r="1151" spans="4:4" x14ac:dyDescent="0.25">
      <c r="D1151" s="190"/>
    </row>
    <row r="1152" spans="4:4" x14ac:dyDescent="0.25">
      <c r="D1152" s="190"/>
    </row>
    <row r="1153" spans="4:4" x14ac:dyDescent="0.25">
      <c r="D1153" s="190"/>
    </row>
    <row r="1154" spans="4:4" x14ac:dyDescent="0.25">
      <c r="D1154" s="190"/>
    </row>
    <row r="1155" spans="4:4" x14ac:dyDescent="0.25">
      <c r="D1155" s="190"/>
    </row>
    <row r="1156" spans="4:4" x14ac:dyDescent="0.25">
      <c r="D1156" s="190"/>
    </row>
    <row r="1157" spans="4:4" x14ac:dyDescent="0.25">
      <c r="D1157" s="190"/>
    </row>
    <row r="1158" spans="4:4" x14ac:dyDescent="0.25">
      <c r="D1158" s="190"/>
    </row>
    <row r="1159" spans="4:4" x14ac:dyDescent="0.25">
      <c r="D1159" s="190"/>
    </row>
    <row r="1160" spans="4:4" x14ac:dyDescent="0.25">
      <c r="D1160" s="190"/>
    </row>
    <row r="1161" spans="4:4" x14ac:dyDescent="0.25">
      <c r="D1161" s="190"/>
    </row>
    <row r="1162" spans="4:4" x14ac:dyDescent="0.25">
      <c r="D1162" s="190"/>
    </row>
    <row r="1163" spans="4:4" x14ac:dyDescent="0.25">
      <c r="D1163" s="190"/>
    </row>
    <row r="1164" spans="4:4" x14ac:dyDescent="0.25">
      <c r="D1164" s="190"/>
    </row>
    <row r="1165" spans="4:4" x14ac:dyDescent="0.25">
      <c r="D1165" s="190"/>
    </row>
    <row r="1166" spans="4:4" x14ac:dyDescent="0.25">
      <c r="D1166" s="190"/>
    </row>
    <row r="1167" spans="4:4" x14ac:dyDescent="0.25">
      <c r="D1167" s="190"/>
    </row>
    <row r="1168" spans="4:4" x14ac:dyDescent="0.25">
      <c r="D1168" s="190"/>
    </row>
    <row r="1169" spans="4:4" x14ac:dyDescent="0.25">
      <c r="D1169" s="190"/>
    </row>
    <row r="1170" spans="4:4" x14ac:dyDescent="0.25">
      <c r="D1170" s="190"/>
    </row>
    <row r="1171" spans="4:4" x14ac:dyDescent="0.25">
      <c r="D1171" s="190"/>
    </row>
    <row r="1172" spans="4:4" x14ac:dyDescent="0.25">
      <c r="D1172" s="190"/>
    </row>
    <row r="1173" spans="4:4" x14ac:dyDescent="0.25">
      <c r="D1173" s="190"/>
    </row>
    <row r="1174" spans="4:4" x14ac:dyDescent="0.25">
      <c r="D1174" s="190"/>
    </row>
    <row r="1175" spans="4:4" x14ac:dyDescent="0.25">
      <c r="D1175" s="190"/>
    </row>
    <row r="1176" spans="4:4" x14ac:dyDescent="0.25">
      <c r="D1176" s="190"/>
    </row>
    <row r="1177" spans="4:4" x14ac:dyDescent="0.25">
      <c r="D1177" s="190"/>
    </row>
    <row r="1178" spans="4:4" x14ac:dyDescent="0.25">
      <c r="D1178" s="190"/>
    </row>
    <row r="1179" spans="4:4" x14ac:dyDescent="0.25">
      <c r="D1179" s="190"/>
    </row>
    <row r="1180" spans="4:4" x14ac:dyDescent="0.25">
      <c r="D1180" s="190"/>
    </row>
    <row r="1181" spans="4:4" x14ac:dyDescent="0.25">
      <c r="D1181" s="190"/>
    </row>
    <row r="1182" spans="4:4" x14ac:dyDescent="0.25">
      <c r="D1182" s="190"/>
    </row>
    <row r="1183" spans="4:4" x14ac:dyDescent="0.25">
      <c r="D1183" s="190"/>
    </row>
    <row r="1184" spans="4:4" x14ac:dyDescent="0.25">
      <c r="D1184" s="190"/>
    </row>
    <row r="1185" spans="4:4" x14ac:dyDescent="0.25">
      <c r="D1185" s="190"/>
    </row>
    <row r="1186" spans="4:4" x14ac:dyDescent="0.25">
      <c r="D1186" s="190"/>
    </row>
    <row r="1187" spans="4:4" x14ac:dyDescent="0.25">
      <c r="D1187" s="190"/>
    </row>
    <row r="1188" spans="4:4" x14ac:dyDescent="0.25">
      <c r="D1188" s="190"/>
    </row>
    <row r="1189" spans="4:4" x14ac:dyDescent="0.25">
      <c r="D1189" s="190"/>
    </row>
    <row r="1190" spans="4:4" x14ac:dyDescent="0.25">
      <c r="D1190" s="190"/>
    </row>
    <row r="1191" spans="4:4" x14ac:dyDescent="0.25">
      <c r="D1191" s="190"/>
    </row>
    <row r="1192" spans="4:4" x14ac:dyDescent="0.25">
      <c r="D1192" s="190"/>
    </row>
    <row r="1193" spans="4:4" x14ac:dyDescent="0.25">
      <c r="D1193" s="190"/>
    </row>
    <row r="1194" spans="4:4" x14ac:dyDescent="0.25">
      <c r="D1194" s="190"/>
    </row>
    <row r="1195" spans="4:4" x14ac:dyDescent="0.25">
      <c r="D1195" s="190"/>
    </row>
    <row r="1196" spans="4:4" x14ac:dyDescent="0.25">
      <c r="D1196" s="190"/>
    </row>
    <row r="1197" spans="4:4" x14ac:dyDescent="0.25">
      <c r="D1197" s="190"/>
    </row>
    <row r="1198" spans="4:4" x14ac:dyDescent="0.25">
      <c r="D1198" s="190"/>
    </row>
    <row r="1199" spans="4:4" x14ac:dyDescent="0.25">
      <c r="D1199" s="190"/>
    </row>
    <row r="1200" spans="4:4" x14ac:dyDescent="0.25">
      <c r="D1200" s="190"/>
    </row>
    <row r="1201" spans="4:4" x14ac:dyDescent="0.25">
      <c r="D1201" s="190"/>
    </row>
    <row r="1202" spans="4:4" x14ac:dyDescent="0.25">
      <c r="D1202" s="190"/>
    </row>
    <row r="1203" spans="4:4" x14ac:dyDescent="0.25">
      <c r="D1203" s="190"/>
    </row>
    <row r="1204" spans="4:4" x14ac:dyDescent="0.25">
      <c r="D1204" s="190"/>
    </row>
    <row r="1205" spans="4:4" x14ac:dyDescent="0.25">
      <c r="D1205" s="190"/>
    </row>
    <row r="1206" spans="4:4" x14ac:dyDescent="0.25">
      <c r="D1206" s="190"/>
    </row>
    <row r="1207" spans="4:4" x14ac:dyDescent="0.25">
      <c r="D1207" s="190"/>
    </row>
    <row r="1208" spans="4:4" x14ac:dyDescent="0.25">
      <c r="D1208" s="190"/>
    </row>
    <row r="1209" spans="4:4" x14ac:dyDescent="0.25">
      <c r="D1209" s="190"/>
    </row>
    <row r="1210" spans="4:4" x14ac:dyDescent="0.25">
      <c r="D1210" s="190"/>
    </row>
    <row r="1211" spans="4:4" x14ac:dyDescent="0.25">
      <c r="D1211" s="190"/>
    </row>
    <row r="1212" spans="4:4" x14ac:dyDescent="0.25">
      <c r="D1212" s="190"/>
    </row>
    <row r="1213" spans="4:4" x14ac:dyDescent="0.25">
      <c r="D1213" s="190"/>
    </row>
    <row r="1214" spans="4:4" x14ac:dyDescent="0.25">
      <c r="D1214" s="190"/>
    </row>
    <row r="1215" spans="4:4" x14ac:dyDescent="0.25">
      <c r="D1215" s="190"/>
    </row>
    <row r="1216" spans="4:4" x14ac:dyDescent="0.25">
      <c r="D1216" s="190"/>
    </row>
    <row r="1217" spans="4:4" x14ac:dyDescent="0.25">
      <c r="D1217" s="190"/>
    </row>
    <row r="1218" spans="4:4" x14ac:dyDescent="0.25">
      <c r="D1218" s="190"/>
    </row>
    <row r="1219" spans="4:4" x14ac:dyDescent="0.25">
      <c r="D1219" s="190"/>
    </row>
    <row r="1220" spans="4:4" x14ac:dyDescent="0.25">
      <c r="D1220" s="190"/>
    </row>
    <row r="1221" spans="4:4" x14ac:dyDescent="0.25">
      <c r="D1221" s="190"/>
    </row>
    <row r="1222" spans="4:4" x14ac:dyDescent="0.25">
      <c r="D1222" s="190"/>
    </row>
    <row r="1223" spans="4:4" x14ac:dyDescent="0.25">
      <c r="D1223" s="190"/>
    </row>
    <row r="1224" spans="4:4" x14ac:dyDescent="0.25">
      <c r="D1224" s="190"/>
    </row>
    <row r="1225" spans="4:4" x14ac:dyDescent="0.25">
      <c r="D1225" s="190"/>
    </row>
    <row r="1226" spans="4:4" x14ac:dyDescent="0.25">
      <c r="D1226" s="190"/>
    </row>
    <row r="1227" spans="4:4" x14ac:dyDescent="0.25">
      <c r="D1227" s="190"/>
    </row>
    <row r="1228" spans="4:4" x14ac:dyDescent="0.25">
      <c r="D1228" s="190"/>
    </row>
    <row r="1229" spans="4:4" x14ac:dyDescent="0.25">
      <c r="D1229" s="190"/>
    </row>
    <row r="1230" spans="4:4" x14ac:dyDescent="0.25">
      <c r="D1230" s="190"/>
    </row>
    <row r="1231" spans="4:4" x14ac:dyDescent="0.25">
      <c r="D1231" s="190"/>
    </row>
    <row r="1232" spans="4:4" x14ac:dyDescent="0.25">
      <c r="D1232" s="190"/>
    </row>
    <row r="1233" spans="4:4" x14ac:dyDescent="0.25">
      <c r="D1233" s="190"/>
    </row>
    <row r="1234" spans="4:4" x14ac:dyDescent="0.25">
      <c r="D1234" s="190"/>
    </row>
    <row r="1235" spans="4:4" x14ac:dyDescent="0.25">
      <c r="D1235" s="190"/>
    </row>
    <row r="1236" spans="4:4" x14ac:dyDescent="0.25">
      <c r="D1236" s="190"/>
    </row>
    <row r="1237" spans="4:4" x14ac:dyDescent="0.25">
      <c r="D1237" s="190"/>
    </row>
    <row r="1238" spans="4:4" x14ac:dyDescent="0.25">
      <c r="D1238" s="190"/>
    </row>
    <row r="1239" spans="4:4" x14ac:dyDescent="0.25">
      <c r="D1239" s="190"/>
    </row>
    <row r="1240" spans="4:4" x14ac:dyDescent="0.25">
      <c r="D1240" s="190"/>
    </row>
    <row r="1241" spans="4:4" x14ac:dyDescent="0.25">
      <c r="D1241" s="190"/>
    </row>
    <row r="1242" spans="4:4" x14ac:dyDescent="0.25">
      <c r="D1242" s="190"/>
    </row>
    <row r="1243" spans="4:4" x14ac:dyDescent="0.25">
      <c r="D1243" s="190"/>
    </row>
    <row r="1244" spans="4:4" x14ac:dyDescent="0.25">
      <c r="D1244" s="190"/>
    </row>
    <row r="1245" spans="4:4" x14ac:dyDescent="0.25">
      <c r="D1245" s="190"/>
    </row>
    <row r="1246" spans="4:4" x14ac:dyDescent="0.25">
      <c r="D1246" s="190"/>
    </row>
    <row r="1247" spans="4:4" x14ac:dyDescent="0.25">
      <c r="D1247" s="190"/>
    </row>
    <row r="1248" spans="4:4" x14ac:dyDescent="0.25">
      <c r="D1248" s="190"/>
    </row>
    <row r="1249" spans="4:4" x14ac:dyDescent="0.25">
      <c r="D1249" s="190"/>
    </row>
    <row r="1250" spans="4:4" x14ac:dyDescent="0.25">
      <c r="D1250" s="190"/>
    </row>
    <row r="1251" spans="4:4" x14ac:dyDescent="0.25">
      <c r="D1251" s="190"/>
    </row>
    <row r="1252" spans="4:4" x14ac:dyDescent="0.25">
      <c r="D1252" s="190"/>
    </row>
    <row r="1253" spans="4:4" x14ac:dyDescent="0.25">
      <c r="D1253" s="190"/>
    </row>
    <row r="1254" spans="4:4" x14ac:dyDescent="0.25">
      <c r="D1254" s="190"/>
    </row>
    <row r="1255" spans="4:4" x14ac:dyDescent="0.25">
      <c r="D1255" s="190"/>
    </row>
    <row r="1256" spans="4:4" x14ac:dyDescent="0.25">
      <c r="D1256" s="190"/>
    </row>
    <row r="1257" spans="4:4" x14ac:dyDescent="0.25">
      <c r="D1257" s="190"/>
    </row>
    <row r="1258" spans="4:4" x14ac:dyDescent="0.25">
      <c r="D1258" s="190"/>
    </row>
    <row r="1259" spans="4:4" x14ac:dyDescent="0.25">
      <c r="D1259" s="190"/>
    </row>
    <row r="1260" spans="4:4" x14ac:dyDescent="0.25">
      <c r="D1260" s="190"/>
    </row>
    <row r="1261" spans="4:4" x14ac:dyDescent="0.25">
      <c r="D1261" s="190"/>
    </row>
    <row r="1262" spans="4:4" x14ac:dyDescent="0.25">
      <c r="D1262" s="190"/>
    </row>
    <row r="1263" spans="4:4" x14ac:dyDescent="0.25">
      <c r="D1263" s="190"/>
    </row>
    <row r="1264" spans="4:4" x14ac:dyDescent="0.25">
      <c r="D1264" s="190"/>
    </row>
    <row r="1265" spans="4:4" x14ac:dyDescent="0.25">
      <c r="D1265" s="190"/>
    </row>
    <row r="1266" spans="4:4" x14ac:dyDescent="0.25">
      <c r="D1266" s="190"/>
    </row>
    <row r="1267" spans="4:4" x14ac:dyDescent="0.25">
      <c r="D1267" s="190"/>
    </row>
    <row r="1268" spans="4:4" x14ac:dyDescent="0.25">
      <c r="D1268" s="190"/>
    </row>
    <row r="1269" spans="4:4" x14ac:dyDescent="0.25">
      <c r="D1269" s="190"/>
    </row>
    <row r="1270" spans="4:4" x14ac:dyDescent="0.25">
      <c r="D1270" s="190"/>
    </row>
    <row r="1271" spans="4:4" x14ac:dyDescent="0.25">
      <c r="D1271" s="190"/>
    </row>
    <row r="1272" spans="4:4" x14ac:dyDescent="0.25">
      <c r="D1272" s="190"/>
    </row>
    <row r="1273" spans="4:4" x14ac:dyDescent="0.25">
      <c r="D1273" s="190"/>
    </row>
    <row r="1274" spans="4:4" x14ac:dyDescent="0.25">
      <c r="D1274" s="190"/>
    </row>
    <row r="1275" spans="4:4" x14ac:dyDescent="0.25">
      <c r="D1275" s="190"/>
    </row>
    <row r="1276" spans="4:4" x14ac:dyDescent="0.25">
      <c r="D1276" s="190"/>
    </row>
    <row r="1277" spans="4:4" x14ac:dyDescent="0.25">
      <c r="D1277" s="190"/>
    </row>
    <row r="1278" spans="4:4" x14ac:dyDescent="0.25">
      <c r="D1278" s="190"/>
    </row>
    <row r="1279" spans="4:4" x14ac:dyDescent="0.25">
      <c r="D1279" s="190"/>
    </row>
    <row r="1280" spans="4:4" x14ac:dyDescent="0.25">
      <c r="D1280" s="190"/>
    </row>
    <row r="1281" spans="4:4" x14ac:dyDescent="0.25">
      <c r="D1281" s="190"/>
    </row>
    <row r="1282" spans="4:4" x14ac:dyDescent="0.25">
      <c r="D1282" s="190"/>
    </row>
    <row r="1283" spans="4:4" x14ac:dyDescent="0.25">
      <c r="D1283" s="190"/>
    </row>
    <row r="1284" spans="4:4" x14ac:dyDescent="0.25">
      <c r="D1284" s="190"/>
    </row>
    <row r="1285" spans="4:4" x14ac:dyDescent="0.25">
      <c r="D1285" s="190"/>
    </row>
    <row r="1286" spans="4:4" x14ac:dyDescent="0.25">
      <c r="D1286" s="190"/>
    </row>
    <row r="1287" spans="4:4" x14ac:dyDescent="0.25">
      <c r="D1287" s="190"/>
    </row>
    <row r="1288" spans="4:4" x14ac:dyDescent="0.25">
      <c r="D1288" s="190"/>
    </row>
    <row r="1289" spans="4:4" x14ac:dyDescent="0.25">
      <c r="D1289" s="190"/>
    </row>
    <row r="1290" spans="4:4" x14ac:dyDescent="0.25">
      <c r="D1290" s="190"/>
    </row>
    <row r="1291" spans="4:4" x14ac:dyDescent="0.25">
      <c r="D1291" s="190"/>
    </row>
    <row r="1292" spans="4:4" x14ac:dyDescent="0.25">
      <c r="D1292" s="190"/>
    </row>
    <row r="1293" spans="4:4" x14ac:dyDescent="0.25">
      <c r="D1293" s="190"/>
    </row>
    <row r="1294" spans="4:4" x14ac:dyDescent="0.25">
      <c r="D1294" s="190"/>
    </row>
    <row r="1295" spans="4:4" x14ac:dyDescent="0.25">
      <c r="D1295" s="190"/>
    </row>
    <row r="1296" spans="4:4" x14ac:dyDescent="0.25">
      <c r="D1296" s="190"/>
    </row>
    <row r="1297" spans="4:4" x14ac:dyDescent="0.25">
      <c r="D1297" s="190"/>
    </row>
    <row r="1298" spans="4:4" x14ac:dyDescent="0.25">
      <c r="D1298" s="190"/>
    </row>
    <row r="1299" spans="4:4" x14ac:dyDescent="0.25">
      <c r="D1299" s="190"/>
    </row>
    <row r="1300" spans="4:4" x14ac:dyDescent="0.25">
      <c r="D1300" s="190"/>
    </row>
    <row r="1301" spans="4:4" x14ac:dyDescent="0.25">
      <c r="D1301" s="190"/>
    </row>
    <row r="1302" spans="4:4" x14ac:dyDescent="0.25">
      <c r="D1302" s="190"/>
    </row>
    <row r="1303" spans="4:4" x14ac:dyDescent="0.25">
      <c r="D1303" s="190"/>
    </row>
    <row r="1304" spans="4:4" x14ac:dyDescent="0.25">
      <c r="D1304" s="190"/>
    </row>
    <row r="1305" spans="4:4" x14ac:dyDescent="0.25">
      <c r="D1305" s="190"/>
    </row>
    <row r="1306" spans="4:4" x14ac:dyDescent="0.25">
      <c r="D1306" s="190"/>
    </row>
    <row r="1307" spans="4:4" x14ac:dyDescent="0.25">
      <c r="D1307" s="190"/>
    </row>
    <row r="1308" spans="4:4" x14ac:dyDescent="0.25">
      <c r="D1308" s="190"/>
    </row>
    <row r="1309" spans="4:4" x14ac:dyDescent="0.25">
      <c r="D1309" s="190"/>
    </row>
    <row r="1310" spans="4:4" x14ac:dyDescent="0.25">
      <c r="D1310" s="190"/>
    </row>
    <row r="1311" spans="4:4" x14ac:dyDescent="0.25">
      <c r="D1311" s="190"/>
    </row>
    <row r="1312" spans="4:4" x14ac:dyDescent="0.25">
      <c r="D1312" s="190"/>
    </row>
    <row r="1313" spans="4:4" x14ac:dyDescent="0.25">
      <c r="D1313" s="190"/>
    </row>
    <row r="1314" spans="4:4" x14ac:dyDescent="0.25">
      <c r="D1314" s="190"/>
    </row>
    <row r="1315" spans="4:4" x14ac:dyDescent="0.25">
      <c r="D1315" s="190"/>
    </row>
    <row r="1316" spans="4:4" x14ac:dyDescent="0.25">
      <c r="D1316" s="190"/>
    </row>
    <row r="1317" spans="4:4" x14ac:dyDescent="0.25">
      <c r="D1317" s="190"/>
    </row>
    <row r="1318" spans="4:4" x14ac:dyDescent="0.25">
      <c r="D1318" s="190"/>
    </row>
    <row r="1319" spans="4:4" x14ac:dyDescent="0.25">
      <c r="D1319" s="190"/>
    </row>
    <row r="1320" spans="4:4" x14ac:dyDescent="0.25">
      <c r="D1320" s="190"/>
    </row>
    <row r="1321" spans="4:4" x14ac:dyDescent="0.25">
      <c r="D1321" s="190"/>
    </row>
    <row r="1322" spans="4:4" x14ac:dyDescent="0.25">
      <c r="D1322" s="190"/>
    </row>
    <row r="1323" spans="4:4" x14ac:dyDescent="0.25">
      <c r="D1323" s="190"/>
    </row>
    <row r="1324" spans="4:4" x14ac:dyDescent="0.25">
      <c r="D1324" s="190"/>
    </row>
    <row r="1325" spans="4:4" x14ac:dyDescent="0.25">
      <c r="D1325" s="190"/>
    </row>
    <row r="1326" spans="4:4" x14ac:dyDescent="0.25">
      <c r="D1326" s="190"/>
    </row>
    <row r="1327" spans="4:4" x14ac:dyDescent="0.25">
      <c r="D1327" s="190"/>
    </row>
    <row r="1328" spans="4:4" x14ac:dyDescent="0.25">
      <c r="D1328" s="190"/>
    </row>
    <row r="1329" spans="4:4" x14ac:dyDescent="0.25">
      <c r="D1329" s="190"/>
    </row>
    <row r="1330" spans="4:4" x14ac:dyDescent="0.25">
      <c r="D1330" s="190"/>
    </row>
    <row r="1331" spans="4:4" x14ac:dyDescent="0.25">
      <c r="D1331" s="190"/>
    </row>
    <row r="1332" spans="4:4" x14ac:dyDescent="0.25">
      <c r="D1332" s="190"/>
    </row>
    <row r="1333" spans="4:4" x14ac:dyDescent="0.25">
      <c r="D1333" s="190"/>
    </row>
    <row r="1334" spans="4:4" x14ac:dyDescent="0.25">
      <c r="D1334" s="190"/>
    </row>
    <row r="1335" spans="4:4" x14ac:dyDescent="0.25">
      <c r="D1335" s="190"/>
    </row>
    <row r="1336" spans="4:4" x14ac:dyDescent="0.25">
      <c r="D1336" s="190"/>
    </row>
    <row r="1337" spans="4:4" x14ac:dyDescent="0.25">
      <c r="D1337" s="190"/>
    </row>
    <row r="1338" spans="4:4" x14ac:dyDescent="0.25">
      <c r="D1338" s="190"/>
    </row>
    <row r="1339" spans="4:4" x14ac:dyDescent="0.25">
      <c r="D1339" s="190"/>
    </row>
    <row r="1340" spans="4:4" x14ac:dyDescent="0.25">
      <c r="D1340" s="190"/>
    </row>
    <row r="1341" spans="4:4" x14ac:dyDescent="0.25">
      <c r="D1341" s="190"/>
    </row>
    <row r="1342" spans="4:4" x14ac:dyDescent="0.25">
      <c r="D1342" s="190"/>
    </row>
    <row r="1343" spans="4:4" x14ac:dyDescent="0.25">
      <c r="D1343" s="190"/>
    </row>
    <row r="1344" spans="4:4" x14ac:dyDescent="0.25">
      <c r="D1344" s="190"/>
    </row>
    <row r="1345" spans="4:4" x14ac:dyDescent="0.25">
      <c r="D1345" s="190"/>
    </row>
    <row r="1346" spans="4:4" x14ac:dyDescent="0.25">
      <c r="D1346" s="190"/>
    </row>
    <row r="1347" spans="4:4" x14ac:dyDescent="0.25">
      <c r="D1347" s="190"/>
    </row>
    <row r="1348" spans="4:4" x14ac:dyDescent="0.25">
      <c r="D1348" s="190"/>
    </row>
    <row r="1349" spans="4:4" x14ac:dyDescent="0.25">
      <c r="D1349" s="190"/>
    </row>
    <row r="1350" spans="4:4" x14ac:dyDescent="0.25">
      <c r="D1350" s="190"/>
    </row>
    <row r="1351" spans="4:4" x14ac:dyDescent="0.25">
      <c r="D1351" s="190"/>
    </row>
    <row r="1352" spans="4:4" x14ac:dyDescent="0.25">
      <c r="D1352" s="190"/>
    </row>
    <row r="1353" spans="4:4" x14ac:dyDescent="0.25">
      <c r="D1353" s="190"/>
    </row>
    <row r="1354" spans="4:4" x14ac:dyDescent="0.25">
      <c r="D1354" s="190"/>
    </row>
    <row r="1355" spans="4:4" x14ac:dyDescent="0.25">
      <c r="D1355" s="190"/>
    </row>
    <row r="1356" spans="4:4" x14ac:dyDescent="0.25">
      <c r="D1356" s="190"/>
    </row>
    <row r="1357" spans="4:4" x14ac:dyDescent="0.25">
      <c r="D1357" s="190"/>
    </row>
    <row r="1358" spans="4:4" x14ac:dyDescent="0.25">
      <c r="D1358" s="190"/>
    </row>
    <row r="1359" spans="4:4" x14ac:dyDescent="0.25">
      <c r="D1359" s="190"/>
    </row>
    <row r="1360" spans="4:4" x14ac:dyDescent="0.25">
      <c r="D1360" s="190"/>
    </row>
    <row r="1361" spans="4:4" x14ac:dyDescent="0.25">
      <c r="D1361" s="190"/>
    </row>
    <row r="1362" spans="4:4" x14ac:dyDescent="0.25">
      <c r="D1362" s="190"/>
    </row>
    <row r="1363" spans="4:4" x14ac:dyDescent="0.25">
      <c r="D1363" s="190"/>
    </row>
    <row r="1364" spans="4:4" x14ac:dyDescent="0.25">
      <c r="D1364" s="190"/>
    </row>
    <row r="1365" spans="4:4" x14ac:dyDescent="0.25">
      <c r="D1365" s="190"/>
    </row>
    <row r="1366" spans="4:4" x14ac:dyDescent="0.25">
      <c r="D1366" s="190"/>
    </row>
    <row r="1367" spans="4:4" x14ac:dyDescent="0.25">
      <c r="D1367" s="190"/>
    </row>
    <row r="1368" spans="4:4" x14ac:dyDescent="0.25">
      <c r="D1368" s="190"/>
    </row>
    <row r="1369" spans="4:4" x14ac:dyDescent="0.25">
      <c r="D1369" s="190"/>
    </row>
    <row r="1370" spans="4:4" x14ac:dyDescent="0.25">
      <c r="D1370" s="190"/>
    </row>
    <row r="1371" spans="4:4" x14ac:dyDescent="0.25">
      <c r="D1371" s="190"/>
    </row>
    <row r="1372" spans="4:4" x14ac:dyDescent="0.25">
      <c r="D1372" s="190"/>
    </row>
    <row r="1373" spans="4:4" x14ac:dyDescent="0.25">
      <c r="D1373" s="190"/>
    </row>
    <row r="1374" spans="4:4" x14ac:dyDescent="0.25">
      <c r="D1374" s="190"/>
    </row>
    <row r="1375" spans="4:4" x14ac:dyDescent="0.25">
      <c r="D1375" s="190"/>
    </row>
    <row r="1376" spans="4:4" x14ac:dyDescent="0.25">
      <c r="D1376" s="190"/>
    </row>
    <row r="1377" spans="4:4" x14ac:dyDescent="0.25">
      <c r="D1377" s="190"/>
    </row>
    <row r="1378" spans="4:4" x14ac:dyDescent="0.25">
      <c r="D1378" s="190"/>
    </row>
    <row r="1379" spans="4:4" x14ac:dyDescent="0.25">
      <c r="D1379" s="190"/>
    </row>
    <row r="1380" spans="4:4" x14ac:dyDescent="0.25">
      <c r="D1380" s="190"/>
    </row>
    <row r="1381" spans="4:4" x14ac:dyDescent="0.25">
      <c r="D1381" s="190"/>
    </row>
    <row r="1382" spans="4:4" x14ac:dyDescent="0.25">
      <c r="D1382" s="190"/>
    </row>
    <row r="1383" spans="4:4" x14ac:dyDescent="0.25">
      <c r="D1383" s="190"/>
    </row>
    <row r="1384" spans="4:4" x14ac:dyDescent="0.25">
      <c r="D1384" s="190"/>
    </row>
    <row r="1385" spans="4:4" x14ac:dyDescent="0.25">
      <c r="D1385" s="190"/>
    </row>
    <row r="1386" spans="4:4" x14ac:dyDescent="0.25">
      <c r="D1386" s="190"/>
    </row>
    <row r="1387" spans="4:4" x14ac:dyDescent="0.25">
      <c r="D1387" s="190"/>
    </row>
    <row r="1388" spans="4:4" x14ac:dyDescent="0.25">
      <c r="D1388" s="190"/>
    </row>
    <row r="1389" spans="4:4" x14ac:dyDescent="0.25">
      <c r="D1389" s="190"/>
    </row>
    <row r="1390" spans="4:4" x14ac:dyDescent="0.25">
      <c r="D1390" s="190"/>
    </row>
    <row r="1391" spans="4:4" x14ac:dyDescent="0.25">
      <c r="D1391" s="190"/>
    </row>
    <row r="1392" spans="4:4" x14ac:dyDescent="0.25">
      <c r="D1392" s="190"/>
    </row>
    <row r="1393" spans="4:4" x14ac:dyDescent="0.25">
      <c r="D1393" s="190"/>
    </row>
    <row r="1394" spans="4:4" x14ac:dyDescent="0.25">
      <c r="D1394" s="190"/>
    </row>
    <row r="1395" spans="4:4" x14ac:dyDescent="0.25">
      <c r="D1395" s="190"/>
    </row>
    <row r="1396" spans="4:4" x14ac:dyDescent="0.25">
      <c r="D1396" s="190"/>
    </row>
    <row r="1397" spans="4:4" x14ac:dyDescent="0.25">
      <c r="D1397" s="190"/>
    </row>
    <row r="1398" spans="4:4" x14ac:dyDescent="0.25">
      <c r="D1398" s="190"/>
    </row>
    <row r="1399" spans="4:4" x14ac:dyDescent="0.25">
      <c r="D1399" s="190"/>
    </row>
    <row r="1400" spans="4:4" x14ac:dyDescent="0.25">
      <c r="D1400" s="190"/>
    </row>
    <row r="1401" spans="4:4" x14ac:dyDescent="0.25">
      <c r="D1401" s="190"/>
    </row>
    <row r="1402" spans="4:4" x14ac:dyDescent="0.25">
      <c r="D1402" s="190"/>
    </row>
    <row r="1403" spans="4:4" x14ac:dyDescent="0.25">
      <c r="D1403" s="190"/>
    </row>
    <row r="1404" spans="4:4" x14ac:dyDescent="0.25">
      <c r="D1404" s="190"/>
    </row>
    <row r="1405" spans="4:4" x14ac:dyDescent="0.25">
      <c r="D1405" s="190"/>
    </row>
    <row r="1406" spans="4:4" x14ac:dyDescent="0.25">
      <c r="D1406" s="190"/>
    </row>
    <row r="1407" spans="4:4" x14ac:dyDescent="0.25">
      <c r="D1407" s="190"/>
    </row>
    <row r="1408" spans="4:4" x14ac:dyDescent="0.25">
      <c r="D1408" s="190"/>
    </row>
    <row r="1409" spans="4:4" x14ac:dyDescent="0.25">
      <c r="D1409" s="190"/>
    </row>
    <row r="1410" spans="4:4" x14ac:dyDescent="0.25">
      <c r="D1410" s="190"/>
    </row>
    <row r="1411" spans="4:4" x14ac:dyDescent="0.25">
      <c r="D1411" s="190"/>
    </row>
    <row r="1412" spans="4:4" x14ac:dyDescent="0.25">
      <c r="D1412" s="190"/>
    </row>
    <row r="1413" spans="4:4" x14ac:dyDescent="0.25">
      <c r="D1413" s="190"/>
    </row>
    <row r="1414" spans="4:4" x14ac:dyDescent="0.25">
      <c r="D1414" s="190"/>
    </row>
    <row r="1415" spans="4:4" x14ac:dyDescent="0.25">
      <c r="D1415" s="190"/>
    </row>
    <row r="1416" spans="4:4" x14ac:dyDescent="0.25">
      <c r="D1416" s="190"/>
    </row>
    <row r="1417" spans="4:4" x14ac:dyDescent="0.25">
      <c r="D1417" s="190"/>
    </row>
    <row r="1418" spans="4:4" x14ac:dyDescent="0.25">
      <c r="D1418" s="190"/>
    </row>
    <row r="1419" spans="4:4" x14ac:dyDescent="0.25">
      <c r="D1419" s="190"/>
    </row>
    <row r="1420" spans="4:4" x14ac:dyDescent="0.25">
      <c r="D1420" s="190"/>
    </row>
    <row r="1421" spans="4:4" x14ac:dyDescent="0.25">
      <c r="D1421" s="190"/>
    </row>
    <row r="1422" spans="4:4" x14ac:dyDescent="0.25">
      <c r="D1422" s="190"/>
    </row>
    <row r="1423" spans="4:4" x14ac:dyDescent="0.25">
      <c r="D1423" s="190"/>
    </row>
    <row r="1424" spans="4:4" x14ac:dyDescent="0.25">
      <c r="D1424" s="190"/>
    </row>
    <row r="1425" spans="4:4" x14ac:dyDescent="0.25">
      <c r="D1425" s="190"/>
    </row>
    <row r="1426" spans="4:4" x14ac:dyDescent="0.25">
      <c r="D1426" s="190"/>
    </row>
    <row r="1427" spans="4:4" x14ac:dyDescent="0.25">
      <c r="D1427" s="190"/>
    </row>
    <row r="1428" spans="4:4" x14ac:dyDescent="0.25">
      <c r="D1428" s="190"/>
    </row>
    <row r="1429" spans="4:4" x14ac:dyDescent="0.25">
      <c r="D1429" s="190"/>
    </row>
    <row r="1430" spans="4:4" x14ac:dyDescent="0.25">
      <c r="D1430" s="190"/>
    </row>
    <row r="1431" spans="4:4" x14ac:dyDescent="0.25">
      <c r="D1431" s="190"/>
    </row>
    <row r="1432" spans="4:4" x14ac:dyDescent="0.25">
      <c r="D1432" s="190"/>
    </row>
    <row r="1433" spans="4:4" x14ac:dyDescent="0.25">
      <c r="D1433" s="190"/>
    </row>
    <row r="1434" spans="4:4" x14ac:dyDescent="0.25">
      <c r="D1434" s="190"/>
    </row>
    <row r="1435" spans="4:4" x14ac:dyDescent="0.25">
      <c r="D1435" s="190"/>
    </row>
    <row r="1436" spans="4:4" x14ac:dyDescent="0.25">
      <c r="D1436" s="190"/>
    </row>
    <row r="1437" spans="4:4" x14ac:dyDescent="0.25">
      <c r="D1437" s="190"/>
    </row>
    <row r="1438" spans="4:4" x14ac:dyDescent="0.25">
      <c r="D1438" s="190"/>
    </row>
    <row r="1439" spans="4:4" x14ac:dyDescent="0.25">
      <c r="D1439" s="190"/>
    </row>
    <row r="1440" spans="4:4" x14ac:dyDescent="0.25">
      <c r="D1440" s="190"/>
    </row>
    <row r="1441" spans="4:4" x14ac:dyDescent="0.25">
      <c r="D1441" s="190"/>
    </row>
    <row r="1442" spans="4:4" x14ac:dyDescent="0.25">
      <c r="D1442" s="190"/>
    </row>
    <row r="1443" spans="4:4" x14ac:dyDescent="0.25">
      <c r="D1443" s="190"/>
    </row>
    <row r="1444" spans="4:4" x14ac:dyDescent="0.25">
      <c r="D1444" s="190"/>
    </row>
    <row r="1445" spans="4:4" x14ac:dyDescent="0.25">
      <c r="D1445" s="190"/>
    </row>
    <row r="1446" spans="4:4" x14ac:dyDescent="0.25">
      <c r="D1446" s="190"/>
    </row>
    <row r="1447" spans="4:4" x14ac:dyDescent="0.25">
      <c r="D1447" s="190"/>
    </row>
    <row r="1448" spans="4:4" x14ac:dyDescent="0.25">
      <c r="D1448" s="190"/>
    </row>
    <row r="1449" spans="4:4" x14ac:dyDescent="0.25">
      <c r="D1449" s="190"/>
    </row>
    <row r="1450" spans="4:4" x14ac:dyDescent="0.25">
      <c r="D1450" s="190"/>
    </row>
    <row r="1451" spans="4:4" x14ac:dyDescent="0.25">
      <c r="D1451" s="190"/>
    </row>
    <row r="1452" spans="4:4" x14ac:dyDescent="0.25">
      <c r="D1452" s="190"/>
    </row>
    <row r="1453" spans="4:4" x14ac:dyDescent="0.25">
      <c r="D1453" s="190"/>
    </row>
    <row r="1454" spans="4:4" x14ac:dyDescent="0.25">
      <c r="D1454" s="190"/>
    </row>
    <row r="1455" spans="4:4" x14ac:dyDescent="0.25">
      <c r="D1455" s="190"/>
    </row>
    <row r="1456" spans="4:4" x14ac:dyDescent="0.25">
      <c r="D1456" s="190"/>
    </row>
    <row r="1457" spans="4:4" x14ac:dyDescent="0.25">
      <c r="D1457" s="190"/>
    </row>
    <row r="1458" spans="4:4" x14ac:dyDescent="0.25">
      <c r="D1458" s="190"/>
    </row>
    <row r="1459" spans="4:4" x14ac:dyDescent="0.25">
      <c r="D1459" s="190"/>
    </row>
    <row r="1460" spans="4:4" x14ac:dyDescent="0.25">
      <c r="D1460" s="190"/>
    </row>
    <row r="1461" spans="4:4" x14ac:dyDescent="0.25">
      <c r="D1461" s="190"/>
    </row>
    <row r="1462" spans="4:4" x14ac:dyDescent="0.25">
      <c r="D1462" s="190"/>
    </row>
    <row r="1463" spans="4:4" x14ac:dyDescent="0.25">
      <c r="D1463" s="190"/>
    </row>
    <row r="1464" spans="4:4" x14ac:dyDescent="0.25">
      <c r="D1464" s="190"/>
    </row>
    <row r="1465" spans="4:4" x14ac:dyDescent="0.25">
      <c r="D1465" s="190"/>
    </row>
    <row r="1466" spans="4:4" x14ac:dyDescent="0.25">
      <c r="D1466" s="190"/>
    </row>
    <row r="1467" spans="4:4" x14ac:dyDescent="0.25">
      <c r="D1467" s="190"/>
    </row>
    <row r="1468" spans="4:4" x14ac:dyDescent="0.25">
      <c r="D1468" s="190"/>
    </row>
    <row r="1469" spans="4:4" x14ac:dyDescent="0.25">
      <c r="D1469" s="190"/>
    </row>
    <row r="1470" spans="4:4" x14ac:dyDescent="0.25">
      <c r="D1470" s="190"/>
    </row>
    <row r="1471" spans="4:4" x14ac:dyDescent="0.25">
      <c r="D1471" s="190"/>
    </row>
    <row r="1472" spans="4:4" x14ac:dyDescent="0.25">
      <c r="D1472" s="190"/>
    </row>
    <row r="1473" spans="4:4" x14ac:dyDescent="0.25">
      <c r="D1473" s="190"/>
    </row>
    <row r="1474" spans="4:4" x14ac:dyDescent="0.25">
      <c r="D1474" s="190"/>
    </row>
    <row r="1475" spans="4:4" x14ac:dyDescent="0.25">
      <c r="D1475" s="190"/>
    </row>
    <row r="1476" spans="4:4" x14ac:dyDescent="0.25">
      <c r="D1476" s="190"/>
    </row>
    <row r="1477" spans="4:4" x14ac:dyDescent="0.25">
      <c r="D1477" s="190"/>
    </row>
    <row r="1478" spans="4:4" x14ac:dyDescent="0.25">
      <c r="D1478" s="190"/>
    </row>
    <row r="1479" spans="4:4" x14ac:dyDescent="0.25">
      <c r="D1479" s="190"/>
    </row>
    <row r="1480" spans="4:4" x14ac:dyDescent="0.25">
      <c r="D1480" s="190"/>
    </row>
    <row r="1481" spans="4:4" x14ac:dyDescent="0.25">
      <c r="D1481" s="190"/>
    </row>
    <row r="1482" spans="4:4" x14ac:dyDescent="0.25">
      <c r="D1482" s="190"/>
    </row>
    <row r="1483" spans="4:4" x14ac:dyDescent="0.25">
      <c r="D1483" s="190"/>
    </row>
    <row r="1484" spans="4:4" x14ac:dyDescent="0.25">
      <c r="D1484" s="190"/>
    </row>
    <row r="1485" spans="4:4" x14ac:dyDescent="0.25">
      <c r="D1485" s="190"/>
    </row>
    <row r="1486" spans="4:4" x14ac:dyDescent="0.25">
      <c r="D1486" s="190"/>
    </row>
    <row r="1487" spans="4:4" x14ac:dyDescent="0.25">
      <c r="D1487" s="190"/>
    </row>
    <row r="1488" spans="4:4" x14ac:dyDescent="0.25">
      <c r="D1488" s="190"/>
    </row>
    <row r="1489" spans="4:4" x14ac:dyDescent="0.25">
      <c r="D1489" s="190"/>
    </row>
    <row r="1490" spans="4:4" x14ac:dyDescent="0.25">
      <c r="D1490" s="190"/>
    </row>
    <row r="1491" spans="4:4" x14ac:dyDescent="0.25">
      <c r="D1491" s="190"/>
    </row>
    <row r="1492" spans="4:4" x14ac:dyDescent="0.25">
      <c r="D1492" s="190"/>
    </row>
    <row r="1493" spans="4:4" x14ac:dyDescent="0.25">
      <c r="D1493" s="190"/>
    </row>
    <row r="1494" spans="4:4" x14ac:dyDescent="0.25">
      <c r="D1494" s="190"/>
    </row>
    <row r="1495" spans="4:4" x14ac:dyDescent="0.25">
      <c r="D1495" s="190"/>
    </row>
    <row r="1496" spans="4:4" x14ac:dyDescent="0.25">
      <c r="D1496" s="190"/>
    </row>
    <row r="1497" spans="4:4" x14ac:dyDescent="0.25">
      <c r="D1497" s="190"/>
    </row>
    <row r="1498" spans="4:4" x14ac:dyDescent="0.25">
      <c r="D1498" s="190"/>
    </row>
    <row r="1499" spans="4:4" x14ac:dyDescent="0.25">
      <c r="D1499" s="190"/>
    </row>
    <row r="1500" spans="4:4" x14ac:dyDescent="0.25">
      <c r="D1500" s="190"/>
    </row>
    <row r="1501" spans="4:4" x14ac:dyDescent="0.25">
      <c r="D1501" s="190"/>
    </row>
    <row r="1502" spans="4:4" x14ac:dyDescent="0.25">
      <c r="D1502" s="190"/>
    </row>
    <row r="1503" spans="4:4" x14ac:dyDescent="0.25">
      <c r="D1503" s="190"/>
    </row>
    <row r="1504" spans="4:4" x14ac:dyDescent="0.25">
      <c r="D1504" s="190"/>
    </row>
    <row r="1505" spans="4:4" x14ac:dyDescent="0.25">
      <c r="D1505" s="190"/>
    </row>
    <row r="1506" spans="4:4" x14ac:dyDescent="0.25">
      <c r="D1506" s="190"/>
    </row>
    <row r="1507" spans="4:4" x14ac:dyDescent="0.25">
      <c r="D1507" s="190"/>
    </row>
    <row r="1508" spans="4:4" x14ac:dyDescent="0.25">
      <c r="D1508" s="190"/>
    </row>
    <row r="1509" spans="4:4" x14ac:dyDescent="0.25">
      <c r="D1509" s="190"/>
    </row>
    <row r="1510" spans="4:4" x14ac:dyDescent="0.25">
      <c r="D1510" s="190"/>
    </row>
    <row r="1511" spans="4:4" x14ac:dyDescent="0.25">
      <c r="D1511" s="190"/>
    </row>
    <row r="1512" spans="4:4" x14ac:dyDescent="0.25">
      <c r="D1512" s="190"/>
    </row>
    <row r="1513" spans="4:4" x14ac:dyDescent="0.25">
      <c r="D1513" s="190"/>
    </row>
    <row r="1514" spans="4:4" x14ac:dyDescent="0.25">
      <c r="D1514" s="190"/>
    </row>
    <row r="1515" spans="4:4" x14ac:dyDescent="0.25">
      <c r="D1515" s="190"/>
    </row>
    <row r="1516" spans="4:4" x14ac:dyDescent="0.25">
      <c r="D1516" s="190"/>
    </row>
    <row r="1517" spans="4:4" x14ac:dyDescent="0.25">
      <c r="D1517" s="190"/>
    </row>
    <row r="1518" spans="4:4" x14ac:dyDescent="0.25">
      <c r="D1518" s="190"/>
    </row>
    <row r="1519" spans="4:4" x14ac:dyDescent="0.25">
      <c r="D1519" s="190"/>
    </row>
    <row r="1520" spans="4:4" x14ac:dyDescent="0.25">
      <c r="D1520" s="190"/>
    </row>
    <row r="1521" spans="4:4" x14ac:dyDescent="0.25">
      <c r="D1521" s="190"/>
    </row>
    <row r="1522" spans="4:4" x14ac:dyDescent="0.25">
      <c r="D1522" s="190"/>
    </row>
    <row r="1523" spans="4:4" x14ac:dyDescent="0.25">
      <c r="D1523" s="190"/>
    </row>
    <row r="1524" spans="4:4" x14ac:dyDescent="0.25">
      <c r="D1524" s="190"/>
    </row>
    <row r="1525" spans="4:4" x14ac:dyDescent="0.25">
      <c r="D1525" s="190"/>
    </row>
    <row r="1526" spans="4:4" x14ac:dyDescent="0.25">
      <c r="D1526" s="190"/>
    </row>
    <row r="1527" spans="4:4" x14ac:dyDescent="0.25">
      <c r="D1527" s="190"/>
    </row>
    <row r="1528" spans="4:4" x14ac:dyDescent="0.25">
      <c r="D1528" s="190"/>
    </row>
    <row r="1529" spans="4:4" x14ac:dyDescent="0.25">
      <c r="D1529" s="190"/>
    </row>
    <row r="1530" spans="4:4" x14ac:dyDescent="0.25">
      <c r="D1530" s="190"/>
    </row>
    <row r="1531" spans="4:4" x14ac:dyDescent="0.25">
      <c r="D1531" s="190"/>
    </row>
    <row r="1532" spans="4:4" x14ac:dyDescent="0.25">
      <c r="D1532" s="190"/>
    </row>
    <row r="1533" spans="4:4" x14ac:dyDescent="0.25">
      <c r="D1533" s="190"/>
    </row>
    <row r="1534" spans="4:4" x14ac:dyDescent="0.25">
      <c r="D1534" s="190"/>
    </row>
    <row r="1535" spans="4:4" x14ac:dyDescent="0.25">
      <c r="D1535" s="190"/>
    </row>
    <row r="1536" spans="4:4" x14ac:dyDescent="0.25">
      <c r="D1536" s="190"/>
    </row>
    <row r="1537" spans="4:4" x14ac:dyDescent="0.25">
      <c r="D1537" s="190"/>
    </row>
    <row r="1538" spans="4:4" x14ac:dyDescent="0.25">
      <c r="D1538" s="190"/>
    </row>
    <row r="1539" spans="4:4" x14ac:dyDescent="0.25">
      <c r="D1539" s="190"/>
    </row>
    <row r="1540" spans="4:4" x14ac:dyDescent="0.25">
      <c r="D1540" s="190"/>
    </row>
    <row r="1541" spans="4:4" x14ac:dyDescent="0.25">
      <c r="D1541" s="190"/>
    </row>
    <row r="1542" spans="4:4" x14ac:dyDescent="0.25">
      <c r="D1542" s="190"/>
    </row>
    <row r="1543" spans="4:4" x14ac:dyDescent="0.25">
      <c r="D1543" s="190"/>
    </row>
    <row r="1544" spans="4:4" x14ac:dyDescent="0.25">
      <c r="D1544" s="190"/>
    </row>
    <row r="1545" spans="4:4" x14ac:dyDescent="0.25">
      <c r="D1545" s="190"/>
    </row>
    <row r="1546" spans="4:4" x14ac:dyDescent="0.25">
      <c r="D1546" s="190"/>
    </row>
    <row r="1547" spans="4:4" x14ac:dyDescent="0.25">
      <c r="D1547" s="190"/>
    </row>
    <row r="1548" spans="4:4" x14ac:dyDescent="0.25">
      <c r="D1548" s="190"/>
    </row>
    <row r="1549" spans="4:4" x14ac:dyDescent="0.25">
      <c r="D1549" s="190"/>
    </row>
    <row r="1550" spans="4:4" x14ac:dyDescent="0.25">
      <c r="D1550" s="190"/>
    </row>
    <row r="1551" spans="4:4" x14ac:dyDescent="0.25">
      <c r="D1551" s="190"/>
    </row>
    <row r="1552" spans="4:4" x14ac:dyDescent="0.25">
      <c r="D1552" s="190"/>
    </row>
    <row r="1553" spans="4:4" x14ac:dyDescent="0.25">
      <c r="D1553" s="190"/>
    </row>
    <row r="1554" spans="4:4" x14ac:dyDescent="0.25">
      <c r="D1554" s="190"/>
    </row>
    <row r="1555" spans="4:4" x14ac:dyDescent="0.25">
      <c r="D1555" s="190"/>
    </row>
    <row r="1556" spans="4:4" x14ac:dyDescent="0.25">
      <c r="D1556" s="190"/>
    </row>
    <row r="1557" spans="4:4" x14ac:dyDescent="0.25">
      <c r="D1557" s="190"/>
    </row>
    <row r="1558" spans="4:4" x14ac:dyDescent="0.25">
      <c r="D1558" s="190"/>
    </row>
    <row r="1559" spans="4:4" x14ac:dyDescent="0.25">
      <c r="D1559" s="190"/>
    </row>
    <row r="1560" spans="4:4" x14ac:dyDescent="0.25">
      <c r="D1560" s="190"/>
    </row>
    <row r="1561" spans="4:4" x14ac:dyDescent="0.25">
      <c r="D1561" s="190"/>
    </row>
    <row r="1562" spans="4:4" x14ac:dyDescent="0.25">
      <c r="D1562" s="190"/>
    </row>
    <row r="1563" spans="4:4" x14ac:dyDescent="0.25">
      <c r="D1563" s="190"/>
    </row>
    <row r="1564" spans="4:4" x14ac:dyDescent="0.25">
      <c r="D1564" s="190"/>
    </row>
    <row r="1565" spans="4:4" x14ac:dyDescent="0.25">
      <c r="D1565" s="190"/>
    </row>
    <row r="1566" spans="4:4" x14ac:dyDescent="0.25">
      <c r="D1566" s="190"/>
    </row>
    <row r="1567" spans="4:4" x14ac:dyDescent="0.25">
      <c r="D1567" s="190"/>
    </row>
    <row r="1568" spans="4:4" x14ac:dyDescent="0.25">
      <c r="D1568" s="190"/>
    </row>
    <row r="1569" spans="4:4" x14ac:dyDescent="0.25">
      <c r="D1569" s="190"/>
    </row>
    <row r="1570" spans="4:4" x14ac:dyDescent="0.25">
      <c r="D1570" s="190"/>
    </row>
    <row r="1571" spans="4:4" x14ac:dyDescent="0.25">
      <c r="D1571" s="190"/>
    </row>
    <row r="1572" spans="4:4" x14ac:dyDescent="0.25">
      <c r="D1572" s="190"/>
    </row>
    <row r="1573" spans="4:4" x14ac:dyDescent="0.25">
      <c r="D1573" s="190"/>
    </row>
    <row r="1574" spans="4:4" x14ac:dyDescent="0.25">
      <c r="D1574" s="190"/>
    </row>
    <row r="1575" spans="4:4" x14ac:dyDescent="0.25">
      <c r="D1575" s="190"/>
    </row>
    <row r="1576" spans="4:4" x14ac:dyDescent="0.25">
      <c r="D1576" s="190"/>
    </row>
    <row r="1577" spans="4:4" x14ac:dyDescent="0.25">
      <c r="D1577" s="190"/>
    </row>
    <row r="1578" spans="4:4" x14ac:dyDescent="0.25">
      <c r="D1578" s="190"/>
    </row>
    <row r="1579" spans="4:4" x14ac:dyDescent="0.25">
      <c r="D1579" s="190"/>
    </row>
    <row r="1580" spans="4:4" x14ac:dyDescent="0.25">
      <c r="D1580" s="190"/>
    </row>
    <row r="1581" spans="4:4" x14ac:dyDescent="0.25">
      <c r="D1581" s="190"/>
    </row>
    <row r="1582" spans="4:4" x14ac:dyDescent="0.25">
      <c r="D1582" s="190"/>
    </row>
    <row r="1583" spans="4:4" x14ac:dyDescent="0.25">
      <c r="D1583" s="190"/>
    </row>
    <row r="1584" spans="4:4" x14ac:dyDescent="0.25">
      <c r="D1584" s="190"/>
    </row>
    <row r="1585" spans="4:4" x14ac:dyDescent="0.25">
      <c r="D1585" s="190"/>
    </row>
    <row r="1586" spans="4:4" x14ac:dyDescent="0.25">
      <c r="D1586" s="190"/>
    </row>
    <row r="1587" spans="4:4" x14ac:dyDescent="0.25">
      <c r="D1587" s="190"/>
    </row>
    <row r="1588" spans="4:4" x14ac:dyDescent="0.25">
      <c r="D1588" s="190"/>
    </row>
    <row r="1589" spans="4:4" x14ac:dyDescent="0.25">
      <c r="D1589" s="190"/>
    </row>
    <row r="1590" spans="4:4" x14ac:dyDescent="0.25">
      <c r="D1590" s="190"/>
    </row>
    <row r="1591" spans="4:4" x14ac:dyDescent="0.25">
      <c r="D1591" s="190"/>
    </row>
    <row r="1592" spans="4:4" x14ac:dyDescent="0.25">
      <c r="D1592" s="190"/>
    </row>
    <row r="1593" spans="4:4" x14ac:dyDescent="0.25">
      <c r="D1593" s="190"/>
    </row>
    <row r="1594" spans="4:4" x14ac:dyDescent="0.25">
      <c r="D1594" s="190"/>
    </row>
    <row r="1595" spans="4:4" x14ac:dyDescent="0.25">
      <c r="D1595" s="190"/>
    </row>
    <row r="1596" spans="4:4" x14ac:dyDescent="0.25">
      <c r="D1596" s="190"/>
    </row>
    <row r="1597" spans="4:4" x14ac:dyDescent="0.25">
      <c r="D1597" s="190"/>
    </row>
    <row r="1598" spans="4:4" x14ac:dyDescent="0.25">
      <c r="D1598" s="190"/>
    </row>
    <row r="1599" spans="4:4" x14ac:dyDescent="0.25">
      <c r="D1599" s="190"/>
    </row>
    <row r="1600" spans="4:4" x14ac:dyDescent="0.25">
      <c r="D1600" s="190"/>
    </row>
    <row r="1601" spans="4:4" x14ac:dyDescent="0.25">
      <c r="D1601" s="190"/>
    </row>
    <row r="1602" spans="4:4" x14ac:dyDescent="0.25">
      <c r="D1602" s="190"/>
    </row>
    <row r="1603" spans="4:4" x14ac:dyDescent="0.25">
      <c r="D1603" s="190"/>
    </row>
    <row r="1604" spans="4:4" x14ac:dyDescent="0.25">
      <c r="D1604" s="190"/>
    </row>
    <row r="1605" spans="4:4" x14ac:dyDescent="0.25">
      <c r="D1605" s="190"/>
    </row>
    <row r="1606" spans="4:4" x14ac:dyDescent="0.25">
      <c r="D1606" s="190"/>
    </row>
    <row r="1607" spans="4:4" x14ac:dyDescent="0.25">
      <c r="D1607" s="190"/>
    </row>
    <row r="1608" spans="4:4" x14ac:dyDescent="0.25">
      <c r="D1608" s="190"/>
    </row>
    <row r="1609" spans="4:4" x14ac:dyDescent="0.25">
      <c r="D1609" s="190"/>
    </row>
    <row r="1610" spans="4:4" x14ac:dyDescent="0.25">
      <c r="D1610" s="190"/>
    </row>
    <row r="1611" spans="4:4" x14ac:dyDescent="0.25">
      <c r="D1611" s="190"/>
    </row>
    <row r="1612" spans="4:4" x14ac:dyDescent="0.25">
      <c r="D1612" s="190"/>
    </row>
    <row r="1613" spans="4:4" x14ac:dyDescent="0.25">
      <c r="D1613" s="190"/>
    </row>
    <row r="1614" spans="4:4" x14ac:dyDescent="0.25">
      <c r="D1614" s="190"/>
    </row>
    <row r="1615" spans="4:4" x14ac:dyDescent="0.25">
      <c r="D1615" s="190"/>
    </row>
    <row r="1616" spans="4:4" x14ac:dyDescent="0.25">
      <c r="D1616" s="190"/>
    </row>
    <row r="1617" spans="4:4" x14ac:dyDescent="0.25">
      <c r="D1617" s="190"/>
    </row>
    <row r="1618" spans="4:4" x14ac:dyDescent="0.25">
      <c r="D1618" s="190"/>
    </row>
    <row r="1619" spans="4:4" x14ac:dyDescent="0.25">
      <c r="D1619" s="190"/>
    </row>
    <row r="1620" spans="4:4" x14ac:dyDescent="0.25">
      <c r="D1620" s="190"/>
    </row>
    <row r="1621" spans="4:4" x14ac:dyDescent="0.25">
      <c r="D1621" s="190"/>
    </row>
    <row r="1622" spans="4:4" x14ac:dyDescent="0.25">
      <c r="D1622" s="190"/>
    </row>
    <row r="1623" spans="4:4" x14ac:dyDescent="0.25">
      <c r="D1623" s="190"/>
    </row>
    <row r="1624" spans="4:4" x14ac:dyDescent="0.25">
      <c r="D1624" s="190"/>
    </row>
    <row r="1625" spans="4:4" x14ac:dyDescent="0.25">
      <c r="D1625" s="190"/>
    </row>
    <row r="1626" spans="4:4" x14ac:dyDescent="0.25">
      <c r="D1626" s="190"/>
    </row>
    <row r="1627" spans="4:4" x14ac:dyDescent="0.25">
      <c r="D1627" s="190"/>
    </row>
    <row r="1628" spans="4:4" x14ac:dyDescent="0.25">
      <c r="D1628" s="190"/>
    </row>
    <row r="1629" spans="4:4" x14ac:dyDescent="0.25">
      <c r="D1629" s="190"/>
    </row>
    <row r="1630" spans="4:4" x14ac:dyDescent="0.25">
      <c r="D1630" s="190"/>
    </row>
    <row r="1631" spans="4:4" x14ac:dyDescent="0.25">
      <c r="D1631" s="190"/>
    </row>
    <row r="1632" spans="4:4" x14ac:dyDescent="0.25">
      <c r="D1632" s="190"/>
    </row>
    <row r="1633" spans="4:4" x14ac:dyDescent="0.25">
      <c r="D1633" s="190"/>
    </row>
    <row r="1634" spans="4:4" x14ac:dyDescent="0.25">
      <c r="D1634" s="190"/>
    </row>
    <row r="1635" spans="4:4" x14ac:dyDescent="0.25">
      <c r="D1635" s="190"/>
    </row>
    <row r="1636" spans="4:4" x14ac:dyDescent="0.25">
      <c r="D1636" s="190"/>
    </row>
    <row r="1637" spans="4:4" x14ac:dyDescent="0.25">
      <c r="D1637" s="190"/>
    </row>
    <row r="1638" spans="4:4" x14ac:dyDescent="0.25">
      <c r="D1638" s="190"/>
    </row>
    <row r="1639" spans="4:4" x14ac:dyDescent="0.25">
      <c r="D1639" s="190"/>
    </row>
    <row r="1640" spans="4:4" x14ac:dyDescent="0.25">
      <c r="D1640" s="190"/>
    </row>
    <row r="1641" spans="4:4" x14ac:dyDescent="0.25">
      <c r="D1641" s="190"/>
    </row>
    <row r="1642" spans="4:4" x14ac:dyDescent="0.25">
      <c r="D1642" s="190"/>
    </row>
    <row r="1643" spans="4:4" x14ac:dyDescent="0.25">
      <c r="D1643" s="190"/>
    </row>
    <row r="1644" spans="4:4" x14ac:dyDescent="0.25">
      <c r="D1644" s="190"/>
    </row>
    <row r="1645" spans="4:4" x14ac:dyDescent="0.25">
      <c r="D1645" s="190"/>
    </row>
    <row r="1646" spans="4:4" x14ac:dyDescent="0.25">
      <c r="D1646" s="190"/>
    </row>
    <row r="1647" spans="4:4" x14ac:dyDescent="0.25">
      <c r="D1647" s="190"/>
    </row>
    <row r="1648" spans="4:4" x14ac:dyDescent="0.25">
      <c r="D1648" s="190"/>
    </row>
    <row r="1649" spans="4:4" x14ac:dyDescent="0.25">
      <c r="D1649" s="190"/>
    </row>
    <row r="1650" spans="4:4" x14ac:dyDescent="0.25">
      <c r="D1650" s="190"/>
    </row>
    <row r="1651" spans="4:4" x14ac:dyDescent="0.25">
      <c r="D1651" s="190"/>
    </row>
    <row r="1652" spans="4:4" x14ac:dyDescent="0.25">
      <c r="D1652" s="190"/>
    </row>
    <row r="1653" spans="4:4" x14ac:dyDescent="0.25">
      <c r="D1653" s="190"/>
    </row>
    <row r="1654" spans="4:4" x14ac:dyDescent="0.25">
      <c r="D1654" s="190"/>
    </row>
    <row r="1655" spans="4:4" x14ac:dyDescent="0.25">
      <c r="D1655" s="190"/>
    </row>
    <row r="1656" spans="4:4" x14ac:dyDescent="0.25">
      <c r="D1656" s="190"/>
    </row>
    <row r="1657" spans="4:4" x14ac:dyDescent="0.25">
      <c r="D1657" s="190"/>
    </row>
    <row r="1658" spans="4:4" x14ac:dyDescent="0.25">
      <c r="D1658" s="190"/>
    </row>
    <row r="1659" spans="4:4" x14ac:dyDescent="0.25">
      <c r="D1659" s="190"/>
    </row>
    <row r="1660" spans="4:4" x14ac:dyDescent="0.25">
      <c r="D1660" s="190"/>
    </row>
    <row r="1661" spans="4:4" x14ac:dyDescent="0.25">
      <c r="D1661" s="190"/>
    </row>
    <row r="1662" spans="4:4" x14ac:dyDescent="0.25">
      <c r="D1662" s="190"/>
    </row>
    <row r="1663" spans="4:4" x14ac:dyDescent="0.25">
      <c r="D1663" s="190"/>
    </row>
    <row r="1664" spans="4:4" x14ac:dyDescent="0.25">
      <c r="D1664" s="190"/>
    </row>
    <row r="1665" spans="4:4" x14ac:dyDescent="0.25">
      <c r="D1665" s="190"/>
    </row>
    <row r="1666" spans="4:4" x14ac:dyDescent="0.25">
      <c r="D1666" s="190"/>
    </row>
    <row r="1667" spans="4:4" x14ac:dyDescent="0.25">
      <c r="D1667" s="190"/>
    </row>
    <row r="1668" spans="4:4" x14ac:dyDescent="0.25">
      <c r="D1668" s="190"/>
    </row>
    <row r="1669" spans="4:4" x14ac:dyDescent="0.25">
      <c r="D1669" s="190"/>
    </row>
    <row r="1670" spans="4:4" x14ac:dyDescent="0.25">
      <c r="D1670" s="190"/>
    </row>
    <row r="1671" spans="4:4" x14ac:dyDescent="0.25">
      <c r="D1671" s="190"/>
    </row>
    <row r="1672" spans="4:4" x14ac:dyDescent="0.25">
      <c r="D1672" s="190"/>
    </row>
    <row r="1673" spans="4:4" x14ac:dyDescent="0.25">
      <c r="D1673" s="190"/>
    </row>
    <row r="1674" spans="4:4" x14ac:dyDescent="0.25">
      <c r="D1674" s="190"/>
    </row>
    <row r="1675" spans="4:4" x14ac:dyDescent="0.25">
      <c r="D1675" s="190"/>
    </row>
    <row r="1676" spans="4:4" x14ac:dyDescent="0.25">
      <c r="D1676" s="190"/>
    </row>
    <row r="1677" spans="4:4" x14ac:dyDescent="0.25">
      <c r="D1677" s="190"/>
    </row>
    <row r="1678" spans="4:4" x14ac:dyDescent="0.25">
      <c r="D1678" s="190"/>
    </row>
    <row r="1679" spans="4:4" x14ac:dyDescent="0.25">
      <c r="D1679" s="190"/>
    </row>
    <row r="1680" spans="4:4" x14ac:dyDescent="0.25">
      <c r="D1680" s="190"/>
    </row>
    <row r="1681" spans="4:4" x14ac:dyDescent="0.25">
      <c r="D1681" s="190"/>
    </row>
    <row r="1682" spans="4:4" x14ac:dyDescent="0.25">
      <c r="D1682" s="190"/>
    </row>
    <row r="1683" spans="4:4" x14ac:dyDescent="0.25">
      <c r="D1683" s="190"/>
    </row>
    <row r="1684" spans="4:4" x14ac:dyDescent="0.25">
      <c r="D1684" s="190"/>
    </row>
    <row r="1685" spans="4:4" x14ac:dyDescent="0.25">
      <c r="D1685" s="190"/>
    </row>
    <row r="1686" spans="4:4" x14ac:dyDescent="0.25">
      <c r="D1686" s="190"/>
    </row>
    <row r="1687" spans="4:4" x14ac:dyDescent="0.25">
      <c r="D1687" s="190"/>
    </row>
    <row r="1688" spans="4:4" x14ac:dyDescent="0.25">
      <c r="D1688" s="190"/>
    </row>
    <row r="1689" spans="4:4" x14ac:dyDescent="0.25">
      <c r="D1689" s="190"/>
    </row>
    <row r="1690" spans="4:4" x14ac:dyDescent="0.25">
      <c r="D1690" s="190"/>
    </row>
    <row r="1691" spans="4:4" x14ac:dyDescent="0.25">
      <c r="D1691" s="190"/>
    </row>
    <row r="1692" spans="4:4" x14ac:dyDescent="0.25">
      <c r="D1692" s="190"/>
    </row>
    <row r="1693" spans="4:4" x14ac:dyDescent="0.25">
      <c r="D1693" s="190"/>
    </row>
    <row r="1694" spans="4:4" x14ac:dyDescent="0.25">
      <c r="D1694" s="190"/>
    </row>
    <row r="1695" spans="4:4" x14ac:dyDescent="0.25">
      <c r="D1695" s="190"/>
    </row>
    <row r="1696" spans="4:4" x14ac:dyDescent="0.25">
      <c r="D1696" s="190"/>
    </row>
    <row r="1697" spans="4:4" x14ac:dyDescent="0.25">
      <c r="D1697" s="190"/>
    </row>
    <row r="1698" spans="4:4" x14ac:dyDescent="0.25">
      <c r="D1698" s="190"/>
    </row>
    <row r="1699" spans="4:4" x14ac:dyDescent="0.25">
      <c r="D1699" s="190"/>
    </row>
    <row r="1700" spans="4:4" x14ac:dyDescent="0.25">
      <c r="D1700" s="190"/>
    </row>
    <row r="1701" spans="4:4" x14ac:dyDescent="0.25">
      <c r="D1701" s="190"/>
    </row>
    <row r="1702" spans="4:4" x14ac:dyDescent="0.25">
      <c r="D1702" s="190"/>
    </row>
    <row r="1703" spans="4:4" x14ac:dyDescent="0.25">
      <c r="D1703" s="190"/>
    </row>
    <row r="1704" spans="4:4" x14ac:dyDescent="0.25">
      <c r="D1704" s="190"/>
    </row>
    <row r="1705" spans="4:4" x14ac:dyDescent="0.25">
      <c r="D1705" s="190"/>
    </row>
    <row r="1706" spans="4:4" x14ac:dyDescent="0.25">
      <c r="D1706" s="190"/>
    </row>
    <row r="1707" spans="4:4" x14ac:dyDescent="0.25">
      <c r="D1707" s="190"/>
    </row>
    <row r="1708" spans="4:4" x14ac:dyDescent="0.25">
      <c r="D1708" s="190"/>
    </row>
    <row r="1709" spans="4:4" x14ac:dyDescent="0.25">
      <c r="D1709" s="190"/>
    </row>
    <row r="1710" spans="4:4" x14ac:dyDescent="0.25">
      <c r="D1710" s="190"/>
    </row>
    <row r="1711" spans="4:4" x14ac:dyDescent="0.25">
      <c r="D1711" s="190"/>
    </row>
    <row r="1712" spans="4:4" x14ac:dyDescent="0.25">
      <c r="D1712" s="190"/>
    </row>
    <row r="1713" spans="4:4" x14ac:dyDescent="0.25">
      <c r="D1713" s="190"/>
    </row>
    <row r="1714" spans="4:4" x14ac:dyDescent="0.25">
      <c r="D1714" s="190"/>
    </row>
    <row r="1715" spans="4:4" x14ac:dyDescent="0.25">
      <c r="D1715" s="190"/>
    </row>
    <row r="1716" spans="4:4" x14ac:dyDescent="0.25">
      <c r="D1716" s="190"/>
    </row>
    <row r="1717" spans="4:4" x14ac:dyDescent="0.25">
      <c r="D1717" s="190"/>
    </row>
    <row r="1718" spans="4:4" x14ac:dyDescent="0.25">
      <c r="D1718" s="190"/>
    </row>
    <row r="1719" spans="4:4" x14ac:dyDescent="0.25">
      <c r="D1719" s="190"/>
    </row>
    <row r="1720" spans="4:4" x14ac:dyDescent="0.25">
      <c r="D1720" s="190"/>
    </row>
    <row r="1721" spans="4:4" x14ac:dyDescent="0.25">
      <c r="D1721" s="190"/>
    </row>
    <row r="1722" spans="4:4" x14ac:dyDescent="0.25">
      <c r="D1722" s="190"/>
    </row>
    <row r="1723" spans="4:4" x14ac:dyDescent="0.25">
      <c r="D1723" s="190"/>
    </row>
    <row r="1724" spans="4:4" x14ac:dyDescent="0.25">
      <c r="D1724" s="190"/>
    </row>
    <row r="1725" spans="4:4" x14ac:dyDescent="0.25">
      <c r="D1725" s="190"/>
    </row>
    <row r="1726" spans="4:4" x14ac:dyDescent="0.25">
      <c r="D1726" s="190"/>
    </row>
    <row r="1727" spans="4:4" x14ac:dyDescent="0.25">
      <c r="D1727" s="190"/>
    </row>
    <row r="1728" spans="4:4" x14ac:dyDescent="0.25">
      <c r="D1728" s="190"/>
    </row>
    <row r="1729" spans="4:4" x14ac:dyDescent="0.25">
      <c r="D1729" s="190"/>
    </row>
    <row r="1730" spans="4:4" x14ac:dyDescent="0.25">
      <c r="D1730" s="190"/>
    </row>
    <row r="1731" spans="4:4" x14ac:dyDescent="0.25">
      <c r="D1731" s="190"/>
    </row>
    <row r="1732" spans="4:4" x14ac:dyDescent="0.25">
      <c r="D1732" s="190"/>
    </row>
    <row r="1733" spans="4:4" x14ac:dyDescent="0.25">
      <c r="D1733" s="190"/>
    </row>
    <row r="1734" spans="4:4" x14ac:dyDescent="0.25">
      <c r="D1734" s="190"/>
    </row>
    <row r="1735" spans="4:4" x14ac:dyDescent="0.25">
      <c r="D1735" s="190"/>
    </row>
    <row r="1736" spans="4:4" x14ac:dyDescent="0.25">
      <c r="D1736" s="190"/>
    </row>
    <row r="1737" spans="4:4" x14ac:dyDescent="0.25">
      <c r="D1737" s="190"/>
    </row>
    <row r="1738" spans="4:4" x14ac:dyDescent="0.25">
      <c r="D1738" s="190"/>
    </row>
    <row r="1739" spans="4:4" x14ac:dyDescent="0.25">
      <c r="D1739" s="190"/>
    </row>
    <row r="1740" spans="4:4" x14ac:dyDescent="0.25">
      <c r="D1740" s="190"/>
    </row>
    <row r="1741" spans="4:4" x14ac:dyDescent="0.25">
      <c r="D1741" s="190"/>
    </row>
    <row r="1742" spans="4:4" x14ac:dyDescent="0.25">
      <c r="D1742" s="190"/>
    </row>
    <row r="1743" spans="4:4" x14ac:dyDescent="0.25">
      <c r="D1743" s="190"/>
    </row>
    <row r="1744" spans="4:4" x14ac:dyDescent="0.25">
      <c r="D1744" s="190"/>
    </row>
    <row r="1745" spans="4:4" x14ac:dyDescent="0.25">
      <c r="D1745" s="190"/>
    </row>
    <row r="1746" spans="4:4" x14ac:dyDescent="0.25">
      <c r="D1746" s="190"/>
    </row>
    <row r="1747" spans="4:4" x14ac:dyDescent="0.25">
      <c r="D1747" s="190"/>
    </row>
    <row r="1748" spans="4:4" x14ac:dyDescent="0.25">
      <c r="D1748" s="190"/>
    </row>
    <row r="1749" spans="4:4" x14ac:dyDescent="0.25">
      <c r="D1749" s="190"/>
    </row>
    <row r="1750" spans="4:4" x14ac:dyDescent="0.25">
      <c r="D1750" s="190"/>
    </row>
    <row r="1751" spans="4:4" x14ac:dyDescent="0.25">
      <c r="D1751" s="190"/>
    </row>
    <row r="1752" spans="4:4" x14ac:dyDescent="0.25">
      <c r="D1752" s="190"/>
    </row>
    <row r="1753" spans="4:4" x14ac:dyDescent="0.25">
      <c r="D1753" s="190"/>
    </row>
    <row r="1754" spans="4:4" x14ac:dyDescent="0.25">
      <c r="D1754" s="190"/>
    </row>
    <row r="1755" spans="4:4" x14ac:dyDescent="0.25">
      <c r="D1755" s="190"/>
    </row>
    <row r="1756" spans="4:4" x14ac:dyDescent="0.25">
      <c r="D1756" s="190"/>
    </row>
    <row r="1757" spans="4:4" x14ac:dyDescent="0.25">
      <c r="D1757" s="190"/>
    </row>
    <row r="1758" spans="4:4" x14ac:dyDescent="0.25">
      <c r="D1758" s="190"/>
    </row>
    <row r="1759" spans="4:4" x14ac:dyDescent="0.25">
      <c r="D1759" s="190"/>
    </row>
    <row r="1760" spans="4:4" x14ac:dyDescent="0.25">
      <c r="D1760" s="190"/>
    </row>
    <row r="1761" spans="4:4" x14ac:dyDescent="0.25">
      <c r="D1761" s="190"/>
    </row>
    <row r="1762" spans="4:4" x14ac:dyDescent="0.25">
      <c r="D1762" s="190"/>
    </row>
    <row r="1763" spans="4:4" x14ac:dyDescent="0.25">
      <c r="D1763" s="190"/>
    </row>
    <row r="1764" spans="4:4" x14ac:dyDescent="0.25">
      <c r="D1764" s="190"/>
    </row>
    <row r="1765" spans="4:4" x14ac:dyDescent="0.25">
      <c r="D1765" s="190"/>
    </row>
    <row r="1766" spans="4:4" x14ac:dyDescent="0.25">
      <c r="D1766" s="190"/>
    </row>
    <row r="1767" spans="4:4" x14ac:dyDescent="0.25">
      <c r="D1767" s="190"/>
    </row>
    <row r="1768" spans="4:4" x14ac:dyDescent="0.25">
      <c r="D1768" s="190"/>
    </row>
    <row r="1769" spans="4:4" x14ac:dyDescent="0.25">
      <c r="D1769" s="190"/>
    </row>
    <row r="1770" spans="4:4" x14ac:dyDescent="0.25">
      <c r="D1770" s="190"/>
    </row>
    <row r="1771" spans="4:4" x14ac:dyDescent="0.25">
      <c r="D1771" s="190"/>
    </row>
    <row r="1772" spans="4:4" x14ac:dyDescent="0.25">
      <c r="D1772" s="190"/>
    </row>
    <row r="1773" spans="4:4" x14ac:dyDescent="0.25">
      <c r="D1773" s="190"/>
    </row>
    <row r="1774" spans="4:4" x14ac:dyDescent="0.25">
      <c r="D1774" s="190"/>
    </row>
    <row r="1775" spans="4:4" x14ac:dyDescent="0.25">
      <c r="D1775" s="190"/>
    </row>
    <row r="1776" spans="4:4" x14ac:dyDescent="0.25">
      <c r="D1776" s="190"/>
    </row>
    <row r="1777" spans="4:4" x14ac:dyDescent="0.25">
      <c r="D1777" s="190"/>
    </row>
    <row r="1778" spans="4:4" x14ac:dyDescent="0.25">
      <c r="D1778" s="190"/>
    </row>
    <row r="1779" spans="4:4" x14ac:dyDescent="0.25">
      <c r="D1779" s="190"/>
    </row>
    <row r="1780" spans="4:4" x14ac:dyDescent="0.25">
      <c r="D1780" s="190"/>
    </row>
    <row r="1781" spans="4:4" x14ac:dyDescent="0.25">
      <c r="D1781" s="190"/>
    </row>
    <row r="1782" spans="4:4" x14ac:dyDescent="0.25">
      <c r="D1782" s="190"/>
    </row>
    <row r="1783" spans="4:4" x14ac:dyDescent="0.25">
      <c r="D1783" s="190"/>
    </row>
    <row r="1784" spans="4:4" x14ac:dyDescent="0.25">
      <c r="D1784" s="190"/>
    </row>
    <row r="1785" spans="4:4" x14ac:dyDescent="0.25">
      <c r="D1785" s="190"/>
    </row>
    <row r="1786" spans="4:4" x14ac:dyDescent="0.25">
      <c r="D1786" s="190"/>
    </row>
    <row r="1787" spans="4:4" x14ac:dyDescent="0.25">
      <c r="D1787" s="190"/>
    </row>
    <row r="1788" spans="4:4" x14ac:dyDescent="0.25">
      <c r="D1788" s="190"/>
    </row>
    <row r="1789" spans="4:4" x14ac:dyDescent="0.25">
      <c r="D1789" s="190"/>
    </row>
    <row r="1790" spans="4:4" x14ac:dyDescent="0.25">
      <c r="D1790" s="190"/>
    </row>
    <row r="1791" spans="4:4" x14ac:dyDescent="0.25">
      <c r="D1791" s="190"/>
    </row>
    <row r="1792" spans="4:4" x14ac:dyDescent="0.25">
      <c r="D1792" s="190"/>
    </row>
    <row r="1793" spans="4:4" x14ac:dyDescent="0.25">
      <c r="D1793" s="190"/>
    </row>
    <row r="1794" spans="4:4" x14ac:dyDescent="0.25">
      <c r="D1794" s="190"/>
    </row>
    <row r="1795" spans="4:4" x14ac:dyDescent="0.25">
      <c r="D1795" s="190"/>
    </row>
    <row r="1796" spans="4:4" x14ac:dyDescent="0.25">
      <c r="D1796" s="190"/>
    </row>
    <row r="1797" spans="4:4" x14ac:dyDescent="0.25">
      <c r="D1797" s="190"/>
    </row>
    <row r="1798" spans="4:4" x14ac:dyDescent="0.25">
      <c r="D1798" s="190"/>
    </row>
    <row r="1799" spans="4:4" x14ac:dyDescent="0.25">
      <c r="D1799" s="190"/>
    </row>
    <row r="1800" spans="4:4" x14ac:dyDescent="0.25">
      <c r="D1800" s="190"/>
    </row>
    <row r="1801" spans="4:4" x14ac:dyDescent="0.25">
      <c r="D1801" s="190"/>
    </row>
    <row r="1802" spans="4:4" x14ac:dyDescent="0.25">
      <c r="D1802" s="190"/>
    </row>
    <row r="1803" spans="4:4" x14ac:dyDescent="0.25">
      <c r="D1803" s="190"/>
    </row>
    <row r="1804" spans="4:4" x14ac:dyDescent="0.25">
      <c r="D1804" s="190"/>
    </row>
    <row r="1805" spans="4:4" x14ac:dyDescent="0.25">
      <c r="D1805" s="190"/>
    </row>
    <row r="1806" spans="4:4" x14ac:dyDescent="0.25">
      <c r="D1806" s="190"/>
    </row>
    <row r="1807" spans="4:4" x14ac:dyDescent="0.25">
      <c r="D1807" s="190"/>
    </row>
    <row r="1808" spans="4:4" x14ac:dyDescent="0.25">
      <c r="D1808" s="190"/>
    </row>
    <row r="1809" spans="4:4" x14ac:dyDescent="0.25">
      <c r="D1809" s="190"/>
    </row>
    <row r="1810" spans="4:4" x14ac:dyDescent="0.25">
      <c r="D1810" s="190"/>
    </row>
    <row r="1811" spans="4:4" x14ac:dyDescent="0.25">
      <c r="D1811" s="190"/>
    </row>
    <row r="1812" spans="4:4" x14ac:dyDescent="0.25">
      <c r="D1812" s="190"/>
    </row>
    <row r="1813" spans="4:4" x14ac:dyDescent="0.25">
      <c r="D1813" s="190"/>
    </row>
    <row r="1814" spans="4:4" x14ac:dyDescent="0.25">
      <c r="D1814" s="190"/>
    </row>
    <row r="1815" spans="4:4" x14ac:dyDescent="0.25">
      <c r="D1815" s="190"/>
    </row>
    <row r="1816" spans="4:4" x14ac:dyDescent="0.25">
      <c r="D1816" s="190"/>
    </row>
    <row r="1817" spans="4:4" x14ac:dyDescent="0.25">
      <c r="D1817" s="190"/>
    </row>
    <row r="1818" spans="4:4" x14ac:dyDescent="0.25">
      <c r="D1818" s="190"/>
    </row>
    <row r="1819" spans="4:4" x14ac:dyDescent="0.25">
      <c r="D1819" s="190"/>
    </row>
    <row r="1820" spans="4:4" x14ac:dyDescent="0.25">
      <c r="D1820" s="190"/>
    </row>
    <row r="1821" spans="4:4" x14ac:dyDescent="0.25">
      <c r="D1821" s="190"/>
    </row>
    <row r="1822" spans="4:4" x14ac:dyDescent="0.25">
      <c r="D1822" s="190"/>
    </row>
    <row r="1823" spans="4:4" x14ac:dyDescent="0.25">
      <c r="D1823" s="190"/>
    </row>
    <row r="1824" spans="4:4" x14ac:dyDescent="0.25">
      <c r="D1824" s="190"/>
    </row>
    <row r="1825" spans="4:4" x14ac:dyDescent="0.25">
      <c r="D1825" s="190"/>
    </row>
    <row r="1826" spans="4:4" x14ac:dyDescent="0.25">
      <c r="D1826" s="190"/>
    </row>
    <row r="1827" spans="4:4" x14ac:dyDescent="0.25">
      <c r="D1827" s="190"/>
    </row>
    <row r="1828" spans="4:4" x14ac:dyDescent="0.25">
      <c r="D1828" s="190"/>
    </row>
    <row r="1829" spans="4:4" x14ac:dyDescent="0.25">
      <c r="D1829" s="190"/>
    </row>
    <row r="1830" spans="4:4" x14ac:dyDescent="0.25">
      <c r="D1830" s="190"/>
    </row>
    <row r="1831" spans="4:4" x14ac:dyDescent="0.25">
      <c r="D1831" s="190"/>
    </row>
    <row r="1832" spans="4:4" x14ac:dyDescent="0.25">
      <c r="D1832" s="190"/>
    </row>
    <row r="1833" spans="4:4" x14ac:dyDescent="0.25">
      <c r="D1833" s="190"/>
    </row>
    <row r="1834" spans="4:4" x14ac:dyDescent="0.25">
      <c r="D1834" s="190"/>
    </row>
    <row r="1835" spans="4:4" x14ac:dyDescent="0.25">
      <c r="D1835" s="190"/>
    </row>
    <row r="1836" spans="4:4" x14ac:dyDescent="0.25">
      <c r="D1836" s="190"/>
    </row>
    <row r="1837" spans="4:4" x14ac:dyDescent="0.25">
      <c r="D1837" s="190"/>
    </row>
    <row r="1838" spans="4:4" x14ac:dyDescent="0.25">
      <c r="D1838" s="190"/>
    </row>
    <row r="1839" spans="4:4" x14ac:dyDescent="0.25">
      <c r="D1839" s="190"/>
    </row>
    <row r="1840" spans="4:4" x14ac:dyDescent="0.25">
      <c r="D1840" s="190"/>
    </row>
    <row r="1841" spans="4:4" x14ac:dyDescent="0.25">
      <c r="D1841" s="190"/>
    </row>
    <row r="1842" spans="4:4" x14ac:dyDescent="0.25">
      <c r="D1842" s="190"/>
    </row>
    <row r="1843" spans="4:4" x14ac:dyDescent="0.25">
      <c r="D1843" s="190"/>
    </row>
    <row r="1844" spans="4:4" x14ac:dyDescent="0.25">
      <c r="D1844" s="190"/>
    </row>
    <row r="1845" spans="4:4" x14ac:dyDescent="0.25">
      <c r="D1845" s="190"/>
    </row>
    <row r="1846" spans="4:4" x14ac:dyDescent="0.25">
      <c r="D1846" s="190"/>
    </row>
    <row r="1847" spans="4:4" x14ac:dyDescent="0.25">
      <c r="D1847" s="190"/>
    </row>
    <row r="1848" spans="4:4" x14ac:dyDescent="0.25">
      <c r="D1848" s="190"/>
    </row>
    <row r="1849" spans="4:4" x14ac:dyDescent="0.25">
      <c r="D1849" s="190"/>
    </row>
    <row r="1850" spans="4:4" x14ac:dyDescent="0.25">
      <c r="D1850" s="190"/>
    </row>
    <row r="1851" spans="4:4" x14ac:dyDescent="0.25">
      <c r="D1851" s="190"/>
    </row>
    <row r="1852" spans="4:4" x14ac:dyDescent="0.25">
      <c r="D1852" s="190"/>
    </row>
    <row r="1853" spans="4:4" x14ac:dyDescent="0.25">
      <c r="D1853" s="190"/>
    </row>
    <row r="1854" spans="4:4" x14ac:dyDescent="0.25">
      <c r="D1854" s="190"/>
    </row>
    <row r="1855" spans="4:4" x14ac:dyDescent="0.25">
      <c r="D1855" s="190"/>
    </row>
    <row r="1856" spans="4:4" x14ac:dyDescent="0.25">
      <c r="D1856" s="190"/>
    </row>
    <row r="1857" spans="4:4" x14ac:dyDescent="0.25">
      <c r="D1857" s="190"/>
    </row>
    <row r="1858" spans="4:4" x14ac:dyDescent="0.25">
      <c r="D1858" s="190"/>
    </row>
    <row r="1859" spans="4:4" x14ac:dyDescent="0.25">
      <c r="D1859" s="190"/>
    </row>
    <row r="1860" spans="4:4" x14ac:dyDescent="0.25">
      <c r="D1860" s="190"/>
    </row>
    <row r="1861" spans="4:4" x14ac:dyDescent="0.25">
      <c r="D1861" s="190"/>
    </row>
    <row r="1862" spans="4:4" x14ac:dyDescent="0.25">
      <c r="D1862" s="190"/>
    </row>
    <row r="1863" spans="4:4" x14ac:dyDescent="0.25">
      <c r="D1863" s="190"/>
    </row>
    <row r="1864" spans="4:4" x14ac:dyDescent="0.25">
      <c r="D1864" s="190"/>
    </row>
    <row r="1865" spans="4:4" x14ac:dyDescent="0.25">
      <c r="D1865" s="190"/>
    </row>
    <row r="1866" spans="4:4" x14ac:dyDescent="0.25">
      <c r="D1866" s="190"/>
    </row>
    <row r="1867" spans="4:4" x14ac:dyDescent="0.25">
      <c r="D1867" s="190"/>
    </row>
    <row r="1868" spans="4:4" x14ac:dyDescent="0.25">
      <c r="D1868" s="190"/>
    </row>
    <row r="1869" spans="4:4" x14ac:dyDescent="0.25">
      <c r="D1869" s="190"/>
    </row>
    <row r="1870" spans="4:4" x14ac:dyDescent="0.25">
      <c r="D1870" s="190"/>
    </row>
    <row r="1871" spans="4:4" x14ac:dyDescent="0.25">
      <c r="D1871" s="190"/>
    </row>
    <row r="1872" spans="4:4" x14ac:dyDescent="0.25">
      <c r="D1872" s="190"/>
    </row>
    <row r="1873" spans="4:4" x14ac:dyDescent="0.25">
      <c r="D1873" s="190"/>
    </row>
    <row r="1874" spans="4:4" x14ac:dyDescent="0.25">
      <c r="D1874" s="190"/>
    </row>
    <row r="1875" spans="4:4" x14ac:dyDescent="0.25">
      <c r="D1875" s="190"/>
    </row>
    <row r="1876" spans="4:4" x14ac:dyDescent="0.25">
      <c r="D1876" s="190"/>
    </row>
    <row r="1877" spans="4:4" x14ac:dyDescent="0.25">
      <c r="D1877" s="190"/>
    </row>
    <row r="1878" spans="4:4" x14ac:dyDescent="0.25">
      <c r="D1878" s="190"/>
    </row>
    <row r="1879" spans="4:4" x14ac:dyDescent="0.25">
      <c r="D1879" s="190"/>
    </row>
    <row r="1880" spans="4:4" x14ac:dyDescent="0.25">
      <c r="D1880" s="190"/>
    </row>
    <row r="1881" spans="4:4" x14ac:dyDescent="0.25">
      <c r="D1881" s="190"/>
    </row>
    <row r="1882" spans="4:4" x14ac:dyDescent="0.25">
      <c r="D1882" s="190"/>
    </row>
    <row r="1883" spans="4:4" x14ac:dyDescent="0.25">
      <c r="D1883" s="190"/>
    </row>
    <row r="1884" spans="4:4" x14ac:dyDescent="0.25">
      <c r="D1884" s="190"/>
    </row>
    <row r="1885" spans="4:4" x14ac:dyDescent="0.25">
      <c r="D1885" s="190"/>
    </row>
    <row r="1886" spans="4:4" x14ac:dyDescent="0.25">
      <c r="D1886" s="190"/>
    </row>
    <row r="1887" spans="4:4" x14ac:dyDescent="0.25">
      <c r="D1887" s="190"/>
    </row>
    <row r="1888" spans="4:4" x14ac:dyDescent="0.25">
      <c r="D1888" s="190"/>
    </row>
    <row r="1889" spans="4:4" x14ac:dyDescent="0.25">
      <c r="D1889" s="190"/>
    </row>
    <row r="1890" spans="4:4" x14ac:dyDescent="0.25">
      <c r="D1890" s="190"/>
    </row>
    <row r="1891" spans="4:4" x14ac:dyDescent="0.25">
      <c r="D1891" s="190"/>
    </row>
    <row r="1892" spans="4:4" x14ac:dyDescent="0.25">
      <c r="D1892" s="190"/>
    </row>
    <row r="1893" spans="4:4" x14ac:dyDescent="0.25">
      <c r="D1893" s="190"/>
    </row>
    <row r="1894" spans="4:4" x14ac:dyDescent="0.25">
      <c r="D1894" s="190"/>
    </row>
    <row r="1895" spans="4:4" x14ac:dyDescent="0.25">
      <c r="D1895" s="190"/>
    </row>
    <row r="1896" spans="4:4" x14ac:dyDescent="0.25">
      <c r="D1896" s="190"/>
    </row>
    <row r="1897" spans="4:4" x14ac:dyDescent="0.25">
      <c r="D1897" s="190"/>
    </row>
    <row r="1898" spans="4:4" x14ac:dyDescent="0.25">
      <c r="D1898" s="190"/>
    </row>
    <row r="1899" spans="4:4" x14ac:dyDescent="0.25">
      <c r="D1899" s="190"/>
    </row>
    <row r="1900" spans="4:4" x14ac:dyDescent="0.25">
      <c r="D1900" s="190"/>
    </row>
    <row r="1901" spans="4:4" x14ac:dyDescent="0.25">
      <c r="D1901" s="190"/>
    </row>
    <row r="1902" spans="4:4" x14ac:dyDescent="0.25">
      <c r="D1902" s="190"/>
    </row>
    <row r="1903" spans="4:4" x14ac:dyDescent="0.25">
      <c r="D1903" s="190"/>
    </row>
    <row r="1904" spans="4:4" x14ac:dyDescent="0.25">
      <c r="D1904" s="190"/>
    </row>
    <row r="1905" spans="4:4" x14ac:dyDescent="0.25">
      <c r="D1905" s="190"/>
    </row>
    <row r="1906" spans="4:4" x14ac:dyDescent="0.25">
      <c r="D1906" s="190"/>
    </row>
    <row r="1907" spans="4:4" x14ac:dyDescent="0.25">
      <c r="D1907" s="190"/>
    </row>
    <row r="1908" spans="4:4" x14ac:dyDescent="0.25">
      <c r="D1908" s="190"/>
    </row>
    <row r="1909" spans="4:4" x14ac:dyDescent="0.25">
      <c r="D1909" s="190"/>
    </row>
    <row r="1910" spans="4:4" x14ac:dyDescent="0.25">
      <c r="D1910" s="190"/>
    </row>
    <row r="1911" spans="4:4" x14ac:dyDescent="0.25">
      <c r="D1911" s="190"/>
    </row>
    <row r="1912" spans="4:4" x14ac:dyDescent="0.25">
      <c r="D1912" s="190"/>
    </row>
    <row r="1913" spans="4:4" x14ac:dyDescent="0.25">
      <c r="D1913" s="190"/>
    </row>
    <row r="1914" spans="4:4" x14ac:dyDescent="0.25">
      <c r="D1914" s="190"/>
    </row>
    <row r="1915" spans="4:4" x14ac:dyDescent="0.25">
      <c r="D1915" s="190"/>
    </row>
    <row r="1916" spans="4:4" x14ac:dyDescent="0.25">
      <c r="D1916" s="190"/>
    </row>
    <row r="1917" spans="4:4" x14ac:dyDescent="0.25">
      <c r="D1917" s="190"/>
    </row>
    <row r="1918" spans="4:4" x14ac:dyDescent="0.25">
      <c r="D1918" s="190"/>
    </row>
    <row r="1919" spans="4:4" x14ac:dyDescent="0.25">
      <c r="D1919" s="190"/>
    </row>
    <row r="1920" spans="4:4" x14ac:dyDescent="0.25">
      <c r="D1920" s="190"/>
    </row>
    <row r="1921" spans="4:4" x14ac:dyDescent="0.25">
      <c r="D1921" s="190"/>
    </row>
    <row r="1922" spans="4:4" x14ac:dyDescent="0.25">
      <c r="D1922" s="190"/>
    </row>
    <row r="1923" spans="4:4" x14ac:dyDescent="0.25">
      <c r="D1923" s="190"/>
    </row>
    <row r="1924" spans="4:4" x14ac:dyDescent="0.25">
      <c r="D1924" s="190"/>
    </row>
    <row r="1925" spans="4:4" x14ac:dyDescent="0.25">
      <c r="D1925" s="190"/>
    </row>
    <row r="1926" spans="4:4" x14ac:dyDescent="0.25">
      <c r="D1926" s="190"/>
    </row>
    <row r="1927" spans="4:4" x14ac:dyDescent="0.25">
      <c r="D1927" s="190"/>
    </row>
    <row r="1928" spans="4:4" x14ac:dyDescent="0.25">
      <c r="D1928" s="190"/>
    </row>
    <row r="1929" spans="4:4" x14ac:dyDescent="0.25">
      <c r="D1929" s="190"/>
    </row>
    <row r="1930" spans="4:4" x14ac:dyDescent="0.25">
      <c r="D1930" s="190"/>
    </row>
    <row r="1931" spans="4:4" x14ac:dyDescent="0.25">
      <c r="D1931" s="190"/>
    </row>
    <row r="1932" spans="4:4" x14ac:dyDescent="0.25">
      <c r="D1932" s="190"/>
    </row>
    <row r="1933" spans="4:4" x14ac:dyDescent="0.25">
      <c r="D1933" s="190"/>
    </row>
    <row r="1934" spans="4:4" x14ac:dyDescent="0.25">
      <c r="D1934" s="190"/>
    </row>
    <row r="1935" spans="4:4" x14ac:dyDescent="0.25">
      <c r="D1935" s="190"/>
    </row>
    <row r="1936" spans="4:4" x14ac:dyDescent="0.25">
      <c r="D1936" s="190"/>
    </row>
    <row r="1937" spans="4:4" x14ac:dyDescent="0.25">
      <c r="D1937" s="190"/>
    </row>
    <row r="1938" spans="4:4" x14ac:dyDescent="0.25">
      <c r="D1938" s="190"/>
    </row>
    <row r="1939" spans="4:4" x14ac:dyDescent="0.25">
      <c r="D1939" s="190"/>
    </row>
    <row r="1940" spans="4:4" x14ac:dyDescent="0.25">
      <c r="D1940" s="190"/>
    </row>
    <row r="1941" spans="4:4" x14ac:dyDescent="0.25">
      <c r="D1941" s="190"/>
    </row>
    <row r="1942" spans="4:4" x14ac:dyDescent="0.25">
      <c r="D1942" s="190"/>
    </row>
    <row r="1943" spans="4:4" x14ac:dyDescent="0.25">
      <c r="D1943" s="190"/>
    </row>
    <row r="1944" spans="4:4" x14ac:dyDescent="0.25">
      <c r="D1944" s="190"/>
    </row>
    <row r="1945" spans="4:4" x14ac:dyDescent="0.25">
      <c r="D1945" s="190"/>
    </row>
    <row r="1946" spans="4:4" x14ac:dyDescent="0.25">
      <c r="D1946" s="190"/>
    </row>
    <row r="1947" spans="4:4" x14ac:dyDescent="0.25">
      <c r="D1947" s="190"/>
    </row>
    <row r="1948" spans="4:4" x14ac:dyDescent="0.25">
      <c r="D1948" s="190"/>
    </row>
    <row r="1949" spans="4:4" x14ac:dyDescent="0.25">
      <c r="D1949" s="190"/>
    </row>
    <row r="1950" spans="4:4" x14ac:dyDescent="0.25">
      <c r="D1950" s="190"/>
    </row>
    <row r="1951" spans="4:4" x14ac:dyDescent="0.25">
      <c r="D1951" s="190"/>
    </row>
    <row r="1952" spans="4:4" x14ac:dyDescent="0.25">
      <c r="D1952" s="190"/>
    </row>
    <row r="1953" spans="4:4" x14ac:dyDescent="0.25">
      <c r="D1953" s="190"/>
    </row>
    <row r="1954" spans="4:4" x14ac:dyDescent="0.25">
      <c r="D1954" s="190"/>
    </row>
    <row r="1955" spans="4:4" x14ac:dyDescent="0.25">
      <c r="D1955" s="190"/>
    </row>
    <row r="1956" spans="4:4" x14ac:dyDescent="0.25">
      <c r="D1956" s="190"/>
    </row>
    <row r="1957" spans="4:4" x14ac:dyDescent="0.25">
      <c r="D1957" s="190"/>
    </row>
    <row r="1958" spans="4:4" x14ac:dyDescent="0.25">
      <c r="D1958" s="190"/>
    </row>
    <row r="1959" spans="4:4" x14ac:dyDescent="0.25">
      <c r="D1959" s="190"/>
    </row>
    <row r="1960" spans="4:4" x14ac:dyDescent="0.25">
      <c r="D1960" s="190"/>
    </row>
    <row r="1961" spans="4:4" x14ac:dyDescent="0.25">
      <c r="D1961" s="190"/>
    </row>
    <row r="1962" spans="4:4" x14ac:dyDescent="0.25">
      <c r="D1962" s="190"/>
    </row>
    <row r="1963" spans="4:4" x14ac:dyDescent="0.25">
      <c r="D1963" s="190"/>
    </row>
    <row r="1964" spans="4:4" x14ac:dyDescent="0.25">
      <c r="D1964" s="190"/>
    </row>
    <row r="1965" spans="4:4" x14ac:dyDescent="0.25">
      <c r="D1965" s="190"/>
    </row>
    <row r="1966" spans="4:4" x14ac:dyDescent="0.25">
      <c r="D1966" s="190"/>
    </row>
    <row r="1967" spans="4:4" x14ac:dyDescent="0.25">
      <c r="D1967" s="190"/>
    </row>
    <row r="1968" spans="4:4" x14ac:dyDescent="0.25">
      <c r="D1968" s="190"/>
    </row>
    <row r="1969" spans="4:4" x14ac:dyDescent="0.25">
      <c r="D1969" s="190"/>
    </row>
    <row r="1970" spans="4:4" x14ac:dyDescent="0.25">
      <c r="D1970" s="190"/>
    </row>
    <row r="1971" spans="4:4" x14ac:dyDescent="0.25">
      <c r="D1971" s="190"/>
    </row>
    <row r="1972" spans="4:4" x14ac:dyDescent="0.25">
      <c r="D1972" s="190"/>
    </row>
    <row r="1973" spans="4:4" x14ac:dyDescent="0.25">
      <c r="D1973" s="190"/>
    </row>
    <row r="1974" spans="4:4" x14ac:dyDescent="0.25">
      <c r="D1974" s="190"/>
    </row>
    <row r="1975" spans="4:4" x14ac:dyDescent="0.25">
      <c r="D1975" s="190"/>
    </row>
    <row r="1976" spans="4:4" x14ac:dyDescent="0.25">
      <c r="D1976" s="190"/>
    </row>
    <row r="1977" spans="4:4" x14ac:dyDescent="0.25">
      <c r="D1977" s="190"/>
    </row>
    <row r="1978" spans="4:4" x14ac:dyDescent="0.25">
      <c r="D1978" s="190"/>
    </row>
    <row r="1979" spans="4:4" x14ac:dyDescent="0.25">
      <c r="D1979" s="190"/>
    </row>
    <row r="1980" spans="4:4" x14ac:dyDescent="0.25">
      <c r="D1980" s="190"/>
    </row>
    <row r="1981" spans="4:4" x14ac:dyDescent="0.25">
      <c r="D1981" s="190"/>
    </row>
    <row r="1982" spans="4:4" x14ac:dyDescent="0.25">
      <c r="D1982" s="190"/>
    </row>
    <row r="1983" spans="4:4" x14ac:dyDescent="0.25">
      <c r="D1983" s="190"/>
    </row>
    <row r="1984" spans="4:4" x14ac:dyDescent="0.25">
      <c r="D1984" s="190"/>
    </row>
    <row r="1985" spans="4:4" x14ac:dyDescent="0.25">
      <c r="D1985" s="190"/>
    </row>
    <row r="1986" spans="4:4" x14ac:dyDescent="0.25">
      <c r="D1986" s="190"/>
    </row>
    <row r="1987" spans="4:4" x14ac:dyDescent="0.25">
      <c r="D1987" s="190"/>
    </row>
    <row r="1988" spans="4:4" x14ac:dyDescent="0.25">
      <c r="D1988" s="190"/>
    </row>
    <row r="1989" spans="4:4" x14ac:dyDescent="0.25">
      <c r="D1989" s="190"/>
    </row>
    <row r="1990" spans="4:4" x14ac:dyDescent="0.25">
      <c r="D1990" s="190"/>
    </row>
    <row r="1991" spans="4:4" x14ac:dyDescent="0.25">
      <c r="D1991" s="190"/>
    </row>
    <row r="1992" spans="4:4" x14ac:dyDescent="0.25">
      <c r="D1992" s="190"/>
    </row>
    <row r="1993" spans="4:4" x14ac:dyDescent="0.25">
      <c r="D1993" s="190"/>
    </row>
    <row r="1994" spans="4:4" x14ac:dyDescent="0.25">
      <c r="D1994" s="190"/>
    </row>
    <row r="1995" spans="4:4" x14ac:dyDescent="0.25">
      <c r="D1995" s="190"/>
    </row>
    <row r="1996" spans="4:4" x14ac:dyDescent="0.25">
      <c r="D1996" s="190"/>
    </row>
    <row r="1997" spans="4:4" x14ac:dyDescent="0.25">
      <c r="D1997" s="190"/>
    </row>
    <row r="1998" spans="4:4" x14ac:dyDescent="0.25">
      <c r="D1998" s="190"/>
    </row>
    <row r="1999" spans="4:4" x14ac:dyDescent="0.25">
      <c r="D1999" s="190"/>
    </row>
    <row r="2000" spans="4:4" x14ac:dyDescent="0.25">
      <c r="D2000" s="190"/>
    </row>
    <row r="2001" spans="4:4" x14ac:dyDescent="0.25">
      <c r="D2001" s="190"/>
    </row>
    <row r="2002" spans="4:4" x14ac:dyDescent="0.25">
      <c r="D2002" s="190"/>
    </row>
    <row r="2003" spans="4:4" x14ac:dyDescent="0.25">
      <c r="D2003" s="190"/>
    </row>
    <row r="2004" spans="4:4" x14ac:dyDescent="0.25">
      <c r="D2004" s="190"/>
    </row>
    <row r="2005" spans="4:4" x14ac:dyDescent="0.25">
      <c r="D2005" s="190"/>
    </row>
    <row r="2006" spans="4:4" x14ac:dyDescent="0.25">
      <c r="D2006" s="190"/>
    </row>
    <row r="2007" spans="4:4" x14ac:dyDescent="0.25">
      <c r="D2007" s="190"/>
    </row>
    <row r="2008" spans="4:4" x14ac:dyDescent="0.25">
      <c r="D2008" s="190"/>
    </row>
    <row r="2009" spans="4:4" x14ac:dyDescent="0.25">
      <c r="D2009" s="190"/>
    </row>
    <row r="2010" spans="4:4" x14ac:dyDescent="0.25">
      <c r="D2010" s="190"/>
    </row>
    <row r="2011" spans="4:4" x14ac:dyDescent="0.25">
      <c r="D2011" s="190"/>
    </row>
    <row r="2012" spans="4:4" x14ac:dyDescent="0.25">
      <c r="D2012" s="190"/>
    </row>
    <row r="2013" spans="4:4" x14ac:dyDescent="0.25">
      <c r="D2013" s="190"/>
    </row>
    <row r="2014" spans="4:4" x14ac:dyDescent="0.25">
      <c r="D2014" s="190"/>
    </row>
    <row r="2015" spans="4:4" x14ac:dyDescent="0.25">
      <c r="D2015" s="190"/>
    </row>
    <row r="2016" spans="4:4" x14ac:dyDescent="0.25">
      <c r="D2016" s="190"/>
    </row>
    <row r="2017" spans="4:4" x14ac:dyDescent="0.25">
      <c r="D2017" s="190"/>
    </row>
    <row r="2018" spans="4:4" x14ac:dyDescent="0.25">
      <c r="D2018" s="190"/>
    </row>
    <row r="2019" spans="4:4" x14ac:dyDescent="0.25">
      <c r="D2019" s="190"/>
    </row>
    <row r="2020" spans="4:4" x14ac:dyDescent="0.25">
      <c r="D2020" s="190"/>
    </row>
    <row r="2021" spans="4:4" x14ac:dyDescent="0.25">
      <c r="D2021" s="190"/>
    </row>
    <row r="2022" spans="4:4" x14ac:dyDescent="0.25">
      <c r="D2022" s="190"/>
    </row>
    <row r="2023" spans="4:4" x14ac:dyDescent="0.25">
      <c r="D2023" s="190"/>
    </row>
    <row r="2024" spans="4:4" x14ac:dyDescent="0.25">
      <c r="D2024" s="190"/>
    </row>
    <row r="2025" spans="4:4" x14ac:dyDescent="0.25">
      <c r="D2025" s="190"/>
    </row>
    <row r="2026" spans="4:4" x14ac:dyDescent="0.25">
      <c r="D2026" s="190"/>
    </row>
    <row r="2027" spans="4:4" x14ac:dyDescent="0.25">
      <c r="D2027" s="190"/>
    </row>
    <row r="2028" spans="4:4" x14ac:dyDescent="0.25">
      <c r="D2028" s="190"/>
    </row>
    <row r="2029" spans="4:4" x14ac:dyDescent="0.25">
      <c r="D2029" s="190"/>
    </row>
    <row r="2030" spans="4:4" x14ac:dyDescent="0.25">
      <c r="D2030" s="190"/>
    </row>
    <row r="2031" spans="4:4" x14ac:dyDescent="0.25">
      <c r="D2031" s="190"/>
    </row>
    <row r="2032" spans="4:4" x14ac:dyDescent="0.25">
      <c r="D2032" s="190"/>
    </row>
    <row r="2033" spans="4:4" x14ac:dyDescent="0.25">
      <c r="D2033" s="190"/>
    </row>
    <row r="2034" spans="4:4" x14ac:dyDescent="0.25">
      <c r="D2034" s="190"/>
    </row>
    <row r="2035" spans="4:4" x14ac:dyDescent="0.25">
      <c r="D2035" s="190"/>
    </row>
    <row r="2036" spans="4:4" x14ac:dyDescent="0.25">
      <c r="D2036" s="190"/>
    </row>
    <row r="2037" spans="4:4" x14ac:dyDescent="0.25">
      <c r="D2037" s="190"/>
    </row>
    <row r="2038" spans="4:4" x14ac:dyDescent="0.25">
      <c r="D2038" s="190"/>
    </row>
    <row r="2039" spans="4:4" x14ac:dyDescent="0.25">
      <c r="D2039" s="190"/>
    </row>
    <row r="2040" spans="4:4" x14ac:dyDescent="0.25">
      <c r="D2040" s="190"/>
    </row>
    <row r="2041" spans="4:4" x14ac:dyDescent="0.25">
      <c r="D2041" s="190"/>
    </row>
    <row r="2042" spans="4:4" x14ac:dyDescent="0.25">
      <c r="D2042" s="190"/>
    </row>
    <row r="2043" spans="4:4" x14ac:dyDescent="0.25">
      <c r="D2043" s="190"/>
    </row>
    <row r="2044" spans="4:4" x14ac:dyDescent="0.25">
      <c r="D2044" s="190"/>
    </row>
    <row r="2045" spans="4:4" x14ac:dyDescent="0.25">
      <c r="D2045" s="190"/>
    </row>
    <row r="2046" spans="4:4" x14ac:dyDescent="0.25">
      <c r="D2046" s="190"/>
    </row>
    <row r="2047" spans="4:4" x14ac:dyDescent="0.25">
      <c r="D2047" s="190"/>
    </row>
    <row r="2048" spans="4:4" x14ac:dyDescent="0.25">
      <c r="D2048" s="190"/>
    </row>
    <row r="2049" spans="4:4" x14ac:dyDescent="0.25">
      <c r="D2049" s="190"/>
    </row>
    <row r="2050" spans="4:4" x14ac:dyDescent="0.25">
      <c r="D2050" s="190"/>
    </row>
    <row r="2051" spans="4:4" x14ac:dyDescent="0.25">
      <c r="D2051" s="190"/>
    </row>
    <row r="2052" spans="4:4" x14ac:dyDescent="0.25">
      <c r="D2052" s="190"/>
    </row>
    <row r="2053" spans="4:4" x14ac:dyDescent="0.25">
      <c r="D2053" s="190"/>
    </row>
    <row r="2054" spans="4:4" x14ac:dyDescent="0.25">
      <c r="D2054" s="190"/>
    </row>
    <row r="2055" spans="4:4" x14ac:dyDescent="0.25">
      <c r="D2055" s="190"/>
    </row>
    <row r="2056" spans="4:4" x14ac:dyDescent="0.25">
      <c r="D2056" s="190"/>
    </row>
    <row r="2057" spans="4:4" x14ac:dyDescent="0.25">
      <c r="D2057" s="190"/>
    </row>
    <row r="2058" spans="4:4" x14ac:dyDescent="0.25">
      <c r="D2058" s="190"/>
    </row>
    <row r="2059" spans="4:4" x14ac:dyDescent="0.25">
      <c r="D2059" s="190"/>
    </row>
    <row r="2060" spans="4:4" x14ac:dyDescent="0.25">
      <c r="D2060" s="190"/>
    </row>
    <row r="2061" spans="4:4" x14ac:dyDescent="0.25">
      <c r="D2061" s="190"/>
    </row>
    <row r="2062" spans="4:4" x14ac:dyDescent="0.25">
      <c r="D2062" s="190"/>
    </row>
    <row r="2063" spans="4:4" x14ac:dyDescent="0.25">
      <c r="D2063" s="190"/>
    </row>
    <row r="2064" spans="4:4" x14ac:dyDescent="0.25">
      <c r="D2064" s="190"/>
    </row>
    <row r="2065" spans="4:4" x14ac:dyDescent="0.25">
      <c r="D2065" s="190"/>
    </row>
    <row r="2066" spans="4:4" x14ac:dyDescent="0.25">
      <c r="D2066" s="190"/>
    </row>
    <row r="2067" spans="4:4" x14ac:dyDescent="0.25">
      <c r="D2067" s="190"/>
    </row>
    <row r="2068" spans="4:4" x14ac:dyDescent="0.25">
      <c r="D2068" s="190"/>
    </row>
    <row r="2069" spans="4:4" x14ac:dyDescent="0.25">
      <c r="D2069" s="190"/>
    </row>
    <row r="2070" spans="4:4" x14ac:dyDescent="0.25">
      <c r="D2070" s="190"/>
    </row>
    <row r="2071" spans="4:4" x14ac:dyDescent="0.25">
      <c r="D2071" s="190"/>
    </row>
    <row r="2072" spans="4:4" x14ac:dyDescent="0.25">
      <c r="D2072" s="190"/>
    </row>
    <row r="2073" spans="4:4" x14ac:dyDescent="0.25">
      <c r="D2073" s="190"/>
    </row>
    <row r="2074" spans="4:4" x14ac:dyDescent="0.25">
      <c r="D2074" s="190"/>
    </row>
    <row r="2075" spans="4:4" x14ac:dyDescent="0.25">
      <c r="D2075" s="190"/>
    </row>
    <row r="2076" spans="4:4" x14ac:dyDescent="0.25">
      <c r="D2076" s="190"/>
    </row>
    <row r="2077" spans="4:4" x14ac:dyDescent="0.25">
      <c r="D2077" s="190"/>
    </row>
    <row r="2078" spans="4:4" x14ac:dyDescent="0.25">
      <c r="D2078" s="190"/>
    </row>
    <row r="2079" spans="4:4" x14ac:dyDescent="0.25">
      <c r="D2079" s="190"/>
    </row>
    <row r="2080" spans="4:4" x14ac:dyDescent="0.25">
      <c r="D2080" s="190"/>
    </row>
    <row r="2081" spans="4:4" x14ac:dyDescent="0.25">
      <c r="D2081" s="190"/>
    </row>
    <row r="2082" spans="4:4" x14ac:dyDescent="0.25">
      <c r="D2082" s="190"/>
    </row>
    <row r="2083" spans="4:4" x14ac:dyDescent="0.25">
      <c r="D2083" s="190"/>
    </row>
    <row r="2084" spans="4:4" x14ac:dyDescent="0.25">
      <c r="D2084" s="190"/>
    </row>
    <row r="2085" spans="4:4" x14ac:dyDescent="0.25">
      <c r="D2085" s="190"/>
    </row>
    <row r="2086" spans="4:4" x14ac:dyDescent="0.25">
      <c r="D2086" s="190"/>
    </row>
    <row r="2087" spans="4:4" x14ac:dyDescent="0.25">
      <c r="D2087" s="190"/>
    </row>
    <row r="2088" spans="4:4" x14ac:dyDescent="0.25">
      <c r="D2088" s="190"/>
    </row>
    <row r="2089" spans="4:4" x14ac:dyDescent="0.25">
      <c r="D2089" s="190"/>
    </row>
    <row r="2090" spans="4:4" x14ac:dyDescent="0.25">
      <c r="D2090" s="190"/>
    </row>
    <row r="2091" spans="4:4" x14ac:dyDescent="0.25">
      <c r="D2091" s="190"/>
    </row>
    <row r="2092" spans="4:4" x14ac:dyDescent="0.25">
      <c r="D2092" s="190"/>
    </row>
    <row r="2093" spans="4:4" x14ac:dyDescent="0.25">
      <c r="D2093" s="190"/>
    </row>
    <row r="2094" spans="4:4" x14ac:dyDescent="0.25">
      <c r="D2094" s="190"/>
    </row>
    <row r="2095" spans="4:4" x14ac:dyDescent="0.25">
      <c r="D2095" s="190"/>
    </row>
    <row r="2096" spans="4:4" x14ac:dyDescent="0.25">
      <c r="D2096" s="190"/>
    </row>
    <row r="2097" spans="4:4" x14ac:dyDescent="0.25">
      <c r="D2097" s="190"/>
    </row>
    <row r="2098" spans="4:4" x14ac:dyDescent="0.25">
      <c r="D2098" s="190"/>
    </row>
    <row r="2099" spans="4:4" x14ac:dyDescent="0.25">
      <c r="D2099" s="190"/>
    </row>
    <row r="2100" spans="4:4" x14ac:dyDescent="0.25">
      <c r="D2100" s="190"/>
    </row>
    <row r="2101" spans="4:4" x14ac:dyDescent="0.25">
      <c r="D2101" s="190"/>
    </row>
    <row r="2102" spans="4:4" x14ac:dyDescent="0.25">
      <c r="D2102" s="190"/>
    </row>
    <row r="2103" spans="4:4" x14ac:dyDescent="0.25">
      <c r="D2103" s="190"/>
    </row>
    <row r="2104" spans="4:4" x14ac:dyDescent="0.25">
      <c r="D2104" s="190"/>
    </row>
    <row r="2105" spans="4:4" x14ac:dyDescent="0.25">
      <c r="D2105" s="190"/>
    </row>
    <row r="2106" spans="4:4" x14ac:dyDescent="0.25">
      <c r="D2106" s="190"/>
    </row>
    <row r="2107" spans="4:4" x14ac:dyDescent="0.25">
      <c r="D2107" s="190"/>
    </row>
    <row r="2108" spans="4:4" x14ac:dyDescent="0.25">
      <c r="D2108" s="190"/>
    </row>
    <row r="2109" spans="4:4" x14ac:dyDescent="0.25">
      <c r="D2109" s="190"/>
    </row>
    <row r="2110" spans="4:4" x14ac:dyDescent="0.25">
      <c r="D2110" s="190"/>
    </row>
    <row r="2111" spans="4:4" x14ac:dyDescent="0.25">
      <c r="D2111" s="190"/>
    </row>
    <row r="2112" spans="4:4" x14ac:dyDescent="0.25">
      <c r="D2112" s="190"/>
    </row>
    <row r="2113" spans="4:4" x14ac:dyDescent="0.25">
      <c r="D2113" s="190"/>
    </row>
    <row r="2114" spans="4:4" x14ac:dyDescent="0.25">
      <c r="D2114" s="190"/>
    </row>
    <row r="2115" spans="4:4" x14ac:dyDescent="0.25">
      <c r="D2115" s="190"/>
    </row>
    <row r="2116" spans="4:4" x14ac:dyDescent="0.25">
      <c r="D2116" s="190"/>
    </row>
    <row r="2117" spans="4:4" x14ac:dyDescent="0.25">
      <c r="D2117" s="190"/>
    </row>
    <row r="2118" spans="4:4" x14ac:dyDescent="0.25">
      <c r="D2118" s="190"/>
    </row>
    <row r="2119" spans="4:4" x14ac:dyDescent="0.25">
      <c r="D2119" s="190"/>
    </row>
    <row r="2120" spans="4:4" x14ac:dyDescent="0.25">
      <c r="D2120" s="190"/>
    </row>
    <row r="2121" spans="4:4" x14ac:dyDescent="0.25">
      <c r="D2121" s="190"/>
    </row>
    <row r="2122" spans="4:4" x14ac:dyDescent="0.25">
      <c r="D2122" s="190"/>
    </row>
    <row r="2123" spans="4:4" x14ac:dyDescent="0.25">
      <c r="D2123" s="190"/>
    </row>
    <row r="2124" spans="4:4" x14ac:dyDescent="0.25">
      <c r="D2124" s="190"/>
    </row>
    <row r="2125" spans="4:4" x14ac:dyDescent="0.25">
      <c r="D2125" s="190"/>
    </row>
    <row r="2126" spans="4:4" x14ac:dyDescent="0.25">
      <c r="D2126" s="190"/>
    </row>
    <row r="2127" spans="4:4" x14ac:dyDescent="0.25">
      <c r="D2127" s="190"/>
    </row>
    <row r="2128" spans="4:4" x14ac:dyDescent="0.25">
      <c r="D2128" s="190"/>
    </row>
    <row r="2129" spans="4:4" x14ac:dyDescent="0.25">
      <c r="D2129" s="190"/>
    </row>
    <row r="2130" spans="4:4" x14ac:dyDescent="0.25">
      <c r="D2130" s="190"/>
    </row>
    <row r="2131" spans="4:4" x14ac:dyDescent="0.25">
      <c r="D2131" s="190"/>
    </row>
    <row r="2132" spans="4:4" x14ac:dyDescent="0.25">
      <c r="D2132" s="190"/>
    </row>
    <row r="2133" spans="4:4" x14ac:dyDescent="0.25">
      <c r="D2133" s="190"/>
    </row>
    <row r="2134" spans="4:4" x14ac:dyDescent="0.25">
      <c r="D2134" s="190"/>
    </row>
    <row r="2135" spans="4:4" x14ac:dyDescent="0.25">
      <c r="D2135" s="190"/>
    </row>
    <row r="2136" spans="4:4" x14ac:dyDescent="0.25">
      <c r="D2136" s="190"/>
    </row>
    <row r="2137" spans="4:4" x14ac:dyDescent="0.25">
      <c r="D2137" s="190"/>
    </row>
    <row r="2138" spans="4:4" x14ac:dyDescent="0.25">
      <c r="D2138" s="190"/>
    </row>
    <row r="2139" spans="4:4" x14ac:dyDescent="0.25">
      <c r="D2139" s="190"/>
    </row>
    <row r="2140" spans="4:4" x14ac:dyDescent="0.25">
      <c r="D2140" s="190"/>
    </row>
    <row r="2141" spans="4:4" x14ac:dyDescent="0.25">
      <c r="D2141" s="190"/>
    </row>
    <row r="2142" spans="4:4" x14ac:dyDescent="0.25">
      <c r="D2142" s="190"/>
    </row>
    <row r="2143" spans="4:4" x14ac:dyDescent="0.25">
      <c r="D2143" s="190"/>
    </row>
    <row r="2144" spans="4:4" x14ac:dyDescent="0.25">
      <c r="D2144" s="190"/>
    </row>
    <row r="2145" spans="4:4" x14ac:dyDescent="0.25">
      <c r="D2145" s="190"/>
    </row>
    <row r="2146" spans="4:4" x14ac:dyDescent="0.25">
      <c r="D2146" s="190"/>
    </row>
    <row r="2147" spans="4:4" x14ac:dyDescent="0.25">
      <c r="D2147" s="190"/>
    </row>
    <row r="2148" spans="4:4" x14ac:dyDescent="0.25">
      <c r="D2148" s="190"/>
    </row>
    <row r="2149" spans="4:4" x14ac:dyDescent="0.25">
      <c r="D2149" s="190"/>
    </row>
    <row r="2150" spans="4:4" x14ac:dyDescent="0.25">
      <c r="D2150" s="190"/>
    </row>
    <row r="2151" spans="4:4" x14ac:dyDescent="0.25">
      <c r="D2151" s="190"/>
    </row>
    <row r="2152" spans="4:4" x14ac:dyDescent="0.25">
      <c r="D2152" s="190"/>
    </row>
    <row r="2153" spans="4:4" x14ac:dyDescent="0.25">
      <c r="D2153" s="190"/>
    </row>
    <row r="2154" spans="4:4" x14ac:dyDescent="0.25">
      <c r="D2154" s="190"/>
    </row>
    <row r="2155" spans="4:4" x14ac:dyDescent="0.25">
      <c r="D2155" s="190"/>
    </row>
    <row r="2156" spans="4:4" x14ac:dyDescent="0.25">
      <c r="D2156" s="190"/>
    </row>
    <row r="2157" spans="4:4" x14ac:dyDescent="0.25">
      <c r="D2157" s="190"/>
    </row>
    <row r="2158" spans="4:4" x14ac:dyDescent="0.25">
      <c r="D2158" s="190"/>
    </row>
    <row r="2159" spans="4:4" x14ac:dyDescent="0.25">
      <c r="D2159" s="190"/>
    </row>
    <row r="2160" spans="4:4" x14ac:dyDescent="0.25">
      <c r="D2160" s="190"/>
    </row>
    <row r="2161" spans="4:4" x14ac:dyDescent="0.25">
      <c r="D2161" s="190"/>
    </row>
    <row r="2162" spans="4:4" x14ac:dyDescent="0.25">
      <c r="D2162" s="190"/>
    </row>
    <row r="2163" spans="4:4" x14ac:dyDescent="0.25">
      <c r="D2163" s="190"/>
    </row>
    <row r="2164" spans="4:4" x14ac:dyDescent="0.25">
      <c r="D2164" s="190"/>
    </row>
    <row r="2165" spans="4:4" x14ac:dyDescent="0.25">
      <c r="D2165" s="190"/>
    </row>
    <row r="2166" spans="4:4" x14ac:dyDescent="0.25">
      <c r="D2166" s="190"/>
    </row>
    <row r="2167" spans="4:4" x14ac:dyDescent="0.25">
      <c r="D2167" s="190"/>
    </row>
    <row r="2168" spans="4:4" x14ac:dyDescent="0.25">
      <c r="D2168" s="190"/>
    </row>
    <row r="2169" spans="4:4" x14ac:dyDescent="0.25">
      <c r="D2169" s="190"/>
    </row>
    <row r="2170" spans="4:4" x14ac:dyDescent="0.25">
      <c r="D2170" s="190"/>
    </row>
    <row r="2171" spans="4:4" x14ac:dyDescent="0.25">
      <c r="D2171" s="190"/>
    </row>
    <row r="2172" spans="4:4" x14ac:dyDescent="0.25">
      <c r="D2172" s="190"/>
    </row>
    <row r="2173" spans="4:4" x14ac:dyDescent="0.25">
      <c r="D2173" s="190"/>
    </row>
    <row r="2174" spans="4:4" x14ac:dyDescent="0.25">
      <c r="D2174" s="190"/>
    </row>
    <row r="2175" spans="4:4" x14ac:dyDescent="0.25">
      <c r="D2175" s="190"/>
    </row>
    <row r="2176" spans="4:4" x14ac:dyDescent="0.25">
      <c r="D2176" s="190"/>
    </row>
    <row r="2177" spans="4:4" x14ac:dyDescent="0.25">
      <c r="D2177" s="190"/>
    </row>
    <row r="2178" spans="4:4" x14ac:dyDescent="0.25">
      <c r="D2178" s="190"/>
    </row>
    <row r="2179" spans="4:4" x14ac:dyDescent="0.25">
      <c r="D2179" s="190"/>
    </row>
    <row r="2180" spans="4:4" x14ac:dyDescent="0.25">
      <c r="D2180" s="190"/>
    </row>
    <row r="2181" spans="4:4" x14ac:dyDescent="0.25">
      <c r="D2181" s="190"/>
    </row>
    <row r="2182" spans="4:4" x14ac:dyDescent="0.25">
      <c r="D2182" s="190"/>
    </row>
    <row r="2183" spans="4:4" x14ac:dyDescent="0.25">
      <c r="D2183" s="190"/>
    </row>
    <row r="2184" spans="4:4" x14ac:dyDescent="0.25">
      <c r="D2184" s="190"/>
    </row>
    <row r="2185" spans="4:4" x14ac:dyDescent="0.25">
      <c r="D2185" s="190"/>
    </row>
    <row r="2186" spans="4:4" x14ac:dyDescent="0.25">
      <c r="D2186" s="190"/>
    </row>
    <row r="2187" spans="4:4" x14ac:dyDescent="0.25">
      <c r="D2187" s="190"/>
    </row>
    <row r="2188" spans="4:4" x14ac:dyDescent="0.25">
      <c r="D2188" s="190"/>
    </row>
    <row r="2189" spans="4:4" x14ac:dyDescent="0.25">
      <c r="D2189" s="190"/>
    </row>
    <row r="2190" spans="4:4" x14ac:dyDescent="0.25">
      <c r="D2190" s="190"/>
    </row>
    <row r="2191" spans="4:4" x14ac:dyDescent="0.25">
      <c r="D2191" s="190"/>
    </row>
    <row r="2192" spans="4:4" x14ac:dyDescent="0.25">
      <c r="D2192" s="190"/>
    </row>
    <row r="2193" spans="4:4" x14ac:dyDescent="0.25">
      <c r="D2193" s="190"/>
    </row>
    <row r="2194" spans="4:4" x14ac:dyDescent="0.25">
      <c r="D2194" s="190"/>
    </row>
    <row r="2195" spans="4:4" x14ac:dyDescent="0.25">
      <c r="D2195" s="190"/>
    </row>
    <row r="2196" spans="4:4" x14ac:dyDescent="0.25">
      <c r="D2196" s="190"/>
    </row>
    <row r="2197" spans="4:4" x14ac:dyDescent="0.25">
      <c r="D2197" s="190"/>
    </row>
    <row r="2198" spans="4:4" x14ac:dyDescent="0.25">
      <c r="D2198" s="190"/>
    </row>
    <row r="2199" spans="4:4" x14ac:dyDescent="0.25">
      <c r="D2199" s="190"/>
    </row>
    <row r="2200" spans="4:4" x14ac:dyDescent="0.25">
      <c r="D2200" s="190"/>
    </row>
    <row r="2201" spans="4:4" x14ac:dyDescent="0.25">
      <c r="D2201" s="190"/>
    </row>
    <row r="2202" spans="4:4" x14ac:dyDescent="0.25">
      <c r="D2202" s="190"/>
    </row>
    <row r="2203" spans="4:4" x14ac:dyDescent="0.25">
      <c r="D2203" s="190"/>
    </row>
    <row r="2204" spans="4:4" x14ac:dyDescent="0.25">
      <c r="D2204" s="190"/>
    </row>
    <row r="2205" spans="4:4" x14ac:dyDescent="0.25">
      <c r="D2205" s="190"/>
    </row>
    <row r="2206" spans="4:4" x14ac:dyDescent="0.25">
      <c r="D2206" s="190"/>
    </row>
    <row r="2207" spans="4:4" x14ac:dyDescent="0.25">
      <c r="D2207" s="190"/>
    </row>
    <row r="2208" spans="4:4" x14ac:dyDescent="0.25">
      <c r="D2208" s="190"/>
    </row>
    <row r="2209" spans="4:4" x14ac:dyDescent="0.25">
      <c r="D2209" s="190"/>
    </row>
    <row r="2210" spans="4:4" x14ac:dyDescent="0.25">
      <c r="D2210" s="190"/>
    </row>
    <row r="2211" spans="4:4" x14ac:dyDescent="0.25">
      <c r="D2211" s="190"/>
    </row>
    <row r="2212" spans="4:4" x14ac:dyDescent="0.25">
      <c r="D2212" s="190"/>
    </row>
    <row r="2213" spans="4:4" x14ac:dyDescent="0.25">
      <c r="D2213" s="190"/>
    </row>
    <row r="2214" spans="4:4" x14ac:dyDescent="0.25">
      <c r="D2214" s="190"/>
    </row>
    <row r="2215" spans="4:4" x14ac:dyDescent="0.25">
      <c r="D2215" s="190"/>
    </row>
    <row r="2216" spans="4:4" x14ac:dyDescent="0.25">
      <c r="D2216" s="190"/>
    </row>
    <row r="2217" spans="4:4" x14ac:dyDescent="0.25">
      <c r="D2217" s="190"/>
    </row>
    <row r="2218" spans="4:4" x14ac:dyDescent="0.25">
      <c r="D2218" s="190"/>
    </row>
    <row r="2219" spans="4:4" x14ac:dyDescent="0.25">
      <c r="D2219" s="190"/>
    </row>
    <row r="2220" spans="4:4" x14ac:dyDescent="0.25">
      <c r="D2220" s="190"/>
    </row>
    <row r="2221" spans="4:4" x14ac:dyDescent="0.25">
      <c r="D2221" s="190"/>
    </row>
    <row r="2222" spans="4:4" x14ac:dyDescent="0.25">
      <c r="D2222" s="190"/>
    </row>
    <row r="2223" spans="4:4" x14ac:dyDescent="0.25">
      <c r="D2223" s="190"/>
    </row>
    <row r="2224" spans="4:4" x14ac:dyDescent="0.25">
      <c r="D2224" s="190"/>
    </row>
    <row r="2225" spans="4:4" x14ac:dyDescent="0.25">
      <c r="D2225" s="190"/>
    </row>
    <row r="2226" spans="4:4" x14ac:dyDescent="0.25">
      <c r="D2226" s="190"/>
    </row>
    <row r="2227" spans="4:4" x14ac:dyDescent="0.25">
      <c r="D2227" s="190"/>
    </row>
    <row r="2228" spans="4:4" x14ac:dyDescent="0.25">
      <c r="D2228" s="190"/>
    </row>
    <row r="2229" spans="4:4" x14ac:dyDescent="0.25">
      <c r="D2229" s="190"/>
    </row>
    <row r="2230" spans="4:4" x14ac:dyDescent="0.25">
      <c r="D2230" s="190"/>
    </row>
    <row r="2231" spans="4:4" x14ac:dyDescent="0.25">
      <c r="D2231" s="190"/>
    </row>
    <row r="2232" spans="4:4" x14ac:dyDescent="0.25">
      <c r="D2232" s="190"/>
    </row>
    <row r="2233" spans="4:4" x14ac:dyDescent="0.25">
      <c r="D2233" s="190"/>
    </row>
    <row r="2234" spans="4:4" x14ac:dyDescent="0.25">
      <c r="D2234" s="190"/>
    </row>
    <row r="2235" spans="4:4" x14ac:dyDescent="0.25">
      <c r="D2235" s="190"/>
    </row>
    <row r="2236" spans="4:4" x14ac:dyDescent="0.25">
      <c r="D2236" s="190"/>
    </row>
    <row r="2237" spans="4:4" x14ac:dyDescent="0.25">
      <c r="D2237" s="190"/>
    </row>
    <row r="2238" spans="4:4" x14ac:dyDescent="0.25">
      <c r="D2238" s="190"/>
    </row>
    <row r="2239" spans="4:4" x14ac:dyDescent="0.25">
      <c r="D2239" s="190"/>
    </row>
    <row r="2240" spans="4:4" x14ac:dyDescent="0.25">
      <c r="D2240" s="190"/>
    </row>
    <row r="2241" spans="4:4" x14ac:dyDescent="0.25">
      <c r="D2241" s="190"/>
    </row>
    <row r="2242" spans="4:4" x14ac:dyDescent="0.25">
      <c r="D2242" s="190"/>
    </row>
    <row r="2243" spans="4:4" x14ac:dyDescent="0.25">
      <c r="D2243" s="190"/>
    </row>
    <row r="2244" spans="4:4" x14ac:dyDescent="0.25">
      <c r="D2244" s="190"/>
    </row>
    <row r="2245" spans="4:4" x14ac:dyDescent="0.25">
      <c r="D2245" s="190"/>
    </row>
    <row r="2246" spans="4:4" x14ac:dyDescent="0.25">
      <c r="D2246" s="190"/>
    </row>
    <row r="2247" spans="4:4" x14ac:dyDescent="0.25">
      <c r="D2247" s="190"/>
    </row>
    <row r="2248" spans="4:4" x14ac:dyDescent="0.25">
      <c r="D2248" s="190"/>
    </row>
    <row r="2249" spans="4:4" x14ac:dyDescent="0.25">
      <c r="D2249" s="190"/>
    </row>
    <row r="2250" spans="4:4" x14ac:dyDescent="0.25">
      <c r="D2250" s="190"/>
    </row>
    <row r="2251" spans="4:4" x14ac:dyDescent="0.25">
      <c r="D2251" s="190"/>
    </row>
    <row r="2252" spans="4:4" x14ac:dyDescent="0.25">
      <c r="D2252" s="190"/>
    </row>
    <row r="2253" spans="4:4" x14ac:dyDescent="0.25">
      <c r="D2253" s="190"/>
    </row>
    <row r="2254" spans="4:4" x14ac:dyDescent="0.25">
      <c r="D2254" s="190"/>
    </row>
    <row r="2255" spans="4:4" x14ac:dyDescent="0.25">
      <c r="D2255" s="190"/>
    </row>
    <row r="2256" spans="4:4" x14ac:dyDescent="0.25">
      <c r="D2256" s="190"/>
    </row>
    <row r="2257" spans="4:4" x14ac:dyDescent="0.25">
      <c r="D2257" s="190"/>
    </row>
    <row r="2258" spans="4:4" x14ac:dyDescent="0.25">
      <c r="D2258" s="190"/>
    </row>
    <row r="2259" spans="4:4" x14ac:dyDescent="0.25">
      <c r="D2259" s="190"/>
    </row>
    <row r="2260" spans="4:4" x14ac:dyDescent="0.25">
      <c r="D2260" s="190"/>
    </row>
    <row r="2261" spans="4:4" x14ac:dyDescent="0.25">
      <c r="D2261" s="190"/>
    </row>
    <row r="2262" spans="4:4" x14ac:dyDescent="0.25">
      <c r="D2262" s="190"/>
    </row>
    <row r="2263" spans="4:4" x14ac:dyDescent="0.25">
      <c r="D2263" s="190"/>
    </row>
    <row r="2264" spans="4:4" x14ac:dyDescent="0.25">
      <c r="D2264" s="190"/>
    </row>
    <row r="2265" spans="4:4" x14ac:dyDescent="0.25">
      <c r="D2265" s="190"/>
    </row>
    <row r="2266" spans="4:4" x14ac:dyDescent="0.25">
      <c r="D2266" s="190"/>
    </row>
    <row r="2267" spans="4:4" x14ac:dyDescent="0.25">
      <c r="D2267" s="190"/>
    </row>
    <row r="2268" spans="4:4" x14ac:dyDescent="0.25">
      <c r="D2268" s="190"/>
    </row>
    <row r="2269" spans="4:4" x14ac:dyDescent="0.25">
      <c r="D2269" s="190"/>
    </row>
    <row r="2270" spans="4:4" x14ac:dyDescent="0.25">
      <c r="D2270" s="190"/>
    </row>
    <row r="2271" spans="4:4" x14ac:dyDescent="0.25">
      <c r="D2271" s="190"/>
    </row>
    <row r="2272" spans="4:4" x14ac:dyDescent="0.25">
      <c r="D2272" s="190"/>
    </row>
    <row r="2273" spans="4:4" x14ac:dyDescent="0.25">
      <c r="D2273" s="190"/>
    </row>
    <row r="2274" spans="4:4" x14ac:dyDescent="0.25">
      <c r="D2274" s="190"/>
    </row>
    <row r="2275" spans="4:4" x14ac:dyDescent="0.25">
      <c r="D2275" s="190"/>
    </row>
    <row r="2276" spans="4:4" x14ac:dyDescent="0.25">
      <c r="D2276" s="190"/>
    </row>
    <row r="2277" spans="4:4" x14ac:dyDescent="0.25">
      <c r="D2277" s="190"/>
    </row>
    <row r="2278" spans="4:4" x14ac:dyDescent="0.25">
      <c r="D2278" s="190"/>
    </row>
    <row r="2279" spans="4:4" x14ac:dyDescent="0.25">
      <c r="D2279" s="190"/>
    </row>
    <row r="2280" spans="4:4" x14ac:dyDescent="0.25">
      <c r="D2280" s="190"/>
    </row>
    <row r="2281" spans="4:4" x14ac:dyDescent="0.25">
      <c r="D2281" s="190"/>
    </row>
    <row r="2282" spans="4:4" x14ac:dyDescent="0.25">
      <c r="D2282" s="190"/>
    </row>
    <row r="2283" spans="4:4" x14ac:dyDescent="0.25">
      <c r="D2283" s="190"/>
    </row>
    <row r="2284" spans="4:4" x14ac:dyDescent="0.25">
      <c r="D2284" s="190"/>
    </row>
    <row r="2285" spans="4:4" x14ac:dyDescent="0.25">
      <c r="D2285" s="190"/>
    </row>
    <row r="2286" spans="4:4" x14ac:dyDescent="0.25">
      <c r="D2286" s="190"/>
    </row>
    <row r="2287" spans="4:4" x14ac:dyDescent="0.25">
      <c r="D2287" s="190"/>
    </row>
    <row r="2288" spans="4:4" x14ac:dyDescent="0.25">
      <c r="D2288" s="190"/>
    </row>
    <row r="2289" spans="4:4" x14ac:dyDescent="0.25">
      <c r="D2289" s="190"/>
    </row>
    <row r="2290" spans="4:4" x14ac:dyDescent="0.25">
      <c r="D2290" s="190"/>
    </row>
    <row r="2291" spans="4:4" x14ac:dyDescent="0.25">
      <c r="D2291" s="190"/>
    </row>
    <row r="2292" spans="4:4" x14ac:dyDescent="0.25">
      <c r="D2292" s="190"/>
    </row>
    <row r="2293" spans="4:4" x14ac:dyDescent="0.25">
      <c r="D2293" s="190"/>
    </row>
    <row r="2294" spans="4:4" x14ac:dyDescent="0.25">
      <c r="D2294" s="190"/>
    </row>
    <row r="2295" spans="4:4" x14ac:dyDescent="0.25">
      <c r="D2295" s="190"/>
    </row>
    <row r="2296" spans="4:4" x14ac:dyDescent="0.25">
      <c r="D2296" s="190"/>
    </row>
    <row r="2297" spans="4:4" x14ac:dyDescent="0.25">
      <c r="D2297" s="190"/>
    </row>
    <row r="2298" spans="4:4" x14ac:dyDescent="0.25">
      <c r="D2298" s="190"/>
    </row>
    <row r="2299" spans="4:4" x14ac:dyDescent="0.25">
      <c r="D2299" s="190"/>
    </row>
    <row r="2300" spans="4:4" x14ac:dyDescent="0.25">
      <c r="D2300" s="190"/>
    </row>
    <row r="2301" spans="4:4" x14ac:dyDescent="0.25">
      <c r="D2301" s="190"/>
    </row>
    <row r="2302" spans="4:4" x14ac:dyDescent="0.25">
      <c r="D2302" s="190"/>
    </row>
    <row r="2303" spans="4:4" x14ac:dyDescent="0.25">
      <c r="D2303" s="190"/>
    </row>
    <row r="2304" spans="4:4" x14ac:dyDescent="0.25">
      <c r="D2304" s="190"/>
    </row>
    <row r="2305" spans="4:4" x14ac:dyDescent="0.25">
      <c r="D2305" s="190"/>
    </row>
    <row r="2306" spans="4:4" x14ac:dyDescent="0.25">
      <c r="D2306" s="190"/>
    </row>
    <row r="2307" spans="4:4" x14ac:dyDescent="0.25">
      <c r="D2307" s="190"/>
    </row>
    <row r="2308" spans="4:4" x14ac:dyDescent="0.25">
      <c r="D2308" s="190"/>
    </row>
    <row r="2309" spans="4:4" x14ac:dyDescent="0.25">
      <c r="D2309" s="190"/>
    </row>
    <row r="2310" spans="4:4" x14ac:dyDescent="0.25">
      <c r="D2310" s="190"/>
    </row>
    <row r="2311" spans="4:4" x14ac:dyDescent="0.25">
      <c r="D2311" s="190"/>
    </row>
    <row r="2312" spans="4:4" x14ac:dyDescent="0.25">
      <c r="D2312" s="190"/>
    </row>
    <row r="2313" spans="4:4" x14ac:dyDescent="0.25">
      <c r="D2313" s="190"/>
    </row>
    <row r="2314" spans="4:4" x14ac:dyDescent="0.25">
      <c r="D2314" s="190"/>
    </row>
    <row r="2315" spans="4:4" x14ac:dyDescent="0.25">
      <c r="D2315" s="190"/>
    </row>
    <row r="2316" spans="4:4" x14ac:dyDescent="0.25">
      <c r="D2316" s="190"/>
    </row>
    <row r="2317" spans="4:4" x14ac:dyDescent="0.25">
      <c r="D2317" s="190"/>
    </row>
    <row r="2318" spans="4:4" x14ac:dyDescent="0.25">
      <c r="D2318" s="190"/>
    </row>
    <row r="2319" spans="4:4" x14ac:dyDescent="0.25">
      <c r="D2319" s="190"/>
    </row>
    <row r="2320" spans="4:4" x14ac:dyDescent="0.25">
      <c r="D2320" s="190"/>
    </row>
    <row r="2321" spans="4:4" x14ac:dyDescent="0.25">
      <c r="D2321" s="190"/>
    </row>
    <row r="2322" spans="4:4" x14ac:dyDescent="0.25">
      <c r="D2322" s="190"/>
    </row>
    <row r="2323" spans="4:4" x14ac:dyDescent="0.25">
      <c r="D2323" s="190"/>
    </row>
    <row r="2324" spans="4:4" x14ac:dyDescent="0.25">
      <c r="D2324" s="190"/>
    </row>
    <row r="2325" spans="4:4" x14ac:dyDescent="0.25">
      <c r="D2325" s="190"/>
    </row>
    <row r="2326" spans="4:4" x14ac:dyDescent="0.25">
      <c r="D2326" s="190"/>
    </row>
    <row r="2327" spans="4:4" x14ac:dyDescent="0.25">
      <c r="D2327" s="190"/>
    </row>
    <row r="2328" spans="4:4" x14ac:dyDescent="0.25">
      <c r="D2328" s="190"/>
    </row>
    <row r="2329" spans="4:4" x14ac:dyDescent="0.25">
      <c r="D2329" s="190"/>
    </row>
    <row r="2330" spans="4:4" x14ac:dyDescent="0.25">
      <c r="D2330" s="190"/>
    </row>
    <row r="2331" spans="4:4" x14ac:dyDescent="0.25">
      <c r="D2331" s="190"/>
    </row>
    <row r="2332" spans="4:4" x14ac:dyDescent="0.25">
      <c r="D2332" s="190"/>
    </row>
    <row r="2333" spans="4:4" x14ac:dyDescent="0.25">
      <c r="D2333" s="190"/>
    </row>
    <row r="2334" spans="4:4" x14ac:dyDescent="0.25">
      <c r="D2334" s="190"/>
    </row>
    <row r="2335" spans="4:4" x14ac:dyDescent="0.25">
      <c r="D2335" s="190"/>
    </row>
    <row r="2336" spans="4:4" x14ac:dyDescent="0.25">
      <c r="D2336" s="190"/>
    </row>
    <row r="2337" spans="4:4" x14ac:dyDescent="0.25">
      <c r="D2337" s="190"/>
    </row>
    <row r="2338" spans="4:4" x14ac:dyDescent="0.25">
      <c r="D2338" s="190"/>
    </row>
    <row r="2339" spans="4:4" x14ac:dyDescent="0.25">
      <c r="D2339" s="190"/>
    </row>
    <row r="2340" spans="4:4" x14ac:dyDescent="0.25">
      <c r="D2340" s="190"/>
    </row>
    <row r="2341" spans="4:4" x14ac:dyDescent="0.25">
      <c r="D2341" s="190"/>
    </row>
    <row r="2342" spans="4:4" x14ac:dyDescent="0.25">
      <c r="D2342" s="190"/>
    </row>
    <row r="2343" spans="4:4" x14ac:dyDescent="0.25">
      <c r="D2343" s="190"/>
    </row>
    <row r="2344" spans="4:4" x14ac:dyDescent="0.25">
      <c r="D2344" s="190"/>
    </row>
    <row r="2345" spans="4:4" x14ac:dyDescent="0.25">
      <c r="D2345" s="190"/>
    </row>
    <row r="2346" spans="4:4" x14ac:dyDescent="0.25">
      <c r="D2346" s="190"/>
    </row>
    <row r="2347" spans="4:4" x14ac:dyDescent="0.25">
      <c r="D2347" s="190"/>
    </row>
    <row r="2348" spans="4:4" x14ac:dyDescent="0.25">
      <c r="D2348" s="190"/>
    </row>
    <row r="2349" spans="4:4" x14ac:dyDescent="0.25">
      <c r="D2349" s="190"/>
    </row>
    <row r="2350" spans="4:4" x14ac:dyDescent="0.25">
      <c r="D2350" s="190"/>
    </row>
    <row r="2351" spans="4:4" x14ac:dyDescent="0.25">
      <c r="D2351" s="190"/>
    </row>
    <row r="2352" spans="4:4" x14ac:dyDescent="0.25">
      <c r="D2352" s="190"/>
    </row>
    <row r="2353" spans="4:4" x14ac:dyDescent="0.25">
      <c r="D2353" s="190"/>
    </row>
    <row r="2354" spans="4:4" x14ac:dyDescent="0.25">
      <c r="D2354" s="190"/>
    </row>
    <row r="2355" spans="4:4" x14ac:dyDescent="0.25">
      <c r="D2355" s="190"/>
    </row>
    <row r="2356" spans="4:4" x14ac:dyDescent="0.25">
      <c r="D2356" s="190"/>
    </row>
    <row r="2357" spans="4:4" x14ac:dyDescent="0.25">
      <c r="D2357" s="190"/>
    </row>
    <row r="2358" spans="4:4" x14ac:dyDescent="0.25">
      <c r="D2358" s="190"/>
    </row>
    <row r="2359" spans="4:4" x14ac:dyDescent="0.25">
      <c r="D2359" s="190"/>
    </row>
    <row r="2360" spans="4:4" x14ac:dyDescent="0.25">
      <c r="D2360" s="190"/>
    </row>
    <row r="2361" spans="4:4" x14ac:dyDescent="0.25">
      <c r="D2361" s="190"/>
    </row>
    <row r="2362" spans="4:4" x14ac:dyDescent="0.25">
      <c r="D2362" s="190"/>
    </row>
    <row r="2363" spans="4:4" x14ac:dyDescent="0.25">
      <c r="D2363" s="190"/>
    </row>
    <row r="2364" spans="4:4" x14ac:dyDescent="0.25">
      <c r="D2364" s="190"/>
    </row>
    <row r="2365" spans="4:4" x14ac:dyDescent="0.25">
      <c r="D2365" s="190"/>
    </row>
    <row r="2366" spans="4:4" x14ac:dyDescent="0.25">
      <c r="D2366" s="190"/>
    </row>
    <row r="2367" spans="4:4" x14ac:dyDescent="0.25">
      <c r="D2367" s="190"/>
    </row>
    <row r="2368" spans="4:4" x14ac:dyDescent="0.25">
      <c r="D2368" s="190"/>
    </row>
    <row r="2369" spans="4:4" x14ac:dyDescent="0.25">
      <c r="D2369" s="190"/>
    </row>
    <row r="2370" spans="4:4" x14ac:dyDescent="0.25">
      <c r="D2370" s="190"/>
    </row>
    <row r="2371" spans="4:4" x14ac:dyDescent="0.25">
      <c r="D2371" s="190"/>
    </row>
    <row r="2372" spans="4:4" x14ac:dyDescent="0.25">
      <c r="D2372" s="190"/>
    </row>
    <row r="2373" spans="4:4" x14ac:dyDescent="0.25">
      <c r="D2373" s="190"/>
    </row>
    <row r="2374" spans="4:4" x14ac:dyDescent="0.25">
      <c r="D2374" s="190"/>
    </row>
    <row r="2375" spans="4:4" x14ac:dyDescent="0.25">
      <c r="D2375" s="190"/>
    </row>
    <row r="2376" spans="4:4" x14ac:dyDescent="0.25">
      <c r="D2376" s="190"/>
    </row>
    <row r="2377" spans="4:4" x14ac:dyDescent="0.25">
      <c r="D2377" s="190"/>
    </row>
    <row r="2378" spans="4:4" x14ac:dyDescent="0.25">
      <c r="D2378" s="190"/>
    </row>
    <row r="2379" spans="4:4" x14ac:dyDescent="0.25">
      <c r="D2379" s="190"/>
    </row>
    <row r="2380" spans="4:4" x14ac:dyDescent="0.25">
      <c r="D2380" s="190"/>
    </row>
    <row r="2381" spans="4:4" x14ac:dyDescent="0.25">
      <c r="D2381" s="190"/>
    </row>
    <row r="2382" spans="4:4" x14ac:dyDescent="0.25">
      <c r="D2382" s="190"/>
    </row>
    <row r="2383" spans="4:4" x14ac:dyDescent="0.25">
      <c r="D2383" s="190"/>
    </row>
    <row r="2384" spans="4:4" x14ac:dyDescent="0.25">
      <c r="D2384" s="190"/>
    </row>
    <row r="2385" spans="4:4" x14ac:dyDescent="0.25">
      <c r="D2385" s="190"/>
    </row>
    <row r="2386" spans="4:4" x14ac:dyDescent="0.25">
      <c r="D2386" s="190"/>
    </row>
    <row r="2387" spans="4:4" x14ac:dyDescent="0.25">
      <c r="D2387" s="190"/>
    </row>
    <row r="2388" spans="4:4" x14ac:dyDescent="0.25">
      <c r="D2388" s="190"/>
    </row>
    <row r="2389" spans="4:4" x14ac:dyDescent="0.25">
      <c r="D2389" s="190"/>
    </row>
    <row r="2390" spans="4:4" x14ac:dyDescent="0.25">
      <c r="D2390" s="190"/>
    </row>
    <row r="2391" spans="4:4" x14ac:dyDescent="0.25">
      <c r="D2391" s="190"/>
    </row>
    <row r="2392" spans="4:4" x14ac:dyDescent="0.25">
      <c r="D2392" s="190"/>
    </row>
    <row r="2393" spans="4:4" x14ac:dyDescent="0.25">
      <c r="D2393" s="190"/>
    </row>
    <row r="2394" spans="4:4" x14ac:dyDescent="0.25">
      <c r="D2394" s="190"/>
    </row>
    <row r="2395" spans="4:4" x14ac:dyDescent="0.25">
      <c r="D2395" s="190"/>
    </row>
    <row r="2396" spans="4:4" x14ac:dyDescent="0.25">
      <c r="D2396" s="190"/>
    </row>
    <row r="2397" spans="4:4" x14ac:dyDescent="0.25">
      <c r="D2397" s="190"/>
    </row>
    <row r="2398" spans="4:4" x14ac:dyDescent="0.25">
      <c r="D2398" s="190"/>
    </row>
    <row r="2399" spans="4:4" x14ac:dyDescent="0.25">
      <c r="D2399" s="190"/>
    </row>
    <row r="2400" spans="4:4" x14ac:dyDescent="0.25">
      <c r="D2400" s="190"/>
    </row>
    <row r="2401" spans="4:4" x14ac:dyDescent="0.25">
      <c r="D2401" s="190"/>
    </row>
    <row r="2402" spans="4:4" x14ac:dyDescent="0.25">
      <c r="D2402" s="190"/>
    </row>
    <row r="2403" spans="4:4" x14ac:dyDescent="0.25">
      <c r="D2403" s="190"/>
    </row>
    <row r="2404" spans="4:4" x14ac:dyDescent="0.25">
      <c r="D2404" s="190"/>
    </row>
    <row r="2405" spans="4:4" x14ac:dyDescent="0.25">
      <c r="D2405" s="190"/>
    </row>
    <row r="2406" spans="4:4" x14ac:dyDescent="0.25">
      <c r="D2406" s="190"/>
    </row>
    <row r="2407" spans="4:4" x14ac:dyDescent="0.25">
      <c r="D2407" s="190"/>
    </row>
    <row r="2408" spans="4:4" x14ac:dyDescent="0.25">
      <c r="D2408" s="190"/>
    </row>
    <row r="2409" spans="4:4" x14ac:dyDescent="0.25">
      <c r="D2409" s="190"/>
    </row>
    <row r="2410" spans="4:4" x14ac:dyDescent="0.25">
      <c r="D2410" s="190"/>
    </row>
    <row r="2411" spans="4:4" x14ac:dyDescent="0.25">
      <c r="D2411" s="190"/>
    </row>
    <row r="2412" spans="4:4" x14ac:dyDescent="0.25">
      <c r="D2412" s="190"/>
    </row>
    <row r="2413" spans="4:4" x14ac:dyDescent="0.25">
      <c r="D2413" s="190"/>
    </row>
    <row r="2414" spans="4:4" x14ac:dyDescent="0.25">
      <c r="D2414" s="190"/>
    </row>
    <row r="2415" spans="4:4" x14ac:dyDescent="0.25">
      <c r="D2415" s="190"/>
    </row>
    <row r="2416" spans="4:4" x14ac:dyDescent="0.25">
      <c r="D2416" s="190"/>
    </row>
    <row r="2417" spans="4:4" x14ac:dyDescent="0.25">
      <c r="D2417" s="190"/>
    </row>
    <row r="2418" spans="4:4" x14ac:dyDescent="0.25">
      <c r="D2418" s="190"/>
    </row>
    <row r="2419" spans="4:4" x14ac:dyDescent="0.25">
      <c r="D2419" s="190"/>
    </row>
    <row r="2420" spans="4:4" x14ac:dyDescent="0.25">
      <c r="D2420" s="190"/>
    </row>
    <row r="2421" spans="4:4" x14ac:dyDescent="0.25">
      <c r="D2421" s="190"/>
    </row>
    <row r="2422" spans="4:4" x14ac:dyDescent="0.25">
      <c r="D2422" s="190"/>
    </row>
    <row r="2423" spans="4:4" x14ac:dyDescent="0.25">
      <c r="D2423" s="190"/>
    </row>
    <row r="2424" spans="4:4" x14ac:dyDescent="0.25">
      <c r="D2424" s="190"/>
    </row>
    <row r="2425" spans="4:4" x14ac:dyDescent="0.25">
      <c r="D2425" s="190"/>
    </row>
    <row r="2426" spans="4:4" x14ac:dyDescent="0.25">
      <c r="D2426" s="190"/>
    </row>
    <row r="2427" spans="4:4" x14ac:dyDescent="0.25">
      <c r="D2427" s="190"/>
    </row>
    <row r="2428" spans="4:4" x14ac:dyDescent="0.25">
      <c r="D2428" s="190"/>
    </row>
    <row r="2429" spans="4:4" x14ac:dyDescent="0.25">
      <c r="D2429" s="190"/>
    </row>
    <row r="2430" spans="4:4" x14ac:dyDescent="0.25">
      <c r="D2430" s="190"/>
    </row>
    <row r="2431" spans="4:4" x14ac:dyDescent="0.25">
      <c r="D2431" s="190"/>
    </row>
    <row r="2432" spans="4:4" x14ac:dyDescent="0.25">
      <c r="D2432" s="190"/>
    </row>
    <row r="2433" spans="4:4" x14ac:dyDescent="0.25">
      <c r="D2433" s="190"/>
    </row>
    <row r="2434" spans="4:4" x14ac:dyDescent="0.25">
      <c r="D2434" s="190"/>
    </row>
    <row r="2435" spans="4:4" x14ac:dyDescent="0.25">
      <c r="D2435" s="190"/>
    </row>
    <row r="2436" spans="4:4" x14ac:dyDescent="0.25">
      <c r="D2436" s="190"/>
    </row>
    <row r="2437" spans="4:4" x14ac:dyDescent="0.25">
      <c r="D2437" s="190"/>
    </row>
    <row r="2438" spans="4:4" x14ac:dyDescent="0.25">
      <c r="D2438" s="190"/>
    </row>
    <row r="2439" spans="4:4" x14ac:dyDescent="0.25">
      <c r="D2439" s="190"/>
    </row>
    <row r="2440" spans="4:4" x14ac:dyDescent="0.25">
      <c r="D2440" s="190"/>
    </row>
    <row r="2441" spans="4:4" x14ac:dyDescent="0.25">
      <c r="D2441" s="190"/>
    </row>
    <row r="2442" spans="4:4" x14ac:dyDescent="0.25">
      <c r="D2442" s="190"/>
    </row>
    <row r="2443" spans="4:4" x14ac:dyDescent="0.25">
      <c r="D2443" s="190"/>
    </row>
    <row r="2444" spans="4:4" x14ac:dyDescent="0.25">
      <c r="D2444" s="190"/>
    </row>
    <row r="2445" spans="4:4" x14ac:dyDescent="0.25">
      <c r="D2445" s="190"/>
    </row>
    <row r="2446" spans="4:4" x14ac:dyDescent="0.25">
      <c r="D2446" s="190"/>
    </row>
    <row r="2447" spans="4:4" x14ac:dyDescent="0.25">
      <c r="D2447" s="190"/>
    </row>
    <row r="2448" spans="4:4" x14ac:dyDescent="0.25">
      <c r="D2448" s="190"/>
    </row>
    <row r="2449" spans="4:4" x14ac:dyDescent="0.25">
      <c r="D2449" s="190"/>
    </row>
    <row r="2450" spans="4:4" x14ac:dyDescent="0.25">
      <c r="D2450" s="190"/>
    </row>
    <row r="2451" spans="4:4" x14ac:dyDescent="0.25">
      <c r="D2451" s="190"/>
    </row>
    <row r="2452" spans="4:4" x14ac:dyDescent="0.25">
      <c r="D2452" s="190"/>
    </row>
    <row r="2453" spans="4:4" x14ac:dyDescent="0.25">
      <c r="D2453" s="190"/>
    </row>
    <row r="2454" spans="4:4" x14ac:dyDescent="0.25">
      <c r="D2454" s="190"/>
    </row>
    <row r="2455" spans="4:4" x14ac:dyDescent="0.25">
      <c r="D2455" s="190"/>
    </row>
    <row r="2456" spans="4:4" x14ac:dyDescent="0.25">
      <c r="D2456" s="190"/>
    </row>
    <row r="2457" spans="4:4" x14ac:dyDescent="0.25">
      <c r="D2457" s="190"/>
    </row>
    <row r="2458" spans="4:4" x14ac:dyDescent="0.25">
      <c r="D2458" s="190"/>
    </row>
    <row r="2459" spans="4:4" x14ac:dyDescent="0.25">
      <c r="D2459" s="190"/>
    </row>
    <row r="2460" spans="4:4" x14ac:dyDescent="0.25">
      <c r="D2460" s="190"/>
    </row>
    <row r="2461" spans="4:4" x14ac:dyDescent="0.25">
      <c r="D2461" s="190"/>
    </row>
    <row r="2462" spans="4:4" x14ac:dyDescent="0.25">
      <c r="D2462" s="190"/>
    </row>
    <row r="2463" spans="4:4" x14ac:dyDescent="0.25">
      <c r="D2463" s="190"/>
    </row>
    <row r="2464" spans="4:4" x14ac:dyDescent="0.25">
      <c r="D2464" s="190"/>
    </row>
    <row r="2465" spans="4:4" x14ac:dyDescent="0.25">
      <c r="D2465" s="190"/>
    </row>
    <row r="2466" spans="4:4" x14ac:dyDescent="0.25">
      <c r="D2466" s="190"/>
    </row>
    <row r="2467" spans="4:4" x14ac:dyDescent="0.25">
      <c r="D2467" s="190"/>
    </row>
    <row r="2468" spans="4:4" x14ac:dyDescent="0.25">
      <c r="D2468" s="190"/>
    </row>
    <row r="2469" spans="4:4" x14ac:dyDescent="0.25">
      <c r="D2469" s="190"/>
    </row>
    <row r="2470" spans="4:4" x14ac:dyDescent="0.25">
      <c r="D2470" s="190"/>
    </row>
    <row r="2471" spans="4:4" x14ac:dyDescent="0.25">
      <c r="D2471" s="190"/>
    </row>
    <row r="2472" spans="4:4" x14ac:dyDescent="0.25">
      <c r="D2472" s="190"/>
    </row>
    <row r="2473" spans="4:4" x14ac:dyDescent="0.25">
      <c r="D2473" s="190"/>
    </row>
    <row r="2474" spans="4:4" x14ac:dyDescent="0.25">
      <c r="D2474" s="190"/>
    </row>
    <row r="2475" spans="4:4" x14ac:dyDescent="0.25">
      <c r="D2475" s="190"/>
    </row>
    <row r="2476" spans="4:4" x14ac:dyDescent="0.25">
      <c r="D2476" s="190"/>
    </row>
    <row r="2477" spans="4:4" x14ac:dyDescent="0.25">
      <c r="D2477" s="190"/>
    </row>
    <row r="2478" spans="4:4" x14ac:dyDescent="0.25">
      <c r="D2478" s="190"/>
    </row>
    <row r="2479" spans="4:4" x14ac:dyDescent="0.25">
      <c r="D2479" s="190"/>
    </row>
    <row r="2480" spans="4:4" x14ac:dyDescent="0.25">
      <c r="D2480" s="190"/>
    </row>
    <row r="2481" spans="4:4" x14ac:dyDescent="0.25">
      <c r="D2481" s="190"/>
    </row>
    <row r="2482" spans="4:4" x14ac:dyDescent="0.25">
      <c r="D2482" s="190"/>
    </row>
    <row r="2483" spans="4:4" x14ac:dyDescent="0.25">
      <c r="D2483" s="190"/>
    </row>
    <row r="2484" spans="4:4" x14ac:dyDescent="0.25">
      <c r="D2484" s="190"/>
    </row>
    <row r="2485" spans="4:4" x14ac:dyDescent="0.25">
      <c r="D2485" s="190"/>
    </row>
    <row r="2486" spans="4:4" x14ac:dyDescent="0.25">
      <c r="D2486" s="190"/>
    </row>
    <row r="2487" spans="4:4" x14ac:dyDescent="0.25">
      <c r="D2487" s="190"/>
    </row>
    <row r="2488" spans="4:4" x14ac:dyDescent="0.25">
      <c r="D2488" s="190"/>
    </row>
    <row r="2489" spans="4:4" x14ac:dyDescent="0.25">
      <c r="D2489" s="190"/>
    </row>
    <row r="2490" spans="4:4" x14ac:dyDescent="0.25">
      <c r="D2490" s="190"/>
    </row>
    <row r="2491" spans="4:4" x14ac:dyDescent="0.25">
      <c r="D2491" s="190"/>
    </row>
    <row r="2492" spans="4:4" x14ac:dyDescent="0.25">
      <c r="D2492" s="190"/>
    </row>
    <row r="2493" spans="4:4" x14ac:dyDescent="0.25">
      <c r="D2493" s="190"/>
    </row>
    <row r="2494" spans="4:4" x14ac:dyDescent="0.25">
      <c r="D2494" s="190"/>
    </row>
    <row r="2495" spans="4:4" x14ac:dyDescent="0.25">
      <c r="D2495" s="190"/>
    </row>
    <row r="2496" spans="4:4" x14ac:dyDescent="0.25">
      <c r="D2496" s="190"/>
    </row>
    <row r="2497" spans="4:4" x14ac:dyDescent="0.25">
      <c r="D2497" s="190"/>
    </row>
    <row r="2498" spans="4:4" x14ac:dyDescent="0.25">
      <c r="D2498" s="190"/>
    </row>
    <row r="2499" spans="4:4" x14ac:dyDescent="0.25">
      <c r="D2499" s="190"/>
    </row>
    <row r="2500" spans="4:4" x14ac:dyDescent="0.25">
      <c r="D2500" s="190"/>
    </row>
    <row r="2501" spans="4:4" x14ac:dyDescent="0.25">
      <c r="D2501" s="190"/>
    </row>
    <row r="2502" spans="4:4" x14ac:dyDescent="0.25">
      <c r="D2502" s="190"/>
    </row>
    <row r="2503" spans="4:4" x14ac:dyDescent="0.25">
      <c r="D2503" s="190"/>
    </row>
    <row r="2504" spans="4:4" x14ac:dyDescent="0.25">
      <c r="D2504" s="190"/>
    </row>
    <row r="2505" spans="4:4" x14ac:dyDescent="0.25">
      <c r="D2505" s="190"/>
    </row>
    <row r="2506" spans="4:4" x14ac:dyDescent="0.25">
      <c r="D2506" s="190"/>
    </row>
    <row r="2507" spans="4:4" x14ac:dyDescent="0.25">
      <c r="D2507" s="190"/>
    </row>
    <row r="2508" spans="4:4" x14ac:dyDescent="0.25">
      <c r="D2508" s="190"/>
    </row>
    <row r="2509" spans="4:4" x14ac:dyDescent="0.25">
      <c r="D2509" s="190"/>
    </row>
    <row r="2510" spans="4:4" x14ac:dyDescent="0.25">
      <c r="D2510" s="190"/>
    </row>
    <row r="2511" spans="4:4" x14ac:dyDescent="0.25">
      <c r="D2511" s="190"/>
    </row>
    <row r="2512" spans="4:4" x14ac:dyDescent="0.25">
      <c r="D2512" s="190"/>
    </row>
    <row r="2513" spans="4:4" x14ac:dyDescent="0.25">
      <c r="D2513" s="190"/>
    </row>
    <row r="2514" spans="4:4" x14ac:dyDescent="0.25">
      <c r="D2514" s="190"/>
    </row>
    <row r="2515" spans="4:4" x14ac:dyDescent="0.25">
      <c r="D2515" s="190"/>
    </row>
    <row r="2516" spans="4:4" x14ac:dyDescent="0.25">
      <c r="D2516" s="190"/>
    </row>
    <row r="2517" spans="4:4" x14ac:dyDescent="0.25">
      <c r="D2517" s="190"/>
    </row>
    <row r="2518" spans="4:4" x14ac:dyDescent="0.25">
      <c r="D2518" s="190"/>
    </row>
    <row r="2519" spans="4:4" x14ac:dyDescent="0.25">
      <c r="D2519" s="190"/>
    </row>
    <row r="2520" spans="4:4" x14ac:dyDescent="0.25">
      <c r="D2520" s="190"/>
    </row>
    <row r="2521" spans="4:4" x14ac:dyDescent="0.25">
      <c r="D2521" s="190"/>
    </row>
    <row r="2522" spans="4:4" x14ac:dyDescent="0.25">
      <c r="D2522" s="190"/>
    </row>
    <row r="2523" spans="4:4" x14ac:dyDescent="0.25">
      <c r="D2523" s="190"/>
    </row>
    <row r="2524" spans="4:4" x14ac:dyDescent="0.25">
      <c r="D2524" s="190"/>
    </row>
    <row r="2525" spans="4:4" x14ac:dyDescent="0.25">
      <c r="D2525" s="190"/>
    </row>
    <row r="2526" spans="4:4" x14ac:dyDescent="0.25">
      <c r="D2526" s="190"/>
    </row>
    <row r="2527" spans="4:4" x14ac:dyDescent="0.25">
      <c r="D2527" s="190"/>
    </row>
    <row r="2528" spans="4:4" x14ac:dyDescent="0.25">
      <c r="D2528" s="190"/>
    </row>
    <row r="2529" spans="4:4" x14ac:dyDescent="0.25">
      <c r="D2529" s="190"/>
    </row>
    <row r="2530" spans="4:4" x14ac:dyDescent="0.25">
      <c r="D2530" s="190"/>
    </row>
    <row r="2531" spans="4:4" x14ac:dyDescent="0.25">
      <c r="D2531" s="190"/>
    </row>
    <row r="2532" spans="4:4" x14ac:dyDescent="0.25">
      <c r="D2532" s="190"/>
    </row>
    <row r="2533" spans="4:4" x14ac:dyDescent="0.25">
      <c r="D2533" s="190"/>
    </row>
    <row r="2534" spans="4:4" x14ac:dyDescent="0.25">
      <c r="D2534" s="190"/>
    </row>
    <row r="2535" spans="4:4" x14ac:dyDescent="0.25">
      <c r="D2535" s="190"/>
    </row>
    <row r="2536" spans="4:4" x14ac:dyDescent="0.25">
      <c r="D2536" s="190"/>
    </row>
    <row r="2537" spans="4:4" x14ac:dyDescent="0.25">
      <c r="D2537" s="190"/>
    </row>
    <row r="2538" spans="4:4" x14ac:dyDescent="0.25">
      <c r="D2538" s="190"/>
    </row>
    <row r="2539" spans="4:4" x14ac:dyDescent="0.25">
      <c r="D2539" s="190"/>
    </row>
    <row r="2540" spans="4:4" x14ac:dyDescent="0.25">
      <c r="D2540" s="190"/>
    </row>
    <row r="2541" spans="4:4" x14ac:dyDescent="0.25">
      <c r="D2541" s="190"/>
    </row>
    <row r="2542" spans="4:4" x14ac:dyDescent="0.25">
      <c r="D2542" s="190"/>
    </row>
    <row r="2543" spans="4:4" x14ac:dyDescent="0.25">
      <c r="D2543" s="190"/>
    </row>
    <row r="2544" spans="4:4" x14ac:dyDescent="0.25">
      <c r="D2544" s="190"/>
    </row>
    <row r="2545" spans="4:4" x14ac:dyDescent="0.25">
      <c r="D2545" s="190"/>
    </row>
    <row r="2546" spans="4:4" x14ac:dyDescent="0.25">
      <c r="D2546" s="190"/>
    </row>
    <row r="2547" spans="4:4" x14ac:dyDescent="0.25">
      <c r="D2547" s="190"/>
    </row>
    <row r="2548" spans="4:4" x14ac:dyDescent="0.25">
      <c r="D2548" s="190"/>
    </row>
    <row r="2549" spans="4:4" x14ac:dyDescent="0.25">
      <c r="D2549" s="190"/>
    </row>
    <row r="2550" spans="4:4" x14ac:dyDescent="0.25">
      <c r="D2550" s="190"/>
    </row>
    <row r="2551" spans="4:4" x14ac:dyDescent="0.25">
      <c r="D2551" s="190"/>
    </row>
    <row r="2552" spans="4:4" x14ac:dyDescent="0.25">
      <c r="D2552" s="190"/>
    </row>
    <row r="2553" spans="4:4" x14ac:dyDescent="0.25">
      <c r="D2553" s="190"/>
    </row>
    <row r="2554" spans="4:4" x14ac:dyDescent="0.25">
      <c r="D2554" s="190"/>
    </row>
    <row r="2555" spans="4:4" x14ac:dyDescent="0.25">
      <c r="D2555" s="190"/>
    </row>
    <row r="2556" spans="4:4" x14ac:dyDescent="0.25">
      <c r="D2556" s="190"/>
    </row>
    <row r="2557" spans="4:4" x14ac:dyDescent="0.25">
      <c r="D2557" s="190"/>
    </row>
    <row r="2558" spans="4:4" x14ac:dyDescent="0.25">
      <c r="D2558" s="190"/>
    </row>
    <row r="2559" spans="4:4" x14ac:dyDescent="0.25">
      <c r="D2559" s="190"/>
    </row>
    <row r="2560" spans="4:4" x14ac:dyDescent="0.25">
      <c r="D2560" s="190"/>
    </row>
    <row r="2561" spans="4:4" x14ac:dyDescent="0.25">
      <c r="D2561" s="190"/>
    </row>
    <row r="2562" spans="4:4" x14ac:dyDescent="0.25">
      <c r="D2562" s="190"/>
    </row>
    <row r="2563" spans="4:4" x14ac:dyDescent="0.25">
      <c r="D2563" s="190"/>
    </row>
    <row r="2564" spans="4:4" x14ac:dyDescent="0.25">
      <c r="D2564" s="190"/>
    </row>
    <row r="2565" spans="4:4" x14ac:dyDescent="0.25">
      <c r="D2565" s="190"/>
    </row>
    <row r="2566" spans="4:4" x14ac:dyDescent="0.25">
      <c r="D2566" s="190"/>
    </row>
    <row r="2567" spans="4:4" x14ac:dyDescent="0.25">
      <c r="D2567" s="190"/>
    </row>
    <row r="2568" spans="4:4" x14ac:dyDescent="0.25">
      <c r="D2568" s="190"/>
    </row>
    <row r="2569" spans="4:4" x14ac:dyDescent="0.25">
      <c r="D2569" s="190"/>
    </row>
    <row r="2570" spans="4:4" x14ac:dyDescent="0.25">
      <c r="D2570" s="190"/>
    </row>
    <row r="2571" spans="4:4" x14ac:dyDescent="0.25">
      <c r="D2571" s="190"/>
    </row>
    <row r="2572" spans="4:4" x14ac:dyDescent="0.25">
      <c r="D2572" s="190"/>
    </row>
    <row r="2573" spans="4:4" x14ac:dyDescent="0.25">
      <c r="D2573" s="190"/>
    </row>
    <row r="2574" spans="4:4" x14ac:dyDescent="0.25">
      <c r="D2574" s="190"/>
    </row>
    <row r="2575" spans="4:4" x14ac:dyDescent="0.25">
      <c r="D2575" s="190"/>
    </row>
    <row r="2576" spans="4:4" x14ac:dyDescent="0.25">
      <c r="D2576" s="190"/>
    </row>
    <row r="2577" spans="4:4" x14ac:dyDescent="0.25">
      <c r="D2577" s="190"/>
    </row>
    <row r="2578" spans="4:4" x14ac:dyDescent="0.25">
      <c r="D2578" s="190"/>
    </row>
    <row r="2579" spans="4:4" x14ac:dyDescent="0.25">
      <c r="D2579" s="190"/>
    </row>
    <row r="2580" spans="4:4" x14ac:dyDescent="0.25">
      <c r="D2580" s="190"/>
    </row>
    <row r="2581" spans="4:4" x14ac:dyDescent="0.25">
      <c r="D2581" s="190"/>
    </row>
    <row r="2582" spans="4:4" x14ac:dyDescent="0.25">
      <c r="D2582" s="190"/>
    </row>
    <row r="2583" spans="4:4" x14ac:dyDescent="0.25">
      <c r="D2583" s="190"/>
    </row>
    <row r="2584" spans="4:4" x14ac:dyDescent="0.25">
      <c r="D2584" s="190"/>
    </row>
    <row r="2585" spans="4:4" x14ac:dyDescent="0.25">
      <c r="D2585" s="190"/>
    </row>
    <row r="2586" spans="4:4" x14ac:dyDescent="0.25">
      <c r="D2586" s="190"/>
    </row>
    <row r="2587" spans="4:4" x14ac:dyDescent="0.25">
      <c r="D2587" s="190"/>
    </row>
    <row r="2588" spans="4:4" x14ac:dyDescent="0.25">
      <c r="D2588" s="190"/>
    </row>
    <row r="2589" spans="4:4" x14ac:dyDescent="0.25">
      <c r="D2589" s="190"/>
    </row>
    <row r="2590" spans="4:4" x14ac:dyDescent="0.25">
      <c r="D2590" s="190"/>
    </row>
    <row r="2591" spans="4:4" x14ac:dyDescent="0.25">
      <c r="D2591" s="190"/>
    </row>
    <row r="2592" spans="4:4" x14ac:dyDescent="0.25">
      <c r="D2592" s="190"/>
    </row>
    <row r="2593" spans="4:4" x14ac:dyDescent="0.25">
      <c r="D2593" s="190"/>
    </row>
    <row r="2594" spans="4:4" x14ac:dyDescent="0.25">
      <c r="D2594" s="190"/>
    </row>
    <row r="2595" spans="4:4" x14ac:dyDescent="0.25">
      <c r="D2595" s="190"/>
    </row>
    <row r="2596" spans="4:4" x14ac:dyDescent="0.25">
      <c r="D2596" s="190"/>
    </row>
    <row r="2597" spans="4:4" x14ac:dyDescent="0.25">
      <c r="D2597" s="190"/>
    </row>
    <row r="2598" spans="4:4" x14ac:dyDescent="0.25">
      <c r="D2598" s="190"/>
    </row>
    <row r="2599" spans="4:4" x14ac:dyDescent="0.25">
      <c r="D2599" s="190"/>
    </row>
    <row r="2600" spans="4:4" x14ac:dyDescent="0.25">
      <c r="D2600" s="190"/>
    </row>
    <row r="2601" spans="4:4" x14ac:dyDescent="0.25">
      <c r="D2601" s="190"/>
    </row>
    <row r="2602" spans="4:4" x14ac:dyDescent="0.25">
      <c r="D2602" s="190"/>
    </row>
    <row r="2603" spans="4:4" x14ac:dyDescent="0.25">
      <c r="D2603" s="190"/>
    </row>
    <row r="2604" spans="4:4" x14ac:dyDescent="0.25">
      <c r="D2604" s="190"/>
    </row>
    <row r="2605" spans="4:4" x14ac:dyDescent="0.25">
      <c r="D2605" s="190"/>
    </row>
    <row r="2606" spans="4:4" x14ac:dyDescent="0.25">
      <c r="D2606" s="190"/>
    </row>
    <row r="2607" spans="4:4" x14ac:dyDescent="0.25">
      <c r="D2607" s="190"/>
    </row>
    <row r="2608" spans="4:4" x14ac:dyDescent="0.25">
      <c r="D2608" s="190"/>
    </row>
    <row r="2609" spans="4:4" x14ac:dyDescent="0.25">
      <c r="D2609" s="190"/>
    </row>
    <row r="2610" spans="4:4" x14ac:dyDescent="0.25">
      <c r="D2610" s="190"/>
    </row>
    <row r="2611" spans="4:4" x14ac:dyDescent="0.25">
      <c r="D2611" s="190"/>
    </row>
    <row r="2612" spans="4:4" x14ac:dyDescent="0.25">
      <c r="D2612" s="190"/>
    </row>
    <row r="2613" spans="4:4" x14ac:dyDescent="0.25">
      <c r="D2613" s="190"/>
    </row>
    <row r="2614" spans="4:4" x14ac:dyDescent="0.25">
      <c r="D2614" s="190"/>
    </row>
    <row r="2615" spans="4:4" x14ac:dyDescent="0.25">
      <c r="D2615" s="190"/>
    </row>
    <row r="2616" spans="4:4" x14ac:dyDescent="0.25">
      <c r="D2616" s="190"/>
    </row>
    <row r="2617" spans="4:4" x14ac:dyDescent="0.25">
      <c r="D2617" s="190"/>
    </row>
    <row r="2618" spans="4:4" x14ac:dyDescent="0.25">
      <c r="D2618" s="190"/>
    </row>
    <row r="2619" spans="4:4" x14ac:dyDescent="0.25">
      <c r="D2619" s="190"/>
    </row>
    <row r="2620" spans="4:4" x14ac:dyDescent="0.25">
      <c r="D2620" s="190"/>
    </row>
    <row r="2621" spans="4:4" x14ac:dyDescent="0.25">
      <c r="D2621" s="190"/>
    </row>
    <row r="2622" spans="4:4" x14ac:dyDescent="0.25">
      <c r="D2622" s="190"/>
    </row>
    <row r="2623" spans="4:4" x14ac:dyDescent="0.25">
      <c r="D2623" s="190"/>
    </row>
    <row r="2624" spans="4:4" x14ac:dyDescent="0.25">
      <c r="D2624" s="190"/>
    </row>
    <row r="2625" spans="4:4" x14ac:dyDescent="0.25">
      <c r="D2625" s="190"/>
    </row>
    <row r="2626" spans="4:4" x14ac:dyDescent="0.25">
      <c r="D2626" s="190"/>
    </row>
    <row r="2627" spans="4:4" x14ac:dyDescent="0.25">
      <c r="D2627" s="190"/>
    </row>
    <row r="2628" spans="4:4" x14ac:dyDescent="0.25">
      <c r="D2628" s="190"/>
    </row>
    <row r="2629" spans="4:4" x14ac:dyDescent="0.25">
      <c r="D2629" s="190"/>
    </row>
    <row r="2630" spans="4:4" x14ac:dyDescent="0.25">
      <c r="D2630" s="190"/>
    </row>
    <row r="2631" spans="4:4" x14ac:dyDescent="0.25">
      <c r="D2631" s="190"/>
    </row>
    <row r="2632" spans="4:4" x14ac:dyDescent="0.25">
      <c r="D2632" s="190"/>
    </row>
    <row r="2633" spans="4:4" x14ac:dyDescent="0.25">
      <c r="D2633" s="190"/>
    </row>
    <row r="2634" spans="4:4" x14ac:dyDescent="0.25">
      <c r="D2634" s="190"/>
    </row>
    <row r="2635" spans="4:4" x14ac:dyDescent="0.25">
      <c r="D2635" s="190"/>
    </row>
    <row r="2636" spans="4:4" x14ac:dyDescent="0.25">
      <c r="D2636" s="190"/>
    </row>
    <row r="2637" spans="4:4" x14ac:dyDescent="0.25">
      <c r="D2637" s="190"/>
    </row>
    <row r="2638" spans="4:4" x14ac:dyDescent="0.25">
      <c r="D2638" s="190"/>
    </row>
    <row r="2639" spans="4:4" x14ac:dyDescent="0.25">
      <c r="D2639" s="190"/>
    </row>
    <row r="2640" spans="4:4" x14ac:dyDescent="0.25">
      <c r="D2640" s="190"/>
    </row>
    <row r="2641" spans="4:4" x14ac:dyDescent="0.25">
      <c r="D2641" s="190"/>
    </row>
    <row r="2642" spans="4:4" x14ac:dyDescent="0.25">
      <c r="D2642" s="190"/>
    </row>
    <row r="2643" spans="4:4" x14ac:dyDescent="0.25">
      <c r="D2643" s="190"/>
    </row>
    <row r="2644" spans="4:4" x14ac:dyDescent="0.25">
      <c r="D2644" s="190"/>
    </row>
    <row r="2645" spans="4:4" x14ac:dyDescent="0.25">
      <c r="D2645" s="190"/>
    </row>
    <row r="2646" spans="4:4" x14ac:dyDescent="0.25">
      <c r="D2646" s="190"/>
    </row>
    <row r="2647" spans="4:4" x14ac:dyDescent="0.25">
      <c r="D2647" s="190"/>
    </row>
    <row r="2648" spans="4:4" x14ac:dyDescent="0.25">
      <c r="D2648" s="190"/>
    </row>
    <row r="2649" spans="4:4" x14ac:dyDescent="0.25">
      <c r="D2649" s="190"/>
    </row>
    <row r="2650" spans="4:4" x14ac:dyDescent="0.25">
      <c r="D2650" s="190"/>
    </row>
    <row r="2651" spans="4:4" x14ac:dyDescent="0.25">
      <c r="D2651" s="190"/>
    </row>
    <row r="2652" spans="4:4" x14ac:dyDescent="0.25">
      <c r="D2652" s="190"/>
    </row>
    <row r="2653" spans="4:4" x14ac:dyDescent="0.25">
      <c r="D2653" s="190"/>
    </row>
    <row r="2654" spans="4:4" x14ac:dyDescent="0.25">
      <c r="D2654" s="190"/>
    </row>
    <row r="2655" spans="4:4" x14ac:dyDescent="0.25">
      <c r="D2655" s="190"/>
    </row>
    <row r="2656" spans="4:4" x14ac:dyDescent="0.25">
      <c r="D2656" s="190"/>
    </row>
    <row r="2657" spans="4:4" x14ac:dyDescent="0.25">
      <c r="D2657" s="190"/>
    </row>
    <row r="2658" spans="4:4" x14ac:dyDescent="0.25">
      <c r="D2658" s="190"/>
    </row>
    <row r="2659" spans="4:4" x14ac:dyDescent="0.25">
      <c r="D2659" s="190"/>
    </row>
    <row r="2660" spans="4:4" x14ac:dyDescent="0.25">
      <c r="D2660" s="190"/>
    </row>
    <row r="2661" spans="4:4" x14ac:dyDescent="0.25">
      <c r="D2661" s="190"/>
    </row>
    <row r="2662" spans="4:4" x14ac:dyDescent="0.25">
      <c r="D2662" s="190"/>
    </row>
    <row r="2663" spans="4:4" x14ac:dyDescent="0.25">
      <c r="D2663" s="190"/>
    </row>
    <row r="2664" spans="4:4" x14ac:dyDescent="0.25">
      <c r="D2664" s="190"/>
    </row>
    <row r="2665" spans="4:4" x14ac:dyDescent="0.25">
      <c r="D2665" s="190"/>
    </row>
    <row r="2666" spans="4:4" x14ac:dyDescent="0.25">
      <c r="D2666" s="190"/>
    </row>
    <row r="2667" spans="4:4" x14ac:dyDescent="0.25">
      <c r="D2667" s="190"/>
    </row>
    <row r="2668" spans="4:4" x14ac:dyDescent="0.25">
      <c r="D2668" s="190"/>
    </row>
    <row r="2669" spans="4:4" x14ac:dyDescent="0.25">
      <c r="D2669" s="190"/>
    </row>
    <row r="2670" spans="4:4" x14ac:dyDescent="0.25">
      <c r="D2670" s="190"/>
    </row>
    <row r="2671" spans="4:4" x14ac:dyDescent="0.25">
      <c r="D2671" s="190"/>
    </row>
    <row r="2672" spans="4:4" x14ac:dyDescent="0.25">
      <c r="D2672" s="190"/>
    </row>
    <row r="2673" spans="4:4" x14ac:dyDescent="0.25">
      <c r="D2673" s="190"/>
    </row>
    <row r="2674" spans="4:4" x14ac:dyDescent="0.25">
      <c r="D2674" s="190"/>
    </row>
    <row r="2675" spans="4:4" x14ac:dyDescent="0.25">
      <c r="D2675" s="190"/>
    </row>
    <row r="2676" spans="4:4" x14ac:dyDescent="0.25">
      <c r="D2676" s="190"/>
    </row>
    <row r="2677" spans="4:4" x14ac:dyDescent="0.25">
      <c r="D2677" s="190"/>
    </row>
    <row r="2678" spans="4:4" x14ac:dyDescent="0.25">
      <c r="D2678" s="190"/>
    </row>
    <row r="2679" spans="4:4" x14ac:dyDescent="0.25">
      <c r="D2679" s="190"/>
    </row>
    <row r="2680" spans="4:4" x14ac:dyDescent="0.25">
      <c r="D2680" s="190"/>
    </row>
    <row r="2681" spans="4:4" x14ac:dyDescent="0.25">
      <c r="D2681" s="190"/>
    </row>
    <row r="2682" spans="4:4" x14ac:dyDescent="0.25">
      <c r="D2682" s="190"/>
    </row>
    <row r="2683" spans="4:4" x14ac:dyDescent="0.25">
      <c r="D2683" s="190"/>
    </row>
    <row r="2684" spans="4:4" x14ac:dyDescent="0.25">
      <c r="D2684" s="190"/>
    </row>
    <row r="2685" spans="4:4" x14ac:dyDescent="0.25">
      <c r="D2685" s="190"/>
    </row>
    <row r="2686" spans="4:4" x14ac:dyDescent="0.25">
      <c r="D2686" s="190"/>
    </row>
    <row r="2687" spans="4:4" x14ac:dyDescent="0.25">
      <c r="D2687" s="190"/>
    </row>
    <row r="2688" spans="4:4" x14ac:dyDescent="0.25">
      <c r="D2688" s="190"/>
    </row>
    <row r="2689" spans="4:4" x14ac:dyDescent="0.25">
      <c r="D2689" s="190"/>
    </row>
    <row r="2690" spans="4:4" x14ac:dyDescent="0.25">
      <c r="D2690" s="190"/>
    </row>
    <row r="2691" spans="4:4" x14ac:dyDescent="0.25">
      <c r="D2691" s="190"/>
    </row>
    <row r="2692" spans="4:4" x14ac:dyDescent="0.25">
      <c r="D2692" s="190"/>
    </row>
    <row r="2693" spans="4:4" x14ac:dyDescent="0.25">
      <c r="D2693" s="190"/>
    </row>
    <row r="2694" spans="4:4" x14ac:dyDescent="0.25">
      <c r="D2694" s="190"/>
    </row>
    <row r="2695" spans="4:4" x14ac:dyDescent="0.25">
      <c r="D2695" s="190"/>
    </row>
    <row r="2696" spans="4:4" x14ac:dyDescent="0.25">
      <c r="D2696" s="190"/>
    </row>
    <row r="2697" spans="4:4" x14ac:dyDescent="0.25">
      <c r="D2697" s="190"/>
    </row>
    <row r="2698" spans="4:4" x14ac:dyDescent="0.25">
      <c r="D2698" s="190"/>
    </row>
    <row r="2699" spans="4:4" x14ac:dyDescent="0.25">
      <c r="D2699" s="190"/>
    </row>
    <row r="2700" spans="4:4" x14ac:dyDescent="0.25">
      <c r="D2700" s="190"/>
    </row>
    <row r="2701" spans="4:4" x14ac:dyDescent="0.25">
      <c r="D2701" s="190"/>
    </row>
    <row r="2702" spans="4:4" x14ac:dyDescent="0.25">
      <c r="D2702" s="190"/>
    </row>
    <row r="2703" spans="4:4" x14ac:dyDescent="0.25">
      <c r="D2703" s="190"/>
    </row>
    <row r="2704" spans="4:4" x14ac:dyDescent="0.25">
      <c r="D2704" s="190"/>
    </row>
    <row r="2705" spans="4:4" x14ac:dyDescent="0.25">
      <c r="D2705" s="190"/>
    </row>
    <row r="2706" spans="4:4" x14ac:dyDescent="0.25">
      <c r="D2706" s="190"/>
    </row>
    <row r="2707" spans="4:4" x14ac:dyDescent="0.25">
      <c r="D2707" s="190"/>
    </row>
    <row r="2708" spans="4:4" x14ac:dyDescent="0.25">
      <c r="D2708" s="190"/>
    </row>
    <row r="2709" spans="4:4" x14ac:dyDescent="0.25">
      <c r="D2709" s="190"/>
    </row>
    <row r="2710" spans="4:4" x14ac:dyDescent="0.25">
      <c r="D2710" s="190"/>
    </row>
    <row r="2711" spans="4:4" x14ac:dyDescent="0.25">
      <c r="D2711" s="190"/>
    </row>
    <row r="2712" spans="4:4" x14ac:dyDescent="0.25">
      <c r="D2712" s="190"/>
    </row>
    <row r="2713" spans="4:4" x14ac:dyDescent="0.25">
      <c r="D2713" s="190"/>
    </row>
    <row r="2714" spans="4:4" x14ac:dyDescent="0.25">
      <c r="D2714" s="190"/>
    </row>
    <row r="2715" spans="4:4" x14ac:dyDescent="0.25">
      <c r="D2715" s="190"/>
    </row>
    <row r="2716" spans="4:4" x14ac:dyDescent="0.25">
      <c r="D2716" s="190"/>
    </row>
    <row r="2717" spans="4:4" x14ac:dyDescent="0.25">
      <c r="D2717" s="190"/>
    </row>
    <row r="2718" spans="4:4" x14ac:dyDescent="0.25">
      <c r="D2718" s="190"/>
    </row>
    <row r="2719" spans="4:4" x14ac:dyDescent="0.25">
      <c r="D2719" s="190"/>
    </row>
    <row r="2720" spans="4:4" x14ac:dyDescent="0.25">
      <c r="D2720" s="190"/>
    </row>
    <row r="2721" spans="4:4" x14ac:dyDescent="0.25">
      <c r="D2721" s="190"/>
    </row>
    <row r="2722" spans="4:4" x14ac:dyDescent="0.25">
      <c r="D2722" s="190"/>
    </row>
    <row r="2723" spans="4:4" x14ac:dyDescent="0.25">
      <c r="D2723" s="190"/>
    </row>
    <row r="2724" spans="4:4" x14ac:dyDescent="0.25">
      <c r="D2724" s="190"/>
    </row>
    <row r="2725" spans="4:4" x14ac:dyDescent="0.25">
      <c r="D2725" s="190"/>
    </row>
    <row r="2726" spans="4:4" x14ac:dyDescent="0.25">
      <c r="D2726" s="190"/>
    </row>
    <row r="2727" spans="4:4" x14ac:dyDescent="0.25">
      <c r="D2727" s="190"/>
    </row>
    <row r="2728" spans="4:4" x14ac:dyDescent="0.25">
      <c r="D2728" s="190"/>
    </row>
    <row r="2729" spans="4:4" x14ac:dyDescent="0.25">
      <c r="D2729" s="190"/>
    </row>
    <row r="2730" spans="4:4" x14ac:dyDescent="0.25">
      <c r="D2730" s="190"/>
    </row>
    <row r="2731" spans="4:4" x14ac:dyDescent="0.25">
      <c r="D2731" s="190"/>
    </row>
    <row r="2732" spans="4:4" x14ac:dyDescent="0.25">
      <c r="D2732" s="190"/>
    </row>
    <row r="2733" spans="4:4" x14ac:dyDescent="0.25">
      <c r="D2733" s="190"/>
    </row>
    <row r="2734" spans="4:4" x14ac:dyDescent="0.25">
      <c r="D2734" s="190"/>
    </row>
    <row r="2735" spans="4:4" x14ac:dyDescent="0.25">
      <c r="D2735" s="190"/>
    </row>
    <row r="2736" spans="4:4" x14ac:dyDescent="0.25">
      <c r="D2736" s="190"/>
    </row>
    <row r="2737" spans="4:4" x14ac:dyDescent="0.25">
      <c r="D2737" s="190"/>
    </row>
    <row r="2738" spans="4:4" x14ac:dyDescent="0.25">
      <c r="D2738" s="190"/>
    </row>
    <row r="2739" spans="4:4" x14ac:dyDescent="0.25">
      <c r="D2739" s="190"/>
    </row>
    <row r="2740" spans="4:4" x14ac:dyDescent="0.25">
      <c r="D2740" s="190"/>
    </row>
    <row r="2741" spans="4:4" x14ac:dyDescent="0.25">
      <c r="D2741" s="190"/>
    </row>
    <row r="2742" spans="4:4" x14ac:dyDescent="0.25">
      <c r="D2742" s="190"/>
    </row>
    <row r="2743" spans="4:4" x14ac:dyDescent="0.25">
      <c r="D2743" s="190"/>
    </row>
    <row r="2744" spans="4:4" x14ac:dyDescent="0.25">
      <c r="D2744" s="190"/>
    </row>
    <row r="2745" spans="4:4" x14ac:dyDescent="0.25">
      <c r="D2745" s="190"/>
    </row>
    <row r="2746" spans="4:4" x14ac:dyDescent="0.25">
      <c r="D2746" s="190"/>
    </row>
    <row r="2747" spans="4:4" x14ac:dyDescent="0.25">
      <c r="D2747" s="190"/>
    </row>
    <row r="2748" spans="4:4" x14ac:dyDescent="0.25">
      <c r="D2748" s="190"/>
    </row>
    <row r="2749" spans="4:4" x14ac:dyDescent="0.25">
      <c r="D2749" s="190"/>
    </row>
    <row r="2750" spans="4:4" x14ac:dyDescent="0.25">
      <c r="D2750" s="190"/>
    </row>
    <row r="2751" spans="4:4" x14ac:dyDescent="0.25">
      <c r="D2751" s="190"/>
    </row>
    <row r="2752" spans="4:4" x14ac:dyDescent="0.25">
      <c r="D2752" s="190"/>
    </row>
    <row r="2753" spans="4:4" x14ac:dyDescent="0.25">
      <c r="D2753" s="190"/>
    </row>
    <row r="2754" spans="4:4" x14ac:dyDescent="0.25">
      <c r="D2754" s="190"/>
    </row>
    <row r="2755" spans="4:4" x14ac:dyDescent="0.25">
      <c r="D2755" s="190"/>
    </row>
    <row r="2756" spans="4:4" x14ac:dyDescent="0.25">
      <c r="D2756" s="190"/>
    </row>
    <row r="2757" spans="4:4" x14ac:dyDescent="0.25">
      <c r="D2757" s="190"/>
    </row>
    <row r="2758" spans="4:4" x14ac:dyDescent="0.25">
      <c r="D2758" s="190"/>
    </row>
    <row r="2759" spans="4:4" x14ac:dyDescent="0.25">
      <c r="D2759" s="190"/>
    </row>
    <row r="2760" spans="4:4" x14ac:dyDescent="0.25">
      <c r="D2760" s="190"/>
    </row>
    <row r="2761" spans="4:4" x14ac:dyDescent="0.25">
      <c r="D2761" s="190"/>
    </row>
    <row r="2762" spans="4:4" x14ac:dyDescent="0.25">
      <c r="D2762" s="190"/>
    </row>
    <row r="2763" spans="4:4" x14ac:dyDescent="0.25">
      <c r="D2763" s="190"/>
    </row>
    <row r="2764" spans="4:4" x14ac:dyDescent="0.25">
      <c r="D2764" s="190"/>
    </row>
    <row r="2765" spans="4:4" x14ac:dyDescent="0.25">
      <c r="D2765" s="190"/>
    </row>
    <row r="2766" spans="4:4" x14ac:dyDescent="0.25">
      <c r="D2766" s="190"/>
    </row>
    <row r="2767" spans="4:4" x14ac:dyDescent="0.25">
      <c r="D2767" s="190"/>
    </row>
    <row r="2768" spans="4:4" x14ac:dyDescent="0.25">
      <c r="D2768" s="190"/>
    </row>
    <row r="2769" spans="4:4" x14ac:dyDescent="0.25">
      <c r="D2769" s="190"/>
    </row>
    <row r="2770" spans="4:4" x14ac:dyDescent="0.25">
      <c r="D2770" s="190"/>
    </row>
    <row r="2771" spans="4:4" x14ac:dyDescent="0.25">
      <c r="D2771" s="190"/>
    </row>
    <row r="2772" spans="4:4" x14ac:dyDescent="0.25">
      <c r="D2772" s="190"/>
    </row>
    <row r="2773" spans="4:4" x14ac:dyDescent="0.25">
      <c r="D2773" s="190"/>
    </row>
    <row r="2774" spans="4:4" x14ac:dyDescent="0.25">
      <c r="D2774" s="190"/>
    </row>
    <row r="2775" spans="4:4" x14ac:dyDescent="0.25">
      <c r="D2775" s="190"/>
    </row>
    <row r="2776" spans="4:4" x14ac:dyDescent="0.25">
      <c r="D2776" s="190"/>
    </row>
    <row r="2777" spans="4:4" x14ac:dyDescent="0.25">
      <c r="D2777" s="190"/>
    </row>
    <row r="2778" spans="4:4" x14ac:dyDescent="0.25">
      <c r="D2778" s="190"/>
    </row>
    <row r="2779" spans="4:4" x14ac:dyDescent="0.25">
      <c r="D2779" s="190"/>
    </row>
    <row r="2780" spans="4:4" x14ac:dyDescent="0.25">
      <c r="D2780" s="190"/>
    </row>
    <row r="2781" spans="4:4" x14ac:dyDescent="0.25">
      <c r="D2781" s="190"/>
    </row>
    <row r="2782" spans="4:4" x14ac:dyDescent="0.25">
      <c r="D2782" s="190"/>
    </row>
    <row r="2783" spans="4:4" x14ac:dyDescent="0.25">
      <c r="D2783" s="190"/>
    </row>
    <row r="2784" spans="4:4" x14ac:dyDescent="0.25">
      <c r="D2784" s="190"/>
    </row>
    <row r="2785" spans="4:4" x14ac:dyDescent="0.25">
      <c r="D2785" s="190"/>
    </row>
    <row r="2786" spans="4:4" x14ac:dyDescent="0.25">
      <c r="D2786" s="190"/>
    </row>
    <row r="2787" spans="4:4" x14ac:dyDescent="0.25">
      <c r="D2787" s="190"/>
    </row>
    <row r="2788" spans="4:4" x14ac:dyDescent="0.25">
      <c r="D2788" s="190"/>
    </row>
    <row r="2789" spans="4:4" x14ac:dyDescent="0.25">
      <c r="D2789" s="190"/>
    </row>
    <row r="2790" spans="4:4" x14ac:dyDescent="0.25">
      <c r="D2790" s="190"/>
    </row>
    <row r="2791" spans="4:4" x14ac:dyDescent="0.25">
      <c r="D2791" s="190"/>
    </row>
    <row r="2792" spans="4:4" x14ac:dyDescent="0.25">
      <c r="D2792" s="190"/>
    </row>
    <row r="2793" spans="4:4" x14ac:dyDescent="0.25">
      <c r="D2793" s="190"/>
    </row>
    <row r="2794" spans="4:4" x14ac:dyDescent="0.25">
      <c r="D2794" s="190"/>
    </row>
    <row r="2795" spans="4:4" x14ac:dyDescent="0.25">
      <c r="D2795" s="190"/>
    </row>
    <row r="2796" spans="4:4" x14ac:dyDescent="0.25">
      <c r="D2796" s="190"/>
    </row>
    <row r="2797" spans="4:4" x14ac:dyDescent="0.25">
      <c r="D2797" s="190"/>
    </row>
    <row r="2798" spans="4:4" x14ac:dyDescent="0.25">
      <c r="D2798" s="190"/>
    </row>
    <row r="2799" spans="4:4" x14ac:dyDescent="0.25">
      <c r="D2799" s="190"/>
    </row>
    <row r="2800" spans="4:4" x14ac:dyDescent="0.25">
      <c r="D2800" s="190"/>
    </row>
    <row r="2801" spans="4:4" x14ac:dyDescent="0.25">
      <c r="D2801" s="190"/>
    </row>
    <row r="2802" spans="4:4" x14ac:dyDescent="0.25">
      <c r="D2802" s="190"/>
    </row>
    <row r="2803" spans="4:4" x14ac:dyDescent="0.25">
      <c r="D2803" s="190"/>
    </row>
    <row r="2804" spans="4:4" x14ac:dyDescent="0.25">
      <c r="D2804" s="190"/>
    </row>
    <row r="2805" spans="4:4" x14ac:dyDescent="0.25">
      <c r="D2805" s="190"/>
    </row>
    <row r="2806" spans="4:4" x14ac:dyDescent="0.25">
      <c r="D2806" s="190"/>
    </row>
    <row r="2807" spans="4:4" x14ac:dyDescent="0.25">
      <c r="D2807" s="190"/>
    </row>
    <row r="2808" spans="4:4" x14ac:dyDescent="0.25">
      <c r="D2808" s="190"/>
    </row>
    <row r="2809" spans="4:4" x14ac:dyDescent="0.25">
      <c r="D2809" s="190"/>
    </row>
    <row r="2810" spans="4:4" x14ac:dyDescent="0.25">
      <c r="D2810" s="190"/>
    </row>
    <row r="2811" spans="4:4" x14ac:dyDescent="0.25">
      <c r="D2811" s="190"/>
    </row>
    <row r="2812" spans="4:4" x14ac:dyDescent="0.25">
      <c r="D2812" s="190"/>
    </row>
    <row r="2813" spans="4:4" x14ac:dyDescent="0.25">
      <c r="D2813" s="190"/>
    </row>
    <row r="2814" spans="4:4" x14ac:dyDescent="0.25">
      <c r="D2814" s="190"/>
    </row>
    <row r="2815" spans="4:4" x14ac:dyDescent="0.25">
      <c r="D2815" s="190"/>
    </row>
    <row r="2816" spans="4:4" x14ac:dyDescent="0.25">
      <c r="D2816" s="190"/>
    </row>
    <row r="2817" spans="4:4" x14ac:dyDescent="0.25">
      <c r="D2817" s="190"/>
    </row>
    <row r="2818" spans="4:4" x14ac:dyDescent="0.25">
      <c r="D2818" s="190"/>
    </row>
    <row r="2819" spans="4:4" x14ac:dyDescent="0.25">
      <c r="D2819" s="190"/>
    </row>
    <row r="2820" spans="4:4" x14ac:dyDescent="0.25">
      <c r="D2820" s="190"/>
    </row>
    <row r="2821" spans="4:4" x14ac:dyDescent="0.25">
      <c r="D2821" s="190"/>
    </row>
    <row r="2822" spans="4:4" x14ac:dyDescent="0.25">
      <c r="D2822" s="190"/>
    </row>
    <row r="2823" spans="4:4" x14ac:dyDescent="0.25">
      <c r="D2823" s="190"/>
    </row>
    <row r="2824" spans="4:4" x14ac:dyDescent="0.25">
      <c r="D2824" s="190"/>
    </row>
    <row r="2825" spans="4:4" x14ac:dyDescent="0.25">
      <c r="D2825" s="190"/>
    </row>
    <row r="2826" spans="4:4" x14ac:dyDescent="0.25">
      <c r="D2826" s="190"/>
    </row>
    <row r="2827" spans="4:4" x14ac:dyDescent="0.25">
      <c r="D2827" s="190"/>
    </row>
    <row r="2828" spans="4:4" x14ac:dyDescent="0.25">
      <c r="D2828" s="190"/>
    </row>
    <row r="2829" spans="4:4" x14ac:dyDescent="0.25">
      <c r="D2829" s="190"/>
    </row>
    <row r="2830" spans="4:4" x14ac:dyDescent="0.25">
      <c r="D2830" s="190"/>
    </row>
    <row r="2831" spans="4:4" x14ac:dyDescent="0.25">
      <c r="D2831" s="190"/>
    </row>
    <row r="2832" spans="4:4" x14ac:dyDescent="0.25">
      <c r="D2832" s="190"/>
    </row>
    <row r="2833" spans="4:4" x14ac:dyDescent="0.25">
      <c r="D2833" s="190"/>
    </row>
    <row r="2834" spans="4:4" x14ac:dyDescent="0.25">
      <c r="D2834" s="190"/>
    </row>
    <row r="2835" spans="4:4" x14ac:dyDescent="0.25">
      <c r="D2835" s="190"/>
    </row>
    <row r="2836" spans="4:4" x14ac:dyDescent="0.25">
      <c r="D2836" s="190"/>
    </row>
    <row r="2837" spans="4:4" x14ac:dyDescent="0.25">
      <c r="D2837" s="190"/>
    </row>
    <row r="2838" spans="4:4" x14ac:dyDescent="0.25">
      <c r="D2838" s="190"/>
    </row>
    <row r="2839" spans="4:4" x14ac:dyDescent="0.25">
      <c r="D2839" s="190"/>
    </row>
    <row r="2840" spans="4:4" x14ac:dyDescent="0.25">
      <c r="D2840" s="190"/>
    </row>
    <row r="2841" spans="4:4" x14ac:dyDescent="0.25">
      <c r="D2841" s="190"/>
    </row>
    <row r="2842" spans="4:4" x14ac:dyDescent="0.25">
      <c r="D2842" s="190"/>
    </row>
    <row r="2843" spans="4:4" x14ac:dyDescent="0.25">
      <c r="D2843" s="190"/>
    </row>
    <row r="2844" spans="4:4" x14ac:dyDescent="0.25">
      <c r="D2844" s="190"/>
    </row>
    <row r="2845" spans="4:4" x14ac:dyDescent="0.25">
      <c r="D2845" s="190"/>
    </row>
    <row r="2846" spans="4:4" x14ac:dyDescent="0.25">
      <c r="D2846" s="190"/>
    </row>
    <row r="2847" spans="4:4" x14ac:dyDescent="0.25">
      <c r="D2847" s="190"/>
    </row>
    <row r="2848" spans="4:4" x14ac:dyDescent="0.25">
      <c r="D2848" s="190"/>
    </row>
    <row r="2849" spans="4:4" x14ac:dyDescent="0.25">
      <c r="D2849" s="190"/>
    </row>
    <row r="2850" spans="4:4" x14ac:dyDescent="0.25">
      <c r="D2850" s="190"/>
    </row>
    <row r="2851" spans="4:4" x14ac:dyDescent="0.25">
      <c r="D2851" s="190"/>
    </row>
    <row r="2852" spans="4:4" x14ac:dyDescent="0.25">
      <c r="D2852" s="190"/>
    </row>
    <row r="2853" spans="4:4" x14ac:dyDescent="0.25">
      <c r="D2853" s="190"/>
    </row>
    <row r="2854" spans="4:4" x14ac:dyDescent="0.25">
      <c r="D2854" s="190"/>
    </row>
    <row r="2855" spans="4:4" x14ac:dyDescent="0.25">
      <c r="D2855" s="190"/>
    </row>
    <row r="2856" spans="4:4" x14ac:dyDescent="0.25">
      <c r="D2856" s="190"/>
    </row>
    <row r="2857" spans="4:4" x14ac:dyDescent="0.25">
      <c r="D2857" s="190"/>
    </row>
    <row r="2858" spans="4:4" x14ac:dyDescent="0.25">
      <c r="D2858" s="190"/>
    </row>
    <row r="2859" spans="4:4" x14ac:dyDescent="0.25">
      <c r="D2859" s="190"/>
    </row>
    <row r="2860" spans="4:4" x14ac:dyDescent="0.25">
      <c r="D2860" s="190"/>
    </row>
    <row r="2861" spans="4:4" x14ac:dyDescent="0.25">
      <c r="D2861" s="190"/>
    </row>
    <row r="2862" spans="4:4" x14ac:dyDescent="0.25">
      <c r="D2862" s="190"/>
    </row>
    <row r="2863" spans="4:4" x14ac:dyDescent="0.25">
      <c r="D2863" s="190"/>
    </row>
    <row r="2864" spans="4:4" x14ac:dyDescent="0.25">
      <c r="D2864" s="190"/>
    </row>
    <row r="2865" spans="4:4" x14ac:dyDescent="0.25">
      <c r="D2865" s="190"/>
    </row>
    <row r="2866" spans="4:4" x14ac:dyDescent="0.25">
      <c r="D2866" s="190"/>
    </row>
    <row r="2867" spans="4:4" x14ac:dyDescent="0.25">
      <c r="D2867" s="190"/>
    </row>
    <row r="2868" spans="4:4" x14ac:dyDescent="0.25">
      <c r="D2868" s="190"/>
    </row>
    <row r="2869" spans="4:4" x14ac:dyDescent="0.25">
      <c r="D2869" s="190"/>
    </row>
    <row r="2870" spans="4:4" x14ac:dyDescent="0.25">
      <c r="D2870" s="190"/>
    </row>
    <row r="2871" spans="4:4" x14ac:dyDescent="0.25">
      <c r="D2871" s="190"/>
    </row>
    <row r="2872" spans="4:4" x14ac:dyDescent="0.25">
      <c r="D2872" s="190"/>
    </row>
    <row r="2873" spans="4:4" x14ac:dyDescent="0.25">
      <c r="D2873" s="190"/>
    </row>
    <row r="2874" spans="4:4" x14ac:dyDescent="0.25">
      <c r="D2874" s="190"/>
    </row>
    <row r="2875" spans="4:4" x14ac:dyDescent="0.25">
      <c r="D2875" s="190"/>
    </row>
    <row r="2876" spans="4:4" x14ac:dyDescent="0.25">
      <c r="D2876" s="190"/>
    </row>
    <row r="2877" spans="4:4" x14ac:dyDescent="0.25">
      <c r="D2877" s="190"/>
    </row>
    <row r="2878" spans="4:4" x14ac:dyDescent="0.25">
      <c r="D2878" s="190"/>
    </row>
    <row r="2879" spans="4:4" x14ac:dyDescent="0.25">
      <c r="D2879" s="190"/>
    </row>
    <row r="2880" spans="4:4" x14ac:dyDescent="0.25">
      <c r="D2880" s="190"/>
    </row>
    <row r="2881" spans="4:4" x14ac:dyDescent="0.25">
      <c r="D2881" s="190"/>
    </row>
    <row r="2882" spans="4:4" x14ac:dyDescent="0.25">
      <c r="D2882" s="190"/>
    </row>
    <row r="2883" spans="4:4" x14ac:dyDescent="0.25">
      <c r="D2883" s="190"/>
    </row>
    <row r="2884" spans="4:4" x14ac:dyDescent="0.25">
      <c r="D2884" s="190"/>
    </row>
    <row r="2885" spans="4:4" x14ac:dyDescent="0.25">
      <c r="D2885" s="190"/>
    </row>
    <row r="2886" spans="4:4" x14ac:dyDescent="0.25">
      <c r="D2886" s="190"/>
    </row>
    <row r="2887" spans="4:4" x14ac:dyDescent="0.25">
      <c r="D2887" s="190"/>
    </row>
    <row r="2888" spans="4:4" x14ac:dyDescent="0.25">
      <c r="D2888" s="190"/>
    </row>
    <row r="2889" spans="4:4" x14ac:dyDescent="0.25">
      <c r="D2889" s="190"/>
    </row>
    <row r="2890" spans="4:4" x14ac:dyDescent="0.25">
      <c r="D2890" s="190"/>
    </row>
    <row r="2891" spans="4:4" x14ac:dyDescent="0.25">
      <c r="D2891" s="190"/>
    </row>
    <row r="2892" spans="4:4" x14ac:dyDescent="0.25">
      <c r="D2892" s="190"/>
    </row>
    <row r="2893" spans="4:4" x14ac:dyDescent="0.25">
      <c r="D2893" s="190"/>
    </row>
    <row r="2894" spans="4:4" x14ac:dyDescent="0.25">
      <c r="D2894" s="190"/>
    </row>
    <row r="2895" spans="4:4" x14ac:dyDescent="0.25">
      <c r="D2895" s="190"/>
    </row>
    <row r="2896" spans="4:4" x14ac:dyDescent="0.25">
      <c r="D2896" s="190"/>
    </row>
    <row r="2897" spans="4:4" x14ac:dyDescent="0.25">
      <c r="D2897" s="190"/>
    </row>
    <row r="2898" spans="4:4" x14ac:dyDescent="0.25">
      <c r="D2898" s="190"/>
    </row>
    <row r="2899" spans="4:4" x14ac:dyDescent="0.25">
      <c r="D2899" s="190"/>
    </row>
    <row r="2900" spans="4:4" x14ac:dyDescent="0.25">
      <c r="D2900" s="190"/>
    </row>
    <row r="2901" spans="4:4" x14ac:dyDescent="0.25">
      <c r="D2901" s="190"/>
    </row>
    <row r="2902" spans="4:4" x14ac:dyDescent="0.25">
      <c r="D2902" s="190"/>
    </row>
    <row r="2903" spans="4:4" x14ac:dyDescent="0.25">
      <c r="D2903" s="190"/>
    </row>
    <row r="2904" spans="4:4" x14ac:dyDescent="0.25">
      <c r="D2904" s="190"/>
    </row>
    <row r="2905" spans="4:4" x14ac:dyDescent="0.25">
      <c r="D2905" s="190"/>
    </row>
    <row r="2906" spans="4:4" x14ac:dyDescent="0.25">
      <c r="D2906" s="190"/>
    </row>
    <row r="2907" spans="4:4" x14ac:dyDescent="0.25">
      <c r="D2907" s="190"/>
    </row>
    <row r="2908" spans="4:4" x14ac:dyDescent="0.25">
      <c r="D2908" s="190"/>
    </row>
    <row r="2909" spans="4:4" x14ac:dyDescent="0.25">
      <c r="D2909" s="190"/>
    </row>
    <row r="2910" spans="4:4" x14ac:dyDescent="0.25">
      <c r="D2910" s="190"/>
    </row>
    <row r="2911" spans="4:4" x14ac:dyDescent="0.25">
      <c r="D2911" s="190"/>
    </row>
    <row r="2912" spans="4:4" x14ac:dyDescent="0.25">
      <c r="D2912" s="190"/>
    </row>
    <row r="2913" spans="4:4" x14ac:dyDescent="0.25">
      <c r="D2913" s="190"/>
    </row>
    <row r="2914" spans="4:4" x14ac:dyDescent="0.25">
      <c r="D2914" s="190"/>
    </row>
    <row r="2915" spans="4:4" x14ac:dyDescent="0.25">
      <c r="D2915" s="190"/>
    </row>
    <row r="2916" spans="4:4" x14ac:dyDescent="0.25">
      <c r="D2916" s="190"/>
    </row>
    <row r="2917" spans="4:4" x14ac:dyDescent="0.25">
      <c r="D2917" s="190"/>
    </row>
    <row r="2918" spans="4:4" x14ac:dyDescent="0.25">
      <c r="D2918" s="190"/>
    </row>
    <row r="2919" spans="4:4" x14ac:dyDescent="0.25">
      <c r="D2919" s="190"/>
    </row>
    <row r="2920" spans="4:4" x14ac:dyDescent="0.25">
      <c r="D2920" s="190"/>
    </row>
    <row r="2921" spans="4:4" x14ac:dyDescent="0.25">
      <c r="D2921" s="190"/>
    </row>
    <row r="2922" spans="4:4" x14ac:dyDescent="0.25">
      <c r="D2922" s="190"/>
    </row>
    <row r="2923" spans="4:4" x14ac:dyDescent="0.25">
      <c r="D2923" s="190"/>
    </row>
    <row r="2924" spans="4:4" x14ac:dyDescent="0.25">
      <c r="D2924" s="190"/>
    </row>
    <row r="2925" spans="4:4" x14ac:dyDescent="0.25">
      <c r="D2925" s="190"/>
    </row>
    <row r="2926" spans="4:4" x14ac:dyDescent="0.25">
      <c r="D2926" s="190"/>
    </row>
    <row r="2927" spans="4:4" x14ac:dyDescent="0.25">
      <c r="D2927" s="190"/>
    </row>
    <row r="2928" spans="4:4" x14ac:dyDescent="0.25">
      <c r="D2928" s="190"/>
    </row>
    <row r="2929" spans="4:4" x14ac:dyDescent="0.25">
      <c r="D2929" s="190"/>
    </row>
    <row r="2930" spans="4:4" x14ac:dyDescent="0.25">
      <c r="D2930" s="190"/>
    </row>
    <row r="2931" spans="4:4" x14ac:dyDescent="0.25">
      <c r="D2931" s="190"/>
    </row>
    <row r="2932" spans="4:4" x14ac:dyDescent="0.25">
      <c r="D2932" s="190"/>
    </row>
    <row r="2933" spans="4:4" x14ac:dyDescent="0.25">
      <c r="D2933" s="190"/>
    </row>
    <row r="2934" spans="4:4" x14ac:dyDescent="0.25">
      <c r="D2934" s="190"/>
    </row>
    <row r="2935" spans="4:4" x14ac:dyDescent="0.25">
      <c r="D2935" s="190"/>
    </row>
    <row r="2936" spans="4:4" x14ac:dyDescent="0.25">
      <c r="D2936" s="190"/>
    </row>
    <row r="2937" spans="4:4" x14ac:dyDescent="0.25">
      <c r="D2937" s="190"/>
    </row>
    <row r="2938" spans="4:4" x14ac:dyDescent="0.25">
      <c r="D2938" s="190"/>
    </row>
    <row r="2939" spans="4:4" x14ac:dyDescent="0.25">
      <c r="D2939" s="190"/>
    </row>
    <row r="2940" spans="4:4" x14ac:dyDescent="0.25">
      <c r="D2940" s="190"/>
    </row>
    <row r="2941" spans="4:4" x14ac:dyDescent="0.25">
      <c r="D2941" s="190"/>
    </row>
    <row r="2942" spans="4:4" x14ac:dyDescent="0.25">
      <c r="D2942" s="190"/>
    </row>
    <row r="2943" spans="4:4" x14ac:dyDescent="0.25">
      <c r="D2943" s="190"/>
    </row>
    <row r="2944" spans="4:4" x14ac:dyDescent="0.25">
      <c r="D2944" s="190"/>
    </row>
    <row r="2945" spans="4:4" x14ac:dyDescent="0.25">
      <c r="D2945" s="190"/>
    </row>
    <row r="2946" spans="4:4" x14ac:dyDescent="0.25">
      <c r="D2946" s="190"/>
    </row>
    <row r="2947" spans="4:4" x14ac:dyDescent="0.25">
      <c r="D2947" s="190"/>
    </row>
    <row r="2948" spans="4:4" x14ac:dyDescent="0.25">
      <c r="D2948" s="190"/>
    </row>
    <row r="2949" spans="4:4" x14ac:dyDescent="0.25">
      <c r="D2949" s="190"/>
    </row>
    <row r="2950" spans="4:4" x14ac:dyDescent="0.25">
      <c r="D2950" s="190"/>
    </row>
    <row r="2951" spans="4:4" x14ac:dyDescent="0.25">
      <c r="D2951" s="190"/>
    </row>
    <row r="2952" spans="4:4" x14ac:dyDescent="0.25">
      <c r="D2952" s="190"/>
    </row>
    <row r="2953" spans="4:4" x14ac:dyDescent="0.25">
      <c r="D2953" s="190"/>
    </row>
    <row r="2954" spans="4:4" x14ac:dyDescent="0.25">
      <c r="D2954" s="190"/>
    </row>
    <row r="2955" spans="4:4" x14ac:dyDescent="0.25">
      <c r="D2955" s="190"/>
    </row>
    <row r="2956" spans="4:4" x14ac:dyDescent="0.25">
      <c r="D2956" s="190"/>
    </row>
    <row r="2957" spans="4:4" x14ac:dyDescent="0.25">
      <c r="D2957" s="190"/>
    </row>
    <row r="2958" spans="4:4" x14ac:dyDescent="0.25">
      <c r="D2958" s="190"/>
    </row>
    <row r="2959" spans="4:4" x14ac:dyDescent="0.25">
      <c r="D2959" s="190"/>
    </row>
    <row r="2960" spans="4:4" x14ac:dyDescent="0.25">
      <c r="D2960" s="190"/>
    </row>
    <row r="2961" spans="4:4" x14ac:dyDescent="0.25">
      <c r="D2961" s="190"/>
    </row>
    <row r="2962" spans="4:4" x14ac:dyDescent="0.25">
      <c r="D2962" s="190"/>
    </row>
    <row r="2963" spans="4:4" x14ac:dyDescent="0.25">
      <c r="D2963" s="190"/>
    </row>
    <row r="2964" spans="4:4" x14ac:dyDescent="0.25">
      <c r="D2964" s="190"/>
    </row>
    <row r="2965" spans="4:4" x14ac:dyDescent="0.25">
      <c r="D2965" s="190"/>
    </row>
    <row r="2966" spans="4:4" x14ac:dyDescent="0.25">
      <c r="D2966" s="190"/>
    </row>
    <row r="2967" spans="4:4" x14ac:dyDescent="0.25">
      <c r="D2967" s="190"/>
    </row>
    <row r="2968" spans="4:4" x14ac:dyDescent="0.25">
      <c r="D2968" s="190"/>
    </row>
    <row r="2969" spans="4:4" x14ac:dyDescent="0.25">
      <c r="D2969" s="190"/>
    </row>
    <row r="2970" spans="4:4" x14ac:dyDescent="0.25">
      <c r="D2970" s="190"/>
    </row>
    <row r="2971" spans="4:4" x14ac:dyDescent="0.25">
      <c r="D2971" s="190"/>
    </row>
    <row r="2972" spans="4:4" x14ac:dyDescent="0.25">
      <c r="D2972" s="190"/>
    </row>
    <row r="2973" spans="4:4" x14ac:dyDescent="0.25">
      <c r="D2973" s="190"/>
    </row>
    <row r="2974" spans="4:4" x14ac:dyDescent="0.25">
      <c r="D2974" s="190"/>
    </row>
    <row r="2975" spans="4:4" x14ac:dyDescent="0.25">
      <c r="D2975" s="190"/>
    </row>
    <row r="2976" spans="4:4" x14ac:dyDescent="0.25">
      <c r="D2976" s="190"/>
    </row>
    <row r="2977" spans="4:4" x14ac:dyDescent="0.25">
      <c r="D2977" s="190"/>
    </row>
    <row r="2978" spans="4:4" x14ac:dyDescent="0.25">
      <c r="D2978" s="190"/>
    </row>
    <row r="2979" spans="4:4" x14ac:dyDescent="0.25">
      <c r="D2979" s="190"/>
    </row>
    <row r="2980" spans="4:4" x14ac:dyDescent="0.25">
      <c r="D2980" s="190"/>
    </row>
    <row r="2981" spans="4:4" x14ac:dyDescent="0.25">
      <c r="D2981" s="190"/>
    </row>
    <row r="2982" spans="4:4" x14ac:dyDescent="0.25">
      <c r="D2982" s="190"/>
    </row>
    <row r="2983" spans="4:4" x14ac:dyDescent="0.25">
      <c r="D2983" s="190"/>
    </row>
    <row r="2984" spans="4:4" x14ac:dyDescent="0.25">
      <c r="D2984" s="190"/>
    </row>
    <row r="2985" spans="4:4" x14ac:dyDescent="0.25">
      <c r="D2985" s="190"/>
    </row>
    <row r="2986" spans="4:4" x14ac:dyDescent="0.25">
      <c r="D2986" s="190"/>
    </row>
    <row r="2987" spans="4:4" x14ac:dyDescent="0.25">
      <c r="D2987" s="190"/>
    </row>
    <row r="2988" spans="4:4" x14ac:dyDescent="0.25">
      <c r="D2988" s="190"/>
    </row>
    <row r="2989" spans="4:4" x14ac:dyDescent="0.25">
      <c r="D2989" s="190"/>
    </row>
    <row r="2990" spans="4:4" x14ac:dyDescent="0.25">
      <c r="D2990" s="190"/>
    </row>
    <row r="2991" spans="4:4" x14ac:dyDescent="0.25">
      <c r="D2991" s="190"/>
    </row>
    <row r="2992" spans="4:4" x14ac:dyDescent="0.25">
      <c r="D2992" s="190"/>
    </row>
    <row r="2993" spans="4:4" x14ac:dyDescent="0.25">
      <c r="D2993" s="190"/>
    </row>
    <row r="2994" spans="4:4" x14ac:dyDescent="0.25">
      <c r="D2994" s="190"/>
    </row>
    <row r="2995" spans="4:4" x14ac:dyDescent="0.25">
      <c r="D2995" s="190"/>
    </row>
    <row r="2996" spans="4:4" x14ac:dyDescent="0.25">
      <c r="D2996" s="190"/>
    </row>
    <row r="2997" spans="4:4" x14ac:dyDescent="0.25">
      <c r="D2997" s="190"/>
    </row>
    <row r="2998" spans="4:4" x14ac:dyDescent="0.25">
      <c r="D2998" s="190"/>
    </row>
    <row r="2999" spans="4:4" x14ac:dyDescent="0.25">
      <c r="D2999" s="190"/>
    </row>
    <row r="3000" spans="4:4" x14ac:dyDescent="0.25">
      <c r="D3000" s="190"/>
    </row>
    <row r="3001" spans="4:4" x14ac:dyDescent="0.25">
      <c r="D3001" s="190"/>
    </row>
    <row r="3002" spans="4:4" x14ac:dyDescent="0.25">
      <c r="D3002" s="190"/>
    </row>
    <row r="3003" spans="4:4" x14ac:dyDescent="0.25">
      <c r="D3003" s="190"/>
    </row>
    <row r="3004" spans="4:4" x14ac:dyDescent="0.25">
      <c r="D3004" s="190"/>
    </row>
    <row r="3005" spans="4:4" x14ac:dyDescent="0.25">
      <c r="D3005" s="190"/>
    </row>
    <row r="3006" spans="4:4" x14ac:dyDescent="0.25">
      <c r="D3006" s="190"/>
    </row>
    <row r="3007" spans="4:4" x14ac:dyDescent="0.25">
      <c r="D3007" s="190"/>
    </row>
    <row r="3008" spans="4:4" x14ac:dyDescent="0.25">
      <c r="D3008" s="190"/>
    </row>
    <row r="3009" spans="4:4" x14ac:dyDescent="0.25">
      <c r="D3009" s="190"/>
    </row>
    <row r="3010" spans="4:4" x14ac:dyDescent="0.25">
      <c r="D3010" s="190"/>
    </row>
    <row r="3011" spans="4:4" x14ac:dyDescent="0.25">
      <c r="D3011" s="190"/>
    </row>
    <row r="3012" spans="4:4" x14ac:dyDescent="0.25">
      <c r="D3012" s="190"/>
    </row>
    <row r="3013" spans="4:4" x14ac:dyDescent="0.25">
      <c r="D3013" s="190"/>
    </row>
    <row r="3014" spans="4:4" x14ac:dyDescent="0.25">
      <c r="D3014" s="190"/>
    </row>
    <row r="3015" spans="4:4" x14ac:dyDescent="0.25">
      <c r="D3015" s="190"/>
    </row>
    <row r="3016" spans="4:4" x14ac:dyDescent="0.25">
      <c r="D3016" s="190"/>
    </row>
    <row r="3017" spans="4:4" x14ac:dyDescent="0.25">
      <c r="D3017" s="190"/>
    </row>
    <row r="3018" spans="4:4" x14ac:dyDescent="0.25">
      <c r="D3018" s="190"/>
    </row>
    <row r="3019" spans="4:4" x14ac:dyDescent="0.25">
      <c r="D3019" s="190"/>
    </row>
    <row r="3020" spans="4:4" x14ac:dyDescent="0.25">
      <c r="D3020" s="190"/>
    </row>
    <row r="3021" spans="4:4" x14ac:dyDescent="0.25">
      <c r="D3021" s="190"/>
    </row>
    <row r="3022" spans="4:4" x14ac:dyDescent="0.25">
      <c r="D3022" s="190"/>
    </row>
    <row r="3023" spans="4:4" x14ac:dyDescent="0.25">
      <c r="D3023" s="190"/>
    </row>
    <row r="3024" spans="4:4" x14ac:dyDescent="0.25">
      <c r="D3024" s="190"/>
    </row>
    <row r="3025" spans="4:4" x14ac:dyDescent="0.25">
      <c r="D3025" s="190"/>
    </row>
    <row r="3026" spans="4:4" x14ac:dyDescent="0.25">
      <c r="D3026" s="190"/>
    </row>
    <row r="3027" spans="4:4" x14ac:dyDescent="0.25">
      <c r="D3027" s="190"/>
    </row>
    <row r="3028" spans="4:4" x14ac:dyDescent="0.25">
      <c r="D3028" s="190"/>
    </row>
    <row r="3029" spans="4:4" x14ac:dyDescent="0.25">
      <c r="D3029" s="190"/>
    </row>
    <row r="3030" spans="4:4" x14ac:dyDescent="0.25">
      <c r="D3030" s="190"/>
    </row>
    <row r="3031" spans="4:4" x14ac:dyDescent="0.25">
      <c r="D3031" s="190"/>
    </row>
    <row r="3032" spans="4:4" x14ac:dyDescent="0.25">
      <c r="D3032" s="190"/>
    </row>
    <row r="3033" spans="4:4" x14ac:dyDescent="0.25">
      <c r="D3033" s="190"/>
    </row>
    <row r="3034" spans="4:4" x14ac:dyDescent="0.25">
      <c r="D3034" s="190"/>
    </row>
    <row r="3035" spans="4:4" x14ac:dyDescent="0.25">
      <c r="D3035" s="190"/>
    </row>
    <row r="3036" spans="4:4" x14ac:dyDescent="0.25">
      <c r="D3036" s="190"/>
    </row>
    <row r="3037" spans="4:4" x14ac:dyDescent="0.25">
      <c r="D3037" s="190"/>
    </row>
    <row r="3038" spans="4:4" x14ac:dyDescent="0.25">
      <c r="D3038" s="190"/>
    </row>
    <row r="3039" spans="4:4" x14ac:dyDescent="0.25">
      <c r="D3039" s="190"/>
    </row>
    <row r="3040" spans="4:4" x14ac:dyDescent="0.25">
      <c r="D3040" s="190"/>
    </row>
    <row r="3041" spans="4:4" x14ac:dyDescent="0.25">
      <c r="D3041" s="190"/>
    </row>
    <row r="3042" spans="4:4" x14ac:dyDescent="0.25">
      <c r="D3042" s="190"/>
    </row>
    <row r="3043" spans="4:4" x14ac:dyDescent="0.25">
      <c r="D3043" s="190"/>
    </row>
    <row r="3044" spans="4:4" x14ac:dyDescent="0.25">
      <c r="D3044" s="190"/>
    </row>
    <row r="3045" spans="4:4" x14ac:dyDescent="0.25">
      <c r="D3045" s="190"/>
    </row>
    <row r="3046" spans="4:4" x14ac:dyDescent="0.25">
      <c r="D3046" s="190"/>
    </row>
    <row r="3047" spans="4:4" x14ac:dyDescent="0.25">
      <c r="D3047" s="190"/>
    </row>
    <row r="3048" spans="4:4" x14ac:dyDescent="0.25">
      <c r="D3048" s="190"/>
    </row>
    <row r="3049" spans="4:4" x14ac:dyDescent="0.25">
      <c r="D3049" s="190"/>
    </row>
    <row r="3050" spans="4:4" x14ac:dyDescent="0.25">
      <c r="D3050" s="190"/>
    </row>
    <row r="3051" spans="4:4" x14ac:dyDescent="0.25">
      <c r="D3051" s="190"/>
    </row>
    <row r="3052" spans="4:4" x14ac:dyDescent="0.25">
      <c r="D3052" s="190"/>
    </row>
    <row r="3053" spans="4:4" x14ac:dyDescent="0.25">
      <c r="D3053" s="190"/>
    </row>
    <row r="3054" spans="4:4" x14ac:dyDescent="0.25">
      <c r="D3054" s="190"/>
    </row>
    <row r="3055" spans="4:4" x14ac:dyDescent="0.25">
      <c r="D3055" s="190"/>
    </row>
    <row r="3056" spans="4:4" x14ac:dyDescent="0.25">
      <c r="D3056" s="190"/>
    </row>
    <row r="3057" spans="4:4" x14ac:dyDescent="0.25">
      <c r="D3057" s="190"/>
    </row>
    <row r="3058" spans="4:4" x14ac:dyDescent="0.25">
      <c r="D3058" s="190"/>
    </row>
    <row r="3059" spans="4:4" x14ac:dyDescent="0.25">
      <c r="D3059" s="190"/>
    </row>
    <row r="3060" spans="4:4" x14ac:dyDescent="0.25">
      <c r="D3060" s="190"/>
    </row>
    <row r="3061" spans="4:4" x14ac:dyDescent="0.25">
      <c r="D3061" s="190"/>
    </row>
    <row r="3062" spans="4:4" x14ac:dyDescent="0.25">
      <c r="D3062" s="190"/>
    </row>
    <row r="3063" spans="4:4" x14ac:dyDescent="0.25">
      <c r="D3063" s="190"/>
    </row>
    <row r="3064" spans="4:4" x14ac:dyDescent="0.25">
      <c r="D3064" s="190"/>
    </row>
    <row r="3065" spans="4:4" x14ac:dyDescent="0.25">
      <c r="D3065" s="190"/>
    </row>
    <row r="3066" spans="4:4" x14ac:dyDescent="0.25">
      <c r="D3066" s="190"/>
    </row>
    <row r="3067" spans="4:4" x14ac:dyDescent="0.25">
      <c r="D3067" s="190"/>
    </row>
    <row r="3068" spans="4:4" x14ac:dyDescent="0.25">
      <c r="D3068" s="190"/>
    </row>
    <row r="3069" spans="4:4" x14ac:dyDescent="0.25">
      <c r="D3069" s="190"/>
    </row>
    <row r="3070" spans="4:4" x14ac:dyDescent="0.25">
      <c r="D3070" s="190"/>
    </row>
    <row r="3071" spans="4:4" x14ac:dyDescent="0.25">
      <c r="D3071" s="190"/>
    </row>
    <row r="3072" spans="4:4" x14ac:dyDescent="0.25">
      <c r="D3072" s="190"/>
    </row>
    <row r="3073" spans="4:4" x14ac:dyDescent="0.25">
      <c r="D3073" s="190"/>
    </row>
    <row r="3074" spans="4:4" x14ac:dyDescent="0.25">
      <c r="D3074" s="190"/>
    </row>
    <row r="3075" spans="4:4" x14ac:dyDescent="0.25">
      <c r="D3075" s="190"/>
    </row>
    <row r="3076" spans="4:4" x14ac:dyDescent="0.25">
      <c r="D3076" s="190"/>
    </row>
    <row r="3077" spans="4:4" x14ac:dyDescent="0.25">
      <c r="D3077" s="190"/>
    </row>
    <row r="3078" spans="4:4" x14ac:dyDescent="0.25">
      <c r="D3078" s="190"/>
    </row>
    <row r="3079" spans="4:4" x14ac:dyDescent="0.25">
      <c r="D3079" s="190"/>
    </row>
    <row r="3080" spans="4:4" x14ac:dyDescent="0.25">
      <c r="D3080" s="190"/>
    </row>
    <row r="3081" spans="4:4" x14ac:dyDescent="0.25">
      <c r="D3081" s="190"/>
    </row>
    <row r="3082" spans="4:4" x14ac:dyDescent="0.25">
      <c r="D3082" s="190"/>
    </row>
    <row r="3083" spans="4:4" x14ac:dyDescent="0.25">
      <c r="D3083" s="190"/>
    </row>
    <row r="3084" spans="4:4" x14ac:dyDescent="0.25">
      <c r="D3084" s="190"/>
    </row>
    <row r="3085" spans="4:4" x14ac:dyDescent="0.25">
      <c r="D3085" s="190"/>
    </row>
    <row r="3086" spans="4:4" x14ac:dyDescent="0.25">
      <c r="D3086" s="190"/>
    </row>
    <row r="3087" spans="4:4" x14ac:dyDescent="0.25">
      <c r="D3087" s="190"/>
    </row>
    <row r="3088" spans="4:4" x14ac:dyDescent="0.25">
      <c r="D3088" s="190"/>
    </row>
    <row r="3089" spans="4:4" x14ac:dyDescent="0.25">
      <c r="D3089" s="190"/>
    </row>
    <row r="3090" spans="4:4" x14ac:dyDescent="0.25">
      <c r="D3090" s="190"/>
    </row>
    <row r="3091" spans="4:4" x14ac:dyDescent="0.25">
      <c r="D3091" s="190"/>
    </row>
    <row r="3092" spans="4:4" x14ac:dyDescent="0.25">
      <c r="D3092" s="190"/>
    </row>
    <row r="3093" spans="4:4" x14ac:dyDescent="0.25">
      <c r="D3093" s="190"/>
    </row>
    <row r="3094" spans="4:4" x14ac:dyDescent="0.25">
      <c r="D3094" s="190"/>
    </row>
    <row r="3095" spans="4:4" x14ac:dyDescent="0.25">
      <c r="D3095" s="190"/>
    </row>
    <row r="3096" spans="4:4" x14ac:dyDescent="0.25">
      <c r="D3096" s="190"/>
    </row>
    <row r="3097" spans="4:4" x14ac:dyDescent="0.25">
      <c r="D3097" s="190"/>
    </row>
    <row r="3098" spans="4:4" x14ac:dyDescent="0.25">
      <c r="D3098" s="190"/>
    </row>
    <row r="3099" spans="4:4" x14ac:dyDescent="0.25">
      <c r="D3099" s="190"/>
    </row>
    <row r="3100" spans="4:4" x14ac:dyDescent="0.25">
      <c r="D3100" s="190"/>
    </row>
    <row r="3101" spans="4:4" x14ac:dyDescent="0.25">
      <c r="D3101" s="190"/>
    </row>
    <row r="3102" spans="4:4" x14ac:dyDescent="0.25">
      <c r="D3102" s="190"/>
    </row>
    <row r="3103" spans="4:4" x14ac:dyDescent="0.25">
      <c r="D3103" s="190"/>
    </row>
    <row r="3104" spans="4:4" x14ac:dyDescent="0.25">
      <c r="D3104" s="190"/>
    </row>
    <row r="3105" spans="4:4" x14ac:dyDescent="0.25">
      <c r="D3105" s="190"/>
    </row>
    <row r="3106" spans="4:4" x14ac:dyDescent="0.25">
      <c r="D3106" s="190"/>
    </row>
    <row r="3107" spans="4:4" x14ac:dyDescent="0.25">
      <c r="D3107" s="190"/>
    </row>
    <row r="3108" spans="4:4" x14ac:dyDescent="0.25">
      <c r="D3108" s="190"/>
    </row>
    <row r="3109" spans="4:4" x14ac:dyDescent="0.25">
      <c r="D3109" s="190"/>
    </row>
    <row r="3110" spans="4:4" x14ac:dyDescent="0.25">
      <c r="D3110" s="190"/>
    </row>
    <row r="3111" spans="4:4" x14ac:dyDescent="0.25">
      <c r="D3111" s="190"/>
    </row>
    <row r="3112" spans="4:4" x14ac:dyDescent="0.25">
      <c r="D3112" s="190"/>
    </row>
    <row r="3113" spans="4:4" x14ac:dyDescent="0.25">
      <c r="D3113" s="190"/>
    </row>
    <row r="3114" spans="4:4" x14ac:dyDescent="0.25">
      <c r="D3114" s="190"/>
    </row>
    <row r="3115" spans="4:4" x14ac:dyDescent="0.25">
      <c r="D3115" s="190"/>
    </row>
    <row r="3116" spans="4:4" x14ac:dyDescent="0.25">
      <c r="D3116" s="190"/>
    </row>
    <row r="3117" spans="4:4" x14ac:dyDescent="0.25">
      <c r="D3117" s="190"/>
    </row>
    <row r="3118" spans="4:4" x14ac:dyDescent="0.25">
      <c r="D3118" s="190"/>
    </row>
    <row r="3119" spans="4:4" x14ac:dyDescent="0.25">
      <c r="D3119" s="190"/>
    </row>
    <row r="3120" spans="4:4" x14ac:dyDescent="0.25">
      <c r="D3120" s="190"/>
    </row>
    <row r="3121" spans="4:4" x14ac:dyDescent="0.25">
      <c r="D3121" s="190"/>
    </row>
    <row r="3122" spans="4:4" x14ac:dyDescent="0.25">
      <c r="D3122" s="190"/>
    </row>
    <row r="3123" spans="4:4" x14ac:dyDescent="0.25">
      <c r="D3123" s="190"/>
    </row>
    <row r="3124" spans="4:4" x14ac:dyDescent="0.25">
      <c r="D3124" s="190"/>
    </row>
    <row r="3125" spans="4:4" x14ac:dyDescent="0.25">
      <c r="D3125" s="190"/>
    </row>
    <row r="3126" spans="4:4" x14ac:dyDescent="0.25">
      <c r="D3126" s="190"/>
    </row>
    <row r="3127" spans="4:4" x14ac:dyDescent="0.25">
      <c r="D3127" s="190"/>
    </row>
    <row r="3128" spans="4:4" x14ac:dyDescent="0.25">
      <c r="D3128" s="190"/>
    </row>
    <row r="3129" spans="4:4" x14ac:dyDescent="0.25">
      <c r="D3129" s="190"/>
    </row>
    <row r="3130" spans="4:4" x14ac:dyDescent="0.25">
      <c r="D3130" s="190"/>
    </row>
    <row r="3131" spans="4:4" x14ac:dyDescent="0.25">
      <c r="D3131" s="190"/>
    </row>
    <row r="3132" spans="4:4" x14ac:dyDescent="0.25">
      <c r="D3132" s="190"/>
    </row>
    <row r="3133" spans="4:4" x14ac:dyDescent="0.25">
      <c r="D3133" s="190"/>
    </row>
    <row r="3134" spans="4:4" x14ac:dyDescent="0.25">
      <c r="D3134" s="190"/>
    </row>
    <row r="3135" spans="4:4" x14ac:dyDescent="0.25">
      <c r="D3135" s="190"/>
    </row>
    <row r="3136" spans="4:4" x14ac:dyDescent="0.25">
      <c r="D3136" s="190"/>
    </row>
    <row r="3137" spans="4:4" x14ac:dyDescent="0.25">
      <c r="D3137" s="190"/>
    </row>
    <row r="3138" spans="4:4" x14ac:dyDescent="0.25">
      <c r="D3138" s="190"/>
    </row>
    <row r="3139" spans="4:4" x14ac:dyDescent="0.25">
      <c r="D3139" s="190"/>
    </row>
    <row r="3140" spans="4:4" x14ac:dyDescent="0.25">
      <c r="D3140" s="190"/>
    </row>
    <row r="3141" spans="4:4" x14ac:dyDescent="0.25">
      <c r="D3141" s="190"/>
    </row>
    <row r="3142" spans="4:4" x14ac:dyDescent="0.25">
      <c r="D3142" s="190"/>
    </row>
    <row r="3143" spans="4:4" x14ac:dyDescent="0.25">
      <c r="D3143" s="190"/>
    </row>
    <row r="3144" spans="4:4" x14ac:dyDescent="0.25">
      <c r="D3144" s="190"/>
    </row>
    <row r="3145" spans="4:4" x14ac:dyDescent="0.25">
      <c r="D3145" s="190"/>
    </row>
    <row r="3146" spans="4:4" x14ac:dyDescent="0.25">
      <c r="D3146" s="190"/>
    </row>
    <row r="3147" spans="4:4" x14ac:dyDescent="0.25">
      <c r="D3147" s="190"/>
    </row>
    <row r="3148" spans="4:4" x14ac:dyDescent="0.25">
      <c r="D3148" s="190"/>
    </row>
    <row r="3149" spans="4:4" x14ac:dyDescent="0.25">
      <c r="D3149" s="190"/>
    </row>
    <row r="3150" spans="4:4" x14ac:dyDescent="0.25">
      <c r="D3150" s="190"/>
    </row>
    <row r="3151" spans="4:4" x14ac:dyDescent="0.25">
      <c r="D3151" s="190"/>
    </row>
    <row r="3152" spans="4:4" x14ac:dyDescent="0.25">
      <c r="D3152" s="190"/>
    </row>
    <row r="3153" spans="4:4" x14ac:dyDescent="0.25">
      <c r="D3153" s="190"/>
    </row>
    <row r="3154" spans="4:4" x14ac:dyDescent="0.25">
      <c r="D3154" s="190"/>
    </row>
    <row r="3155" spans="4:4" x14ac:dyDescent="0.25">
      <c r="D3155" s="190"/>
    </row>
    <row r="3156" spans="4:4" x14ac:dyDescent="0.25">
      <c r="D3156" s="190"/>
    </row>
    <row r="3157" spans="4:4" x14ac:dyDescent="0.25">
      <c r="D3157" s="190"/>
    </row>
    <row r="3158" spans="4:4" x14ac:dyDescent="0.25">
      <c r="D3158" s="190"/>
    </row>
    <row r="3159" spans="4:4" x14ac:dyDescent="0.25">
      <c r="D3159" s="190"/>
    </row>
    <row r="3160" spans="4:4" x14ac:dyDescent="0.25">
      <c r="D3160" s="190"/>
    </row>
    <row r="3161" spans="4:4" x14ac:dyDescent="0.25">
      <c r="D3161" s="190"/>
    </row>
    <row r="3162" spans="4:4" x14ac:dyDescent="0.25">
      <c r="D3162" s="190"/>
    </row>
    <row r="3163" spans="4:4" x14ac:dyDescent="0.25">
      <c r="D3163" s="190"/>
    </row>
    <row r="3164" spans="4:4" x14ac:dyDescent="0.25">
      <c r="D3164" s="190"/>
    </row>
    <row r="3165" spans="4:4" x14ac:dyDescent="0.25">
      <c r="D3165" s="190"/>
    </row>
    <row r="3166" spans="4:4" x14ac:dyDescent="0.25">
      <c r="D3166" s="190"/>
    </row>
    <row r="3167" spans="4:4" x14ac:dyDescent="0.25">
      <c r="D3167" s="190"/>
    </row>
    <row r="3168" spans="4:4" x14ac:dyDescent="0.25">
      <c r="D3168" s="190"/>
    </row>
    <row r="3169" spans="4:4" x14ac:dyDescent="0.25">
      <c r="D3169" s="190"/>
    </row>
    <row r="3170" spans="4:4" x14ac:dyDescent="0.25">
      <c r="D3170" s="190"/>
    </row>
    <row r="3171" spans="4:4" x14ac:dyDescent="0.25">
      <c r="D3171" s="190"/>
    </row>
    <row r="3172" spans="4:4" x14ac:dyDescent="0.25">
      <c r="D3172" s="190"/>
    </row>
    <row r="3173" spans="4:4" x14ac:dyDescent="0.25">
      <c r="D3173" s="190"/>
    </row>
    <row r="3174" spans="4:4" x14ac:dyDescent="0.25">
      <c r="D3174" s="190"/>
    </row>
    <row r="3175" spans="4:4" x14ac:dyDescent="0.25">
      <c r="D3175" s="190"/>
    </row>
    <row r="3176" spans="4:4" x14ac:dyDescent="0.25">
      <c r="D3176" s="190"/>
    </row>
    <row r="3177" spans="4:4" x14ac:dyDescent="0.25">
      <c r="D3177" s="190"/>
    </row>
    <row r="3178" spans="4:4" x14ac:dyDescent="0.25">
      <c r="D3178" s="190"/>
    </row>
    <row r="3179" spans="4:4" x14ac:dyDescent="0.25">
      <c r="D3179" s="190"/>
    </row>
    <row r="3180" spans="4:4" x14ac:dyDescent="0.25">
      <c r="D3180" s="190"/>
    </row>
    <row r="3181" spans="4:4" x14ac:dyDescent="0.25">
      <c r="D3181" s="190"/>
    </row>
    <row r="3182" spans="4:4" x14ac:dyDescent="0.25">
      <c r="D3182" s="190"/>
    </row>
    <row r="3183" spans="4:4" x14ac:dyDescent="0.25">
      <c r="D3183" s="190"/>
    </row>
    <row r="3184" spans="4:4" x14ac:dyDescent="0.25">
      <c r="D3184" s="190"/>
    </row>
    <row r="3185" spans="4:4" x14ac:dyDescent="0.25">
      <c r="D3185" s="190"/>
    </row>
    <row r="3186" spans="4:4" x14ac:dyDescent="0.25">
      <c r="D3186" s="190"/>
    </row>
    <row r="3187" spans="4:4" x14ac:dyDescent="0.25">
      <c r="D3187" s="190"/>
    </row>
    <row r="3188" spans="4:4" x14ac:dyDescent="0.25">
      <c r="D3188" s="190"/>
    </row>
    <row r="3189" spans="4:4" x14ac:dyDescent="0.25">
      <c r="D3189" s="190"/>
    </row>
    <row r="3190" spans="4:4" x14ac:dyDescent="0.25">
      <c r="D3190" s="190"/>
    </row>
    <row r="3191" spans="4:4" x14ac:dyDescent="0.25">
      <c r="D3191" s="190"/>
    </row>
    <row r="3192" spans="4:4" x14ac:dyDescent="0.25">
      <c r="D3192" s="190"/>
    </row>
    <row r="3193" spans="4:4" x14ac:dyDescent="0.25">
      <c r="D3193" s="190"/>
    </row>
    <row r="3194" spans="4:4" x14ac:dyDescent="0.25">
      <c r="D3194" s="190"/>
    </row>
    <row r="3195" spans="4:4" x14ac:dyDescent="0.25">
      <c r="D3195" s="190"/>
    </row>
    <row r="3196" spans="4:4" x14ac:dyDescent="0.25">
      <c r="D3196" s="190"/>
    </row>
    <row r="3197" spans="4:4" x14ac:dyDescent="0.25">
      <c r="D3197" s="190"/>
    </row>
    <row r="3198" spans="4:4" x14ac:dyDescent="0.25">
      <c r="D3198" s="190"/>
    </row>
    <row r="3199" spans="4:4" x14ac:dyDescent="0.25">
      <c r="D3199" s="190"/>
    </row>
    <row r="3200" spans="4:4" x14ac:dyDescent="0.25">
      <c r="D3200" s="190"/>
    </row>
    <row r="3201" spans="4:4" x14ac:dyDescent="0.25">
      <c r="D3201" s="190"/>
    </row>
    <row r="3202" spans="4:4" x14ac:dyDescent="0.25">
      <c r="D3202" s="190"/>
    </row>
    <row r="3203" spans="4:4" x14ac:dyDescent="0.25">
      <c r="D3203" s="190"/>
    </row>
    <row r="3204" spans="4:4" x14ac:dyDescent="0.25">
      <c r="D3204" s="190"/>
    </row>
    <row r="3205" spans="4:4" x14ac:dyDescent="0.25">
      <c r="D3205" s="190"/>
    </row>
    <row r="3206" spans="4:4" x14ac:dyDescent="0.25">
      <c r="D3206" s="190"/>
    </row>
    <row r="3207" spans="4:4" x14ac:dyDescent="0.25">
      <c r="D3207" s="190"/>
    </row>
    <row r="3208" spans="4:4" x14ac:dyDescent="0.25">
      <c r="D3208" s="190"/>
    </row>
    <row r="3209" spans="4:4" x14ac:dyDescent="0.25">
      <c r="D3209" s="190"/>
    </row>
    <row r="3210" spans="4:4" x14ac:dyDescent="0.25">
      <c r="D3210" s="190"/>
    </row>
    <row r="3211" spans="4:4" x14ac:dyDescent="0.25">
      <c r="D3211" s="190"/>
    </row>
    <row r="3212" spans="4:4" x14ac:dyDescent="0.25">
      <c r="D3212" s="190"/>
    </row>
    <row r="3213" spans="4:4" x14ac:dyDescent="0.25">
      <c r="D3213" s="190"/>
    </row>
    <row r="3214" spans="4:4" x14ac:dyDescent="0.25">
      <c r="D3214" s="190"/>
    </row>
    <row r="3215" spans="4:4" x14ac:dyDescent="0.25">
      <c r="D3215" s="190"/>
    </row>
    <row r="3216" spans="4:4" x14ac:dyDescent="0.25">
      <c r="D3216" s="190"/>
    </row>
    <row r="3217" spans="4:4" x14ac:dyDescent="0.25">
      <c r="D3217" s="190"/>
    </row>
    <row r="3218" spans="4:4" x14ac:dyDescent="0.25">
      <c r="D3218" s="190"/>
    </row>
    <row r="3219" spans="4:4" x14ac:dyDescent="0.25">
      <c r="D3219" s="190"/>
    </row>
    <row r="3220" spans="4:4" x14ac:dyDescent="0.25">
      <c r="D3220" s="190"/>
    </row>
    <row r="3221" spans="4:4" x14ac:dyDescent="0.25">
      <c r="D3221" s="190"/>
    </row>
    <row r="3222" spans="4:4" x14ac:dyDescent="0.25">
      <c r="D3222" s="190"/>
    </row>
    <row r="3223" spans="4:4" x14ac:dyDescent="0.25">
      <c r="D3223" s="190"/>
    </row>
    <row r="3224" spans="4:4" x14ac:dyDescent="0.25">
      <c r="D3224" s="190"/>
    </row>
    <row r="3225" spans="4:4" x14ac:dyDescent="0.25">
      <c r="D3225" s="190"/>
    </row>
    <row r="3226" spans="4:4" x14ac:dyDescent="0.25">
      <c r="D3226" s="190"/>
    </row>
    <row r="3227" spans="4:4" x14ac:dyDescent="0.25">
      <c r="D3227" s="190"/>
    </row>
    <row r="3228" spans="4:4" x14ac:dyDescent="0.25">
      <c r="D3228" s="190"/>
    </row>
    <row r="3229" spans="4:4" x14ac:dyDescent="0.25">
      <c r="D3229" s="190"/>
    </row>
    <row r="3230" spans="4:4" x14ac:dyDescent="0.25">
      <c r="D3230" s="190"/>
    </row>
    <row r="3231" spans="4:4" x14ac:dyDescent="0.25">
      <c r="D3231" s="190"/>
    </row>
    <row r="3232" spans="4:4" x14ac:dyDescent="0.25">
      <c r="D3232" s="190"/>
    </row>
    <row r="3233" spans="4:4" x14ac:dyDescent="0.25">
      <c r="D3233" s="190"/>
    </row>
    <row r="3234" spans="4:4" x14ac:dyDescent="0.25">
      <c r="D3234" s="190"/>
    </row>
    <row r="3235" spans="4:4" x14ac:dyDescent="0.25">
      <c r="D3235" s="190"/>
    </row>
    <row r="3236" spans="4:4" x14ac:dyDescent="0.25">
      <c r="D3236" s="190"/>
    </row>
    <row r="3237" spans="4:4" x14ac:dyDescent="0.25">
      <c r="D3237" s="190"/>
    </row>
    <row r="3238" spans="4:4" x14ac:dyDescent="0.25">
      <c r="D3238" s="190"/>
    </row>
    <row r="3239" spans="4:4" x14ac:dyDescent="0.25">
      <c r="D3239" s="190"/>
    </row>
    <row r="3240" spans="4:4" x14ac:dyDescent="0.25">
      <c r="D3240" s="190"/>
    </row>
    <row r="3241" spans="4:4" x14ac:dyDescent="0.25">
      <c r="D3241" s="190"/>
    </row>
    <row r="3242" spans="4:4" x14ac:dyDescent="0.25">
      <c r="D3242" s="190"/>
    </row>
    <row r="3243" spans="4:4" x14ac:dyDescent="0.25">
      <c r="D3243" s="190"/>
    </row>
    <row r="3244" spans="4:4" x14ac:dyDescent="0.25">
      <c r="D3244" s="190"/>
    </row>
    <row r="3245" spans="4:4" x14ac:dyDescent="0.25">
      <c r="D3245" s="190"/>
    </row>
    <row r="3246" spans="4:4" x14ac:dyDescent="0.25">
      <c r="D3246" s="190"/>
    </row>
    <row r="3247" spans="4:4" x14ac:dyDescent="0.25">
      <c r="D3247" s="190"/>
    </row>
    <row r="3248" spans="4:4" x14ac:dyDescent="0.25">
      <c r="D3248" s="190"/>
    </row>
    <row r="3249" spans="4:4" x14ac:dyDescent="0.25">
      <c r="D3249" s="190"/>
    </row>
    <row r="3250" spans="4:4" x14ac:dyDescent="0.25">
      <c r="D3250" s="190"/>
    </row>
    <row r="3251" spans="4:4" x14ac:dyDescent="0.25">
      <c r="D3251" s="190"/>
    </row>
    <row r="3252" spans="4:4" x14ac:dyDescent="0.25">
      <c r="D3252" s="190"/>
    </row>
    <row r="3253" spans="4:4" x14ac:dyDescent="0.25">
      <c r="D3253" s="190"/>
    </row>
    <row r="3254" spans="4:4" x14ac:dyDescent="0.25">
      <c r="D3254" s="190"/>
    </row>
    <row r="3255" spans="4:4" x14ac:dyDescent="0.25">
      <c r="D3255" s="190"/>
    </row>
    <row r="3256" spans="4:4" x14ac:dyDescent="0.25">
      <c r="D3256" s="190"/>
    </row>
    <row r="3257" spans="4:4" x14ac:dyDescent="0.25">
      <c r="D3257" s="190"/>
    </row>
    <row r="3258" spans="4:4" x14ac:dyDescent="0.25">
      <c r="D3258" s="190"/>
    </row>
    <row r="3259" spans="4:4" x14ac:dyDescent="0.25">
      <c r="D3259" s="190"/>
    </row>
    <row r="3260" spans="4:4" x14ac:dyDescent="0.25">
      <c r="D3260" s="190"/>
    </row>
    <row r="3261" spans="4:4" x14ac:dyDescent="0.25">
      <c r="D3261" s="190"/>
    </row>
    <row r="3262" spans="4:4" x14ac:dyDescent="0.25">
      <c r="D3262" s="190"/>
    </row>
    <row r="3263" spans="4:4" x14ac:dyDescent="0.25">
      <c r="D3263" s="190"/>
    </row>
    <row r="3264" spans="4:4" x14ac:dyDescent="0.25">
      <c r="D3264" s="190"/>
    </row>
    <row r="3265" spans="4:4" x14ac:dyDescent="0.25">
      <c r="D3265" s="190"/>
    </row>
    <row r="3266" spans="4:4" x14ac:dyDescent="0.25">
      <c r="D3266" s="190"/>
    </row>
    <row r="3267" spans="4:4" x14ac:dyDescent="0.25">
      <c r="D3267" s="190"/>
    </row>
    <row r="3268" spans="4:4" x14ac:dyDescent="0.25">
      <c r="D3268" s="190"/>
    </row>
    <row r="3269" spans="4:4" x14ac:dyDescent="0.25">
      <c r="D3269" s="190"/>
    </row>
    <row r="3270" spans="4:4" x14ac:dyDescent="0.25">
      <c r="D3270" s="190"/>
    </row>
    <row r="3271" spans="4:4" x14ac:dyDescent="0.25">
      <c r="D3271" s="190"/>
    </row>
    <row r="3272" spans="4:4" x14ac:dyDescent="0.25">
      <c r="D3272" s="190"/>
    </row>
    <row r="3273" spans="4:4" x14ac:dyDescent="0.25">
      <c r="D3273" s="190"/>
    </row>
    <row r="3274" spans="4:4" x14ac:dyDescent="0.25">
      <c r="D3274" s="190"/>
    </row>
    <row r="3275" spans="4:4" x14ac:dyDescent="0.25">
      <c r="D3275" s="190"/>
    </row>
    <row r="3276" spans="4:4" x14ac:dyDescent="0.25">
      <c r="D3276" s="190"/>
    </row>
    <row r="3277" spans="4:4" x14ac:dyDescent="0.25">
      <c r="D3277" s="190"/>
    </row>
    <row r="3278" spans="4:4" x14ac:dyDescent="0.25">
      <c r="D3278" s="190"/>
    </row>
    <row r="3279" spans="4:4" x14ac:dyDescent="0.25">
      <c r="D3279" s="190"/>
    </row>
    <row r="3280" spans="4:4" x14ac:dyDescent="0.25">
      <c r="D3280" s="190"/>
    </row>
    <row r="3281" spans="4:4" x14ac:dyDescent="0.25">
      <c r="D3281" s="190"/>
    </row>
    <row r="3282" spans="4:4" x14ac:dyDescent="0.25">
      <c r="D3282" s="190"/>
    </row>
    <row r="3283" spans="4:4" x14ac:dyDescent="0.25">
      <c r="D3283" s="190"/>
    </row>
    <row r="3284" spans="4:4" x14ac:dyDescent="0.25">
      <c r="D3284" s="190"/>
    </row>
    <row r="3285" spans="4:4" x14ac:dyDescent="0.25">
      <c r="D3285" s="190"/>
    </row>
    <row r="3286" spans="4:4" x14ac:dyDescent="0.25">
      <c r="D3286" s="190"/>
    </row>
    <row r="3287" spans="4:4" x14ac:dyDescent="0.25">
      <c r="D3287" s="190"/>
    </row>
    <row r="3288" spans="4:4" x14ac:dyDescent="0.25">
      <c r="D3288" s="190"/>
    </row>
    <row r="3289" spans="4:4" x14ac:dyDescent="0.25">
      <c r="D3289" s="190"/>
    </row>
    <row r="3290" spans="4:4" x14ac:dyDescent="0.25">
      <c r="D3290" s="190"/>
    </row>
    <row r="3291" spans="4:4" x14ac:dyDescent="0.25">
      <c r="D3291" s="190"/>
    </row>
    <row r="3292" spans="4:4" x14ac:dyDescent="0.25">
      <c r="D3292" s="190"/>
    </row>
    <row r="3293" spans="4:4" x14ac:dyDescent="0.25">
      <c r="D3293" s="190"/>
    </row>
    <row r="3294" spans="4:4" x14ac:dyDescent="0.25">
      <c r="D3294" s="190"/>
    </row>
    <row r="3295" spans="4:4" x14ac:dyDescent="0.25">
      <c r="D3295" s="190"/>
    </row>
    <row r="3296" spans="4:4" x14ac:dyDescent="0.25">
      <c r="D3296" s="190"/>
    </row>
    <row r="3297" spans="4:4" x14ac:dyDescent="0.25">
      <c r="D3297" s="190"/>
    </row>
    <row r="3298" spans="4:4" x14ac:dyDescent="0.25">
      <c r="D3298" s="190"/>
    </row>
    <row r="3299" spans="4:4" x14ac:dyDescent="0.25">
      <c r="D3299" s="190"/>
    </row>
    <row r="3300" spans="4:4" x14ac:dyDescent="0.25">
      <c r="D3300" s="190"/>
    </row>
    <row r="3301" spans="4:4" x14ac:dyDescent="0.25">
      <c r="D3301" s="190"/>
    </row>
    <row r="3302" spans="4:4" x14ac:dyDescent="0.25">
      <c r="D3302" s="190"/>
    </row>
    <row r="3303" spans="4:4" x14ac:dyDescent="0.25">
      <c r="D3303" s="190"/>
    </row>
    <row r="3304" spans="4:4" x14ac:dyDescent="0.25">
      <c r="D3304" s="190"/>
    </row>
    <row r="3305" spans="4:4" x14ac:dyDescent="0.25">
      <c r="D3305" s="190"/>
    </row>
    <row r="3306" spans="4:4" x14ac:dyDescent="0.25">
      <c r="D3306" s="190"/>
    </row>
    <row r="3307" spans="4:4" x14ac:dyDescent="0.25">
      <c r="D3307" s="190"/>
    </row>
    <row r="3308" spans="4:4" x14ac:dyDescent="0.25">
      <c r="D3308" s="190"/>
    </row>
    <row r="3309" spans="4:4" x14ac:dyDescent="0.25">
      <c r="D3309" s="190"/>
    </row>
    <row r="3310" spans="4:4" x14ac:dyDescent="0.25">
      <c r="D3310" s="190"/>
    </row>
    <row r="3311" spans="4:4" x14ac:dyDescent="0.25">
      <c r="D3311" s="190"/>
    </row>
    <row r="3312" spans="4:4" x14ac:dyDescent="0.25">
      <c r="D3312" s="190"/>
    </row>
    <row r="3313" spans="4:4" x14ac:dyDescent="0.25">
      <c r="D3313" s="190"/>
    </row>
    <row r="3314" spans="4:4" x14ac:dyDescent="0.25">
      <c r="D3314" s="190"/>
    </row>
    <row r="3315" spans="4:4" x14ac:dyDescent="0.25">
      <c r="D3315" s="190"/>
    </row>
    <row r="3316" spans="4:4" x14ac:dyDescent="0.25">
      <c r="D3316" s="190"/>
    </row>
    <row r="3317" spans="4:4" x14ac:dyDescent="0.25">
      <c r="D3317" s="190"/>
    </row>
    <row r="3318" spans="4:4" x14ac:dyDescent="0.25">
      <c r="D3318" s="190"/>
    </row>
    <row r="3319" spans="4:4" x14ac:dyDescent="0.25">
      <c r="D3319" s="190"/>
    </row>
    <row r="3320" spans="4:4" x14ac:dyDescent="0.25">
      <c r="D3320" s="190"/>
    </row>
    <row r="3321" spans="4:4" x14ac:dyDescent="0.25">
      <c r="D3321" s="190"/>
    </row>
    <row r="3322" spans="4:4" x14ac:dyDescent="0.25">
      <c r="D3322" s="190"/>
    </row>
    <row r="3323" spans="4:4" x14ac:dyDescent="0.25">
      <c r="D3323" s="190"/>
    </row>
    <row r="3324" spans="4:4" x14ac:dyDescent="0.25">
      <c r="D3324" s="190"/>
    </row>
    <row r="3325" spans="4:4" x14ac:dyDescent="0.25">
      <c r="D3325" s="190"/>
    </row>
    <row r="3326" spans="4:4" x14ac:dyDescent="0.25">
      <c r="D3326" s="190"/>
    </row>
    <row r="3327" spans="4:4" x14ac:dyDescent="0.25">
      <c r="D3327" s="190"/>
    </row>
    <row r="3328" spans="4:4" x14ac:dyDescent="0.25">
      <c r="D3328" s="190"/>
    </row>
    <row r="3329" spans="4:4" x14ac:dyDescent="0.25">
      <c r="D3329" s="190"/>
    </row>
    <row r="3330" spans="4:4" x14ac:dyDescent="0.25">
      <c r="D3330" s="190"/>
    </row>
    <row r="3331" spans="4:4" x14ac:dyDescent="0.25">
      <c r="D3331" s="190"/>
    </row>
    <row r="3332" spans="4:4" x14ac:dyDescent="0.25">
      <c r="D3332" s="190"/>
    </row>
    <row r="3333" spans="4:4" x14ac:dyDescent="0.25">
      <c r="D3333" s="190"/>
    </row>
    <row r="3334" spans="4:4" x14ac:dyDescent="0.25">
      <c r="D3334" s="190"/>
    </row>
    <row r="3335" spans="4:4" x14ac:dyDescent="0.25">
      <c r="D3335" s="190"/>
    </row>
    <row r="3336" spans="4:4" x14ac:dyDescent="0.25">
      <c r="D3336" s="190"/>
    </row>
    <row r="3337" spans="4:4" x14ac:dyDescent="0.25">
      <c r="D3337" s="190"/>
    </row>
    <row r="3338" spans="4:4" x14ac:dyDescent="0.25">
      <c r="D3338" s="190"/>
    </row>
    <row r="3339" spans="4:4" x14ac:dyDescent="0.25">
      <c r="D3339" s="190"/>
    </row>
    <row r="3340" spans="4:4" x14ac:dyDescent="0.25">
      <c r="D3340" s="190"/>
    </row>
    <row r="3341" spans="4:4" x14ac:dyDescent="0.25">
      <c r="D3341" s="190"/>
    </row>
    <row r="3342" spans="4:4" x14ac:dyDescent="0.25">
      <c r="D3342" s="190"/>
    </row>
    <row r="3343" spans="4:4" x14ac:dyDescent="0.25">
      <c r="D3343" s="190"/>
    </row>
    <row r="3344" spans="4:4" x14ac:dyDescent="0.25">
      <c r="D3344" s="190"/>
    </row>
    <row r="3345" spans="4:4" x14ac:dyDescent="0.25">
      <c r="D3345" s="190"/>
    </row>
    <row r="3346" spans="4:4" x14ac:dyDescent="0.25">
      <c r="D3346" s="190"/>
    </row>
    <row r="3347" spans="4:4" x14ac:dyDescent="0.25">
      <c r="D3347" s="190"/>
    </row>
    <row r="3348" spans="4:4" x14ac:dyDescent="0.25">
      <c r="D3348" s="190"/>
    </row>
    <row r="3349" spans="4:4" x14ac:dyDescent="0.25">
      <c r="D3349" s="190"/>
    </row>
    <row r="3350" spans="4:4" x14ac:dyDescent="0.25">
      <c r="D3350" s="190"/>
    </row>
    <row r="3351" spans="4:4" x14ac:dyDescent="0.25">
      <c r="D3351" s="190"/>
    </row>
    <row r="3352" spans="4:4" x14ac:dyDescent="0.25">
      <c r="D3352" s="190"/>
    </row>
    <row r="3353" spans="4:4" x14ac:dyDescent="0.25">
      <c r="D3353" s="190"/>
    </row>
    <row r="3354" spans="4:4" x14ac:dyDescent="0.25">
      <c r="D3354" s="190"/>
    </row>
    <row r="3355" spans="4:4" x14ac:dyDescent="0.25">
      <c r="D3355" s="190"/>
    </row>
    <row r="3356" spans="4:4" x14ac:dyDescent="0.25">
      <c r="D3356" s="190"/>
    </row>
    <row r="3357" spans="4:4" x14ac:dyDescent="0.25">
      <c r="D3357" s="190"/>
    </row>
    <row r="3358" spans="4:4" x14ac:dyDescent="0.25">
      <c r="D3358" s="190"/>
    </row>
    <row r="3359" spans="4:4" x14ac:dyDescent="0.25">
      <c r="D3359" s="190"/>
    </row>
    <row r="3360" spans="4:4" x14ac:dyDescent="0.25">
      <c r="D3360" s="190"/>
    </row>
    <row r="3361" spans="4:4" x14ac:dyDescent="0.25">
      <c r="D3361" s="190"/>
    </row>
    <row r="3362" spans="4:4" x14ac:dyDescent="0.25">
      <c r="D3362" s="190"/>
    </row>
    <row r="3363" spans="4:4" x14ac:dyDescent="0.25">
      <c r="D3363" s="190"/>
    </row>
    <row r="3364" spans="4:4" x14ac:dyDescent="0.25">
      <c r="D3364" s="190"/>
    </row>
    <row r="3365" spans="4:4" x14ac:dyDescent="0.25">
      <c r="D3365" s="190"/>
    </row>
    <row r="3366" spans="4:4" x14ac:dyDescent="0.25">
      <c r="D3366" s="190"/>
    </row>
    <row r="3367" spans="4:4" x14ac:dyDescent="0.25">
      <c r="D3367" s="190"/>
    </row>
    <row r="3368" spans="4:4" x14ac:dyDescent="0.25">
      <c r="D3368" s="190"/>
    </row>
    <row r="3369" spans="4:4" x14ac:dyDescent="0.25">
      <c r="D3369" s="190"/>
    </row>
    <row r="3370" spans="4:4" x14ac:dyDescent="0.25">
      <c r="D3370" s="190"/>
    </row>
    <row r="3371" spans="4:4" x14ac:dyDescent="0.25">
      <c r="D3371" s="190"/>
    </row>
    <row r="3372" spans="4:4" x14ac:dyDescent="0.25">
      <c r="D3372" s="190"/>
    </row>
    <row r="3373" spans="4:4" x14ac:dyDescent="0.25">
      <c r="D3373" s="190"/>
    </row>
    <row r="3374" spans="4:4" x14ac:dyDescent="0.25">
      <c r="D3374" s="190"/>
    </row>
    <row r="3375" spans="4:4" x14ac:dyDescent="0.25">
      <c r="D3375" s="190"/>
    </row>
    <row r="3376" spans="4:4" x14ac:dyDescent="0.25">
      <c r="D3376" s="190"/>
    </row>
    <row r="3377" spans="4:4" x14ac:dyDescent="0.25">
      <c r="D3377" s="190"/>
    </row>
    <row r="3378" spans="4:4" x14ac:dyDescent="0.25">
      <c r="D3378" s="190"/>
    </row>
    <row r="3379" spans="4:4" x14ac:dyDescent="0.25">
      <c r="D3379" s="190"/>
    </row>
    <row r="3380" spans="4:4" x14ac:dyDescent="0.25">
      <c r="D3380" s="190"/>
    </row>
    <row r="3381" spans="4:4" x14ac:dyDescent="0.25">
      <c r="D3381" s="190"/>
    </row>
    <row r="3382" spans="4:4" x14ac:dyDescent="0.25">
      <c r="D3382" s="190"/>
    </row>
    <row r="3383" spans="4:4" x14ac:dyDescent="0.25">
      <c r="D3383" s="190"/>
    </row>
    <row r="3384" spans="4:4" x14ac:dyDescent="0.25">
      <c r="D3384" s="190"/>
    </row>
    <row r="3385" spans="4:4" x14ac:dyDescent="0.25">
      <c r="D3385" s="190"/>
    </row>
    <row r="3386" spans="4:4" x14ac:dyDescent="0.25">
      <c r="D3386" s="190"/>
    </row>
    <row r="3387" spans="4:4" x14ac:dyDescent="0.25">
      <c r="D3387" s="190"/>
    </row>
    <row r="3388" spans="4:4" x14ac:dyDescent="0.25">
      <c r="D3388" s="190"/>
    </row>
    <row r="3389" spans="4:4" x14ac:dyDescent="0.25">
      <c r="D3389" s="190"/>
    </row>
    <row r="3390" spans="4:4" x14ac:dyDescent="0.25">
      <c r="D3390" s="190"/>
    </row>
    <row r="3391" spans="4:4" x14ac:dyDescent="0.25">
      <c r="D3391" s="190"/>
    </row>
    <row r="3392" spans="4:4" x14ac:dyDescent="0.25">
      <c r="D3392" s="190"/>
    </row>
    <row r="3393" spans="4:4" x14ac:dyDescent="0.25">
      <c r="D3393" s="190"/>
    </row>
    <row r="3394" spans="4:4" x14ac:dyDescent="0.25">
      <c r="D3394" s="190"/>
    </row>
    <row r="3395" spans="4:4" x14ac:dyDescent="0.25">
      <c r="D3395" s="190"/>
    </row>
    <row r="3396" spans="4:4" x14ac:dyDescent="0.25">
      <c r="D3396" s="190"/>
    </row>
    <row r="3397" spans="4:4" x14ac:dyDescent="0.25">
      <c r="D3397" s="190"/>
    </row>
    <row r="3398" spans="4:4" x14ac:dyDescent="0.25">
      <c r="D3398" s="190"/>
    </row>
    <row r="3399" spans="4:4" x14ac:dyDescent="0.25">
      <c r="D3399" s="190"/>
    </row>
    <row r="3400" spans="4:4" x14ac:dyDescent="0.25">
      <c r="D3400" s="190"/>
    </row>
    <row r="3401" spans="4:4" x14ac:dyDescent="0.25">
      <c r="D3401" s="190"/>
    </row>
    <row r="3402" spans="4:4" x14ac:dyDescent="0.25">
      <c r="D3402" s="190"/>
    </row>
    <row r="3403" spans="4:4" x14ac:dyDescent="0.25">
      <c r="D3403" s="190"/>
    </row>
    <row r="3404" spans="4:4" x14ac:dyDescent="0.25">
      <c r="D3404" s="190"/>
    </row>
    <row r="3405" spans="4:4" x14ac:dyDescent="0.25">
      <c r="D3405" s="190"/>
    </row>
    <row r="3406" spans="4:4" x14ac:dyDescent="0.25">
      <c r="D3406" s="190"/>
    </row>
    <row r="3407" spans="4:4" x14ac:dyDescent="0.25">
      <c r="D3407" s="190"/>
    </row>
    <row r="3408" spans="4:4" x14ac:dyDescent="0.25">
      <c r="D3408" s="190"/>
    </row>
    <row r="3409" spans="4:4" x14ac:dyDescent="0.25">
      <c r="D3409" s="190"/>
    </row>
    <row r="3410" spans="4:4" x14ac:dyDescent="0.25">
      <c r="D3410" s="190"/>
    </row>
    <row r="3411" spans="4:4" x14ac:dyDescent="0.25">
      <c r="D3411" s="190"/>
    </row>
    <row r="3412" spans="4:4" x14ac:dyDescent="0.25">
      <c r="D3412" s="190"/>
    </row>
    <row r="3413" spans="4:4" x14ac:dyDescent="0.25">
      <c r="D3413" s="190"/>
    </row>
    <row r="3414" spans="4:4" x14ac:dyDescent="0.25">
      <c r="D3414" s="190"/>
    </row>
    <row r="3415" spans="4:4" x14ac:dyDescent="0.25">
      <c r="D3415" s="190"/>
    </row>
    <row r="3416" spans="4:4" x14ac:dyDescent="0.25">
      <c r="D3416" s="190"/>
    </row>
    <row r="3417" spans="4:4" x14ac:dyDescent="0.25">
      <c r="D3417" s="190"/>
    </row>
    <row r="3418" spans="4:4" x14ac:dyDescent="0.25">
      <c r="D3418" s="190"/>
    </row>
    <row r="3419" spans="4:4" x14ac:dyDescent="0.25">
      <c r="D3419" s="190"/>
    </row>
    <row r="3420" spans="4:4" x14ac:dyDescent="0.25">
      <c r="D3420" s="190"/>
    </row>
    <row r="3421" spans="4:4" x14ac:dyDescent="0.25">
      <c r="D3421" s="190"/>
    </row>
    <row r="3422" spans="4:4" x14ac:dyDescent="0.25">
      <c r="D3422" s="190"/>
    </row>
    <row r="3423" spans="4:4" x14ac:dyDescent="0.25">
      <c r="D3423" s="190"/>
    </row>
    <row r="3424" spans="4:4" x14ac:dyDescent="0.25">
      <c r="D3424" s="190"/>
    </row>
    <row r="3425" spans="4:4" x14ac:dyDescent="0.25">
      <c r="D3425" s="190"/>
    </row>
    <row r="3426" spans="4:4" x14ac:dyDescent="0.25">
      <c r="D3426" s="190"/>
    </row>
    <row r="3427" spans="4:4" x14ac:dyDescent="0.25">
      <c r="D3427" s="190"/>
    </row>
    <row r="3428" spans="4:4" x14ac:dyDescent="0.25">
      <c r="D3428" s="190"/>
    </row>
    <row r="3429" spans="4:4" x14ac:dyDescent="0.25">
      <c r="D3429" s="190"/>
    </row>
    <row r="3430" spans="4:4" x14ac:dyDescent="0.25">
      <c r="D3430" s="190"/>
    </row>
    <row r="3431" spans="4:4" x14ac:dyDescent="0.25">
      <c r="D3431" s="190"/>
    </row>
    <row r="3432" spans="4:4" x14ac:dyDescent="0.25">
      <c r="D3432" s="190"/>
    </row>
    <row r="3433" spans="4:4" x14ac:dyDescent="0.25">
      <c r="D3433" s="190"/>
    </row>
    <row r="3434" spans="4:4" x14ac:dyDescent="0.25">
      <c r="D3434" s="190"/>
    </row>
    <row r="3435" spans="4:4" x14ac:dyDescent="0.25">
      <c r="D3435" s="190"/>
    </row>
    <row r="3436" spans="4:4" x14ac:dyDescent="0.25">
      <c r="D3436" s="190"/>
    </row>
    <row r="3437" spans="4:4" x14ac:dyDescent="0.25">
      <c r="D3437" s="190"/>
    </row>
    <row r="3438" spans="4:4" x14ac:dyDescent="0.25">
      <c r="D3438" s="190"/>
    </row>
    <row r="3439" spans="4:4" x14ac:dyDescent="0.25">
      <c r="D3439" s="190"/>
    </row>
    <row r="3440" spans="4:4" x14ac:dyDescent="0.25">
      <c r="D3440" s="190"/>
    </row>
    <row r="3441" spans="4:4" x14ac:dyDescent="0.25">
      <c r="D3441" s="190"/>
    </row>
    <row r="3442" spans="4:4" x14ac:dyDescent="0.25">
      <c r="D3442" s="190"/>
    </row>
    <row r="3443" spans="4:4" x14ac:dyDescent="0.25">
      <c r="D3443" s="190"/>
    </row>
    <row r="3444" spans="4:4" x14ac:dyDescent="0.25">
      <c r="D3444" s="190"/>
    </row>
    <row r="3445" spans="4:4" x14ac:dyDescent="0.25">
      <c r="D3445" s="190"/>
    </row>
    <row r="3446" spans="4:4" x14ac:dyDescent="0.25">
      <c r="D3446" s="190"/>
    </row>
    <row r="3447" spans="4:4" x14ac:dyDescent="0.25">
      <c r="D3447" s="190"/>
    </row>
    <row r="3448" spans="4:4" x14ac:dyDescent="0.25">
      <c r="D3448" s="190"/>
    </row>
    <row r="3449" spans="4:4" x14ac:dyDescent="0.25">
      <c r="D3449" s="190"/>
    </row>
    <row r="3450" spans="4:4" x14ac:dyDescent="0.25">
      <c r="D3450" s="190"/>
    </row>
    <row r="3451" spans="4:4" x14ac:dyDescent="0.25">
      <c r="D3451" s="190"/>
    </row>
    <row r="3452" spans="4:4" x14ac:dyDescent="0.25">
      <c r="D3452" s="190"/>
    </row>
    <row r="3453" spans="4:4" x14ac:dyDescent="0.25">
      <c r="D3453" s="190"/>
    </row>
    <row r="3454" spans="4:4" x14ac:dyDescent="0.25">
      <c r="D3454" s="190"/>
    </row>
    <row r="3455" spans="4:4" x14ac:dyDescent="0.25">
      <c r="D3455" s="190"/>
    </row>
    <row r="3456" spans="4:4" x14ac:dyDescent="0.25">
      <c r="D3456" s="190"/>
    </row>
    <row r="3457" spans="4:4" x14ac:dyDescent="0.25">
      <c r="D3457" s="190"/>
    </row>
    <row r="3458" spans="4:4" x14ac:dyDescent="0.25">
      <c r="D3458" s="190"/>
    </row>
    <row r="3459" spans="4:4" x14ac:dyDescent="0.25">
      <c r="D3459" s="190"/>
    </row>
    <row r="3460" spans="4:4" x14ac:dyDescent="0.25">
      <c r="D3460" s="190"/>
    </row>
    <row r="3461" spans="4:4" x14ac:dyDescent="0.25">
      <c r="D3461" s="190"/>
    </row>
    <row r="3462" spans="4:4" x14ac:dyDescent="0.25">
      <c r="D3462" s="190"/>
    </row>
    <row r="3463" spans="4:4" x14ac:dyDescent="0.25">
      <c r="D3463" s="190"/>
    </row>
    <row r="3464" spans="4:4" x14ac:dyDescent="0.25">
      <c r="D3464" s="190"/>
    </row>
    <row r="3465" spans="4:4" x14ac:dyDescent="0.25">
      <c r="D3465" s="190"/>
    </row>
    <row r="3466" spans="4:4" x14ac:dyDescent="0.25">
      <c r="D3466" s="190"/>
    </row>
    <row r="3467" spans="4:4" x14ac:dyDescent="0.25">
      <c r="D3467" s="190"/>
    </row>
    <row r="3468" spans="4:4" x14ac:dyDescent="0.25">
      <c r="D3468" s="190"/>
    </row>
    <row r="3469" spans="4:4" x14ac:dyDescent="0.25">
      <c r="D3469" s="190"/>
    </row>
    <row r="3470" spans="4:4" x14ac:dyDescent="0.25">
      <c r="D3470" s="190"/>
    </row>
    <row r="3471" spans="4:4" x14ac:dyDescent="0.25">
      <c r="D3471" s="190"/>
    </row>
    <row r="3472" spans="4:4" x14ac:dyDescent="0.25">
      <c r="D3472" s="190"/>
    </row>
    <row r="3473" spans="4:4" x14ac:dyDescent="0.25">
      <c r="D3473" s="190"/>
    </row>
    <row r="3474" spans="4:4" x14ac:dyDescent="0.25">
      <c r="D3474" s="190"/>
    </row>
    <row r="3475" spans="4:4" x14ac:dyDescent="0.25">
      <c r="D3475" s="190"/>
    </row>
    <row r="3476" spans="4:4" x14ac:dyDescent="0.25">
      <c r="D3476" s="190"/>
    </row>
    <row r="3477" spans="4:4" x14ac:dyDescent="0.25">
      <c r="D3477" s="190"/>
    </row>
    <row r="3478" spans="4:4" x14ac:dyDescent="0.25">
      <c r="D3478" s="190"/>
    </row>
    <row r="3479" spans="4:4" x14ac:dyDescent="0.25">
      <c r="D3479" s="190"/>
    </row>
    <row r="3480" spans="4:4" x14ac:dyDescent="0.25">
      <c r="D3480" s="190"/>
    </row>
    <row r="3481" spans="4:4" x14ac:dyDescent="0.25">
      <c r="D3481" s="190"/>
    </row>
    <row r="3482" spans="4:4" x14ac:dyDescent="0.25">
      <c r="D3482" s="190"/>
    </row>
    <row r="3483" spans="4:4" x14ac:dyDescent="0.25">
      <c r="D3483" s="190"/>
    </row>
    <row r="3484" spans="4:4" x14ac:dyDescent="0.25">
      <c r="D3484" s="190"/>
    </row>
    <row r="3485" spans="4:4" x14ac:dyDescent="0.25">
      <c r="D3485" s="190"/>
    </row>
    <row r="3486" spans="4:4" x14ac:dyDescent="0.25">
      <c r="D3486" s="190"/>
    </row>
    <row r="3487" spans="4:4" x14ac:dyDescent="0.25">
      <c r="D3487" s="190"/>
    </row>
    <row r="3488" spans="4:4" x14ac:dyDescent="0.25">
      <c r="D3488" s="190"/>
    </row>
    <row r="3489" spans="4:4" x14ac:dyDescent="0.25">
      <c r="D3489" s="190"/>
    </row>
    <row r="3490" spans="4:4" x14ac:dyDescent="0.25">
      <c r="D3490" s="190"/>
    </row>
    <row r="3491" spans="4:4" x14ac:dyDescent="0.25">
      <c r="D3491" s="190"/>
    </row>
    <row r="3492" spans="4:4" x14ac:dyDescent="0.25">
      <c r="D3492" s="190"/>
    </row>
    <row r="3493" spans="4:4" x14ac:dyDescent="0.25">
      <c r="D3493" s="190"/>
    </row>
    <row r="3494" spans="4:4" x14ac:dyDescent="0.25">
      <c r="D3494" s="190"/>
    </row>
    <row r="3495" spans="4:4" x14ac:dyDescent="0.25">
      <c r="D3495" s="190"/>
    </row>
    <row r="3496" spans="4:4" x14ac:dyDescent="0.25">
      <c r="D3496" s="190"/>
    </row>
    <row r="3497" spans="4:4" x14ac:dyDescent="0.25">
      <c r="D3497" s="190"/>
    </row>
    <row r="3498" spans="4:4" x14ac:dyDescent="0.25">
      <c r="D3498" s="190"/>
    </row>
    <row r="3499" spans="4:4" x14ac:dyDescent="0.25">
      <c r="D3499" s="190"/>
    </row>
    <row r="3500" spans="4:4" x14ac:dyDescent="0.25">
      <c r="D3500" s="190"/>
    </row>
    <row r="3501" spans="4:4" x14ac:dyDescent="0.25">
      <c r="D3501" s="190"/>
    </row>
    <row r="3502" spans="4:4" x14ac:dyDescent="0.25">
      <c r="D3502" s="190"/>
    </row>
    <row r="3503" spans="4:4" x14ac:dyDescent="0.25">
      <c r="D3503" s="190"/>
    </row>
    <row r="3504" spans="4:4" x14ac:dyDescent="0.25">
      <c r="D3504" s="190"/>
    </row>
    <row r="3505" spans="4:4" x14ac:dyDescent="0.25">
      <c r="D3505" s="190"/>
    </row>
    <row r="3506" spans="4:4" x14ac:dyDescent="0.25">
      <c r="D3506" s="190"/>
    </row>
    <row r="3507" spans="4:4" x14ac:dyDescent="0.25">
      <c r="D3507" s="190"/>
    </row>
    <row r="3508" spans="4:4" x14ac:dyDescent="0.25">
      <c r="D3508" s="190"/>
    </row>
    <row r="3509" spans="4:4" x14ac:dyDescent="0.25">
      <c r="D3509" s="190"/>
    </row>
    <row r="3510" spans="4:4" x14ac:dyDescent="0.25">
      <c r="D3510" s="190"/>
    </row>
    <row r="3511" spans="4:4" x14ac:dyDescent="0.25">
      <c r="D3511" s="190"/>
    </row>
    <row r="3512" spans="4:4" x14ac:dyDescent="0.25">
      <c r="D3512" s="190"/>
    </row>
    <row r="3513" spans="4:4" x14ac:dyDescent="0.25">
      <c r="D3513" s="190"/>
    </row>
    <row r="3514" spans="4:4" x14ac:dyDescent="0.25">
      <c r="D3514" s="190"/>
    </row>
    <row r="3515" spans="4:4" x14ac:dyDescent="0.25">
      <c r="D3515" s="190"/>
    </row>
    <row r="3516" spans="4:4" x14ac:dyDescent="0.25">
      <c r="D3516" s="190"/>
    </row>
    <row r="3517" spans="4:4" x14ac:dyDescent="0.25">
      <c r="D3517" s="190"/>
    </row>
    <row r="3518" spans="4:4" x14ac:dyDescent="0.25">
      <c r="D3518" s="190"/>
    </row>
    <row r="3519" spans="4:4" x14ac:dyDescent="0.25">
      <c r="D3519" s="190"/>
    </row>
    <row r="3520" spans="4:4" x14ac:dyDescent="0.25">
      <c r="D3520" s="190"/>
    </row>
    <row r="3521" spans="4:4" x14ac:dyDescent="0.25">
      <c r="D3521" s="190"/>
    </row>
    <row r="3522" spans="4:4" x14ac:dyDescent="0.25">
      <c r="D3522" s="190"/>
    </row>
    <row r="3523" spans="4:4" x14ac:dyDescent="0.25">
      <c r="D3523" s="190"/>
    </row>
    <row r="3524" spans="4:4" x14ac:dyDescent="0.25">
      <c r="D3524" s="190"/>
    </row>
    <row r="3525" spans="4:4" x14ac:dyDescent="0.25">
      <c r="D3525" s="190"/>
    </row>
    <row r="3526" spans="4:4" x14ac:dyDescent="0.25">
      <c r="D3526" s="190"/>
    </row>
    <row r="3527" spans="4:4" x14ac:dyDescent="0.25">
      <c r="D3527" s="190"/>
    </row>
    <row r="3528" spans="4:4" x14ac:dyDescent="0.25">
      <c r="D3528" s="190"/>
    </row>
    <row r="3529" spans="4:4" x14ac:dyDescent="0.25">
      <c r="D3529" s="190"/>
    </row>
    <row r="3530" spans="4:4" x14ac:dyDescent="0.25">
      <c r="D3530" s="190"/>
    </row>
    <row r="3531" spans="4:4" x14ac:dyDescent="0.25">
      <c r="D3531" s="190"/>
    </row>
    <row r="3532" spans="4:4" x14ac:dyDescent="0.25">
      <c r="D3532" s="190"/>
    </row>
    <row r="3533" spans="4:4" x14ac:dyDescent="0.25">
      <c r="D3533" s="190"/>
    </row>
    <row r="3534" spans="4:4" x14ac:dyDescent="0.25">
      <c r="D3534" s="190"/>
    </row>
    <row r="3535" spans="4:4" x14ac:dyDescent="0.25">
      <c r="D3535" s="190"/>
    </row>
    <row r="3536" spans="4:4" x14ac:dyDescent="0.25">
      <c r="D3536" s="190"/>
    </row>
    <row r="3537" spans="4:4" x14ac:dyDescent="0.25">
      <c r="D3537" s="190"/>
    </row>
    <row r="3538" spans="4:4" x14ac:dyDescent="0.25">
      <c r="D3538" s="190"/>
    </row>
    <row r="3539" spans="4:4" x14ac:dyDescent="0.25">
      <c r="D3539" s="190"/>
    </row>
    <row r="3540" spans="4:4" x14ac:dyDescent="0.25">
      <c r="D3540" s="190"/>
    </row>
    <row r="3541" spans="4:4" x14ac:dyDescent="0.25">
      <c r="D3541" s="190"/>
    </row>
    <row r="3542" spans="4:4" x14ac:dyDescent="0.25">
      <c r="D3542" s="190"/>
    </row>
    <row r="3543" spans="4:4" x14ac:dyDescent="0.25">
      <c r="D3543" s="190"/>
    </row>
    <row r="3544" spans="4:4" x14ac:dyDescent="0.25">
      <c r="D3544" s="190"/>
    </row>
    <row r="3545" spans="4:4" x14ac:dyDescent="0.25">
      <c r="D3545" s="190"/>
    </row>
    <row r="3546" spans="4:4" x14ac:dyDescent="0.25">
      <c r="D3546" s="190"/>
    </row>
    <row r="3547" spans="4:4" x14ac:dyDescent="0.25">
      <c r="D3547" s="190"/>
    </row>
    <row r="3548" spans="4:4" x14ac:dyDescent="0.25">
      <c r="D3548" s="190"/>
    </row>
    <row r="3549" spans="4:4" x14ac:dyDescent="0.25">
      <c r="D3549" s="190"/>
    </row>
    <row r="3550" spans="4:4" x14ac:dyDescent="0.25">
      <c r="D3550" s="190"/>
    </row>
    <row r="3551" spans="4:4" x14ac:dyDescent="0.25">
      <c r="D3551" s="190"/>
    </row>
    <row r="3552" spans="4:4" x14ac:dyDescent="0.25">
      <c r="D3552" s="190"/>
    </row>
    <row r="3553" spans="4:4" x14ac:dyDescent="0.25">
      <c r="D3553" s="190"/>
    </row>
    <row r="3554" spans="4:4" x14ac:dyDescent="0.25">
      <c r="D3554" s="190"/>
    </row>
    <row r="3555" spans="4:4" x14ac:dyDescent="0.25">
      <c r="D3555" s="190"/>
    </row>
    <row r="3556" spans="4:4" x14ac:dyDescent="0.25">
      <c r="D3556" s="190"/>
    </row>
    <row r="3557" spans="4:4" x14ac:dyDescent="0.25">
      <c r="D3557" s="190"/>
    </row>
    <row r="3558" spans="4:4" x14ac:dyDescent="0.25">
      <c r="D3558" s="190"/>
    </row>
    <row r="3559" spans="4:4" x14ac:dyDescent="0.25">
      <c r="D3559" s="190"/>
    </row>
    <row r="3560" spans="4:4" x14ac:dyDescent="0.25">
      <c r="D3560" s="190"/>
    </row>
    <row r="3561" spans="4:4" x14ac:dyDescent="0.25">
      <c r="D3561" s="190"/>
    </row>
    <row r="3562" spans="4:4" x14ac:dyDescent="0.25">
      <c r="D3562" s="190"/>
    </row>
    <row r="3563" spans="4:4" x14ac:dyDescent="0.25">
      <c r="D3563" s="190"/>
    </row>
    <row r="3564" spans="4:4" x14ac:dyDescent="0.25">
      <c r="D3564" s="190"/>
    </row>
    <row r="3565" spans="4:4" x14ac:dyDescent="0.25">
      <c r="D3565" s="190"/>
    </row>
    <row r="3566" spans="4:4" x14ac:dyDescent="0.25">
      <c r="D3566" s="190"/>
    </row>
    <row r="3567" spans="4:4" x14ac:dyDescent="0.25">
      <c r="D3567" s="190"/>
    </row>
    <row r="3568" spans="4:4" x14ac:dyDescent="0.25">
      <c r="D3568" s="190"/>
    </row>
    <row r="3569" spans="4:4" x14ac:dyDescent="0.25">
      <c r="D3569" s="190"/>
    </row>
    <row r="3570" spans="4:4" x14ac:dyDescent="0.25">
      <c r="D3570" s="190"/>
    </row>
    <row r="3571" spans="4:4" x14ac:dyDescent="0.25">
      <c r="D3571" s="190"/>
    </row>
    <row r="3572" spans="4:4" x14ac:dyDescent="0.25">
      <c r="D3572" s="190"/>
    </row>
    <row r="3573" spans="4:4" x14ac:dyDescent="0.25">
      <c r="D3573" s="190"/>
    </row>
    <row r="3574" spans="4:4" x14ac:dyDescent="0.25">
      <c r="D3574" s="190"/>
    </row>
    <row r="3575" spans="4:4" x14ac:dyDescent="0.25">
      <c r="D3575" s="190"/>
    </row>
    <row r="3576" spans="4:4" x14ac:dyDescent="0.25">
      <c r="D3576" s="190"/>
    </row>
    <row r="3577" spans="4:4" x14ac:dyDescent="0.25">
      <c r="D3577" s="190"/>
    </row>
    <row r="3578" spans="4:4" x14ac:dyDescent="0.25">
      <c r="D3578" s="190"/>
    </row>
    <row r="3579" spans="4:4" x14ac:dyDescent="0.25">
      <c r="D3579" s="190"/>
    </row>
    <row r="3580" spans="4:4" x14ac:dyDescent="0.25">
      <c r="D3580" s="190"/>
    </row>
    <row r="3581" spans="4:4" x14ac:dyDescent="0.25">
      <c r="D3581" s="190"/>
    </row>
    <row r="3582" spans="4:4" x14ac:dyDescent="0.25">
      <c r="D3582" s="190"/>
    </row>
    <row r="3583" spans="4:4" x14ac:dyDescent="0.25">
      <c r="D3583" s="190"/>
    </row>
    <row r="3584" spans="4:4" x14ac:dyDescent="0.25">
      <c r="D3584" s="190"/>
    </row>
    <row r="3585" spans="4:4" x14ac:dyDescent="0.25">
      <c r="D3585" s="190"/>
    </row>
    <row r="3586" spans="4:4" x14ac:dyDescent="0.25">
      <c r="D3586" s="190"/>
    </row>
    <row r="3587" spans="4:4" x14ac:dyDescent="0.25">
      <c r="D3587" s="190"/>
    </row>
    <row r="3588" spans="4:4" x14ac:dyDescent="0.25">
      <c r="D3588" s="190"/>
    </row>
    <row r="3589" spans="4:4" x14ac:dyDescent="0.25">
      <c r="D3589" s="190"/>
    </row>
    <row r="3590" spans="4:4" x14ac:dyDescent="0.25">
      <c r="D3590" s="190"/>
    </row>
    <row r="3591" spans="4:4" x14ac:dyDescent="0.25">
      <c r="D3591" s="190"/>
    </row>
    <row r="3592" spans="4:4" x14ac:dyDescent="0.25">
      <c r="D3592" s="190"/>
    </row>
    <row r="3593" spans="4:4" x14ac:dyDescent="0.25">
      <c r="D3593" s="190"/>
    </row>
    <row r="3594" spans="4:4" x14ac:dyDescent="0.25">
      <c r="D3594" s="190"/>
    </row>
    <row r="3595" spans="4:4" x14ac:dyDescent="0.25">
      <c r="D3595" s="190"/>
    </row>
    <row r="3596" spans="4:4" x14ac:dyDescent="0.25">
      <c r="D3596" s="190"/>
    </row>
    <row r="3597" spans="4:4" x14ac:dyDescent="0.25">
      <c r="D3597" s="190"/>
    </row>
    <row r="3598" spans="4:4" x14ac:dyDescent="0.25">
      <c r="D3598" s="190"/>
    </row>
    <row r="3599" spans="4:4" x14ac:dyDescent="0.25">
      <c r="D3599" s="190"/>
    </row>
    <row r="3600" spans="4:4" x14ac:dyDescent="0.25">
      <c r="D3600" s="190"/>
    </row>
    <row r="3601" spans="4:4" x14ac:dyDescent="0.25">
      <c r="D3601" s="190"/>
    </row>
    <row r="3602" spans="4:4" x14ac:dyDescent="0.25">
      <c r="D3602" s="190"/>
    </row>
    <row r="3603" spans="4:4" x14ac:dyDescent="0.25">
      <c r="D3603" s="190"/>
    </row>
    <row r="3604" spans="4:4" x14ac:dyDescent="0.25">
      <c r="D3604" s="190"/>
    </row>
    <row r="3605" spans="4:4" x14ac:dyDescent="0.25">
      <c r="D3605" s="190"/>
    </row>
    <row r="3606" spans="4:4" x14ac:dyDescent="0.25">
      <c r="D3606" s="190"/>
    </row>
    <row r="3607" spans="4:4" x14ac:dyDescent="0.25">
      <c r="D3607" s="190"/>
    </row>
    <row r="3608" spans="4:4" x14ac:dyDescent="0.25">
      <c r="D3608" s="190"/>
    </row>
    <row r="3609" spans="4:4" x14ac:dyDescent="0.25">
      <c r="D3609" s="190"/>
    </row>
    <row r="3610" spans="4:4" x14ac:dyDescent="0.25">
      <c r="D3610" s="190"/>
    </row>
    <row r="3611" spans="4:4" x14ac:dyDescent="0.25">
      <c r="D3611" s="190"/>
    </row>
    <row r="3612" spans="4:4" x14ac:dyDescent="0.25">
      <c r="D3612" s="190"/>
    </row>
    <row r="3613" spans="4:4" x14ac:dyDescent="0.25">
      <c r="D3613" s="190"/>
    </row>
    <row r="3614" spans="4:4" x14ac:dyDescent="0.25">
      <c r="D3614" s="190"/>
    </row>
    <row r="3615" spans="4:4" x14ac:dyDescent="0.25">
      <c r="D3615" s="190"/>
    </row>
    <row r="3616" spans="4:4" x14ac:dyDescent="0.25">
      <c r="D3616" s="190"/>
    </row>
    <row r="3617" spans="4:4" x14ac:dyDescent="0.25">
      <c r="D3617" s="190"/>
    </row>
    <row r="3618" spans="4:4" x14ac:dyDescent="0.25">
      <c r="D3618" s="190"/>
    </row>
    <row r="3619" spans="4:4" x14ac:dyDescent="0.25">
      <c r="D3619" s="190"/>
    </row>
    <row r="3620" spans="4:4" x14ac:dyDescent="0.25">
      <c r="D3620" s="190"/>
    </row>
    <row r="3621" spans="4:4" x14ac:dyDescent="0.25">
      <c r="D3621" s="190"/>
    </row>
    <row r="3622" spans="4:4" x14ac:dyDescent="0.25">
      <c r="D3622" s="190"/>
    </row>
    <row r="3623" spans="4:4" x14ac:dyDescent="0.25">
      <c r="D3623" s="190"/>
    </row>
    <row r="3624" spans="4:4" x14ac:dyDescent="0.25">
      <c r="D3624" s="190"/>
    </row>
    <row r="3625" spans="4:4" x14ac:dyDescent="0.25">
      <c r="D3625" s="190"/>
    </row>
    <row r="3626" spans="4:4" x14ac:dyDescent="0.25">
      <c r="D3626" s="190"/>
    </row>
    <row r="3627" spans="4:4" x14ac:dyDescent="0.25">
      <c r="D3627" s="190"/>
    </row>
    <row r="3628" spans="4:4" x14ac:dyDescent="0.25">
      <c r="D3628" s="190"/>
    </row>
    <row r="3629" spans="4:4" x14ac:dyDescent="0.25">
      <c r="D3629" s="190"/>
    </row>
    <row r="3630" spans="4:4" x14ac:dyDescent="0.25">
      <c r="D3630" s="190"/>
    </row>
    <row r="3631" spans="4:4" x14ac:dyDescent="0.25">
      <c r="D3631" s="190"/>
    </row>
    <row r="3632" spans="4:4" x14ac:dyDescent="0.25">
      <c r="D3632" s="190"/>
    </row>
    <row r="3633" spans="4:4" x14ac:dyDescent="0.25">
      <c r="D3633" s="190"/>
    </row>
    <row r="3634" spans="4:4" x14ac:dyDescent="0.25">
      <c r="D3634" s="190"/>
    </row>
    <row r="3635" spans="4:4" x14ac:dyDescent="0.25">
      <c r="D3635" s="190"/>
    </row>
    <row r="3636" spans="4:4" x14ac:dyDescent="0.25">
      <c r="D3636" s="190"/>
    </row>
    <row r="3637" spans="4:4" x14ac:dyDescent="0.25">
      <c r="D3637" s="190"/>
    </row>
    <row r="3638" spans="4:4" x14ac:dyDescent="0.25">
      <c r="D3638" s="190"/>
    </row>
    <row r="3639" spans="4:4" x14ac:dyDescent="0.25">
      <c r="D3639" s="190"/>
    </row>
    <row r="3640" spans="4:4" x14ac:dyDescent="0.25">
      <c r="D3640" s="190"/>
    </row>
    <row r="3641" spans="4:4" x14ac:dyDescent="0.25">
      <c r="D3641" s="190"/>
    </row>
    <row r="3642" spans="4:4" x14ac:dyDescent="0.25">
      <c r="D3642" s="190"/>
    </row>
    <row r="3643" spans="4:4" x14ac:dyDescent="0.25">
      <c r="D3643" s="190"/>
    </row>
    <row r="3644" spans="4:4" x14ac:dyDescent="0.25">
      <c r="D3644" s="190"/>
    </row>
    <row r="3645" spans="4:4" x14ac:dyDescent="0.25">
      <c r="D3645" s="190"/>
    </row>
    <row r="3646" spans="4:4" x14ac:dyDescent="0.25">
      <c r="D3646" s="190"/>
    </row>
    <row r="3647" spans="4:4" x14ac:dyDescent="0.25">
      <c r="D3647" s="190"/>
    </row>
    <row r="3648" spans="4:4" x14ac:dyDescent="0.25">
      <c r="D3648" s="190"/>
    </row>
    <row r="3649" spans="4:4" x14ac:dyDescent="0.25">
      <c r="D3649" s="190"/>
    </row>
    <row r="3650" spans="4:4" x14ac:dyDescent="0.25">
      <c r="D3650" s="190"/>
    </row>
    <row r="3651" spans="4:4" x14ac:dyDescent="0.25">
      <c r="D3651" s="190"/>
    </row>
    <row r="3652" spans="4:4" x14ac:dyDescent="0.25">
      <c r="D3652" s="190"/>
    </row>
    <row r="3653" spans="4:4" x14ac:dyDescent="0.25">
      <c r="D3653" s="190"/>
    </row>
    <row r="3654" spans="4:4" x14ac:dyDescent="0.25">
      <c r="D3654" s="190"/>
    </row>
    <row r="3655" spans="4:4" x14ac:dyDescent="0.25">
      <c r="D3655" s="190"/>
    </row>
    <row r="3656" spans="4:4" x14ac:dyDescent="0.25">
      <c r="D3656" s="190"/>
    </row>
    <row r="3657" spans="4:4" x14ac:dyDescent="0.25">
      <c r="D3657" s="190"/>
    </row>
    <row r="3658" spans="4:4" x14ac:dyDescent="0.25">
      <c r="D3658" s="190"/>
    </row>
    <row r="3659" spans="4:4" x14ac:dyDescent="0.25">
      <c r="D3659" s="190"/>
    </row>
    <row r="3660" spans="4:4" x14ac:dyDescent="0.25">
      <c r="D3660" s="190"/>
    </row>
    <row r="3661" spans="4:4" x14ac:dyDescent="0.25">
      <c r="D3661" s="190"/>
    </row>
    <row r="3662" spans="4:4" x14ac:dyDescent="0.25">
      <c r="D3662" s="190"/>
    </row>
    <row r="3663" spans="4:4" x14ac:dyDescent="0.25">
      <c r="D3663" s="190"/>
    </row>
    <row r="3664" spans="4:4" x14ac:dyDescent="0.25">
      <c r="D3664" s="190"/>
    </row>
    <row r="3665" spans="4:4" x14ac:dyDescent="0.25">
      <c r="D3665" s="190"/>
    </row>
    <row r="3666" spans="4:4" x14ac:dyDescent="0.25">
      <c r="D3666" s="190"/>
    </row>
    <row r="3667" spans="4:4" x14ac:dyDescent="0.25">
      <c r="D3667" s="190"/>
    </row>
    <row r="3668" spans="4:4" x14ac:dyDescent="0.25">
      <c r="D3668" s="190"/>
    </row>
    <row r="3669" spans="4:4" x14ac:dyDescent="0.25">
      <c r="D3669" s="190"/>
    </row>
    <row r="3670" spans="4:4" x14ac:dyDescent="0.25">
      <c r="D3670" s="190"/>
    </row>
    <row r="3671" spans="4:4" x14ac:dyDescent="0.25">
      <c r="D3671" s="190"/>
    </row>
    <row r="3672" spans="4:4" x14ac:dyDescent="0.25">
      <c r="D3672" s="190"/>
    </row>
    <row r="3673" spans="4:4" x14ac:dyDescent="0.25">
      <c r="D3673" s="190"/>
    </row>
    <row r="3674" spans="4:4" x14ac:dyDescent="0.25">
      <c r="D3674" s="190"/>
    </row>
    <row r="3675" spans="4:4" x14ac:dyDescent="0.25">
      <c r="D3675" s="190"/>
    </row>
    <row r="3676" spans="4:4" x14ac:dyDescent="0.25">
      <c r="D3676" s="190"/>
    </row>
    <row r="3677" spans="4:4" x14ac:dyDescent="0.25">
      <c r="D3677" s="190"/>
    </row>
    <row r="3678" spans="4:4" x14ac:dyDescent="0.25">
      <c r="D3678" s="190"/>
    </row>
    <row r="3679" spans="4:4" x14ac:dyDescent="0.25">
      <c r="D3679" s="190"/>
    </row>
    <row r="3680" spans="4:4" x14ac:dyDescent="0.25">
      <c r="D3680" s="190"/>
    </row>
    <row r="3681" spans="4:4" x14ac:dyDescent="0.25">
      <c r="D3681" s="190"/>
    </row>
    <row r="3682" spans="4:4" x14ac:dyDescent="0.25">
      <c r="D3682" s="190"/>
    </row>
    <row r="3683" spans="4:4" x14ac:dyDescent="0.25">
      <c r="D3683" s="190"/>
    </row>
    <row r="3684" spans="4:4" x14ac:dyDescent="0.25">
      <c r="D3684" s="190"/>
    </row>
    <row r="3685" spans="4:4" x14ac:dyDescent="0.25">
      <c r="D3685" s="190"/>
    </row>
    <row r="3686" spans="4:4" x14ac:dyDescent="0.25">
      <c r="D3686" s="190"/>
    </row>
    <row r="3687" spans="4:4" x14ac:dyDescent="0.25">
      <c r="D3687" s="190"/>
    </row>
    <row r="3688" spans="4:4" x14ac:dyDescent="0.25">
      <c r="D3688" s="190"/>
    </row>
    <row r="3689" spans="4:4" x14ac:dyDescent="0.25">
      <c r="D3689" s="190"/>
    </row>
    <row r="3690" spans="4:4" x14ac:dyDescent="0.25">
      <c r="D3690" s="190"/>
    </row>
    <row r="3691" spans="4:4" x14ac:dyDescent="0.25">
      <c r="D3691" s="190"/>
    </row>
    <row r="3692" spans="4:4" x14ac:dyDescent="0.25">
      <c r="D3692" s="190"/>
    </row>
    <row r="3693" spans="4:4" x14ac:dyDescent="0.25">
      <c r="D3693" s="190"/>
    </row>
    <row r="3694" spans="4:4" x14ac:dyDescent="0.25">
      <c r="D3694" s="190"/>
    </row>
    <row r="3695" spans="4:4" x14ac:dyDescent="0.25">
      <c r="D3695" s="190"/>
    </row>
    <row r="3696" spans="4:4" x14ac:dyDescent="0.25">
      <c r="D3696" s="190"/>
    </row>
    <row r="3697" spans="4:4" x14ac:dyDescent="0.25">
      <c r="D3697" s="190"/>
    </row>
    <row r="3698" spans="4:4" x14ac:dyDescent="0.25">
      <c r="D3698" s="190"/>
    </row>
    <row r="3699" spans="4:4" x14ac:dyDescent="0.25">
      <c r="D3699" s="190"/>
    </row>
    <row r="3700" spans="4:4" x14ac:dyDescent="0.25">
      <c r="D3700" s="190"/>
    </row>
    <row r="3701" spans="4:4" x14ac:dyDescent="0.25">
      <c r="D3701" s="190"/>
    </row>
    <row r="3702" spans="4:4" x14ac:dyDescent="0.25">
      <c r="D3702" s="190"/>
    </row>
    <row r="3703" spans="4:4" x14ac:dyDescent="0.25">
      <c r="D3703" s="190"/>
    </row>
    <row r="3704" spans="4:4" x14ac:dyDescent="0.25">
      <c r="D3704" s="190"/>
    </row>
    <row r="3705" spans="4:4" x14ac:dyDescent="0.25">
      <c r="D3705" s="190"/>
    </row>
    <row r="3706" spans="4:4" x14ac:dyDescent="0.25">
      <c r="D3706" s="190"/>
    </row>
    <row r="3707" spans="4:4" x14ac:dyDescent="0.25">
      <c r="D3707" s="190"/>
    </row>
    <row r="3708" spans="4:4" x14ac:dyDescent="0.25">
      <c r="D3708" s="190"/>
    </row>
    <row r="3709" spans="4:4" x14ac:dyDescent="0.25">
      <c r="D3709" s="190"/>
    </row>
    <row r="3710" spans="4:4" x14ac:dyDescent="0.25">
      <c r="D3710" s="190"/>
    </row>
    <row r="3711" spans="4:4" x14ac:dyDescent="0.25">
      <c r="D3711" s="190"/>
    </row>
    <row r="3712" spans="4:4" x14ac:dyDescent="0.25">
      <c r="D3712" s="190"/>
    </row>
    <row r="3713" spans="4:4" x14ac:dyDescent="0.25">
      <c r="D3713" s="190"/>
    </row>
    <row r="3714" spans="4:4" x14ac:dyDescent="0.25">
      <c r="D3714" s="190"/>
    </row>
    <row r="3715" spans="4:4" x14ac:dyDescent="0.25">
      <c r="D3715" s="190"/>
    </row>
    <row r="3716" spans="4:4" x14ac:dyDescent="0.25">
      <c r="D3716" s="190"/>
    </row>
    <row r="3717" spans="4:4" x14ac:dyDescent="0.25">
      <c r="D3717" s="190"/>
    </row>
    <row r="3718" spans="4:4" x14ac:dyDescent="0.25">
      <c r="D3718" s="190"/>
    </row>
    <row r="3719" spans="4:4" x14ac:dyDescent="0.25">
      <c r="D3719" s="190"/>
    </row>
    <row r="3720" spans="4:4" x14ac:dyDescent="0.25">
      <c r="D3720" s="190"/>
    </row>
    <row r="3721" spans="4:4" x14ac:dyDescent="0.25">
      <c r="D3721" s="190"/>
    </row>
    <row r="3722" spans="4:4" x14ac:dyDescent="0.25">
      <c r="D3722" s="190"/>
    </row>
    <row r="3723" spans="4:4" x14ac:dyDescent="0.25">
      <c r="D3723" s="190"/>
    </row>
    <row r="3724" spans="4:4" x14ac:dyDescent="0.25">
      <c r="D3724" s="190"/>
    </row>
    <row r="3725" spans="4:4" x14ac:dyDescent="0.25">
      <c r="D3725" s="190"/>
    </row>
    <row r="3726" spans="4:4" x14ac:dyDescent="0.25">
      <c r="D3726" s="190"/>
    </row>
    <row r="3727" spans="4:4" x14ac:dyDescent="0.25">
      <c r="D3727" s="190"/>
    </row>
    <row r="3728" spans="4:4" x14ac:dyDescent="0.25">
      <c r="D3728" s="190"/>
    </row>
    <row r="3729" spans="4:4" x14ac:dyDescent="0.25">
      <c r="D3729" s="190"/>
    </row>
    <row r="3730" spans="4:4" x14ac:dyDescent="0.25">
      <c r="D3730" s="190"/>
    </row>
    <row r="3731" spans="4:4" x14ac:dyDescent="0.25">
      <c r="D3731" s="190"/>
    </row>
    <row r="3732" spans="4:4" x14ac:dyDescent="0.25">
      <c r="D3732" s="190"/>
    </row>
    <row r="3733" spans="4:4" x14ac:dyDescent="0.25">
      <c r="D3733" s="190"/>
    </row>
    <row r="3734" spans="4:4" x14ac:dyDescent="0.25">
      <c r="D3734" s="190"/>
    </row>
    <row r="3735" spans="4:4" x14ac:dyDescent="0.25">
      <c r="D3735" s="190"/>
    </row>
    <row r="3736" spans="4:4" x14ac:dyDescent="0.25">
      <c r="D3736" s="190"/>
    </row>
    <row r="3737" spans="4:4" x14ac:dyDescent="0.25">
      <c r="D3737" s="190"/>
    </row>
    <row r="3738" spans="4:4" x14ac:dyDescent="0.25">
      <c r="D3738" s="190"/>
    </row>
    <row r="3739" spans="4:4" x14ac:dyDescent="0.25">
      <c r="D3739" s="190"/>
    </row>
    <row r="3740" spans="4:4" x14ac:dyDescent="0.25">
      <c r="D3740" s="190"/>
    </row>
    <row r="3741" spans="4:4" x14ac:dyDescent="0.25">
      <c r="D3741" s="190"/>
    </row>
    <row r="3742" spans="4:4" x14ac:dyDescent="0.25">
      <c r="D3742" s="190"/>
    </row>
    <row r="3743" spans="4:4" x14ac:dyDescent="0.25">
      <c r="D3743" s="190"/>
    </row>
    <row r="3744" spans="4:4" x14ac:dyDescent="0.25">
      <c r="D3744" s="190"/>
    </row>
    <row r="3745" spans="4:4" x14ac:dyDescent="0.25">
      <c r="D3745" s="190"/>
    </row>
    <row r="3746" spans="4:4" x14ac:dyDescent="0.25">
      <c r="D3746" s="190"/>
    </row>
    <row r="3747" spans="4:4" x14ac:dyDescent="0.25">
      <c r="D3747" s="190"/>
    </row>
    <row r="3748" spans="4:4" x14ac:dyDescent="0.25">
      <c r="D3748" s="190"/>
    </row>
    <row r="3749" spans="4:4" x14ac:dyDescent="0.25">
      <c r="D3749" s="190"/>
    </row>
    <row r="3750" spans="4:4" x14ac:dyDescent="0.25">
      <c r="D3750" s="190"/>
    </row>
    <row r="3751" spans="4:4" x14ac:dyDescent="0.25">
      <c r="D3751" s="190"/>
    </row>
    <row r="3752" spans="4:4" x14ac:dyDescent="0.25">
      <c r="D3752" s="190"/>
    </row>
    <row r="3753" spans="4:4" x14ac:dyDescent="0.25">
      <c r="D3753" s="190"/>
    </row>
    <row r="3754" spans="4:4" x14ac:dyDescent="0.25">
      <c r="D3754" s="190"/>
    </row>
    <row r="3755" spans="4:4" x14ac:dyDescent="0.25">
      <c r="D3755" s="190"/>
    </row>
    <row r="3756" spans="4:4" x14ac:dyDescent="0.25">
      <c r="D3756" s="190"/>
    </row>
    <row r="3757" spans="4:4" x14ac:dyDescent="0.25">
      <c r="D3757" s="190"/>
    </row>
    <row r="3758" spans="4:4" x14ac:dyDescent="0.25">
      <c r="D3758" s="190"/>
    </row>
    <row r="3759" spans="4:4" x14ac:dyDescent="0.25">
      <c r="D3759" s="190"/>
    </row>
    <row r="3760" spans="4:4" x14ac:dyDescent="0.25">
      <c r="D3760" s="190"/>
    </row>
    <row r="3761" spans="4:4" x14ac:dyDescent="0.25">
      <c r="D3761" s="190"/>
    </row>
    <row r="3762" spans="4:4" x14ac:dyDescent="0.25">
      <c r="D3762" s="190"/>
    </row>
    <row r="3763" spans="4:4" x14ac:dyDescent="0.25">
      <c r="D3763" s="190"/>
    </row>
    <row r="3764" spans="4:4" x14ac:dyDescent="0.25">
      <c r="D3764" s="190"/>
    </row>
    <row r="3765" spans="4:4" x14ac:dyDescent="0.25">
      <c r="D3765" s="190"/>
    </row>
    <row r="3766" spans="4:4" x14ac:dyDescent="0.25">
      <c r="D3766" s="190"/>
    </row>
    <row r="3767" spans="4:4" x14ac:dyDescent="0.25">
      <c r="D3767" s="190"/>
    </row>
    <row r="3768" spans="4:4" x14ac:dyDescent="0.25">
      <c r="D3768" s="190"/>
    </row>
    <row r="3769" spans="4:4" x14ac:dyDescent="0.25">
      <c r="D3769" s="190"/>
    </row>
    <row r="3770" spans="4:4" x14ac:dyDescent="0.25">
      <c r="D3770" s="190"/>
    </row>
    <row r="3771" spans="4:4" x14ac:dyDescent="0.25">
      <c r="D3771" s="190"/>
    </row>
    <row r="3772" spans="4:4" x14ac:dyDescent="0.25">
      <c r="D3772" s="190"/>
    </row>
    <row r="3773" spans="4:4" x14ac:dyDescent="0.25">
      <c r="D3773" s="190"/>
    </row>
    <row r="3774" spans="4:4" x14ac:dyDescent="0.25">
      <c r="D3774" s="190"/>
    </row>
    <row r="3775" spans="4:4" x14ac:dyDescent="0.25">
      <c r="D3775" s="190"/>
    </row>
    <row r="3776" spans="4:4" x14ac:dyDescent="0.25">
      <c r="D3776" s="190"/>
    </row>
    <row r="3777" spans="4:4" x14ac:dyDescent="0.25">
      <c r="D3777" s="190"/>
    </row>
    <row r="3778" spans="4:4" x14ac:dyDescent="0.25">
      <c r="D3778" s="190"/>
    </row>
    <row r="3779" spans="4:4" x14ac:dyDescent="0.25">
      <c r="D3779" s="190"/>
    </row>
    <row r="3780" spans="4:4" x14ac:dyDescent="0.25">
      <c r="D3780" s="190"/>
    </row>
    <row r="3781" spans="4:4" x14ac:dyDescent="0.25">
      <c r="D3781" s="190"/>
    </row>
    <row r="3782" spans="4:4" x14ac:dyDescent="0.25">
      <c r="D3782" s="190"/>
    </row>
    <row r="3783" spans="4:4" x14ac:dyDescent="0.25">
      <c r="D3783" s="190"/>
    </row>
    <row r="3784" spans="4:4" x14ac:dyDescent="0.25">
      <c r="D3784" s="190"/>
    </row>
    <row r="3785" spans="4:4" x14ac:dyDescent="0.25">
      <c r="D3785" s="190"/>
    </row>
    <row r="3786" spans="4:4" x14ac:dyDescent="0.25">
      <c r="D3786" s="190"/>
    </row>
    <row r="3787" spans="4:4" x14ac:dyDescent="0.25">
      <c r="D3787" s="190"/>
    </row>
    <row r="3788" spans="4:4" x14ac:dyDescent="0.25">
      <c r="D3788" s="190"/>
    </row>
    <row r="3789" spans="4:4" x14ac:dyDescent="0.25">
      <c r="D3789" s="190"/>
    </row>
    <row r="3790" spans="4:4" x14ac:dyDescent="0.25">
      <c r="D3790" s="190"/>
    </row>
    <row r="3791" spans="4:4" x14ac:dyDescent="0.25">
      <c r="D3791" s="190"/>
    </row>
    <row r="3792" spans="4:4" x14ac:dyDescent="0.25">
      <c r="D3792" s="190"/>
    </row>
    <row r="3793" spans="4:4" x14ac:dyDescent="0.25">
      <c r="D3793" s="190"/>
    </row>
    <row r="3794" spans="4:4" x14ac:dyDescent="0.25">
      <c r="D3794" s="190"/>
    </row>
    <row r="3795" spans="4:4" x14ac:dyDescent="0.25">
      <c r="D3795" s="190"/>
    </row>
    <row r="3796" spans="4:4" x14ac:dyDescent="0.25">
      <c r="D3796" s="190"/>
    </row>
    <row r="3797" spans="4:4" x14ac:dyDescent="0.25">
      <c r="D3797" s="190"/>
    </row>
    <row r="3798" spans="4:4" x14ac:dyDescent="0.25">
      <c r="D3798" s="190"/>
    </row>
    <row r="3799" spans="4:4" x14ac:dyDescent="0.25">
      <c r="D3799" s="190"/>
    </row>
    <row r="3800" spans="4:4" x14ac:dyDescent="0.25">
      <c r="D3800" s="190"/>
    </row>
    <row r="3801" spans="4:4" x14ac:dyDescent="0.25">
      <c r="D3801" s="190"/>
    </row>
    <row r="3802" spans="4:4" x14ac:dyDescent="0.25">
      <c r="D3802" s="190"/>
    </row>
    <row r="3803" spans="4:4" x14ac:dyDescent="0.25">
      <c r="D3803" s="190"/>
    </row>
    <row r="3804" spans="4:4" x14ac:dyDescent="0.25">
      <c r="D3804" s="190"/>
    </row>
    <row r="3805" spans="4:4" x14ac:dyDescent="0.25">
      <c r="D3805" s="190"/>
    </row>
    <row r="3806" spans="4:4" x14ac:dyDescent="0.25">
      <c r="D3806" s="190"/>
    </row>
    <row r="3807" spans="4:4" x14ac:dyDescent="0.25">
      <c r="D3807" s="190"/>
    </row>
    <row r="3808" spans="4:4" x14ac:dyDescent="0.25">
      <c r="D3808" s="190"/>
    </row>
    <row r="3809" spans="4:4" x14ac:dyDescent="0.25">
      <c r="D3809" s="190"/>
    </row>
    <row r="3810" spans="4:4" x14ac:dyDescent="0.25">
      <c r="D3810" s="190"/>
    </row>
    <row r="3811" spans="4:4" x14ac:dyDescent="0.25">
      <c r="D3811" s="190"/>
    </row>
    <row r="3812" spans="4:4" x14ac:dyDescent="0.25">
      <c r="D3812" s="190"/>
    </row>
    <row r="3813" spans="4:4" x14ac:dyDescent="0.25">
      <c r="D3813" s="190"/>
    </row>
    <row r="3814" spans="4:4" x14ac:dyDescent="0.25">
      <c r="D3814" s="190"/>
    </row>
    <row r="3815" spans="4:4" x14ac:dyDescent="0.25">
      <c r="D3815" s="190"/>
    </row>
    <row r="3816" spans="4:4" x14ac:dyDescent="0.25">
      <c r="D3816" s="190"/>
    </row>
    <row r="3817" spans="4:4" x14ac:dyDescent="0.25">
      <c r="D3817" s="190"/>
    </row>
    <row r="3818" spans="4:4" x14ac:dyDescent="0.25">
      <c r="D3818" s="190"/>
    </row>
    <row r="3819" spans="4:4" x14ac:dyDescent="0.25">
      <c r="D3819" s="190"/>
    </row>
    <row r="3820" spans="4:4" x14ac:dyDescent="0.25">
      <c r="D3820" s="190"/>
    </row>
    <row r="3821" spans="4:4" x14ac:dyDescent="0.25">
      <c r="D3821" s="190"/>
    </row>
    <row r="3822" spans="4:4" x14ac:dyDescent="0.25">
      <c r="D3822" s="190"/>
    </row>
    <row r="3823" spans="4:4" x14ac:dyDescent="0.25">
      <c r="D3823" s="190"/>
    </row>
    <row r="3824" spans="4:4" x14ac:dyDescent="0.25">
      <c r="D3824" s="190"/>
    </row>
    <row r="3825" spans="4:4" x14ac:dyDescent="0.25">
      <c r="D3825" s="190"/>
    </row>
    <row r="3826" spans="4:4" x14ac:dyDescent="0.25">
      <c r="D3826" s="190"/>
    </row>
    <row r="3827" spans="4:4" x14ac:dyDescent="0.25">
      <c r="D3827" s="190"/>
    </row>
    <row r="3828" spans="4:4" x14ac:dyDescent="0.25">
      <c r="D3828" s="190"/>
    </row>
    <row r="3829" spans="4:4" x14ac:dyDescent="0.25">
      <c r="D3829" s="190"/>
    </row>
    <row r="3830" spans="4:4" x14ac:dyDescent="0.25">
      <c r="D3830" s="190"/>
    </row>
    <row r="3831" spans="4:4" x14ac:dyDescent="0.25">
      <c r="D3831" s="190"/>
    </row>
    <row r="3832" spans="4:4" x14ac:dyDescent="0.25">
      <c r="D3832" s="190"/>
    </row>
    <row r="3833" spans="4:4" x14ac:dyDescent="0.25">
      <c r="D3833" s="190"/>
    </row>
    <row r="3834" spans="4:4" x14ac:dyDescent="0.25">
      <c r="D3834" s="190"/>
    </row>
    <row r="3835" spans="4:4" x14ac:dyDescent="0.25">
      <c r="D3835" s="190"/>
    </row>
    <row r="3836" spans="4:4" x14ac:dyDescent="0.25">
      <c r="D3836" s="190"/>
    </row>
    <row r="3837" spans="4:4" x14ac:dyDescent="0.25">
      <c r="D3837" s="190"/>
    </row>
    <row r="3838" spans="4:4" x14ac:dyDescent="0.25">
      <c r="D3838" s="190"/>
    </row>
    <row r="3839" spans="4:4" x14ac:dyDescent="0.25">
      <c r="D3839" s="190"/>
    </row>
    <row r="3840" spans="4:4" x14ac:dyDescent="0.25">
      <c r="D3840" s="190"/>
    </row>
    <row r="3841" spans="4:4" x14ac:dyDescent="0.25">
      <c r="D3841" s="190"/>
    </row>
    <row r="3842" spans="4:4" x14ac:dyDescent="0.25">
      <c r="D3842" s="190"/>
    </row>
    <row r="3843" spans="4:4" x14ac:dyDescent="0.25">
      <c r="D3843" s="190"/>
    </row>
    <row r="3844" spans="4:4" x14ac:dyDescent="0.25">
      <c r="D3844" s="190"/>
    </row>
    <row r="3845" spans="4:4" x14ac:dyDescent="0.25">
      <c r="D3845" s="190"/>
    </row>
    <row r="3846" spans="4:4" x14ac:dyDescent="0.25">
      <c r="D3846" s="190"/>
    </row>
    <row r="3847" spans="4:4" x14ac:dyDescent="0.25">
      <c r="D3847" s="190"/>
    </row>
    <row r="3848" spans="4:4" x14ac:dyDescent="0.25">
      <c r="D3848" s="190"/>
    </row>
    <row r="3849" spans="4:4" x14ac:dyDescent="0.25">
      <c r="D3849" s="190"/>
    </row>
    <row r="3850" spans="4:4" x14ac:dyDescent="0.25">
      <c r="D3850" s="190"/>
    </row>
    <row r="3851" spans="4:4" x14ac:dyDescent="0.25">
      <c r="D3851" s="190"/>
    </row>
    <row r="3852" spans="4:4" x14ac:dyDescent="0.25">
      <c r="D3852" s="190"/>
    </row>
    <row r="3853" spans="4:4" x14ac:dyDescent="0.25">
      <c r="D3853" s="190"/>
    </row>
    <row r="3854" spans="4:4" x14ac:dyDescent="0.25">
      <c r="D3854" s="190"/>
    </row>
    <row r="3855" spans="4:4" x14ac:dyDescent="0.25">
      <c r="D3855" s="190"/>
    </row>
    <row r="3856" spans="4:4" x14ac:dyDescent="0.25">
      <c r="D3856" s="190"/>
    </row>
    <row r="3857" spans="4:4" x14ac:dyDescent="0.25">
      <c r="D3857" s="190"/>
    </row>
    <row r="3858" spans="4:4" x14ac:dyDescent="0.25">
      <c r="D3858" s="190"/>
    </row>
    <row r="3859" spans="4:4" x14ac:dyDescent="0.25">
      <c r="D3859" s="190"/>
    </row>
    <row r="3860" spans="4:4" x14ac:dyDescent="0.25">
      <c r="D3860" s="190"/>
    </row>
    <row r="3861" spans="4:4" x14ac:dyDescent="0.25">
      <c r="D3861" s="190"/>
    </row>
    <row r="3862" spans="4:4" x14ac:dyDescent="0.25">
      <c r="D3862" s="190"/>
    </row>
    <row r="3863" spans="4:4" x14ac:dyDescent="0.25">
      <c r="D3863" s="190"/>
    </row>
    <row r="3864" spans="4:4" x14ac:dyDescent="0.25">
      <c r="D3864" s="190"/>
    </row>
    <row r="3865" spans="4:4" x14ac:dyDescent="0.25">
      <c r="D3865" s="190"/>
    </row>
    <row r="3866" spans="4:4" x14ac:dyDescent="0.25">
      <c r="D3866" s="190"/>
    </row>
    <row r="3867" spans="4:4" x14ac:dyDescent="0.25">
      <c r="D3867" s="190"/>
    </row>
    <row r="3868" spans="4:4" x14ac:dyDescent="0.25">
      <c r="D3868" s="190"/>
    </row>
    <row r="3869" spans="4:4" x14ac:dyDescent="0.25">
      <c r="D3869" s="190"/>
    </row>
    <row r="3870" spans="4:4" x14ac:dyDescent="0.25">
      <c r="D3870" s="190"/>
    </row>
    <row r="3871" spans="4:4" x14ac:dyDescent="0.25">
      <c r="D3871" s="190"/>
    </row>
    <row r="3872" spans="4:4" x14ac:dyDescent="0.25">
      <c r="D3872" s="190"/>
    </row>
    <row r="3873" spans="4:4" x14ac:dyDescent="0.25">
      <c r="D3873" s="190"/>
    </row>
    <row r="3874" spans="4:4" x14ac:dyDescent="0.25">
      <c r="D3874" s="190"/>
    </row>
    <row r="3875" spans="4:4" x14ac:dyDescent="0.25">
      <c r="D3875" s="190"/>
    </row>
    <row r="3876" spans="4:4" x14ac:dyDescent="0.25">
      <c r="D3876" s="190"/>
    </row>
    <row r="3877" spans="4:4" x14ac:dyDescent="0.25">
      <c r="D3877" s="190"/>
    </row>
    <row r="3878" spans="4:4" x14ac:dyDescent="0.25">
      <c r="D3878" s="190"/>
    </row>
    <row r="3879" spans="4:4" x14ac:dyDescent="0.25">
      <c r="D3879" s="190"/>
    </row>
    <row r="3880" spans="4:4" x14ac:dyDescent="0.25">
      <c r="D3880" s="190"/>
    </row>
    <row r="3881" spans="4:4" x14ac:dyDescent="0.25">
      <c r="D3881" s="190"/>
    </row>
    <row r="3882" spans="4:4" x14ac:dyDescent="0.25">
      <c r="D3882" s="190"/>
    </row>
    <row r="3883" spans="4:4" x14ac:dyDescent="0.25">
      <c r="D3883" s="190"/>
    </row>
    <row r="3884" spans="4:4" x14ac:dyDescent="0.25">
      <c r="D3884" s="190"/>
    </row>
    <row r="3885" spans="4:4" x14ac:dyDescent="0.25">
      <c r="D3885" s="190"/>
    </row>
    <row r="3886" spans="4:4" x14ac:dyDescent="0.25">
      <c r="D3886" s="190"/>
    </row>
    <row r="3887" spans="4:4" x14ac:dyDescent="0.25">
      <c r="D3887" s="190"/>
    </row>
    <row r="3888" spans="4:4" x14ac:dyDescent="0.25">
      <c r="D3888" s="190"/>
    </row>
    <row r="3889" spans="4:4" x14ac:dyDescent="0.25">
      <c r="D3889" s="190"/>
    </row>
    <row r="3890" spans="4:4" x14ac:dyDescent="0.25">
      <c r="D3890" s="190"/>
    </row>
    <row r="3891" spans="4:4" x14ac:dyDescent="0.25">
      <c r="D3891" s="190"/>
    </row>
    <row r="3892" spans="4:4" x14ac:dyDescent="0.25">
      <c r="D3892" s="190"/>
    </row>
    <row r="3893" spans="4:4" x14ac:dyDescent="0.25">
      <c r="D3893" s="190"/>
    </row>
    <row r="3894" spans="4:4" x14ac:dyDescent="0.25">
      <c r="D3894" s="190"/>
    </row>
    <row r="3895" spans="4:4" x14ac:dyDescent="0.25">
      <c r="D3895" s="190"/>
    </row>
    <row r="3896" spans="4:4" x14ac:dyDescent="0.25">
      <c r="D3896" s="190"/>
    </row>
    <row r="3897" spans="4:4" x14ac:dyDescent="0.25">
      <c r="D3897" s="190"/>
    </row>
    <row r="3898" spans="4:4" x14ac:dyDescent="0.25">
      <c r="D3898" s="190"/>
    </row>
    <row r="3899" spans="4:4" x14ac:dyDescent="0.25">
      <c r="D3899" s="190"/>
    </row>
    <row r="3900" spans="4:4" x14ac:dyDescent="0.25">
      <c r="D3900" s="190"/>
    </row>
    <row r="3901" spans="4:4" x14ac:dyDescent="0.25">
      <c r="D3901" s="190"/>
    </row>
    <row r="3902" spans="4:4" x14ac:dyDescent="0.25">
      <c r="D3902" s="190"/>
    </row>
    <row r="3903" spans="4:4" x14ac:dyDescent="0.25">
      <c r="D3903" s="190"/>
    </row>
    <row r="3904" spans="4:4" x14ac:dyDescent="0.25">
      <c r="D3904" s="190"/>
    </row>
    <row r="3905" spans="4:4" x14ac:dyDescent="0.25">
      <c r="D3905" s="190"/>
    </row>
    <row r="3906" spans="4:4" x14ac:dyDescent="0.25">
      <c r="D3906" s="190"/>
    </row>
    <row r="3907" spans="4:4" x14ac:dyDescent="0.25">
      <c r="D3907" s="190"/>
    </row>
    <row r="3908" spans="4:4" x14ac:dyDescent="0.25">
      <c r="D3908" s="190"/>
    </row>
    <row r="3909" spans="4:4" x14ac:dyDescent="0.25">
      <c r="D3909" s="190"/>
    </row>
    <row r="3910" spans="4:4" x14ac:dyDescent="0.25">
      <c r="D3910" s="190"/>
    </row>
    <row r="3911" spans="4:4" x14ac:dyDescent="0.25">
      <c r="D3911" s="190"/>
    </row>
    <row r="3912" spans="4:4" x14ac:dyDescent="0.25">
      <c r="D3912" s="190"/>
    </row>
    <row r="3913" spans="4:4" x14ac:dyDescent="0.25">
      <c r="D3913" s="190"/>
    </row>
    <row r="3914" spans="4:4" x14ac:dyDescent="0.25">
      <c r="D3914" s="190"/>
    </row>
    <row r="3915" spans="4:4" x14ac:dyDescent="0.25">
      <c r="D3915" s="190"/>
    </row>
    <row r="3916" spans="4:4" x14ac:dyDescent="0.25">
      <c r="D3916" s="190"/>
    </row>
    <row r="3917" spans="4:4" x14ac:dyDescent="0.25">
      <c r="D3917" s="190"/>
    </row>
    <row r="3918" spans="4:4" x14ac:dyDescent="0.25">
      <c r="D3918" s="190"/>
    </row>
    <row r="3919" spans="4:4" x14ac:dyDescent="0.25">
      <c r="D3919" s="190"/>
    </row>
    <row r="3920" spans="4:4" x14ac:dyDescent="0.25">
      <c r="D3920" s="190"/>
    </row>
    <row r="3921" spans="4:4" x14ac:dyDescent="0.25">
      <c r="D3921" s="190"/>
    </row>
    <row r="3922" spans="4:4" x14ac:dyDescent="0.25">
      <c r="D3922" s="190"/>
    </row>
    <row r="3923" spans="4:4" x14ac:dyDescent="0.25">
      <c r="D3923" s="190"/>
    </row>
    <row r="3924" spans="4:4" x14ac:dyDescent="0.25">
      <c r="D3924" s="190"/>
    </row>
    <row r="3925" spans="4:4" x14ac:dyDescent="0.25">
      <c r="D3925" s="190"/>
    </row>
    <row r="3926" spans="4:4" x14ac:dyDescent="0.25">
      <c r="D3926" s="190"/>
    </row>
    <row r="3927" spans="4:4" x14ac:dyDescent="0.25">
      <c r="D3927" s="190"/>
    </row>
    <row r="3928" spans="4:4" x14ac:dyDescent="0.25">
      <c r="D3928" s="190"/>
    </row>
    <row r="3929" spans="4:4" x14ac:dyDescent="0.25">
      <c r="D3929" s="190"/>
    </row>
    <row r="3930" spans="4:4" x14ac:dyDescent="0.25">
      <c r="D3930" s="190"/>
    </row>
    <row r="3931" spans="4:4" x14ac:dyDescent="0.25">
      <c r="D3931" s="190"/>
    </row>
    <row r="3932" spans="4:4" x14ac:dyDescent="0.25">
      <c r="D3932" s="190"/>
    </row>
    <row r="3933" spans="4:4" x14ac:dyDescent="0.25">
      <c r="D3933" s="190"/>
    </row>
    <row r="3934" spans="4:4" x14ac:dyDescent="0.25">
      <c r="D3934" s="190"/>
    </row>
    <row r="3935" spans="4:4" x14ac:dyDescent="0.25">
      <c r="D3935" s="190"/>
    </row>
    <row r="3936" spans="4:4" x14ac:dyDescent="0.25">
      <c r="D3936" s="190"/>
    </row>
    <row r="3937" spans="4:4" x14ac:dyDescent="0.25">
      <c r="D3937" s="190"/>
    </row>
    <row r="3938" spans="4:4" x14ac:dyDescent="0.25">
      <c r="D3938" s="190"/>
    </row>
    <row r="3939" spans="4:4" x14ac:dyDescent="0.25">
      <c r="D3939" s="190"/>
    </row>
    <row r="3940" spans="4:4" x14ac:dyDescent="0.25">
      <c r="D3940" s="190"/>
    </row>
    <row r="3941" spans="4:4" x14ac:dyDescent="0.25">
      <c r="D3941" s="190"/>
    </row>
    <row r="3942" spans="4:4" x14ac:dyDescent="0.25">
      <c r="D3942" s="190"/>
    </row>
    <row r="3943" spans="4:4" x14ac:dyDescent="0.25">
      <c r="D3943" s="190"/>
    </row>
    <row r="3944" spans="4:4" x14ac:dyDescent="0.25">
      <c r="D3944" s="190"/>
    </row>
    <row r="3945" spans="4:4" x14ac:dyDescent="0.25">
      <c r="D3945" s="190"/>
    </row>
    <row r="3946" spans="4:4" x14ac:dyDescent="0.25">
      <c r="D3946" s="190"/>
    </row>
    <row r="3947" spans="4:4" x14ac:dyDescent="0.25">
      <c r="D3947" s="190"/>
    </row>
    <row r="3948" spans="4:4" x14ac:dyDescent="0.25">
      <c r="D3948" s="190"/>
    </row>
    <row r="3949" spans="4:4" x14ac:dyDescent="0.25">
      <c r="D3949" s="190"/>
    </row>
    <row r="3950" spans="4:4" x14ac:dyDescent="0.25">
      <c r="D3950" s="190"/>
    </row>
    <row r="3951" spans="4:4" x14ac:dyDescent="0.25">
      <c r="D3951" s="190"/>
    </row>
    <row r="3952" spans="4:4" x14ac:dyDescent="0.25">
      <c r="D3952" s="190"/>
    </row>
    <row r="3953" spans="4:4" x14ac:dyDescent="0.25">
      <c r="D3953" s="190"/>
    </row>
    <row r="3954" spans="4:4" x14ac:dyDescent="0.25">
      <c r="D3954" s="190"/>
    </row>
    <row r="3955" spans="4:4" x14ac:dyDescent="0.25">
      <c r="D3955" s="190"/>
    </row>
    <row r="3956" spans="4:4" x14ac:dyDescent="0.25">
      <c r="D3956" s="190"/>
    </row>
    <row r="3957" spans="4:4" x14ac:dyDescent="0.25">
      <c r="D3957" s="190"/>
    </row>
    <row r="3958" spans="4:4" x14ac:dyDescent="0.25">
      <c r="D3958" s="190"/>
    </row>
    <row r="3959" spans="4:4" x14ac:dyDescent="0.25">
      <c r="D3959" s="190"/>
    </row>
    <row r="3960" spans="4:4" x14ac:dyDescent="0.25">
      <c r="D3960" s="190"/>
    </row>
    <row r="3961" spans="4:4" x14ac:dyDescent="0.25">
      <c r="D3961" s="190"/>
    </row>
    <row r="3962" spans="4:4" x14ac:dyDescent="0.25">
      <c r="D3962" s="190"/>
    </row>
    <row r="3963" spans="4:4" x14ac:dyDescent="0.25">
      <c r="D3963" s="190"/>
    </row>
    <row r="3964" spans="4:4" x14ac:dyDescent="0.25">
      <c r="D3964" s="190"/>
    </row>
    <row r="3965" spans="4:4" x14ac:dyDescent="0.25">
      <c r="D3965" s="190"/>
    </row>
    <row r="3966" spans="4:4" x14ac:dyDescent="0.25">
      <c r="D3966" s="190"/>
    </row>
    <row r="3967" spans="4:4" x14ac:dyDescent="0.25">
      <c r="D3967" s="190"/>
    </row>
    <row r="3968" spans="4:4" x14ac:dyDescent="0.25">
      <c r="D3968" s="190"/>
    </row>
    <row r="3969" spans="4:4" x14ac:dyDescent="0.25">
      <c r="D3969" s="190"/>
    </row>
    <row r="3970" spans="4:4" x14ac:dyDescent="0.25">
      <c r="D3970" s="190"/>
    </row>
    <row r="3971" spans="4:4" x14ac:dyDescent="0.25">
      <c r="D3971" s="190"/>
    </row>
    <row r="3972" spans="4:4" x14ac:dyDescent="0.25">
      <c r="D3972" s="190"/>
    </row>
    <row r="3973" spans="4:4" x14ac:dyDescent="0.25">
      <c r="D3973" s="190"/>
    </row>
    <row r="3974" spans="4:4" x14ac:dyDescent="0.25">
      <c r="D3974" s="190"/>
    </row>
    <row r="3975" spans="4:4" x14ac:dyDescent="0.25">
      <c r="D3975" s="190"/>
    </row>
    <row r="3976" spans="4:4" x14ac:dyDescent="0.25">
      <c r="D3976" s="190"/>
    </row>
    <row r="3977" spans="4:4" x14ac:dyDescent="0.25">
      <c r="D3977" s="190"/>
    </row>
    <row r="3978" spans="4:4" x14ac:dyDescent="0.25">
      <c r="D3978" s="190"/>
    </row>
    <row r="3979" spans="4:4" x14ac:dyDescent="0.25">
      <c r="D3979" s="190"/>
    </row>
    <row r="3980" spans="4:4" x14ac:dyDescent="0.25">
      <c r="D3980" s="190"/>
    </row>
    <row r="3981" spans="4:4" x14ac:dyDescent="0.25">
      <c r="D3981" s="190"/>
    </row>
    <row r="3982" spans="4:4" x14ac:dyDescent="0.25">
      <c r="D3982" s="190"/>
    </row>
    <row r="3983" spans="4:4" x14ac:dyDescent="0.25">
      <c r="D3983" s="190"/>
    </row>
    <row r="3984" spans="4:4" x14ac:dyDescent="0.25">
      <c r="D3984" s="190"/>
    </row>
    <row r="3985" spans="4:4" x14ac:dyDescent="0.25">
      <c r="D3985" s="190"/>
    </row>
    <row r="3986" spans="4:4" x14ac:dyDescent="0.25">
      <c r="D3986" s="190"/>
    </row>
    <row r="3987" spans="4:4" x14ac:dyDescent="0.25">
      <c r="D3987" s="190"/>
    </row>
    <row r="3988" spans="4:4" x14ac:dyDescent="0.25">
      <c r="D3988" s="190"/>
    </row>
    <row r="3989" spans="4:4" x14ac:dyDescent="0.25">
      <c r="D3989" s="190"/>
    </row>
    <row r="3990" spans="4:4" x14ac:dyDescent="0.25">
      <c r="D3990" s="190"/>
    </row>
    <row r="3991" spans="4:4" x14ac:dyDescent="0.25">
      <c r="D3991" s="190"/>
    </row>
    <row r="3992" spans="4:4" x14ac:dyDescent="0.25">
      <c r="D3992" s="190"/>
    </row>
    <row r="3993" spans="4:4" x14ac:dyDescent="0.25">
      <c r="D3993" s="190"/>
    </row>
    <row r="3994" spans="4:4" x14ac:dyDescent="0.25">
      <c r="D3994" s="190"/>
    </row>
    <row r="3995" spans="4:4" x14ac:dyDescent="0.25">
      <c r="D3995" s="190"/>
    </row>
    <row r="3996" spans="4:4" x14ac:dyDescent="0.25">
      <c r="D3996" s="190"/>
    </row>
    <row r="3997" spans="4:4" x14ac:dyDescent="0.25">
      <c r="D3997" s="190"/>
    </row>
    <row r="3998" spans="4:4" x14ac:dyDescent="0.25">
      <c r="D3998" s="190"/>
    </row>
    <row r="3999" spans="4:4" x14ac:dyDescent="0.25">
      <c r="D3999" s="190"/>
    </row>
    <row r="4000" spans="4:4" x14ac:dyDescent="0.25">
      <c r="D4000" s="190"/>
    </row>
    <row r="4001" spans="4:4" x14ac:dyDescent="0.25">
      <c r="D4001" s="190"/>
    </row>
    <row r="4002" spans="4:4" x14ac:dyDescent="0.25">
      <c r="D4002" s="190"/>
    </row>
    <row r="4003" spans="4:4" x14ac:dyDescent="0.25">
      <c r="D4003" s="190"/>
    </row>
    <row r="4004" spans="4:4" x14ac:dyDescent="0.25">
      <c r="D4004" s="190"/>
    </row>
    <row r="4005" spans="4:4" x14ac:dyDescent="0.25">
      <c r="D4005" s="190"/>
    </row>
    <row r="4006" spans="4:4" x14ac:dyDescent="0.25">
      <c r="D4006" s="190"/>
    </row>
    <row r="4007" spans="4:4" x14ac:dyDescent="0.25">
      <c r="D4007" s="190"/>
    </row>
    <row r="4008" spans="4:4" x14ac:dyDescent="0.25">
      <c r="D4008" s="190"/>
    </row>
    <row r="4009" spans="4:4" x14ac:dyDescent="0.25">
      <c r="D4009" s="190"/>
    </row>
    <row r="4010" spans="4:4" x14ac:dyDescent="0.25">
      <c r="D4010" s="190"/>
    </row>
    <row r="4011" spans="4:4" x14ac:dyDescent="0.25">
      <c r="D4011" s="190"/>
    </row>
    <row r="4012" spans="4:4" x14ac:dyDescent="0.25">
      <c r="D4012" s="190"/>
    </row>
    <row r="4013" spans="4:4" x14ac:dyDescent="0.25">
      <c r="D4013" s="190"/>
    </row>
    <row r="4014" spans="4:4" x14ac:dyDescent="0.25">
      <c r="D4014" s="190"/>
    </row>
    <row r="4015" spans="4:4" x14ac:dyDescent="0.25">
      <c r="D4015" s="190"/>
    </row>
    <row r="4016" spans="4:4" x14ac:dyDescent="0.25">
      <c r="D4016" s="190"/>
    </row>
    <row r="4017" spans="4:4" x14ac:dyDescent="0.25">
      <c r="D4017" s="190"/>
    </row>
    <row r="4018" spans="4:4" x14ac:dyDescent="0.25">
      <c r="D4018" s="190"/>
    </row>
    <row r="4019" spans="4:4" x14ac:dyDescent="0.25">
      <c r="D4019" s="190"/>
    </row>
    <row r="4020" spans="4:4" x14ac:dyDescent="0.25">
      <c r="D4020" s="190"/>
    </row>
    <row r="4021" spans="4:4" x14ac:dyDescent="0.25">
      <c r="D4021" s="190"/>
    </row>
    <row r="4022" spans="4:4" x14ac:dyDescent="0.25">
      <c r="D4022" s="190"/>
    </row>
    <row r="4023" spans="4:4" x14ac:dyDescent="0.25">
      <c r="D4023" s="190"/>
    </row>
    <row r="4024" spans="4:4" x14ac:dyDescent="0.25">
      <c r="D4024" s="190"/>
    </row>
    <row r="4025" spans="4:4" x14ac:dyDescent="0.25">
      <c r="D4025" s="190"/>
    </row>
    <row r="4026" spans="4:4" x14ac:dyDescent="0.25">
      <c r="D4026" s="190"/>
    </row>
    <row r="4027" spans="4:4" x14ac:dyDescent="0.25">
      <c r="D4027" s="190"/>
    </row>
    <row r="4028" spans="4:4" x14ac:dyDescent="0.25">
      <c r="D4028" s="190"/>
    </row>
    <row r="4029" spans="4:4" x14ac:dyDescent="0.25">
      <c r="D4029" s="190"/>
    </row>
    <row r="4030" spans="4:4" x14ac:dyDescent="0.25">
      <c r="D4030" s="190"/>
    </row>
    <row r="4031" spans="4:4" x14ac:dyDescent="0.25">
      <c r="D4031" s="190"/>
    </row>
    <row r="4032" spans="4:4" x14ac:dyDescent="0.25">
      <c r="D4032" s="190"/>
    </row>
    <row r="4033" spans="4:4" x14ac:dyDescent="0.25">
      <c r="D4033" s="190"/>
    </row>
    <row r="4034" spans="4:4" x14ac:dyDescent="0.25">
      <c r="D4034" s="190"/>
    </row>
    <row r="4035" spans="4:4" x14ac:dyDescent="0.25">
      <c r="D4035" s="190"/>
    </row>
    <row r="4036" spans="4:4" x14ac:dyDescent="0.25">
      <c r="D4036" s="190"/>
    </row>
    <row r="4037" spans="4:4" x14ac:dyDescent="0.25">
      <c r="D4037" s="190"/>
    </row>
    <row r="4038" spans="4:4" x14ac:dyDescent="0.25">
      <c r="D4038" s="190"/>
    </row>
    <row r="4039" spans="4:4" x14ac:dyDescent="0.25">
      <c r="D4039" s="190"/>
    </row>
    <row r="4040" spans="4:4" x14ac:dyDescent="0.25">
      <c r="D4040" s="190"/>
    </row>
    <row r="4041" spans="4:4" x14ac:dyDescent="0.25">
      <c r="D4041" s="190"/>
    </row>
    <row r="4042" spans="4:4" x14ac:dyDescent="0.25">
      <c r="D4042" s="190"/>
    </row>
    <row r="4043" spans="4:4" x14ac:dyDescent="0.25">
      <c r="D4043" s="190"/>
    </row>
    <row r="4044" spans="4:4" x14ac:dyDescent="0.25">
      <c r="D4044" s="190"/>
    </row>
    <row r="4045" spans="4:4" x14ac:dyDescent="0.25">
      <c r="D4045" s="190"/>
    </row>
    <row r="4046" spans="4:4" x14ac:dyDescent="0.25">
      <c r="D4046" s="190"/>
    </row>
    <row r="4047" spans="4:4" x14ac:dyDescent="0.25">
      <c r="D4047" s="190"/>
    </row>
    <row r="4048" spans="4:4" x14ac:dyDescent="0.25">
      <c r="D4048" s="190"/>
    </row>
    <row r="4049" spans="4:4" x14ac:dyDescent="0.25">
      <c r="D4049" s="190"/>
    </row>
    <row r="4050" spans="4:4" x14ac:dyDescent="0.25">
      <c r="D4050" s="190"/>
    </row>
    <row r="4051" spans="4:4" x14ac:dyDescent="0.25">
      <c r="D4051" s="190"/>
    </row>
    <row r="4052" spans="4:4" x14ac:dyDescent="0.25">
      <c r="D4052" s="190"/>
    </row>
    <row r="4053" spans="4:4" x14ac:dyDescent="0.25">
      <c r="D4053" s="190"/>
    </row>
    <row r="4054" spans="4:4" x14ac:dyDescent="0.25">
      <c r="D4054" s="190"/>
    </row>
    <row r="4055" spans="4:4" x14ac:dyDescent="0.25">
      <c r="D4055" s="190"/>
    </row>
    <row r="4056" spans="4:4" x14ac:dyDescent="0.25">
      <c r="D4056" s="190"/>
    </row>
    <row r="4057" spans="4:4" x14ac:dyDescent="0.25">
      <c r="D4057" s="190"/>
    </row>
    <row r="4058" spans="4:4" x14ac:dyDescent="0.25">
      <c r="D4058" s="190"/>
    </row>
    <row r="4059" spans="4:4" x14ac:dyDescent="0.25">
      <c r="D4059" s="190"/>
    </row>
    <row r="4060" spans="4:4" x14ac:dyDescent="0.25">
      <c r="D4060" s="190"/>
    </row>
    <row r="4061" spans="4:4" x14ac:dyDescent="0.25">
      <c r="D4061" s="190"/>
    </row>
    <row r="4062" spans="4:4" x14ac:dyDescent="0.25">
      <c r="D4062" s="190"/>
    </row>
    <row r="4063" spans="4:4" x14ac:dyDescent="0.25">
      <c r="D4063" s="190"/>
    </row>
    <row r="4064" spans="4:4" x14ac:dyDescent="0.25">
      <c r="D4064" s="190"/>
    </row>
    <row r="4065" spans="4:4" x14ac:dyDescent="0.25">
      <c r="D4065" s="190"/>
    </row>
    <row r="4066" spans="4:4" x14ac:dyDescent="0.25">
      <c r="D4066" s="190"/>
    </row>
    <row r="4067" spans="4:4" x14ac:dyDescent="0.25">
      <c r="D4067" s="190"/>
    </row>
    <row r="4068" spans="4:4" x14ac:dyDescent="0.25">
      <c r="D4068" s="190"/>
    </row>
    <row r="4069" spans="4:4" x14ac:dyDescent="0.25">
      <c r="D4069" s="190"/>
    </row>
    <row r="4070" spans="4:4" x14ac:dyDescent="0.25">
      <c r="D4070" s="190"/>
    </row>
    <row r="4071" spans="4:4" x14ac:dyDescent="0.25">
      <c r="D4071" s="190"/>
    </row>
    <row r="4072" spans="4:4" x14ac:dyDescent="0.25">
      <c r="D4072" s="190"/>
    </row>
    <row r="4073" spans="4:4" x14ac:dyDescent="0.25">
      <c r="D4073" s="190"/>
    </row>
    <row r="4074" spans="4:4" x14ac:dyDescent="0.25">
      <c r="D4074" s="190"/>
    </row>
    <row r="4075" spans="4:4" x14ac:dyDescent="0.25">
      <c r="D4075" s="190"/>
    </row>
    <row r="4076" spans="4:4" x14ac:dyDescent="0.25">
      <c r="D4076" s="190"/>
    </row>
    <row r="4077" spans="4:4" x14ac:dyDescent="0.25">
      <c r="D4077" s="190"/>
    </row>
    <row r="4078" spans="4:4" x14ac:dyDescent="0.25">
      <c r="D4078" s="190"/>
    </row>
    <row r="4079" spans="4:4" x14ac:dyDescent="0.25">
      <c r="D4079" s="190"/>
    </row>
    <row r="4080" spans="4:4" x14ac:dyDescent="0.25">
      <c r="D4080" s="190"/>
    </row>
    <row r="4081" spans="4:4" x14ac:dyDescent="0.25">
      <c r="D4081" s="190"/>
    </row>
    <row r="4082" spans="4:4" x14ac:dyDescent="0.25">
      <c r="D4082" s="190"/>
    </row>
    <row r="4083" spans="4:4" x14ac:dyDescent="0.25">
      <c r="D4083" s="190"/>
    </row>
    <row r="4084" spans="4:4" x14ac:dyDescent="0.25">
      <c r="D4084" s="190"/>
    </row>
    <row r="4085" spans="4:4" x14ac:dyDescent="0.25">
      <c r="D4085" s="190"/>
    </row>
    <row r="4086" spans="4:4" x14ac:dyDescent="0.25">
      <c r="D4086" s="190"/>
    </row>
    <row r="4087" spans="4:4" x14ac:dyDescent="0.25">
      <c r="D4087" s="190"/>
    </row>
    <row r="4088" spans="4:4" x14ac:dyDescent="0.25">
      <c r="D4088" s="190"/>
    </row>
    <row r="4089" spans="4:4" x14ac:dyDescent="0.25">
      <c r="D4089" s="190"/>
    </row>
    <row r="4090" spans="4:4" x14ac:dyDescent="0.25">
      <c r="D4090" s="190"/>
    </row>
    <row r="4091" spans="4:4" x14ac:dyDescent="0.25">
      <c r="D4091" s="190"/>
    </row>
    <row r="4092" spans="4:4" x14ac:dyDescent="0.25">
      <c r="D4092" s="190"/>
    </row>
    <row r="4093" spans="4:4" x14ac:dyDescent="0.25">
      <c r="D4093" s="190"/>
    </row>
    <row r="4094" spans="4:4" x14ac:dyDescent="0.25">
      <c r="D4094" s="190"/>
    </row>
    <row r="4095" spans="4:4" x14ac:dyDescent="0.25">
      <c r="D4095" s="190"/>
    </row>
    <row r="4096" spans="4:4" x14ac:dyDescent="0.25">
      <c r="D4096" s="190"/>
    </row>
    <row r="4097" spans="4:4" x14ac:dyDescent="0.25">
      <c r="D4097" s="190"/>
    </row>
    <row r="4098" spans="4:4" x14ac:dyDescent="0.25">
      <c r="D4098" s="190"/>
    </row>
    <row r="4099" spans="4:4" x14ac:dyDescent="0.25">
      <c r="D4099" s="190"/>
    </row>
    <row r="4100" spans="4:4" x14ac:dyDescent="0.25">
      <c r="D4100" s="190"/>
    </row>
    <row r="4101" spans="4:4" x14ac:dyDescent="0.25">
      <c r="D4101" s="190"/>
    </row>
    <row r="4102" spans="4:4" x14ac:dyDescent="0.25">
      <c r="D4102" s="190"/>
    </row>
    <row r="4103" spans="4:4" x14ac:dyDescent="0.25">
      <c r="D4103" s="190"/>
    </row>
    <row r="4104" spans="4:4" x14ac:dyDescent="0.25">
      <c r="D4104" s="190"/>
    </row>
    <row r="4105" spans="4:4" x14ac:dyDescent="0.25">
      <c r="D4105" s="190"/>
    </row>
    <row r="4106" spans="4:4" x14ac:dyDescent="0.25">
      <c r="D4106" s="190"/>
    </row>
    <row r="4107" spans="4:4" x14ac:dyDescent="0.25">
      <c r="D4107" s="190"/>
    </row>
    <row r="4108" spans="4:4" x14ac:dyDescent="0.25">
      <c r="D4108" s="190"/>
    </row>
    <row r="4109" spans="4:4" x14ac:dyDescent="0.25">
      <c r="D4109" s="190"/>
    </row>
    <row r="4110" spans="4:4" x14ac:dyDescent="0.25">
      <c r="D4110" s="190"/>
    </row>
    <row r="4111" spans="4:4" x14ac:dyDescent="0.25">
      <c r="D4111" s="190"/>
    </row>
    <row r="4112" spans="4:4" x14ac:dyDescent="0.25">
      <c r="D4112" s="190"/>
    </row>
    <row r="4113" spans="4:4" x14ac:dyDescent="0.25">
      <c r="D4113" s="190"/>
    </row>
    <row r="4114" spans="4:4" x14ac:dyDescent="0.25">
      <c r="D4114" s="190"/>
    </row>
    <row r="4115" spans="4:4" x14ac:dyDescent="0.25">
      <c r="D4115" s="190"/>
    </row>
    <row r="4116" spans="4:4" x14ac:dyDescent="0.25">
      <c r="D4116" s="190"/>
    </row>
    <row r="4117" spans="4:4" x14ac:dyDescent="0.25">
      <c r="D4117" s="190"/>
    </row>
    <row r="4118" spans="4:4" x14ac:dyDescent="0.25">
      <c r="D4118" s="190"/>
    </row>
    <row r="4119" spans="4:4" x14ac:dyDescent="0.25">
      <c r="D4119" s="190"/>
    </row>
    <row r="4120" spans="4:4" x14ac:dyDescent="0.25">
      <c r="D4120" s="190"/>
    </row>
    <row r="4121" spans="4:4" x14ac:dyDescent="0.25">
      <c r="D4121" s="190"/>
    </row>
    <row r="4122" spans="4:4" x14ac:dyDescent="0.25">
      <c r="D4122" s="190"/>
    </row>
    <row r="4123" spans="4:4" x14ac:dyDescent="0.25">
      <c r="D4123" s="190"/>
    </row>
    <row r="4124" spans="4:4" x14ac:dyDescent="0.25">
      <c r="D4124" s="190"/>
    </row>
    <row r="4125" spans="4:4" x14ac:dyDescent="0.25">
      <c r="D4125" s="190"/>
    </row>
    <row r="4126" spans="4:4" x14ac:dyDescent="0.25">
      <c r="D4126" s="190"/>
    </row>
    <row r="4127" spans="4:4" x14ac:dyDescent="0.25">
      <c r="D4127" s="190"/>
    </row>
    <row r="4128" spans="4:4" x14ac:dyDescent="0.25">
      <c r="D4128" s="190"/>
    </row>
    <row r="4129" spans="4:4" x14ac:dyDescent="0.25">
      <c r="D4129" s="190"/>
    </row>
    <row r="4130" spans="4:4" x14ac:dyDescent="0.25">
      <c r="D4130" s="190"/>
    </row>
    <row r="4131" spans="4:4" x14ac:dyDescent="0.25">
      <c r="D4131" s="190"/>
    </row>
    <row r="4132" spans="4:4" x14ac:dyDescent="0.25">
      <c r="D4132" s="190"/>
    </row>
    <row r="4133" spans="4:4" x14ac:dyDescent="0.25">
      <c r="D4133" s="190"/>
    </row>
    <row r="4134" spans="4:4" x14ac:dyDescent="0.25">
      <c r="D4134" s="190"/>
    </row>
    <row r="4135" spans="4:4" x14ac:dyDescent="0.25">
      <c r="D4135" s="190"/>
    </row>
    <row r="4136" spans="4:4" x14ac:dyDescent="0.25">
      <c r="D4136" s="190"/>
    </row>
    <row r="4137" spans="4:4" x14ac:dyDescent="0.25">
      <c r="D4137" s="190"/>
    </row>
    <row r="4138" spans="4:4" x14ac:dyDescent="0.25">
      <c r="D4138" s="190"/>
    </row>
    <row r="4139" spans="4:4" x14ac:dyDescent="0.25">
      <c r="D4139" s="190"/>
    </row>
    <row r="4140" spans="4:4" x14ac:dyDescent="0.25">
      <c r="D4140" s="190"/>
    </row>
    <row r="4141" spans="4:4" x14ac:dyDescent="0.25">
      <c r="D4141" s="190"/>
    </row>
    <row r="4142" spans="4:4" x14ac:dyDescent="0.25">
      <c r="D4142" s="190"/>
    </row>
    <row r="4143" spans="4:4" x14ac:dyDescent="0.25">
      <c r="D4143" s="190"/>
    </row>
    <row r="4144" spans="4:4" x14ac:dyDescent="0.25">
      <c r="D4144" s="190"/>
    </row>
    <row r="4145" spans="4:4" x14ac:dyDescent="0.25">
      <c r="D4145" s="190"/>
    </row>
    <row r="4146" spans="4:4" x14ac:dyDescent="0.25">
      <c r="D4146" s="190"/>
    </row>
    <row r="4147" spans="4:4" x14ac:dyDescent="0.25">
      <c r="D4147" s="190"/>
    </row>
    <row r="4148" spans="4:4" x14ac:dyDescent="0.25">
      <c r="D4148" s="190"/>
    </row>
    <row r="4149" spans="4:4" x14ac:dyDescent="0.25">
      <c r="D4149" s="190"/>
    </row>
    <row r="4150" spans="4:4" x14ac:dyDescent="0.25">
      <c r="D4150" s="190"/>
    </row>
    <row r="4151" spans="4:4" x14ac:dyDescent="0.25">
      <c r="D4151" s="190"/>
    </row>
    <row r="4152" spans="4:4" x14ac:dyDescent="0.25">
      <c r="D4152" s="190"/>
    </row>
    <row r="4153" spans="4:4" x14ac:dyDescent="0.25">
      <c r="D4153" s="190"/>
    </row>
    <row r="4154" spans="4:4" x14ac:dyDescent="0.25">
      <c r="D4154" s="190"/>
    </row>
    <row r="4155" spans="4:4" x14ac:dyDescent="0.25">
      <c r="D4155" s="190"/>
    </row>
    <row r="4156" spans="4:4" x14ac:dyDescent="0.25">
      <c r="D4156" s="190"/>
    </row>
    <row r="4157" spans="4:4" x14ac:dyDescent="0.25">
      <c r="D4157" s="190"/>
    </row>
    <row r="4158" spans="4:4" x14ac:dyDescent="0.25">
      <c r="D4158" s="190"/>
    </row>
    <row r="4159" spans="4:4" x14ac:dyDescent="0.25">
      <c r="D4159" s="190"/>
    </row>
    <row r="4160" spans="4:4" x14ac:dyDescent="0.25">
      <c r="D4160" s="190"/>
    </row>
    <row r="4161" spans="4:4" x14ac:dyDescent="0.25">
      <c r="D4161" s="190"/>
    </row>
    <row r="4162" spans="4:4" x14ac:dyDescent="0.25">
      <c r="D4162" s="190"/>
    </row>
    <row r="4163" spans="4:4" x14ac:dyDescent="0.25">
      <c r="D4163" s="190"/>
    </row>
    <row r="4164" spans="4:4" x14ac:dyDescent="0.25">
      <c r="D4164" s="190"/>
    </row>
    <row r="4165" spans="4:4" x14ac:dyDescent="0.25">
      <c r="D4165" s="190"/>
    </row>
    <row r="4166" spans="4:4" x14ac:dyDescent="0.25">
      <c r="D4166" s="190"/>
    </row>
    <row r="4167" spans="4:4" x14ac:dyDescent="0.25">
      <c r="D4167" s="190"/>
    </row>
    <row r="4168" spans="4:4" x14ac:dyDescent="0.25">
      <c r="D4168" s="190"/>
    </row>
    <row r="4169" spans="4:4" x14ac:dyDescent="0.25">
      <c r="D4169" s="190"/>
    </row>
    <row r="4170" spans="4:4" x14ac:dyDescent="0.25">
      <c r="D4170" s="190"/>
    </row>
    <row r="4171" spans="4:4" x14ac:dyDescent="0.25">
      <c r="D4171" s="190"/>
    </row>
    <row r="4172" spans="4:4" x14ac:dyDescent="0.25">
      <c r="D4172" s="190"/>
    </row>
    <row r="4173" spans="4:4" x14ac:dyDescent="0.25">
      <c r="D4173" s="190"/>
    </row>
    <row r="4174" spans="4:4" x14ac:dyDescent="0.25">
      <c r="D4174" s="190"/>
    </row>
    <row r="4175" spans="4:4" x14ac:dyDescent="0.25">
      <c r="D4175" s="190"/>
    </row>
    <row r="4176" spans="4:4" x14ac:dyDescent="0.25">
      <c r="D4176" s="190"/>
    </row>
    <row r="4177" spans="4:4" x14ac:dyDescent="0.25">
      <c r="D4177" s="190"/>
    </row>
    <row r="4178" spans="4:4" x14ac:dyDescent="0.25">
      <c r="D4178" s="190"/>
    </row>
    <row r="4179" spans="4:4" x14ac:dyDescent="0.25">
      <c r="D4179" s="190"/>
    </row>
    <row r="4180" spans="4:4" x14ac:dyDescent="0.25">
      <c r="D4180" s="190"/>
    </row>
    <row r="4181" spans="4:4" x14ac:dyDescent="0.25">
      <c r="D4181" s="190"/>
    </row>
    <row r="4182" spans="4:4" x14ac:dyDescent="0.25">
      <c r="D4182" s="190"/>
    </row>
    <row r="4183" spans="4:4" x14ac:dyDescent="0.25">
      <c r="D4183" s="190"/>
    </row>
    <row r="4184" spans="4:4" x14ac:dyDescent="0.25">
      <c r="D4184" s="190"/>
    </row>
    <row r="4185" spans="4:4" x14ac:dyDescent="0.25">
      <c r="D4185" s="190"/>
    </row>
    <row r="4186" spans="4:4" x14ac:dyDescent="0.25">
      <c r="D4186" s="190"/>
    </row>
    <row r="4187" spans="4:4" x14ac:dyDescent="0.25">
      <c r="D4187" s="190"/>
    </row>
    <row r="4188" spans="4:4" x14ac:dyDescent="0.25">
      <c r="D4188" s="190"/>
    </row>
    <row r="4189" spans="4:4" x14ac:dyDescent="0.25">
      <c r="D4189" s="190"/>
    </row>
    <row r="4190" spans="4:4" x14ac:dyDescent="0.25">
      <c r="D4190" s="190"/>
    </row>
    <row r="4191" spans="4:4" x14ac:dyDescent="0.25">
      <c r="D4191" s="190"/>
    </row>
    <row r="4192" spans="4:4" x14ac:dyDescent="0.25">
      <c r="D4192" s="190"/>
    </row>
    <row r="4193" spans="4:4" x14ac:dyDescent="0.25">
      <c r="D4193" s="190"/>
    </row>
    <row r="4194" spans="4:4" x14ac:dyDescent="0.25">
      <c r="D4194" s="190"/>
    </row>
    <row r="4195" spans="4:4" x14ac:dyDescent="0.25">
      <c r="D4195" s="190"/>
    </row>
    <row r="4196" spans="4:4" x14ac:dyDescent="0.25">
      <c r="D4196" s="190"/>
    </row>
    <row r="4197" spans="4:4" x14ac:dyDescent="0.25">
      <c r="D4197" s="190"/>
    </row>
    <row r="4198" spans="4:4" x14ac:dyDescent="0.25">
      <c r="D4198" s="190"/>
    </row>
    <row r="4199" spans="4:4" x14ac:dyDescent="0.25">
      <c r="D4199" s="190"/>
    </row>
    <row r="4200" spans="4:4" x14ac:dyDescent="0.25">
      <c r="D4200" s="190"/>
    </row>
    <row r="4201" spans="4:4" x14ac:dyDescent="0.25">
      <c r="D4201" s="190"/>
    </row>
    <row r="4202" spans="4:4" x14ac:dyDescent="0.25">
      <c r="D4202" s="190"/>
    </row>
    <row r="4203" spans="4:4" x14ac:dyDescent="0.25">
      <c r="D4203" s="190"/>
    </row>
    <row r="4204" spans="4:4" x14ac:dyDescent="0.25">
      <c r="D4204" s="190"/>
    </row>
    <row r="4205" spans="4:4" x14ac:dyDescent="0.25">
      <c r="D4205" s="190"/>
    </row>
    <row r="4206" spans="4:4" x14ac:dyDescent="0.25">
      <c r="D4206" s="190"/>
    </row>
    <row r="4207" spans="4:4" x14ac:dyDescent="0.25">
      <c r="D4207" s="190"/>
    </row>
    <row r="4208" spans="4:4" x14ac:dyDescent="0.25">
      <c r="D4208" s="190"/>
    </row>
    <row r="4209" spans="4:4" x14ac:dyDescent="0.25">
      <c r="D4209" s="190"/>
    </row>
    <row r="4210" spans="4:4" x14ac:dyDescent="0.25">
      <c r="D4210" s="190"/>
    </row>
    <row r="4211" spans="4:4" x14ac:dyDescent="0.25">
      <c r="D4211" s="190"/>
    </row>
    <row r="4212" spans="4:4" x14ac:dyDescent="0.25">
      <c r="D4212" s="190"/>
    </row>
    <row r="4213" spans="4:4" x14ac:dyDescent="0.25">
      <c r="D4213" s="190"/>
    </row>
    <row r="4214" spans="4:4" x14ac:dyDescent="0.25">
      <c r="D4214" s="190"/>
    </row>
    <row r="4215" spans="4:4" x14ac:dyDescent="0.25">
      <c r="D4215" s="190"/>
    </row>
    <row r="4216" spans="4:4" x14ac:dyDescent="0.25">
      <c r="D4216" s="190"/>
    </row>
    <row r="4217" spans="4:4" x14ac:dyDescent="0.25">
      <c r="D4217" s="190"/>
    </row>
    <row r="4218" spans="4:4" x14ac:dyDescent="0.25">
      <c r="D4218" s="190"/>
    </row>
    <row r="4219" spans="4:4" x14ac:dyDescent="0.25">
      <c r="D4219" s="190"/>
    </row>
    <row r="4220" spans="4:4" x14ac:dyDescent="0.25">
      <c r="D4220" s="190"/>
    </row>
    <row r="4221" spans="4:4" x14ac:dyDescent="0.25">
      <c r="D4221" s="190"/>
    </row>
    <row r="4222" spans="4:4" x14ac:dyDescent="0.25">
      <c r="D4222" s="190"/>
    </row>
    <row r="4223" spans="4:4" x14ac:dyDescent="0.25">
      <c r="D4223" s="190"/>
    </row>
    <row r="4224" spans="4:4" x14ac:dyDescent="0.25">
      <c r="D4224" s="190"/>
    </row>
    <row r="4225" spans="4:4" x14ac:dyDescent="0.25">
      <c r="D4225" s="190"/>
    </row>
    <row r="4226" spans="4:4" x14ac:dyDescent="0.25">
      <c r="D4226" s="190"/>
    </row>
    <row r="4227" spans="4:4" x14ac:dyDescent="0.25">
      <c r="D4227" s="190"/>
    </row>
    <row r="4228" spans="4:4" x14ac:dyDescent="0.25">
      <c r="D4228" s="190"/>
    </row>
    <row r="4229" spans="4:4" x14ac:dyDescent="0.25">
      <c r="D4229" s="190"/>
    </row>
    <row r="4230" spans="4:4" x14ac:dyDescent="0.25">
      <c r="D4230" s="190"/>
    </row>
    <row r="4231" spans="4:4" x14ac:dyDescent="0.25">
      <c r="D4231" s="190"/>
    </row>
    <row r="4232" spans="4:4" x14ac:dyDescent="0.25">
      <c r="D4232" s="190"/>
    </row>
    <row r="4233" spans="4:4" x14ac:dyDescent="0.25">
      <c r="D4233" s="190"/>
    </row>
    <row r="4234" spans="4:4" x14ac:dyDescent="0.25">
      <c r="D4234" s="190"/>
    </row>
    <row r="4235" spans="4:4" x14ac:dyDescent="0.25">
      <c r="D4235" s="190"/>
    </row>
    <row r="4236" spans="4:4" x14ac:dyDescent="0.25">
      <c r="D4236" s="190"/>
    </row>
    <row r="4237" spans="4:4" x14ac:dyDescent="0.25">
      <c r="D4237" s="190"/>
    </row>
    <row r="4238" spans="4:4" x14ac:dyDescent="0.25">
      <c r="D4238" s="190"/>
    </row>
    <row r="4239" spans="4:4" x14ac:dyDescent="0.25">
      <c r="D4239" s="190"/>
    </row>
    <row r="4240" spans="4:4" x14ac:dyDescent="0.25">
      <c r="D4240" s="190"/>
    </row>
    <row r="4241" spans="4:4" x14ac:dyDescent="0.25">
      <c r="D4241" s="190"/>
    </row>
    <row r="4242" spans="4:4" x14ac:dyDescent="0.25">
      <c r="D4242" s="190"/>
    </row>
    <row r="4243" spans="4:4" x14ac:dyDescent="0.25">
      <c r="D4243" s="190"/>
    </row>
    <row r="4244" spans="4:4" x14ac:dyDescent="0.25">
      <c r="D4244" s="190"/>
    </row>
    <row r="4245" spans="4:4" x14ac:dyDescent="0.25">
      <c r="D4245" s="190"/>
    </row>
    <row r="4246" spans="4:4" x14ac:dyDescent="0.25">
      <c r="D4246" s="190"/>
    </row>
    <row r="4247" spans="4:4" x14ac:dyDescent="0.25">
      <c r="D4247" s="190"/>
    </row>
    <row r="4248" spans="4:4" x14ac:dyDescent="0.25">
      <c r="D4248" s="190"/>
    </row>
    <row r="4249" spans="4:4" x14ac:dyDescent="0.25">
      <c r="D4249" s="190"/>
    </row>
    <row r="4250" spans="4:4" x14ac:dyDescent="0.25">
      <c r="D4250" s="190"/>
    </row>
    <row r="4251" spans="4:4" x14ac:dyDescent="0.25">
      <c r="D4251" s="190"/>
    </row>
    <row r="4252" spans="4:4" x14ac:dyDescent="0.25">
      <c r="D4252" s="190"/>
    </row>
    <row r="4253" spans="4:4" x14ac:dyDescent="0.25">
      <c r="D4253" s="190"/>
    </row>
    <row r="4254" spans="4:4" x14ac:dyDescent="0.25">
      <c r="D4254" s="190"/>
    </row>
    <row r="4255" spans="4:4" x14ac:dyDescent="0.25">
      <c r="D4255" s="190"/>
    </row>
    <row r="4256" spans="4:4" x14ac:dyDescent="0.25">
      <c r="D4256" s="190"/>
    </row>
    <row r="4257" spans="4:4" x14ac:dyDescent="0.25">
      <c r="D4257" s="190"/>
    </row>
    <row r="4258" spans="4:4" x14ac:dyDescent="0.25">
      <c r="D4258" s="190"/>
    </row>
    <row r="4259" spans="4:4" x14ac:dyDescent="0.25">
      <c r="D4259" s="190"/>
    </row>
    <row r="4260" spans="4:4" x14ac:dyDescent="0.25">
      <c r="D4260" s="190"/>
    </row>
    <row r="4261" spans="4:4" x14ac:dyDescent="0.25">
      <c r="D4261" s="190"/>
    </row>
    <row r="4262" spans="4:4" x14ac:dyDescent="0.25">
      <c r="D4262" s="190"/>
    </row>
    <row r="4263" spans="4:4" x14ac:dyDescent="0.25">
      <c r="D4263" s="190"/>
    </row>
    <row r="4264" spans="4:4" x14ac:dyDescent="0.25">
      <c r="D4264" s="190"/>
    </row>
    <row r="4265" spans="4:4" x14ac:dyDescent="0.25">
      <c r="D4265" s="190"/>
    </row>
    <row r="4266" spans="4:4" x14ac:dyDescent="0.25">
      <c r="D4266" s="190"/>
    </row>
    <row r="4267" spans="4:4" x14ac:dyDescent="0.25">
      <c r="D4267" s="190"/>
    </row>
    <row r="4268" spans="4:4" x14ac:dyDescent="0.25">
      <c r="D4268" s="190"/>
    </row>
    <row r="4269" spans="4:4" x14ac:dyDescent="0.25">
      <c r="D4269" s="190"/>
    </row>
    <row r="4270" spans="4:4" x14ac:dyDescent="0.25">
      <c r="D4270" s="190"/>
    </row>
    <row r="4271" spans="4:4" x14ac:dyDescent="0.25">
      <c r="D4271" s="190"/>
    </row>
    <row r="4272" spans="4:4" x14ac:dyDescent="0.25">
      <c r="D4272" s="190"/>
    </row>
    <row r="4273" spans="4:4" x14ac:dyDescent="0.25">
      <c r="D4273" s="190"/>
    </row>
    <row r="4274" spans="4:4" x14ac:dyDescent="0.25">
      <c r="D4274" s="190"/>
    </row>
    <row r="4275" spans="4:4" x14ac:dyDescent="0.25">
      <c r="D4275" s="190"/>
    </row>
    <row r="4276" spans="4:4" x14ac:dyDescent="0.25">
      <c r="D4276" s="190"/>
    </row>
    <row r="4277" spans="4:4" x14ac:dyDescent="0.25">
      <c r="D4277" s="190"/>
    </row>
    <row r="4278" spans="4:4" x14ac:dyDescent="0.25">
      <c r="D4278" s="190"/>
    </row>
    <row r="4279" spans="4:4" x14ac:dyDescent="0.25">
      <c r="D4279" s="190"/>
    </row>
    <row r="4280" spans="4:4" x14ac:dyDescent="0.25">
      <c r="D4280" s="190"/>
    </row>
    <row r="4281" spans="4:4" x14ac:dyDescent="0.25">
      <c r="D4281" s="190"/>
    </row>
    <row r="4282" spans="4:4" x14ac:dyDescent="0.25">
      <c r="D4282" s="190"/>
    </row>
    <row r="4283" spans="4:4" x14ac:dyDescent="0.25">
      <c r="D4283" s="190"/>
    </row>
    <row r="4284" spans="4:4" x14ac:dyDescent="0.25">
      <c r="D4284" s="190"/>
    </row>
    <row r="4285" spans="4:4" x14ac:dyDescent="0.25">
      <c r="D4285" s="190"/>
    </row>
    <row r="4286" spans="4:4" x14ac:dyDescent="0.25">
      <c r="D4286" s="190"/>
    </row>
    <row r="4287" spans="4:4" x14ac:dyDescent="0.25">
      <c r="D4287" s="190"/>
    </row>
    <row r="4288" spans="4:4" x14ac:dyDescent="0.25">
      <c r="D4288" s="190"/>
    </row>
    <row r="4289" spans="4:4" x14ac:dyDescent="0.25">
      <c r="D4289" s="190"/>
    </row>
    <row r="4290" spans="4:4" x14ac:dyDescent="0.25">
      <c r="D4290" s="190"/>
    </row>
    <row r="4291" spans="4:4" x14ac:dyDescent="0.25">
      <c r="D4291" s="190"/>
    </row>
    <row r="4292" spans="4:4" x14ac:dyDescent="0.25">
      <c r="D4292" s="190"/>
    </row>
    <row r="4293" spans="4:4" x14ac:dyDescent="0.25">
      <c r="D4293" s="190"/>
    </row>
    <row r="4294" spans="4:4" x14ac:dyDescent="0.25">
      <c r="D4294" s="190"/>
    </row>
    <row r="4295" spans="4:4" x14ac:dyDescent="0.25">
      <c r="D4295" s="190"/>
    </row>
    <row r="4296" spans="4:4" x14ac:dyDescent="0.25">
      <c r="D4296" s="190"/>
    </row>
    <row r="4297" spans="4:4" x14ac:dyDescent="0.25">
      <c r="D4297" s="190"/>
    </row>
    <row r="4298" spans="4:4" x14ac:dyDescent="0.25">
      <c r="D4298" s="190"/>
    </row>
    <row r="4299" spans="4:4" x14ac:dyDescent="0.25">
      <c r="D4299" s="190"/>
    </row>
    <row r="4300" spans="4:4" x14ac:dyDescent="0.25">
      <c r="D4300" s="190"/>
    </row>
    <row r="4301" spans="4:4" x14ac:dyDescent="0.25">
      <c r="D4301" s="190"/>
    </row>
    <row r="4302" spans="4:4" x14ac:dyDescent="0.25">
      <c r="D4302" s="190"/>
    </row>
    <row r="4303" spans="4:4" x14ac:dyDescent="0.25">
      <c r="D4303" s="190"/>
    </row>
    <row r="4304" spans="4:4" x14ac:dyDescent="0.25">
      <c r="D4304" s="190"/>
    </row>
    <row r="4305" spans="4:4" x14ac:dyDescent="0.25">
      <c r="D4305" s="190"/>
    </row>
    <row r="4306" spans="4:4" x14ac:dyDescent="0.25">
      <c r="D4306" s="190"/>
    </row>
    <row r="4307" spans="4:4" x14ac:dyDescent="0.25">
      <c r="D4307" s="190"/>
    </row>
    <row r="4308" spans="4:4" x14ac:dyDescent="0.25">
      <c r="D4308" s="190"/>
    </row>
    <row r="4309" spans="4:4" x14ac:dyDescent="0.25">
      <c r="D4309" s="190"/>
    </row>
    <row r="4310" spans="4:4" x14ac:dyDescent="0.25">
      <c r="D4310" s="190"/>
    </row>
    <row r="4311" spans="4:4" x14ac:dyDescent="0.25">
      <c r="D4311" s="190"/>
    </row>
    <row r="4312" spans="4:4" x14ac:dyDescent="0.25">
      <c r="D4312" s="190"/>
    </row>
    <row r="4313" spans="4:4" x14ac:dyDescent="0.25">
      <c r="D4313" s="190"/>
    </row>
    <row r="4314" spans="4:4" x14ac:dyDescent="0.25">
      <c r="D4314" s="190"/>
    </row>
    <row r="4315" spans="4:4" x14ac:dyDescent="0.25">
      <c r="D4315" s="190"/>
    </row>
    <row r="4316" spans="4:4" x14ac:dyDescent="0.25">
      <c r="D4316" s="190"/>
    </row>
    <row r="4317" spans="4:4" x14ac:dyDescent="0.25">
      <c r="D4317" s="190"/>
    </row>
    <row r="4318" spans="4:4" x14ac:dyDescent="0.25">
      <c r="D4318" s="190"/>
    </row>
    <row r="4319" spans="4:4" x14ac:dyDescent="0.25">
      <c r="D4319" s="190"/>
    </row>
    <row r="4320" spans="4:4" x14ac:dyDescent="0.25">
      <c r="D4320" s="190"/>
    </row>
    <row r="4321" spans="4:4" x14ac:dyDescent="0.25">
      <c r="D4321" s="190"/>
    </row>
    <row r="4322" spans="4:4" x14ac:dyDescent="0.25">
      <c r="D4322" s="190"/>
    </row>
    <row r="4323" spans="4:4" x14ac:dyDescent="0.25">
      <c r="D4323" s="190"/>
    </row>
    <row r="4324" spans="4:4" x14ac:dyDescent="0.25">
      <c r="D4324" s="190"/>
    </row>
    <row r="4325" spans="4:4" x14ac:dyDescent="0.25">
      <c r="D4325" s="190"/>
    </row>
    <row r="4326" spans="4:4" x14ac:dyDescent="0.25">
      <c r="D4326" s="190"/>
    </row>
    <row r="4327" spans="4:4" x14ac:dyDescent="0.25">
      <c r="D4327" s="190"/>
    </row>
    <row r="4328" spans="4:4" x14ac:dyDescent="0.25">
      <c r="D4328" s="190"/>
    </row>
    <row r="4329" spans="4:4" x14ac:dyDescent="0.25">
      <c r="D4329" s="190"/>
    </row>
    <row r="4330" spans="4:4" x14ac:dyDescent="0.25">
      <c r="D4330" s="190"/>
    </row>
    <row r="4331" spans="4:4" x14ac:dyDescent="0.25">
      <c r="D4331" s="190"/>
    </row>
    <row r="4332" spans="4:4" x14ac:dyDescent="0.25">
      <c r="D4332" s="190"/>
    </row>
    <row r="4333" spans="4:4" x14ac:dyDescent="0.25">
      <c r="D4333" s="190"/>
    </row>
    <row r="4334" spans="4:4" x14ac:dyDescent="0.25">
      <c r="D4334" s="190"/>
    </row>
    <row r="4335" spans="4:4" x14ac:dyDescent="0.25">
      <c r="D4335" s="190"/>
    </row>
    <row r="4336" spans="4:4" x14ac:dyDescent="0.25">
      <c r="D4336" s="190"/>
    </row>
    <row r="4337" spans="4:4" x14ac:dyDescent="0.25">
      <c r="D4337" s="190"/>
    </row>
    <row r="4338" spans="4:4" x14ac:dyDescent="0.25">
      <c r="D4338" s="190"/>
    </row>
    <row r="4339" spans="4:4" x14ac:dyDescent="0.25">
      <c r="D4339" s="190"/>
    </row>
    <row r="4340" spans="4:4" x14ac:dyDescent="0.25">
      <c r="D4340" s="190"/>
    </row>
    <row r="4341" spans="4:4" x14ac:dyDescent="0.25">
      <c r="D4341" s="190"/>
    </row>
    <row r="4342" spans="4:4" x14ac:dyDescent="0.25">
      <c r="D4342" s="190"/>
    </row>
    <row r="4343" spans="4:4" x14ac:dyDescent="0.25">
      <c r="D4343" s="190"/>
    </row>
    <row r="4344" spans="4:4" x14ac:dyDescent="0.25">
      <c r="D4344" s="190"/>
    </row>
    <row r="4345" spans="4:4" x14ac:dyDescent="0.25">
      <c r="D4345" s="190"/>
    </row>
    <row r="4346" spans="4:4" x14ac:dyDescent="0.25">
      <c r="D4346" s="190"/>
    </row>
    <row r="4347" spans="4:4" x14ac:dyDescent="0.25">
      <c r="D4347" s="190"/>
    </row>
    <row r="4348" spans="4:4" x14ac:dyDescent="0.25">
      <c r="D4348" s="190"/>
    </row>
    <row r="4349" spans="4:4" x14ac:dyDescent="0.25">
      <c r="D4349" s="190"/>
    </row>
    <row r="4350" spans="4:4" x14ac:dyDescent="0.25">
      <c r="D4350" s="190"/>
    </row>
    <row r="4351" spans="4:4" x14ac:dyDescent="0.25">
      <c r="D4351" s="190"/>
    </row>
    <row r="4352" spans="4:4" x14ac:dyDescent="0.25">
      <c r="D4352" s="190"/>
    </row>
    <row r="4353" spans="4:4" x14ac:dyDescent="0.25">
      <c r="D4353" s="190"/>
    </row>
    <row r="4354" spans="4:4" x14ac:dyDescent="0.25">
      <c r="D4354" s="190"/>
    </row>
    <row r="4355" spans="4:4" x14ac:dyDescent="0.25">
      <c r="D4355" s="190"/>
    </row>
    <row r="4356" spans="4:4" x14ac:dyDescent="0.25">
      <c r="D4356" s="190"/>
    </row>
    <row r="4357" spans="4:4" x14ac:dyDescent="0.25">
      <c r="D4357" s="190"/>
    </row>
    <row r="4358" spans="4:4" x14ac:dyDescent="0.25">
      <c r="D4358" s="190"/>
    </row>
    <row r="4359" spans="4:4" x14ac:dyDescent="0.25">
      <c r="D4359" s="190"/>
    </row>
    <row r="4360" spans="4:4" x14ac:dyDescent="0.25">
      <c r="D4360" s="190"/>
    </row>
    <row r="4361" spans="4:4" x14ac:dyDescent="0.25">
      <c r="D4361" s="190"/>
    </row>
    <row r="4362" spans="4:4" x14ac:dyDescent="0.25">
      <c r="D4362" s="190"/>
    </row>
    <row r="4363" spans="4:4" x14ac:dyDescent="0.25">
      <c r="D4363" s="190"/>
    </row>
    <row r="4364" spans="4:4" x14ac:dyDescent="0.25">
      <c r="D4364" s="190"/>
    </row>
    <row r="4365" spans="4:4" x14ac:dyDescent="0.25">
      <c r="D4365" s="190"/>
    </row>
    <row r="4366" spans="4:4" x14ac:dyDescent="0.25">
      <c r="D4366" s="190"/>
    </row>
    <row r="4367" spans="4:4" x14ac:dyDescent="0.25">
      <c r="D4367" s="190"/>
    </row>
    <row r="4368" spans="4:4" x14ac:dyDescent="0.25">
      <c r="D4368" s="190"/>
    </row>
    <row r="4369" spans="4:4" x14ac:dyDescent="0.25">
      <c r="D4369" s="190"/>
    </row>
    <row r="4370" spans="4:4" x14ac:dyDescent="0.25">
      <c r="D4370" s="190"/>
    </row>
    <row r="4371" spans="4:4" x14ac:dyDescent="0.25">
      <c r="D4371" s="190"/>
    </row>
    <row r="4372" spans="4:4" x14ac:dyDescent="0.25">
      <c r="D4372" s="190"/>
    </row>
    <row r="4373" spans="4:4" x14ac:dyDescent="0.25">
      <c r="D4373" s="190"/>
    </row>
    <row r="4374" spans="4:4" x14ac:dyDescent="0.25">
      <c r="D4374" s="190"/>
    </row>
    <row r="4375" spans="4:4" x14ac:dyDescent="0.25">
      <c r="D4375" s="190"/>
    </row>
    <row r="4376" spans="4:4" x14ac:dyDescent="0.25">
      <c r="D4376" s="190"/>
    </row>
    <row r="4377" spans="4:4" x14ac:dyDescent="0.25">
      <c r="D4377" s="190"/>
    </row>
    <row r="4378" spans="4:4" x14ac:dyDescent="0.25">
      <c r="D4378" s="190"/>
    </row>
    <row r="4379" spans="4:4" x14ac:dyDescent="0.25">
      <c r="D4379" s="190"/>
    </row>
    <row r="4380" spans="4:4" x14ac:dyDescent="0.25">
      <c r="D4380" s="190"/>
    </row>
    <row r="4381" spans="4:4" x14ac:dyDescent="0.25">
      <c r="D4381" s="190"/>
    </row>
    <row r="4382" spans="4:4" x14ac:dyDescent="0.25">
      <c r="D4382" s="190"/>
    </row>
    <row r="4383" spans="4:4" x14ac:dyDescent="0.25">
      <c r="D4383" s="190"/>
    </row>
    <row r="4384" spans="4:4" x14ac:dyDescent="0.25">
      <c r="D4384" s="190"/>
    </row>
    <row r="4385" spans="4:4" x14ac:dyDescent="0.25">
      <c r="D4385" s="190"/>
    </row>
    <row r="4386" spans="4:4" x14ac:dyDescent="0.25">
      <c r="D4386" s="190"/>
    </row>
    <row r="4387" spans="4:4" x14ac:dyDescent="0.25">
      <c r="D4387" s="190"/>
    </row>
    <row r="4388" spans="4:4" x14ac:dyDescent="0.25">
      <c r="D4388" s="190"/>
    </row>
    <row r="4389" spans="4:4" x14ac:dyDescent="0.25">
      <c r="D4389" s="190"/>
    </row>
    <row r="4390" spans="4:4" x14ac:dyDescent="0.25">
      <c r="D4390" s="190"/>
    </row>
    <row r="4391" spans="4:4" x14ac:dyDescent="0.25">
      <c r="D4391" s="190"/>
    </row>
    <row r="4392" spans="4:4" x14ac:dyDescent="0.25">
      <c r="D4392" s="190"/>
    </row>
    <row r="4393" spans="4:4" x14ac:dyDescent="0.25">
      <c r="D4393" s="190"/>
    </row>
    <row r="4394" spans="4:4" x14ac:dyDescent="0.25">
      <c r="D4394" s="190"/>
    </row>
    <row r="4395" spans="4:4" x14ac:dyDescent="0.25">
      <c r="D4395" s="190"/>
    </row>
    <row r="4396" spans="4:4" x14ac:dyDescent="0.25">
      <c r="D4396" s="190"/>
    </row>
    <row r="4397" spans="4:4" x14ac:dyDescent="0.25">
      <c r="D4397" s="190"/>
    </row>
    <row r="4398" spans="4:4" x14ac:dyDescent="0.25">
      <c r="D4398" s="190"/>
    </row>
    <row r="4399" spans="4:4" x14ac:dyDescent="0.25">
      <c r="D4399" s="190"/>
    </row>
    <row r="4400" spans="4:4" x14ac:dyDescent="0.25">
      <c r="D4400" s="190"/>
    </row>
    <row r="4401" spans="4:4" x14ac:dyDescent="0.25">
      <c r="D4401" s="190"/>
    </row>
    <row r="4402" spans="4:4" x14ac:dyDescent="0.25">
      <c r="D4402" s="190"/>
    </row>
    <row r="4403" spans="4:4" x14ac:dyDescent="0.25">
      <c r="D4403" s="190"/>
    </row>
    <row r="4404" spans="4:4" x14ac:dyDescent="0.25">
      <c r="D4404" s="190"/>
    </row>
    <row r="4405" spans="4:4" x14ac:dyDescent="0.25">
      <c r="D4405" s="190"/>
    </row>
    <row r="4406" spans="4:4" x14ac:dyDescent="0.25">
      <c r="D4406" s="190"/>
    </row>
    <row r="4407" spans="4:4" x14ac:dyDescent="0.25">
      <c r="D4407" s="190"/>
    </row>
    <row r="4408" spans="4:4" x14ac:dyDescent="0.25">
      <c r="D4408" s="190"/>
    </row>
    <row r="4409" spans="4:4" x14ac:dyDescent="0.25">
      <c r="D4409" s="190"/>
    </row>
    <row r="4410" spans="4:4" x14ac:dyDescent="0.25">
      <c r="D4410" s="190"/>
    </row>
    <row r="4411" spans="4:4" x14ac:dyDescent="0.25">
      <c r="D4411" s="190"/>
    </row>
    <row r="4412" spans="4:4" x14ac:dyDescent="0.25">
      <c r="D4412" s="190"/>
    </row>
    <row r="4413" spans="4:4" x14ac:dyDescent="0.25">
      <c r="D4413" s="190"/>
    </row>
    <row r="4414" spans="4:4" x14ac:dyDescent="0.25">
      <c r="D4414" s="190"/>
    </row>
    <row r="4415" spans="4:4" x14ac:dyDescent="0.25">
      <c r="D4415" s="190"/>
    </row>
    <row r="4416" spans="4:4" x14ac:dyDescent="0.25">
      <c r="D4416" s="190"/>
    </row>
    <row r="4417" spans="4:4" x14ac:dyDescent="0.25">
      <c r="D4417" s="190"/>
    </row>
    <row r="4418" spans="4:4" x14ac:dyDescent="0.25">
      <c r="D4418" s="190"/>
    </row>
    <row r="4419" spans="4:4" x14ac:dyDescent="0.25">
      <c r="D4419" s="190"/>
    </row>
    <row r="4420" spans="4:4" x14ac:dyDescent="0.25">
      <c r="D4420" s="190"/>
    </row>
    <row r="4421" spans="4:4" x14ac:dyDescent="0.25">
      <c r="D4421" s="190"/>
    </row>
    <row r="4422" spans="4:4" x14ac:dyDescent="0.25">
      <c r="D4422" s="190"/>
    </row>
    <row r="4423" spans="4:4" x14ac:dyDescent="0.25">
      <c r="D4423" s="190"/>
    </row>
    <row r="4424" spans="4:4" x14ac:dyDescent="0.25">
      <c r="D4424" s="190"/>
    </row>
    <row r="4425" spans="4:4" x14ac:dyDescent="0.25">
      <c r="D4425" s="190"/>
    </row>
    <row r="4426" spans="4:4" x14ac:dyDescent="0.25">
      <c r="D4426" s="190"/>
    </row>
    <row r="4427" spans="4:4" x14ac:dyDescent="0.25">
      <c r="D4427" s="190"/>
    </row>
    <row r="4428" spans="4:4" x14ac:dyDescent="0.25">
      <c r="D4428" s="190"/>
    </row>
    <row r="4429" spans="4:4" x14ac:dyDescent="0.25">
      <c r="D4429" s="190"/>
    </row>
    <row r="4430" spans="4:4" x14ac:dyDescent="0.25">
      <c r="D4430" s="190"/>
    </row>
    <row r="4431" spans="4:4" x14ac:dyDescent="0.25">
      <c r="D4431" s="190"/>
    </row>
    <row r="4432" spans="4:4" x14ac:dyDescent="0.25">
      <c r="D4432" s="190"/>
    </row>
    <row r="4433" spans="4:4" x14ac:dyDescent="0.25">
      <c r="D4433" s="190"/>
    </row>
    <row r="4434" spans="4:4" x14ac:dyDescent="0.25">
      <c r="D4434" s="190"/>
    </row>
    <row r="4435" spans="4:4" x14ac:dyDescent="0.25">
      <c r="D4435" s="190"/>
    </row>
    <row r="4436" spans="4:4" x14ac:dyDescent="0.25">
      <c r="D4436" s="190"/>
    </row>
    <row r="4437" spans="4:4" x14ac:dyDescent="0.25">
      <c r="D4437" s="190"/>
    </row>
    <row r="4438" spans="4:4" x14ac:dyDescent="0.25">
      <c r="D4438" s="190"/>
    </row>
    <row r="4439" spans="4:4" x14ac:dyDescent="0.25">
      <c r="D4439" s="190"/>
    </row>
    <row r="4440" spans="4:4" x14ac:dyDescent="0.25">
      <c r="D4440" s="190"/>
    </row>
    <row r="4441" spans="4:4" x14ac:dyDescent="0.25">
      <c r="D4441" s="190"/>
    </row>
    <row r="4442" spans="4:4" x14ac:dyDescent="0.25">
      <c r="D4442" s="190"/>
    </row>
    <row r="4443" spans="4:4" x14ac:dyDescent="0.25">
      <c r="D4443" s="190"/>
    </row>
    <row r="4444" spans="4:4" x14ac:dyDescent="0.25">
      <c r="D4444" s="190"/>
    </row>
    <row r="4445" spans="4:4" x14ac:dyDescent="0.25">
      <c r="D4445" s="190"/>
    </row>
    <row r="4446" spans="4:4" x14ac:dyDescent="0.25">
      <c r="D4446" s="190"/>
    </row>
    <row r="4447" spans="4:4" x14ac:dyDescent="0.25">
      <c r="D4447" s="190"/>
    </row>
    <row r="4448" spans="4:4" x14ac:dyDescent="0.25">
      <c r="D4448" s="190"/>
    </row>
    <row r="4449" spans="4:4" x14ac:dyDescent="0.25">
      <c r="D4449" s="190"/>
    </row>
    <row r="4450" spans="4:4" x14ac:dyDescent="0.25">
      <c r="D4450" s="190"/>
    </row>
    <row r="4451" spans="4:4" x14ac:dyDescent="0.25">
      <c r="D4451" s="190"/>
    </row>
    <row r="4452" spans="4:4" x14ac:dyDescent="0.25">
      <c r="D4452" s="190"/>
    </row>
    <row r="4453" spans="4:4" x14ac:dyDescent="0.25">
      <c r="D4453" s="190"/>
    </row>
    <row r="4454" spans="4:4" x14ac:dyDescent="0.25">
      <c r="D4454" s="190"/>
    </row>
    <row r="4455" spans="4:4" x14ac:dyDescent="0.25">
      <c r="D4455" s="190"/>
    </row>
    <row r="4456" spans="4:4" x14ac:dyDescent="0.25">
      <c r="D4456" s="190"/>
    </row>
    <row r="4457" spans="4:4" x14ac:dyDescent="0.25">
      <c r="D4457" s="190"/>
    </row>
    <row r="4458" spans="4:4" x14ac:dyDescent="0.25">
      <c r="D4458" s="190"/>
    </row>
    <row r="4459" spans="4:4" x14ac:dyDescent="0.25">
      <c r="D4459" s="190"/>
    </row>
    <row r="4460" spans="4:4" x14ac:dyDescent="0.25">
      <c r="D4460" s="190"/>
    </row>
    <row r="4461" spans="4:4" x14ac:dyDescent="0.25">
      <c r="D4461" s="190"/>
    </row>
    <row r="4462" spans="4:4" x14ac:dyDescent="0.25">
      <c r="D4462" s="190"/>
    </row>
    <row r="4463" spans="4:4" x14ac:dyDescent="0.25">
      <c r="D4463" s="190"/>
    </row>
    <row r="4464" spans="4:4" x14ac:dyDescent="0.25">
      <c r="D4464" s="190"/>
    </row>
    <row r="4465" spans="4:4" x14ac:dyDescent="0.25">
      <c r="D4465" s="190"/>
    </row>
    <row r="4466" spans="4:4" x14ac:dyDescent="0.25">
      <c r="D4466" s="190"/>
    </row>
    <row r="4467" spans="4:4" x14ac:dyDescent="0.25">
      <c r="D4467" s="190"/>
    </row>
    <row r="4468" spans="4:4" x14ac:dyDescent="0.25">
      <c r="D4468" s="190"/>
    </row>
    <row r="4469" spans="4:4" x14ac:dyDescent="0.25">
      <c r="D4469" s="190"/>
    </row>
    <row r="4470" spans="4:4" x14ac:dyDescent="0.25">
      <c r="D4470" s="190"/>
    </row>
    <row r="4471" spans="4:4" x14ac:dyDescent="0.25">
      <c r="D4471" s="190"/>
    </row>
    <row r="4472" spans="4:4" x14ac:dyDescent="0.25">
      <c r="D4472" s="190"/>
    </row>
    <row r="4473" spans="4:4" x14ac:dyDescent="0.25">
      <c r="D4473" s="190"/>
    </row>
    <row r="4474" spans="4:4" x14ac:dyDescent="0.25">
      <c r="D4474" s="190"/>
    </row>
    <row r="4475" spans="4:4" x14ac:dyDescent="0.25">
      <c r="D4475" s="190"/>
    </row>
    <row r="4476" spans="4:4" x14ac:dyDescent="0.25">
      <c r="D4476" s="190"/>
    </row>
    <row r="4477" spans="4:4" x14ac:dyDescent="0.25">
      <c r="D4477" s="190"/>
    </row>
    <row r="4478" spans="4:4" x14ac:dyDescent="0.25">
      <c r="D4478" s="190"/>
    </row>
    <row r="4479" spans="4:4" x14ac:dyDescent="0.25">
      <c r="D4479" s="190"/>
    </row>
    <row r="4480" spans="4:4" x14ac:dyDescent="0.25">
      <c r="D4480" s="190"/>
    </row>
    <row r="4481" spans="4:4" x14ac:dyDescent="0.25">
      <c r="D4481" s="190"/>
    </row>
    <row r="4482" spans="4:4" x14ac:dyDescent="0.25">
      <c r="D4482" s="190"/>
    </row>
    <row r="4483" spans="4:4" x14ac:dyDescent="0.25">
      <c r="D4483" s="190"/>
    </row>
    <row r="4484" spans="4:4" x14ac:dyDescent="0.25">
      <c r="D4484" s="190"/>
    </row>
    <row r="4485" spans="4:4" x14ac:dyDescent="0.25">
      <c r="D4485" s="190"/>
    </row>
    <row r="4486" spans="4:4" x14ac:dyDescent="0.25">
      <c r="D4486" s="190"/>
    </row>
    <row r="4487" spans="4:4" x14ac:dyDescent="0.25">
      <c r="D4487" s="190"/>
    </row>
    <row r="4488" spans="4:4" x14ac:dyDescent="0.25">
      <c r="D4488" s="190"/>
    </row>
    <row r="4489" spans="4:4" x14ac:dyDescent="0.25">
      <c r="D4489" s="190"/>
    </row>
    <row r="4490" spans="4:4" x14ac:dyDescent="0.25">
      <c r="D4490" s="190"/>
    </row>
    <row r="4491" spans="4:4" x14ac:dyDescent="0.25">
      <c r="D4491" s="190"/>
    </row>
    <row r="4492" spans="4:4" x14ac:dyDescent="0.25">
      <c r="D4492" s="190"/>
    </row>
    <row r="4493" spans="4:4" x14ac:dyDescent="0.25">
      <c r="D4493" s="190"/>
    </row>
    <row r="4494" spans="4:4" x14ac:dyDescent="0.25">
      <c r="D4494" s="190"/>
    </row>
    <row r="4495" spans="4:4" x14ac:dyDescent="0.25">
      <c r="D4495" s="190"/>
    </row>
    <row r="4496" spans="4:4" x14ac:dyDescent="0.25">
      <c r="D4496" s="190"/>
    </row>
    <row r="4497" spans="4:4" x14ac:dyDescent="0.25">
      <c r="D4497" s="190"/>
    </row>
    <row r="4498" spans="4:4" x14ac:dyDescent="0.25">
      <c r="D4498" s="190"/>
    </row>
    <row r="4499" spans="4:4" x14ac:dyDescent="0.25">
      <c r="D4499" s="190"/>
    </row>
    <row r="4500" spans="4:4" x14ac:dyDescent="0.25">
      <c r="D4500" s="190"/>
    </row>
    <row r="4501" spans="4:4" x14ac:dyDescent="0.25">
      <c r="D4501" s="190"/>
    </row>
    <row r="4502" spans="4:4" x14ac:dyDescent="0.25">
      <c r="D4502" s="190"/>
    </row>
    <row r="4503" spans="4:4" x14ac:dyDescent="0.25">
      <c r="D4503" s="190"/>
    </row>
    <row r="4504" spans="4:4" x14ac:dyDescent="0.25">
      <c r="D4504" s="190"/>
    </row>
    <row r="4505" spans="4:4" x14ac:dyDescent="0.25">
      <c r="D4505" s="190"/>
    </row>
    <row r="4506" spans="4:4" x14ac:dyDescent="0.25">
      <c r="D4506" s="190"/>
    </row>
    <row r="4507" spans="4:4" x14ac:dyDescent="0.25">
      <c r="D4507" s="190"/>
    </row>
    <row r="4508" spans="4:4" x14ac:dyDescent="0.25">
      <c r="D4508" s="190"/>
    </row>
    <row r="4509" spans="4:4" x14ac:dyDescent="0.25">
      <c r="D4509" s="190"/>
    </row>
    <row r="4510" spans="4:4" x14ac:dyDescent="0.25">
      <c r="D4510" s="190"/>
    </row>
    <row r="4511" spans="4:4" x14ac:dyDescent="0.25">
      <c r="D4511" s="190"/>
    </row>
    <row r="4512" spans="4:4" x14ac:dyDescent="0.25">
      <c r="D4512" s="190"/>
    </row>
    <row r="4513" spans="4:4" x14ac:dyDescent="0.25">
      <c r="D4513" s="190"/>
    </row>
    <row r="4514" spans="4:4" x14ac:dyDescent="0.25">
      <c r="D4514" s="190"/>
    </row>
    <row r="4515" spans="4:4" x14ac:dyDescent="0.25">
      <c r="D4515" s="190"/>
    </row>
    <row r="4516" spans="4:4" x14ac:dyDescent="0.25">
      <c r="D4516" s="190"/>
    </row>
    <row r="4517" spans="4:4" x14ac:dyDescent="0.25">
      <c r="D4517" s="190"/>
    </row>
    <row r="4518" spans="4:4" x14ac:dyDescent="0.25">
      <c r="D4518" s="190"/>
    </row>
    <row r="4519" spans="4:4" x14ac:dyDescent="0.25">
      <c r="D4519" s="190"/>
    </row>
    <row r="4520" spans="4:4" x14ac:dyDescent="0.25">
      <c r="D4520" s="190"/>
    </row>
    <row r="4521" spans="4:4" x14ac:dyDescent="0.25">
      <c r="D4521" s="190"/>
    </row>
    <row r="4522" spans="4:4" x14ac:dyDescent="0.25">
      <c r="D4522" s="190"/>
    </row>
    <row r="4523" spans="4:4" x14ac:dyDescent="0.25">
      <c r="D4523" s="190"/>
    </row>
    <row r="4524" spans="4:4" x14ac:dyDescent="0.25">
      <c r="D4524" s="190"/>
    </row>
    <row r="4525" spans="4:4" x14ac:dyDescent="0.25">
      <c r="D4525" s="190"/>
    </row>
    <row r="4526" spans="4:4" x14ac:dyDescent="0.25">
      <c r="D4526" s="190"/>
    </row>
    <row r="4527" spans="4:4" x14ac:dyDescent="0.25">
      <c r="D4527" s="190"/>
    </row>
    <row r="4528" spans="4:4" x14ac:dyDescent="0.25">
      <c r="D4528" s="190"/>
    </row>
    <row r="4529" spans="4:4" x14ac:dyDescent="0.25">
      <c r="D4529" s="190"/>
    </row>
    <row r="4530" spans="4:4" x14ac:dyDescent="0.25">
      <c r="D4530" s="190"/>
    </row>
    <row r="4531" spans="4:4" x14ac:dyDescent="0.25">
      <c r="D4531" s="190"/>
    </row>
    <row r="4532" spans="4:4" x14ac:dyDescent="0.25">
      <c r="D4532" s="190"/>
    </row>
    <row r="4533" spans="4:4" x14ac:dyDescent="0.25">
      <c r="D4533" s="190"/>
    </row>
    <row r="4534" spans="4:4" x14ac:dyDescent="0.25">
      <c r="D4534" s="190"/>
    </row>
    <row r="4535" spans="4:4" x14ac:dyDescent="0.25">
      <c r="D4535" s="190"/>
    </row>
    <row r="4536" spans="4:4" x14ac:dyDescent="0.25">
      <c r="D4536" s="190"/>
    </row>
    <row r="4537" spans="4:4" x14ac:dyDescent="0.25">
      <c r="D4537" s="190"/>
    </row>
    <row r="4538" spans="4:4" x14ac:dyDescent="0.25">
      <c r="D4538" s="190"/>
    </row>
    <row r="4539" spans="4:4" x14ac:dyDescent="0.25">
      <c r="D4539" s="190"/>
    </row>
    <row r="4540" spans="4:4" x14ac:dyDescent="0.25">
      <c r="D4540" s="190"/>
    </row>
    <row r="4541" spans="4:4" x14ac:dyDescent="0.25">
      <c r="D4541" s="190"/>
    </row>
    <row r="4542" spans="4:4" x14ac:dyDescent="0.25">
      <c r="D4542" s="190"/>
    </row>
    <row r="4543" spans="4:4" x14ac:dyDescent="0.25">
      <c r="D4543" s="190"/>
    </row>
    <row r="4544" spans="4:4" x14ac:dyDescent="0.25">
      <c r="D4544" s="190"/>
    </row>
    <row r="4545" spans="4:4" x14ac:dyDescent="0.25">
      <c r="D4545" s="190"/>
    </row>
    <row r="4546" spans="4:4" x14ac:dyDescent="0.25">
      <c r="D4546" s="190"/>
    </row>
    <row r="4547" spans="4:4" x14ac:dyDescent="0.25">
      <c r="D4547" s="190"/>
    </row>
    <row r="4548" spans="4:4" x14ac:dyDescent="0.25">
      <c r="D4548" s="190"/>
    </row>
    <row r="4549" spans="4:4" x14ac:dyDescent="0.25">
      <c r="D4549" s="190"/>
    </row>
    <row r="4550" spans="4:4" x14ac:dyDescent="0.25">
      <c r="D4550" s="190"/>
    </row>
    <row r="4551" spans="4:4" x14ac:dyDescent="0.25">
      <c r="D4551" s="190"/>
    </row>
    <row r="4552" spans="4:4" x14ac:dyDescent="0.25">
      <c r="D4552" s="190"/>
    </row>
    <row r="4553" spans="4:4" x14ac:dyDescent="0.25">
      <c r="D4553" s="190"/>
    </row>
    <row r="4554" spans="4:4" x14ac:dyDescent="0.25">
      <c r="D4554" s="190"/>
    </row>
    <row r="4555" spans="4:4" x14ac:dyDescent="0.25">
      <c r="D4555" s="190"/>
    </row>
    <row r="4556" spans="4:4" x14ac:dyDescent="0.25">
      <c r="D4556" s="190"/>
    </row>
    <row r="4557" spans="4:4" x14ac:dyDescent="0.25">
      <c r="D4557" s="190"/>
    </row>
    <row r="4558" spans="4:4" x14ac:dyDescent="0.25">
      <c r="D4558" s="190"/>
    </row>
    <row r="4559" spans="4:4" x14ac:dyDescent="0.25">
      <c r="D4559" s="190"/>
    </row>
    <row r="4560" spans="4:4" x14ac:dyDescent="0.25">
      <c r="D4560" s="190"/>
    </row>
    <row r="4561" spans="4:4" x14ac:dyDescent="0.25">
      <c r="D4561" s="190"/>
    </row>
    <row r="4562" spans="4:4" x14ac:dyDescent="0.25">
      <c r="D4562" s="190"/>
    </row>
    <row r="4563" spans="4:4" x14ac:dyDescent="0.25">
      <c r="D4563" s="190"/>
    </row>
    <row r="4564" spans="4:4" x14ac:dyDescent="0.25">
      <c r="D4564" s="190"/>
    </row>
    <row r="4565" spans="4:4" x14ac:dyDescent="0.25">
      <c r="D4565" s="190"/>
    </row>
    <row r="4566" spans="4:4" x14ac:dyDescent="0.25">
      <c r="D4566" s="190"/>
    </row>
    <row r="4567" spans="4:4" x14ac:dyDescent="0.25">
      <c r="D4567" s="190"/>
    </row>
    <row r="4568" spans="4:4" x14ac:dyDescent="0.25">
      <c r="D4568" s="190"/>
    </row>
    <row r="4569" spans="4:4" x14ac:dyDescent="0.25">
      <c r="D4569" s="190"/>
    </row>
    <row r="4570" spans="4:4" x14ac:dyDescent="0.25">
      <c r="D4570" s="190"/>
    </row>
    <row r="4571" spans="4:4" x14ac:dyDescent="0.25">
      <c r="D4571" s="190"/>
    </row>
    <row r="4572" spans="4:4" x14ac:dyDescent="0.25">
      <c r="D4572" s="190"/>
    </row>
    <row r="4573" spans="4:4" x14ac:dyDescent="0.25">
      <c r="D4573" s="190"/>
    </row>
    <row r="4574" spans="4:4" x14ac:dyDescent="0.25">
      <c r="D4574" s="190"/>
    </row>
    <row r="4575" spans="4:4" x14ac:dyDescent="0.25">
      <c r="D4575" s="190"/>
    </row>
    <row r="4576" spans="4:4" x14ac:dyDescent="0.25">
      <c r="D4576" s="190"/>
    </row>
    <row r="4577" spans="4:4" x14ac:dyDescent="0.25">
      <c r="D4577" s="190"/>
    </row>
    <row r="4578" spans="4:4" x14ac:dyDescent="0.25">
      <c r="D4578" s="190"/>
    </row>
    <row r="4579" spans="4:4" x14ac:dyDescent="0.25">
      <c r="D4579" s="190"/>
    </row>
    <row r="4580" spans="4:4" x14ac:dyDescent="0.25">
      <c r="D4580" s="190"/>
    </row>
    <row r="4581" spans="4:4" x14ac:dyDescent="0.25">
      <c r="D4581" s="190"/>
    </row>
    <row r="4582" spans="4:4" x14ac:dyDescent="0.25">
      <c r="D4582" s="190"/>
    </row>
    <row r="4583" spans="4:4" x14ac:dyDescent="0.25">
      <c r="D4583" s="190"/>
    </row>
    <row r="4584" spans="4:4" x14ac:dyDescent="0.25">
      <c r="D4584" s="190"/>
    </row>
    <row r="4585" spans="4:4" x14ac:dyDescent="0.25">
      <c r="D4585" s="190"/>
    </row>
    <row r="4586" spans="4:4" x14ac:dyDescent="0.25">
      <c r="D4586" s="190"/>
    </row>
    <row r="4587" spans="4:4" x14ac:dyDescent="0.25">
      <c r="D4587" s="190"/>
    </row>
    <row r="4588" spans="4:4" x14ac:dyDescent="0.25">
      <c r="D4588" s="190"/>
    </row>
    <row r="4589" spans="4:4" x14ac:dyDescent="0.25">
      <c r="D4589" s="190"/>
    </row>
    <row r="4590" spans="4:4" x14ac:dyDescent="0.25">
      <c r="D4590" s="190"/>
    </row>
    <row r="4591" spans="4:4" x14ac:dyDescent="0.25">
      <c r="D4591" s="190"/>
    </row>
    <row r="4592" spans="4:4" x14ac:dyDescent="0.25">
      <c r="D4592" s="190"/>
    </row>
    <row r="4593" spans="4:4" x14ac:dyDescent="0.25">
      <c r="D4593" s="190"/>
    </row>
    <row r="4594" spans="4:4" x14ac:dyDescent="0.25">
      <c r="D4594" s="190"/>
    </row>
    <row r="4595" spans="4:4" x14ac:dyDescent="0.25">
      <c r="D4595" s="190"/>
    </row>
    <row r="4596" spans="4:4" x14ac:dyDescent="0.25">
      <c r="D4596" s="190"/>
    </row>
    <row r="4597" spans="4:4" x14ac:dyDescent="0.25">
      <c r="D4597" s="190"/>
    </row>
    <row r="4598" spans="4:4" x14ac:dyDescent="0.25">
      <c r="D4598" s="190"/>
    </row>
    <row r="4599" spans="4:4" x14ac:dyDescent="0.25">
      <c r="D4599" s="190"/>
    </row>
    <row r="4600" spans="4:4" x14ac:dyDescent="0.25">
      <c r="D4600" s="190"/>
    </row>
    <row r="4601" spans="4:4" x14ac:dyDescent="0.25">
      <c r="D4601" s="190"/>
    </row>
    <row r="4602" spans="4:4" x14ac:dyDescent="0.25">
      <c r="D4602" s="190"/>
    </row>
    <row r="4603" spans="4:4" x14ac:dyDescent="0.25">
      <c r="D4603" s="190"/>
    </row>
    <row r="4604" spans="4:4" x14ac:dyDescent="0.25">
      <c r="D4604" s="190"/>
    </row>
    <row r="4605" spans="4:4" x14ac:dyDescent="0.25">
      <c r="D4605" s="190"/>
    </row>
    <row r="4606" spans="4:4" x14ac:dyDescent="0.25">
      <c r="D4606" s="190"/>
    </row>
    <row r="4607" spans="4:4" x14ac:dyDescent="0.25">
      <c r="D4607" s="190"/>
    </row>
    <row r="4608" spans="4:4" x14ac:dyDescent="0.25">
      <c r="D4608" s="190"/>
    </row>
    <row r="4609" spans="4:4" x14ac:dyDescent="0.25">
      <c r="D4609" s="190"/>
    </row>
    <row r="4610" spans="4:4" x14ac:dyDescent="0.25">
      <c r="D4610" s="190"/>
    </row>
    <row r="4611" spans="4:4" x14ac:dyDescent="0.25">
      <c r="D4611" s="190"/>
    </row>
    <row r="4612" spans="4:4" x14ac:dyDescent="0.25">
      <c r="D4612" s="190"/>
    </row>
    <row r="4613" spans="4:4" x14ac:dyDescent="0.25">
      <c r="D4613" s="190"/>
    </row>
    <row r="4614" spans="4:4" x14ac:dyDescent="0.25">
      <c r="D4614" s="190"/>
    </row>
    <row r="4615" spans="4:4" x14ac:dyDescent="0.25">
      <c r="D4615" s="190"/>
    </row>
    <row r="4616" spans="4:4" x14ac:dyDescent="0.25">
      <c r="D4616" s="190"/>
    </row>
    <row r="4617" spans="4:4" x14ac:dyDescent="0.25">
      <c r="D4617" s="190"/>
    </row>
    <row r="4618" spans="4:4" x14ac:dyDescent="0.25">
      <c r="D4618" s="190"/>
    </row>
    <row r="4619" spans="4:4" x14ac:dyDescent="0.25">
      <c r="D4619" s="190"/>
    </row>
    <row r="4620" spans="4:4" x14ac:dyDescent="0.25">
      <c r="D4620" s="190"/>
    </row>
    <row r="4621" spans="4:4" x14ac:dyDescent="0.25">
      <c r="D4621" s="190"/>
    </row>
    <row r="4622" spans="4:4" x14ac:dyDescent="0.25">
      <c r="D4622" s="190"/>
    </row>
    <row r="4623" spans="4:4" x14ac:dyDescent="0.25">
      <c r="D4623" s="190"/>
    </row>
    <row r="4624" spans="4:4" x14ac:dyDescent="0.25">
      <c r="D4624" s="190"/>
    </row>
    <row r="4625" spans="4:4" x14ac:dyDescent="0.25">
      <c r="D4625" s="190"/>
    </row>
    <row r="4626" spans="4:4" x14ac:dyDescent="0.25">
      <c r="D4626" s="190"/>
    </row>
    <row r="4627" spans="4:4" x14ac:dyDescent="0.25">
      <c r="D4627" s="190"/>
    </row>
    <row r="4628" spans="4:4" x14ac:dyDescent="0.25">
      <c r="D4628" s="190"/>
    </row>
    <row r="4629" spans="4:4" x14ac:dyDescent="0.25">
      <c r="D4629" s="190"/>
    </row>
    <row r="4630" spans="4:4" x14ac:dyDescent="0.25">
      <c r="D4630" s="190"/>
    </row>
    <row r="4631" spans="4:4" x14ac:dyDescent="0.25">
      <c r="D4631" s="190"/>
    </row>
    <row r="4632" spans="4:4" x14ac:dyDescent="0.25">
      <c r="D4632" s="190"/>
    </row>
    <row r="4633" spans="4:4" x14ac:dyDescent="0.25">
      <c r="D4633" s="190"/>
    </row>
    <row r="4634" spans="4:4" x14ac:dyDescent="0.25">
      <c r="D4634" s="190"/>
    </row>
    <row r="4635" spans="4:4" x14ac:dyDescent="0.25">
      <c r="D4635" s="190"/>
    </row>
    <row r="4636" spans="4:4" x14ac:dyDescent="0.25">
      <c r="D4636" s="190"/>
    </row>
    <row r="4637" spans="4:4" x14ac:dyDescent="0.25">
      <c r="D4637" s="190"/>
    </row>
    <row r="4638" spans="4:4" x14ac:dyDescent="0.25">
      <c r="D4638" s="190"/>
    </row>
    <row r="4639" spans="4:4" x14ac:dyDescent="0.25">
      <c r="D4639" s="190"/>
    </row>
    <row r="4640" spans="4:4" x14ac:dyDescent="0.25">
      <c r="D4640" s="190"/>
    </row>
    <row r="4641" spans="4:4" x14ac:dyDescent="0.25">
      <c r="D4641" s="190"/>
    </row>
    <row r="4642" spans="4:4" x14ac:dyDescent="0.25">
      <c r="D4642" s="190"/>
    </row>
    <row r="4643" spans="4:4" x14ac:dyDescent="0.25">
      <c r="D4643" s="190"/>
    </row>
    <row r="4644" spans="4:4" x14ac:dyDescent="0.25">
      <c r="D4644" s="190"/>
    </row>
    <row r="4645" spans="4:4" x14ac:dyDescent="0.25">
      <c r="D4645" s="190"/>
    </row>
    <row r="4646" spans="4:4" x14ac:dyDescent="0.25">
      <c r="D4646" s="190"/>
    </row>
    <row r="4647" spans="4:4" x14ac:dyDescent="0.25">
      <c r="D4647" s="190"/>
    </row>
    <row r="4648" spans="4:4" x14ac:dyDescent="0.25">
      <c r="D4648" s="190"/>
    </row>
    <row r="4649" spans="4:4" x14ac:dyDescent="0.25">
      <c r="D4649" s="190"/>
    </row>
    <row r="4650" spans="4:4" x14ac:dyDescent="0.25">
      <c r="D4650" s="190"/>
    </row>
    <row r="4651" spans="4:4" x14ac:dyDescent="0.25">
      <c r="D4651" s="190"/>
    </row>
    <row r="4652" spans="4:4" x14ac:dyDescent="0.25">
      <c r="D4652" s="190"/>
    </row>
    <row r="4653" spans="4:4" x14ac:dyDescent="0.25">
      <c r="D4653" s="190"/>
    </row>
    <row r="4654" spans="4:4" x14ac:dyDescent="0.25">
      <c r="D4654" s="190"/>
    </row>
    <row r="4655" spans="4:4" x14ac:dyDescent="0.25">
      <c r="D4655" s="190"/>
    </row>
    <row r="4656" spans="4:4" x14ac:dyDescent="0.25">
      <c r="D4656" s="190"/>
    </row>
    <row r="4657" spans="4:4" x14ac:dyDescent="0.25">
      <c r="D4657" s="190"/>
    </row>
    <row r="4658" spans="4:4" x14ac:dyDescent="0.25">
      <c r="D4658" s="190"/>
    </row>
    <row r="4659" spans="4:4" x14ac:dyDescent="0.25">
      <c r="D4659" s="190"/>
    </row>
    <row r="4660" spans="4:4" x14ac:dyDescent="0.25">
      <c r="D4660" s="190"/>
    </row>
    <row r="4661" spans="4:4" x14ac:dyDescent="0.25">
      <c r="D4661" s="190"/>
    </row>
    <row r="4662" spans="4:4" x14ac:dyDescent="0.25">
      <c r="D4662" s="190"/>
    </row>
    <row r="4663" spans="4:4" x14ac:dyDescent="0.25">
      <c r="D4663" s="190"/>
    </row>
    <row r="4664" spans="4:4" x14ac:dyDescent="0.25">
      <c r="D4664" s="190"/>
    </row>
    <row r="4665" spans="4:4" x14ac:dyDescent="0.25">
      <c r="D4665" s="190"/>
    </row>
    <row r="4666" spans="4:4" x14ac:dyDescent="0.25">
      <c r="D4666" s="190"/>
    </row>
    <row r="4667" spans="4:4" x14ac:dyDescent="0.25">
      <c r="D4667" s="190"/>
    </row>
    <row r="4668" spans="4:4" x14ac:dyDescent="0.25">
      <c r="D4668" s="190"/>
    </row>
    <row r="4669" spans="4:4" x14ac:dyDescent="0.25">
      <c r="D4669" s="190"/>
    </row>
    <row r="4670" spans="4:4" x14ac:dyDescent="0.25">
      <c r="D4670" s="190"/>
    </row>
    <row r="4671" spans="4:4" x14ac:dyDescent="0.25">
      <c r="D4671" s="190"/>
    </row>
    <row r="4672" spans="4:4" x14ac:dyDescent="0.25">
      <c r="D4672" s="190"/>
    </row>
    <row r="4673" spans="4:4" x14ac:dyDescent="0.25">
      <c r="D4673" s="190"/>
    </row>
    <row r="4674" spans="4:4" x14ac:dyDescent="0.25">
      <c r="D4674" s="190"/>
    </row>
    <row r="4675" spans="4:4" x14ac:dyDescent="0.25">
      <c r="D4675" s="190"/>
    </row>
    <row r="4676" spans="4:4" x14ac:dyDescent="0.25">
      <c r="D4676" s="190"/>
    </row>
    <row r="4677" spans="4:4" x14ac:dyDescent="0.25">
      <c r="D4677" s="190"/>
    </row>
    <row r="4678" spans="4:4" x14ac:dyDescent="0.25">
      <c r="D4678" s="190"/>
    </row>
    <row r="4679" spans="4:4" x14ac:dyDescent="0.25">
      <c r="D4679" s="190"/>
    </row>
    <row r="4680" spans="4:4" x14ac:dyDescent="0.25">
      <c r="D4680" s="190"/>
    </row>
    <row r="4681" spans="4:4" x14ac:dyDescent="0.25">
      <c r="D4681" s="190"/>
    </row>
    <row r="4682" spans="4:4" x14ac:dyDescent="0.25">
      <c r="D4682" s="190"/>
    </row>
    <row r="4683" spans="4:4" x14ac:dyDescent="0.25">
      <c r="D4683" s="190"/>
    </row>
    <row r="4684" spans="4:4" x14ac:dyDescent="0.25">
      <c r="D4684" s="190"/>
    </row>
    <row r="4685" spans="4:4" x14ac:dyDescent="0.25">
      <c r="D4685" s="190"/>
    </row>
    <row r="4686" spans="4:4" x14ac:dyDescent="0.25">
      <c r="D4686" s="190"/>
    </row>
    <row r="4687" spans="4:4" x14ac:dyDescent="0.25">
      <c r="D4687" s="190"/>
    </row>
    <row r="4688" spans="4:4" x14ac:dyDescent="0.25">
      <c r="D4688" s="190"/>
    </row>
    <row r="4689" spans="4:4" x14ac:dyDescent="0.25">
      <c r="D4689" s="190"/>
    </row>
    <row r="4690" spans="4:4" x14ac:dyDescent="0.25">
      <c r="D4690" s="190"/>
    </row>
    <row r="4691" spans="4:4" x14ac:dyDescent="0.25">
      <c r="D4691" s="190"/>
    </row>
    <row r="4692" spans="4:4" x14ac:dyDescent="0.25">
      <c r="D4692" s="190"/>
    </row>
    <row r="4693" spans="4:4" x14ac:dyDescent="0.25">
      <c r="D4693" s="190"/>
    </row>
    <row r="4694" spans="4:4" x14ac:dyDescent="0.25">
      <c r="D4694" s="190"/>
    </row>
    <row r="4695" spans="4:4" x14ac:dyDescent="0.25">
      <c r="D4695" s="190"/>
    </row>
    <row r="4696" spans="4:4" x14ac:dyDescent="0.25">
      <c r="D4696" s="190"/>
    </row>
    <row r="4697" spans="4:4" x14ac:dyDescent="0.25">
      <c r="D4697" s="190"/>
    </row>
    <row r="4698" spans="4:4" x14ac:dyDescent="0.25">
      <c r="D4698" s="190"/>
    </row>
    <row r="4699" spans="4:4" x14ac:dyDescent="0.25">
      <c r="D4699" s="190"/>
    </row>
    <row r="4700" spans="4:4" x14ac:dyDescent="0.25">
      <c r="D4700" s="190"/>
    </row>
    <row r="4701" spans="4:4" x14ac:dyDescent="0.25">
      <c r="D4701" s="190"/>
    </row>
    <row r="4702" spans="4:4" x14ac:dyDescent="0.25">
      <c r="D4702" s="190"/>
    </row>
    <row r="4703" spans="4:4" x14ac:dyDescent="0.25">
      <c r="D4703" s="190"/>
    </row>
    <row r="4704" spans="4:4" x14ac:dyDescent="0.25">
      <c r="D4704" s="190"/>
    </row>
    <row r="4705" spans="4:4" x14ac:dyDescent="0.25">
      <c r="D4705" s="190"/>
    </row>
    <row r="4706" spans="4:4" x14ac:dyDescent="0.25">
      <c r="D4706" s="190"/>
    </row>
    <row r="4707" spans="4:4" x14ac:dyDescent="0.25">
      <c r="D4707" s="190"/>
    </row>
    <row r="4708" spans="4:4" x14ac:dyDescent="0.25">
      <c r="D4708" s="190"/>
    </row>
    <row r="4709" spans="4:4" x14ac:dyDescent="0.25">
      <c r="D4709" s="190"/>
    </row>
    <row r="4710" spans="4:4" x14ac:dyDescent="0.25">
      <c r="D4710" s="190"/>
    </row>
    <row r="4711" spans="4:4" x14ac:dyDescent="0.25">
      <c r="D4711" s="190"/>
    </row>
    <row r="4712" spans="4:4" x14ac:dyDescent="0.25">
      <c r="D4712" s="190"/>
    </row>
    <row r="4713" spans="4:4" x14ac:dyDescent="0.25">
      <c r="D4713" s="190"/>
    </row>
    <row r="4714" spans="4:4" x14ac:dyDescent="0.25">
      <c r="D4714" s="190"/>
    </row>
    <row r="4715" spans="4:4" x14ac:dyDescent="0.25">
      <c r="D4715" s="190"/>
    </row>
    <row r="4716" spans="4:4" x14ac:dyDescent="0.25">
      <c r="D4716" s="190"/>
    </row>
    <row r="4717" spans="4:4" x14ac:dyDescent="0.25">
      <c r="D4717" s="190"/>
    </row>
    <row r="4718" spans="4:4" x14ac:dyDescent="0.25">
      <c r="D4718" s="190"/>
    </row>
    <row r="4719" spans="4:4" x14ac:dyDescent="0.25">
      <c r="D4719" s="190"/>
    </row>
    <row r="4720" spans="4:4" x14ac:dyDescent="0.25">
      <c r="D4720" s="190"/>
    </row>
    <row r="4721" spans="4:4" x14ac:dyDescent="0.25">
      <c r="D4721" s="190"/>
    </row>
    <row r="4722" spans="4:4" x14ac:dyDescent="0.25">
      <c r="D4722" s="190"/>
    </row>
    <row r="4723" spans="4:4" x14ac:dyDescent="0.25">
      <c r="D4723" s="190"/>
    </row>
    <row r="4724" spans="4:4" x14ac:dyDescent="0.25">
      <c r="D4724" s="190"/>
    </row>
    <row r="4725" spans="4:4" x14ac:dyDescent="0.25">
      <c r="D4725" s="190"/>
    </row>
    <row r="4726" spans="4:4" x14ac:dyDescent="0.25">
      <c r="D4726" s="190"/>
    </row>
    <row r="4727" spans="4:4" x14ac:dyDescent="0.25">
      <c r="D4727" s="190"/>
    </row>
    <row r="4728" spans="4:4" x14ac:dyDescent="0.25">
      <c r="D4728" s="190"/>
    </row>
    <row r="4729" spans="4:4" x14ac:dyDescent="0.25">
      <c r="D4729" s="190"/>
    </row>
    <row r="4730" spans="4:4" x14ac:dyDescent="0.25">
      <c r="D4730" s="190"/>
    </row>
    <row r="4731" spans="4:4" x14ac:dyDescent="0.25">
      <c r="D4731" s="190"/>
    </row>
    <row r="4732" spans="4:4" x14ac:dyDescent="0.25">
      <c r="D4732" s="190"/>
    </row>
    <row r="4733" spans="4:4" x14ac:dyDescent="0.25">
      <c r="D4733" s="190"/>
    </row>
    <row r="4734" spans="4:4" x14ac:dyDescent="0.25">
      <c r="D4734" s="190"/>
    </row>
    <row r="4735" spans="4:4" x14ac:dyDescent="0.25">
      <c r="D4735" s="190"/>
    </row>
    <row r="4736" spans="4:4" x14ac:dyDescent="0.25">
      <c r="D4736" s="190"/>
    </row>
    <row r="4737" spans="4:4" x14ac:dyDescent="0.25">
      <c r="D4737" s="190"/>
    </row>
    <row r="4738" spans="4:4" x14ac:dyDescent="0.25">
      <c r="D4738" s="190"/>
    </row>
    <row r="4739" spans="4:4" x14ac:dyDescent="0.25">
      <c r="D4739" s="190"/>
    </row>
    <row r="4740" spans="4:4" x14ac:dyDescent="0.25">
      <c r="D4740" s="190"/>
    </row>
    <row r="4741" spans="4:4" x14ac:dyDescent="0.25">
      <c r="D4741" s="190"/>
    </row>
    <row r="4742" spans="4:4" x14ac:dyDescent="0.25">
      <c r="D4742" s="190"/>
    </row>
    <row r="4743" spans="4:4" x14ac:dyDescent="0.25">
      <c r="D4743" s="190"/>
    </row>
    <row r="4744" spans="4:4" x14ac:dyDescent="0.25">
      <c r="D4744" s="190"/>
    </row>
    <row r="4745" spans="4:4" x14ac:dyDescent="0.25">
      <c r="D4745" s="190"/>
    </row>
    <row r="4746" spans="4:4" x14ac:dyDescent="0.25">
      <c r="D4746" s="190"/>
    </row>
    <row r="4747" spans="4:4" x14ac:dyDescent="0.25">
      <c r="D4747" s="190"/>
    </row>
    <row r="4748" spans="4:4" x14ac:dyDescent="0.25">
      <c r="D4748" s="190"/>
    </row>
    <row r="4749" spans="4:4" x14ac:dyDescent="0.25">
      <c r="D4749" s="190"/>
    </row>
    <row r="4750" spans="4:4" x14ac:dyDescent="0.25">
      <c r="D4750" s="190"/>
    </row>
    <row r="4751" spans="4:4" x14ac:dyDescent="0.25">
      <c r="D4751" s="190"/>
    </row>
    <row r="4752" spans="4:4" x14ac:dyDescent="0.25">
      <c r="D4752" s="190"/>
    </row>
    <row r="4753" spans="4:4" x14ac:dyDescent="0.25">
      <c r="D4753" s="190"/>
    </row>
    <row r="4754" spans="4:4" x14ac:dyDescent="0.25">
      <c r="D4754" s="190"/>
    </row>
    <row r="4755" spans="4:4" x14ac:dyDescent="0.25">
      <c r="D4755" s="190"/>
    </row>
    <row r="4756" spans="4:4" x14ac:dyDescent="0.25">
      <c r="D4756" s="190"/>
    </row>
    <row r="4757" spans="4:4" x14ac:dyDescent="0.25">
      <c r="D4757" s="190"/>
    </row>
    <row r="4758" spans="4:4" x14ac:dyDescent="0.25">
      <c r="D4758" s="190"/>
    </row>
    <row r="4759" spans="4:4" x14ac:dyDescent="0.25">
      <c r="D4759" s="190"/>
    </row>
    <row r="4760" spans="4:4" x14ac:dyDescent="0.25">
      <c r="D4760" s="190"/>
    </row>
    <row r="4761" spans="4:4" x14ac:dyDescent="0.25">
      <c r="D4761" s="190"/>
    </row>
    <row r="4762" spans="4:4" x14ac:dyDescent="0.25">
      <c r="D4762" s="190"/>
    </row>
    <row r="4763" spans="4:4" x14ac:dyDescent="0.25">
      <c r="D4763" s="190"/>
    </row>
    <row r="4764" spans="4:4" x14ac:dyDescent="0.25">
      <c r="D4764" s="190"/>
    </row>
    <row r="4765" spans="4:4" x14ac:dyDescent="0.25">
      <c r="D4765" s="190"/>
    </row>
    <row r="4766" spans="4:4" x14ac:dyDescent="0.25">
      <c r="D4766" s="190"/>
    </row>
    <row r="4767" spans="4:4" x14ac:dyDescent="0.25">
      <c r="D4767" s="190"/>
    </row>
    <row r="4768" spans="4:4" x14ac:dyDescent="0.25">
      <c r="D4768" s="190"/>
    </row>
    <row r="4769" spans="4:4" x14ac:dyDescent="0.25">
      <c r="D4769" s="190"/>
    </row>
    <row r="4770" spans="4:4" x14ac:dyDescent="0.25">
      <c r="D4770" s="190"/>
    </row>
    <row r="4771" spans="4:4" x14ac:dyDescent="0.25">
      <c r="D4771" s="190"/>
    </row>
    <row r="4772" spans="4:4" x14ac:dyDescent="0.25">
      <c r="D4772" s="190"/>
    </row>
    <row r="4773" spans="4:4" x14ac:dyDescent="0.25">
      <c r="D4773" s="190"/>
    </row>
    <row r="4774" spans="4:4" x14ac:dyDescent="0.25">
      <c r="D4774" s="190"/>
    </row>
    <row r="4775" spans="4:4" x14ac:dyDescent="0.25">
      <c r="D4775" s="190"/>
    </row>
    <row r="4776" spans="4:4" x14ac:dyDescent="0.25">
      <c r="D4776" s="190"/>
    </row>
    <row r="4777" spans="4:4" x14ac:dyDescent="0.25">
      <c r="D4777" s="190"/>
    </row>
    <row r="4778" spans="4:4" x14ac:dyDescent="0.25">
      <c r="D4778" s="190"/>
    </row>
    <row r="4779" spans="4:4" x14ac:dyDescent="0.25">
      <c r="D4779" s="190"/>
    </row>
    <row r="4780" spans="4:4" x14ac:dyDescent="0.25">
      <c r="D4780" s="190"/>
    </row>
    <row r="4781" spans="4:4" x14ac:dyDescent="0.25">
      <c r="D4781" s="190"/>
    </row>
    <row r="4782" spans="4:4" x14ac:dyDescent="0.25">
      <c r="D4782" s="190"/>
    </row>
    <row r="4783" spans="4:4" x14ac:dyDescent="0.25">
      <c r="D4783" s="190"/>
    </row>
    <row r="4784" spans="4:4" x14ac:dyDescent="0.25">
      <c r="D4784" s="190"/>
    </row>
    <row r="4785" spans="4:4" x14ac:dyDescent="0.25">
      <c r="D4785" s="190"/>
    </row>
    <row r="4786" spans="4:4" x14ac:dyDescent="0.25">
      <c r="D4786" s="190"/>
    </row>
    <row r="4787" spans="4:4" x14ac:dyDescent="0.25">
      <c r="D4787" s="190"/>
    </row>
    <row r="4788" spans="4:4" x14ac:dyDescent="0.25">
      <c r="D4788" s="190"/>
    </row>
    <row r="4789" spans="4:4" x14ac:dyDescent="0.25">
      <c r="D4789" s="190"/>
    </row>
    <row r="4790" spans="4:4" x14ac:dyDescent="0.25">
      <c r="D4790" s="190"/>
    </row>
    <row r="4791" spans="4:4" x14ac:dyDescent="0.25">
      <c r="D4791" s="190"/>
    </row>
    <row r="4792" spans="4:4" x14ac:dyDescent="0.25">
      <c r="D4792" s="190"/>
    </row>
    <row r="4793" spans="4:4" x14ac:dyDescent="0.25">
      <c r="D4793" s="190"/>
    </row>
    <row r="4794" spans="4:4" x14ac:dyDescent="0.25">
      <c r="D4794" s="190"/>
    </row>
    <row r="4795" spans="4:4" x14ac:dyDescent="0.25">
      <c r="D4795" s="190"/>
    </row>
    <row r="4796" spans="4:4" x14ac:dyDescent="0.25">
      <c r="D4796" s="190"/>
    </row>
    <row r="4797" spans="4:4" x14ac:dyDescent="0.25">
      <c r="D4797" s="190"/>
    </row>
    <row r="4798" spans="4:4" x14ac:dyDescent="0.25">
      <c r="D4798" s="190"/>
    </row>
    <row r="4799" spans="4:4" x14ac:dyDescent="0.25">
      <c r="D4799" s="190"/>
    </row>
    <row r="4800" spans="4:4" x14ac:dyDescent="0.25">
      <c r="D4800" s="190"/>
    </row>
    <row r="4801" spans="4:4" x14ac:dyDescent="0.25">
      <c r="D4801" s="190"/>
    </row>
    <row r="4802" spans="4:4" x14ac:dyDescent="0.25">
      <c r="D4802" s="190"/>
    </row>
    <row r="4803" spans="4:4" x14ac:dyDescent="0.25">
      <c r="D4803" s="190"/>
    </row>
    <row r="4804" spans="4:4" x14ac:dyDescent="0.25">
      <c r="D4804" s="190"/>
    </row>
    <row r="4805" spans="4:4" x14ac:dyDescent="0.25">
      <c r="D4805" s="190"/>
    </row>
    <row r="4806" spans="4:4" x14ac:dyDescent="0.25">
      <c r="D4806" s="190"/>
    </row>
    <row r="4807" spans="4:4" x14ac:dyDescent="0.25">
      <c r="D4807" s="190"/>
    </row>
    <row r="4808" spans="4:4" x14ac:dyDescent="0.25">
      <c r="D4808" s="190"/>
    </row>
    <row r="4809" spans="4:4" x14ac:dyDescent="0.25">
      <c r="D4809" s="190"/>
    </row>
    <row r="4810" spans="4:4" x14ac:dyDescent="0.25">
      <c r="D4810" s="190"/>
    </row>
    <row r="4811" spans="4:4" x14ac:dyDescent="0.25">
      <c r="D4811" s="190"/>
    </row>
    <row r="4812" spans="4:4" x14ac:dyDescent="0.25">
      <c r="D4812" s="190"/>
    </row>
    <row r="4813" spans="4:4" x14ac:dyDescent="0.25">
      <c r="D4813" s="190"/>
    </row>
    <row r="4814" spans="4:4" x14ac:dyDescent="0.25">
      <c r="D4814" s="190"/>
    </row>
    <row r="4815" spans="4:4" x14ac:dyDescent="0.25">
      <c r="D4815" s="190"/>
    </row>
    <row r="4816" spans="4:4" x14ac:dyDescent="0.25">
      <c r="D4816" s="190"/>
    </row>
    <row r="4817" spans="4:4" x14ac:dyDescent="0.25">
      <c r="D4817" s="190"/>
    </row>
    <row r="4818" spans="4:4" x14ac:dyDescent="0.25">
      <c r="D4818" s="190"/>
    </row>
    <row r="4819" spans="4:4" x14ac:dyDescent="0.25">
      <c r="D4819" s="190"/>
    </row>
    <row r="4820" spans="4:4" x14ac:dyDescent="0.25">
      <c r="D4820" s="190"/>
    </row>
    <row r="4821" spans="4:4" x14ac:dyDescent="0.25">
      <c r="D4821" s="190"/>
    </row>
    <row r="4822" spans="4:4" x14ac:dyDescent="0.25">
      <c r="D4822" s="190"/>
    </row>
    <row r="4823" spans="4:4" x14ac:dyDescent="0.25">
      <c r="D4823" s="190"/>
    </row>
    <row r="4824" spans="4:4" x14ac:dyDescent="0.25">
      <c r="D4824" s="190"/>
    </row>
    <row r="4825" spans="4:4" x14ac:dyDescent="0.25">
      <c r="D4825" s="190"/>
    </row>
    <row r="4826" spans="4:4" x14ac:dyDescent="0.25">
      <c r="D4826" s="190"/>
    </row>
    <row r="4827" spans="4:4" x14ac:dyDescent="0.25">
      <c r="D4827" s="190"/>
    </row>
    <row r="4828" spans="4:4" x14ac:dyDescent="0.25">
      <c r="D4828" s="190"/>
    </row>
    <row r="4829" spans="4:4" x14ac:dyDescent="0.25">
      <c r="D4829" s="190"/>
    </row>
    <row r="4830" spans="4:4" x14ac:dyDescent="0.25">
      <c r="D4830" s="190"/>
    </row>
    <row r="4831" spans="4:4" x14ac:dyDescent="0.25">
      <c r="D4831" s="190"/>
    </row>
    <row r="4832" spans="4:4" x14ac:dyDescent="0.25">
      <c r="D4832" s="190"/>
    </row>
    <row r="4833" spans="4:4" x14ac:dyDescent="0.25">
      <c r="D4833" s="190"/>
    </row>
    <row r="4834" spans="4:4" x14ac:dyDescent="0.25">
      <c r="D4834" s="190"/>
    </row>
    <row r="4835" spans="4:4" x14ac:dyDescent="0.25">
      <c r="D4835" s="190"/>
    </row>
    <row r="4836" spans="4:4" x14ac:dyDescent="0.25">
      <c r="D4836" s="190"/>
    </row>
    <row r="4837" spans="4:4" x14ac:dyDescent="0.25">
      <c r="D4837" s="190"/>
    </row>
    <row r="4838" spans="4:4" x14ac:dyDescent="0.25">
      <c r="D4838" s="190"/>
    </row>
    <row r="4839" spans="4:4" x14ac:dyDescent="0.25">
      <c r="D4839" s="190"/>
    </row>
    <row r="4840" spans="4:4" x14ac:dyDescent="0.25">
      <c r="D4840" s="190"/>
    </row>
    <row r="4841" spans="4:4" x14ac:dyDescent="0.25">
      <c r="D4841" s="190"/>
    </row>
    <row r="4842" spans="4:4" x14ac:dyDescent="0.25">
      <c r="D4842" s="190"/>
    </row>
    <row r="4843" spans="4:4" x14ac:dyDescent="0.25">
      <c r="D4843" s="190"/>
    </row>
    <row r="4844" spans="4:4" x14ac:dyDescent="0.25">
      <c r="D4844" s="190"/>
    </row>
    <row r="4845" spans="4:4" x14ac:dyDescent="0.25">
      <c r="D4845" s="190"/>
    </row>
    <row r="4846" spans="4:4" x14ac:dyDescent="0.25">
      <c r="D4846" s="190"/>
    </row>
    <row r="4847" spans="4:4" x14ac:dyDescent="0.25">
      <c r="D4847" s="190"/>
    </row>
    <row r="4848" spans="4:4" x14ac:dyDescent="0.25">
      <c r="D4848" s="190"/>
    </row>
    <row r="4849" spans="4:4" x14ac:dyDescent="0.25">
      <c r="D4849" s="190"/>
    </row>
    <row r="4850" spans="4:4" x14ac:dyDescent="0.25">
      <c r="D4850" s="190"/>
    </row>
    <row r="4851" spans="4:4" x14ac:dyDescent="0.25">
      <c r="D4851" s="190"/>
    </row>
    <row r="4852" spans="4:4" x14ac:dyDescent="0.25">
      <c r="D4852" s="190"/>
    </row>
    <row r="4853" spans="4:4" x14ac:dyDescent="0.25">
      <c r="D4853" s="190"/>
    </row>
    <row r="4854" spans="4:4" x14ac:dyDescent="0.25">
      <c r="D4854" s="190"/>
    </row>
    <row r="4855" spans="4:4" x14ac:dyDescent="0.25">
      <c r="D4855" s="190"/>
    </row>
    <row r="4856" spans="4:4" x14ac:dyDescent="0.25">
      <c r="D4856" s="190"/>
    </row>
    <row r="4857" spans="4:4" x14ac:dyDescent="0.25">
      <c r="D4857" s="190"/>
    </row>
    <row r="4858" spans="4:4" x14ac:dyDescent="0.25">
      <c r="D4858" s="190"/>
    </row>
    <row r="4859" spans="4:4" x14ac:dyDescent="0.25">
      <c r="D4859" s="190"/>
    </row>
    <row r="4860" spans="4:4" x14ac:dyDescent="0.25">
      <c r="D4860" s="190"/>
    </row>
    <row r="4861" spans="4:4" x14ac:dyDescent="0.25">
      <c r="D4861" s="190"/>
    </row>
    <row r="4862" spans="4:4" x14ac:dyDescent="0.25">
      <c r="D4862" s="190"/>
    </row>
    <row r="4863" spans="4:4" x14ac:dyDescent="0.25">
      <c r="D4863" s="190"/>
    </row>
    <row r="4864" spans="4:4" x14ac:dyDescent="0.25">
      <c r="D4864" s="190"/>
    </row>
    <row r="4865" spans="4:4" x14ac:dyDescent="0.25">
      <c r="D4865" s="190"/>
    </row>
    <row r="4866" spans="4:4" x14ac:dyDescent="0.25">
      <c r="D4866" s="190"/>
    </row>
    <row r="4867" spans="4:4" x14ac:dyDescent="0.25">
      <c r="D4867" s="190"/>
    </row>
    <row r="4868" spans="4:4" x14ac:dyDescent="0.25">
      <c r="D4868" s="190"/>
    </row>
    <row r="4869" spans="4:4" x14ac:dyDescent="0.25">
      <c r="D4869" s="190"/>
    </row>
    <row r="4870" spans="4:4" x14ac:dyDescent="0.25">
      <c r="D4870" s="190"/>
    </row>
    <row r="4871" spans="4:4" x14ac:dyDescent="0.25">
      <c r="D4871" s="190"/>
    </row>
    <row r="4872" spans="4:4" x14ac:dyDescent="0.25">
      <c r="D4872" s="190"/>
    </row>
    <row r="4873" spans="4:4" x14ac:dyDescent="0.25">
      <c r="D4873" s="190"/>
    </row>
    <row r="4874" spans="4:4" x14ac:dyDescent="0.25">
      <c r="D4874" s="190"/>
    </row>
    <row r="4875" spans="4:4" x14ac:dyDescent="0.25">
      <c r="D4875" s="190"/>
    </row>
    <row r="4876" spans="4:4" x14ac:dyDescent="0.25">
      <c r="D4876" s="190"/>
    </row>
    <row r="4877" spans="4:4" x14ac:dyDescent="0.25">
      <c r="D4877" s="190"/>
    </row>
    <row r="4878" spans="4:4" x14ac:dyDescent="0.25">
      <c r="D4878" s="190"/>
    </row>
    <row r="4879" spans="4:4" x14ac:dyDescent="0.25">
      <c r="D4879" s="190"/>
    </row>
    <row r="4880" spans="4:4" x14ac:dyDescent="0.25">
      <c r="D4880" s="190"/>
    </row>
    <row r="4881" spans="4:4" x14ac:dyDescent="0.25">
      <c r="D4881" s="190"/>
    </row>
    <row r="4882" spans="4:4" x14ac:dyDescent="0.25">
      <c r="D4882" s="190"/>
    </row>
    <row r="4883" spans="4:4" x14ac:dyDescent="0.25">
      <c r="D4883" s="190"/>
    </row>
    <row r="4884" spans="4:4" x14ac:dyDescent="0.25">
      <c r="D4884" s="190"/>
    </row>
    <row r="4885" spans="4:4" x14ac:dyDescent="0.25">
      <c r="D4885" s="190"/>
    </row>
    <row r="4886" spans="4:4" x14ac:dyDescent="0.25">
      <c r="D4886" s="190"/>
    </row>
    <row r="4887" spans="4:4" x14ac:dyDescent="0.25">
      <c r="D4887" s="190"/>
    </row>
    <row r="4888" spans="4:4" x14ac:dyDescent="0.25">
      <c r="D4888" s="190"/>
    </row>
    <row r="4889" spans="4:4" x14ac:dyDescent="0.25">
      <c r="D4889" s="190"/>
    </row>
    <row r="4890" spans="4:4" x14ac:dyDescent="0.25">
      <c r="D4890" s="190"/>
    </row>
    <row r="4891" spans="4:4" x14ac:dyDescent="0.25">
      <c r="D4891" s="190"/>
    </row>
    <row r="4892" spans="4:4" x14ac:dyDescent="0.25">
      <c r="D4892" s="190"/>
    </row>
    <row r="4893" spans="4:4" x14ac:dyDescent="0.25">
      <c r="D4893" s="190"/>
    </row>
    <row r="4894" spans="4:4" x14ac:dyDescent="0.25">
      <c r="D4894" s="190"/>
    </row>
    <row r="4895" spans="4:4" x14ac:dyDescent="0.25">
      <c r="D4895" s="190"/>
    </row>
    <row r="4896" spans="4:4" x14ac:dyDescent="0.25">
      <c r="D4896" s="190"/>
    </row>
    <row r="4897" spans="4:4" x14ac:dyDescent="0.25">
      <c r="D4897" s="190"/>
    </row>
    <row r="4898" spans="4:4" x14ac:dyDescent="0.25">
      <c r="D4898" s="190"/>
    </row>
    <row r="4899" spans="4:4" x14ac:dyDescent="0.25">
      <c r="D4899" s="190"/>
    </row>
    <row r="4900" spans="4:4" x14ac:dyDescent="0.25">
      <c r="D4900" s="190"/>
    </row>
    <row r="4901" spans="4:4" x14ac:dyDescent="0.25">
      <c r="D4901" s="190"/>
    </row>
    <row r="4902" spans="4:4" x14ac:dyDescent="0.25">
      <c r="D4902" s="190"/>
    </row>
    <row r="4903" spans="4:4" x14ac:dyDescent="0.25">
      <c r="D4903" s="190"/>
    </row>
    <row r="4904" spans="4:4" x14ac:dyDescent="0.25">
      <c r="D4904" s="190"/>
    </row>
    <row r="4905" spans="4:4" x14ac:dyDescent="0.25">
      <c r="D4905" s="190"/>
    </row>
    <row r="4906" spans="4:4" x14ac:dyDescent="0.25">
      <c r="D4906" s="190"/>
    </row>
    <row r="4907" spans="4:4" x14ac:dyDescent="0.25">
      <c r="D4907" s="190"/>
    </row>
    <row r="4908" spans="4:4" x14ac:dyDescent="0.25">
      <c r="D4908" s="190"/>
    </row>
    <row r="4909" spans="4:4" x14ac:dyDescent="0.25">
      <c r="D4909" s="190"/>
    </row>
    <row r="4910" spans="4:4" x14ac:dyDescent="0.25">
      <c r="D4910" s="190"/>
    </row>
    <row r="4911" spans="4:4" x14ac:dyDescent="0.25">
      <c r="D4911" s="190"/>
    </row>
    <row r="4912" spans="4:4" x14ac:dyDescent="0.25">
      <c r="D4912" s="190"/>
    </row>
    <row r="4913" spans="4:4" x14ac:dyDescent="0.25">
      <c r="D4913" s="190"/>
    </row>
    <row r="4914" spans="4:4" x14ac:dyDescent="0.25">
      <c r="D4914" s="190"/>
    </row>
    <row r="4915" spans="4:4" x14ac:dyDescent="0.25">
      <c r="D4915" s="190"/>
    </row>
    <row r="4916" spans="4:4" x14ac:dyDescent="0.25">
      <c r="D4916" s="190"/>
    </row>
    <row r="4917" spans="4:4" x14ac:dyDescent="0.25">
      <c r="D4917" s="190"/>
    </row>
    <row r="4918" spans="4:4" x14ac:dyDescent="0.25">
      <c r="D4918" s="190"/>
    </row>
    <row r="4919" spans="4:4" x14ac:dyDescent="0.25">
      <c r="D4919" s="190"/>
    </row>
    <row r="4920" spans="4:4" x14ac:dyDescent="0.25">
      <c r="D4920" s="190"/>
    </row>
    <row r="4921" spans="4:4" x14ac:dyDescent="0.25">
      <c r="D4921" s="190"/>
    </row>
    <row r="4922" spans="4:4" x14ac:dyDescent="0.25">
      <c r="D4922" s="190"/>
    </row>
    <row r="4923" spans="4:4" x14ac:dyDescent="0.25">
      <c r="D4923" s="190"/>
    </row>
    <row r="4924" spans="4:4" x14ac:dyDescent="0.25">
      <c r="D4924" s="190"/>
    </row>
    <row r="4925" spans="4:4" x14ac:dyDescent="0.25">
      <c r="D4925" s="190"/>
    </row>
    <row r="4926" spans="4:4" x14ac:dyDescent="0.25">
      <c r="D4926" s="190"/>
    </row>
    <row r="4927" spans="4:4" x14ac:dyDescent="0.25">
      <c r="D4927" s="190"/>
    </row>
    <row r="4928" spans="4:4" x14ac:dyDescent="0.25">
      <c r="D4928" s="190"/>
    </row>
    <row r="4929" spans="4:4" x14ac:dyDescent="0.25">
      <c r="D4929" s="190"/>
    </row>
    <row r="4930" spans="4:4" x14ac:dyDescent="0.25">
      <c r="D4930" s="190"/>
    </row>
    <row r="4931" spans="4:4" x14ac:dyDescent="0.25">
      <c r="D4931" s="190"/>
    </row>
    <row r="4932" spans="4:4" x14ac:dyDescent="0.25">
      <c r="D4932" s="190"/>
    </row>
    <row r="4933" spans="4:4" x14ac:dyDescent="0.25">
      <c r="D4933" s="190"/>
    </row>
    <row r="4934" spans="4:4" x14ac:dyDescent="0.25">
      <c r="D4934" s="190"/>
    </row>
    <row r="4935" spans="4:4" x14ac:dyDescent="0.25">
      <c r="D4935" s="190"/>
    </row>
    <row r="4936" spans="4:4" x14ac:dyDescent="0.25">
      <c r="D4936" s="190"/>
    </row>
    <row r="4937" spans="4:4" x14ac:dyDescent="0.25">
      <c r="D4937" s="190"/>
    </row>
    <row r="4938" spans="4:4" x14ac:dyDescent="0.25">
      <c r="D4938" s="190"/>
    </row>
    <row r="4939" spans="4:4" x14ac:dyDescent="0.25">
      <c r="D4939" s="190"/>
    </row>
    <row r="4940" spans="4:4" x14ac:dyDescent="0.25">
      <c r="D4940" s="190"/>
    </row>
    <row r="4941" spans="4:4" x14ac:dyDescent="0.25">
      <c r="D4941" s="190"/>
    </row>
    <row r="4942" spans="4:4" x14ac:dyDescent="0.25">
      <c r="D4942" s="190"/>
    </row>
    <row r="4943" spans="4:4" x14ac:dyDescent="0.25">
      <c r="D4943" s="190"/>
    </row>
    <row r="4944" spans="4:4" x14ac:dyDescent="0.25">
      <c r="D4944" s="190"/>
    </row>
    <row r="4945" spans="4:4" x14ac:dyDescent="0.25">
      <c r="D4945" s="190"/>
    </row>
    <row r="4946" spans="4:4" x14ac:dyDescent="0.25">
      <c r="D4946" s="190"/>
    </row>
    <row r="4947" spans="4:4" x14ac:dyDescent="0.25">
      <c r="D4947" s="190"/>
    </row>
    <row r="4948" spans="4:4" x14ac:dyDescent="0.25">
      <c r="D4948" s="190"/>
    </row>
    <row r="4949" spans="4:4" x14ac:dyDescent="0.25">
      <c r="D4949" s="190"/>
    </row>
    <row r="4950" spans="4:4" x14ac:dyDescent="0.25">
      <c r="D4950" s="190"/>
    </row>
    <row r="4951" spans="4:4" x14ac:dyDescent="0.25">
      <c r="D4951" s="190"/>
    </row>
    <row r="4952" spans="4:4" x14ac:dyDescent="0.25">
      <c r="D4952" s="190"/>
    </row>
    <row r="4953" spans="4:4" x14ac:dyDescent="0.25">
      <c r="D4953" s="190"/>
    </row>
    <row r="4954" spans="4:4" x14ac:dyDescent="0.25">
      <c r="D4954" s="190"/>
    </row>
    <row r="4955" spans="4:4" x14ac:dyDescent="0.25">
      <c r="D4955" s="190"/>
    </row>
    <row r="4956" spans="4:4" x14ac:dyDescent="0.25">
      <c r="D4956" s="190"/>
    </row>
    <row r="4957" spans="4:4" x14ac:dyDescent="0.25">
      <c r="D4957" s="190"/>
    </row>
    <row r="4958" spans="4:4" x14ac:dyDescent="0.25">
      <c r="D4958" s="190"/>
    </row>
    <row r="4959" spans="4:4" x14ac:dyDescent="0.25">
      <c r="D4959" s="190"/>
    </row>
    <row r="4960" spans="4:4" x14ac:dyDescent="0.25">
      <c r="D4960" s="190"/>
    </row>
    <row r="4961" spans="4:4" x14ac:dyDescent="0.25">
      <c r="D4961" s="190"/>
    </row>
    <row r="4962" spans="4:4" x14ac:dyDescent="0.25">
      <c r="D4962" s="190"/>
    </row>
    <row r="4963" spans="4:4" x14ac:dyDescent="0.25">
      <c r="D4963" s="190"/>
    </row>
    <row r="4964" spans="4:4" x14ac:dyDescent="0.25">
      <c r="D4964" s="190"/>
    </row>
    <row r="4965" spans="4:4" x14ac:dyDescent="0.25">
      <c r="D4965" s="190"/>
    </row>
    <row r="4966" spans="4:4" x14ac:dyDescent="0.25">
      <c r="D4966" s="190"/>
    </row>
    <row r="4967" spans="4:4" x14ac:dyDescent="0.25">
      <c r="D4967" s="190"/>
    </row>
    <row r="4968" spans="4:4" x14ac:dyDescent="0.25">
      <c r="D4968" s="190"/>
    </row>
    <row r="4969" spans="4:4" x14ac:dyDescent="0.25">
      <c r="D4969" s="190"/>
    </row>
    <row r="4970" spans="4:4" x14ac:dyDescent="0.25">
      <c r="D4970" s="190"/>
    </row>
    <row r="4971" spans="4:4" x14ac:dyDescent="0.25">
      <c r="D4971" s="190"/>
    </row>
    <row r="4972" spans="4:4" x14ac:dyDescent="0.25">
      <c r="D4972" s="190"/>
    </row>
    <row r="4973" spans="4:4" x14ac:dyDescent="0.25">
      <c r="D4973" s="190"/>
    </row>
    <row r="4974" spans="4:4" x14ac:dyDescent="0.25">
      <c r="D4974" s="190"/>
    </row>
    <row r="4975" spans="4:4" x14ac:dyDescent="0.25">
      <c r="D4975" s="190"/>
    </row>
    <row r="4976" spans="4:4" x14ac:dyDescent="0.25">
      <c r="D4976" s="190"/>
    </row>
    <row r="4977" spans="4:4" x14ac:dyDescent="0.25">
      <c r="D4977" s="190"/>
    </row>
    <row r="4978" spans="4:4" x14ac:dyDescent="0.25">
      <c r="D4978" s="190"/>
    </row>
    <row r="4979" spans="4:4" x14ac:dyDescent="0.25">
      <c r="D4979" s="190"/>
    </row>
    <row r="4980" spans="4:4" x14ac:dyDescent="0.25">
      <c r="D4980" s="190"/>
    </row>
    <row r="4981" spans="4:4" x14ac:dyDescent="0.25">
      <c r="D4981" s="190"/>
    </row>
    <row r="4982" spans="4:4" x14ac:dyDescent="0.25">
      <c r="D4982" s="190"/>
    </row>
    <row r="4983" spans="4:4" x14ac:dyDescent="0.25">
      <c r="D4983" s="190"/>
    </row>
    <row r="4984" spans="4:4" x14ac:dyDescent="0.25">
      <c r="D4984" s="190"/>
    </row>
    <row r="4985" spans="4:4" x14ac:dyDescent="0.25">
      <c r="D4985" s="190"/>
    </row>
    <row r="4986" spans="4:4" x14ac:dyDescent="0.25">
      <c r="D4986" s="190"/>
    </row>
    <row r="4987" spans="4:4" x14ac:dyDescent="0.25">
      <c r="D4987" s="190"/>
    </row>
    <row r="4988" spans="4:4" x14ac:dyDescent="0.25">
      <c r="D4988" s="190"/>
    </row>
    <row r="4989" spans="4:4" x14ac:dyDescent="0.25">
      <c r="D4989" s="190"/>
    </row>
    <row r="4990" spans="4:4" x14ac:dyDescent="0.25">
      <c r="D4990" s="190"/>
    </row>
    <row r="4991" spans="4:4" x14ac:dyDescent="0.25">
      <c r="D4991" s="190"/>
    </row>
    <row r="4992" spans="4:4" x14ac:dyDescent="0.25">
      <c r="D4992" s="190"/>
    </row>
    <row r="4993" spans="4:4" x14ac:dyDescent="0.25">
      <c r="D4993" s="190"/>
    </row>
    <row r="4994" spans="4:4" x14ac:dyDescent="0.25">
      <c r="D4994" s="190"/>
    </row>
    <row r="4995" spans="4:4" x14ac:dyDescent="0.25">
      <c r="D4995" s="190"/>
    </row>
    <row r="4996" spans="4:4" x14ac:dyDescent="0.25">
      <c r="D4996" s="190"/>
    </row>
    <row r="4997" spans="4:4" x14ac:dyDescent="0.25">
      <c r="D4997" s="190"/>
    </row>
    <row r="4998" spans="4:4" x14ac:dyDescent="0.25">
      <c r="D4998" s="190"/>
    </row>
    <row r="4999" spans="4:4" x14ac:dyDescent="0.25">
      <c r="D4999" s="190"/>
    </row>
    <row r="5000" spans="4:4" x14ac:dyDescent="0.25">
      <c r="D5000" s="190"/>
    </row>
  </sheetData>
  <sheetProtection algorithmName="SHA-512" hashValue="E0PqQ6nU7c/TMjPooQHilQ6mvWIHMRROP4SOrbpE1ORnH/KeEFMQ66Wjq3Z87DX2W3S9wBHbWYelf6M7AP5bfw==" saltValue="giPfJNNs1jfkyNoDZGxPSg==" spinCount="100000" sheet="1"/>
  <mergeCells count="6">
    <mergeCell ref="A1:G1"/>
    <mergeCell ref="C2:G2"/>
    <mergeCell ref="C3:G3"/>
    <mergeCell ref="C4:G4"/>
    <mergeCell ref="A129:C129"/>
    <mergeCell ref="A130:G134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3.2" outlineLevelRow="1" x14ac:dyDescent="0.25"/>
  <cols>
    <col min="1" max="1" width="3.44140625" customWidth="1"/>
    <col min="2" max="2" width="12.6640625" style="125" customWidth="1"/>
    <col min="3" max="3" width="38.33203125" style="125" customWidth="1"/>
    <col min="4" max="4" width="4.88671875" customWidth="1"/>
    <col min="5" max="5" width="10.6640625" customWidth="1"/>
    <col min="6" max="6" width="9.88671875" customWidth="1"/>
    <col min="7" max="7" width="12.77734375" customWidth="1"/>
    <col min="12" max="13" width="0" hidden="1" customWidth="1"/>
    <col min="18" max="23" width="0" hidden="1" customWidth="1"/>
    <col min="29" max="29" width="0" hidden="1" customWidth="1"/>
    <col min="31" max="41" width="0" hidden="1" customWidth="1"/>
  </cols>
  <sheetData>
    <row r="1" spans="1:60" ht="15.75" customHeight="1" x14ac:dyDescent="0.3">
      <c r="A1" s="191" t="s">
        <v>7</v>
      </c>
      <c r="B1" s="191"/>
      <c r="C1" s="191"/>
      <c r="D1" s="191"/>
      <c r="E1" s="191"/>
      <c r="F1" s="191"/>
      <c r="G1" s="191"/>
      <c r="AG1" t="s">
        <v>247</v>
      </c>
    </row>
    <row r="2" spans="1:60" ht="25.05" customHeight="1" x14ac:dyDescent="0.25">
      <c r="A2" s="192" t="s">
        <v>8</v>
      </c>
      <c r="B2" s="77" t="s">
        <v>43</v>
      </c>
      <c r="C2" s="195" t="s">
        <v>44</v>
      </c>
      <c r="D2" s="193"/>
      <c r="E2" s="193"/>
      <c r="F2" s="193"/>
      <c r="G2" s="194"/>
      <c r="AG2" t="s">
        <v>248</v>
      </c>
    </row>
    <row r="3" spans="1:60" ht="25.05" customHeight="1" x14ac:dyDescent="0.25">
      <c r="A3" s="192" t="s">
        <v>9</v>
      </c>
      <c r="B3" s="77" t="s">
        <v>46</v>
      </c>
      <c r="C3" s="195" t="s">
        <v>47</v>
      </c>
      <c r="D3" s="193"/>
      <c r="E3" s="193"/>
      <c r="F3" s="193"/>
      <c r="G3" s="194"/>
      <c r="AC3" s="125" t="s">
        <v>248</v>
      </c>
      <c r="AG3" t="s">
        <v>249</v>
      </c>
    </row>
    <row r="4" spans="1:60" ht="25.05" customHeight="1" x14ac:dyDescent="0.25">
      <c r="A4" s="196" t="s">
        <v>10</v>
      </c>
      <c r="B4" s="197" t="s">
        <v>58</v>
      </c>
      <c r="C4" s="198" t="s">
        <v>59</v>
      </c>
      <c r="D4" s="199"/>
      <c r="E4" s="199"/>
      <c r="F4" s="199"/>
      <c r="G4" s="200"/>
      <c r="AG4" t="s">
        <v>250</v>
      </c>
    </row>
    <row r="5" spans="1:60" x14ac:dyDescent="0.25">
      <c r="D5" s="190"/>
    </row>
    <row r="6" spans="1:60" ht="39.6" x14ac:dyDescent="0.25">
      <c r="A6" s="202" t="s">
        <v>251</v>
      </c>
      <c r="B6" s="204" t="s">
        <v>252</v>
      </c>
      <c r="C6" s="204" t="s">
        <v>253</v>
      </c>
      <c r="D6" s="203" t="s">
        <v>254</v>
      </c>
      <c r="E6" s="202" t="s">
        <v>255</v>
      </c>
      <c r="F6" s="201" t="s">
        <v>256</v>
      </c>
      <c r="G6" s="202" t="s">
        <v>31</v>
      </c>
      <c r="H6" s="205" t="s">
        <v>32</v>
      </c>
      <c r="I6" s="205" t="s">
        <v>257</v>
      </c>
      <c r="J6" s="205" t="s">
        <v>33</v>
      </c>
      <c r="K6" s="205" t="s">
        <v>258</v>
      </c>
      <c r="L6" s="205" t="s">
        <v>259</v>
      </c>
      <c r="M6" s="205" t="s">
        <v>260</v>
      </c>
      <c r="N6" s="205" t="s">
        <v>261</v>
      </c>
      <c r="O6" s="205" t="s">
        <v>262</v>
      </c>
      <c r="P6" s="205" t="s">
        <v>263</v>
      </c>
      <c r="Q6" s="205" t="s">
        <v>264</v>
      </c>
      <c r="R6" s="205" t="s">
        <v>265</v>
      </c>
      <c r="S6" s="205" t="s">
        <v>266</v>
      </c>
      <c r="T6" s="205" t="s">
        <v>267</v>
      </c>
      <c r="U6" s="205" t="s">
        <v>268</v>
      </c>
      <c r="V6" s="205" t="s">
        <v>269</v>
      </c>
      <c r="W6" s="205" t="s">
        <v>270</v>
      </c>
    </row>
    <row r="7" spans="1:60" hidden="1" x14ac:dyDescent="0.25">
      <c r="A7" s="5"/>
      <c r="B7" s="6"/>
      <c r="C7" s="6"/>
      <c r="D7" s="8"/>
      <c r="E7" s="207"/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8"/>
      <c r="R7" s="208"/>
      <c r="S7" s="208"/>
      <c r="T7" s="208"/>
      <c r="U7" s="208"/>
      <c r="V7" s="208"/>
      <c r="W7" s="208"/>
    </row>
    <row r="8" spans="1:60" x14ac:dyDescent="0.25">
      <c r="A8" s="231" t="s">
        <v>271</v>
      </c>
      <c r="B8" s="232" t="s">
        <v>139</v>
      </c>
      <c r="C8" s="252" t="s">
        <v>141</v>
      </c>
      <c r="D8" s="233"/>
      <c r="E8" s="234"/>
      <c r="F8" s="235"/>
      <c r="G8" s="235">
        <f>SUMIF(AG9:AG24,"&lt;&gt;NOR",G9:G24)</f>
        <v>0</v>
      </c>
      <c r="H8" s="235"/>
      <c r="I8" s="235">
        <f>SUM(I9:I24)</f>
        <v>0</v>
      </c>
      <c r="J8" s="235"/>
      <c r="K8" s="235">
        <f>SUM(K9:K24)</f>
        <v>0</v>
      </c>
      <c r="L8" s="235"/>
      <c r="M8" s="235">
        <f>SUM(M9:M24)</f>
        <v>0</v>
      </c>
      <c r="N8" s="235"/>
      <c r="O8" s="235">
        <f>SUM(O9:O24)</f>
        <v>26.470000000000002</v>
      </c>
      <c r="P8" s="235"/>
      <c r="Q8" s="236">
        <f>SUM(Q9:Q24)</f>
        <v>0</v>
      </c>
      <c r="R8" s="230"/>
      <c r="S8" s="230"/>
      <c r="T8" s="230"/>
      <c r="U8" s="230"/>
      <c r="V8" s="230">
        <f>SUM(V9:V24)</f>
        <v>623.93000000000006</v>
      </c>
      <c r="W8" s="230"/>
      <c r="AG8" t="s">
        <v>272</v>
      </c>
    </row>
    <row r="9" spans="1:60" outlineLevel="1" x14ac:dyDescent="0.25">
      <c r="A9" s="237">
        <v>1</v>
      </c>
      <c r="B9" s="238" t="s">
        <v>1527</v>
      </c>
      <c r="C9" s="253" t="s">
        <v>1528</v>
      </c>
      <c r="D9" s="239" t="s">
        <v>314</v>
      </c>
      <c r="E9" s="240">
        <v>86.237799999999993</v>
      </c>
      <c r="F9" s="241"/>
      <c r="G9" s="242">
        <f>ROUND(E9*F9,2)</f>
        <v>0</v>
      </c>
      <c r="H9" s="241"/>
      <c r="I9" s="242">
        <f>ROUND(E9*H9,2)</f>
        <v>0</v>
      </c>
      <c r="J9" s="241"/>
      <c r="K9" s="242">
        <f>ROUND(E9*J9,2)</f>
        <v>0</v>
      </c>
      <c r="L9" s="242">
        <v>21</v>
      </c>
      <c r="M9" s="242">
        <f>G9*(1+L9/100)</f>
        <v>0</v>
      </c>
      <c r="N9" s="242">
        <v>1E-4</v>
      </c>
      <c r="O9" s="242">
        <f>ROUND(E9*N9,2)</f>
        <v>0.01</v>
      </c>
      <c r="P9" s="242">
        <v>0</v>
      </c>
      <c r="Q9" s="243">
        <f>ROUND(E9*P9,2)</f>
        <v>0</v>
      </c>
      <c r="R9" s="225"/>
      <c r="S9" s="225" t="s">
        <v>276</v>
      </c>
      <c r="T9" s="225" t="s">
        <v>277</v>
      </c>
      <c r="U9" s="225">
        <v>7.8E-2</v>
      </c>
      <c r="V9" s="225">
        <f>ROUND(E9*U9,2)</f>
        <v>6.73</v>
      </c>
      <c r="W9" s="225"/>
      <c r="X9" s="206"/>
      <c r="Y9" s="206"/>
      <c r="Z9" s="206"/>
      <c r="AA9" s="206"/>
      <c r="AB9" s="206"/>
      <c r="AC9" s="206"/>
      <c r="AD9" s="206"/>
      <c r="AE9" s="206"/>
      <c r="AF9" s="206"/>
      <c r="AG9" s="206" t="s">
        <v>278</v>
      </c>
      <c r="AH9" s="206"/>
      <c r="AI9" s="206"/>
      <c r="AJ9" s="206"/>
      <c r="AK9" s="206"/>
      <c r="AL9" s="206"/>
      <c r="AM9" s="206"/>
      <c r="AN9" s="206"/>
      <c r="AO9" s="206"/>
      <c r="AP9" s="206"/>
      <c r="AQ9" s="206"/>
      <c r="AR9" s="206"/>
      <c r="AS9" s="206"/>
      <c r="AT9" s="206"/>
      <c r="AU9" s="206"/>
      <c r="AV9" s="206"/>
      <c r="AW9" s="206"/>
      <c r="AX9" s="206"/>
      <c r="AY9" s="206"/>
      <c r="AZ9" s="206"/>
      <c r="BA9" s="206"/>
      <c r="BB9" s="206"/>
      <c r="BC9" s="206"/>
      <c r="BD9" s="206"/>
      <c r="BE9" s="206"/>
      <c r="BF9" s="206"/>
      <c r="BG9" s="206"/>
      <c r="BH9" s="206"/>
    </row>
    <row r="10" spans="1:60" ht="30.6" outlineLevel="1" x14ac:dyDescent="0.25">
      <c r="A10" s="223"/>
      <c r="B10" s="224"/>
      <c r="C10" s="254" t="s">
        <v>378</v>
      </c>
      <c r="D10" s="226"/>
      <c r="E10" s="227">
        <v>11.9268</v>
      </c>
      <c r="F10" s="225"/>
      <c r="G10" s="225"/>
      <c r="H10" s="225"/>
      <c r="I10" s="225"/>
      <c r="J10" s="225"/>
      <c r="K10" s="225"/>
      <c r="L10" s="225"/>
      <c r="M10" s="225"/>
      <c r="N10" s="225"/>
      <c r="O10" s="225"/>
      <c r="P10" s="225"/>
      <c r="Q10" s="225"/>
      <c r="R10" s="225"/>
      <c r="S10" s="225"/>
      <c r="T10" s="225"/>
      <c r="U10" s="225"/>
      <c r="V10" s="225"/>
      <c r="W10" s="225"/>
      <c r="X10" s="206"/>
      <c r="Y10" s="206"/>
      <c r="Z10" s="206"/>
      <c r="AA10" s="206"/>
      <c r="AB10" s="206"/>
      <c r="AC10" s="206"/>
      <c r="AD10" s="206"/>
      <c r="AE10" s="206"/>
      <c r="AF10" s="206"/>
      <c r="AG10" s="206" t="s">
        <v>280</v>
      </c>
      <c r="AH10" s="206">
        <v>0</v>
      </c>
      <c r="AI10" s="206"/>
      <c r="AJ10" s="206"/>
      <c r="AK10" s="206"/>
      <c r="AL10" s="206"/>
      <c r="AM10" s="206"/>
      <c r="AN10" s="206"/>
      <c r="AO10" s="206"/>
      <c r="AP10" s="206"/>
      <c r="AQ10" s="206"/>
      <c r="AR10" s="206"/>
      <c r="AS10" s="206"/>
      <c r="AT10" s="206"/>
      <c r="AU10" s="206"/>
      <c r="AV10" s="206"/>
      <c r="AW10" s="206"/>
      <c r="AX10" s="206"/>
      <c r="AY10" s="206"/>
      <c r="AZ10" s="206"/>
      <c r="BA10" s="206"/>
      <c r="BB10" s="206"/>
      <c r="BC10" s="206"/>
      <c r="BD10" s="206"/>
      <c r="BE10" s="206"/>
      <c r="BF10" s="206"/>
      <c r="BG10" s="206"/>
      <c r="BH10" s="206"/>
    </row>
    <row r="11" spans="1:60" ht="20.399999999999999" outlineLevel="1" x14ac:dyDescent="0.25">
      <c r="A11" s="223"/>
      <c r="B11" s="224"/>
      <c r="C11" s="254" t="s">
        <v>379</v>
      </c>
      <c r="D11" s="226"/>
      <c r="E11" s="227">
        <v>15.585000000000001</v>
      </c>
      <c r="F11" s="225"/>
      <c r="G11" s="225"/>
      <c r="H11" s="225"/>
      <c r="I11" s="225"/>
      <c r="J11" s="225"/>
      <c r="K11" s="225"/>
      <c r="L11" s="225"/>
      <c r="M11" s="225"/>
      <c r="N11" s="225"/>
      <c r="O11" s="225"/>
      <c r="P11" s="225"/>
      <c r="Q11" s="225"/>
      <c r="R11" s="225"/>
      <c r="S11" s="225"/>
      <c r="T11" s="225"/>
      <c r="U11" s="225"/>
      <c r="V11" s="225"/>
      <c r="W11" s="225"/>
      <c r="X11" s="206"/>
      <c r="Y11" s="206"/>
      <c r="Z11" s="206"/>
      <c r="AA11" s="206"/>
      <c r="AB11" s="206"/>
      <c r="AC11" s="206"/>
      <c r="AD11" s="206"/>
      <c r="AE11" s="206"/>
      <c r="AF11" s="206"/>
      <c r="AG11" s="206" t="s">
        <v>280</v>
      </c>
      <c r="AH11" s="206">
        <v>0</v>
      </c>
      <c r="AI11" s="206"/>
      <c r="AJ11" s="206"/>
      <c r="AK11" s="206"/>
      <c r="AL11" s="206"/>
      <c r="AM11" s="206"/>
      <c r="AN11" s="206"/>
      <c r="AO11" s="206"/>
      <c r="AP11" s="206"/>
      <c r="AQ11" s="206"/>
      <c r="AR11" s="206"/>
      <c r="AS11" s="206"/>
      <c r="AT11" s="206"/>
      <c r="AU11" s="206"/>
      <c r="AV11" s="206"/>
      <c r="AW11" s="206"/>
      <c r="AX11" s="206"/>
      <c r="AY11" s="206"/>
      <c r="AZ11" s="206"/>
      <c r="BA11" s="206"/>
      <c r="BB11" s="206"/>
      <c r="BC11" s="206"/>
      <c r="BD11" s="206"/>
      <c r="BE11" s="206"/>
      <c r="BF11" s="206"/>
      <c r="BG11" s="206"/>
      <c r="BH11" s="206"/>
    </row>
    <row r="12" spans="1:60" ht="20.399999999999999" outlineLevel="1" x14ac:dyDescent="0.25">
      <c r="A12" s="223"/>
      <c r="B12" s="224"/>
      <c r="C12" s="254" t="s">
        <v>951</v>
      </c>
      <c r="D12" s="226"/>
      <c r="E12" s="227">
        <v>16.920000000000002</v>
      </c>
      <c r="F12" s="225"/>
      <c r="G12" s="225"/>
      <c r="H12" s="225"/>
      <c r="I12" s="225"/>
      <c r="J12" s="225"/>
      <c r="K12" s="225"/>
      <c r="L12" s="225"/>
      <c r="M12" s="225"/>
      <c r="N12" s="225"/>
      <c r="O12" s="225"/>
      <c r="P12" s="225"/>
      <c r="Q12" s="225"/>
      <c r="R12" s="225"/>
      <c r="S12" s="225"/>
      <c r="T12" s="225"/>
      <c r="U12" s="225"/>
      <c r="V12" s="225"/>
      <c r="W12" s="225"/>
      <c r="X12" s="206"/>
      <c r="Y12" s="206"/>
      <c r="Z12" s="206"/>
      <c r="AA12" s="206"/>
      <c r="AB12" s="206"/>
      <c r="AC12" s="206"/>
      <c r="AD12" s="206"/>
      <c r="AE12" s="206"/>
      <c r="AF12" s="206"/>
      <c r="AG12" s="206" t="s">
        <v>280</v>
      </c>
      <c r="AH12" s="206">
        <v>0</v>
      </c>
      <c r="AI12" s="206"/>
      <c r="AJ12" s="206"/>
      <c r="AK12" s="206"/>
      <c r="AL12" s="206"/>
      <c r="AM12" s="206"/>
      <c r="AN12" s="206"/>
      <c r="AO12" s="206"/>
      <c r="AP12" s="206"/>
      <c r="AQ12" s="206"/>
      <c r="AR12" s="206"/>
      <c r="AS12" s="206"/>
      <c r="AT12" s="206"/>
      <c r="AU12" s="206"/>
      <c r="AV12" s="206"/>
      <c r="AW12" s="206"/>
      <c r="AX12" s="206"/>
      <c r="AY12" s="206"/>
      <c r="AZ12" s="206"/>
      <c r="BA12" s="206"/>
      <c r="BB12" s="206"/>
      <c r="BC12" s="206"/>
      <c r="BD12" s="206"/>
      <c r="BE12" s="206"/>
      <c r="BF12" s="206"/>
      <c r="BG12" s="206"/>
      <c r="BH12" s="206"/>
    </row>
    <row r="13" spans="1:60" outlineLevel="1" x14ac:dyDescent="0.25">
      <c r="A13" s="223"/>
      <c r="B13" s="224"/>
      <c r="C13" s="254" t="s">
        <v>952</v>
      </c>
      <c r="D13" s="226"/>
      <c r="E13" s="227">
        <v>24.276</v>
      </c>
      <c r="F13" s="225"/>
      <c r="G13" s="225"/>
      <c r="H13" s="225"/>
      <c r="I13" s="225"/>
      <c r="J13" s="225"/>
      <c r="K13" s="225"/>
      <c r="L13" s="225"/>
      <c r="M13" s="225"/>
      <c r="N13" s="225"/>
      <c r="O13" s="225"/>
      <c r="P13" s="225"/>
      <c r="Q13" s="225"/>
      <c r="R13" s="225"/>
      <c r="S13" s="225"/>
      <c r="T13" s="225"/>
      <c r="U13" s="225"/>
      <c r="V13" s="225"/>
      <c r="W13" s="225"/>
      <c r="X13" s="206"/>
      <c r="Y13" s="206"/>
      <c r="Z13" s="206"/>
      <c r="AA13" s="206"/>
      <c r="AB13" s="206"/>
      <c r="AC13" s="206"/>
      <c r="AD13" s="206"/>
      <c r="AE13" s="206"/>
      <c r="AF13" s="206"/>
      <c r="AG13" s="206" t="s">
        <v>280</v>
      </c>
      <c r="AH13" s="206">
        <v>0</v>
      </c>
      <c r="AI13" s="206"/>
      <c r="AJ13" s="206"/>
      <c r="AK13" s="206"/>
      <c r="AL13" s="206"/>
      <c r="AM13" s="206"/>
      <c r="AN13" s="206"/>
      <c r="AO13" s="206"/>
      <c r="AP13" s="206"/>
      <c r="AQ13" s="206"/>
      <c r="AR13" s="206"/>
      <c r="AS13" s="206"/>
      <c r="AT13" s="206"/>
      <c r="AU13" s="206"/>
      <c r="AV13" s="206"/>
      <c r="AW13" s="206"/>
      <c r="AX13" s="206"/>
      <c r="AY13" s="206"/>
      <c r="AZ13" s="206"/>
      <c r="BA13" s="206"/>
      <c r="BB13" s="206"/>
      <c r="BC13" s="206"/>
      <c r="BD13" s="206"/>
      <c r="BE13" s="206"/>
      <c r="BF13" s="206"/>
      <c r="BG13" s="206"/>
      <c r="BH13" s="206"/>
    </row>
    <row r="14" spans="1:60" ht="30.6" outlineLevel="1" x14ac:dyDescent="0.25">
      <c r="A14" s="223"/>
      <c r="B14" s="224"/>
      <c r="C14" s="254" t="s">
        <v>1210</v>
      </c>
      <c r="D14" s="226"/>
      <c r="E14" s="227">
        <v>17.53</v>
      </c>
      <c r="F14" s="225"/>
      <c r="G14" s="225"/>
      <c r="H14" s="225"/>
      <c r="I14" s="225"/>
      <c r="J14" s="225"/>
      <c r="K14" s="225"/>
      <c r="L14" s="225"/>
      <c r="M14" s="225"/>
      <c r="N14" s="225"/>
      <c r="O14" s="225"/>
      <c r="P14" s="225"/>
      <c r="Q14" s="225"/>
      <c r="R14" s="225"/>
      <c r="S14" s="225"/>
      <c r="T14" s="225"/>
      <c r="U14" s="225"/>
      <c r="V14" s="225"/>
      <c r="W14" s="225"/>
      <c r="X14" s="206"/>
      <c r="Y14" s="206"/>
      <c r="Z14" s="206"/>
      <c r="AA14" s="206"/>
      <c r="AB14" s="206"/>
      <c r="AC14" s="206"/>
      <c r="AD14" s="206"/>
      <c r="AE14" s="206"/>
      <c r="AF14" s="206"/>
      <c r="AG14" s="206" t="s">
        <v>280</v>
      </c>
      <c r="AH14" s="206">
        <v>0</v>
      </c>
      <c r="AI14" s="206"/>
      <c r="AJ14" s="206"/>
      <c r="AK14" s="206"/>
      <c r="AL14" s="206"/>
      <c r="AM14" s="206"/>
      <c r="AN14" s="206"/>
      <c r="AO14" s="206"/>
      <c r="AP14" s="206"/>
      <c r="AQ14" s="206"/>
      <c r="AR14" s="206"/>
      <c r="AS14" s="206"/>
      <c r="AT14" s="206"/>
      <c r="AU14" s="206"/>
      <c r="AV14" s="206"/>
      <c r="AW14" s="206"/>
      <c r="AX14" s="206"/>
      <c r="AY14" s="206"/>
      <c r="AZ14" s="206"/>
      <c r="BA14" s="206"/>
      <c r="BB14" s="206"/>
      <c r="BC14" s="206"/>
      <c r="BD14" s="206"/>
      <c r="BE14" s="206"/>
      <c r="BF14" s="206"/>
      <c r="BG14" s="206"/>
      <c r="BH14" s="206"/>
    </row>
    <row r="15" spans="1:60" outlineLevel="1" x14ac:dyDescent="0.25">
      <c r="A15" s="244">
        <v>2</v>
      </c>
      <c r="B15" s="245" t="s">
        <v>1529</v>
      </c>
      <c r="C15" s="255" t="s">
        <v>1530</v>
      </c>
      <c r="D15" s="246" t="s">
        <v>314</v>
      </c>
      <c r="E15" s="247">
        <v>590.35</v>
      </c>
      <c r="F15" s="248"/>
      <c r="G15" s="249">
        <f>ROUND(E15*F15,2)</f>
        <v>0</v>
      </c>
      <c r="H15" s="248"/>
      <c r="I15" s="249">
        <f>ROUND(E15*H15,2)</f>
        <v>0</v>
      </c>
      <c r="J15" s="248"/>
      <c r="K15" s="249">
        <f>ROUND(E15*J15,2)</f>
        <v>0</v>
      </c>
      <c r="L15" s="249">
        <v>21</v>
      </c>
      <c r="M15" s="249">
        <f>G15*(1+L15/100)</f>
        <v>0</v>
      </c>
      <c r="N15" s="249">
        <v>7.2000000000000005E-4</v>
      </c>
      <c r="O15" s="249">
        <f>ROUND(E15*N15,2)</f>
        <v>0.43</v>
      </c>
      <c r="P15" s="249">
        <v>0</v>
      </c>
      <c r="Q15" s="250">
        <f>ROUND(E15*P15,2)</f>
        <v>0</v>
      </c>
      <c r="R15" s="225"/>
      <c r="S15" s="225" t="s">
        <v>276</v>
      </c>
      <c r="T15" s="225" t="s">
        <v>277</v>
      </c>
      <c r="U15" s="225">
        <v>0.21</v>
      </c>
      <c r="V15" s="225">
        <f>ROUND(E15*U15,2)</f>
        <v>123.97</v>
      </c>
      <c r="W15" s="225"/>
      <c r="X15" s="206"/>
      <c r="Y15" s="206"/>
      <c r="Z15" s="206"/>
      <c r="AA15" s="206"/>
      <c r="AB15" s="206"/>
      <c r="AC15" s="206"/>
      <c r="AD15" s="206"/>
      <c r="AE15" s="206"/>
      <c r="AF15" s="206"/>
      <c r="AG15" s="206" t="s">
        <v>278</v>
      </c>
      <c r="AH15" s="206"/>
      <c r="AI15" s="206"/>
      <c r="AJ15" s="206"/>
      <c r="AK15" s="206"/>
      <c r="AL15" s="206"/>
      <c r="AM15" s="206"/>
      <c r="AN15" s="206"/>
      <c r="AO15" s="206"/>
      <c r="AP15" s="206"/>
      <c r="AQ15" s="206"/>
      <c r="AR15" s="206"/>
      <c r="AS15" s="206"/>
      <c r="AT15" s="206"/>
      <c r="AU15" s="206"/>
      <c r="AV15" s="206"/>
      <c r="AW15" s="206"/>
      <c r="AX15" s="206"/>
      <c r="AY15" s="206"/>
      <c r="AZ15" s="206"/>
      <c r="BA15" s="206"/>
      <c r="BB15" s="206"/>
      <c r="BC15" s="206"/>
      <c r="BD15" s="206"/>
      <c r="BE15" s="206"/>
      <c r="BF15" s="206"/>
      <c r="BG15" s="206"/>
      <c r="BH15" s="206"/>
    </row>
    <row r="16" spans="1:60" outlineLevel="1" x14ac:dyDescent="0.25">
      <c r="A16" s="244">
        <v>3</v>
      </c>
      <c r="B16" s="245" t="s">
        <v>1531</v>
      </c>
      <c r="C16" s="255" t="s">
        <v>1532</v>
      </c>
      <c r="D16" s="246" t="s">
        <v>314</v>
      </c>
      <c r="E16" s="247">
        <v>590.35</v>
      </c>
      <c r="F16" s="248"/>
      <c r="G16" s="249">
        <f>ROUND(E16*F16,2)</f>
        <v>0</v>
      </c>
      <c r="H16" s="248"/>
      <c r="I16" s="249">
        <f>ROUND(E16*H16,2)</f>
        <v>0</v>
      </c>
      <c r="J16" s="248"/>
      <c r="K16" s="249">
        <f>ROUND(E16*J16,2)</f>
        <v>0</v>
      </c>
      <c r="L16" s="249">
        <v>21</v>
      </c>
      <c r="M16" s="249">
        <f>G16*(1+L16/100)</f>
        <v>0</v>
      </c>
      <c r="N16" s="249">
        <v>3.7470000000000003E-2</v>
      </c>
      <c r="O16" s="249">
        <f>ROUND(E16*N16,2)</f>
        <v>22.12</v>
      </c>
      <c r="P16" s="249">
        <v>0</v>
      </c>
      <c r="Q16" s="250">
        <f>ROUND(E16*P16,2)</f>
        <v>0</v>
      </c>
      <c r="R16" s="225"/>
      <c r="S16" s="225" t="s">
        <v>276</v>
      </c>
      <c r="T16" s="225" t="s">
        <v>277</v>
      </c>
      <c r="U16" s="225">
        <v>0.40060000000000001</v>
      </c>
      <c r="V16" s="225">
        <f>ROUND(E16*U16,2)</f>
        <v>236.49</v>
      </c>
      <c r="W16" s="225"/>
      <c r="X16" s="206"/>
      <c r="Y16" s="206"/>
      <c r="Z16" s="206"/>
      <c r="AA16" s="206"/>
      <c r="AB16" s="206"/>
      <c r="AC16" s="206"/>
      <c r="AD16" s="206"/>
      <c r="AE16" s="206"/>
      <c r="AF16" s="206"/>
      <c r="AG16" s="206" t="s">
        <v>278</v>
      </c>
      <c r="AH16" s="206"/>
      <c r="AI16" s="206"/>
      <c r="AJ16" s="206"/>
      <c r="AK16" s="206"/>
      <c r="AL16" s="206"/>
      <c r="AM16" s="206"/>
      <c r="AN16" s="206"/>
      <c r="AO16" s="206"/>
      <c r="AP16" s="206"/>
      <c r="AQ16" s="206"/>
      <c r="AR16" s="206"/>
      <c r="AS16" s="206"/>
      <c r="AT16" s="206"/>
      <c r="AU16" s="206"/>
      <c r="AV16" s="206"/>
      <c r="AW16" s="206"/>
      <c r="AX16" s="206"/>
      <c r="AY16" s="206"/>
      <c r="AZ16" s="206"/>
      <c r="BA16" s="206"/>
      <c r="BB16" s="206"/>
      <c r="BC16" s="206"/>
      <c r="BD16" s="206"/>
      <c r="BE16" s="206"/>
      <c r="BF16" s="206"/>
      <c r="BG16" s="206"/>
      <c r="BH16" s="206"/>
    </row>
    <row r="17" spans="1:60" outlineLevel="1" x14ac:dyDescent="0.25">
      <c r="A17" s="244">
        <v>4</v>
      </c>
      <c r="B17" s="245" t="s">
        <v>1533</v>
      </c>
      <c r="C17" s="255" t="s">
        <v>1534</v>
      </c>
      <c r="D17" s="246" t="s">
        <v>314</v>
      </c>
      <c r="E17" s="247">
        <v>59.35</v>
      </c>
      <c r="F17" s="248"/>
      <c r="G17" s="249">
        <f>ROUND(E17*F17,2)</f>
        <v>0</v>
      </c>
      <c r="H17" s="248"/>
      <c r="I17" s="249">
        <f>ROUND(E17*H17,2)</f>
        <v>0</v>
      </c>
      <c r="J17" s="248"/>
      <c r="K17" s="249">
        <f>ROUND(E17*J17,2)</f>
        <v>0</v>
      </c>
      <c r="L17" s="249">
        <v>21</v>
      </c>
      <c r="M17" s="249">
        <f>G17*(1+L17/100)</f>
        <v>0</v>
      </c>
      <c r="N17" s="249">
        <v>2.5799999999999998E-3</v>
      </c>
      <c r="O17" s="249">
        <f>ROUND(E17*N17,2)</f>
        <v>0.15</v>
      </c>
      <c r="P17" s="249">
        <v>0</v>
      </c>
      <c r="Q17" s="250">
        <f>ROUND(E17*P17,2)</f>
        <v>0</v>
      </c>
      <c r="R17" s="225"/>
      <c r="S17" s="225" t="s">
        <v>276</v>
      </c>
      <c r="T17" s="225" t="s">
        <v>277</v>
      </c>
      <c r="U17" s="225">
        <v>5.8700000000000002E-2</v>
      </c>
      <c r="V17" s="225">
        <f>ROUND(E17*U17,2)</f>
        <v>3.48</v>
      </c>
      <c r="W17" s="225"/>
      <c r="X17" s="206"/>
      <c r="Y17" s="206"/>
      <c r="Z17" s="206"/>
      <c r="AA17" s="206"/>
      <c r="AB17" s="206"/>
      <c r="AC17" s="206"/>
      <c r="AD17" s="206"/>
      <c r="AE17" s="206"/>
      <c r="AF17" s="206"/>
      <c r="AG17" s="206" t="s">
        <v>278</v>
      </c>
      <c r="AH17" s="206"/>
      <c r="AI17" s="206"/>
      <c r="AJ17" s="206"/>
      <c r="AK17" s="206"/>
      <c r="AL17" s="206"/>
      <c r="AM17" s="206"/>
      <c r="AN17" s="206"/>
      <c r="AO17" s="206"/>
      <c r="AP17" s="206"/>
      <c r="AQ17" s="206"/>
      <c r="AR17" s="206"/>
      <c r="AS17" s="206"/>
      <c r="AT17" s="206"/>
      <c r="AU17" s="206"/>
      <c r="AV17" s="206"/>
      <c r="AW17" s="206"/>
      <c r="AX17" s="206"/>
      <c r="AY17" s="206"/>
      <c r="AZ17" s="206"/>
      <c r="BA17" s="206"/>
      <c r="BB17" s="206"/>
      <c r="BC17" s="206"/>
      <c r="BD17" s="206"/>
      <c r="BE17" s="206"/>
      <c r="BF17" s="206"/>
      <c r="BG17" s="206"/>
      <c r="BH17" s="206"/>
    </row>
    <row r="18" spans="1:60" outlineLevel="1" x14ac:dyDescent="0.25">
      <c r="A18" s="244">
        <v>5</v>
      </c>
      <c r="B18" s="245" t="s">
        <v>1535</v>
      </c>
      <c r="C18" s="255" t="s">
        <v>1536</v>
      </c>
      <c r="D18" s="246" t="s">
        <v>314</v>
      </c>
      <c r="E18" s="247">
        <v>590.35</v>
      </c>
      <c r="F18" s="248"/>
      <c r="G18" s="249">
        <f>ROUND(E18*F18,2)</f>
        <v>0</v>
      </c>
      <c r="H18" s="248"/>
      <c r="I18" s="249">
        <f>ROUND(E18*H18,2)</f>
        <v>0</v>
      </c>
      <c r="J18" s="248"/>
      <c r="K18" s="249">
        <f>ROUND(E18*J18,2)</f>
        <v>0</v>
      </c>
      <c r="L18" s="249">
        <v>21</v>
      </c>
      <c r="M18" s="249">
        <f>G18*(1+L18/100)</f>
        <v>0</v>
      </c>
      <c r="N18" s="249">
        <v>5.77E-3</v>
      </c>
      <c r="O18" s="249">
        <f>ROUND(E18*N18,2)</f>
        <v>3.41</v>
      </c>
      <c r="P18" s="249">
        <v>0</v>
      </c>
      <c r="Q18" s="250">
        <f>ROUND(E18*P18,2)</f>
        <v>0</v>
      </c>
      <c r="R18" s="225"/>
      <c r="S18" s="225" t="s">
        <v>276</v>
      </c>
      <c r="T18" s="225" t="s">
        <v>277</v>
      </c>
      <c r="U18" s="225">
        <v>0.31900000000000001</v>
      </c>
      <c r="V18" s="225">
        <f>ROUND(E18*U18,2)</f>
        <v>188.32</v>
      </c>
      <c r="W18" s="225"/>
      <c r="X18" s="206"/>
      <c r="Y18" s="206"/>
      <c r="Z18" s="206"/>
      <c r="AA18" s="206"/>
      <c r="AB18" s="206"/>
      <c r="AC18" s="206"/>
      <c r="AD18" s="206"/>
      <c r="AE18" s="206"/>
      <c r="AF18" s="206"/>
      <c r="AG18" s="206" t="s">
        <v>278</v>
      </c>
      <c r="AH18" s="206"/>
      <c r="AI18" s="206"/>
      <c r="AJ18" s="206"/>
      <c r="AK18" s="206"/>
      <c r="AL18" s="206"/>
      <c r="AM18" s="206"/>
      <c r="AN18" s="206"/>
      <c r="AO18" s="206"/>
      <c r="AP18" s="206"/>
      <c r="AQ18" s="206"/>
      <c r="AR18" s="206"/>
      <c r="AS18" s="206"/>
      <c r="AT18" s="206"/>
      <c r="AU18" s="206"/>
      <c r="AV18" s="206"/>
      <c r="AW18" s="206"/>
      <c r="AX18" s="206"/>
      <c r="AY18" s="206"/>
      <c r="AZ18" s="206"/>
      <c r="BA18" s="206"/>
      <c r="BB18" s="206"/>
      <c r="BC18" s="206"/>
      <c r="BD18" s="206"/>
      <c r="BE18" s="206"/>
      <c r="BF18" s="206"/>
      <c r="BG18" s="206"/>
      <c r="BH18" s="206"/>
    </row>
    <row r="19" spans="1:60" outlineLevel="1" x14ac:dyDescent="0.25">
      <c r="A19" s="244">
        <v>6</v>
      </c>
      <c r="B19" s="245" t="s">
        <v>462</v>
      </c>
      <c r="C19" s="255" t="s">
        <v>463</v>
      </c>
      <c r="D19" s="246" t="s">
        <v>314</v>
      </c>
      <c r="E19" s="247">
        <v>590.35</v>
      </c>
      <c r="F19" s="248"/>
      <c r="G19" s="249">
        <f>ROUND(E19*F19,2)</f>
        <v>0</v>
      </c>
      <c r="H19" s="248"/>
      <c r="I19" s="249">
        <f>ROUND(E19*H19,2)</f>
        <v>0</v>
      </c>
      <c r="J19" s="248"/>
      <c r="K19" s="249">
        <f>ROUND(E19*J19,2)</f>
        <v>0</v>
      </c>
      <c r="L19" s="249">
        <v>21</v>
      </c>
      <c r="M19" s="249">
        <f>G19*(1+L19/100)</f>
        <v>0</v>
      </c>
      <c r="N19" s="249">
        <v>2.0000000000000002E-5</v>
      </c>
      <c r="O19" s="249">
        <f>ROUND(E19*N19,2)</f>
        <v>0.01</v>
      </c>
      <c r="P19" s="249">
        <v>0</v>
      </c>
      <c r="Q19" s="250">
        <f>ROUND(E19*P19,2)</f>
        <v>0</v>
      </c>
      <c r="R19" s="225"/>
      <c r="S19" s="225" t="s">
        <v>276</v>
      </c>
      <c r="T19" s="225" t="s">
        <v>277</v>
      </c>
      <c r="U19" s="225">
        <v>0.11</v>
      </c>
      <c r="V19" s="225">
        <f>ROUND(E19*U19,2)</f>
        <v>64.94</v>
      </c>
      <c r="W19" s="225"/>
      <c r="X19" s="206"/>
      <c r="Y19" s="206"/>
      <c r="Z19" s="206"/>
      <c r="AA19" s="206"/>
      <c r="AB19" s="206"/>
      <c r="AC19" s="206"/>
      <c r="AD19" s="206"/>
      <c r="AE19" s="206"/>
      <c r="AF19" s="206"/>
      <c r="AG19" s="206" t="s">
        <v>278</v>
      </c>
      <c r="AH19" s="206"/>
      <c r="AI19" s="206"/>
      <c r="AJ19" s="206"/>
      <c r="AK19" s="206"/>
      <c r="AL19" s="206"/>
      <c r="AM19" s="206"/>
      <c r="AN19" s="206"/>
      <c r="AO19" s="206"/>
      <c r="AP19" s="206"/>
      <c r="AQ19" s="206"/>
      <c r="AR19" s="206"/>
      <c r="AS19" s="206"/>
      <c r="AT19" s="206"/>
      <c r="AU19" s="206"/>
      <c r="AV19" s="206"/>
      <c r="AW19" s="206"/>
      <c r="AX19" s="206"/>
      <c r="AY19" s="206"/>
      <c r="AZ19" s="206"/>
      <c r="BA19" s="206"/>
      <c r="BB19" s="206"/>
      <c r="BC19" s="206"/>
      <c r="BD19" s="206"/>
      <c r="BE19" s="206"/>
      <c r="BF19" s="206"/>
      <c r="BG19" s="206"/>
      <c r="BH19" s="206"/>
    </row>
    <row r="20" spans="1:60" outlineLevel="1" x14ac:dyDescent="0.25">
      <c r="A20" s="244">
        <v>7</v>
      </c>
      <c r="B20" s="245" t="s">
        <v>1537</v>
      </c>
      <c r="C20" s="255" t="s">
        <v>1538</v>
      </c>
      <c r="D20" s="246" t="s">
        <v>314</v>
      </c>
      <c r="E20" s="247">
        <v>590.35</v>
      </c>
      <c r="F20" s="248"/>
      <c r="G20" s="249">
        <f>ROUND(E20*F20,2)</f>
        <v>0</v>
      </c>
      <c r="H20" s="248"/>
      <c r="I20" s="249">
        <f>ROUND(E20*H20,2)</f>
        <v>0</v>
      </c>
      <c r="J20" s="248"/>
      <c r="K20" s="249">
        <f>ROUND(E20*J20,2)</f>
        <v>0</v>
      </c>
      <c r="L20" s="249">
        <v>21</v>
      </c>
      <c r="M20" s="249">
        <f>G20*(1+L20/100)</f>
        <v>0</v>
      </c>
      <c r="N20" s="249">
        <v>3.2000000000000003E-4</v>
      </c>
      <c r="O20" s="249">
        <f>ROUND(E20*N20,2)</f>
        <v>0.19</v>
      </c>
      <c r="P20" s="249">
        <v>0</v>
      </c>
      <c r="Q20" s="250">
        <f>ROUND(E20*P20,2)</f>
        <v>0</v>
      </c>
      <c r="R20" s="225"/>
      <c r="S20" s="225" t="s">
        <v>289</v>
      </c>
      <c r="T20" s="225" t="s">
        <v>277</v>
      </c>
      <c r="U20" s="225">
        <v>0</v>
      </c>
      <c r="V20" s="225">
        <f>ROUND(E20*U20,2)</f>
        <v>0</v>
      </c>
      <c r="W20" s="225"/>
      <c r="X20" s="206"/>
      <c r="Y20" s="206"/>
      <c r="Z20" s="206"/>
      <c r="AA20" s="206"/>
      <c r="AB20" s="206"/>
      <c r="AC20" s="206"/>
      <c r="AD20" s="206"/>
      <c r="AE20" s="206"/>
      <c r="AF20" s="206"/>
      <c r="AG20" s="206" t="s">
        <v>278</v>
      </c>
      <c r="AH20" s="206"/>
      <c r="AI20" s="206"/>
      <c r="AJ20" s="206"/>
      <c r="AK20" s="206"/>
      <c r="AL20" s="206"/>
      <c r="AM20" s="206"/>
      <c r="AN20" s="206"/>
      <c r="AO20" s="206"/>
      <c r="AP20" s="206"/>
      <c r="AQ20" s="206"/>
      <c r="AR20" s="206"/>
      <c r="AS20" s="206"/>
      <c r="AT20" s="206"/>
      <c r="AU20" s="206"/>
      <c r="AV20" s="206"/>
      <c r="AW20" s="206"/>
      <c r="AX20" s="206"/>
      <c r="AY20" s="206"/>
      <c r="AZ20" s="206"/>
      <c r="BA20" s="206"/>
      <c r="BB20" s="206"/>
      <c r="BC20" s="206"/>
      <c r="BD20" s="206"/>
      <c r="BE20" s="206"/>
      <c r="BF20" s="206"/>
      <c r="BG20" s="206"/>
      <c r="BH20" s="206"/>
    </row>
    <row r="21" spans="1:60" outlineLevel="1" x14ac:dyDescent="0.25">
      <c r="A21" s="244">
        <v>8</v>
      </c>
      <c r="B21" s="245" t="s">
        <v>1539</v>
      </c>
      <c r="C21" s="255" t="s">
        <v>1540</v>
      </c>
      <c r="D21" s="246" t="s">
        <v>314</v>
      </c>
      <c r="E21" s="247">
        <v>590.29999999999995</v>
      </c>
      <c r="F21" s="248"/>
      <c r="G21" s="249">
        <f>ROUND(E21*F21,2)</f>
        <v>0</v>
      </c>
      <c r="H21" s="248"/>
      <c r="I21" s="249">
        <f>ROUND(E21*H21,2)</f>
        <v>0</v>
      </c>
      <c r="J21" s="248"/>
      <c r="K21" s="249">
        <f>ROUND(E21*J21,2)</f>
        <v>0</v>
      </c>
      <c r="L21" s="249">
        <v>21</v>
      </c>
      <c r="M21" s="249">
        <f>G21*(1+L21/100)</f>
        <v>0</v>
      </c>
      <c r="N21" s="249">
        <v>2.5999999999999998E-4</v>
      </c>
      <c r="O21" s="249">
        <f>ROUND(E21*N21,2)</f>
        <v>0.15</v>
      </c>
      <c r="P21" s="249">
        <v>0</v>
      </c>
      <c r="Q21" s="250">
        <f>ROUND(E21*P21,2)</f>
        <v>0</v>
      </c>
      <c r="R21" s="225"/>
      <c r="S21" s="225" t="s">
        <v>289</v>
      </c>
      <c r="T21" s="225" t="s">
        <v>277</v>
      </c>
      <c r="U21" s="225">
        <v>0</v>
      </c>
      <c r="V21" s="225">
        <f>ROUND(E21*U21,2)</f>
        <v>0</v>
      </c>
      <c r="W21" s="225"/>
      <c r="X21" s="206"/>
      <c r="Y21" s="206"/>
      <c r="Z21" s="206"/>
      <c r="AA21" s="206"/>
      <c r="AB21" s="206"/>
      <c r="AC21" s="206"/>
      <c r="AD21" s="206"/>
      <c r="AE21" s="206"/>
      <c r="AF21" s="206"/>
      <c r="AG21" s="206" t="s">
        <v>278</v>
      </c>
      <c r="AH21" s="206"/>
      <c r="AI21" s="206"/>
      <c r="AJ21" s="206"/>
      <c r="AK21" s="206"/>
      <c r="AL21" s="206"/>
      <c r="AM21" s="206"/>
      <c r="AN21" s="206"/>
      <c r="AO21" s="206"/>
      <c r="AP21" s="206"/>
      <c r="AQ21" s="206"/>
      <c r="AR21" s="206"/>
      <c r="AS21" s="206"/>
      <c r="AT21" s="206"/>
      <c r="AU21" s="206"/>
      <c r="AV21" s="206"/>
      <c r="AW21" s="206"/>
      <c r="AX21" s="206"/>
      <c r="AY21" s="206"/>
      <c r="AZ21" s="206"/>
      <c r="BA21" s="206"/>
      <c r="BB21" s="206"/>
      <c r="BC21" s="206"/>
      <c r="BD21" s="206"/>
      <c r="BE21" s="206"/>
      <c r="BF21" s="206"/>
      <c r="BG21" s="206"/>
      <c r="BH21" s="206"/>
    </row>
    <row r="22" spans="1:60" outlineLevel="1" x14ac:dyDescent="0.25">
      <c r="A22" s="244">
        <v>9</v>
      </c>
      <c r="B22" s="245" t="s">
        <v>1541</v>
      </c>
      <c r="C22" s="255" t="s">
        <v>1542</v>
      </c>
      <c r="D22" s="246" t="s">
        <v>314</v>
      </c>
      <c r="E22" s="247">
        <v>95.33</v>
      </c>
      <c r="F22" s="248"/>
      <c r="G22" s="249">
        <f>ROUND(E22*F22,2)</f>
        <v>0</v>
      </c>
      <c r="H22" s="248"/>
      <c r="I22" s="249">
        <f>ROUND(E22*H22,2)</f>
        <v>0</v>
      </c>
      <c r="J22" s="248"/>
      <c r="K22" s="249">
        <f>ROUND(E22*J22,2)</f>
        <v>0</v>
      </c>
      <c r="L22" s="249">
        <v>21</v>
      </c>
      <c r="M22" s="249">
        <f>G22*(1+L22/100)</f>
        <v>0</v>
      </c>
      <c r="N22" s="249">
        <v>0</v>
      </c>
      <c r="O22" s="249">
        <f>ROUND(E22*N22,2)</f>
        <v>0</v>
      </c>
      <c r="P22" s="249">
        <v>0</v>
      </c>
      <c r="Q22" s="250">
        <f>ROUND(E22*P22,2)</f>
        <v>0</v>
      </c>
      <c r="R22" s="225"/>
      <c r="S22" s="225" t="s">
        <v>289</v>
      </c>
      <c r="T22" s="225" t="s">
        <v>277</v>
      </c>
      <c r="U22" s="225">
        <v>0</v>
      </c>
      <c r="V22" s="225">
        <f>ROUND(E22*U22,2)</f>
        <v>0</v>
      </c>
      <c r="W22" s="225"/>
      <c r="X22" s="206"/>
      <c r="Y22" s="206"/>
      <c r="Z22" s="206"/>
      <c r="AA22" s="206"/>
      <c r="AB22" s="206"/>
      <c r="AC22" s="206"/>
      <c r="AD22" s="206"/>
      <c r="AE22" s="206"/>
      <c r="AF22" s="206"/>
      <c r="AG22" s="206" t="s">
        <v>278</v>
      </c>
      <c r="AH22" s="206"/>
      <c r="AI22" s="206"/>
      <c r="AJ22" s="206"/>
      <c r="AK22" s="206"/>
      <c r="AL22" s="206"/>
      <c r="AM22" s="206"/>
      <c r="AN22" s="206"/>
      <c r="AO22" s="206"/>
      <c r="AP22" s="206"/>
      <c r="AQ22" s="206"/>
      <c r="AR22" s="206"/>
      <c r="AS22" s="206"/>
      <c r="AT22" s="206"/>
      <c r="AU22" s="206"/>
      <c r="AV22" s="206"/>
      <c r="AW22" s="206"/>
      <c r="AX22" s="206"/>
      <c r="AY22" s="206"/>
      <c r="AZ22" s="206"/>
      <c r="BA22" s="206"/>
      <c r="BB22" s="206"/>
      <c r="BC22" s="206"/>
      <c r="BD22" s="206"/>
      <c r="BE22" s="206"/>
      <c r="BF22" s="206"/>
      <c r="BG22" s="206"/>
      <c r="BH22" s="206"/>
    </row>
    <row r="23" spans="1:60" outlineLevel="1" x14ac:dyDescent="0.25">
      <c r="A23" s="244">
        <v>10</v>
      </c>
      <c r="B23" s="245" t="s">
        <v>1543</v>
      </c>
      <c r="C23" s="255" t="s">
        <v>1544</v>
      </c>
      <c r="D23" s="246" t="s">
        <v>370</v>
      </c>
      <c r="E23" s="247">
        <v>44.1</v>
      </c>
      <c r="F23" s="248"/>
      <c r="G23" s="249">
        <f>ROUND(E23*F23,2)</f>
        <v>0</v>
      </c>
      <c r="H23" s="248"/>
      <c r="I23" s="249">
        <f>ROUND(E23*H23,2)</f>
        <v>0</v>
      </c>
      <c r="J23" s="248"/>
      <c r="K23" s="249">
        <f>ROUND(E23*J23,2)</f>
        <v>0</v>
      </c>
      <c r="L23" s="249">
        <v>21</v>
      </c>
      <c r="M23" s="249">
        <f>G23*(1+L23/100)</f>
        <v>0</v>
      </c>
      <c r="N23" s="249">
        <v>0</v>
      </c>
      <c r="O23" s="249">
        <f>ROUND(E23*N23,2)</f>
        <v>0</v>
      </c>
      <c r="P23" s="249">
        <v>0</v>
      </c>
      <c r="Q23" s="250">
        <f>ROUND(E23*P23,2)</f>
        <v>0</v>
      </c>
      <c r="R23" s="225"/>
      <c r="S23" s="225" t="s">
        <v>289</v>
      </c>
      <c r="T23" s="225" t="s">
        <v>277</v>
      </c>
      <c r="U23" s="225">
        <v>0</v>
      </c>
      <c r="V23" s="225">
        <f>ROUND(E23*U23,2)</f>
        <v>0</v>
      </c>
      <c r="W23" s="225"/>
      <c r="X23" s="206"/>
      <c r="Y23" s="206"/>
      <c r="Z23" s="206"/>
      <c r="AA23" s="206"/>
      <c r="AB23" s="206"/>
      <c r="AC23" s="206"/>
      <c r="AD23" s="206"/>
      <c r="AE23" s="206"/>
      <c r="AF23" s="206"/>
      <c r="AG23" s="206" t="s">
        <v>278</v>
      </c>
      <c r="AH23" s="206"/>
      <c r="AI23" s="206"/>
      <c r="AJ23" s="206"/>
      <c r="AK23" s="206"/>
      <c r="AL23" s="206"/>
      <c r="AM23" s="206"/>
      <c r="AN23" s="206"/>
      <c r="AO23" s="206"/>
      <c r="AP23" s="206"/>
      <c r="AQ23" s="206"/>
      <c r="AR23" s="206"/>
      <c r="AS23" s="206"/>
      <c r="AT23" s="206"/>
      <c r="AU23" s="206"/>
      <c r="AV23" s="206"/>
      <c r="AW23" s="206"/>
      <c r="AX23" s="206"/>
      <c r="AY23" s="206"/>
      <c r="AZ23" s="206"/>
      <c r="BA23" s="206"/>
      <c r="BB23" s="206"/>
      <c r="BC23" s="206"/>
      <c r="BD23" s="206"/>
      <c r="BE23" s="206"/>
      <c r="BF23" s="206"/>
      <c r="BG23" s="206"/>
      <c r="BH23" s="206"/>
    </row>
    <row r="24" spans="1:60" outlineLevel="1" x14ac:dyDescent="0.25">
      <c r="A24" s="244">
        <v>11</v>
      </c>
      <c r="B24" s="245" t="s">
        <v>1545</v>
      </c>
      <c r="C24" s="255" t="s">
        <v>1546</v>
      </c>
      <c r="D24" s="246" t="s">
        <v>314</v>
      </c>
      <c r="E24" s="247">
        <v>590.35</v>
      </c>
      <c r="F24" s="248"/>
      <c r="G24" s="249">
        <f>ROUND(E24*F24,2)</f>
        <v>0</v>
      </c>
      <c r="H24" s="248"/>
      <c r="I24" s="249">
        <f>ROUND(E24*H24,2)</f>
        <v>0</v>
      </c>
      <c r="J24" s="248"/>
      <c r="K24" s="249">
        <f>ROUND(E24*J24,2)</f>
        <v>0</v>
      </c>
      <c r="L24" s="249">
        <v>21</v>
      </c>
      <c r="M24" s="249">
        <f>G24*(1+L24/100)</f>
        <v>0</v>
      </c>
      <c r="N24" s="249">
        <v>0</v>
      </c>
      <c r="O24" s="249">
        <f>ROUND(E24*N24,2)</f>
        <v>0</v>
      </c>
      <c r="P24" s="249">
        <v>0</v>
      </c>
      <c r="Q24" s="250">
        <f>ROUND(E24*P24,2)</f>
        <v>0</v>
      </c>
      <c r="R24" s="225"/>
      <c r="S24" s="225" t="s">
        <v>289</v>
      </c>
      <c r="T24" s="225" t="s">
        <v>277</v>
      </c>
      <c r="U24" s="225">
        <v>0</v>
      </c>
      <c r="V24" s="225">
        <f>ROUND(E24*U24,2)</f>
        <v>0</v>
      </c>
      <c r="W24" s="225"/>
      <c r="X24" s="206"/>
      <c r="Y24" s="206"/>
      <c r="Z24" s="206"/>
      <c r="AA24" s="206"/>
      <c r="AB24" s="206"/>
      <c r="AC24" s="206"/>
      <c r="AD24" s="206"/>
      <c r="AE24" s="206"/>
      <c r="AF24" s="206"/>
      <c r="AG24" s="206" t="s">
        <v>278</v>
      </c>
      <c r="AH24" s="206"/>
      <c r="AI24" s="206"/>
      <c r="AJ24" s="206"/>
      <c r="AK24" s="206"/>
      <c r="AL24" s="206"/>
      <c r="AM24" s="206"/>
      <c r="AN24" s="206"/>
      <c r="AO24" s="206"/>
      <c r="AP24" s="206"/>
      <c r="AQ24" s="206"/>
      <c r="AR24" s="206"/>
      <c r="AS24" s="206"/>
      <c r="AT24" s="206"/>
      <c r="AU24" s="206"/>
      <c r="AV24" s="206"/>
      <c r="AW24" s="206"/>
      <c r="AX24" s="206"/>
      <c r="AY24" s="206"/>
      <c r="AZ24" s="206"/>
      <c r="BA24" s="206"/>
      <c r="BB24" s="206"/>
      <c r="BC24" s="206"/>
      <c r="BD24" s="206"/>
      <c r="BE24" s="206"/>
      <c r="BF24" s="206"/>
      <c r="BG24" s="206"/>
      <c r="BH24" s="206"/>
    </row>
    <row r="25" spans="1:60" x14ac:dyDescent="0.25">
      <c r="A25" s="231" t="s">
        <v>271</v>
      </c>
      <c r="B25" s="232" t="s">
        <v>152</v>
      </c>
      <c r="C25" s="252" t="s">
        <v>153</v>
      </c>
      <c r="D25" s="233"/>
      <c r="E25" s="234"/>
      <c r="F25" s="235"/>
      <c r="G25" s="235">
        <f>SUMIF(AG26:AG47,"&lt;&gt;NOR",G26:G47)</f>
        <v>0</v>
      </c>
      <c r="H25" s="235"/>
      <c r="I25" s="235">
        <f>SUM(I26:I47)</f>
        <v>0</v>
      </c>
      <c r="J25" s="235"/>
      <c r="K25" s="235">
        <f>SUM(K26:K47)</f>
        <v>0</v>
      </c>
      <c r="L25" s="235"/>
      <c r="M25" s="235">
        <f>SUM(M26:M47)</f>
        <v>0</v>
      </c>
      <c r="N25" s="235"/>
      <c r="O25" s="235">
        <f>SUM(O26:O47)</f>
        <v>23.52</v>
      </c>
      <c r="P25" s="235"/>
      <c r="Q25" s="236">
        <f>SUM(Q26:Q47)</f>
        <v>0</v>
      </c>
      <c r="R25" s="230"/>
      <c r="S25" s="230"/>
      <c r="T25" s="230"/>
      <c r="U25" s="230"/>
      <c r="V25" s="230">
        <f>SUM(V26:V47)</f>
        <v>255.5</v>
      </c>
      <c r="W25" s="230"/>
      <c r="AG25" t="s">
        <v>272</v>
      </c>
    </row>
    <row r="26" spans="1:60" outlineLevel="1" x14ac:dyDescent="0.25">
      <c r="A26" s="237">
        <v>12</v>
      </c>
      <c r="B26" s="238" t="s">
        <v>1547</v>
      </c>
      <c r="C26" s="253" t="s">
        <v>1548</v>
      </c>
      <c r="D26" s="239" t="s">
        <v>314</v>
      </c>
      <c r="E26" s="240">
        <v>684.98329999999999</v>
      </c>
      <c r="F26" s="241"/>
      <c r="G26" s="242">
        <f>ROUND(E26*F26,2)</f>
        <v>0</v>
      </c>
      <c r="H26" s="241"/>
      <c r="I26" s="242">
        <f>ROUND(E26*H26,2)</f>
        <v>0</v>
      </c>
      <c r="J26" s="241"/>
      <c r="K26" s="242">
        <f>ROUND(E26*J26,2)</f>
        <v>0</v>
      </c>
      <c r="L26" s="242">
        <v>21</v>
      </c>
      <c r="M26" s="242">
        <f>G26*(1+L26/100)</f>
        <v>0</v>
      </c>
      <c r="N26" s="242">
        <v>3.338E-2</v>
      </c>
      <c r="O26" s="242">
        <f>ROUND(E26*N26,2)</f>
        <v>22.86</v>
      </c>
      <c r="P26" s="242">
        <v>0</v>
      </c>
      <c r="Q26" s="243">
        <f>ROUND(E26*P26,2)</f>
        <v>0</v>
      </c>
      <c r="R26" s="225"/>
      <c r="S26" s="225" t="s">
        <v>276</v>
      </c>
      <c r="T26" s="225" t="s">
        <v>277</v>
      </c>
      <c r="U26" s="225">
        <v>0.17399999999999999</v>
      </c>
      <c r="V26" s="225">
        <f>ROUND(E26*U26,2)</f>
        <v>119.19</v>
      </c>
      <c r="W26" s="225"/>
      <c r="X26" s="206"/>
      <c r="Y26" s="206"/>
      <c r="Z26" s="206"/>
      <c r="AA26" s="206"/>
      <c r="AB26" s="206"/>
      <c r="AC26" s="206"/>
      <c r="AD26" s="206"/>
      <c r="AE26" s="206"/>
      <c r="AF26" s="206"/>
      <c r="AG26" s="206" t="s">
        <v>278</v>
      </c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</row>
    <row r="27" spans="1:60" outlineLevel="1" x14ac:dyDescent="0.25">
      <c r="A27" s="223"/>
      <c r="B27" s="224"/>
      <c r="C27" s="254" t="s">
        <v>1549</v>
      </c>
      <c r="D27" s="226"/>
      <c r="E27" s="227">
        <v>364.29430000000002</v>
      </c>
      <c r="F27" s="225"/>
      <c r="G27" s="225"/>
      <c r="H27" s="225"/>
      <c r="I27" s="225"/>
      <c r="J27" s="225"/>
      <c r="K27" s="225"/>
      <c r="L27" s="225"/>
      <c r="M27" s="225"/>
      <c r="N27" s="225"/>
      <c r="O27" s="225"/>
      <c r="P27" s="225"/>
      <c r="Q27" s="225"/>
      <c r="R27" s="225"/>
      <c r="S27" s="225"/>
      <c r="T27" s="225"/>
      <c r="U27" s="225"/>
      <c r="V27" s="225"/>
      <c r="W27" s="225"/>
      <c r="X27" s="206"/>
      <c r="Y27" s="206"/>
      <c r="Z27" s="206"/>
      <c r="AA27" s="206"/>
      <c r="AB27" s="206"/>
      <c r="AC27" s="206"/>
      <c r="AD27" s="206"/>
      <c r="AE27" s="206"/>
      <c r="AF27" s="206"/>
      <c r="AG27" s="206" t="s">
        <v>280</v>
      </c>
      <c r="AH27" s="206">
        <v>0</v>
      </c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</row>
    <row r="28" spans="1:60" outlineLevel="1" x14ac:dyDescent="0.25">
      <c r="A28" s="223"/>
      <c r="B28" s="224"/>
      <c r="C28" s="254" t="s">
        <v>1550</v>
      </c>
      <c r="D28" s="226"/>
      <c r="E28" s="227">
        <v>320.68900000000002</v>
      </c>
      <c r="F28" s="225"/>
      <c r="G28" s="225"/>
      <c r="H28" s="225"/>
      <c r="I28" s="225"/>
      <c r="J28" s="225"/>
      <c r="K28" s="225"/>
      <c r="L28" s="225"/>
      <c r="M28" s="225"/>
      <c r="N28" s="225"/>
      <c r="O28" s="225"/>
      <c r="P28" s="225"/>
      <c r="Q28" s="225"/>
      <c r="R28" s="225"/>
      <c r="S28" s="225"/>
      <c r="T28" s="225"/>
      <c r="U28" s="225"/>
      <c r="V28" s="225"/>
      <c r="W28" s="225"/>
      <c r="X28" s="206"/>
      <c r="Y28" s="206"/>
      <c r="Z28" s="206"/>
      <c r="AA28" s="206"/>
      <c r="AB28" s="206"/>
      <c r="AC28" s="206"/>
      <c r="AD28" s="206"/>
      <c r="AE28" s="206"/>
      <c r="AF28" s="206"/>
      <c r="AG28" s="206" t="s">
        <v>280</v>
      </c>
      <c r="AH28" s="206">
        <v>0</v>
      </c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</row>
    <row r="29" spans="1:60" outlineLevel="1" x14ac:dyDescent="0.25">
      <c r="A29" s="237">
        <v>13</v>
      </c>
      <c r="B29" s="238" t="s">
        <v>1551</v>
      </c>
      <c r="C29" s="253" t="s">
        <v>1552</v>
      </c>
      <c r="D29" s="239" t="s">
        <v>1553</v>
      </c>
      <c r="E29" s="240">
        <v>6849.8329999999996</v>
      </c>
      <c r="F29" s="241"/>
      <c r="G29" s="242">
        <f>ROUND(E29*F29,2)</f>
        <v>0</v>
      </c>
      <c r="H29" s="241"/>
      <c r="I29" s="242">
        <f>ROUND(E29*H29,2)</f>
        <v>0</v>
      </c>
      <c r="J29" s="241"/>
      <c r="K29" s="242">
        <f>ROUND(E29*J29,2)</f>
        <v>0</v>
      </c>
      <c r="L29" s="242">
        <v>21</v>
      </c>
      <c r="M29" s="242">
        <f>G29*(1+L29/100)</f>
        <v>0</v>
      </c>
      <c r="N29" s="242">
        <v>0</v>
      </c>
      <c r="O29" s="242">
        <f>ROUND(E29*N29,2)</f>
        <v>0</v>
      </c>
      <c r="P29" s="242">
        <v>0</v>
      </c>
      <c r="Q29" s="243">
        <f>ROUND(E29*P29,2)</f>
        <v>0</v>
      </c>
      <c r="R29" s="225"/>
      <c r="S29" s="225" t="s">
        <v>276</v>
      </c>
      <c r="T29" s="225" t="s">
        <v>277</v>
      </c>
      <c r="U29" s="225">
        <v>0</v>
      </c>
      <c r="V29" s="225">
        <f>ROUND(E29*U29,2)</f>
        <v>0</v>
      </c>
      <c r="W29" s="225"/>
      <c r="X29" s="206"/>
      <c r="Y29" s="206"/>
      <c r="Z29" s="206"/>
      <c r="AA29" s="206"/>
      <c r="AB29" s="206"/>
      <c r="AC29" s="206"/>
      <c r="AD29" s="206"/>
      <c r="AE29" s="206"/>
      <c r="AF29" s="206"/>
      <c r="AG29" s="206" t="s">
        <v>278</v>
      </c>
      <c r="AH29" s="206"/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6"/>
      <c r="AZ29" s="206"/>
      <c r="BA29" s="206"/>
      <c r="BB29" s="206"/>
      <c r="BC29" s="206"/>
      <c r="BD29" s="206"/>
      <c r="BE29" s="206"/>
      <c r="BF29" s="206"/>
      <c r="BG29" s="206"/>
      <c r="BH29" s="206"/>
    </row>
    <row r="30" spans="1:60" outlineLevel="1" x14ac:dyDescent="0.25">
      <c r="A30" s="223"/>
      <c r="B30" s="224"/>
      <c r="C30" s="254" t="s">
        <v>1554</v>
      </c>
      <c r="D30" s="226"/>
      <c r="E30" s="227"/>
      <c r="F30" s="225"/>
      <c r="G30" s="225"/>
      <c r="H30" s="225"/>
      <c r="I30" s="225"/>
      <c r="J30" s="225"/>
      <c r="K30" s="225"/>
      <c r="L30" s="225"/>
      <c r="M30" s="225"/>
      <c r="N30" s="225"/>
      <c r="O30" s="225"/>
      <c r="P30" s="225"/>
      <c r="Q30" s="225"/>
      <c r="R30" s="225"/>
      <c r="S30" s="225"/>
      <c r="T30" s="225"/>
      <c r="U30" s="225"/>
      <c r="V30" s="225"/>
      <c r="W30" s="225"/>
      <c r="X30" s="206"/>
      <c r="Y30" s="206"/>
      <c r="Z30" s="206"/>
      <c r="AA30" s="206"/>
      <c r="AB30" s="206"/>
      <c r="AC30" s="206"/>
      <c r="AD30" s="206"/>
      <c r="AE30" s="206"/>
      <c r="AF30" s="206"/>
      <c r="AG30" s="206" t="s">
        <v>280</v>
      </c>
      <c r="AH30" s="206">
        <v>0</v>
      </c>
      <c r="AI30" s="206"/>
      <c r="AJ30" s="206"/>
      <c r="AK30" s="206"/>
      <c r="AL30" s="206"/>
      <c r="AM30" s="206"/>
      <c r="AN30" s="206"/>
      <c r="AO30" s="206"/>
      <c r="AP30" s="206"/>
      <c r="AQ30" s="206"/>
      <c r="AR30" s="206"/>
      <c r="AS30" s="206"/>
      <c r="AT30" s="206"/>
      <c r="AU30" s="206"/>
      <c r="AV30" s="206"/>
      <c r="AW30" s="206"/>
      <c r="AX30" s="206"/>
      <c r="AY30" s="206"/>
      <c r="AZ30" s="206"/>
      <c r="BA30" s="206"/>
      <c r="BB30" s="206"/>
      <c r="BC30" s="206"/>
      <c r="BD30" s="206"/>
      <c r="BE30" s="206"/>
      <c r="BF30" s="206"/>
      <c r="BG30" s="206"/>
      <c r="BH30" s="206"/>
    </row>
    <row r="31" spans="1:60" outlineLevel="1" x14ac:dyDescent="0.25">
      <c r="A31" s="223"/>
      <c r="B31" s="224"/>
      <c r="C31" s="254" t="s">
        <v>1555</v>
      </c>
      <c r="D31" s="226"/>
      <c r="E31" s="227">
        <v>3642.9430000000002</v>
      </c>
      <c r="F31" s="225"/>
      <c r="G31" s="225"/>
      <c r="H31" s="225"/>
      <c r="I31" s="225"/>
      <c r="J31" s="225"/>
      <c r="K31" s="225"/>
      <c r="L31" s="225"/>
      <c r="M31" s="225"/>
      <c r="N31" s="225"/>
      <c r="O31" s="225"/>
      <c r="P31" s="225"/>
      <c r="Q31" s="225"/>
      <c r="R31" s="225"/>
      <c r="S31" s="225"/>
      <c r="T31" s="225"/>
      <c r="U31" s="225"/>
      <c r="V31" s="225"/>
      <c r="W31" s="225"/>
      <c r="X31" s="206"/>
      <c r="Y31" s="206"/>
      <c r="Z31" s="206"/>
      <c r="AA31" s="206"/>
      <c r="AB31" s="206"/>
      <c r="AC31" s="206"/>
      <c r="AD31" s="206"/>
      <c r="AE31" s="206"/>
      <c r="AF31" s="206"/>
      <c r="AG31" s="206" t="s">
        <v>280</v>
      </c>
      <c r="AH31" s="206">
        <v>0</v>
      </c>
      <c r="AI31" s="206"/>
      <c r="AJ31" s="206"/>
      <c r="AK31" s="206"/>
      <c r="AL31" s="206"/>
      <c r="AM31" s="206"/>
      <c r="AN31" s="206"/>
      <c r="AO31" s="206"/>
      <c r="AP31" s="206"/>
      <c r="AQ31" s="206"/>
      <c r="AR31" s="206"/>
      <c r="AS31" s="206"/>
      <c r="AT31" s="206"/>
      <c r="AU31" s="206"/>
      <c r="AV31" s="206"/>
      <c r="AW31" s="206"/>
      <c r="AX31" s="206"/>
      <c r="AY31" s="206"/>
      <c r="AZ31" s="206"/>
      <c r="BA31" s="206"/>
      <c r="BB31" s="206"/>
      <c r="BC31" s="206"/>
      <c r="BD31" s="206"/>
      <c r="BE31" s="206"/>
      <c r="BF31" s="206"/>
      <c r="BG31" s="206"/>
      <c r="BH31" s="206"/>
    </row>
    <row r="32" spans="1:60" outlineLevel="1" x14ac:dyDescent="0.25">
      <c r="A32" s="223"/>
      <c r="B32" s="224"/>
      <c r="C32" s="254" t="s">
        <v>1556</v>
      </c>
      <c r="D32" s="226"/>
      <c r="E32" s="227">
        <v>3206.89</v>
      </c>
      <c r="F32" s="225"/>
      <c r="G32" s="225"/>
      <c r="H32" s="225"/>
      <c r="I32" s="225"/>
      <c r="J32" s="225"/>
      <c r="K32" s="225"/>
      <c r="L32" s="225"/>
      <c r="M32" s="225"/>
      <c r="N32" s="225"/>
      <c r="O32" s="225"/>
      <c r="P32" s="225"/>
      <c r="Q32" s="225"/>
      <c r="R32" s="225"/>
      <c r="S32" s="225"/>
      <c r="T32" s="225"/>
      <c r="U32" s="225"/>
      <c r="V32" s="225"/>
      <c r="W32" s="225"/>
      <c r="X32" s="206"/>
      <c r="Y32" s="206"/>
      <c r="Z32" s="206"/>
      <c r="AA32" s="206"/>
      <c r="AB32" s="206"/>
      <c r="AC32" s="206"/>
      <c r="AD32" s="206"/>
      <c r="AE32" s="206"/>
      <c r="AF32" s="206"/>
      <c r="AG32" s="206" t="s">
        <v>280</v>
      </c>
      <c r="AH32" s="206">
        <v>0</v>
      </c>
      <c r="AI32" s="206"/>
      <c r="AJ32" s="206"/>
      <c r="AK32" s="206"/>
      <c r="AL32" s="206"/>
      <c r="AM32" s="206"/>
      <c r="AN32" s="206"/>
      <c r="AO32" s="206"/>
      <c r="AP32" s="206"/>
      <c r="AQ32" s="206"/>
      <c r="AR32" s="206"/>
      <c r="AS32" s="206"/>
      <c r="AT32" s="206"/>
      <c r="AU32" s="206"/>
      <c r="AV32" s="206"/>
      <c r="AW32" s="206"/>
      <c r="AX32" s="206"/>
      <c r="AY32" s="206"/>
      <c r="AZ32" s="206"/>
      <c r="BA32" s="206"/>
      <c r="BB32" s="206"/>
      <c r="BC32" s="206"/>
      <c r="BD32" s="206"/>
      <c r="BE32" s="206"/>
      <c r="BF32" s="206"/>
      <c r="BG32" s="206"/>
      <c r="BH32" s="206"/>
    </row>
    <row r="33" spans="1:60" outlineLevel="1" x14ac:dyDescent="0.25">
      <c r="A33" s="237">
        <v>14</v>
      </c>
      <c r="B33" s="238" t="s">
        <v>1557</v>
      </c>
      <c r="C33" s="253" t="s">
        <v>1558</v>
      </c>
      <c r="D33" s="239" t="s">
        <v>314</v>
      </c>
      <c r="E33" s="240">
        <v>684.98329999999999</v>
      </c>
      <c r="F33" s="241"/>
      <c r="G33" s="242">
        <f>ROUND(E33*F33,2)</f>
        <v>0</v>
      </c>
      <c r="H33" s="241"/>
      <c r="I33" s="242">
        <f>ROUND(E33*H33,2)</f>
        <v>0</v>
      </c>
      <c r="J33" s="241"/>
      <c r="K33" s="242">
        <f>ROUND(E33*J33,2)</f>
        <v>0</v>
      </c>
      <c r="L33" s="242">
        <v>21</v>
      </c>
      <c r="M33" s="242">
        <f>G33*(1+L33/100)</f>
        <v>0</v>
      </c>
      <c r="N33" s="242">
        <v>9.7000000000000005E-4</v>
      </c>
      <c r="O33" s="242">
        <f>ROUND(E33*N33,2)</f>
        <v>0.66</v>
      </c>
      <c r="P33" s="242">
        <v>0</v>
      </c>
      <c r="Q33" s="243">
        <f>ROUND(E33*P33,2)</f>
        <v>0</v>
      </c>
      <c r="R33" s="225"/>
      <c r="S33" s="225" t="s">
        <v>276</v>
      </c>
      <c r="T33" s="225" t="s">
        <v>277</v>
      </c>
      <c r="U33" s="225">
        <v>6.0000000000000001E-3</v>
      </c>
      <c r="V33" s="225">
        <f>ROUND(E33*U33,2)</f>
        <v>4.1100000000000003</v>
      </c>
      <c r="W33" s="225"/>
      <c r="X33" s="206"/>
      <c r="Y33" s="206"/>
      <c r="Z33" s="206"/>
      <c r="AA33" s="206"/>
      <c r="AB33" s="206"/>
      <c r="AC33" s="206"/>
      <c r="AD33" s="206"/>
      <c r="AE33" s="206"/>
      <c r="AF33" s="206"/>
      <c r="AG33" s="206" t="s">
        <v>278</v>
      </c>
      <c r="AH33" s="206"/>
      <c r="AI33" s="206"/>
      <c r="AJ33" s="206"/>
      <c r="AK33" s="206"/>
      <c r="AL33" s="206"/>
      <c r="AM33" s="206"/>
      <c r="AN33" s="206"/>
      <c r="AO33" s="206"/>
      <c r="AP33" s="206"/>
      <c r="AQ33" s="206"/>
      <c r="AR33" s="206"/>
      <c r="AS33" s="206"/>
      <c r="AT33" s="206"/>
      <c r="AU33" s="206"/>
      <c r="AV33" s="206"/>
      <c r="AW33" s="206"/>
      <c r="AX33" s="206"/>
      <c r="AY33" s="206"/>
      <c r="AZ33" s="206"/>
      <c r="BA33" s="206"/>
      <c r="BB33" s="206"/>
      <c r="BC33" s="206"/>
      <c r="BD33" s="206"/>
      <c r="BE33" s="206"/>
      <c r="BF33" s="206"/>
      <c r="BG33" s="206"/>
      <c r="BH33" s="206"/>
    </row>
    <row r="34" spans="1:60" outlineLevel="1" x14ac:dyDescent="0.25">
      <c r="A34" s="223"/>
      <c r="B34" s="224"/>
      <c r="C34" s="254" t="s">
        <v>1549</v>
      </c>
      <c r="D34" s="226"/>
      <c r="E34" s="227">
        <v>364.29430000000002</v>
      </c>
      <c r="F34" s="225"/>
      <c r="G34" s="225"/>
      <c r="H34" s="225"/>
      <c r="I34" s="225"/>
      <c r="J34" s="225"/>
      <c r="K34" s="225"/>
      <c r="L34" s="225"/>
      <c r="M34" s="225"/>
      <c r="N34" s="225"/>
      <c r="O34" s="225"/>
      <c r="P34" s="225"/>
      <c r="Q34" s="225"/>
      <c r="R34" s="225"/>
      <c r="S34" s="225"/>
      <c r="T34" s="225"/>
      <c r="U34" s="225"/>
      <c r="V34" s="225"/>
      <c r="W34" s="225"/>
      <c r="X34" s="206"/>
      <c r="Y34" s="206"/>
      <c r="Z34" s="206"/>
      <c r="AA34" s="206"/>
      <c r="AB34" s="206"/>
      <c r="AC34" s="206"/>
      <c r="AD34" s="206"/>
      <c r="AE34" s="206"/>
      <c r="AF34" s="206"/>
      <c r="AG34" s="206" t="s">
        <v>280</v>
      </c>
      <c r="AH34" s="206">
        <v>0</v>
      </c>
      <c r="AI34" s="206"/>
      <c r="AJ34" s="206"/>
      <c r="AK34" s="206"/>
      <c r="AL34" s="206"/>
      <c r="AM34" s="206"/>
      <c r="AN34" s="206"/>
      <c r="AO34" s="206"/>
      <c r="AP34" s="206"/>
      <c r="AQ34" s="206"/>
      <c r="AR34" s="206"/>
      <c r="AS34" s="206"/>
      <c r="AT34" s="206"/>
      <c r="AU34" s="206"/>
      <c r="AV34" s="206"/>
      <c r="AW34" s="206"/>
      <c r="AX34" s="206"/>
      <c r="AY34" s="206"/>
      <c r="AZ34" s="206"/>
      <c r="BA34" s="206"/>
      <c r="BB34" s="206"/>
      <c r="BC34" s="206"/>
      <c r="BD34" s="206"/>
      <c r="BE34" s="206"/>
      <c r="BF34" s="206"/>
      <c r="BG34" s="206"/>
      <c r="BH34" s="206"/>
    </row>
    <row r="35" spans="1:60" outlineLevel="1" x14ac:dyDescent="0.25">
      <c r="A35" s="223"/>
      <c r="B35" s="224"/>
      <c r="C35" s="254" t="s">
        <v>1550</v>
      </c>
      <c r="D35" s="226"/>
      <c r="E35" s="227">
        <v>320.68900000000002</v>
      </c>
      <c r="F35" s="225"/>
      <c r="G35" s="225"/>
      <c r="H35" s="225"/>
      <c r="I35" s="225"/>
      <c r="J35" s="225"/>
      <c r="K35" s="225"/>
      <c r="L35" s="225"/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06"/>
      <c r="Y35" s="206"/>
      <c r="Z35" s="206"/>
      <c r="AA35" s="206"/>
      <c r="AB35" s="206"/>
      <c r="AC35" s="206"/>
      <c r="AD35" s="206"/>
      <c r="AE35" s="206"/>
      <c r="AF35" s="206"/>
      <c r="AG35" s="206" t="s">
        <v>280</v>
      </c>
      <c r="AH35" s="206">
        <v>0</v>
      </c>
      <c r="AI35" s="206"/>
      <c r="AJ35" s="206"/>
      <c r="AK35" s="206"/>
      <c r="AL35" s="206"/>
      <c r="AM35" s="206"/>
      <c r="AN35" s="206"/>
      <c r="AO35" s="206"/>
      <c r="AP35" s="206"/>
      <c r="AQ35" s="206"/>
      <c r="AR35" s="206"/>
      <c r="AS35" s="206"/>
      <c r="AT35" s="206"/>
      <c r="AU35" s="206"/>
      <c r="AV35" s="206"/>
      <c r="AW35" s="206"/>
      <c r="AX35" s="206"/>
      <c r="AY35" s="206"/>
      <c r="AZ35" s="206"/>
      <c r="BA35" s="206"/>
      <c r="BB35" s="206"/>
      <c r="BC35" s="206"/>
      <c r="BD35" s="206"/>
      <c r="BE35" s="206"/>
      <c r="BF35" s="206"/>
      <c r="BG35" s="206"/>
      <c r="BH35" s="206"/>
    </row>
    <row r="36" spans="1:60" outlineLevel="1" x14ac:dyDescent="0.25">
      <c r="A36" s="237">
        <v>15</v>
      </c>
      <c r="B36" s="238" t="s">
        <v>1559</v>
      </c>
      <c r="C36" s="253" t="s">
        <v>1560</v>
      </c>
      <c r="D36" s="239" t="s">
        <v>314</v>
      </c>
      <c r="E36" s="240">
        <v>684.98329999999999</v>
      </c>
      <c r="F36" s="241"/>
      <c r="G36" s="242">
        <f>ROUND(E36*F36,2)</f>
        <v>0</v>
      </c>
      <c r="H36" s="241"/>
      <c r="I36" s="242">
        <f>ROUND(E36*H36,2)</f>
        <v>0</v>
      </c>
      <c r="J36" s="241"/>
      <c r="K36" s="242">
        <f>ROUND(E36*J36,2)</f>
        <v>0</v>
      </c>
      <c r="L36" s="242">
        <v>21</v>
      </c>
      <c r="M36" s="242">
        <f>G36*(1+L36/100)</f>
        <v>0</v>
      </c>
      <c r="N36" s="242">
        <v>0</v>
      </c>
      <c r="O36" s="242">
        <f>ROUND(E36*N36,2)</f>
        <v>0</v>
      </c>
      <c r="P36" s="242">
        <v>0</v>
      </c>
      <c r="Q36" s="243">
        <f>ROUND(E36*P36,2)</f>
        <v>0</v>
      </c>
      <c r="R36" s="225"/>
      <c r="S36" s="225" t="s">
        <v>276</v>
      </c>
      <c r="T36" s="225" t="s">
        <v>277</v>
      </c>
      <c r="U36" s="225">
        <v>0.129</v>
      </c>
      <c r="V36" s="225">
        <f>ROUND(E36*U36,2)</f>
        <v>88.36</v>
      </c>
      <c r="W36" s="225"/>
      <c r="X36" s="206"/>
      <c r="Y36" s="206"/>
      <c r="Z36" s="206"/>
      <c r="AA36" s="206"/>
      <c r="AB36" s="206"/>
      <c r="AC36" s="206"/>
      <c r="AD36" s="206"/>
      <c r="AE36" s="206"/>
      <c r="AF36" s="206"/>
      <c r="AG36" s="206" t="s">
        <v>278</v>
      </c>
      <c r="AH36" s="206"/>
      <c r="AI36" s="206"/>
      <c r="AJ36" s="206"/>
      <c r="AK36" s="206"/>
      <c r="AL36" s="206"/>
      <c r="AM36" s="206"/>
      <c r="AN36" s="206"/>
      <c r="AO36" s="206"/>
      <c r="AP36" s="206"/>
      <c r="AQ36" s="206"/>
      <c r="AR36" s="206"/>
      <c r="AS36" s="206"/>
      <c r="AT36" s="206"/>
      <c r="AU36" s="206"/>
      <c r="AV36" s="206"/>
      <c r="AW36" s="206"/>
      <c r="AX36" s="206"/>
      <c r="AY36" s="206"/>
      <c r="AZ36" s="206"/>
      <c r="BA36" s="206"/>
      <c r="BB36" s="206"/>
      <c r="BC36" s="206"/>
      <c r="BD36" s="206"/>
      <c r="BE36" s="206"/>
      <c r="BF36" s="206"/>
      <c r="BG36" s="206"/>
      <c r="BH36" s="206"/>
    </row>
    <row r="37" spans="1:60" outlineLevel="1" x14ac:dyDescent="0.25">
      <c r="A37" s="223"/>
      <c r="B37" s="224"/>
      <c r="C37" s="254" t="s">
        <v>1549</v>
      </c>
      <c r="D37" s="226"/>
      <c r="E37" s="227">
        <v>364.29430000000002</v>
      </c>
      <c r="F37" s="225"/>
      <c r="G37" s="225"/>
      <c r="H37" s="225"/>
      <c r="I37" s="225"/>
      <c r="J37" s="225"/>
      <c r="K37" s="225"/>
      <c r="L37" s="225"/>
      <c r="M37" s="225"/>
      <c r="N37" s="225"/>
      <c r="O37" s="225"/>
      <c r="P37" s="225"/>
      <c r="Q37" s="225"/>
      <c r="R37" s="225"/>
      <c r="S37" s="225"/>
      <c r="T37" s="225"/>
      <c r="U37" s="225"/>
      <c r="V37" s="225"/>
      <c r="W37" s="225"/>
      <c r="X37" s="206"/>
      <c r="Y37" s="206"/>
      <c r="Z37" s="206"/>
      <c r="AA37" s="206"/>
      <c r="AB37" s="206"/>
      <c r="AC37" s="206"/>
      <c r="AD37" s="206"/>
      <c r="AE37" s="206"/>
      <c r="AF37" s="206"/>
      <c r="AG37" s="206" t="s">
        <v>280</v>
      </c>
      <c r="AH37" s="206">
        <v>0</v>
      </c>
      <c r="AI37" s="206"/>
      <c r="AJ37" s="206"/>
      <c r="AK37" s="206"/>
      <c r="AL37" s="206"/>
      <c r="AM37" s="206"/>
      <c r="AN37" s="206"/>
      <c r="AO37" s="206"/>
      <c r="AP37" s="206"/>
      <c r="AQ37" s="206"/>
      <c r="AR37" s="206"/>
      <c r="AS37" s="206"/>
      <c r="AT37" s="206"/>
      <c r="AU37" s="206"/>
      <c r="AV37" s="206"/>
      <c r="AW37" s="206"/>
      <c r="AX37" s="206"/>
      <c r="AY37" s="206"/>
      <c r="AZ37" s="206"/>
      <c r="BA37" s="206"/>
      <c r="BB37" s="206"/>
      <c r="BC37" s="206"/>
      <c r="BD37" s="206"/>
      <c r="BE37" s="206"/>
      <c r="BF37" s="206"/>
      <c r="BG37" s="206"/>
      <c r="BH37" s="206"/>
    </row>
    <row r="38" spans="1:60" outlineLevel="1" x14ac:dyDescent="0.25">
      <c r="A38" s="223"/>
      <c r="B38" s="224"/>
      <c r="C38" s="254" t="s">
        <v>1550</v>
      </c>
      <c r="D38" s="226"/>
      <c r="E38" s="227">
        <v>320.68900000000002</v>
      </c>
      <c r="F38" s="225"/>
      <c r="G38" s="225"/>
      <c r="H38" s="225"/>
      <c r="I38" s="225"/>
      <c r="J38" s="225"/>
      <c r="K38" s="225"/>
      <c r="L38" s="225"/>
      <c r="M38" s="225"/>
      <c r="N38" s="225"/>
      <c r="O38" s="225"/>
      <c r="P38" s="225"/>
      <c r="Q38" s="225"/>
      <c r="R38" s="225"/>
      <c r="S38" s="225"/>
      <c r="T38" s="225"/>
      <c r="U38" s="225"/>
      <c r="V38" s="225"/>
      <c r="W38" s="225"/>
      <c r="X38" s="206"/>
      <c r="Y38" s="206"/>
      <c r="Z38" s="206"/>
      <c r="AA38" s="206"/>
      <c r="AB38" s="206"/>
      <c r="AC38" s="206"/>
      <c r="AD38" s="206"/>
      <c r="AE38" s="206"/>
      <c r="AF38" s="206"/>
      <c r="AG38" s="206" t="s">
        <v>280</v>
      </c>
      <c r="AH38" s="206">
        <v>0</v>
      </c>
      <c r="AI38" s="206"/>
      <c r="AJ38" s="206"/>
      <c r="AK38" s="206"/>
      <c r="AL38" s="206"/>
      <c r="AM38" s="206"/>
      <c r="AN38" s="206"/>
      <c r="AO38" s="206"/>
      <c r="AP38" s="206"/>
      <c r="AQ38" s="206"/>
      <c r="AR38" s="206"/>
      <c r="AS38" s="206"/>
      <c r="AT38" s="206"/>
      <c r="AU38" s="206"/>
      <c r="AV38" s="206"/>
      <c r="AW38" s="206"/>
      <c r="AX38" s="206"/>
      <c r="AY38" s="206"/>
      <c r="AZ38" s="206"/>
      <c r="BA38" s="206"/>
      <c r="BB38" s="206"/>
      <c r="BC38" s="206"/>
      <c r="BD38" s="206"/>
      <c r="BE38" s="206"/>
      <c r="BF38" s="206"/>
      <c r="BG38" s="206"/>
      <c r="BH38" s="206"/>
    </row>
    <row r="39" spans="1:60" outlineLevel="1" x14ac:dyDescent="0.25">
      <c r="A39" s="237">
        <v>16</v>
      </c>
      <c r="B39" s="238" t="s">
        <v>1561</v>
      </c>
      <c r="C39" s="253" t="s">
        <v>1562</v>
      </c>
      <c r="D39" s="239" t="s">
        <v>314</v>
      </c>
      <c r="E39" s="240">
        <v>684.98329999999999</v>
      </c>
      <c r="F39" s="241"/>
      <c r="G39" s="242">
        <f>ROUND(E39*F39,2)</f>
        <v>0</v>
      </c>
      <c r="H39" s="241"/>
      <c r="I39" s="242">
        <f>ROUND(E39*H39,2)</f>
        <v>0</v>
      </c>
      <c r="J39" s="241"/>
      <c r="K39" s="242">
        <f>ROUND(E39*J39,2)</f>
        <v>0</v>
      </c>
      <c r="L39" s="242">
        <v>21</v>
      </c>
      <c r="M39" s="242">
        <f>G39*(1+L39/100)</f>
        <v>0</v>
      </c>
      <c r="N39" s="242">
        <v>0</v>
      </c>
      <c r="O39" s="242">
        <f>ROUND(E39*N39,2)</f>
        <v>0</v>
      </c>
      <c r="P39" s="242">
        <v>0</v>
      </c>
      <c r="Q39" s="243">
        <f>ROUND(E39*P39,2)</f>
        <v>0</v>
      </c>
      <c r="R39" s="225"/>
      <c r="S39" s="225" t="s">
        <v>276</v>
      </c>
      <c r="T39" s="225" t="s">
        <v>277</v>
      </c>
      <c r="U39" s="225">
        <v>0.04</v>
      </c>
      <c r="V39" s="225">
        <f>ROUND(E39*U39,2)</f>
        <v>27.4</v>
      </c>
      <c r="W39" s="225"/>
      <c r="X39" s="206"/>
      <c r="Y39" s="206"/>
      <c r="Z39" s="206"/>
      <c r="AA39" s="206"/>
      <c r="AB39" s="206"/>
      <c r="AC39" s="206"/>
      <c r="AD39" s="206"/>
      <c r="AE39" s="206"/>
      <c r="AF39" s="206"/>
      <c r="AG39" s="206" t="s">
        <v>278</v>
      </c>
      <c r="AH39" s="206"/>
      <c r="AI39" s="206"/>
      <c r="AJ39" s="206"/>
      <c r="AK39" s="206"/>
      <c r="AL39" s="206"/>
      <c r="AM39" s="206"/>
      <c r="AN39" s="206"/>
      <c r="AO39" s="206"/>
      <c r="AP39" s="206"/>
      <c r="AQ39" s="206"/>
      <c r="AR39" s="206"/>
      <c r="AS39" s="206"/>
      <c r="AT39" s="206"/>
      <c r="AU39" s="206"/>
      <c r="AV39" s="206"/>
      <c r="AW39" s="206"/>
      <c r="AX39" s="206"/>
      <c r="AY39" s="206"/>
      <c r="AZ39" s="206"/>
      <c r="BA39" s="206"/>
      <c r="BB39" s="206"/>
      <c r="BC39" s="206"/>
      <c r="BD39" s="206"/>
      <c r="BE39" s="206"/>
      <c r="BF39" s="206"/>
      <c r="BG39" s="206"/>
      <c r="BH39" s="206"/>
    </row>
    <row r="40" spans="1:60" outlineLevel="1" x14ac:dyDescent="0.25">
      <c r="A40" s="223"/>
      <c r="B40" s="224"/>
      <c r="C40" s="254" t="s">
        <v>1549</v>
      </c>
      <c r="D40" s="226"/>
      <c r="E40" s="227">
        <v>364.29430000000002</v>
      </c>
      <c r="F40" s="225"/>
      <c r="G40" s="225"/>
      <c r="H40" s="225"/>
      <c r="I40" s="225"/>
      <c r="J40" s="225"/>
      <c r="K40" s="225"/>
      <c r="L40" s="225"/>
      <c r="M40" s="225"/>
      <c r="N40" s="225"/>
      <c r="O40" s="225"/>
      <c r="P40" s="225"/>
      <c r="Q40" s="225"/>
      <c r="R40" s="225"/>
      <c r="S40" s="225"/>
      <c r="T40" s="225"/>
      <c r="U40" s="225"/>
      <c r="V40" s="225"/>
      <c r="W40" s="225"/>
      <c r="X40" s="206"/>
      <c r="Y40" s="206"/>
      <c r="Z40" s="206"/>
      <c r="AA40" s="206"/>
      <c r="AB40" s="206"/>
      <c r="AC40" s="206"/>
      <c r="AD40" s="206"/>
      <c r="AE40" s="206"/>
      <c r="AF40" s="206"/>
      <c r="AG40" s="206" t="s">
        <v>280</v>
      </c>
      <c r="AH40" s="206">
        <v>0</v>
      </c>
      <c r="AI40" s="206"/>
      <c r="AJ40" s="206"/>
      <c r="AK40" s="206"/>
      <c r="AL40" s="206"/>
      <c r="AM40" s="206"/>
      <c r="AN40" s="206"/>
      <c r="AO40" s="206"/>
      <c r="AP40" s="206"/>
      <c r="AQ40" s="206"/>
      <c r="AR40" s="206"/>
      <c r="AS40" s="206"/>
      <c r="AT40" s="206"/>
      <c r="AU40" s="206"/>
      <c r="AV40" s="206"/>
      <c r="AW40" s="206"/>
      <c r="AX40" s="206"/>
      <c r="AY40" s="206"/>
      <c r="AZ40" s="206"/>
      <c r="BA40" s="206"/>
      <c r="BB40" s="206"/>
      <c r="BC40" s="206"/>
      <c r="BD40" s="206"/>
      <c r="BE40" s="206"/>
      <c r="BF40" s="206"/>
      <c r="BG40" s="206"/>
      <c r="BH40" s="206"/>
    </row>
    <row r="41" spans="1:60" outlineLevel="1" x14ac:dyDescent="0.25">
      <c r="A41" s="223"/>
      <c r="B41" s="224"/>
      <c r="C41" s="254" t="s">
        <v>1550</v>
      </c>
      <c r="D41" s="226"/>
      <c r="E41" s="227">
        <v>320.68900000000002</v>
      </c>
      <c r="F41" s="225"/>
      <c r="G41" s="225"/>
      <c r="H41" s="225"/>
      <c r="I41" s="225"/>
      <c r="J41" s="225"/>
      <c r="K41" s="225"/>
      <c r="L41" s="225"/>
      <c r="M41" s="225"/>
      <c r="N41" s="225"/>
      <c r="O41" s="225"/>
      <c r="P41" s="225"/>
      <c r="Q41" s="225"/>
      <c r="R41" s="225"/>
      <c r="S41" s="225"/>
      <c r="T41" s="225"/>
      <c r="U41" s="225"/>
      <c r="V41" s="225"/>
      <c r="W41" s="225"/>
      <c r="X41" s="206"/>
      <c r="Y41" s="206"/>
      <c r="Z41" s="206"/>
      <c r="AA41" s="206"/>
      <c r="AB41" s="206"/>
      <c r="AC41" s="206"/>
      <c r="AD41" s="206"/>
      <c r="AE41" s="206"/>
      <c r="AF41" s="206"/>
      <c r="AG41" s="206" t="s">
        <v>280</v>
      </c>
      <c r="AH41" s="206">
        <v>0</v>
      </c>
      <c r="AI41" s="206"/>
      <c r="AJ41" s="206"/>
      <c r="AK41" s="206"/>
      <c r="AL41" s="206"/>
      <c r="AM41" s="206"/>
      <c r="AN41" s="206"/>
      <c r="AO41" s="206"/>
      <c r="AP41" s="206"/>
      <c r="AQ41" s="206"/>
      <c r="AR41" s="206"/>
      <c r="AS41" s="206"/>
      <c r="AT41" s="206"/>
      <c r="AU41" s="206"/>
      <c r="AV41" s="206"/>
      <c r="AW41" s="206"/>
      <c r="AX41" s="206"/>
      <c r="AY41" s="206"/>
      <c r="AZ41" s="206"/>
      <c r="BA41" s="206"/>
      <c r="BB41" s="206"/>
      <c r="BC41" s="206"/>
      <c r="BD41" s="206"/>
      <c r="BE41" s="206"/>
      <c r="BF41" s="206"/>
      <c r="BG41" s="206"/>
      <c r="BH41" s="206"/>
    </row>
    <row r="42" spans="1:60" outlineLevel="1" x14ac:dyDescent="0.25">
      <c r="A42" s="237">
        <v>17</v>
      </c>
      <c r="B42" s="238" t="s">
        <v>1563</v>
      </c>
      <c r="C42" s="253" t="s">
        <v>1564</v>
      </c>
      <c r="D42" s="239" t="s">
        <v>314</v>
      </c>
      <c r="E42" s="240">
        <v>684.98329999999999</v>
      </c>
      <c r="F42" s="241"/>
      <c r="G42" s="242">
        <f>ROUND(E42*F42,2)</f>
        <v>0</v>
      </c>
      <c r="H42" s="241"/>
      <c r="I42" s="242">
        <f>ROUND(E42*H42,2)</f>
        <v>0</v>
      </c>
      <c r="J42" s="241"/>
      <c r="K42" s="242">
        <f>ROUND(E42*J42,2)</f>
        <v>0</v>
      </c>
      <c r="L42" s="242">
        <v>21</v>
      </c>
      <c r="M42" s="242">
        <f>G42*(1+L42/100)</f>
        <v>0</v>
      </c>
      <c r="N42" s="242">
        <v>0</v>
      </c>
      <c r="O42" s="242">
        <f>ROUND(E42*N42,2)</f>
        <v>0</v>
      </c>
      <c r="P42" s="242">
        <v>0</v>
      </c>
      <c r="Q42" s="243">
        <f>ROUND(E42*P42,2)</f>
        <v>0</v>
      </c>
      <c r="R42" s="225"/>
      <c r="S42" s="225" t="s">
        <v>276</v>
      </c>
      <c r="T42" s="225" t="s">
        <v>277</v>
      </c>
      <c r="U42" s="225">
        <v>0</v>
      </c>
      <c r="V42" s="225">
        <f>ROUND(E42*U42,2)</f>
        <v>0</v>
      </c>
      <c r="W42" s="225"/>
      <c r="X42" s="206"/>
      <c r="Y42" s="206"/>
      <c r="Z42" s="206"/>
      <c r="AA42" s="206"/>
      <c r="AB42" s="206"/>
      <c r="AC42" s="206"/>
      <c r="AD42" s="206"/>
      <c r="AE42" s="206"/>
      <c r="AF42" s="206"/>
      <c r="AG42" s="206" t="s">
        <v>278</v>
      </c>
      <c r="AH42" s="206"/>
      <c r="AI42" s="206"/>
      <c r="AJ42" s="206"/>
      <c r="AK42" s="206"/>
      <c r="AL42" s="206"/>
      <c r="AM42" s="206"/>
      <c r="AN42" s="206"/>
      <c r="AO42" s="206"/>
      <c r="AP42" s="206"/>
      <c r="AQ42" s="206"/>
      <c r="AR42" s="206"/>
      <c r="AS42" s="206"/>
      <c r="AT42" s="206"/>
      <c r="AU42" s="206"/>
      <c r="AV42" s="206"/>
      <c r="AW42" s="206"/>
      <c r="AX42" s="206"/>
      <c r="AY42" s="206"/>
      <c r="AZ42" s="206"/>
      <c r="BA42" s="206"/>
      <c r="BB42" s="206"/>
      <c r="BC42" s="206"/>
      <c r="BD42" s="206"/>
      <c r="BE42" s="206"/>
      <c r="BF42" s="206"/>
      <c r="BG42" s="206"/>
      <c r="BH42" s="206"/>
    </row>
    <row r="43" spans="1:60" outlineLevel="1" x14ac:dyDescent="0.25">
      <c r="A43" s="223"/>
      <c r="B43" s="224"/>
      <c r="C43" s="254" t="s">
        <v>1549</v>
      </c>
      <c r="D43" s="226"/>
      <c r="E43" s="227">
        <v>364.29430000000002</v>
      </c>
      <c r="F43" s="225"/>
      <c r="G43" s="225"/>
      <c r="H43" s="225"/>
      <c r="I43" s="225"/>
      <c r="J43" s="225"/>
      <c r="K43" s="225"/>
      <c r="L43" s="225"/>
      <c r="M43" s="225"/>
      <c r="N43" s="225"/>
      <c r="O43" s="225"/>
      <c r="P43" s="225"/>
      <c r="Q43" s="225"/>
      <c r="R43" s="225"/>
      <c r="S43" s="225"/>
      <c r="T43" s="225"/>
      <c r="U43" s="225"/>
      <c r="V43" s="225"/>
      <c r="W43" s="225"/>
      <c r="X43" s="206"/>
      <c r="Y43" s="206"/>
      <c r="Z43" s="206"/>
      <c r="AA43" s="206"/>
      <c r="AB43" s="206"/>
      <c r="AC43" s="206"/>
      <c r="AD43" s="206"/>
      <c r="AE43" s="206"/>
      <c r="AF43" s="206"/>
      <c r="AG43" s="206" t="s">
        <v>280</v>
      </c>
      <c r="AH43" s="206">
        <v>0</v>
      </c>
      <c r="AI43" s="206"/>
      <c r="AJ43" s="206"/>
      <c r="AK43" s="206"/>
      <c r="AL43" s="206"/>
      <c r="AM43" s="206"/>
      <c r="AN43" s="206"/>
      <c r="AO43" s="206"/>
      <c r="AP43" s="206"/>
      <c r="AQ43" s="206"/>
      <c r="AR43" s="206"/>
      <c r="AS43" s="206"/>
      <c r="AT43" s="206"/>
      <c r="AU43" s="206"/>
      <c r="AV43" s="206"/>
      <c r="AW43" s="206"/>
      <c r="AX43" s="206"/>
      <c r="AY43" s="206"/>
      <c r="AZ43" s="206"/>
      <c r="BA43" s="206"/>
      <c r="BB43" s="206"/>
      <c r="BC43" s="206"/>
      <c r="BD43" s="206"/>
      <c r="BE43" s="206"/>
      <c r="BF43" s="206"/>
      <c r="BG43" s="206"/>
      <c r="BH43" s="206"/>
    </row>
    <row r="44" spans="1:60" outlineLevel="1" x14ac:dyDescent="0.25">
      <c r="A44" s="223"/>
      <c r="B44" s="224"/>
      <c r="C44" s="254" t="s">
        <v>1550</v>
      </c>
      <c r="D44" s="226"/>
      <c r="E44" s="227">
        <v>320.68900000000002</v>
      </c>
      <c r="F44" s="225"/>
      <c r="G44" s="225"/>
      <c r="H44" s="225"/>
      <c r="I44" s="225"/>
      <c r="J44" s="225"/>
      <c r="K44" s="225"/>
      <c r="L44" s="225"/>
      <c r="M44" s="225"/>
      <c r="N44" s="225"/>
      <c r="O44" s="225"/>
      <c r="P44" s="225"/>
      <c r="Q44" s="225"/>
      <c r="R44" s="225"/>
      <c r="S44" s="225"/>
      <c r="T44" s="225"/>
      <c r="U44" s="225"/>
      <c r="V44" s="225"/>
      <c r="W44" s="225"/>
      <c r="X44" s="206"/>
      <c r="Y44" s="206"/>
      <c r="Z44" s="206"/>
      <c r="AA44" s="206"/>
      <c r="AB44" s="206"/>
      <c r="AC44" s="206"/>
      <c r="AD44" s="206"/>
      <c r="AE44" s="206"/>
      <c r="AF44" s="206"/>
      <c r="AG44" s="206" t="s">
        <v>280</v>
      </c>
      <c r="AH44" s="206">
        <v>0</v>
      </c>
      <c r="AI44" s="206"/>
      <c r="AJ44" s="206"/>
      <c r="AK44" s="206"/>
      <c r="AL44" s="206"/>
      <c r="AM44" s="206"/>
      <c r="AN44" s="206"/>
      <c r="AO44" s="206"/>
      <c r="AP44" s="206"/>
      <c r="AQ44" s="206"/>
      <c r="AR44" s="206"/>
      <c r="AS44" s="206"/>
      <c r="AT44" s="206"/>
      <c r="AU44" s="206"/>
      <c r="AV44" s="206"/>
      <c r="AW44" s="206"/>
      <c r="AX44" s="206"/>
      <c r="AY44" s="206"/>
      <c r="AZ44" s="206"/>
      <c r="BA44" s="206"/>
      <c r="BB44" s="206"/>
      <c r="BC44" s="206"/>
      <c r="BD44" s="206"/>
      <c r="BE44" s="206"/>
      <c r="BF44" s="206"/>
      <c r="BG44" s="206"/>
      <c r="BH44" s="206"/>
    </row>
    <row r="45" spans="1:60" outlineLevel="1" x14ac:dyDescent="0.25">
      <c r="A45" s="237">
        <v>18</v>
      </c>
      <c r="B45" s="238" t="s">
        <v>1565</v>
      </c>
      <c r="C45" s="253" t="s">
        <v>1566</v>
      </c>
      <c r="D45" s="239" t="s">
        <v>314</v>
      </c>
      <c r="E45" s="240">
        <v>684.98329999999999</v>
      </c>
      <c r="F45" s="241"/>
      <c r="G45" s="242">
        <f>ROUND(E45*F45,2)</f>
        <v>0</v>
      </c>
      <c r="H45" s="241"/>
      <c r="I45" s="242">
        <f>ROUND(E45*H45,2)</f>
        <v>0</v>
      </c>
      <c r="J45" s="241"/>
      <c r="K45" s="242">
        <f>ROUND(E45*J45,2)</f>
        <v>0</v>
      </c>
      <c r="L45" s="242">
        <v>21</v>
      </c>
      <c r="M45" s="242">
        <f>G45*(1+L45/100)</f>
        <v>0</v>
      </c>
      <c r="N45" s="242">
        <v>0</v>
      </c>
      <c r="O45" s="242">
        <f>ROUND(E45*N45,2)</f>
        <v>0</v>
      </c>
      <c r="P45" s="242">
        <v>0</v>
      </c>
      <c r="Q45" s="243">
        <f>ROUND(E45*P45,2)</f>
        <v>0</v>
      </c>
      <c r="R45" s="225"/>
      <c r="S45" s="225" t="s">
        <v>276</v>
      </c>
      <c r="T45" s="225" t="s">
        <v>277</v>
      </c>
      <c r="U45" s="225">
        <v>2.4E-2</v>
      </c>
      <c r="V45" s="225">
        <f>ROUND(E45*U45,2)</f>
        <v>16.440000000000001</v>
      </c>
      <c r="W45" s="225"/>
      <c r="X45" s="206"/>
      <c r="Y45" s="206"/>
      <c r="Z45" s="206"/>
      <c r="AA45" s="206"/>
      <c r="AB45" s="206"/>
      <c r="AC45" s="206"/>
      <c r="AD45" s="206"/>
      <c r="AE45" s="206"/>
      <c r="AF45" s="206"/>
      <c r="AG45" s="206" t="s">
        <v>278</v>
      </c>
      <c r="AH45" s="206"/>
      <c r="AI45" s="206"/>
      <c r="AJ45" s="206"/>
      <c r="AK45" s="206"/>
      <c r="AL45" s="206"/>
      <c r="AM45" s="206"/>
      <c r="AN45" s="206"/>
      <c r="AO45" s="206"/>
      <c r="AP45" s="206"/>
      <c r="AQ45" s="206"/>
      <c r="AR45" s="206"/>
      <c r="AS45" s="206"/>
      <c r="AT45" s="206"/>
      <c r="AU45" s="206"/>
      <c r="AV45" s="206"/>
      <c r="AW45" s="206"/>
      <c r="AX45" s="206"/>
      <c r="AY45" s="206"/>
      <c r="AZ45" s="206"/>
      <c r="BA45" s="206"/>
      <c r="BB45" s="206"/>
      <c r="BC45" s="206"/>
      <c r="BD45" s="206"/>
      <c r="BE45" s="206"/>
      <c r="BF45" s="206"/>
      <c r="BG45" s="206"/>
      <c r="BH45" s="206"/>
    </row>
    <row r="46" spans="1:60" outlineLevel="1" x14ac:dyDescent="0.25">
      <c r="A46" s="223"/>
      <c r="B46" s="224"/>
      <c r="C46" s="254" t="s">
        <v>1549</v>
      </c>
      <c r="D46" s="226"/>
      <c r="E46" s="227">
        <v>364.29430000000002</v>
      </c>
      <c r="F46" s="225"/>
      <c r="G46" s="225"/>
      <c r="H46" s="225"/>
      <c r="I46" s="225"/>
      <c r="J46" s="225"/>
      <c r="K46" s="225"/>
      <c r="L46" s="225"/>
      <c r="M46" s="225"/>
      <c r="N46" s="225"/>
      <c r="O46" s="225"/>
      <c r="P46" s="225"/>
      <c r="Q46" s="225"/>
      <c r="R46" s="225"/>
      <c r="S46" s="225"/>
      <c r="T46" s="225"/>
      <c r="U46" s="225"/>
      <c r="V46" s="225"/>
      <c r="W46" s="225"/>
      <c r="X46" s="206"/>
      <c r="Y46" s="206"/>
      <c r="Z46" s="206"/>
      <c r="AA46" s="206"/>
      <c r="AB46" s="206"/>
      <c r="AC46" s="206"/>
      <c r="AD46" s="206"/>
      <c r="AE46" s="206"/>
      <c r="AF46" s="206"/>
      <c r="AG46" s="206" t="s">
        <v>280</v>
      </c>
      <c r="AH46" s="206">
        <v>0</v>
      </c>
      <c r="AI46" s="206"/>
      <c r="AJ46" s="206"/>
      <c r="AK46" s="206"/>
      <c r="AL46" s="206"/>
      <c r="AM46" s="206"/>
      <c r="AN46" s="206"/>
      <c r="AO46" s="206"/>
      <c r="AP46" s="206"/>
      <c r="AQ46" s="206"/>
      <c r="AR46" s="206"/>
      <c r="AS46" s="206"/>
      <c r="AT46" s="206"/>
      <c r="AU46" s="206"/>
      <c r="AV46" s="206"/>
      <c r="AW46" s="206"/>
      <c r="AX46" s="206"/>
      <c r="AY46" s="206"/>
      <c r="AZ46" s="206"/>
      <c r="BA46" s="206"/>
      <c r="BB46" s="206"/>
      <c r="BC46" s="206"/>
      <c r="BD46" s="206"/>
      <c r="BE46" s="206"/>
      <c r="BF46" s="206"/>
      <c r="BG46" s="206"/>
      <c r="BH46" s="206"/>
    </row>
    <row r="47" spans="1:60" outlineLevel="1" x14ac:dyDescent="0.25">
      <c r="A47" s="223"/>
      <c r="B47" s="224"/>
      <c r="C47" s="254" t="s">
        <v>1550</v>
      </c>
      <c r="D47" s="226"/>
      <c r="E47" s="227">
        <v>320.68900000000002</v>
      </c>
      <c r="F47" s="225"/>
      <c r="G47" s="225"/>
      <c r="H47" s="225"/>
      <c r="I47" s="225"/>
      <c r="J47" s="225"/>
      <c r="K47" s="225"/>
      <c r="L47" s="225"/>
      <c r="M47" s="225"/>
      <c r="N47" s="225"/>
      <c r="O47" s="225"/>
      <c r="P47" s="225"/>
      <c r="Q47" s="225"/>
      <c r="R47" s="225"/>
      <c r="S47" s="225"/>
      <c r="T47" s="225"/>
      <c r="U47" s="225"/>
      <c r="V47" s="225"/>
      <c r="W47" s="225"/>
      <c r="X47" s="206"/>
      <c r="Y47" s="206"/>
      <c r="Z47" s="206"/>
      <c r="AA47" s="206"/>
      <c r="AB47" s="206"/>
      <c r="AC47" s="206"/>
      <c r="AD47" s="206"/>
      <c r="AE47" s="206"/>
      <c r="AF47" s="206"/>
      <c r="AG47" s="206" t="s">
        <v>280</v>
      </c>
      <c r="AH47" s="206">
        <v>0</v>
      </c>
      <c r="AI47" s="206"/>
      <c r="AJ47" s="206"/>
      <c r="AK47" s="206"/>
      <c r="AL47" s="206"/>
      <c r="AM47" s="206"/>
      <c r="AN47" s="206"/>
      <c r="AO47" s="206"/>
      <c r="AP47" s="206"/>
      <c r="AQ47" s="206"/>
      <c r="AR47" s="206"/>
      <c r="AS47" s="206"/>
      <c r="AT47" s="206"/>
      <c r="AU47" s="206"/>
      <c r="AV47" s="206"/>
      <c r="AW47" s="206"/>
      <c r="AX47" s="206"/>
      <c r="AY47" s="206"/>
      <c r="AZ47" s="206"/>
      <c r="BA47" s="206"/>
      <c r="BB47" s="206"/>
      <c r="BC47" s="206"/>
      <c r="BD47" s="206"/>
      <c r="BE47" s="206"/>
      <c r="BF47" s="206"/>
      <c r="BG47" s="206"/>
      <c r="BH47" s="206"/>
    </row>
    <row r="48" spans="1:60" x14ac:dyDescent="0.25">
      <c r="A48" s="231" t="s">
        <v>271</v>
      </c>
      <c r="B48" s="232" t="s">
        <v>156</v>
      </c>
      <c r="C48" s="252" t="s">
        <v>157</v>
      </c>
      <c r="D48" s="233"/>
      <c r="E48" s="234"/>
      <c r="F48" s="235"/>
      <c r="G48" s="235">
        <f>SUMIF(AG49:AG49,"&lt;&gt;NOR",G49:G49)</f>
        <v>0</v>
      </c>
      <c r="H48" s="235"/>
      <c r="I48" s="235">
        <f>SUM(I49:I49)</f>
        <v>0</v>
      </c>
      <c r="J48" s="235"/>
      <c r="K48" s="235">
        <f>SUM(K49:K49)</f>
        <v>0</v>
      </c>
      <c r="L48" s="235"/>
      <c r="M48" s="235">
        <f>SUM(M49:M49)</f>
        <v>0</v>
      </c>
      <c r="N48" s="235"/>
      <c r="O48" s="235">
        <f>SUM(O49:O49)</f>
        <v>0</v>
      </c>
      <c r="P48" s="235"/>
      <c r="Q48" s="236">
        <f>SUM(Q49:Q49)</f>
        <v>9.4499999999999993</v>
      </c>
      <c r="R48" s="230"/>
      <c r="S48" s="230"/>
      <c r="T48" s="230"/>
      <c r="U48" s="230"/>
      <c r="V48" s="230">
        <f>SUM(V49:V49)</f>
        <v>35.42</v>
      </c>
      <c r="W48" s="230"/>
      <c r="AG48" t="s">
        <v>272</v>
      </c>
    </row>
    <row r="49" spans="1:60" outlineLevel="1" x14ac:dyDescent="0.25">
      <c r="A49" s="244">
        <v>19</v>
      </c>
      <c r="B49" s="245" t="s">
        <v>1567</v>
      </c>
      <c r="C49" s="255" t="s">
        <v>1568</v>
      </c>
      <c r="D49" s="246" t="s">
        <v>314</v>
      </c>
      <c r="E49" s="247">
        <v>590.35</v>
      </c>
      <c r="F49" s="248"/>
      <c r="G49" s="249">
        <f>ROUND(E49*F49,2)</f>
        <v>0</v>
      </c>
      <c r="H49" s="248"/>
      <c r="I49" s="249">
        <f>ROUND(E49*H49,2)</f>
        <v>0</v>
      </c>
      <c r="J49" s="248"/>
      <c r="K49" s="249">
        <f>ROUND(E49*J49,2)</f>
        <v>0</v>
      </c>
      <c r="L49" s="249">
        <v>21</v>
      </c>
      <c r="M49" s="249">
        <f>G49*(1+L49/100)</f>
        <v>0</v>
      </c>
      <c r="N49" s="249">
        <v>0</v>
      </c>
      <c r="O49" s="249">
        <f>ROUND(E49*N49,2)</f>
        <v>0</v>
      </c>
      <c r="P49" s="249">
        <v>1.6E-2</v>
      </c>
      <c r="Q49" s="250">
        <f>ROUND(E49*P49,2)</f>
        <v>9.4499999999999993</v>
      </c>
      <c r="R49" s="225"/>
      <c r="S49" s="225" t="s">
        <v>276</v>
      </c>
      <c r="T49" s="225" t="s">
        <v>277</v>
      </c>
      <c r="U49" s="225">
        <v>0.06</v>
      </c>
      <c r="V49" s="225">
        <f>ROUND(E49*U49,2)</f>
        <v>35.42</v>
      </c>
      <c r="W49" s="225"/>
      <c r="X49" s="206"/>
      <c r="Y49" s="206"/>
      <c r="Z49" s="206"/>
      <c r="AA49" s="206"/>
      <c r="AB49" s="206"/>
      <c r="AC49" s="206"/>
      <c r="AD49" s="206"/>
      <c r="AE49" s="206"/>
      <c r="AF49" s="206"/>
      <c r="AG49" s="206" t="s">
        <v>278</v>
      </c>
      <c r="AH49" s="206"/>
      <c r="AI49" s="206"/>
      <c r="AJ49" s="206"/>
      <c r="AK49" s="206"/>
      <c r="AL49" s="206"/>
      <c r="AM49" s="206"/>
      <c r="AN49" s="206"/>
      <c r="AO49" s="206"/>
      <c r="AP49" s="206"/>
      <c r="AQ49" s="206"/>
      <c r="AR49" s="206"/>
      <c r="AS49" s="206"/>
      <c r="AT49" s="206"/>
      <c r="AU49" s="206"/>
      <c r="AV49" s="206"/>
      <c r="AW49" s="206"/>
      <c r="AX49" s="206"/>
      <c r="AY49" s="206"/>
      <c r="AZ49" s="206"/>
      <c r="BA49" s="206"/>
      <c r="BB49" s="206"/>
      <c r="BC49" s="206"/>
      <c r="BD49" s="206"/>
      <c r="BE49" s="206"/>
      <c r="BF49" s="206"/>
      <c r="BG49" s="206"/>
      <c r="BH49" s="206"/>
    </row>
    <row r="50" spans="1:60" x14ac:dyDescent="0.25">
      <c r="A50" s="231" t="s">
        <v>271</v>
      </c>
      <c r="B50" s="232" t="s">
        <v>160</v>
      </c>
      <c r="C50" s="252" t="s">
        <v>161</v>
      </c>
      <c r="D50" s="233"/>
      <c r="E50" s="234"/>
      <c r="F50" s="235"/>
      <c r="G50" s="235">
        <f>SUMIF(AG51:AG51,"&lt;&gt;NOR",G51:G51)</f>
        <v>0</v>
      </c>
      <c r="H50" s="235"/>
      <c r="I50" s="235">
        <f>SUM(I51:I51)</f>
        <v>0</v>
      </c>
      <c r="J50" s="235"/>
      <c r="K50" s="235">
        <f>SUM(K51:K51)</f>
        <v>0</v>
      </c>
      <c r="L50" s="235"/>
      <c r="M50" s="235">
        <f>SUM(M51:M51)</f>
        <v>0</v>
      </c>
      <c r="N50" s="235"/>
      <c r="O50" s="235">
        <f>SUM(O51:O51)</f>
        <v>0</v>
      </c>
      <c r="P50" s="235"/>
      <c r="Q50" s="236">
        <f>SUM(Q51:Q51)</f>
        <v>0</v>
      </c>
      <c r="R50" s="230"/>
      <c r="S50" s="230"/>
      <c r="T50" s="230"/>
      <c r="U50" s="230"/>
      <c r="V50" s="230">
        <f>SUM(V51:V51)</f>
        <v>94.59</v>
      </c>
      <c r="W50" s="230"/>
      <c r="AG50" t="s">
        <v>272</v>
      </c>
    </row>
    <row r="51" spans="1:60" outlineLevel="1" x14ac:dyDescent="0.25">
      <c r="A51" s="244">
        <v>20</v>
      </c>
      <c r="B51" s="245" t="s">
        <v>586</v>
      </c>
      <c r="C51" s="255" t="s">
        <v>587</v>
      </c>
      <c r="D51" s="246" t="s">
        <v>320</v>
      </c>
      <c r="E51" s="247">
        <v>49.99691</v>
      </c>
      <c r="F51" s="248"/>
      <c r="G51" s="249">
        <f>ROUND(E51*F51,2)</f>
        <v>0</v>
      </c>
      <c r="H51" s="248"/>
      <c r="I51" s="249">
        <f>ROUND(E51*H51,2)</f>
        <v>0</v>
      </c>
      <c r="J51" s="248"/>
      <c r="K51" s="249">
        <f>ROUND(E51*J51,2)</f>
        <v>0</v>
      </c>
      <c r="L51" s="249">
        <v>21</v>
      </c>
      <c r="M51" s="249">
        <f>G51*(1+L51/100)</f>
        <v>0</v>
      </c>
      <c r="N51" s="249">
        <v>0</v>
      </c>
      <c r="O51" s="249">
        <f>ROUND(E51*N51,2)</f>
        <v>0</v>
      </c>
      <c r="P51" s="249">
        <v>0</v>
      </c>
      <c r="Q51" s="250">
        <f>ROUND(E51*P51,2)</f>
        <v>0</v>
      </c>
      <c r="R51" s="225"/>
      <c r="S51" s="225" t="s">
        <v>276</v>
      </c>
      <c r="T51" s="225" t="s">
        <v>277</v>
      </c>
      <c r="U51" s="225">
        <v>1.8919999999999999</v>
      </c>
      <c r="V51" s="225">
        <f>ROUND(E51*U51,2)</f>
        <v>94.59</v>
      </c>
      <c r="W51" s="225"/>
      <c r="X51" s="206"/>
      <c r="Y51" s="206"/>
      <c r="Z51" s="206"/>
      <c r="AA51" s="206"/>
      <c r="AB51" s="206"/>
      <c r="AC51" s="206"/>
      <c r="AD51" s="206"/>
      <c r="AE51" s="206"/>
      <c r="AF51" s="206"/>
      <c r="AG51" s="206" t="s">
        <v>455</v>
      </c>
      <c r="AH51" s="206"/>
      <c r="AI51" s="206"/>
      <c r="AJ51" s="206"/>
      <c r="AK51" s="206"/>
      <c r="AL51" s="206"/>
      <c r="AM51" s="206"/>
      <c r="AN51" s="206"/>
      <c r="AO51" s="206"/>
      <c r="AP51" s="206"/>
      <c r="AQ51" s="206"/>
      <c r="AR51" s="206"/>
      <c r="AS51" s="206"/>
      <c r="AT51" s="206"/>
      <c r="AU51" s="206"/>
      <c r="AV51" s="206"/>
      <c r="AW51" s="206"/>
      <c r="AX51" s="206"/>
      <c r="AY51" s="206"/>
      <c r="AZ51" s="206"/>
      <c r="BA51" s="206"/>
      <c r="BB51" s="206"/>
      <c r="BC51" s="206"/>
      <c r="BD51" s="206"/>
      <c r="BE51" s="206"/>
      <c r="BF51" s="206"/>
      <c r="BG51" s="206"/>
      <c r="BH51" s="206"/>
    </row>
    <row r="52" spans="1:60" x14ac:dyDescent="0.25">
      <c r="A52" s="231" t="s">
        <v>271</v>
      </c>
      <c r="B52" s="232" t="s">
        <v>242</v>
      </c>
      <c r="C52" s="252" t="s">
        <v>243</v>
      </c>
      <c r="D52" s="233"/>
      <c r="E52" s="234"/>
      <c r="F52" s="235"/>
      <c r="G52" s="235">
        <f>SUMIF(AG53:AG60,"&lt;&gt;NOR",G53:G60)</f>
        <v>0</v>
      </c>
      <c r="H52" s="235"/>
      <c r="I52" s="235">
        <f>SUM(I53:I60)</f>
        <v>0</v>
      </c>
      <c r="J52" s="235"/>
      <c r="K52" s="235">
        <f>SUM(K53:K60)</f>
        <v>0</v>
      </c>
      <c r="L52" s="235"/>
      <c r="M52" s="235">
        <f>SUM(M53:M60)</f>
        <v>0</v>
      </c>
      <c r="N52" s="235"/>
      <c r="O52" s="235">
        <f>SUM(O53:O60)</f>
        <v>0</v>
      </c>
      <c r="P52" s="235"/>
      <c r="Q52" s="236">
        <f>SUM(Q53:Q60)</f>
        <v>0</v>
      </c>
      <c r="R52" s="230"/>
      <c r="S52" s="230"/>
      <c r="T52" s="230"/>
      <c r="U52" s="230"/>
      <c r="V52" s="230">
        <f>SUM(V53:V60)</f>
        <v>30.77</v>
      </c>
      <c r="W52" s="230"/>
      <c r="AG52" t="s">
        <v>272</v>
      </c>
    </row>
    <row r="53" spans="1:60" outlineLevel="1" x14ac:dyDescent="0.25">
      <c r="A53" s="244">
        <v>21</v>
      </c>
      <c r="B53" s="245" t="s">
        <v>1569</v>
      </c>
      <c r="C53" s="255" t="s">
        <v>1570</v>
      </c>
      <c r="D53" s="246" t="s">
        <v>320</v>
      </c>
      <c r="E53" s="247">
        <v>9.4456000000000007</v>
      </c>
      <c r="F53" s="248"/>
      <c r="G53" s="249">
        <f>ROUND(E53*F53,2)</f>
        <v>0</v>
      </c>
      <c r="H53" s="248"/>
      <c r="I53" s="249">
        <f>ROUND(E53*H53,2)</f>
        <v>0</v>
      </c>
      <c r="J53" s="248"/>
      <c r="K53" s="249">
        <f>ROUND(E53*J53,2)</f>
        <v>0</v>
      </c>
      <c r="L53" s="249">
        <v>21</v>
      </c>
      <c r="M53" s="249">
        <f>G53*(1+L53/100)</f>
        <v>0</v>
      </c>
      <c r="N53" s="249">
        <v>0</v>
      </c>
      <c r="O53" s="249">
        <f>ROUND(E53*N53,2)</f>
        <v>0</v>
      </c>
      <c r="P53" s="249">
        <v>0</v>
      </c>
      <c r="Q53" s="250">
        <f>ROUND(E53*P53,2)</f>
        <v>0</v>
      </c>
      <c r="R53" s="225"/>
      <c r="S53" s="225" t="s">
        <v>276</v>
      </c>
      <c r="T53" s="225" t="s">
        <v>277</v>
      </c>
      <c r="U53" s="225">
        <v>0.749</v>
      </c>
      <c r="V53" s="225">
        <f>ROUND(E53*U53,2)</f>
        <v>7.07</v>
      </c>
      <c r="W53" s="225"/>
      <c r="X53" s="206"/>
      <c r="Y53" s="206"/>
      <c r="Z53" s="206"/>
      <c r="AA53" s="206"/>
      <c r="AB53" s="206"/>
      <c r="AC53" s="206"/>
      <c r="AD53" s="206"/>
      <c r="AE53" s="206"/>
      <c r="AF53" s="206"/>
      <c r="AG53" s="206" t="s">
        <v>455</v>
      </c>
      <c r="AH53" s="206"/>
      <c r="AI53" s="206"/>
      <c r="AJ53" s="206"/>
      <c r="AK53" s="206"/>
      <c r="AL53" s="206"/>
      <c r="AM53" s="206"/>
      <c r="AN53" s="206"/>
      <c r="AO53" s="206"/>
      <c r="AP53" s="206"/>
      <c r="AQ53" s="206"/>
      <c r="AR53" s="206"/>
      <c r="AS53" s="206"/>
      <c r="AT53" s="206"/>
      <c r="AU53" s="206"/>
      <c r="AV53" s="206"/>
      <c r="AW53" s="206"/>
      <c r="AX53" s="206"/>
      <c r="AY53" s="206"/>
      <c r="AZ53" s="206"/>
      <c r="BA53" s="206"/>
      <c r="BB53" s="206"/>
      <c r="BC53" s="206"/>
      <c r="BD53" s="206"/>
      <c r="BE53" s="206"/>
      <c r="BF53" s="206"/>
      <c r="BG53" s="206"/>
      <c r="BH53" s="206"/>
    </row>
    <row r="54" spans="1:60" outlineLevel="1" x14ac:dyDescent="0.25">
      <c r="A54" s="244">
        <v>22</v>
      </c>
      <c r="B54" s="245" t="s">
        <v>1571</v>
      </c>
      <c r="C54" s="255" t="s">
        <v>1572</v>
      </c>
      <c r="D54" s="246" t="s">
        <v>320</v>
      </c>
      <c r="E54" s="247">
        <v>9.4456000000000007</v>
      </c>
      <c r="F54" s="248"/>
      <c r="G54" s="249">
        <f>ROUND(E54*F54,2)</f>
        <v>0</v>
      </c>
      <c r="H54" s="248"/>
      <c r="I54" s="249">
        <f>ROUND(E54*H54,2)</f>
        <v>0</v>
      </c>
      <c r="J54" s="248"/>
      <c r="K54" s="249">
        <f>ROUND(E54*J54,2)</f>
        <v>0</v>
      </c>
      <c r="L54" s="249">
        <v>21</v>
      </c>
      <c r="M54" s="249">
        <f>G54*(1+L54/100)</f>
        <v>0</v>
      </c>
      <c r="N54" s="249">
        <v>0</v>
      </c>
      <c r="O54" s="249">
        <f>ROUND(E54*N54,2)</f>
        <v>0</v>
      </c>
      <c r="P54" s="249">
        <v>0</v>
      </c>
      <c r="Q54" s="250">
        <f>ROUND(E54*P54,2)</f>
        <v>0</v>
      </c>
      <c r="R54" s="225"/>
      <c r="S54" s="225" t="s">
        <v>276</v>
      </c>
      <c r="T54" s="225" t="s">
        <v>277</v>
      </c>
      <c r="U54" s="225">
        <v>0.03</v>
      </c>
      <c r="V54" s="225">
        <f>ROUND(E54*U54,2)</f>
        <v>0.28000000000000003</v>
      </c>
      <c r="W54" s="225"/>
      <c r="X54" s="206"/>
      <c r="Y54" s="206"/>
      <c r="Z54" s="206"/>
      <c r="AA54" s="206"/>
      <c r="AB54" s="206"/>
      <c r="AC54" s="206"/>
      <c r="AD54" s="206"/>
      <c r="AE54" s="206"/>
      <c r="AF54" s="206"/>
      <c r="AG54" s="206" t="s">
        <v>455</v>
      </c>
      <c r="AH54" s="206"/>
      <c r="AI54" s="206"/>
      <c r="AJ54" s="206"/>
      <c r="AK54" s="206"/>
      <c r="AL54" s="206"/>
      <c r="AM54" s="206"/>
      <c r="AN54" s="206"/>
      <c r="AO54" s="206"/>
      <c r="AP54" s="206"/>
      <c r="AQ54" s="206"/>
      <c r="AR54" s="206"/>
      <c r="AS54" s="206"/>
      <c r="AT54" s="206"/>
      <c r="AU54" s="206"/>
      <c r="AV54" s="206"/>
      <c r="AW54" s="206"/>
      <c r="AX54" s="206"/>
      <c r="AY54" s="206"/>
      <c r="AZ54" s="206"/>
      <c r="BA54" s="206"/>
      <c r="BB54" s="206"/>
      <c r="BC54" s="206"/>
      <c r="BD54" s="206"/>
      <c r="BE54" s="206"/>
      <c r="BF54" s="206"/>
      <c r="BG54" s="206"/>
      <c r="BH54" s="206"/>
    </row>
    <row r="55" spans="1:60" outlineLevel="1" x14ac:dyDescent="0.25">
      <c r="A55" s="244">
        <v>23</v>
      </c>
      <c r="B55" s="245" t="s">
        <v>886</v>
      </c>
      <c r="C55" s="255" t="s">
        <v>887</v>
      </c>
      <c r="D55" s="246" t="s">
        <v>320</v>
      </c>
      <c r="E55" s="247">
        <v>9.4456000000000007</v>
      </c>
      <c r="F55" s="248"/>
      <c r="G55" s="249">
        <f>ROUND(E55*F55,2)</f>
        <v>0</v>
      </c>
      <c r="H55" s="248"/>
      <c r="I55" s="249">
        <f>ROUND(E55*H55,2)</f>
        <v>0</v>
      </c>
      <c r="J55" s="248"/>
      <c r="K55" s="249">
        <f>ROUND(E55*J55,2)</f>
        <v>0</v>
      </c>
      <c r="L55" s="249">
        <v>21</v>
      </c>
      <c r="M55" s="249">
        <f>G55*(1+L55/100)</f>
        <v>0</v>
      </c>
      <c r="N55" s="249">
        <v>0</v>
      </c>
      <c r="O55" s="249">
        <f>ROUND(E55*N55,2)</f>
        <v>0</v>
      </c>
      <c r="P55" s="249">
        <v>0</v>
      </c>
      <c r="Q55" s="250">
        <f>ROUND(E55*P55,2)</f>
        <v>0</v>
      </c>
      <c r="R55" s="225"/>
      <c r="S55" s="225" t="s">
        <v>276</v>
      </c>
      <c r="T55" s="225" t="s">
        <v>277</v>
      </c>
      <c r="U55" s="225">
        <v>0.63800000000000001</v>
      </c>
      <c r="V55" s="225">
        <f>ROUND(E55*U55,2)</f>
        <v>6.03</v>
      </c>
      <c r="W55" s="225"/>
      <c r="X55" s="206"/>
      <c r="Y55" s="206"/>
      <c r="Z55" s="206"/>
      <c r="AA55" s="206"/>
      <c r="AB55" s="206"/>
      <c r="AC55" s="206"/>
      <c r="AD55" s="206"/>
      <c r="AE55" s="206"/>
      <c r="AF55" s="206"/>
      <c r="AG55" s="206" t="s">
        <v>455</v>
      </c>
      <c r="AH55" s="206"/>
      <c r="AI55" s="206"/>
      <c r="AJ55" s="206"/>
      <c r="AK55" s="206"/>
      <c r="AL55" s="206"/>
      <c r="AM55" s="206"/>
      <c r="AN55" s="206"/>
      <c r="AO55" s="206"/>
      <c r="AP55" s="206"/>
      <c r="AQ55" s="206"/>
      <c r="AR55" s="206"/>
      <c r="AS55" s="206"/>
      <c r="AT55" s="206"/>
      <c r="AU55" s="206"/>
      <c r="AV55" s="206"/>
      <c r="AW55" s="206"/>
      <c r="AX55" s="206"/>
      <c r="AY55" s="206"/>
      <c r="AZ55" s="206"/>
      <c r="BA55" s="206"/>
      <c r="BB55" s="206"/>
      <c r="BC55" s="206"/>
      <c r="BD55" s="206"/>
      <c r="BE55" s="206"/>
      <c r="BF55" s="206"/>
      <c r="BG55" s="206"/>
      <c r="BH55" s="206"/>
    </row>
    <row r="56" spans="1:60" outlineLevel="1" x14ac:dyDescent="0.25">
      <c r="A56" s="244">
        <v>24</v>
      </c>
      <c r="B56" s="245" t="s">
        <v>888</v>
      </c>
      <c r="C56" s="255" t="s">
        <v>889</v>
      </c>
      <c r="D56" s="246" t="s">
        <v>320</v>
      </c>
      <c r="E56" s="247">
        <v>9.4456000000000007</v>
      </c>
      <c r="F56" s="248"/>
      <c r="G56" s="249">
        <f>ROUND(E56*F56,2)</f>
        <v>0</v>
      </c>
      <c r="H56" s="248"/>
      <c r="I56" s="249">
        <f>ROUND(E56*H56,2)</f>
        <v>0</v>
      </c>
      <c r="J56" s="248"/>
      <c r="K56" s="249">
        <f>ROUND(E56*J56,2)</f>
        <v>0</v>
      </c>
      <c r="L56" s="249">
        <v>21</v>
      </c>
      <c r="M56" s="249">
        <f>G56*(1+L56/100)</f>
        <v>0</v>
      </c>
      <c r="N56" s="249">
        <v>0</v>
      </c>
      <c r="O56" s="249">
        <f>ROUND(E56*N56,2)</f>
        <v>0</v>
      </c>
      <c r="P56" s="249">
        <v>0</v>
      </c>
      <c r="Q56" s="250">
        <f>ROUND(E56*P56,2)</f>
        <v>0</v>
      </c>
      <c r="R56" s="225"/>
      <c r="S56" s="225" t="s">
        <v>276</v>
      </c>
      <c r="T56" s="225" t="s">
        <v>277</v>
      </c>
      <c r="U56" s="225">
        <v>0.01</v>
      </c>
      <c r="V56" s="225">
        <f>ROUND(E56*U56,2)</f>
        <v>0.09</v>
      </c>
      <c r="W56" s="225"/>
      <c r="X56" s="206"/>
      <c r="Y56" s="206"/>
      <c r="Z56" s="206"/>
      <c r="AA56" s="206"/>
      <c r="AB56" s="206"/>
      <c r="AC56" s="206"/>
      <c r="AD56" s="206"/>
      <c r="AE56" s="206"/>
      <c r="AF56" s="206"/>
      <c r="AG56" s="206" t="s">
        <v>455</v>
      </c>
      <c r="AH56" s="206"/>
      <c r="AI56" s="206"/>
      <c r="AJ56" s="206"/>
      <c r="AK56" s="206"/>
      <c r="AL56" s="206"/>
      <c r="AM56" s="206"/>
      <c r="AN56" s="206"/>
      <c r="AO56" s="206"/>
      <c r="AP56" s="206"/>
      <c r="AQ56" s="206"/>
      <c r="AR56" s="206"/>
      <c r="AS56" s="206"/>
      <c r="AT56" s="206"/>
      <c r="AU56" s="206"/>
      <c r="AV56" s="206"/>
      <c r="AW56" s="206"/>
      <c r="AX56" s="206"/>
      <c r="AY56" s="206"/>
      <c r="AZ56" s="206"/>
      <c r="BA56" s="206"/>
      <c r="BB56" s="206"/>
      <c r="BC56" s="206"/>
      <c r="BD56" s="206"/>
      <c r="BE56" s="206"/>
      <c r="BF56" s="206"/>
      <c r="BG56" s="206"/>
      <c r="BH56" s="206"/>
    </row>
    <row r="57" spans="1:60" ht="20.399999999999999" outlineLevel="1" x14ac:dyDescent="0.25">
      <c r="A57" s="244">
        <v>25</v>
      </c>
      <c r="B57" s="245" t="s">
        <v>890</v>
      </c>
      <c r="C57" s="255" t="s">
        <v>891</v>
      </c>
      <c r="D57" s="246" t="s">
        <v>320</v>
      </c>
      <c r="E57" s="247">
        <v>113.3472</v>
      </c>
      <c r="F57" s="248"/>
      <c r="G57" s="249">
        <f>ROUND(E57*F57,2)</f>
        <v>0</v>
      </c>
      <c r="H57" s="248"/>
      <c r="I57" s="249">
        <f>ROUND(E57*H57,2)</f>
        <v>0</v>
      </c>
      <c r="J57" s="248"/>
      <c r="K57" s="249">
        <f>ROUND(E57*J57,2)</f>
        <v>0</v>
      </c>
      <c r="L57" s="249">
        <v>21</v>
      </c>
      <c r="M57" s="249">
        <f>G57*(1+L57/100)</f>
        <v>0</v>
      </c>
      <c r="N57" s="249">
        <v>0</v>
      </c>
      <c r="O57" s="249">
        <f>ROUND(E57*N57,2)</f>
        <v>0</v>
      </c>
      <c r="P57" s="249">
        <v>0</v>
      </c>
      <c r="Q57" s="250">
        <f>ROUND(E57*P57,2)</f>
        <v>0</v>
      </c>
      <c r="R57" s="225"/>
      <c r="S57" s="225" t="s">
        <v>276</v>
      </c>
      <c r="T57" s="225" t="s">
        <v>277</v>
      </c>
      <c r="U57" s="225">
        <v>0</v>
      </c>
      <c r="V57" s="225">
        <f>ROUND(E57*U57,2)</f>
        <v>0</v>
      </c>
      <c r="W57" s="225"/>
      <c r="X57" s="206"/>
      <c r="Y57" s="206"/>
      <c r="Z57" s="206"/>
      <c r="AA57" s="206"/>
      <c r="AB57" s="206"/>
      <c r="AC57" s="206"/>
      <c r="AD57" s="206"/>
      <c r="AE57" s="206"/>
      <c r="AF57" s="206"/>
      <c r="AG57" s="206" t="s">
        <v>455</v>
      </c>
      <c r="AH57" s="206"/>
      <c r="AI57" s="206"/>
      <c r="AJ57" s="206"/>
      <c r="AK57" s="206"/>
      <c r="AL57" s="206"/>
      <c r="AM57" s="206"/>
      <c r="AN57" s="206"/>
      <c r="AO57" s="206"/>
      <c r="AP57" s="206"/>
      <c r="AQ57" s="206"/>
      <c r="AR57" s="206"/>
      <c r="AS57" s="206"/>
      <c r="AT57" s="206"/>
      <c r="AU57" s="206"/>
      <c r="AV57" s="206"/>
      <c r="AW57" s="206"/>
      <c r="AX57" s="206"/>
      <c r="AY57" s="206"/>
      <c r="AZ57" s="206"/>
      <c r="BA57" s="206"/>
      <c r="BB57" s="206"/>
      <c r="BC57" s="206"/>
      <c r="BD57" s="206"/>
      <c r="BE57" s="206"/>
      <c r="BF57" s="206"/>
      <c r="BG57" s="206"/>
      <c r="BH57" s="206"/>
    </row>
    <row r="58" spans="1:60" outlineLevel="1" x14ac:dyDescent="0.25">
      <c r="A58" s="244">
        <v>26</v>
      </c>
      <c r="B58" s="245" t="s">
        <v>894</v>
      </c>
      <c r="C58" s="255" t="s">
        <v>895</v>
      </c>
      <c r="D58" s="246" t="s">
        <v>320</v>
      </c>
      <c r="E58" s="247">
        <v>9.4456000000000007</v>
      </c>
      <c r="F58" s="248"/>
      <c r="G58" s="249">
        <f>ROUND(E58*F58,2)</f>
        <v>0</v>
      </c>
      <c r="H58" s="248"/>
      <c r="I58" s="249">
        <f>ROUND(E58*H58,2)</f>
        <v>0</v>
      </c>
      <c r="J58" s="248"/>
      <c r="K58" s="249">
        <f>ROUND(E58*J58,2)</f>
        <v>0</v>
      </c>
      <c r="L58" s="249">
        <v>21</v>
      </c>
      <c r="M58" s="249">
        <f>G58*(1+L58/100)</f>
        <v>0</v>
      </c>
      <c r="N58" s="249">
        <v>0</v>
      </c>
      <c r="O58" s="249">
        <f>ROUND(E58*N58,2)</f>
        <v>0</v>
      </c>
      <c r="P58" s="249">
        <v>0</v>
      </c>
      <c r="Q58" s="250">
        <f>ROUND(E58*P58,2)</f>
        <v>0</v>
      </c>
      <c r="R58" s="225"/>
      <c r="S58" s="225" t="s">
        <v>276</v>
      </c>
      <c r="T58" s="225" t="s">
        <v>277</v>
      </c>
      <c r="U58" s="225">
        <v>0</v>
      </c>
      <c r="V58" s="225">
        <f>ROUND(E58*U58,2)</f>
        <v>0</v>
      </c>
      <c r="W58" s="225"/>
      <c r="X58" s="206"/>
      <c r="Y58" s="206"/>
      <c r="Z58" s="206"/>
      <c r="AA58" s="206"/>
      <c r="AB58" s="206"/>
      <c r="AC58" s="206"/>
      <c r="AD58" s="206"/>
      <c r="AE58" s="206"/>
      <c r="AF58" s="206"/>
      <c r="AG58" s="206" t="s">
        <v>455</v>
      </c>
      <c r="AH58" s="206"/>
      <c r="AI58" s="206"/>
      <c r="AJ58" s="206"/>
      <c r="AK58" s="206"/>
      <c r="AL58" s="206"/>
      <c r="AM58" s="206"/>
      <c r="AN58" s="206"/>
      <c r="AO58" s="206"/>
      <c r="AP58" s="206"/>
      <c r="AQ58" s="206"/>
      <c r="AR58" s="206"/>
      <c r="AS58" s="206"/>
      <c r="AT58" s="206"/>
      <c r="AU58" s="206"/>
      <c r="AV58" s="206"/>
      <c r="AW58" s="206"/>
      <c r="AX58" s="206"/>
      <c r="AY58" s="206"/>
      <c r="AZ58" s="206"/>
      <c r="BA58" s="206"/>
      <c r="BB58" s="206"/>
      <c r="BC58" s="206"/>
      <c r="BD58" s="206"/>
      <c r="BE58" s="206"/>
      <c r="BF58" s="206"/>
      <c r="BG58" s="206"/>
      <c r="BH58" s="206"/>
    </row>
    <row r="59" spans="1:60" outlineLevel="1" x14ac:dyDescent="0.25">
      <c r="A59" s="244">
        <v>27</v>
      </c>
      <c r="B59" s="245" t="s">
        <v>896</v>
      </c>
      <c r="C59" s="255" t="s">
        <v>897</v>
      </c>
      <c r="D59" s="246" t="s">
        <v>320</v>
      </c>
      <c r="E59" s="247">
        <v>9.4456000000000007</v>
      </c>
      <c r="F59" s="248"/>
      <c r="G59" s="249">
        <f>ROUND(E59*F59,2)</f>
        <v>0</v>
      </c>
      <c r="H59" s="248"/>
      <c r="I59" s="249">
        <f>ROUND(E59*H59,2)</f>
        <v>0</v>
      </c>
      <c r="J59" s="248"/>
      <c r="K59" s="249">
        <f>ROUND(E59*J59,2)</f>
        <v>0</v>
      </c>
      <c r="L59" s="249">
        <v>21</v>
      </c>
      <c r="M59" s="249">
        <f>G59*(1+L59/100)</f>
        <v>0</v>
      </c>
      <c r="N59" s="249">
        <v>0</v>
      </c>
      <c r="O59" s="249">
        <f>ROUND(E59*N59,2)</f>
        <v>0</v>
      </c>
      <c r="P59" s="249">
        <v>0</v>
      </c>
      <c r="Q59" s="250">
        <f>ROUND(E59*P59,2)</f>
        <v>0</v>
      </c>
      <c r="R59" s="225"/>
      <c r="S59" s="225" t="s">
        <v>276</v>
      </c>
      <c r="T59" s="225" t="s">
        <v>277</v>
      </c>
      <c r="U59" s="225">
        <v>0.752</v>
      </c>
      <c r="V59" s="225">
        <f>ROUND(E59*U59,2)</f>
        <v>7.1</v>
      </c>
      <c r="W59" s="225"/>
      <c r="X59" s="206"/>
      <c r="Y59" s="206"/>
      <c r="Z59" s="206"/>
      <c r="AA59" s="206"/>
      <c r="AB59" s="206"/>
      <c r="AC59" s="206"/>
      <c r="AD59" s="206"/>
      <c r="AE59" s="206"/>
      <c r="AF59" s="206"/>
      <c r="AG59" s="206" t="s">
        <v>455</v>
      </c>
      <c r="AH59" s="206"/>
      <c r="AI59" s="206"/>
      <c r="AJ59" s="206"/>
      <c r="AK59" s="206"/>
      <c r="AL59" s="206"/>
      <c r="AM59" s="206"/>
      <c r="AN59" s="206"/>
      <c r="AO59" s="206"/>
      <c r="AP59" s="206"/>
      <c r="AQ59" s="206"/>
      <c r="AR59" s="206"/>
      <c r="AS59" s="206"/>
      <c r="AT59" s="206"/>
      <c r="AU59" s="206"/>
      <c r="AV59" s="206"/>
      <c r="AW59" s="206"/>
      <c r="AX59" s="206"/>
      <c r="AY59" s="206"/>
      <c r="AZ59" s="206"/>
      <c r="BA59" s="206"/>
      <c r="BB59" s="206"/>
      <c r="BC59" s="206"/>
      <c r="BD59" s="206"/>
      <c r="BE59" s="206"/>
      <c r="BF59" s="206"/>
      <c r="BG59" s="206"/>
      <c r="BH59" s="206"/>
    </row>
    <row r="60" spans="1:60" outlineLevel="1" x14ac:dyDescent="0.25">
      <c r="A60" s="244">
        <v>28</v>
      </c>
      <c r="B60" s="245" t="s">
        <v>898</v>
      </c>
      <c r="C60" s="255" t="s">
        <v>899</v>
      </c>
      <c r="D60" s="246" t="s">
        <v>320</v>
      </c>
      <c r="E60" s="247">
        <v>28.3368</v>
      </c>
      <c r="F60" s="248"/>
      <c r="G60" s="249">
        <f>ROUND(E60*F60,2)</f>
        <v>0</v>
      </c>
      <c r="H60" s="248"/>
      <c r="I60" s="249">
        <f>ROUND(E60*H60,2)</f>
        <v>0</v>
      </c>
      <c r="J60" s="248"/>
      <c r="K60" s="249">
        <f>ROUND(E60*J60,2)</f>
        <v>0</v>
      </c>
      <c r="L60" s="249">
        <v>21</v>
      </c>
      <c r="M60" s="249">
        <f>G60*(1+L60/100)</f>
        <v>0</v>
      </c>
      <c r="N60" s="249">
        <v>0</v>
      </c>
      <c r="O60" s="249">
        <f>ROUND(E60*N60,2)</f>
        <v>0</v>
      </c>
      <c r="P60" s="249">
        <v>0</v>
      </c>
      <c r="Q60" s="250">
        <f>ROUND(E60*P60,2)</f>
        <v>0</v>
      </c>
      <c r="R60" s="225"/>
      <c r="S60" s="225" t="s">
        <v>276</v>
      </c>
      <c r="T60" s="225" t="s">
        <v>277</v>
      </c>
      <c r="U60" s="225">
        <v>0.36</v>
      </c>
      <c r="V60" s="225">
        <f>ROUND(E60*U60,2)</f>
        <v>10.199999999999999</v>
      </c>
      <c r="W60" s="225"/>
      <c r="X60" s="206"/>
      <c r="Y60" s="206"/>
      <c r="Z60" s="206"/>
      <c r="AA60" s="206"/>
      <c r="AB60" s="206"/>
      <c r="AC60" s="206"/>
      <c r="AD60" s="206"/>
      <c r="AE60" s="206"/>
      <c r="AF60" s="206"/>
      <c r="AG60" s="206" t="s">
        <v>455</v>
      </c>
      <c r="AH60" s="206"/>
      <c r="AI60" s="206"/>
      <c r="AJ60" s="206"/>
      <c r="AK60" s="206"/>
      <c r="AL60" s="206"/>
      <c r="AM60" s="206"/>
      <c r="AN60" s="206"/>
      <c r="AO60" s="206"/>
      <c r="AP60" s="206"/>
      <c r="AQ60" s="206"/>
      <c r="AR60" s="206"/>
      <c r="AS60" s="206"/>
      <c r="AT60" s="206"/>
      <c r="AU60" s="206"/>
      <c r="AV60" s="206"/>
      <c r="AW60" s="206"/>
      <c r="AX60" s="206"/>
      <c r="AY60" s="206"/>
      <c r="AZ60" s="206"/>
      <c r="BA60" s="206"/>
      <c r="BB60" s="206"/>
      <c r="BC60" s="206"/>
      <c r="BD60" s="206"/>
      <c r="BE60" s="206"/>
      <c r="BF60" s="206"/>
      <c r="BG60" s="206"/>
      <c r="BH60" s="206"/>
    </row>
    <row r="61" spans="1:60" x14ac:dyDescent="0.25">
      <c r="A61" s="231" t="s">
        <v>271</v>
      </c>
      <c r="B61" s="232" t="s">
        <v>245</v>
      </c>
      <c r="C61" s="252" t="s">
        <v>29</v>
      </c>
      <c r="D61" s="233"/>
      <c r="E61" s="234"/>
      <c r="F61" s="235"/>
      <c r="G61" s="235">
        <f>SUMIF(AG62:AG68,"&lt;&gt;NOR",G62:G68)</f>
        <v>0</v>
      </c>
      <c r="H61" s="235"/>
      <c r="I61" s="235">
        <f>SUM(I62:I68)</f>
        <v>0</v>
      </c>
      <c r="J61" s="235"/>
      <c r="K61" s="235">
        <f>SUM(K62:K68)</f>
        <v>0</v>
      </c>
      <c r="L61" s="235"/>
      <c r="M61" s="235">
        <f>SUM(M62:M68)</f>
        <v>0</v>
      </c>
      <c r="N61" s="235"/>
      <c r="O61" s="235">
        <f>SUM(O62:O68)</f>
        <v>0</v>
      </c>
      <c r="P61" s="235"/>
      <c r="Q61" s="236">
        <f>SUM(Q62:Q68)</f>
        <v>0</v>
      </c>
      <c r="R61" s="230"/>
      <c r="S61" s="230"/>
      <c r="T61" s="230"/>
      <c r="U61" s="230"/>
      <c r="V61" s="230">
        <f>SUM(V62:V68)</f>
        <v>0</v>
      </c>
      <c r="W61" s="230"/>
      <c r="AG61" t="s">
        <v>272</v>
      </c>
    </row>
    <row r="62" spans="1:60" outlineLevel="1" x14ac:dyDescent="0.25">
      <c r="A62" s="244">
        <v>29</v>
      </c>
      <c r="B62" s="245" t="s">
        <v>900</v>
      </c>
      <c r="C62" s="255" t="s">
        <v>901</v>
      </c>
      <c r="D62" s="246" t="s">
        <v>902</v>
      </c>
      <c r="E62" s="247">
        <v>1</v>
      </c>
      <c r="F62" s="248"/>
      <c r="G62" s="249">
        <f>ROUND(E62*F62,2)</f>
        <v>0</v>
      </c>
      <c r="H62" s="248"/>
      <c r="I62" s="249">
        <f>ROUND(E62*H62,2)</f>
        <v>0</v>
      </c>
      <c r="J62" s="248"/>
      <c r="K62" s="249">
        <f>ROUND(E62*J62,2)</f>
        <v>0</v>
      </c>
      <c r="L62" s="249">
        <v>21</v>
      </c>
      <c r="M62" s="249">
        <f>G62*(1+L62/100)</f>
        <v>0</v>
      </c>
      <c r="N62" s="249">
        <v>0</v>
      </c>
      <c r="O62" s="249">
        <f>ROUND(E62*N62,2)</f>
        <v>0</v>
      </c>
      <c r="P62" s="249">
        <v>0</v>
      </c>
      <c r="Q62" s="250">
        <f>ROUND(E62*P62,2)</f>
        <v>0</v>
      </c>
      <c r="R62" s="225"/>
      <c r="S62" s="225" t="s">
        <v>276</v>
      </c>
      <c r="T62" s="225" t="s">
        <v>277</v>
      </c>
      <c r="U62" s="225">
        <v>0</v>
      </c>
      <c r="V62" s="225">
        <f>ROUND(E62*U62,2)</f>
        <v>0</v>
      </c>
      <c r="W62" s="225"/>
      <c r="X62" s="206"/>
      <c r="Y62" s="206"/>
      <c r="Z62" s="206"/>
      <c r="AA62" s="206"/>
      <c r="AB62" s="206"/>
      <c r="AC62" s="206"/>
      <c r="AD62" s="206"/>
      <c r="AE62" s="206"/>
      <c r="AF62" s="206"/>
      <c r="AG62" s="206" t="s">
        <v>903</v>
      </c>
      <c r="AH62" s="206"/>
      <c r="AI62" s="206"/>
      <c r="AJ62" s="206"/>
      <c r="AK62" s="206"/>
      <c r="AL62" s="206"/>
      <c r="AM62" s="206"/>
      <c r="AN62" s="206"/>
      <c r="AO62" s="206"/>
      <c r="AP62" s="206"/>
      <c r="AQ62" s="206"/>
      <c r="AR62" s="206"/>
      <c r="AS62" s="206"/>
      <c r="AT62" s="206"/>
      <c r="AU62" s="206"/>
      <c r="AV62" s="206"/>
      <c r="AW62" s="206"/>
      <c r="AX62" s="206"/>
      <c r="AY62" s="206"/>
      <c r="AZ62" s="206"/>
      <c r="BA62" s="206"/>
      <c r="BB62" s="206"/>
      <c r="BC62" s="206"/>
      <c r="BD62" s="206"/>
      <c r="BE62" s="206"/>
      <c r="BF62" s="206"/>
      <c r="BG62" s="206"/>
      <c r="BH62" s="206"/>
    </row>
    <row r="63" spans="1:60" outlineLevel="1" x14ac:dyDescent="0.25">
      <c r="A63" s="244">
        <v>30</v>
      </c>
      <c r="B63" s="245" t="s">
        <v>904</v>
      </c>
      <c r="C63" s="255" t="s">
        <v>905</v>
      </c>
      <c r="D63" s="246" t="s">
        <v>902</v>
      </c>
      <c r="E63" s="247">
        <v>1</v>
      </c>
      <c r="F63" s="248"/>
      <c r="G63" s="249">
        <f>ROUND(E63*F63,2)</f>
        <v>0</v>
      </c>
      <c r="H63" s="248"/>
      <c r="I63" s="249">
        <f>ROUND(E63*H63,2)</f>
        <v>0</v>
      </c>
      <c r="J63" s="248"/>
      <c r="K63" s="249">
        <f>ROUND(E63*J63,2)</f>
        <v>0</v>
      </c>
      <c r="L63" s="249">
        <v>21</v>
      </c>
      <c r="M63" s="249">
        <f>G63*(1+L63/100)</f>
        <v>0</v>
      </c>
      <c r="N63" s="249">
        <v>0</v>
      </c>
      <c r="O63" s="249">
        <f>ROUND(E63*N63,2)</f>
        <v>0</v>
      </c>
      <c r="P63" s="249">
        <v>0</v>
      </c>
      <c r="Q63" s="250">
        <f>ROUND(E63*P63,2)</f>
        <v>0</v>
      </c>
      <c r="R63" s="225"/>
      <c r="S63" s="225" t="s">
        <v>289</v>
      </c>
      <c r="T63" s="225" t="s">
        <v>277</v>
      </c>
      <c r="U63" s="225">
        <v>0</v>
      </c>
      <c r="V63" s="225">
        <f>ROUND(E63*U63,2)</f>
        <v>0</v>
      </c>
      <c r="W63" s="225"/>
      <c r="X63" s="206"/>
      <c r="Y63" s="206"/>
      <c r="Z63" s="206"/>
      <c r="AA63" s="206"/>
      <c r="AB63" s="206"/>
      <c r="AC63" s="206"/>
      <c r="AD63" s="206"/>
      <c r="AE63" s="206"/>
      <c r="AF63" s="206"/>
      <c r="AG63" s="206" t="s">
        <v>903</v>
      </c>
      <c r="AH63" s="206"/>
      <c r="AI63" s="206"/>
      <c r="AJ63" s="206"/>
      <c r="AK63" s="206"/>
      <c r="AL63" s="206"/>
      <c r="AM63" s="206"/>
      <c r="AN63" s="206"/>
      <c r="AO63" s="206"/>
      <c r="AP63" s="206"/>
      <c r="AQ63" s="206"/>
      <c r="AR63" s="206"/>
      <c r="AS63" s="206"/>
      <c r="AT63" s="206"/>
      <c r="AU63" s="206"/>
      <c r="AV63" s="206"/>
      <c r="AW63" s="206"/>
      <c r="AX63" s="206"/>
      <c r="AY63" s="206"/>
      <c r="AZ63" s="206"/>
      <c r="BA63" s="206"/>
      <c r="BB63" s="206"/>
      <c r="BC63" s="206"/>
      <c r="BD63" s="206"/>
      <c r="BE63" s="206"/>
      <c r="BF63" s="206"/>
      <c r="BG63" s="206"/>
      <c r="BH63" s="206"/>
    </row>
    <row r="64" spans="1:60" ht="30.6" outlineLevel="1" x14ac:dyDescent="0.25">
      <c r="A64" s="244">
        <v>31</v>
      </c>
      <c r="B64" s="245" t="s">
        <v>906</v>
      </c>
      <c r="C64" s="255" t="s">
        <v>907</v>
      </c>
      <c r="D64" s="246" t="s">
        <v>902</v>
      </c>
      <c r="E64" s="247">
        <v>1</v>
      </c>
      <c r="F64" s="248"/>
      <c r="G64" s="249">
        <f>ROUND(E64*F64,2)</f>
        <v>0</v>
      </c>
      <c r="H64" s="248"/>
      <c r="I64" s="249">
        <f>ROUND(E64*H64,2)</f>
        <v>0</v>
      </c>
      <c r="J64" s="248"/>
      <c r="K64" s="249">
        <f>ROUND(E64*J64,2)</f>
        <v>0</v>
      </c>
      <c r="L64" s="249">
        <v>21</v>
      </c>
      <c r="M64" s="249">
        <f>G64*(1+L64/100)</f>
        <v>0</v>
      </c>
      <c r="N64" s="249">
        <v>0</v>
      </c>
      <c r="O64" s="249">
        <f>ROUND(E64*N64,2)</f>
        <v>0</v>
      </c>
      <c r="P64" s="249">
        <v>0</v>
      </c>
      <c r="Q64" s="250">
        <f>ROUND(E64*P64,2)</f>
        <v>0</v>
      </c>
      <c r="R64" s="225"/>
      <c r="S64" s="225" t="s">
        <v>289</v>
      </c>
      <c r="T64" s="225" t="s">
        <v>277</v>
      </c>
      <c r="U64" s="225">
        <v>0</v>
      </c>
      <c r="V64" s="225">
        <f>ROUND(E64*U64,2)</f>
        <v>0</v>
      </c>
      <c r="W64" s="225"/>
      <c r="X64" s="206"/>
      <c r="Y64" s="206"/>
      <c r="Z64" s="206"/>
      <c r="AA64" s="206"/>
      <c r="AB64" s="206"/>
      <c r="AC64" s="206"/>
      <c r="AD64" s="206"/>
      <c r="AE64" s="206"/>
      <c r="AF64" s="206"/>
      <c r="AG64" s="206" t="s">
        <v>903</v>
      </c>
      <c r="AH64" s="206"/>
      <c r="AI64" s="206"/>
      <c r="AJ64" s="206"/>
      <c r="AK64" s="206"/>
      <c r="AL64" s="206"/>
      <c r="AM64" s="206"/>
      <c r="AN64" s="206"/>
      <c r="AO64" s="206"/>
      <c r="AP64" s="206"/>
      <c r="AQ64" s="206"/>
      <c r="AR64" s="206"/>
      <c r="AS64" s="206"/>
      <c r="AT64" s="206"/>
      <c r="AU64" s="206"/>
      <c r="AV64" s="206"/>
      <c r="AW64" s="206"/>
      <c r="AX64" s="206"/>
      <c r="AY64" s="206"/>
      <c r="AZ64" s="206"/>
      <c r="BA64" s="206"/>
      <c r="BB64" s="206"/>
      <c r="BC64" s="206"/>
      <c r="BD64" s="206"/>
      <c r="BE64" s="206"/>
      <c r="BF64" s="206"/>
      <c r="BG64" s="206"/>
      <c r="BH64" s="206"/>
    </row>
    <row r="65" spans="1:60" outlineLevel="1" x14ac:dyDescent="0.25">
      <c r="A65" s="244">
        <v>32</v>
      </c>
      <c r="B65" s="245" t="s">
        <v>908</v>
      </c>
      <c r="C65" s="255" t="s">
        <v>909</v>
      </c>
      <c r="D65" s="246" t="s">
        <v>902</v>
      </c>
      <c r="E65" s="247">
        <v>1</v>
      </c>
      <c r="F65" s="248"/>
      <c r="G65" s="249">
        <f>ROUND(E65*F65,2)</f>
        <v>0</v>
      </c>
      <c r="H65" s="248"/>
      <c r="I65" s="249">
        <f>ROUND(E65*H65,2)</f>
        <v>0</v>
      </c>
      <c r="J65" s="248"/>
      <c r="K65" s="249">
        <f>ROUND(E65*J65,2)</f>
        <v>0</v>
      </c>
      <c r="L65" s="249">
        <v>21</v>
      </c>
      <c r="M65" s="249">
        <f>G65*(1+L65/100)</f>
        <v>0</v>
      </c>
      <c r="N65" s="249">
        <v>0</v>
      </c>
      <c r="O65" s="249">
        <f>ROUND(E65*N65,2)</f>
        <v>0</v>
      </c>
      <c r="P65" s="249">
        <v>0</v>
      </c>
      <c r="Q65" s="250">
        <f>ROUND(E65*P65,2)</f>
        <v>0</v>
      </c>
      <c r="R65" s="225"/>
      <c r="S65" s="225" t="s">
        <v>289</v>
      </c>
      <c r="T65" s="225" t="s">
        <v>277</v>
      </c>
      <c r="U65" s="225">
        <v>0</v>
      </c>
      <c r="V65" s="225">
        <f>ROUND(E65*U65,2)</f>
        <v>0</v>
      </c>
      <c r="W65" s="225"/>
      <c r="X65" s="206"/>
      <c r="Y65" s="206"/>
      <c r="Z65" s="206"/>
      <c r="AA65" s="206"/>
      <c r="AB65" s="206"/>
      <c r="AC65" s="206"/>
      <c r="AD65" s="206"/>
      <c r="AE65" s="206"/>
      <c r="AF65" s="206"/>
      <c r="AG65" s="206" t="s">
        <v>903</v>
      </c>
      <c r="AH65" s="206"/>
      <c r="AI65" s="206"/>
      <c r="AJ65" s="206"/>
      <c r="AK65" s="206"/>
      <c r="AL65" s="206"/>
      <c r="AM65" s="206"/>
      <c r="AN65" s="206"/>
      <c r="AO65" s="206"/>
      <c r="AP65" s="206"/>
      <c r="AQ65" s="206"/>
      <c r="AR65" s="206"/>
      <c r="AS65" s="206"/>
      <c r="AT65" s="206"/>
      <c r="AU65" s="206"/>
      <c r="AV65" s="206"/>
      <c r="AW65" s="206"/>
      <c r="AX65" s="206"/>
      <c r="AY65" s="206"/>
      <c r="AZ65" s="206"/>
      <c r="BA65" s="206"/>
      <c r="BB65" s="206"/>
      <c r="BC65" s="206"/>
      <c r="BD65" s="206"/>
      <c r="BE65" s="206"/>
      <c r="BF65" s="206"/>
      <c r="BG65" s="206"/>
      <c r="BH65" s="206"/>
    </row>
    <row r="66" spans="1:60" outlineLevel="1" x14ac:dyDescent="0.25">
      <c r="A66" s="244">
        <v>33</v>
      </c>
      <c r="B66" s="245" t="s">
        <v>910</v>
      </c>
      <c r="C66" s="255" t="s">
        <v>911</v>
      </c>
      <c r="D66" s="246" t="s">
        <v>902</v>
      </c>
      <c r="E66" s="247">
        <v>1</v>
      </c>
      <c r="F66" s="248"/>
      <c r="G66" s="249">
        <f>ROUND(E66*F66,2)</f>
        <v>0</v>
      </c>
      <c r="H66" s="248"/>
      <c r="I66" s="249">
        <f>ROUND(E66*H66,2)</f>
        <v>0</v>
      </c>
      <c r="J66" s="248"/>
      <c r="K66" s="249">
        <f>ROUND(E66*J66,2)</f>
        <v>0</v>
      </c>
      <c r="L66" s="249">
        <v>21</v>
      </c>
      <c r="M66" s="249">
        <f>G66*(1+L66/100)</f>
        <v>0</v>
      </c>
      <c r="N66" s="249">
        <v>0</v>
      </c>
      <c r="O66" s="249">
        <f>ROUND(E66*N66,2)</f>
        <v>0</v>
      </c>
      <c r="P66" s="249">
        <v>0</v>
      </c>
      <c r="Q66" s="250">
        <f>ROUND(E66*P66,2)</f>
        <v>0</v>
      </c>
      <c r="R66" s="225"/>
      <c r="S66" s="225" t="s">
        <v>289</v>
      </c>
      <c r="T66" s="225" t="s">
        <v>277</v>
      </c>
      <c r="U66" s="225">
        <v>0</v>
      </c>
      <c r="V66" s="225">
        <f>ROUND(E66*U66,2)</f>
        <v>0</v>
      </c>
      <c r="W66" s="225"/>
      <c r="X66" s="206"/>
      <c r="Y66" s="206"/>
      <c r="Z66" s="206"/>
      <c r="AA66" s="206"/>
      <c r="AB66" s="206"/>
      <c r="AC66" s="206"/>
      <c r="AD66" s="206"/>
      <c r="AE66" s="206"/>
      <c r="AF66" s="206"/>
      <c r="AG66" s="206" t="s">
        <v>903</v>
      </c>
      <c r="AH66" s="206"/>
      <c r="AI66" s="206"/>
      <c r="AJ66" s="206"/>
      <c r="AK66" s="206"/>
      <c r="AL66" s="206"/>
      <c r="AM66" s="206"/>
      <c r="AN66" s="206"/>
      <c r="AO66" s="206"/>
      <c r="AP66" s="206"/>
      <c r="AQ66" s="206"/>
      <c r="AR66" s="206"/>
      <c r="AS66" s="206"/>
      <c r="AT66" s="206"/>
      <c r="AU66" s="206"/>
      <c r="AV66" s="206"/>
      <c r="AW66" s="206"/>
      <c r="AX66" s="206"/>
      <c r="AY66" s="206"/>
      <c r="AZ66" s="206"/>
      <c r="BA66" s="206"/>
      <c r="BB66" s="206"/>
      <c r="BC66" s="206"/>
      <c r="BD66" s="206"/>
      <c r="BE66" s="206"/>
      <c r="BF66" s="206"/>
      <c r="BG66" s="206"/>
      <c r="BH66" s="206"/>
    </row>
    <row r="67" spans="1:60" ht="20.399999999999999" outlineLevel="1" x14ac:dyDescent="0.25">
      <c r="A67" s="244">
        <v>34</v>
      </c>
      <c r="B67" s="245" t="s">
        <v>912</v>
      </c>
      <c r="C67" s="255" t="s">
        <v>913</v>
      </c>
      <c r="D67" s="246" t="s">
        <v>902</v>
      </c>
      <c r="E67" s="247">
        <v>1</v>
      </c>
      <c r="F67" s="248"/>
      <c r="G67" s="249">
        <f>ROUND(E67*F67,2)</f>
        <v>0</v>
      </c>
      <c r="H67" s="248"/>
      <c r="I67" s="249">
        <f>ROUND(E67*H67,2)</f>
        <v>0</v>
      </c>
      <c r="J67" s="248"/>
      <c r="K67" s="249">
        <f>ROUND(E67*J67,2)</f>
        <v>0</v>
      </c>
      <c r="L67" s="249">
        <v>21</v>
      </c>
      <c r="M67" s="249">
        <f>G67*(1+L67/100)</f>
        <v>0</v>
      </c>
      <c r="N67" s="249">
        <v>0</v>
      </c>
      <c r="O67" s="249">
        <f>ROUND(E67*N67,2)</f>
        <v>0</v>
      </c>
      <c r="P67" s="249">
        <v>0</v>
      </c>
      <c r="Q67" s="250">
        <f>ROUND(E67*P67,2)</f>
        <v>0</v>
      </c>
      <c r="R67" s="225"/>
      <c r="S67" s="225" t="s">
        <v>289</v>
      </c>
      <c r="T67" s="225" t="s">
        <v>277</v>
      </c>
      <c r="U67" s="225">
        <v>0</v>
      </c>
      <c r="V67" s="225">
        <f>ROUND(E67*U67,2)</f>
        <v>0</v>
      </c>
      <c r="W67" s="225"/>
      <c r="X67" s="206"/>
      <c r="Y67" s="206"/>
      <c r="Z67" s="206"/>
      <c r="AA67" s="206"/>
      <c r="AB67" s="206"/>
      <c r="AC67" s="206"/>
      <c r="AD67" s="206"/>
      <c r="AE67" s="206"/>
      <c r="AF67" s="206"/>
      <c r="AG67" s="206" t="s">
        <v>903</v>
      </c>
      <c r="AH67" s="206"/>
      <c r="AI67" s="206"/>
      <c r="AJ67" s="206"/>
      <c r="AK67" s="206"/>
      <c r="AL67" s="206"/>
      <c r="AM67" s="206"/>
      <c r="AN67" s="206"/>
      <c r="AO67" s="206"/>
      <c r="AP67" s="206"/>
      <c r="AQ67" s="206"/>
      <c r="AR67" s="206"/>
      <c r="AS67" s="206"/>
      <c r="AT67" s="206"/>
      <c r="AU67" s="206"/>
      <c r="AV67" s="206"/>
      <c r="AW67" s="206"/>
      <c r="AX67" s="206"/>
      <c r="AY67" s="206"/>
      <c r="AZ67" s="206"/>
      <c r="BA67" s="206"/>
      <c r="BB67" s="206"/>
      <c r="BC67" s="206"/>
      <c r="BD67" s="206"/>
      <c r="BE67" s="206"/>
      <c r="BF67" s="206"/>
      <c r="BG67" s="206"/>
      <c r="BH67" s="206"/>
    </row>
    <row r="68" spans="1:60" outlineLevel="1" x14ac:dyDescent="0.25">
      <c r="A68" s="237">
        <v>35</v>
      </c>
      <c r="B68" s="238" t="s">
        <v>914</v>
      </c>
      <c r="C68" s="253" t="s">
        <v>915</v>
      </c>
      <c r="D68" s="239" t="s">
        <v>902</v>
      </c>
      <c r="E68" s="240">
        <v>1</v>
      </c>
      <c r="F68" s="241"/>
      <c r="G68" s="242">
        <f>ROUND(E68*F68,2)</f>
        <v>0</v>
      </c>
      <c r="H68" s="241"/>
      <c r="I68" s="242">
        <f>ROUND(E68*H68,2)</f>
        <v>0</v>
      </c>
      <c r="J68" s="241"/>
      <c r="K68" s="242">
        <f>ROUND(E68*J68,2)</f>
        <v>0</v>
      </c>
      <c r="L68" s="242">
        <v>21</v>
      </c>
      <c r="M68" s="242">
        <f>G68*(1+L68/100)</f>
        <v>0</v>
      </c>
      <c r="N68" s="242">
        <v>0</v>
      </c>
      <c r="O68" s="242">
        <f>ROUND(E68*N68,2)</f>
        <v>0</v>
      </c>
      <c r="P68" s="242">
        <v>0</v>
      </c>
      <c r="Q68" s="243">
        <f>ROUND(E68*P68,2)</f>
        <v>0</v>
      </c>
      <c r="R68" s="225"/>
      <c r="S68" s="225" t="s">
        <v>289</v>
      </c>
      <c r="T68" s="225" t="s">
        <v>277</v>
      </c>
      <c r="U68" s="225">
        <v>0</v>
      </c>
      <c r="V68" s="225">
        <f>ROUND(E68*U68,2)</f>
        <v>0</v>
      </c>
      <c r="W68" s="225"/>
      <c r="X68" s="206"/>
      <c r="Y68" s="206"/>
      <c r="Z68" s="206"/>
      <c r="AA68" s="206"/>
      <c r="AB68" s="206"/>
      <c r="AC68" s="206"/>
      <c r="AD68" s="206"/>
      <c r="AE68" s="206"/>
      <c r="AF68" s="206"/>
      <c r="AG68" s="206" t="s">
        <v>903</v>
      </c>
      <c r="AH68" s="206"/>
      <c r="AI68" s="206"/>
      <c r="AJ68" s="206"/>
      <c r="AK68" s="206"/>
      <c r="AL68" s="206"/>
      <c r="AM68" s="206"/>
      <c r="AN68" s="206"/>
      <c r="AO68" s="206"/>
      <c r="AP68" s="206"/>
      <c r="AQ68" s="206"/>
      <c r="AR68" s="206"/>
      <c r="AS68" s="206"/>
      <c r="AT68" s="206"/>
      <c r="AU68" s="206"/>
      <c r="AV68" s="206"/>
      <c r="AW68" s="206"/>
      <c r="AX68" s="206"/>
      <c r="AY68" s="206"/>
      <c r="AZ68" s="206"/>
      <c r="BA68" s="206"/>
      <c r="BB68" s="206"/>
      <c r="BC68" s="206"/>
      <c r="BD68" s="206"/>
      <c r="BE68" s="206"/>
      <c r="BF68" s="206"/>
      <c r="BG68" s="206"/>
      <c r="BH68" s="206"/>
    </row>
    <row r="69" spans="1:60" x14ac:dyDescent="0.25">
      <c r="A69" s="5"/>
      <c r="B69" s="6"/>
      <c r="C69" s="258"/>
      <c r="D69" s="8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AE69">
        <v>15</v>
      </c>
      <c r="AF69">
        <v>21</v>
      </c>
    </row>
    <row r="70" spans="1:60" x14ac:dyDescent="0.25">
      <c r="A70" s="209"/>
      <c r="B70" s="210" t="s">
        <v>31</v>
      </c>
      <c r="C70" s="259"/>
      <c r="D70" s="211"/>
      <c r="E70" s="212"/>
      <c r="F70" s="212"/>
      <c r="G70" s="251">
        <f>G8+G25+G48+G50+G52+G61</f>
        <v>0</v>
      </c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AE70">
        <f>SUMIF(L7:L68,AE69,G7:G68)</f>
        <v>0</v>
      </c>
      <c r="AF70">
        <f>SUMIF(L7:L68,AF69,G7:G68)</f>
        <v>0</v>
      </c>
      <c r="AG70" t="s">
        <v>916</v>
      </c>
    </row>
    <row r="71" spans="1:60" x14ac:dyDescent="0.25">
      <c r="A71" s="5"/>
      <c r="B71" s="6"/>
      <c r="C71" s="258"/>
      <c r="D71" s="8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</row>
    <row r="72" spans="1:60" x14ac:dyDescent="0.25">
      <c r="A72" s="5"/>
      <c r="B72" s="6"/>
      <c r="C72" s="258"/>
      <c r="D72" s="8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</row>
    <row r="73" spans="1:60" x14ac:dyDescent="0.25">
      <c r="A73" s="213" t="s">
        <v>917</v>
      </c>
      <c r="B73" s="213"/>
      <c r="C73" s="260"/>
      <c r="D73" s="8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</row>
    <row r="74" spans="1:60" x14ac:dyDescent="0.25">
      <c r="A74" s="214"/>
      <c r="B74" s="215"/>
      <c r="C74" s="261"/>
      <c r="D74" s="215"/>
      <c r="E74" s="215"/>
      <c r="F74" s="215"/>
      <c r="G74" s="216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AG74" t="s">
        <v>918</v>
      </c>
    </row>
    <row r="75" spans="1:60" x14ac:dyDescent="0.25">
      <c r="A75" s="217"/>
      <c r="B75" s="218"/>
      <c r="C75" s="262"/>
      <c r="D75" s="218"/>
      <c r="E75" s="218"/>
      <c r="F75" s="218"/>
      <c r="G75" s="219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60" x14ac:dyDescent="0.25">
      <c r="A76" s="217"/>
      <c r="B76" s="218"/>
      <c r="C76" s="262"/>
      <c r="D76" s="218"/>
      <c r="E76" s="218"/>
      <c r="F76" s="218"/>
      <c r="G76" s="219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60" x14ac:dyDescent="0.25">
      <c r="A77" s="217"/>
      <c r="B77" s="218"/>
      <c r="C77" s="262"/>
      <c r="D77" s="218"/>
      <c r="E77" s="218"/>
      <c r="F77" s="218"/>
      <c r="G77" s="219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60" x14ac:dyDescent="0.25">
      <c r="A78" s="220"/>
      <c r="B78" s="221"/>
      <c r="C78" s="263"/>
      <c r="D78" s="221"/>
      <c r="E78" s="221"/>
      <c r="F78" s="221"/>
      <c r="G78" s="222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60" x14ac:dyDescent="0.25">
      <c r="A79" s="5"/>
      <c r="B79" s="6"/>
      <c r="C79" s="258"/>
      <c r="D79" s="8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60" x14ac:dyDescent="0.25">
      <c r="C80" s="264"/>
      <c r="D80" s="190"/>
      <c r="AG80" t="s">
        <v>919</v>
      </c>
    </row>
    <row r="81" spans="4:4" x14ac:dyDescent="0.25">
      <c r="D81" s="190"/>
    </row>
    <row r="82" spans="4:4" x14ac:dyDescent="0.25">
      <c r="D82" s="190"/>
    </row>
    <row r="83" spans="4:4" x14ac:dyDescent="0.25">
      <c r="D83" s="190"/>
    </row>
    <row r="84" spans="4:4" x14ac:dyDescent="0.25">
      <c r="D84" s="190"/>
    </row>
    <row r="85" spans="4:4" x14ac:dyDescent="0.25">
      <c r="D85" s="190"/>
    </row>
    <row r="86" spans="4:4" x14ac:dyDescent="0.25">
      <c r="D86" s="190"/>
    </row>
    <row r="87" spans="4:4" x14ac:dyDescent="0.25">
      <c r="D87" s="190"/>
    </row>
    <row r="88" spans="4:4" x14ac:dyDescent="0.25">
      <c r="D88" s="190"/>
    </row>
    <row r="89" spans="4:4" x14ac:dyDescent="0.25">
      <c r="D89" s="190"/>
    </row>
    <row r="90" spans="4:4" x14ac:dyDescent="0.25">
      <c r="D90" s="190"/>
    </row>
    <row r="91" spans="4:4" x14ac:dyDescent="0.25">
      <c r="D91" s="190"/>
    </row>
    <row r="92" spans="4:4" x14ac:dyDescent="0.25">
      <c r="D92" s="190"/>
    </row>
    <row r="93" spans="4:4" x14ac:dyDescent="0.25">
      <c r="D93" s="190"/>
    </row>
    <row r="94" spans="4:4" x14ac:dyDescent="0.25">
      <c r="D94" s="190"/>
    </row>
    <row r="95" spans="4:4" x14ac:dyDescent="0.25">
      <c r="D95" s="190"/>
    </row>
    <row r="96" spans="4:4" x14ac:dyDescent="0.25">
      <c r="D96" s="190"/>
    </row>
    <row r="97" spans="4:4" x14ac:dyDescent="0.25">
      <c r="D97" s="190"/>
    </row>
    <row r="98" spans="4:4" x14ac:dyDescent="0.25">
      <c r="D98" s="190"/>
    </row>
    <row r="99" spans="4:4" x14ac:dyDescent="0.25">
      <c r="D99" s="190"/>
    </row>
    <row r="100" spans="4:4" x14ac:dyDescent="0.25">
      <c r="D100" s="190"/>
    </row>
    <row r="101" spans="4:4" x14ac:dyDescent="0.25">
      <c r="D101" s="190"/>
    </row>
    <row r="102" spans="4:4" x14ac:dyDescent="0.25">
      <c r="D102" s="190"/>
    </row>
    <row r="103" spans="4:4" x14ac:dyDescent="0.25">
      <c r="D103" s="190"/>
    </row>
    <row r="104" spans="4:4" x14ac:dyDescent="0.25">
      <c r="D104" s="190"/>
    </row>
    <row r="105" spans="4:4" x14ac:dyDescent="0.25">
      <c r="D105" s="190"/>
    </row>
    <row r="106" spans="4:4" x14ac:dyDescent="0.25">
      <c r="D106" s="190"/>
    </row>
    <row r="107" spans="4:4" x14ac:dyDescent="0.25">
      <c r="D107" s="190"/>
    </row>
    <row r="108" spans="4:4" x14ac:dyDescent="0.25">
      <c r="D108" s="190"/>
    </row>
    <row r="109" spans="4:4" x14ac:dyDescent="0.25">
      <c r="D109" s="190"/>
    </row>
    <row r="110" spans="4:4" x14ac:dyDescent="0.25">
      <c r="D110" s="190"/>
    </row>
    <row r="111" spans="4:4" x14ac:dyDescent="0.25">
      <c r="D111" s="190"/>
    </row>
    <row r="112" spans="4:4" x14ac:dyDescent="0.25">
      <c r="D112" s="190"/>
    </row>
    <row r="113" spans="4:4" x14ac:dyDescent="0.25">
      <c r="D113" s="190"/>
    </row>
    <row r="114" spans="4:4" x14ac:dyDescent="0.25">
      <c r="D114" s="190"/>
    </row>
    <row r="115" spans="4:4" x14ac:dyDescent="0.25">
      <c r="D115" s="190"/>
    </row>
    <row r="116" spans="4:4" x14ac:dyDescent="0.25">
      <c r="D116" s="190"/>
    </row>
    <row r="117" spans="4:4" x14ac:dyDescent="0.25">
      <c r="D117" s="190"/>
    </row>
    <row r="118" spans="4:4" x14ac:dyDescent="0.25">
      <c r="D118" s="190"/>
    </row>
    <row r="119" spans="4:4" x14ac:dyDescent="0.25">
      <c r="D119" s="190"/>
    </row>
    <row r="120" spans="4:4" x14ac:dyDescent="0.25">
      <c r="D120" s="190"/>
    </row>
    <row r="121" spans="4:4" x14ac:dyDescent="0.25">
      <c r="D121" s="190"/>
    </row>
    <row r="122" spans="4:4" x14ac:dyDescent="0.25">
      <c r="D122" s="190"/>
    </row>
    <row r="123" spans="4:4" x14ac:dyDescent="0.25">
      <c r="D123" s="190"/>
    </row>
    <row r="124" spans="4:4" x14ac:dyDescent="0.25">
      <c r="D124" s="190"/>
    </row>
    <row r="125" spans="4:4" x14ac:dyDescent="0.25">
      <c r="D125" s="190"/>
    </row>
    <row r="126" spans="4:4" x14ac:dyDescent="0.25">
      <c r="D126" s="190"/>
    </row>
    <row r="127" spans="4:4" x14ac:dyDescent="0.25">
      <c r="D127" s="190"/>
    </row>
    <row r="128" spans="4:4" x14ac:dyDescent="0.25">
      <c r="D128" s="190"/>
    </row>
    <row r="129" spans="4:4" x14ac:dyDescent="0.25">
      <c r="D129" s="190"/>
    </row>
    <row r="130" spans="4:4" x14ac:dyDescent="0.25">
      <c r="D130" s="190"/>
    </row>
    <row r="131" spans="4:4" x14ac:dyDescent="0.25">
      <c r="D131" s="190"/>
    </row>
    <row r="132" spans="4:4" x14ac:dyDescent="0.25">
      <c r="D132" s="190"/>
    </row>
    <row r="133" spans="4:4" x14ac:dyDescent="0.25">
      <c r="D133" s="190"/>
    </row>
    <row r="134" spans="4:4" x14ac:dyDescent="0.25">
      <c r="D134" s="190"/>
    </row>
    <row r="135" spans="4:4" x14ac:dyDescent="0.25">
      <c r="D135" s="190"/>
    </row>
    <row r="136" spans="4:4" x14ac:dyDescent="0.25">
      <c r="D136" s="190"/>
    </row>
    <row r="137" spans="4:4" x14ac:dyDescent="0.25">
      <c r="D137" s="190"/>
    </row>
    <row r="138" spans="4:4" x14ac:dyDescent="0.25">
      <c r="D138" s="190"/>
    </row>
    <row r="139" spans="4:4" x14ac:dyDescent="0.25">
      <c r="D139" s="190"/>
    </row>
    <row r="140" spans="4:4" x14ac:dyDescent="0.25">
      <c r="D140" s="190"/>
    </row>
    <row r="141" spans="4:4" x14ac:dyDescent="0.25">
      <c r="D141" s="190"/>
    </row>
    <row r="142" spans="4:4" x14ac:dyDescent="0.25">
      <c r="D142" s="190"/>
    </row>
    <row r="143" spans="4:4" x14ac:dyDescent="0.25">
      <c r="D143" s="190"/>
    </row>
    <row r="144" spans="4:4" x14ac:dyDescent="0.25">
      <c r="D144" s="190"/>
    </row>
    <row r="145" spans="4:4" x14ac:dyDescent="0.25">
      <c r="D145" s="190"/>
    </row>
    <row r="146" spans="4:4" x14ac:dyDescent="0.25">
      <c r="D146" s="190"/>
    </row>
    <row r="147" spans="4:4" x14ac:dyDescent="0.25">
      <c r="D147" s="190"/>
    </row>
    <row r="148" spans="4:4" x14ac:dyDescent="0.25">
      <c r="D148" s="190"/>
    </row>
    <row r="149" spans="4:4" x14ac:dyDescent="0.25">
      <c r="D149" s="190"/>
    </row>
    <row r="150" spans="4:4" x14ac:dyDescent="0.25">
      <c r="D150" s="190"/>
    </row>
    <row r="151" spans="4:4" x14ac:dyDescent="0.25">
      <c r="D151" s="190"/>
    </row>
    <row r="152" spans="4:4" x14ac:dyDescent="0.25">
      <c r="D152" s="190"/>
    </row>
    <row r="153" spans="4:4" x14ac:dyDescent="0.25">
      <c r="D153" s="190"/>
    </row>
    <row r="154" spans="4:4" x14ac:dyDescent="0.25">
      <c r="D154" s="190"/>
    </row>
    <row r="155" spans="4:4" x14ac:dyDescent="0.25">
      <c r="D155" s="190"/>
    </row>
    <row r="156" spans="4:4" x14ac:dyDescent="0.25">
      <c r="D156" s="190"/>
    </row>
    <row r="157" spans="4:4" x14ac:dyDescent="0.25">
      <c r="D157" s="190"/>
    </row>
    <row r="158" spans="4:4" x14ac:dyDescent="0.25">
      <c r="D158" s="190"/>
    </row>
    <row r="159" spans="4:4" x14ac:dyDescent="0.25">
      <c r="D159" s="190"/>
    </row>
    <row r="160" spans="4:4" x14ac:dyDescent="0.25">
      <c r="D160" s="190"/>
    </row>
    <row r="161" spans="4:4" x14ac:dyDescent="0.25">
      <c r="D161" s="190"/>
    </row>
    <row r="162" spans="4:4" x14ac:dyDescent="0.25">
      <c r="D162" s="190"/>
    </row>
    <row r="163" spans="4:4" x14ac:dyDescent="0.25">
      <c r="D163" s="190"/>
    </row>
    <row r="164" spans="4:4" x14ac:dyDescent="0.25">
      <c r="D164" s="190"/>
    </row>
    <row r="165" spans="4:4" x14ac:dyDescent="0.25">
      <c r="D165" s="190"/>
    </row>
    <row r="166" spans="4:4" x14ac:dyDescent="0.25">
      <c r="D166" s="190"/>
    </row>
    <row r="167" spans="4:4" x14ac:dyDescent="0.25">
      <c r="D167" s="190"/>
    </row>
    <row r="168" spans="4:4" x14ac:dyDescent="0.25">
      <c r="D168" s="190"/>
    </row>
    <row r="169" spans="4:4" x14ac:dyDescent="0.25">
      <c r="D169" s="190"/>
    </row>
    <row r="170" spans="4:4" x14ac:dyDescent="0.25">
      <c r="D170" s="190"/>
    </row>
    <row r="171" spans="4:4" x14ac:dyDescent="0.25">
      <c r="D171" s="190"/>
    </row>
    <row r="172" spans="4:4" x14ac:dyDescent="0.25">
      <c r="D172" s="190"/>
    </row>
    <row r="173" spans="4:4" x14ac:dyDescent="0.25">
      <c r="D173" s="190"/>
    </row>
    <row r="174" spans="4:4" x14ac:dyDescent="0.25">
      <c r="D174" s="190"/>
    </row>
    <row r="175" spans="4:4" x14ac:dyDescent="0.25">
      <c r="D175" s="190"/>
    </row>
    <row r="176" spans="4:4" x14ac:dyDescent="0.25">
      <c r="D176" s="190"/>
    </row>
    <row r="177" spans="4:4" x14ac:dyDescent="0.25">
      <c r="D177" s="190"/>
    </row>
    <row r="178" spans="4:4" x14ac:dyDescent="0.25">
      <c r="D178" s="190"/>
    </row>
    <row r="179" spans="4:4" x14ac:dyDescent="0.25">
      <c r="D179" s="190"/>
    </row>
    <row r="180" spans="4:4" x14ac:dyDescent="0.25">
      <c r="D180" s="190"/>
    </row>
    <row r="181" spans="4:4" x14ac:dyDescent="0.25">
      <c r="D181" s="190"/>
    </row>
    <row r="182" spans="4:4" x14ac:dyDescent="0.25">
      <c r="D182" s="190"/>
    </row>
    <row r="183" spans="4:4" x14ac:dyDescent="0.25">
      <c r="D183" s="190"/>
    </row>
    <row r="184" spans="4:4" x14ac:dyDescent="0.25">
      <c r="D184" s="190"/>
    </row>
    <row r="185" spans="4:4" x14ac:dyDescent="0.25">
      <c r="D185" s="190"/>
    </row>
    <row r="186" spans="4:4" x14ac:dyDescent="0.25">
      <c r="D186" s="190"/>
    </row>
    <row r="187" spans="4:4" x14ac:dyDescent="0.25">
      <c r="D187" s="190"/>
    </row>
    <row r="188" spans="4:4" x14ac:dyDescent="0.25">
      <c r="D188" s="190"/>
    </row>
    <row r="189" spans="4:4" x14ac:dyDescent="0.25">
      <c r="D189" s="190"/>
    </row>
    <row r="190" spans="4:4" x14ac:dyDescent="0.25">
      <c r="D190" s="190"/>
    </row>
    <row r="191" spans="4:4" x14ac:dyDescent="0.25">
      <c r="D191" s="190"/>
    </row>
    <row r="192" spans="4:4" x14ac:dyDescent="0.25">
      <c r="D192" s="190"/>
    </row>
    <row r="193" spans="4:4" x14ac:dyDescent="0.25">
      <c r="D193" s="190"/>
    </row>
    <row r="194" spans="4:4" x14ac:dyDescent="0.25">
      <c r="D194" s="190"/>
    </row>
    <row r="195" spans="4:4" x14ac:dyDescent="0.25">
      <c r="D195" s="190"/>
    </row>
    <row r="196" spans="4:4" x14ac:dyDescent="0.25">
      <c r="D196" s="190"/>
    </row>
    <row r="197" spans="4:4" x14ac:dyDescent="0.25">
      <c r="D197" s="190"/>
    </row>
    <row r="198" spans="4:4" x14ac:dyDescent="0.25">
      <c r="D198" s="190"/>
    </row>
    <row r="199" spans="4:4" x14ac:dyDescent="0.25">
      <c r="D199" s="190"/>
    </row>
    <row r="200" spans="4:4" x14ac:dyDescent="0.25">
      <c r="D200" s="190"/>
    </row>
    <row r="201" spans="4:4" x14ac:dyDescent="0.25">
      <c r="D201" s="190"/>
    </row>
    <row r="202" spans="4:4" x14ac:dyDescent="0.25">
      <c r="D202" s="190"/>
    </row>
    <row r="203" spans="4:4" x14ac:dyDescent="0.25">
      <c r="D203" s="190"/>
    </row>
    <row r="204" spans="4:4" x14ac:dyDescent="0.25">
      <c r="D204" s="190"/>
    </row>
    <row r="205" spans="4:4" x14ac:dyDescent="0.25">
      <c r="D205" s="190"/>
    </row>
    <row r="206" spans="4:4" x14ac:dyDescent="0.25">
      <c r="D206" s="190"/>
    </row>
    <row r="207" spans="4:4" x14ac:dyDescent="0.25">
      <c r="D207" s="190"/>
    </row>
    <row r="208" spans="4:4" x14ac:dyDescent="0.25">
      <c r="D208" s="190"/>
    </row>
    <row r="209" spans="4:4" x14ac:dyDescent="0.25">
      <c r="D209" s="190"/>
    </row>
    <row r="210" spans="4:4" x14ac:dyDescent="0.25">
      <c r="D210" s="190"/>
    </row>
    <row r="211" spans="4:4" x14ac:dyDescent="0.25">
      <c r="D211" s="190"/>
    </row>
    <row r="212" spans="4:4" x14ac:dyDescent="0.25">
      <c r="D212" s="190"/>
    </row>
    <row r="213" spans="4:4" x14ac:dyDescent="0.25">
      <c r="D213" s="190"/>
    </row>
    <row r="214" spans="4:4" x14ac:dyDescent="0.25">
      <c r="D214" s="190"/>
    </row>
    <row r="215" spans="4:4" x14ac:dyDescent="0.25">
      <c r="D215" s="190"/>
    </row>
    <row r="216" spans="4:4" x14ac:dyDescent="0.25">
      <c r="D216" s="190"/>
    </row>
    <row r="217" spans="4:4" x14ac:dyDescent="0.25">
      <c r="D217" s="190"/>
    </row>
    <row r="218" spans="4:4" x14ac:dyDescent="0.25">
      <c r="D218" s="190"/>
    </row>
    <row r="219" spans="4:4" x14ac:dyDescent="0.25">
      <c r="D219" s="190"/>
    </row>
    <row r="220" spans="4:4" x14ac:dyDescent="0.25">
      <c r="D220" s="190"/>
    </row>
    <row r="221" spans="4:4" x14ac:dyDescent="0.25">
      <c r="D221" s="190"/>
    </row>
    <row r="222" spans="4:4" x14ac:dyDescent="0.25">
      <c r="D222" s="190"/>
    </row>
    <row r="223" spans="4:4" x14ac:dyDescent="0.25">
      <c r="D223" s="190"/>
    </row>
    <row r="224" spans="4:4" x14ac:dyDescent="0.25">
      <c r="D224" s="190"/>
    </row>
    <row r="225" spans="4:4" x14ac:dyDescent="0.25">
      <c r="D225" s="190"/>
    </row>
    <row r="226" spans="4:4" x14ac:dyDescent="0.25">
      <c r="D226" s="190"/>
    </row>
    <row r="227" spans="4:4" x14ac:dyDescent="0.25">
      <c r="D227" s="190"/>
    </row>
    <row r="228" spans="4:4" x14ac:dyDescent="0.25">
      <c r="D228" s="190"/>
    </row>
    <row r="229" spans="4:4" x14ac:dyDescent="0.25">
      <c r="D229" s="190"/>
    </row>
    <row r="230" spans="4:4" x14ac:dyDescent="0.25">
      <c r="D230" s="190"/>
    </row>
    <row r="231" spans="4:4" x14ac:dyDescent="0.25">
      <c r="D231" s="190"/>
    </row>
    <row r="232" spans="4:4" x14ac:dyDescent="0.25">
      <c r="D232" s="190"/>
    </row>
    <row r="233" spans="4:4" x14ac:dyDescent="0.25">
      <c r="D233" s="190"/>
    </row>
    <row r="234" spans="4:4" x14ac:dyDescent="0.25">
      <c r="D234" s="190"/>
    </row>
    <row r="235" spans="4:4" x14ac:dyDescent="0.25">
      <c r="D235" s="190"/>
    </row>
    <row r="236" spans="4:4" x14ac:dyDescent="0.25">
      <c r="D236" s="190"/>
    </row>
    <row r="237" spans="4:4" x14ac:dyDescent="0.25">
      <c r="D237" s="190"/>
    </row>
    <row r="238" spans="4:4" x14ac:dyDescent="0.25">
      <c r="D238" s="190"/>
    </row>
    <row r="239" spans="4:4" x14ac:dyDescent="0.25">
      <c r="D239" s="190"/>
    </row>
    <row r="240" spans="4:4" x14ac:dyDescent="0.25">
      <c r="D240" s="190"/>
    </row>
    <row r="241" spans="4:4" x14ac:dyDescent="0.25">
      <c r="D241" s="190"/>
    </row>
    <row r="242" spans="4:4" x14ac:dyDescent="0.25">
      <c r="D242" s="190"/>
    </row>
    <row r="243" spans="4:4" x14ac:dyDescent="0.25">
      <c r="D243" s="190"/>
    </row>
    <row r="244" spans="4:4" x14ac:dyDescent="0.25">
      <c r="D244" s="190"/>
    </row>
    <row r="245" spans="4:4" x14ac:dyDescent="0.25">
      <c r="D245" s="190"/>
    </row>
    <row r="246" spans="4:4" x14ac:dyDescent="0.25">
      <c r="D246" s="190"/>
    </row>
    <row r="247" spans="4:4" x14ac:dyDescent="0.25">
      <c r="D247" s="190"/>
    </row>
    <row r="248" spans="4:4" x14ac:dyDescent="0.25">
      <c r="D248" s="190"/>
    </row>
    <row r="249" spans="4:4" x14ac:dyDescent="0.25">
      <c r="D249" s="190"/>
    </row>
    <row r="250" spans="4:4" x14ac:dyDescent="0.25">
      <c r="D250" s="190"/>
    </row>
    <row r="251" spans="4:4" x14ac:dyDescent="0.25">
      <c r="D251" s="190"/>
    </row>
    <row r="252" spans="4:4" x14ac:dyDescent="0.25">
      <c r="D252" s="190"/>
    </row>
    <row r="253" spans="4:4" x14ac:dyDescent="0.25">
      <c r="D253" s="190"/>
    </row>
    <row r="254" spans="4:4" x14ac:dyDescent="0.25">
      <c r="D254" s="190"/>
    </row>
    <row r="255" spans="4:4" x14ac:dyDescent="0.25">
      <c r="D255" s="190"/>
    </row>
    <row r="256" spans="4:4" x14ac:dyDescent="0.25">
      <c r="D256" s="190"/>
    </row>
    <row r="257" spans="4:4" x14ac:dyDescent="0.25">
      <c r="D257" s="190"/>
    </row>
    <row r="258" spans="4:4" x14ac:dyDescent="0.25">
      <c r="D258" s="190"/>
    </row>
    <row r="259" spans="4:4" x14ac:dyDescent="0.25">
      <c r="D259" s="190"/>
    </row>
    <row r="260" spans="4:4" x14ac:dyDescent="0.25">
      <c r="D260" s="190"/>
    </row>
    <row r="261" spans="4:4" x14ac:dyDescent="0.25">
      <c r="D261" s="190"/>
    </row>
    <row r="262" spans="4:4" x14ac:dyDescent="0.25">
      <c r="D262" s="190"/>
    </row>
    <row r="263" spans="4:4" x14ac:dyDescent="0.25">
      <c r="D263" s="190"/>
    </row>
    <row r="264" spans="4:4" x14ac:dyDescent="0.25">
      <c r="D264" s="190"/>
    </row>
    <row r="265" spans="4:4" x14ac:dyDescent="0.25">
      <c r="D265" s="190"/>
    </row>
    <row r="266" spans="4:4" x14ac:dyDescent="0.25">
      <c r="D266" s="190"/>
    </row>
    <row r="267" spans="4:4" x14ac:dyDescent="0.25">
      <c r="D267" s="190"/>
    </row>
    <row r="268" spans="4:4" x14ac:dyDescent="0.25">
      <c r="D268" s="190"/>
    </row>
    <row r="269" spans="4:4" x14ac:dyDescent="0.25">
      <c r="D269" s="190"/>
    </row>
    <row r="270" spans="4:4" x14ac:dyDescent="0.25">
      <c r="D270" s="190"/>
    </row>
    <row r="271" spans="4:4" x14ac:dyDescent="0.25">
      <c r="D271" s="190"/>
    </row>
    <row r="272" spans="4:4" x14ac:dyDescent="0.25">
      <c r="D272" s="190"/>
    </row>
    <row r="273" spans="4:4" x14ac:dyDescent="0.25">
      <c r="D273" s="190"/>
    </row>
    <row r="274" spans="4:4" x14ac:dyDescent="0.25">
      <c r="D274" s="190"/>
    </row>
    <row r="275" spans="4:4" x14ac:dyDescent="0.25">
      <c r="D275" s="190"/>
    </row>
    <row r="276" spans="4:4" x14ac:dyDescent="0.25">
      <c r="D276" s="190"/>
    </row>
    <row r="277" spans="4:4" x14ac:dyDescent="0.25">
      <c r="D277" s="190"/>
    </row>
    <row r="278" spans="4:4" x14ac:dyDescent="0.25">
      <c r="D278" s="190"/>
    </row>
    <row r="279" spans="4:4" x14ac:dyDescent="0.25">
      <c r="D279" s="190"/>
    </row>
    <row r="280" spans="4:4" x14ac:dyDescent="0.25">
      <c r="D280" s="190"/>
    </row>
    <row r="281" spans="4:4" x14ac:dyDescent="0.25">
      <c r="D281" s="190"/>
    </row>
    <row r="282" spans="4:4" x14ac:dyDescent="0.25">
      <c r="D282" s="190"/>
    </row>
    <row r="283" spans="4:4" x14ac:dyDescent="0.25">
      <c r="D283" s="190"/>
    </row>
    <row r="284" spans="4:4" x14ac:dyDescent="0.25">
      <c r="D284" s="190"/>
    </row>
    <row r="285" spans="4:4" x14ac:dyDescent="0.25">
      <c r="D285" s="190"/>
    </row>
    <row r="286" spans="4:4" x14ac:dyDescent="0.25">
      <c r="D286" s="190"/>
    </row>
    <row r="287" spans="4:4" x14ac:dyDescent="0.25">
      <c r="D287" s="190"/>
    </row>
    <row r="288" spans="4:4" x14ac:dyDescent="0.25">
      <c r="D288" s="190"/>
    </row>
    <row r="289" spans="4:4" x14ac:dyDescent="0.25">
      <c r="D289" s="190"/>
    </row>
    <row r="290" spans="4:4" x14ac:dyDescent="0.25">
      <c r="D290" s="190"/>
    </row>
    <row r="291" spans="4:4" x14ac:dyDescent="0.25">
      <c r="D291" s="190"/>
    </row>
    <row r="292" spans="4:4" x14ac:dyDescent="0.25">
      <c r="D292" s="190"/>
    </row>
    <row r="293" spans="4:4" x14ac:dyDescent="0.25">
      <c r="D293" s="190"/>
    </row>
    <row r="294" spans="4:4" x14ac:dyDescent="0.25">
      <c r="D294" s="190"/>
    </row>
    <row r="295" spans="4:4" x14ac:dyDescent="0.25">
      <c r="D295" s="190"/>
    </row>
    <row r="296" spans="4:4" x14ac:dyDescent="0.25">
      <c r="D296" s="190"/>
    </row>
    <row r="297" spans="4:4" x14ac:dyDescent="0.25">
      <c r="D297" s="190"/>
    </row>
    <row r="298" spans="4:4" x14ac:dyDescent="0.25">
      <c r="D298" s="190"/>
    </row>
    <row r="299" spans="4:4" x14ac:dyDescent="0.25">
      <c r="D299" s="190"/>
    </row>
    <row r="300" spans="4:4" x14ac:dyDescent="0.25">
      <c r="D300" s="190"/>
    </row>
    <row r="301" spans="4:4" x14ac:dyDescent="0.25">
      <c r="D301" s="190"/>
    </row>
    <row r="302" spans="4:4" x14ac:dyDescent="0.25">
      <c r="D302" s="190"/>
    </row>
    <row r="303" spans="4:4" x14ac:dyDescent="0.25">
      <c r="D303" s="190"/>
    </row>
    <row r="304" spans="4:4" x14ac:dyDescent="0.25">
      <c r="D304" s="190"/>
    </row>
    <row r="305" spans="4:4" x14ac:dyDescent="0.25">
      <c r="D305" s="190"/>
    </row>
    <row r="306" spans="4:4" x14ac:dyDescent="0.25">
      <c r="D306" s="190"/>
    </row>
    <row r="307" spans="4:4" x14ac:dyDescent="0.25">
      <c r="D307" s="190"/>
    </row>
    <row r="308" spans="4:4" x14ac:dyDescent="0.25">
      <c r="D308" s="190"/>
    </row>
    <row r="309" spans="4:4" x14ac:dyDescent="0.25">
      <c r="D309" s="190"/>
    </row>
    <row r="310" spans="4:4" x14ac:dyDescent="0.25">
      <c r="D310" s="190"/>
    </row>
    <row r="311" spans="4:4" x14ac:dyDescent="0.25">
      <c r="D311" s="190"/>
    </row>
    <row r="312" spans="4:4" x14ac:dyDescent="0.25">
      <c r="D312" s="190"/>
    </row>
    <row r="313" spans="4:4" x14ac:dyDescent="0.25">
      <c r="D313" s="190"/>
    </row>
    <row r="314" spans="4:4" x14ac:dyDescent="0.25">
      <c r="D314" s="190"/>
    </row>
    <row r="315" spans="4:4" x14ac:dyDescent="0.25">
      <c r="D315" s="190"/>
    </row>
    <row r="316" spans="4:4" x14ac:dyDescent="0.25">
      <c r="D316" s="190"/>
    </row>
    <row r="317" spans="4:4" x14ac:dyDescent="0.25">
      <c r="D317" s="190"/>
    </row>
    <row r="318" spans="4:4" x14ac:dyDescent="0.25">
      <c r="D318" s="190"/>
    </row>
    <row r="319" spans="4:4" x14ac:dyDescent="0.25">
      <c r="D319" s="190"/>
    </row>
    <row r="320" spans="4:4" x14ac:dyDescent="0.25">
      <c r="D320" s="190"/>
    </row>
    <row r="321" spans="4:4" x14ac:dyDescent="0.25">
      <c r="D321" s="190"/>
    </row>
    <row r="322" spans="4:4" x14ac:dyDescent="0.25">
      <c r="D322" s="190"/>
    </row>
    <row r="323" spans="4:4" x14ac:dyDescent="0.25">
      <c r="D323" s="190"/>
    </row>
    <row r="324" spans="4:4" x14ac:dyDescent="0.25">
      <c r="D324" s="190"/>
    </row>
    <row r="325" spans="4:4" x14ac:dyDescent="0.25">
      <c r="D325" s="190"/>
    </row>
    <row r="326" spans="4:4" x14ac:dyDescent="0.25">
      <c r="D326" s="190"/>
    </row>
    <row r="327" spans="4:4" x14ac:dyDescent="0.25">
      <c r="D327" s="190"/>
    </row>
    <row r="328" spans="4:4" x14ac:dyDescent="0.25">
      <c r="D328" s="190"/>
    </row>
    <row r="329" spans="4:4" x14ac:dyDescent="0.25">
      <c r="D329" s="190"/>
    </row>
    <row r="330" spans="4:4" x14ac:dyDescent="0.25">
      <c r="D330" s="190"/>
    </row>
    <row r="331" spans="4:4" x14ac:dyDescent="0.25">
      <c r="D331" s="190"/>
    </row>
    <row r="332" spans="4:4" x14ac:dyDescent="0.25">
      <c r="D332" s="190"/>
    </row>
    <row r="333" spans="4:4" x14ac:dyDescent="0.25">
      <c r="D333" s="190"/>
    </row>
    <row r="334" spans="4:4" x14ac:dyDescent="0.25">
      <c r="D334" s="190"/>
    </row>
    <row r="335" spans="4:4" x14ac:dyDescent="0.25">
      <c r="D335" s="190"/>
    </row>
    <row r="336" spans="4:4" x14ac:dyDescent="0.25">
      <c r="D336" s="190"/>
    </row>
    <row r="337" spans="4:4" x14ac:dyDescent="0.25">
      <c r="D337" s="190"/>
    </row>
    <row r="338" spans="4:4" x14ac:dyDescent="0.25">
      <c r="D338" s="190"/>
    </row>
    <row r="339" spans="4:4" x14ac:dyDescent="0.25">
      <c r="D339" s="190"/>
    </row>
    <row r="340" spans="4:4" x14ac:dyDescent="0.25">
      <c r="D340" s="190"/>
    </row>
    <row r="341" spans="4:4" x14ac:dyDescent="0.25">
      <c r="D341" s="190"/>
    </row>
    <row r="342" spans="4:4" x14ac:dyDescent="0.25">
      <c r="D342" s="190"/>
    </row>
    <row r="343" spans="4:4" x14ac:dyDescent="0.25">
      <c r="D343" s="190"/>
    </row>
    <row r="344" spans="4:4" x14ac:dyDescent="0.25">
      <c r="D344" s="190"/>
    </row>
    <row r="345" spans="4:4" x14ac:dyDescent="0.25">
      <c r="D345" s="190"/>
    </row>
    <row r="346" spans="4:4" x14ac:dyDescent="0.25">
      <c r="D346" s="190"/>
    </row>
    <row r="347" spans="4:4" x14ac:dyDescent="0.25">
      <c r="D347" s="190"/>
    </row>
    <row r="348" spans="4:4" x14ac:dyDescent="0.25">
      <c r="D348" s="190"/>
    </row>
    <row r="349" spans="4:4" x14ac:dyDescent="0.25">
      <c r="D349" s="190"/>
    </row>
    <row r="350" spans="4:4" x14ac:dyDescent="0.25">
      <c r="D350" s="190"/>
    </row>
    <row r="351" spans="4:4" x14ac:dyDescent="0.25">
      <c r="D351" s="190"/>
    </row>
    <row r="352" spans="4:4" x14ac:dyDescent="0.25">
      <c r="D352" s="190"/>
    </row>
    <row r="353" spans="4:4" x14ac:dyDescent="0.25">
      <c r="D353" s="190"/>
    </row>
    <row r="354" spans="4:4" x14ac:dyDescent="0.25">
      <c r="D354" s="190"/>
    </row>
    <row r="355" spans="4:4" x14ac:dyDescent="0.25">
      <c r="D355" s="190"/>
    </row>
    <row r="356" spans="4:4" x14ac:dyDescent="0.25">
      <c r="D356" s="190"/>
    </row>
    <row r="357" spans="4:4" x14ac:dyDescent="0.25">
      <c r="D357" s="190"/>
    </row>
    <row r="358" spans="4:4" x14ac:dyDescent="0.25">
      <c r="D358" s="190"/>
    </row>
    <row r="359" spans="4:4" x14ac:dyDescent="0.25">
      <c r="D359" s="190"/>
    </row>
    <row r="360" spans="4:4" x14ac:dyDescent="0.25">
      <c r="D360" s="190"/>
    </row>
    <row r="361" spans="4:4" x14ac:dyDescent="0.25">
      <c r="D361" s="190"/>
    </row>
    <row r="362" spans="4:4" x14ac:dyDescent="0.25">
      <c r="D362" s="190"/>
    </row>
    <row r="363" spans="4:4" x14ac:dyDescent="0.25">
      <c r="D363" s="190"/>
    </row>
    <row r="364" spans="4:4" x14ac:dyDescent="0.25">
      <c r="D364" s="190"/>
    </row>
    <row r="365" spans="4:4" x14ac:dyDescent="0.25">
      <c r="D365" s="190"/>
    </row>
    <row r="366" spans="4:4" x14ac:dyDescent="0.25">
      <c r="D366" s="190"/>
    </row>
    <row r="367" spans="4:4" x14ac:dyDescent="0.25">
      <c r="D367" s="190"/>
    </row>
    <row r="368" spans="4:4" x14ac:dyDescent="0.25">
      <c r="D368" s="190"/>
    </row>
    <row r="369" spans="4:4" x14ac:dyDescent="0.25">
      <c r="D369" s="190"/>
    </row>
    <row r="370" spans="4:4" x14ac:dyDescent="0.25">
      <c r="D370" s="190"/>
    </row>
    <row r="371" spans="4:4" x14ac:dyDescent="0.25">
      <c r="D371" s="190"/>
    </row>
    <row r="372" spans="4:4" x14ac:dyDescent="0.25">
      <c r="D372" s="190"/>
    </row>
    <row r="373" spans="4:4" x14ac:dyDescent="0.25">
      <c r="D373" s="190"/>
    </row>
    <row r="374" spans="4:4" x14ac:dyDescent="0.25">
      <c r="D374" s="190"/>
    </row>
    <row r="375" spans="4:4" x14ac:dyDescent="0.25">
      <c r="D375" s="190"/>
    </row>
    <row r="376" spans="4:4" x14ac:dyDescent="0.25">
      <c r="D376" s="190"/>
    </row>
    <row r="377" spans="4:4" x14ac:dyDescent="0.25">
      <c r="D377" s="190"/>
    </row>
    <row r="378" spans="4:4" x14ac:dyDescent="0.25">
      <c r="D378" s="190"/>
    </row>
    <row r="379" spans="4:4" x14ac:dyDescent="0.25">
      <c r="D379" s="190"/>
    </row>
    <row r="380" spans="4:4" x14ac:dyDescent="0.25">
      <c r="D380" s="190"/>
    </row>
    <row r="381" spans="4:4" x14ac:dyDescent="0.25">
      <c r="D381" s="190"/>
    </row>
    <row r="382" spans="4:4" x14ac:dyDescent="0.25">
      <c r="D382" s="190"/>
    </row>
    <row r="383" spans="4:4" x14ac:dyDescent="0.25">
      <c r="D383" s="190"/>
    </row>
    <row r="384" spans="4:4" x14ac:dyDescent="0.25">
      <c r="D384" s="190"/>
    </row>
    <row r="385" spans="4:4" x14ac:dyDescent="0.25">
      <c r="D385" s="190"/>
    </row>
    <row r="386" spans="4:4" x14ac:dyDescent="0.25">
      <c r="D386" s="190"/>
    </row>
    <row r="387" spans="4:4" x14ac:dyDescent="0.25">
      <c r="D387" s="190"/>
    </row>
    <row r="388" spans="4:4" x14ac:dyDescent="0.25">
      <c r="D388" s="190"/>
    </row>
    <row r="389" spans="4:4" x14ac:dyDescent="0.25">
      <c r="D389" s="190"/>
    </row>
    <row r="390" spans="4:4" x14ac:dyDescent="0.25">
      <c r="D390" s="190"/>
    </row>
    <row r="391" spans="4:4" x14ac:dyDescent="0.25">
      <c r="D391" s="190"/>
    </row>
    <row r="392" spans="4:4" x14ac:dyDescent="0.25">
      <c r="D392" s="190"/>
    </row>
    <row r="393" spans="4:4" x14ac:dyDescent="0.25">
      <c r="D393" s="190"/>
    </row>
    <row r="394" spans="4:4" x14ac:dyDescent="0.25">
      <c r="D394" s="190"/>
    </row>
    <row r="395" spans="4:4" x14ac:dyDescent="0.25">
      <c r="D395" s="190"/>
    </row>
    <row r="396" spans="4:4" x14ac:dyDescent="0.25">
      <c r="D396" s="190"/>
    </row>
    <row r="397" spans="4:4" x14ac:dyDescent="0.25">
      <c r="D397" s="190"/>
    </row>
    <row r="398" spans="4:4" x14ac:dyDescent="0.25">
      <c r="D398" s="190"/>
    </row>
    <row r="399" spans="4:4" x14ac:dyDescent="0.25">
      <c r="D399" s="190"/>
    </row>
    <row r="400" spans="4:4" x14ac:dyDescent="0.25">
      <c r="D400" s="190"/>
    </row>
    <row r="401" spans="4:4" x14ac:dyDescent="0.25">
      <c r="D401" s="190"/>
    </row>
    <row r="402" spans="4:4" x14ac:dyDescent="0.25">
      <c r="D402" s="190"/>
    </row>
    <row r="403" spans="4:4" x14ac:dyDescent="0.25">
      <c r="D403" s="190"/>
    </row>
    <row r="404" spans="4:4" x14ac:dyDescent="0.25">
      <c r="D404" s="190"/>
    </row>
    <row r="405" spans="4:4" x14ac:dyDescent="0.25">
      <c r="D405" s="190"/>
    </row>
    <row r="406" spans="4:4" x14ac:dyDescent="0.25">
      <c r="D406" s="190"/>
    </row>
    <row r="407" spans="4:4" x14ac:dyDescent="0.25">
      <c r="D407" s="190"/>
    </row>
    <row r="408" spans="4:4" x14ac:dyDescent="0.25">
      <c r="D408" s="190"/>
    </row>
    <row r="409" spans="4:4" x14ac:dyDescent="0.25">
      <c r="D409" s="190"/>
    </row>
    <row r="410" spans="4:4" x14ac:dyDescent="0.25">
      <c r="D410" s="190"/>
    </row>
    <row r="411" spans="4:4" x14ac:dyDescent="0.25">
      <c r="D411" s="190"/>
    </row>
    <row r="412" spans="4:4" x14ac:dyDescent="0.25">
      <c r="D412" s="190"/>
    </row>
    <row r="413" spans="4:4" x14ac:dyDescent="0.25">
      <c r="D413" s="190"/>
    </row>
    <row r="414" spans="4:4" x14ac:dyDescent="0.25">
      <c r="D414" s="190"/>
    </row>
    <row r="415" spans="4:4" x14ac:dyDescent="0.25">
      <c r="D415" s="190"/>
    </row>
    <row r="416" spans="4:4" x14ac:dyDescent="0.25">
      <c r="D416" s="190"/>
    </row>
    <row r="417" spans="4:4" x14ac:dyDescent="0.25">
      <c r="D417" s="190"/>
    </row>
    <row r="418" spans="4:4" x14ac:dyDescent="0.25">
      <c r="D418" s="190"/>
    </row>
    <row r="419" spans="4:4" x14ac:dyDescent="0.25">
      <c r="D419" s="190"/>
    </row>
    <row r="420" spans="4:4" x14ac:dyDescent="0.25">
      <c r="D420" s="190"/>
    </row>
    <row r="421" spans="4:4" x14ac:dyDescent="0.25">
      <c r="D421" s="190"/>
    </row>
    <row r="422" spans="4:4" x14ac:dyDescent="0.25">
      <c r="D422" s="190"/>
    </row>
    <row r="423" spans="4:4" x14ac:dyDescent="0.25">
      <c r="D423" s="190"/>
    </row>
    <row r="424" spans="4:4" x14ac:dyDescent="0.25">
      <c r="D424" s="190"/>
    </row>
    <row r="425" spans="4:4" x14ac:dyDescent="0.25">
      <c r="D425" s="190"/>
    </row>
    <row r="426" spans="4:4" x14ac:dyDescent="0.25">
      <c r="D426" s="190"/>
    </row>
    <row r="427" spans="4:4" x14ac:dyDescent="0.25">
      <c r="D427" s="190"/>
    </row>
    <row r="428" spans="4:4" x14ac:dyDescent="0.25">
      <c r="D428" s="190"/>
    </row>
    <row r="429" spans="4:4" x14ac:dyDescent="0.25">
      <c r="D429" s="190"/>
    </row>
    <row r="430" spans="4:4" x14ac:dyDescent="0.25">
      <c r="D430" s="190"/>
    </row>
    <row r="431" spans="4:4" x14ac:dyDescent="0.25">
      <c r="D431" s="190"/>
    </row>
    <row r="432" spans="4:4" x14ac:dyDescent="0.25">
      <c r="D432" s="190"/>
    </row>
    <row r="433" spans="4:4" x14ac:dyDescent="0.25">
      <c r="D433" s="190"/>
    </row>
    <row r="434" spans="4:4" x14ac:dyDescent="0.25">
      <c r="D434" s="190"/>
    </row>
    <row r="435" spans="4:4" x14ac:dyDescent="0.25">
      <c r="D435" s="190"/>
    </row>
    <row r="436" spans="4:4" x14ac:dyDescent="0.25">
      <c r="D436" s="190"/>
    </row>
    <row r="437" spans="4:4" x14ac:dyDescent="0.25">
      <c r="D437" s="190"/>
    </row>
    <row r="438" spans="4:4" x14ac:dyDescent="0.25">
      <c r="D438" s="190"/>
    </row>
    <row r="439" spans="4:4" x14ac:dyDescent="0.25">
      <c r="D439" s="190"/>
    </row>
    <row r="440" spans="4:4" x14ac:dyDescent="0.25">
      <c r="D440" s="190"/>
    </row>
    <row r="441" spans="4:4" x14ac:dyDescent="0.25">
      <c r="D441" s="190"/>
    </row>
    <row r="442" spans="4:4" x14ac:dyDescent="0.25">
      <c r="D442" s="190"/>
    </row>
    <row r="443" spans="4:4" x14ac:dyDescent="0.25">
      <c r="D443" s="190"/>
    </row>
    <row r="444" spans="4:4" x14ac:dyDescent="0.25">
      <c r="D444" s="190"/>
    </row>
    <row r="445" spans="4:4" x14ac:dyDescent="0.25">
      <c r="D445" s="190"/>
    </row>
    <row r="446" spans="4:4" x14ac:dyDescent="0.25">
      <c r="D446" s="190"/>
    </row>
    <row r="447" spans="4:4" x14ac:dyDescent="0.25">
      <c r="D447" s="190"/>
    </row>
    <row r="448" spans="4:4" x14ac:dyDescent="0.25">
      <c r="D448" s="190"/>
    </row>
    <row r="449" spans="4:4" x14ac:dyDescent="0.25">
      <c r="D449" s="190"/>
    </row>
    <row r="450" spans="4:4" x14ac:dyDescent="0.25">
      <c r="D450" s="190"/>
    </row>
    <row r="451" spans="4:4" x14ac:dyDescent="0.25">
      <c r="D451" s="190"/>
    </row>
    <row r="452" spans="4:4" x14ac:dyDescent="0.25">
      <c r="D452" s="190"/>
    </row>
    <row r="453" spans="4:4" x14ac:dyDescent="0.25">
      <c r="D453" s="190"/>
    </row>
    <row r="454" spans="4:4" x14ac:dyDescent="0.25">
      <c r="D454" s="190"/>
    </row>
    <row r="455" spans="4:4" x14ac:dyDescent="0.25">
      <c r="D455" s="190"/>
    </row>
    <row r="456" spans="4:4" x14ac:dyDescent="0.25">
      <c r="D456" s="190"/>
    </row>
    <row r="457" spans="4:4" x14ac:dyDescent="0.25">
      <c r="D457" s="190"/>
    </row>
    <row r="458" spans="4:4" x14ac:dyDescent="0.25">
      <c r="D458" s="190"/>
    </row>
    <row r="459" spans="4:4" x14ac:dyDescent="0.25">
      <c r="D459" s="190"/>
    </row>
    <row r="460" spans="4:4" x14ac:dyDescent="0.25">
      <c r="D460" s="190"/>
    </row>
    <row r="461" spans="4:4" x14ac:dyDescent="0.25">
      <c r="D461" s="190"/>
    </row>
    <row r="462" spans="4:4" x14ac:dyDescent="0.25">
      <c r="D462" s="190"/>
    </row>
    <row r="463" spans="4:4" x14ac:dyDescent="0.25">
      <c r="D463" s="190"/>
    </row>
    <row r="464" spans="4:4" x14ac:dyDescent="0.25">
      <c r="D464" s="190"/>
    </row>
    <row r="465" spans="4:4" x14ac:dyDescent="0.25">
      <c r="D465" s="190"/>
    </row>
    <row r="466" spans="4:4" x14ac:dyDescent="0.25">
      <c r="D466" s="190"/>
    </row>
    <row r="467" spans="4:4" x14ac:dyDescent="0.25">
      <c r="D467" s="190"/>
    </row>
    <row r="468" spans="4:4" x14ac:dyDescent="0.25">
      <c r="D468" s="190"/>
    </row>
    <row r="469" spans="4:4" x14ac:dyDescent="0.25">
      <c r="D469" s="190"/>
    </row>
    <row r="470" spans="4:4" x14ac:dyDescent="0.25">
      <c r="D470" s="190"/>
    </row>
    <row r="471" spans="4:4" x14ac:dyDescent="0.25">
      <c r="D471" s="190"/>
    </row>
    <row r="472" spans="4:4" x14ac:dyDescent="0.25">
      <c r="D472" s="190"/>
    </row>
    <row r="473" spans="4:4" x14ac:dyDescent="0.25">
      <c r="D473" s="190"/>
    </row>
    <row r="474" spans="4:4" x14ac:dyDescent="0.25">
      <c r="D474" s="190"/>
    </row>
    <row r="475" spans="4:4" x14ac:dyDescent="0.25">
      <c r="D475" s="190"/>
    </row>
    <row r="476" spans="4:4" x14ac:dyDescent="0.25">
      <c r="D476" s="190"/>
    </row>
    <row r="477" spans="4:4" x14ac:dyDescent="0.25">
      <c r="D477" s="190"/>
    </row>
    <row r="478" spans="4:4" x14ac:dyDescent="0.25">
      <c r="D478" s="190"/>
    </row>
    <row r="479" spans="4:4" x14ac:dyDescent="0.25">
      <c r="D479" s="190"/>
    </row>
    <row r="480" spans="4:4" x14ac:dyDescent="0.25">
      <c r="D480" s="190"/>
    </row>
    <row r="481" spans="4:4" x14ac:dyDescent="0.25">
      <c r="D481" s="190"/>
    </row>
    <row r="482" spans="4:4" x14ac:dyDescent="0.25">
      <c r="D482" s="190"/>
    </row>
    <row r="483" spans="4:4" x14ac:dyDescent="0.25">
      <c r="D483" s="190"/>
    </row>
    <row r="484" spans="4:4" x14ac:dyDescent="0.25">
      <c r="D484" s="190"/>
    </row>
    <row r="485" spans="4:4" x14ac:dyDescent="0.25">
      <c r="D485" s="190"/>
    </row>
    <row r="486" spans="4:4" x14ac:dyDescent="0.25">
      <c r="D486" s="190"/>
    </row>
    <row r="487" spans="4:4" x14ac:dyDescent="0.25">
      <c r="D487" s="190"/>
    </row>
    <row r="488" spans="4:4" x14ac:dyDescent="0.25">
      <c r="D488" s="190"/>
    </row>
    <row r="489" spans="4:4" x14ac:dyDescent="0.25">
      <c r="D489" s="190"/>
    </row>
    <row r="490" spans="4:4" x14ac:dyDescent="0.25">
      <c r="D490" s="190"/>
    </row>
    <row r="491" spans="4:4" x14ac:dyDescent="0.25">
      <c r="D491" s="190"/>
    </row>
    <row r="492" spans="4:4" x14ac:dyDescent="0.25">
      <c r="D492" s="190"/>
    </row>
    <row r="493" spans="4:4" x14ac:dyDescent="0.25">
      <c r="D493" s="190"/>
    </row>
    <row r="494" spans="4:4" x14ac:dyDescent="0.25">
      <c r="D494" s="190"/>
    </row>
    <row r="495" spans="4:4" x14ac:dyDescent="0.25">
      <c r="D495" s="190"/>
    </row>
    <row r="496" spans="4:4" x14ac:dyDescent="0.25">
      <c r="D496" s="190"/>
    </row>
    <row r="497" spans="4:4" x14ac:dyDescent="0.25">
      <c r="D497" s="190"/>
    </row>
    <row r="498" spans="4:4" x14ac:dyDescent="0.25">
      <c r="D498" s="190"/>
    </row>
    <row r="499" spans="4:4" x14ac:dyDescent="0.25">
      <c r="D499" s="190"/>
    </row>
    <row r="500" spans="4:4" x14ac:dyDescent="0.25">
      <c r="D500" s="190"/>
    </row>
    <row r="501" spans="4:4" x14ac:dyDescent="0.25">
      <c r="D501" s="190"/>
    </row>
    <row r="502" spans="4:4" x14ac:dyDescent="0.25">
      <c r="D502" s="190"/>
    </row>
    <row r="503" spans="4:4" x14ac:dyDescent="0.25">
      <c r="D503" s="190"/>
    </row>
    <row r="504" spans="4:4" x14ac:dyDescent="0.25">
      <c r="D504" s="190"/>
    </row>
    <row r="505" spans="4:4" x14ac:dyDescent="0.25">
      <c r="D505" s="190"/>
    </row>
    <row r="506" spans="4:4" x14ac:dyDescent="0.25">
      <c r="D506" s="190"/>
    </row>
    <row r="507" spans="4:4" x14ac:dyDescent="0.25">
      <c r="D507" s="190"/>
    </row>
    <row r="508" spans="4:4" x14ac:dyDescent="0.25">
      <c r="D508" s="190"/>
    </row>
    <row r="509" spans="4:4" x14ac:dyDescent="0.25">
      <c r="D509" s="190"/>
    </row>
    <row r="510" spans="4:4" x14ac:dyDescent="0.25">
      <c r="D510" s="190"/>
    </row>
    <row r="511" spans="4:4" x14ac:dyDescent="0.25">
      <c r="D511" s="190"/>
    </row>
    <row r="512" spans="4:4" x14ac:dyDescent="0.25">
      <c r="D512" s="190"/>
    </row>
    <row r="513" spans="4:4" x14ac:dyDescent="0.25">
      <c r="D513" s="190"/>
    </row>
    <row r="514" spans="4:4" x14ac:dyDescent="0.25">
      <c r="D514" s="190"/>
    </row>
    <row r="515" spans="4:4" x14ac:dyDescent="0.25">
      <c r="D515" s="190"/>
    </row>
    <row r="516" spans="4:4" x14ac:dyDescent="0.25">
      <c r="D516" s="190"/>
    </row>
    <row r="517" spans="4:4" x14ac:dyDescent="0.25">
      <c r="D517" s="190"/>
    </row>
    <row r="518" spans="4:4" x14ac:dyDescent="0.25">
      <c r="D518" s="190"/>
    </row>
    <row r="519" spans="4:4" x14ac:dyDescent="0.25">
      <c r="D519" s="190"/>
    </row>
    <row r="520" spans="4:4" x14ac:dyDescent="0.25">
      <c r="D520" s="190"/>
    </row>
    <row r="521" spans="4:4" x14ac:dyDescent="0.25">
      <c r="D521" s="190"/>
    </row>
    <row r="522" spans="4:4" x14ac:dyDescent="0.25">
      <c r="D522" s="190"/>
    </row>
    <row r="523" spans="4:4" x14ac:dyDescent="0.25">
      <c r="D523" s="190"/>
    </row>
    <row r="524" spans="4:4" x14ac:dyDescent="0.25">
      <c r="D524" s="190"/>
    </row>
    <row r="525" spans="4:4" x14ac:dyDescent="0.25">
      <c r="D525" s="190"/>
    </row>
    <row r="526" spans="4:4" x14ac:dyDescent="0.25">
      <c r="D526" s="190"/>
    </row>
    <row r="527" spans="4:4" x14ac:dyDescent="0.25">
      <c r="D527" s="190"/>
    </row>
    <row r="528" spans="4:4" x14ac:dyDescent="0.25">
      <c r="D528" s="190"/>
    </row>
    <row r="529" spans="4:4" x14ac:dyDescent="0.25">
      <c r="D529" s="190"/>
    </row>
    <row r="530" spans="4:4" x14ac:dyDescent="0.25">
      <c r="D530" s="190"/>
    </row>
    <row r="531" spans="4:4" x14ac:dyDescent="0.25">
      <c r="D531" s="190"/>
    </row>
    <row r="532" spans="4:4" x14ac:dyDescent="0.25">
      <c r="D532" s="190"/>
    </row>
    <row r="533" spans="4:4" x14ac:dyDescent="0.25">
      <c r="D533" s="190"/>
    </row>
    <row r="534" spans="4:4" x14ac:dyDescent="0.25">
      <c r="D534" s="190"/>
    </row>
    <row r="535" spans="4:4" x14ac:dyDescent="0.25">
      <c r="D535" s="190"/>
    </row>
    <row r="536" spans="4:4" x14ac:dyDescent="0.25">
      <c r="D536" s="190"/>
    </row>
    <row r="537" spans="4:4" x14ac:dyDescent="0.25">
      <c r="D537" s="190"/>
    </row>
    <row r="538" spans="4:4" x14ac:dyDescent="0.25">
      <c r="D538" s="190"/>
    </row>
    <row r="539" spans="4:4" x14ac:dyDescent="0.25">
      <c r="D539" s="190"/>
    </row>
    <row r="540" spans="4:4" x14ac:dyDescent="0.25">
      <c r="D540" s="190"/>
    </row>
    <row r="541" spans="4:4" x14ac:dyDescent="0.25">
      <c r="D541" s="190"/>
    </row>
    <row r="542" spans="4:4" x14ac:dyDescent="0.25">
      <c r="D542" s="190"/>
    </row>
    <row r="543" spans="4:4" x14ac:dyDescent="0.25">
      <c r="D543" s="190"/>
    </row>
    <row r="544" spans="4:4" x14ac:dyDescent="0.25">
      <c r="D544" s="190"/>
    </row>
    <row r="545" spans="4:4" x14ac:dyDescent="0.25">
      <c r="D545" s="190"/>
    </row>
    <row r="546" spans="4:4" x14ac:dyDescent="0.25">
      <c r="D546" s="190"/>
    </row>
    <row r="547" spans="4:4" x14ac:dyDescent="0.25">
      <c r="D547" s="190"/>
    </row>
    <row r="548" spans="4:4" x14ac:dyDescent="0.25">
      <c r="D548" s="190"/>
    </row>
    <row r="549" spans="4:4" x14ac:dyDescent="0.25">
      <c r="D549" s="190"/>
    </row>
    <row r="550" spans="4:4" x14ac:dyDescent="0.25">
      <c r="D550" s="190"/>
    </row>
    <row r="551" spans="4:4" x14ac:dyDescent="0.25">
      <c r="D551" s="190"/>
    </row>
    <row r="552" spans="4:4" x14ac:dyDescent="0.25">
      <c r="D552" s="190"/>
    </row>
    <row r="553" spans="4:4" x14ac:dyDescent="0.25">
      <c r="D553" s="190"/>
    </row>
    <row r="554" spans="4:4" x14ac:dyDescent="0.25">
      <c r="D554" s="190"/>
    </row>
    <row r="555" spans="4:4" x14ac:dyDescent="0.25">
      <c r="D555" s="190"/>
    </row>
    <row r="556" spans="4:4" x14ac:dyDescent="0.25">
      <c r="D556" s="190"/>
    </row>
    <row r="557" spans="4:4" x14ac:dyDescent="0.25">
      <c r="D557" s="190"/>
    </row>
    <row r="558" spans="4:4" x14ac:dyDescent="0.25">
      <c r="D558" s="190"/>
    </row>
    <row r="559" spans="4:4" x14ac:dyDescent="0.25">
      <c r="D559" s="190"/>
    </row>
    <row r="560" spans="4:4" x14ac:dyDescent="0.25">
      <c r="D560" s="190"/>
    </row>
    <row r="561" spans="4:4" x14ac:dyDescent="0.25">
      <c r="D561" s="190"/>
    </row>
    <row r="562" spans="4:4" x14ac:dyDescent="0.25">
      <c r="D562" s="190"/>
    </row>
    <row r="563" spans="4:4" x14ac:dyDescent="0.25">
      <c r="D563" s="190"/>
    </row>
    <row r="564" spans="4:4" x14ac:dyDescent="0.25">
      <c r="D564" s="190"/>
    </row>
    <row r="565" spans="4:4" x14ac:dyDescent="0.25">
      <c r="D565" s="190"/>
    </row>
    <row r="566" spans="4:4" x14ac:dyDescent="0.25">
      <c r="D566" s="190"/>
    </row>
    <row r="567" spans="4:4" x14ac:dyDescent="0.25">
      <c r="D567" s="190"/>
    </row>
    <row r="568" spans="4:4" x14ac:dyDescent="0.25">
      <c r="D568" s="190"/>
    </row>
    <row r="569" spans="4:4" x14ac:dyDescent="0.25">
      <c r="D569" s="190"/>
    </row>
    <row r="570" spans="4:4" x14ac:dyDescent="0.25">
      <c r="D570" s="190"/>
    </row>
    <row r="571" spans="4:4" x14ac:dyDescent="0.25">
      <c r="D571" s="190"/>
    </row>
    <row r="572" spans="4:4" x14ac:dyDescent="0.25">
      <c r="D572" s="190"/>
    </row>
    <row r="573" spans="4:4" x14ac:dyDescent="0.25">
      <c r="D573" s="190"/>
    </row>
    <row r="574" spans="4:4" x14ac:dyDescent="0.25">
      <c r="D574" s="190"/>
    </row>
    <row r="575" spans="4:4" x14ac:dyDescent="0.25">
      <c r="D575" s="190"/>
    </row>
    <row r="576" spans="4:4" x14ac:dyDescent="0.25">
      <c r="D576" s="190"/>
    </row>
    <row r="577" spans="4:4" x14ac:dyDescent="0.25">
      <c r="D577" s="190"/>
    </row>
    <row r="578" spans="4:4" x14ac:dyDescent="0.25">
      <c r="D578" s="190"/>
    </row>
    <row r="579" spans="4:4" x14ac:dyDescent="0.25">
      <c r="D579" s="190"/>
    </row>
    <row r="580" spans="4:4" x14ac:dyDescent="0.25">
      <c r="D580" s="190"/>
    </row>
    <row r="581" spans="4:4" x14ac:dyDescent="0.25">
      <c r="D581" s="190"/>
    </row>
    <row r="582" spans="4:4" x14ac:dyDescent="0.25">
      <c r="D582" s="190"/>
    </row>
    <row r="583" spans="4:4" x14ac:dyDescent="0.25">
      <c r="D583" s="190"/>
    </row>
    <row r="584" spans="4:4" x14ac:dyDescent="0.25">
      <c r="D584" s="190"/>
    </row>
    <row r="585" spans="4:4" x14ac:dyDescent="0.25">
      <c r="D585" s="190"/>
    </row>
    <row r="586" spans="4:4" x14ac:dyDescent="0.25">
      <c r="D586" s="190"/>
    </row>
    <row r="587" spans="4:4" x14ac:dyDescent="0.25">
      <c r="D587" s="190"/>
    </row>
    <row r="588" spans="4:4" x14ac:dyDescent="0.25">
      <c r="D588" s="190"/>
    </row>
    <row r="589" spans="4:4" x14ac:dyDescent="0.25">
      <c r="D589" s="190"/>
    </row>
    <row r="590" spans="4:4" x14ac:dyDescent="0.25">
      <c r="D590" s="190"/>
    </row>
    <row r="591" spans="4:4" x14ac:dyDescent="0.25">
      <c r="D591" s="190"/>
    </row>
    <row r="592" spans="4:4" x14ac:dyDescent="0.25">
      <c r="D592" s="190"/>
    </row>
    <row r="593" spans="4:4" x14ac:dyDescent="0.25">
      <c r="D593" s="190"/>
    </row>
    <row r="594" spans="4:4" x14ac:dyDescent="0.25">
      <c r="D594" s="190"/>
    </row>
    <row r="595" spans="4:4" x14ac:dyDescent="0.25">
      <c r="D595" s="190"/>
    </row>
    <row r="596" spans="4:4" x14ac:dyDescent="0.25">
      <c r="D596" s="190"/>
    </row>
    <row r="597" spans="4:4" x14ac:dyDescent="0.25">
      <c r="D597" s="190"/>
    </row>
    <row r="598" spans="4:4" x14ac:dyDescent="0.25">
      <c r="D598" s="190"/>
    </row>
    <row r="599" spans="4:4" x14ac:dyDescent="0.25">
      <c r="D599" s="190"/>
    </row>
    <row r="600" spans="4:4" x14ac:dyDescent="0.25">
      <c r="D600" s="190"/>
    </row>
    <row r="601" spans="4:4" x14ac:dyDescent="0.25">
      <c r="D601" s="190"/>
    </row>
    <row r="602" spans="4:4" x14ac:dyDescent="0.25">
      <c r="D602" s="190"/>
    </row>
    <row r="603" spans="4:4" x14ac:dyDescent="0.25">
      <c r="D603" s="190"/>
    </row>
    <row r="604" spans="4:4" x14ac:dyDescent="0.25">
      <c r="D604" s="190"/>
    </row>
    <row r="605" spans="4:4" x14ac:dyDescent="0.25">
      <c r="D605" s="190"/>
    </row>
    <row r="606" spans="4:4" x14ac:dyDescent="0.25">
      <c r="D606" s="190"/>
    </row>
    <row r="607" spans="4:4" x14ac:dyDescent="0.25">
      <c r="D607" s="190"/>
    </row>
    <row r="608" spans="4:4" x14ac:dyDescent="0.25">
      <c r="D608" s="190"/>
    </row>
    <row r="609" spans="4:4" x14ac:dyDescent="0.25">
      <c r="D609" s="190"/>
    </row>
    <row r="610" spans="4:4" x14ac:dyDescent="0.25">
      <c r="D610" s="190"/>
    </row>
    <row r="611" spans="4:4" x14ac:dyDescent="0.25">
      <c r="D611" s="190"/>
    </row>
    <row r="612" spans="4:4" x14ac:dyDescent="0.25">
      <c r="D612" s="190"/>
    </row>
    <row r="613" spans="4:4" x14ac:dyDescent="0.25">
      <c r="D613" s="190"/>
    </row>
    <row r="614" spans="4:4" x14ac:dyDescent="0.25">
      <c r="D614" s="190"/>
    </row>
    <row r="615" spans="4:4" x14ac:dyDescent="0.25">
      <c r="D615" s="190"/>
    </row>
    <row r="616" spans="4:4" x14ac:dyDescent="0.25">
      <c r="D616" s="190"/>
    </row>
    <row r="617" spans="4:4" x14ac:dyDescent="0.25">
      <c r="D617" s="190"/>
    </row>
    <row r="618" spans="4:4" x14ac:dyDescent="0.25">
      <c r="D618" s="190"/>
    </row>
    <row r="619" spans="4:4" x14ac:dyDescent="0.25">
      <c r="D619" s="190"/>
    </row>
    <row r="620" spans="4:4" x14ac:dyDescent="0.25">
      <c r="D620" s="190"/>
    </row>
    <row r="621" spans="4:4" x14ac:dyDescent="0.25">
      <c r="D621" s="190"/>
    </row>
    <row r="622" spans="4:4" x14ac:dyDescent="0.25">
      <c r="D622" s="190"/>
    </row>
    <row r="623" spans="4:4" x14ac:dyDescent="0.25">
      <c r="D623" s="190"/>
    </row>
    <row r="624" spans="4:4" x14ac:dyDescent="0.25">
      <c r="D624" s="190"/>
    </row>
    <row r="625" spans="4:4" x14ac:dyDescent="0.25">
      <c r="D625" s="190"/>
    </row>
    <row r="626" spans="4:4" x14ac:dyDescent="0.25">
      <c r="D626" s="190"/>
    </row>
    <row r="627" spans="4:4" x14ac:dyDescent="0.25">
      <c r="D627" s="190"/>
    </row>
    <row r="628" spans="4:4" x14ac:dyDescent="0.25">
      <c r="D628" s="190"/>
    </row>
    <row r="629" spans="4:4" x14ac:dyDescent="0.25">
      <c r="D629" s="190"/>
    </row>
    <row r="630" spans="4:4" x14ac:dyDescent="0.25">
      <c r="D630" s="190"/>
    </row>
    <row r="631" spans="4:4" x14ac:dyDescent="0.25">
      <c r="D631" s="190"/>
    </row>
    <row r="632" spans="4:4" x14ac:dyDescent="0.25">
      <c r="D632" s="190"/>
    </row>
    <row r="633" spans="4:4" x14ac:dyDescent="0.25">
      <c r="D633" s="190"/>
    </row>
    <row r="634" spans="4:4" x14ac:dyDescent="0.25">
      <c r="D634" s="190"/>
    </row>
    <row r="635" spans="4:4" x14ac:dyDescent="0.25">
      <c r="D635" s="190"/>
    </row>
    <row r="636" spans="4:4" x14ac:dyDescent="0.25">
      <c r="D636" s="190"/>
    </row>
    <row r="637" spans="4:4" x14ac:dyDescent="0.25">
      <c r="D637" s="190"/>
    </row>
    <row r="638" spans="4:4" x14ac:dyDescent="0.25">
      <c r="D638" s="190"/>
    </row>
    <row r="639" spans="4:4" x14ac:dyDescent="0.25">
      <c r="D639" s="190"/>
    </row>
    <row r="640" spans="4:4" x14ac:dyDescent="0.25">
      <c r="D640" s="190"/>
    </row>
    <row r="641" spans="4:4" x14ac:dyDescent="0.25">
      <c r="D641" s="190"/>
    </row>
    <row r="642" spans="4:4" x14ac:dyDescent="0.25">
      <c r="D642" s="190"/>
    </row>
    <row r="643" spans="4:4" x14ac:dyDescent="0.25">
      <c r="D643" s="190"/>
    </row>
    <row r="644" spans="4:4" x14ac:dyDescent="0.25">
      <c r="D644" s="190"/>
    </row>
    <row r="645" spans="4:4" x14ac:dyDescent="0.25">
      <c r="D645" s="190"/>
    </row>
    <row r="646" spans="4:4" x14ac:dyDescent="0.25">
      <c r="D646" s="190"/>
    </row>
    <row r="647" spans="4:4" x14ac:dyDescent="0.25">
      <c r="D647" s="190"/>
    </row>
    <row r="648" spans="4:4" x14ac:dyDescent="0.25">
      <c r="D648" s="190"/>
    </row>
    <row r="649" spans="4:4" x14ac:dyDescent="0.25">
      <c r="D649" s="190"/>
    </row>
    <row r="650" spans="4:4" x14ac:dyDescent="0.25">
      <c r="D650" s="190"/>
    </row>
    <row r="651" spans="4:4" x14ac:dyDescent="0.25">
      <c r="D651" s="190"/>
    </row>
    <row r="652" spans="4:4" x14ac:dyDescent="0.25">
      <c r="D652" s="190"/>
    </row>
    <row r="653" spans="4:4" x14ac:dyDescent="0.25">
      <c r="D653" s="190"/>
    </row>
    <row r="654" spans="4:4" x14ac:dyDescent="0.25">
      <c r="D654" s="190"/>
    </row>
    <row r="655" spans="4:4" x14ac:dyDescent="0.25">
      <c r="D655" s="190"/>
    </row>
    <row r="656" spans="4:4" x14ac:dyDescent="0.25">
      <c r="D656" s="190"/>
    </row>
    <row r="657" spans="4:4" x14ac:dyDescent="0.25">
      <c r="D657" s="190"/>
    </row>
    <row r="658" spans="4:4" x14ac:dyDescent="0.25">
      <c r="D658" s="190"/>
    </row>
    <row r="659" spans="4:4" x14ac:dyDescent="0.25">
      <c r="D659" s="190"/>
    </row>
    <row r="660" spans="4:4" x14ac:dyDescent="0.25">
      <c r="D660" s="190"/>
    </row>
    <row r="661" spans="4:4" x14ac:dyDescent="0.25">
      <c r="D661" s="190"/>
    </row>
    <row r="662" spans="4:4" x14ac:dyDescent="0.25">
      <c r="D662" s="190"/>
    </row>
    <row r="663" spans="4:4" x14ac:dyDescent="0.25">
      <c r="D663" s="190"/>
    </row>
    <row r="664" spans="4:4" x14ac:dyDescent="0.25">
      <c r="D664" s="190"/>
    </row>
    <row r="665" spans="4:4" x14ac:dyDescent="0.25">
      <c r="D665" s="190"/>
    </row>
    <row r="666" spans="4:4" x14ac:dyDescent="0.25">
      <c r="D666" s="190"/>
    </row>
    <row r="667" spans="4:4" x14ac:dyDescent="0.25">
      <c r="D667" s="190"/>
    </row>
    <row r="668" spans="4:4" x14ac:dyDescent="0.25">
      <c r="D668" s="190"/>
    </row>
    <row r="669" spans="4:4" x14ac:dyDescent="0.25">
      <c r="D669" s="190"/>
    </row>
    <row r="670" spans="4:4" x14ac:dyDescent="0.25">
      <c r="D670" s="190"/>
    </row>
    <row r="671" spans="4:4" x14ac:dyDescent="0.25">
      <c r="D671" s="190"/>
    </row>
    <row r="672" spans="4:4" x14ac:dyDescent="0.25">
      <c r="D672" s="190"/>
    </row>
    <row r="673" spans="4:4" x14ac:dyDescent="0.25">
      <c r="D673" s="190"/>
    </row>
    <row r="674" spans="4:4" x14ac:dyDescent="0.25">
      <c r="D674" s="190"/>
    </row>
    <row r="675" spans="4:4" x14ac:dyDescent="0.25">
      <c r="D675" s="190"/>
    </row>
    <row r="676" spans="4:4" x14ac:dyDescent="0.25">
      <c r="D676" s="190"/>
    </row>
    <row r="677" spans="4:4" x14ac:dyDescent="0.25">
      <c r="D677" s="190"/>
    </row>
    <row r="678" spans="4:4" x14ac:dyDescent="0.25">
      <c r="D678" s="190"/>
    </row>
    <row r="679" spans="4:4" x14ac:dyDescent="0.25">
      <c r="D679" s="190"/>
    </row>
    <row r="680" spans="4:4" x14ac:dyDescent="0.25">
      <c r="D680" s="190"/>
    </row>
    <row r="681" spans="4:4" x14ac:dyDescent="0.25">
      <c r="D681" s="190"/>
    </row>
    <row r="682" spans="4:4" x14ac:dyDescent="0.25">
      <c r="D682" s="190"/>
    </row>
    <row r="683" spans="4:4" x14ac:dyDescent="0.25">
      <c r="D683" s="190"/>
    </row>
    <row r="684" spans="4:4" x14ac:dyDescent="0.25">
      <c r="D684" s="190"/>
    </row>
    <row r="685" spans="4:4" x14ac:dyDescent="0.25">
      <c r="D685" s="190"/>
    </row>
    <row r="686" spans="4:4" x14ac:dyDescent="0.25">
      <c r="D686" s="190"/>
    </row>
    <row r="687" spans="4:4" x14ac:dyDescent="0.25">
      <c r="D687" s="190"/>
    </row>
    <row r="688" spans="4:4" x14ac:dyDescent="0.25">
      <c r="D688" s="190"/>
    </row>
    <row r="689" spans="4:4" x14ac:dyDescent="0.25">
      <c r="D689" s="190"/>
    </row>
    <row r="690" spans="4:4" x14ac:dyDescent="0.25">
      <c r="D690" s="190"/>
    </row>
    <row r="691" spans="4:4" x14ac:dyDescent="0.25">
      <c r="D691" s="190"/>
    </row>
    <row r="692" spans="4:4" x14ac:dyDescent="0.25">
      <c r="D692" s="190"/>
    </row>
    <row r="693" spans="4:4" x14ac:dyDescent="0.25">
      <c r="D693" s="190"/>
    </row>
    <row r="694" spans="4:4" x14ac:dyDescent="0.25">
      <c r="D694" s="190"/>
    </row>
    <row r="695" spans="4:4" x14ac:dyDescent="0.25">
      <c r="D695" s="190"/>
    </row>
    <row r="696" spans="4:4" x14ac:dyDescent="0.25">
      <c r="D696" s="190"/>
    </row>
    <row r="697" spans="4:4" x14ac:dyDescent="0.25">
      <c r="D697" s="190"/>
    </row>
    <row r="698" spans="4:4" x14ac:dyDescent="0.25">
      <c r="D698" s="190"/>
    </row>
    <row r="699" spans="4:4" x14ac:dyDescent="0.25">
      <c r="D699" s="190"/>
    </row>
    <row r="700" spans="4:4" x14ac:dyDescent="0.25">
      <c r="D700" s="190"/>
    </row>
    <row r="701" spans="4:4" x14ac:dyDescent="0.25">
      <c r="D701" s="190"/>
    </row>
    <row r="702" spans="4:4" x14ac:dyDescent="0.25">
      <c r="D702" s="190"/>
    </row>
    <row r="703" spans="4:4" x14ac:dyDescent="0.25">
      <c r="D703" s="190"/>
    </row>
    <row r="704" spans="4:4" x14ac:dyDescent="0.25">
      <c r="D704" s="190"/>
    </row>
    <row r="705" spans="4:4" x14ac:dyDescent="0.25">
      <c r="D705" s="190"/>
    </row>
    <row r="706" spans="4:4" x14ac:dyDescent="0.25">
      <c r="D706" s="190"/>
    </row>
    <row r="707" spans="4:4" x14ac:dyDescent="0.25">
      <c r="D707" s="190"/>
    </row>
    <row r="708" spans="4:4" x14ac:dyDescent="0.25">
      <c r="D708" s="190"/>
    </row>
    <row r="709" spans="4:4" x14ac:dyDescent="0.25">
      <c r="D709" s="190"/>
    </row>
    <row r="710" spans="4:4" x14ac:dyDescent="0.25">
      <c r="D710" s="190"/>
    </row>
    <row r="711" spans="4:4" x14ac:dyDescent="0.25">
      <c r="D711" s="190"/>
    </row>
    <row r="712" spans="4:4" x14ac:dyDescent="0.25">
      <c r="D712" s="190"/>
    </row>
    <row r="713" spans="4:4" x14ac:dyDescent="0.25">
      <c r="D713" s="190"/>
    </row>
    <row r="714" spans="4:4" x14ac:dyDescent="0.25">
      <c r="D714" s="190"/>
    </row>
    <row r="715" spans="4:4" x14ac:dyDescent="0.25">
      <c r="D715" s="190"/>
    </row>
    <row r="716" spans="4:4" x14ac:dyDescent="0.25">
      <c r="D716" s="190"/>
    </row>
    <row r="717" spans="4:4" x14ac:dyDescent="0.25">
      <c r="D717" s="190"/>
    </row>
    <row r="718" spans="4:4" x14ac:dyDescent="0.25">
      <c r="D718" s="190"/>
    </row>
    <row r="719" spans="4:4" x14ac:dyDescent="0.25">
      <c r="D719" s="190"/>
    </row>
    <row r="720" spans="4:4" x14ac:dyDescent="0.25">
      <c r="D720" s="190"/>
    </row>
    <row r="721" spans="4:4" x14ac:dyDescent="0.25">
      <c r="D721" s="190"/>
    </row>
    <row r="722" spans="4:4" x14ac:dyDescent="0.25">
      <c r="D722" s="190"/>
    </row>
    <row r="723" spans="4:4" x14ac:dyDescent="0.25">
      <c r="D723" s="190"/>
    </row>
    <row r="724" spans="4:4" x14ac:dyDescent="0.25">
      <c r="D724" s="190"/>
    </row>
    <row r="725" spans="4:4" x14ac:dyDescent="0.25">
      <c r="D725" s="190"/>
    </row>
    <row r="726" spans="4:4" x14ac:dyDescent="0.25">
      <c r="D726" s="190"/>
    </row>
    <row r="727" spans="4:4" x14ac:dyDescent="0.25">
      <c r="D727" s="190"/>
    </row>
    <row r="728" spans="4:4" x14ac:dyDescent="0.25">
      <c r="D728" s="190"/>
    </row>
    <row r="729" spans="4:4" x14ac:dyDescent="0.25">
      <c r="D729" s="190"/>
    </row>
    <row r="730" spans="4:4" x14ac:dyDescent="0.25">
      <c r="D730" s="190"/>
    </row>
    <row r="731" spans="4:4" x14ac:dyDescent="0.25">
      <c r="D731" s="190"/>
    </row>
    <row r="732" spans="4:4" x14ac:dyDescent="0.25">
      <c r="D732" s="190"/>
    </row>
    <row r="733" spans="4:4" x14ac:dyDescent="0.25">
      <c r="D733" s="190"/>
    </row>
    <row r="734" spans="4:4" x14ac:dyDescent="0.25">
      <c r="D734" s="190"/>
    </row>
    <row r="735" spans="4:4" x14ac:dyDescent="0.25">
      <c r="D735" s="190"/>
    </row>
    <row r="736" spans="4:4" x14ac:dyDescent="0.25">
      <c r="D736" s="190"/>
    </row>
    <row r="737" spans="4:4" x14ac:dyDescent="0.25">
      <c r="D737" s="190"/>
    </row>
    <row r="738" spans="4:4" x14ac:dyDescent="0.25">
      <c r="D738" s="190"/>
    </row>
    <row r="739" spans="4:4" x14ac:dyDescent="0.25">
      <c r="D739" s="190"/>
    </row>
    <row r="740" spans="4:4" x14ac:dyDescent="0.25">
      <c r="D740" s="190"/>
    </row>
    <row r="741" spans="4:4" x14ac:dyDescent="0.25">
      <c r="D741" s="190"/>
    </row>
    <row r="742" spans="4:4" x14ac:dyDescent="0.25">
      <c r="D742" s="190"/>
    </row>
    <row r="743" spans="4:4" x14ac:dyDescent="0.25">
      <c r="D743" s="190"/>
    </row>
    <row r="744" spans="4:4" x14ac:dyDescent="0.25">
      <c r="D744" s="190"/>
    </row>
    <row r="745" spans="4:4" x14ac:dyDescent="0.25">
      <c r="D745" s="190"/>
    </row>
    <row r="746" spans="4:4" x14ac:dyDescent="0.25">
      <c r="D746" s="190"/>
    </row>
    <row r="747" spans="4:4" x14ac:dyDescent="0.25">
      <c r="D747" s="190"/>
    </row>
    <row r="748" spans="4:4" x14ac:dyDescent="0.25">
      <c r="D748" s="190"/>
    </row>
    <row r="749" spans="4:4" x14ac:dyDescent="0.25">
      <c r="D749" s="190"/>
    </row>
    <row r="750" spans="4:4" x14ac:dyDescent="0.25">
      <c r="D750" s="190"/>
    </row>
    <row r="751" spans="4:4" x14ac:dyDescent="0.25">
      <c r="D751" s="190"/>
    </row>
    <row r="752" spans="4:4" x14ac:dyDescent="0.25">
      <c r="D752" s="190"/>
    </row>
    <row r="753" spans="4:4" x14ac:dyDescent="0.25">
      <c r="D753" s="190"/>
    </row>
    <row r="754" spans="4:4" x14ac:dyDescent="0.25">
      <c r="D754" s="190"/>
    </row>
    <row r="755" spans="4:4" x14ac:dyDescent="0.25">
      <c r="D755" s="190"/>
    </row>
    <row r="756" spans="4:4" x14ac:dyDescent="0.25">
      <c r="D756" s="190"/>
    </row>
    <row r="757" spans="4:4" x14ac:dyDescent="0.25">
      <c r="D757" s="190"/>
    </row>
    <row r="758" spans="4:4" x14ac:dyDescent="0.25">
      <c r="D758" s="190"/>
    </row>
    <row r="759" spans="4:4" x14ac:dyDescent="0.25">
      <c r="D759" s="190"/>
    </row>
    <row r="760" spans="4:4" x14ac:dyDescent="0.25">
      <c r="D760" s="190"/>
    </row>
    <row r="761" spans="4:4" x14ac:dyDescent="0.25">
      <c r="D761" s="190"/>
    </row>
    <row r="762" spans="4:4" x14ac:dyDescent="0.25">
      <c r="D762" s="190"/>
    </row>
    <row r="763" spans="4:4" x14ac:dyDescent="0.25">
      <c r="D763" s="190"/>
    </row>
    <row r="764" spans="4:4" x14ac:dyDescent="0.25">
      <c r="D764" s="190"/>
    </row>
    <row r="765" spans="4:4" x14ac:dyDescent="0.25">
      <c r="D765" s="190"/>
    </row>
    <row r="766" spans="4:4" x14ac:dyDescent="0.25">
      <c r="D766" s="190"/>
    </row>
    <row r="767" spans="4:4" x14ac:dyDescent="0.25">
      <c r="D767" s="190"/>
    </row>
    <row r="768" spans="4:4" x14ac:dyDescent="0.25">
      <c r="D768" s="190"/>
    </row>
    <row r="769" spans="4:4" x14ac:dyDescent="0.25">
      <c r="D769" s="190"/>
    </row>
    <row r="770" spans="4:4" x14ac:dyDescent="0.25">
      <c r="D770" s="190"/>
    </row>
    <row r="771" spans="4:4" x14ac:dyDescent="0.25">
      <c r="D771" s="190"/>
    </row>
    <row r="772" spans="4:4" x14ac:dyDescent="0.25">
      <c r="D772" s="190"/>
    </row>
    <row r="773" spans="4:4" x14ac:dyDescent="0.25">
      <c r="D773" s="190"/>
    </row>
    <row r="774" spans="4:4" x14ac:dyDescent="0.25">
      <c r="D774" s="190"/>
    </row>
    <row r="775" spans="4:4" x14ac:dyDescent="0.25">
      <c r="D775" s="190"/>
    </row>
    <row r="776" spans="4:4" x14ac:dyDescent="0.25">
      <c r="D776" s="190"/>
    </row>
    <row r="777" spans="4:4" x14ac:dyDescent="0.25">
      <c r="D777" s="190"/>
    </row>
    <row r="778" spans="4:4" x14ac:dyDescent="0.25">
      <c r="D778" s="190"/>
    </row>
    <row r="779" spans="4:4" x14ac:dyDescent="0.25">
      <c r="D779" s="190"/>
    </row>
    <row r="780" spans="4:4" x14ac:dyDescent="0.25">
      <c r="D780" s="190"/>
    </row>
    <row r="781" spans="4:4" x14ac:dyDescent="0.25">
      <c r="D781" s="190"/>
    </row>
    <row r="782" spans="4:4" x14ac:dyDescent="0.25">
      <c r="D782" s="190"/>
    </row>
    <row r="783" spans="4:4" x14ac:dyDescent="0.25">
      <c r="D783" s="190"/>
    </row>
    <row r="784" spans="4:4" x14ac:dyDescent="0.25">
      <c r="D784" s="190"/>
    </row>
    <row r="785" spans="4:4" x14ac:dyDescent="0.25">
      <c r="D785" s="190"/>
    </row>
    <row r="786" spans="4:4" x14ac:dyDescent="0.25">
      <c r="D786" s="190"/>
    </row>
    <row r="787" spans="4:4" x14ac:dyDescent="0.25">
      <c r="D787" s="190"/>
    </row>
    <row r="788" spans="4:4" x14ac:dyDescent="0.25">
      <c r="D788" s="190"/>
    </row>
    <row r="789" spans="4:4" x14ac:dyDescent="0.25">
      <c r="D789" s="190"/>
    </row>
    <row r="790" spans="4:4" x14ac:dyDescent="0.25">
      <c r="D790" s="190"/>
    </row>
    <row r="791" spans="4:4" x14ac:dyDescent="0.25">
      <c r="D791" s="190"/>
    </row>
    <row r="792" spans="4:4" x14ac:dyDescent="0.25">
      <c r="D792" s="190"/>
    </row>
    <row r="793" spans="4:4" x14ac:dyDescent="0.25">
      <c r="D793" s="190"/>
    </row>
    <row r="794" spans="4:4" x14ac:dyDescent="0.25">
      <c r="D794" s="190"/>
    </row>
    <row r="795" spans="4:4" x14ac:dyDescent="0.25">
      <c r="D795" s="190"/>
    </row>
    <row r="796" spans="4:4" x14ac:dyDescent="0.25">
      <c r="D796" s="190"/>
    </row>
    <row r="797" spans="4:4" x14ac:dyDescent="0.25">
      <c r="D797" s="190"/>
    </row>
    <row r="798" spans="4:4" x14ac:dyDescent="0.25">
      <c r="D798" s="190"/>
    </row>
    <row r="799" spans="4:4" x14ac:dyDescent="0.25">
      <c r="D799" s="190"/>
    </row>
    <row r="800" spans="4:4" x14ac:dyDescent="0.25">
      <c r="D800" s="190"/>
    </row>
    <row r="801" spans="4:4" x14ac:dyDescent="0.25">
      <c r="D801" s="190"/>
    </row>
    <row r="802" spans="4:4" x14ac:dyDescent="0.25">
      <c r="D802" s="190"/>
    </row>
    <row r="803" spans="4:4" x14ac:dyDescent="0.25">
      <c r="D803" s="190"/>
    </row>
    <row r="804" spans="4:4" x14ac:dyDescent="0.25">
      <c r="D804" s="190"/>
    </row>
    <row r="805" spans="4:4" x14ac:dyDescent="0.25">
      <c r="D805" s="190"/>
    </row>
    <row r="806" spans="4:4" x14ac:dyDescent="0.25">
      <c r="D806" s="190"/>
    </row>
    <row r="807" spans="4:4" x14ac:dyDescent="0.25">
      <c r="D807" s="190"/>
    </row>
    <row r="808" spans="4:4" x14ac:dyDescent="0.25">
      <c r="D808" s="190"/>
    </row>
    <row r="809" spans="4:4" x14ac:dyDescent="0.25">
      <c r="D809" s="190"/>
    </row>
    <row r="810" spans="4:4" x14ac:dyDescent="0.25">
      <c r="D810" s="190"/>
    </row>
    <row r="811" spans="4:4" x14ac:dyDescent="0.25">
      <c r="D811" s="190"/>
    </row>
    <row r="812" spans="4:4" x14ac:dyDescent="0.25">
      <c r="D812" s="190"/>
    </row>
    <row r="813" spans="4:4" x14ac:dyDescent="0.25">
      <c r="D813" s="190"/>
    </row>
    <row r="814" spans="4:4" x14ac:dyDescent="0.25">
      <c r="D814" s="190"/>
    </row>
    <row r="815" spans="4:4" x14ac:dyDescent="0.25">
      <c r="D815" s="190"/>
    </row>
    <row r="816" spans="4:4" x14ac:dyDescent="0.25">
      <c r="D816" s="190"/>
    </row>
    <row r="817" spans="4:4" x14ac:dyDescent="0.25">
      <c r="D817" s="190"/>
    </row>
    <row r="818" spans="4:4" x14ac:dyDescent="0.25">
      <c r="D818" s="190"/>
    </row>
    <row r="819" spans="4:4" x14ac:dyDescent="0.25">
      <c r="D819" s="190"/>
    </row>
    <row r="820" spans="4:4" x14ac:dyDescent="0.25">
      <c r="D820" s="190"/>
    </row>
    <row r="821" spans="4:4" x14ac:dyDescent="0.25">
      <c r="D821" s="190"/>
    </row>
    <row r="822" spans="4:4" x14ac:dyDescent="0.25">
      <c r="D822" s="190"/>
    </row>
    <row r="823" spans="4:4" x14ac:dyDescent="0.25">
      <c r="D823" s="190"/>
    </row>
    <row r="824" spans="4:4" x14ac:dyDescent="0.25">
      <c r="D824" s="190"/>
    </row>
    <row r="825" spans="4:4" x14ac:dyDescent="0.25">
      <c r="D825" s="190"/>
    </row>
    <row r="826" spans="4:4" x14ac:dyDescent="0.25">
      <c r="D826" s="190"/>
    </row>
    <row r="827" spans="4:4" x14ac:dyDescent="0.25">
      <c r="D827" s="190"/>
    </row>
    <row r="828" spans="4:4" x14ac:dyDescent="0.25">
      <c r="D828" s="190"/>
    </row>
    <row r="829" spans="4:4" x14ac:dyDescent="0.25">
      <c r="D829" s="190"/>
    </row>
    <row r="830" spans="4:4" x14ac:dyDescent="0.25">
      <c r="D830" s="190"/>
    </row>
    <row r="831" spans="4:4" x14ac:dyDescent="0.25">
      <c r="D831" s="190"/>
    </row>
    <row r="832" spans="4:4" x14ac:dyDescent="0.25">
      <c r="D832" s="190"/>
    </row>
    <row r="833" spans="4:4" x14ac:dyDescent="0.25">
      <c r="D833" s="190"/>
    </row>
    <row r="834" spans="4:4" x14ac:dyDescent="0.25">
      <c r="D834" s="190"/>
    </row>
    <row r="835" spans="4:4" x14ac:dyDescent="0.25">
      <c r="D835" s="190"/>
    </row>
    <row r="836" spans="4:4" x14ac:dyDescent="0.25">
      <c r="D836" s="190"/>
    </row>
    <row r="837" spans="4:4" x14ac:dyDescent="0.25">
      <c r="D837" s="190"/>
    </row>
    <row r="838" spans="4:4" x14ac:dyDescent="0.25">
      <c r="D838" s="190"/>
    </row>
    <row r="839" spans="4:4" x14ac:dyDescent="0.25">
      <c r="D839" s="190"/>
    </row>
    <row r="840" spans="4:4" x14ac:dyDescent="0.25">
      <c r="D840" s="190"/>
    </row>
    <row r="841" spans="4:4" x14ac:dyDescent="0.25">
      <c r="D841" s="190"/>
    </row>
    <row r="842" spans="4:4" x14ac:dyDescent="0.25">
      <c r="D842" s="190"/>
    </row>
    <row r="843" spans="4:4" x14ac:dyDescent="0.25">
      <c r="D843" s="190"/>
    </row>
    <row r="844" spans="4:4" x14ac:dyDescent="0.25">
      <c r="D844" s="190"/>
    </row>
    <row r="845" spans="4:4" x14ac:dyDescent="0.25">
      <c r="D845" s="190"/>
    </row>
    <row r="846" spans="4:4" x14ac:dyDescent="0.25">
      <c r="D846" s="190"/>
    </row>
    <row r="847" spans="4:4" x14ac:dyDescent="0.25">
      <c r="D847" s="190"/>
    </row>
    <row r="848" spans="4:4" x14ac:dyDescent="0.25">
      <c r="D848" s="190"/>
    </row>
    <row r="849" spans="4:4" x14ac:dyDescent="0.25">
      <c r="D849" s="190"/>
    </row>
    <row r="850" spans="4:4" x14ac:dyDescent="0.25">
      <c r="D850" s="190"/>
    </row>
    <row r="851" spans="4:4" x14ac:dyDescent="0.25">
      <c r="D851" s="190"/>
    </row>
    <row r="852" spans="4:4" x14ac:dyDescent="0.25">
      <c r="D852" s="190"/>
    </row>
    <row r="853" spans="4:4" x14ac:dyDescent="0.25">
      <c r="D853" s="190"/>
    </row>
    <row r="854" spans="4:4" x14ac:dyDescent="0.25">
      <c r="D854" s="190"/>
    </row>
    <row r="855" spans="4:4" x14ac:dyDescent="0.25">
      <c r="D855" s="190"/>
    </row>
    <row r="856" spans="4:4" x14ac:dyDescent="0.25">
      <c r="D856" s="190"/>
    </row>
    <row r="857" spans="4:4" x14ac:dyDescent="0.25">
      <c r="D857" s="190"/>
    </row>
    <row r="858" spans="4:4" x14ac:dyDescent="0.25">
      <c r="D858" s="190"/>
    </row>
    <row r="859" spans="4:4" x14ac:dyDescent="0.25">
      <c r="D859" s="190"/>
    </row>
    <row r="860" spans="4:4" x14ac:dyDescent="0.25">
      <c r="D860" s="190"/>
    </row>
    <row r="861" spans="4:4" x14ac:dyDescent="0.25">
      <c r="D861" s="190"/>
    </row>
    <row r="862" spans="4:4" x14ac:dyDescent="0.25">
      <c r="D862" s="190"/>
    </row>
    <row r="863" spans="4:4" x14ac:dyDescent="0.25">
      <c r="D863" s="190"/>
    </row>
    <row r="864" spans="4:4" x14ac:dyDescent="0.25">
      <c r="D864" s="190"/>
    </row>
    <row r="865" spans="4:4" x14ac:dyDescent="0.25">
      <c r="D865" s="190"/>
    </row>
    <row r="866" spans="4:4" x14ac:dyDescent="0.25">
      <c r="D866" s="190"/>
    </row>
    <row r="867" spans="4:4" x14ac:dyDescent="0.25">
      <c r="D867" s="190"/>
    </row>
    <row r="868" spans="4:4" x14ac:dyDescent="0.25">
      <c r="D868" s="190"/>
    </row>
    <row r="869" spans="4:4" x14ac:dyDescent="0.25">
      <c r="D869" s="190"/>
    </row>
    <row r="870" spans="4:4" x14ac:dyDescent="0.25">
      <c r="D870" s="190"/>
    </row>
    <row r="871" spans="4:4" x14ac:dyDescent="0.25">
      <c r="D871" s="190"/>
    </row>
    <row r="872" spans="4:4" x14ac:dyDescent="0.25">
      <c r="D872" s="190"/>
    </row>
    <row r="873" spans="4:4" x14ac:dyDescent="0.25">
      <c r="D873" s="190"/>
    </row>
    <row r="874" spans="4:4" x14ac:dyDescent="0.25">
      <c r="D874" s="190"/>
    </row>
    <row r="875" spans="4:4" x14ac:dyDescent="0.25">
      <c r="D875" s="190"/>
    </row>
    <row r="876" spans="4:4" x14ac:dyDescent="0.25">
      <c r="D876" s="190"/>
    </row>
    <row r="877" spans="4:4" x14ac:dyDescent="0.25">
      <c r="D877" s="190"/>
    </row>
    <row r="878" spans="4:4" x14ac:dyDescent="0.25">
      <c r="D878" s="190"/>
    </row>
    <row r="879" spans="4:4" x14ac:dyDescent="0.25">
      <c r="D879" s="190"/>
    </row>
    <row r="880" spans="4:4" x14ac:dyDescent="0.25">
      <c r="D880" s="190"/>
    </row>
    <row r="881" spans="4:4" x14ac:dyDescent="0.25">
      <c r="D881" s="190"/>
    </row>
    <row r="882" spans="4:4" x14ac:dyDescent="0.25">
      <c r="D882" s="190"/>
    </row>
    <row r="883" spans="4:4" x14ac:dyDescent="0.25">
      <c r="D883" s="190"/>
    </row>
    <row r="884" spans="4:4" x14ac:dyDescent="0.25">
      <c r="D884" s="190"/>
    </row>
    <row r="885" spans="4:4" x14ac:dyDescent="0.25">
      <c r="D885" s="190"/>
    </row>
    <row r="886" spans="4:4" x14ac:dyDescent="0.25">
      <c r="D886" s="190"/>
    </row>
    <row r="887" spans="4:4" x14ac:dyDescent="0.25">
      <c r="D887" s="190"/>
    </row>
    <row r="888" spans="4:4" x14ac:dyDescent="0.25">
      <c r="D888" s="190"/>
    </row>
    <row r="889" spans="4:4" x14ac:dyDescent="0.25">
      <c r="D889" s="190"/>
    </row>
    <row r="890" spans="4:4" x14ac:dyDescent="0.25">
      <c r="D890" s="190"/>
    </row>
    <row r="891" spans="4:4" x14ac:dyDescent="0.25">
      <c r="D891" s="190"/>
    </row>
    <row r="892" spans="4:4" x14ac:dyDescent="0.25">
      <c r="D892" s="190"/>
    </row>
    <row r="893" spans="4:4" x14ac:dyDescent="0.25">
      <c r="D893" s="190"/>
    </row>
    <row r="894" spans="4:4" x14ac:dyDescent="0.25">
      <c r="D894" s="190"/>
    </row>
    <row r="895" spans="4:4" x14ac:dyDescent="0.25">
      <c r="D895" s="190"/>
    </row>
    <row r="896" spans="4:4" x14ac:dyDescent="0.25">
      <c r="D896" s="190"/>
    </row>
    <row r="897" spans="4:4" x14ac:dyDescent="0.25">
      <c r="D897" s="190"/>
    </row>
    <row r="898" spans="4:4" x14ac:dyDescent="0.25">
      <c r="D898" s="190"/>
    </row>
    <row r="899" spans="4:4" x14ac:dyDescent="0.25">
      <c r="D899" s="190"/>
    </row>
    <row r="900" spans="4:4" x14ac:dyDescent="0.25">
      <c r="D900" s="190"/>
    </row>
    <row r="901" spans="4:4" x14ac:dyDescent="0.25">
      <c r="D901" s="190"/>
    </row>
    <row r="902" spans="4:4" x14ac:dyDescent="0.25">
      <c r="D902" s="190"/>
    </row>
    <row r="903" spans="4:4" x14ac:dyDescent="0.25">
      <c r="D903" s="190"/>
    </row>
    <row r="904" spans="4:4" x14ac:dyDescent="0.25">
      <c r="D904" s="190"/>
    </row>
    <row r="905" spans="4:4" x14ac:dyDescent="0.25">
      <c r="D905" s="190"/>
    </row>
    <row r="906" spans="4:4" x14ac:dyDescent="0.25">
      <c r="D906" s="190"/>
    </row>
    <row r="907" spans="4:4" x14ac:dyDescent="0.25">
      <c r="D907" s="190"/>
    </row>
    <row r="908" spans="4:4" x14ac:dyDescent="0.25">
      <c r="D908" s="190"/>
    </row>
    <row r="909" spans="4:4" x14ac:dyDescent="0.25">
      <c r="D909" s="190"/>
    </row>
    <row r="910" spans="4:4" x14ac:dyDescent="0.25">
      <c r="D910" s="190"/>
    </row>
    <row r="911" spans="4:4" x14ac:dyDescent="0.25">
      <c r="D911" s="190"/>
    </row>
    <row r="912" spans="4:4" x14ac:dyDescent="0.25">
      <c r="D912" s="190"/>
    </row>
    <row r="913" spans="4:4" x14ac:dyDescent="0.25">
      <c r="D913" s="190"/>
    </row>
    <row r="914" spans="4:4" x14ac:dyDescent="0.25">
      <c r="D914" s="190"/>
    </row>
    <row r="915" spans="4:4" x14ac:dyDescent="0.25">
      <c r="D915" s="190"/>
    </row>
    <row r="916" spans="4:4" x14ac:dyDescent="0.25">
      <c r="D916" s="190"/>
    </row>
    <row r="917" spans="4:4" x14ac:dyDescent="0.25">
      <c r="D917" s="190"/>
    </row>
    <row r="918" spans="4:4" x14ac:dyDescent="0.25">
      <c r="D918" s="190"/>
    </row>
    <row r="919" spans="4:4" x14ac:dyDescent="0.25">
      <c r="D919" s="190"/>
    </row>
    <row r="920" spans="4:4" x14ac:dyDescent="0.25">
      <c r="D920" s="190"/>
    </row>
    <row r="921" spans="4:4" x14ac:dyDescent="0.25">
      <c r="D921" s="190"/>
    </row>
    <row r="922" spans="4:4" x14ac:dyDescent="0.25">
      <c r="D922" s="190"/>
    </row>
    <row r="923" spans="4:4" x14ac:dyDescent="0.25">
      <c r="D923" s="190"/>
    </row>
    <row r="924" spans="4:4" x14ac:dyDescent="0.25">
      <c r="D924" s="190"/>
    </row>
    <row r="925" spans="4:4" x14ac:dyDescent="0.25">
      <c r="D925" s="190"/>
    </row>
    <row r="926" spans="4:4" x14ac:dyDescent="0.25">
      <c r="D926" s="190"/>
    </row>
    <row r="927" spans="4:4" x14ac:dyDescent="0.25">
      <c r="D927" s="190"/>
    </row>
    <row r="928" spans="4:4" x14ac:dyDescent="0.25">
      <c r="D928" s="190"/>
    </row>
    <row r="929" spans="4:4" x14ac:dyDescent="0.25">
      <c r="D929" s="190"/>
    </row>
    <row r="930" spans="4:4" x14ac:dyDescent="0.25">
      <c r="D930" s="190"/>
    </row>
    <row r="931" spans="4:4" x14ac:dyDescent="0.25">
      <c r="D931" s="190"/>
    </row>
    <row r="932" spans="4:4" x14ac:dyDescent="0.25">
      <c r="D932" s="190"/>
    </row>
    <row r="933" spans="4:4" x14ac:dyDescent="0.25">
      <c r="D933" s="190"/>
    </row>
    <row r="934" spans="4:4" x14ac:dyDescent="0.25">
      <c r="D934" s="190"/>
    </row>
    <row r="935" spans="4:4" x14ac:dyDescent="0.25">
      <c r="D935" s="190"/>
    </row>
    <row r="936" spans="4:4" x14ac:dyDescent="0.25">
      <c r="D936" s="190"/>
    </row>
    <row r="937" spans="4:4" x14ac:dyDescent="0.25">
      <c r="D937" s="190"/>
    </row>
    <row r="938" spans="4:4" x14ac:dyDescent="0.25">
      <c r="D938" s="190"/>
    </row>
    <row r="939" spans="4:4" x14ac:dyDescent="0.25">
      <c r="D939" s="190"/>
    </row>
    <row r="940" spans="4:4" x14ac:dyDescent="0.25">
      <c r="D940" s="190"/>
    </row>
    <row r="941" spans="4:4" x14ac:dyDescent="0.25">
      <c r="D941" s="190"/>
    </row>
    <row r="942" spans="4:4" x14ac:dyDescent="0.25">
      <c r="D942" s="190"/>
    </row>
    <row r="943" spans="4:4" x14ac:dyDescent="0.25">
      <c r="D943" s="190"/>
    </row>
    <row r="944" spans="4:4" x14ac:dyDescent="0.25">
      <c r="D944" s="190"/>
    </row>
    <row r="945" spans="4:4" x14ac:dyDescent="0.25">
      <c r="D945" s="190"/>
    </row>
    <row r="946" spans="4:4" x14ac:dyDescent="0.25">
      <c r="D946" s="190"/>
    </row>
    <row r="947" spans="4:4" x14ac:dyDescent="0.25">
      <c r="D947" s="190"/>
    </row>
    <row r="948" spans="4:4" x14ac:dyDescent="0.25">
      <c r="D948" s="190"/>
    </row>
    <row r="949" spans="4:4" x14ac:dyDescent="0.25">
      <c r="D949" s="190"/>
    </row>
    <row r="950" spans="4:4" x14ac:dyDescent="0.25">
      <c r="D950" s="190"/>
    </row>
    <row r="951" spans="4:4" x14ac:dyDescent="0.25">
      <c r="D951" s="190"/>
    </row>
    <row r="952" spans="4:4" x14ac:dyDescent="0.25">
      <c r="D952" s="190"/>
    </row>
    <row r="953" spans="4:4" x14ac:dyDescent="0.25">
      <c r="D953" s="190"/>
    </row>
    <row r="954" spans="4:4" x14ac:dyDescent="0.25">
      <c r="D954" s="190"/>
    </row>
    <row r="955" spans="4:4" x14ac:dyDescent="0.25">
      <c r="D955" s="190"/>
    </row>
    <row r="956" spans="4:4" x14ac:dyDescent="0.25">
      <c r="D956" s="190"/>
    </row>
    <row r="957" spans="4:4" x14ac:dyDescent="0.25">
      <c r="D957" s="190"/>
    </row>
    <row r="958" spans="4:4" x14ac:dyDescent="0.25">
      <c r="D958" s="190"/>
    </row>
    <row r="959" spans="4:4" x14ac:dyDescent="0.25">
      <c r="D959" s="190"/>
    </row>
    <row r="960" spans="4:4" x14ac:dyDescent="0.25">
      <c r="D960" s="190"/>
    </row>
    <row r="961" spans="4:4" x14ac:dyDescent="0.25">
      <c r="D961" s="190"/>
    </row>
    <row r="962" spans="4:4" x14ac:dyDescent="0.25">
      <c r="D962" s="190"/>
    </row>
    <row r="963" spans="4:4" x14ac:dyDescent="0.25">
      <c r="D963" s="190"/>
    </row>
    <row r="964" spans="4:4" x14ac:dyDescent="0.25">
      <c r="D964" s="190"/>
    </row>
    <row r="965" spans="4:4" x14ac:dyDescent="0.25">
      <c r="D965" s="190"/>
    </row>
    <row r="966" spans="4:4" x14ac:dyDescent="0.25">
      <c r="D966" s="190"/>
    </row>
    <row r="967" spans="4:4" x14ac:dyDescent="0.25">
      <c r="D967" s="190"/>
    </row>
    <row r="968" spans="4:4" x14ac:dyDescent="0.25">
      <c r="D968" s="190"/>
    </row>
    <row r="969" spans="4:4" x14ac:dyDescent="0.25">
      <c r="D969" s="190"/>
    </row>
    <row r="970" spans="4:4" x14ac:dyDescent="0.25">
      <c r="D970" s="190"/>
    </row>
    <row r="971" spans="4:4" x14ac:dyDescent="0.25">
      <c r="D971" s="190"/>
    </row>
    <row r="972" spans="4:4" x14ac:dyDescent="0.25">
      <c r="D972" s="190"/>
    </row>
    <row r="973" spans="4:4" x14ac:dyDescent="0.25">
      <c r="D973" s="190"/>
    </row>
    <row r="974" spans="4:4" x14ac:dyDescent="0.25">
      <c r="D974" s="190"/>
    </row>
    <row r="975" spans="4:4" x14ac:dyDescent="0.25">
      <c r="D975" s="190"/>
    </row>
    <row r="976" spans="4:4" x14ac:dyDescent="0.25">
      <c r="D976" s="190"/>
    </row>
    <row r="977" spans="4:4" x14ac:dyDescent="0.25">
      <c r="D977" s="190"/>
    </row>
    <row r="978" spans="4:4" x14ac:dyDescent="0.25">
      <c r="D978" s="190"/>
    </row>
    <row r="979" spans="4:4" x14ac:dyDescent="0.25">
      <c r="D979" s="190"/>
    </row>
    <row r="980" spans="4:4" x14ac:dyDescent="0.25">
      <c r="D980" s="190"/>
    </row>
    <row r="981" spans="4:4" x14ac:dyDescent="0.25">
      <c r="D981" s="190"/>
    </row>
    <row r="982" spans="4:4" x14ac:dyDescent="0.25">
      <c r="D982" s="190"/>
    </row>
    <row r="983" spans="4:4" x14ac:dyDescent="0.25">
      <c r="D983" s="190"/>
    </row>
    <row r="984" spans="4:4" x14ac:dyDescent="0.25">
      <c r="D984" s="190"/>
    </row>
    <row r="985" spans="4:4" x14ac:dyDescent="0.25">
      <c r="D985" s="190"/>
    </row>
    <row r="986" spans="4:4" x14ac:dyDescent="0.25">
      <c r="D986" s="190"/>
    </row>
    <row r="987" spans="4:4" x14ac:dyDescent="0.25">
      <c r="D987" s="190"/>
    </row>
    <row r="988" spans="4:4" x14ac:dyDescent="0.25">
      <c r="D988" s="190"/>
    </row>
    <row r="989" spans="4:4" x14ac:dyDescent="0.25">
      <c r="D989" s="190"/>
    </row>
    <row r="990" spans="4:4" x14ac:dyDescent="0.25">
      <c r="D990" s="190"/>
    </row>
    <row r="991" spans="4:4" x14ac:dyDescent="0.25">
      <c r="D991" s="190"/>
    </row>
    <row r="992" spans="4:4" x14ac:dyDescent="0.25">
      <c r="D992" s="190"/>
    </row>
    <row r="993" spans="4:4" x14ac:dyDescent="0.25">
      <c r="D993" s="190"/>
    </row>
    <row r="994" spans="4:4" x14ac:dyDescent="0.25">
      <c r="D994" s="190"/>
    </row>
    <row r="995" spans="4:4" x14ac:dyDescent="0.25">
      <c r="D995" s="190"/>
    </row>
    <row r="996" spans="4:4" x14ac:dyDescent="0.25">
      <c r="D996" s="190"/>
    </row>
    <row r="997" spans="4:4" x14ac:dyDescent="0.25">
      <c r="D997" s="190"/>
    </row>
    <row r="998" spans="4:4" x14ac:dyDescent="0.25">
      <c r="D998" s="190"/>
    </row>
    <row r="999" spans="4:4" x14ac:dyDescent="0.25">
      <c r="D999" s="190"/>
    </row>
    <row r="1000" spans="4:4" x14ac:dyDescent="0.25">
      <c r="D1000" s="190"/>
    </row>
    <row r="1001" spans="4:4" x14ac:dyDescent="0.25">
      <c r="D1001" s="190"/>
    </row>
    <row r="1002" spans="4:4" x14ac:dyDescent="0.25">
      <c r="D1002" s="190"/>
    </row>
    <row r="1003" spans="4:4" x14ac:dyDescent="0.25">
      <c r="D1003" s="190"/>
    </row>
    <row r="1004" spans="4:4" x14ac:dyDescent="0.25">
      <c r="D1004" s="190"/>
    </row>
    <row r="1005" spans="4:4" x14ac:dyDescent="0.25">
      <c r="D1005" s="190"/>
    </row>
    <row r="1006" spans="4:4" x14ac:dyDescent="0.25">
      <c r="D1006" s="190"/>
    </row>
    <row r="1007" spans="4:4" x14ac:dyDescent="0.25">
      <c r="D1007" s="190"/>
    </row>
    <row r="1008" spans="4:4" x14ac:dyDescent="0.25">
      <c r="D1008" s="190"/>
    </row>
    <row r="1009" spans="4:4" x14ac:dyDescent="0.25">
      <c r="D1009" s="190"/>
    </row>
    <row r="1010" spans="4:4" x14ac:dyDescent="0.25">
      <c r="D1010" s="190"/>
    </row>
    <row r="1011" spans="4:4" x14ac:dyDescent="0.25">
      <c r="D1011" s="190"/>
    </row>
    <row r="1012" spans="4:4" x14ac:dyDescent="0.25">
      <c r="D1012" s="190"/>
    </row>
    <row r="1013" spans="4:4" x14ac:dyDescent="0.25">
      <c r="D1013" s="190"/>
    </row>
    <row r="1014" spans="4:4" x14ac:dyDescent="0.25">
      <c r="D1014" s="190"/>
    </row>
    <row r="1015" spans="4:4" x14ac:dyDescent="0.25">
      <c r="D1015" s="190"/>
    </row>
    <row r="1016" spans="4:4" x14ac:dyDescent="0.25">
      <c r="D1016" s="190"/>
    </row>
    <row r="1017" spans="4:4" x14ac:dyDescent="0.25">
      <c r="D1017" s="190"/>
    </row>
    <row r="1018" spans="4:4" x14ac:dyDescent="0.25">
      <c r="D1018" s="190"/>
    </row>
    <row r="1019" spans="4:4" x14ac:dyDescent="0.25">
      <c r="D1019" s="190"/>
    </row>
    <row r="1020" spans="4:4" x14ac:dyDescent="0.25">
      <c r="D1020" s="190"/>
    </row>
    <row r="1021" spans="4:4" x14ac:dyDescent="0.25">
      <c r="D1021" s="190"/>
    </row>
    <row r="1022" spans="4:4" x14ac:dyDescent="0.25">
      <c r="D1022" s="190"/>
    </row>
    <row r="1023" spans="4:4" x14ac:dyDescent="0.25">
      <c r="D1023" s="190"/>
    </row>
    <row r="1024" spans="4:4" x14ac:dyDescent="0.25">
      <c r="D1024" s="190"/>
    </row>
    <row r="1025" spans="4:4" x14ac:dyDescent="0.25">
      <c r="D1025" s="190"/>
    </row>
    <row r="1026" spans="4:4" x14ac:dyDescent="0.25">
      <c r="D1026" s="190"/>
    </row>
    <row r="1027" spans="4:4" x14ac:dyDescent="0.25">
      <c r="D1027" s="190"/>
    </row>
    <row r="1028" spans="4:4" x14ac:dyDescent="0.25">
      <c r="D1028" s="190"/>
    </row>
    <row r="1029" spans="4:4" x14ac:dyDescent="0.25">
      <c r="D1029" s="190"/>
    </row>
    <row r="1030" spans="4:4" x14ac:dyDescent="0.25">
      <c r="D1030" s="190"/>
    </row>
    <row r="1031" spans="4:4" x14ac:dyDescent="0.25">
      <c r="D1031" s="190"/>
    </row>
    <row r="1032" spans="4:4" x14ac:dyDescent="0.25">
      <c r="D1032" s="190"/>
    </row>
    <row r="1033" spans="4:4" x14ac:dyDescent="0.25">
      <c r="D1033" s="190"/>
    </row>
    <row r="1034" spans="4:4" x14ac:dyDescent="0.25">
      <c r="D1034" s="190"/>
    </row>
    <row r="1035" spans="4:4" x14ac:dyDescent="0.25">
      <c r="D1035" s="190"/>
    </row>
    <row r="1036" spans="4:4" x14ac:dyDescent="0.25">
      <c r="D1036" s="190"/>
    </row>
    <row r="1037" spans="4:4" x14ac:dyDescent="0.25">
      <c r="D1037" s="190"/>
    </row>
    <row r="1038" spans="4:4" x14ac:dyDescent="0.25">
      <c r="D1038" s="190"/>
    </row>
    <row r="1039" spans="4:4" x14ac:dyDescent="0.25">
      <c r="D1039" s="190"/>
    </row>
    <row r="1040" spans="4:4" x14ac:dyDescent="0.25">
      <c r="D1040" s="190"/>
    </row>
    <row r="1041" spans="4:4" x14ac:dyDescent="0.25">
      <c r="D1041" s="190"/>
    </row>
    <row r="1042" spans="4:4" x14ac:dyDescent="0.25">
      <c r="D1042" s="190"/>
    </row>
    <row r="1043" spans="4:4" x14ac:dyDescent="0.25">
      <c r="D1043" s="190"/>
    </row>
    <row r="1044" spans="4:4" x14ac:dyDescent="0.25">
      <c r="D1044" s="190"/>
    </row>
    <row r="1045" spans="4:4" x14ac:dyDescent="0.25">
      <c r="D1045" s="190"/>
    </row>
    <row r="1046" spans="4:4" x14ac:dyDescent="0.25">
      <c r="D1046" s="190"/>
    </row>
    <row r="1047" spans="4:4" x14ac:dyDescent="0.25">
      <c r="D1047" s="190"/>
    </row>
    <row r="1048" spans="4:4" x14ac:dyDescent="0.25">
      <c r="D1048" s="190"/>
    </row>
    <row r="1049" spans="4:4" x14ac:dyDescent="0.25">
      <c r="D1049" s="190"/>
    </row>
    <row r="1050" spans="4:4" x14ac:dyDescent="0.25">
      <c r="D1050" s="190"/>
    </row>
    <row r="1051" spans="4:4" x14ac:dyDescent="0.25">
      <c r="D1051" s="190"/>
    </row>
    <row r="1052" spans="4:4" x14ac:dyDescent="0.25">
      <c r="D1052" s="190"/>
    </row>
    <row r="1053" spans="4:4" x14ac:dyDescent="0.25">
      <c r="D1053" s="190"/>
    </row>
    <row r="1054" spans="4:4" x14ac:dyDescent="0.25">
      <c r="D1054" s="190"/>
    </row>
    <row r="1055" spans="4:4" x14ac:dyDescent="0.25">
      <c r="D1055" s="190"/>
    </row>
    <row r="1056" spans="4:4" x14ac:dyDescent="0.25">
      <c r="D1056" s="190"/>
    </row>
    <row r="1057" spans="4:4" x14ac:dyDescent="0.25">
      <c r="D1057" s="190"/>
    </row>
    <row r="1058" spans="4:4" x14ac:dyDescent="0.25">
      <c r="D1058" s="190"/>
    </row>
    <row r="1059" spans="4:4" x14ac:dyDescent="0.25">
      <c r="D1059" s="190"/>
    </row>
    <row r="1060" spans="4:4" x14ac:dyDescent="0.25">
      <c r="D1060" s="190"/>
    </row>
    <row r="1061" spans="4:4" x14ac:dyDescent="0.25">
      <c r="D1061" s="190"/>
    </row>
    <row r="1062" spans="4:4" x14ac:dyDescent="0.25">
      <c r="D1062" s="190"/>
    </row>
    <row r="1063" spans="4:4" x14ac:dyDescent="0.25">
      <c r="D1063" s="190"/>
    </row>
    <row r="1064" spans="4:4" x14ac:dyDescent="0.25">
      <c r="D1064" s="190"/>
    </row>
    <row r="1065" spans="4:4" x14ac:dyDescent="0.25">
      <c r="D1065" s="190"/>
    </row>
    <row r="1066" spans="4:4" x14ac:dyDescent="0.25">
      <c r="D1066" s="190"/>
    </row>
    <row r="1067" spans="4:4" x14ac:dyDescent="0.25">
      <c r="D1067" s="190"/>
    </row>
    <row r="1068" spans="4:4" x14ac:dyDescent="0.25">
      <c r="D1068" s="190"/>
    </row>
    <row r="1069" spans="4:4" x14ac:dyDescent="0.25">
      <c r="D1069" s="190"/>
    </row>
    <row r="1070" spans="4:4" x14ac:dyDescent="0.25">
      <c r="D1070" s="190"/>
    </row>
    <row r="1071" spans="4:4" x14ac:dyDescent="0.25">
      <c r="D1071" s="190"/>
    </row>
    <row r="1072" spans="4:4" x14ac:dyDescent="0.25">
      <c r="D1072" s="190"/>
    </row>
    <row r="1073" spans="4:4" x14ac:dyDescent="0.25">
      <c r="D1073" s="190"/>
    </row>
    <row r="1074" spans="4:4" x14ac:dyDescent="0.25">
      <c r="D1074" s="190"/>
    </row>
    <row r="1075" spans="4:4" x14ac:dyDescent="0.25">
      <c r="D1075" s="190"/>
    </row>
    <row r="1076" spans="4:4" x14ac:dyDescent="0.25">
      <c r="D1076" s="190"/>
    </row>
    <row r="1077" spans="4:4" x14ac:dyDescent="0.25">
      <c r="D1077" s="190"/>
    </row>
    <row r="1078" spans="4:4" x14ac:dyDescent="0.25">
      <c r="D1078" s="190"/>
    </row>
    <row r="1079" spans="4:4" x14ac:dyDescent="0.25">
      <c r="D1079" s="190"/>
    </row>
    <row r="1080" spans="4:4" x14ac:dyDescent="0.25">
      <c r="D1080" s="190"/>
    </row>
    <row r="1081" spans="4:4" x14ac:dyDescent="0.25">
      <c r="D1081" s="190"/>
    </row>
    <row r="1082" spans="4:4" x14ac:dyDescent="0.25">
      <c r="D1082" s="190"/>
    </row>
    <row r="1083" spans="4:4" x14ac:dyDescent="0.25">
      <c r="D1083" s="190"/>
    </row>
    <row r="1084" spans="4:4" x14ac:dyDescent="0.25">
      <c r="D1084" s="190"/>
    </row>
    <row r="1085" spans="4:4" x14ac:dyDescent="0.25">
      <c r="D1085" s="190"/>
    </row>
    <row r="1086" spans="4:4" x14ac:dyDescent="0.25">
      <c r="D1086" s="190"/>
    </row>
    <row r="1087" spans="4:4" x14ac:dyDescent="0.25">
      <c r="D1087" s="190"/>
    </row>
    <row r="1088" spans="4:4" x14ac:dyDescent="0.25">
      <c r="D1088" s="190"/>
    </row>
    <row r="1089" spans="4:4" x14ac:dyDescent="0.25">
      <c r="D1089" s="190"/>
    </row>
    <row r="1090" spans="4:4" x14ac:dyDescent="0.25">
      <c r="D1090" s="190"/>
    </row>
    <row r="1091" spans="4:4" x14ac:dyDescent="0.25">
      <c r="D1091" s="190"/>
    </row>
    <row r="1092" spans="4:4" x14ac:dyDescent="0.25">
      <c r="D1092" s="190"/>
    </row>
    <row r="1093" spans="4:4" x14ac:dyDescent="0.25">
      <c r="D1093" s="190"/>
    </row>
    <row r="1094" spans="4:4" x14ac:dyDescent="0.25">
      <c r="D1094" s="190"/>
    </row>
    <row r="1095" spans="4:4" x14ac:dyDescent="0.25">
      <c r="D1095" s="190"/>
    </row>
    <row r="1096" spans="4:4" x14ac:dyDescent="0.25">
      <c r="D1096" s="190"/>
    </row>
    <row r="1097" spans="4:4" x14ac:dyDescent="0.25">
      <c r="D1097" s="190"/>
    </row>
    <row r="1098" spans="4:4" x14ac:dyDescent="0.25">
      <c r="D1098" s="190"/>
    </row>
    <row r="1099" spans="4:4" x14ac:dyDescent="0.25">
      <c r="D1099" s="190"/>
    </row>
    <row r="1100" spans="4:4" x14ac:dyDescent="0.25">
      <c r="D1100" s="190"/>
    </row>
    <row r="1101" spans="4:4" x14ac:dyDescent="0.25">
      <c r="D1101" s="190"/>
    </row>
    <row r="1102" spans="4:4" x14ac:dyDescent="0.25">
      <c r="D1102" s="190"/>
    </row>
    <row r="1103" spans="4:4" x14ac:dyDescent="0.25">
      <c r="D1103" s="190"/>
    </row>
    <row r="1104" spans="4:4" x14ac:dyDescent="0.25">
      <c r="D1104" s="190"/>
    </row>
    <row r="1105" spans="4:4" x14ac:dyDescent="0.25">
      <c r="D1105" s="190"/>
    </row>
    <row r="1106" spans="4:4" x14ac:dyDescent="0.25">
      <c r="D1106" s="190"/>
    </row>
    <row r="1107" spans="4:4" x14ac:dyDescent="0.25">
      <c r="D1107" s="190"/>
    </row>
    <row r="1108" spans="4:4" x14ac:dyDescent="0.25">
      <c r="D1108" s="190"/>
    </row>
    <row r="1109" spans="4:4" x14ac:dyDescent="0.25">
      <c r="D1109" s="190"/>
    </row>
    <row r="1110" spans="4:4" x14ac:dyDescent="0.25">
      <c r="D1110" s="190"/>
    </row>
    <row r="1111" spans="4:4" x14ac:dyDescent="0.25">
      <c r="D1111" s="190"/>
    </row>
    <row r="1112" spans="4:4" x14ac:dyDescent="0.25">
      <c r="D1112" s="190"/>
    </row>
    <row r="1113" spans="4:4" x14ac:dyDescent="0.25">
      <c r="D1113" s="190"/>
    </row>
    <row r="1114" spans="4:4" x14ac:dyDescent="0.25">
      <c r="D1114" s="190"/>
    </row>
    <row r="1115" spans="4:4" x14ac:dyDescent="0.25">
      <c r="D1115" s="190"/>
    </row>
    <row r="1116" spans="4:4" x14ac:dyDescent="0.25">
      <c r="D1116" s="190"/>
    </row>
    <row r="1117" spans="4:4" x14ac:dyDescent="0.25">
      <c r="D1117" s="190"/>
    </row>
    <row r="1118" spans="4:4" x14ac:dyDescent="0.25">
      <c r="D1118" s="190"/>
    </row>
    <row r="1119" spans="4:4" x14ac:dyDescent="0.25">
      <c r="D1119" s="190"/>
    </row>
    <row r="1120" spans="4:4" x14ac:dyDescent="0.25">
      <c r="D1120" s="190"/>
    </row>
    <row r="1121" spans="4:4" x14ac:dyDescent="0.25">
      <c r="D1121" s="190"/>
    </row>
    <row r="1122" spans="4:4" x14ac:dyDescent="0.25">
      <c r="D1122" s="190"/>
    </row>
    <row r="1123" spans="4:4" x14ac:dyDescent="0.25">
      <c r="D1123" s="190"/>
    </row>
    <row r="1124" spans="4:4" x14ac:dyDescent="0.25">
      <c r="D1124" s="190"/>
    </row>
    <row r="1125" spans="4:4" x14ac:dyDescent="0.25">
      <c r="D1125" s="190"/>
    </row>
    <row r="1126" spans="4:4" x14ac:dyDescent="0.25">
      <c r="D1126" s="190"/>
    </row>
    <row r="1127" spans="4:4" x14ac:dyDescent="0.25">
      <c r="D1127" s="190"/>
    </row>
    <row r="1128" spans="4:4" x14ac:dyDescent="0.25">
      <c r="D1128" s="190"/>
    </row>
    <row r="1129" spans="4:4" x14ac:dyDescent="0.25">
      <c r="D1129" s="190"/>
    </row>
    <row r="1130" spans="4:4" x14ac:dyDescent="0.25">
      <c r="D1130" s="190"/>
    </row>
    <row r="1131" spans="4:4" x14ac:dyDescent="0.25">
      <c r="D1131" s="190"/>
    </row>
    <row r="1132" spans="4:4" x14ac:dyDescent="0.25">
      <c r="D1132" s="190"/>
    </row>
    <row r="1133" spans="4:4" x14ac:dyDescent="0.25">
      <c r="D1133" s="190"/>
    </row>
    <row r="1134" spans="4:4" x14ac:dyDescent="0.25">
      <c r="D1134" s="190"/>
    </row>
    <row r="1135" spans="4:4" x14ac:dyDescent="0.25">
      <c r="D1135" s="190"/>
    </row>
    <row r="1136" spans="4:4" x14ac:dyDescent="0.25">
      <c r="D1136" s="190"/>
    </row>
    <row r="1137" spans="4:4" x14ac:dyDescent="0.25">
      <c r="D1137" s="190"/>
    </row>
    <row r="1138" spans="4:4" x14ac:dyDescent="0.25">
      <c r="D1138" s="190"/>
    </row>
    <row r="1139" spans="4:4" x14ac:dyDescent="0.25">
      <c r="D1139" s="190"/>
    </row>
    <row r="1140" spans="4:4" x14ac:dyDescent="0.25">
      <c r="D1140" s="190"/>
    </row>
    <row r="1141" spans="4:4" x14ac:dyDescent="0.25">
      <c r="D1141" s="190"/>
    </row>
    <row r="1142" spans="4:4" x14ac:dyDescent="0.25">
      <c r="D1142" s="190"/>
    </row>
    <row r="1143" spans="4:4" x14ac:dyDescent="0.25">
      <c r="D1143" s="190"/>
    </row>
    <row r="1144" spans="4:4" x14ac:dyDescent="0.25">
      <c r="D1144" s="190"/>
    </row>
    <row r="1145" spans="4:4" x14ac:dyDescent="0.25">
      <c r="D1145" s="190"/>
    </row>
    <row r="1146" spans="4:4" x14ac:dyDescent="0.25">
      <c r="D1146" s="190"/>
    </row>
    <row r="1147" spans="4:4" x14ac:dyDescent="0.25">
      <c r="D1147" s="190"/>
    </row>
    <row r="1148" spans="4:4" x14ac:dyDescent="0.25">
      <c r="D1148" s="190"/>
    </row>
    <row r="1149" spans="4:4" x14ac:dyDescent="0.25">
      <c r="D1149" s="190"/>
    </row>
    <row r="1150" spans="4:4" x14ac:dyDescent="0.25">
      <c r="D1150" s="190"/>
    </row>
    <row r="1151" spans="4:4" x14ac:dyDescent="0.25">
      <c r="D1151" s="190"/>
    </row>
    <row r="1152" spans="4:4" x14ac:dyDescent="0.25">
      <c r="D1152" s="190"/>
    </row>
    <row r="1153" spans="4:4" x14ac:dyDescent="0.25">
      <c r="D1153" s="190"/>
    </row>
    <row r="1154" spans="4:4" x14ac:dyDescent="0.25">
      <c r="D1154" s="190"/>
    </row>
    <row r="1155" spans="4:4" x14ac:dyDescent="0.25">
      <c r="D1155" s="190"/>
    </row>
    <row r="1156" spans="4:4" x14ac:dyDescent="0.25">
      <c r="D1156" s="190"/>
    </row>
    <row r="1157" spans="4:4" x14ac:dyDescent="0.25">
      <c r="D1157" s="190"/>
    </row>
    <row r="1158" spans="4:4" x14ac:dyDescent="0.25">
      <c r="D1158" s="190"/>
    </row>
    <row r="1159" spans="4:4" x14ac:dyDescent="0.25">
      <c r="D1159" s="190"/>
    </row>
    <row r="1160" spans="4:4" x14ac:dyDescent="0.25">
      <c r="D1160" s="190"/>
    </row>
    <row r="1161" spans="4:4" x14ac:dyDescent="0.25">
      <c r="D1161" s="190"/>
    </row>
    <row r="1162" spans="4:4" x14ac:dyDescent="0.25">
      <c r="D1162" s="190"/>
    </row>
    <row r="1163" spans="4:4" x14ac:dyDescent="0.25">
      <c r="D1163" s="190"/>
    </row>
    <row r="1164" spans="4:4" x14ac:dyDescent="0.25">
      <c r="D1164" s="190"/>
    </row>
    <row r="1165" spans="4:4" x14ac:dyDescent="0.25">
      <c r="D1165" s="190"/>
    </row>
    <row r="1166" spans="4:4" x14ac:dyDescent="0.25">
      <c r="D1166" s="190"/>
    </row>
    <row r="1167" spans="4:4" x14ac:dyDescent="0.25">
      <c r="D1167" s="190"/>
    </row>
    <row r="1168" spans="4:4" x14ac:dyDescent="0.25">
      <c r="D1168" s="190"/>
    </row>
    <row r="1169" spans="4:4" x14ac:dyDescent="0.25">
      <c r="D1169" s="190"/>
    </row>
    <row r="1170" spans="4:4" x14ac:dyDescent="0.25">
      <c r="D1170" s="190"/>
    </row>
    <row r="1171" spans="4:4" x14ac:dyDescent="0.25">
      <c r="D1171" s="190"/>
    </row>
    <row r="1172" spans="4:4" x14ac:dyDescent="0.25">
      <c r="D1172" s="190"/>
    </row>
    <row r="1173" spans="4:4" x14ac:dyDescent="0.25">
      <c r="D1173" s="190"/>
    </row>
    <row r="1174" spans="4:4" x14ac:dyDescent="0.25">
      <c r="D1174" s="190"/>
    </row>
    <row r="1175" spans="4:4" x14ac:dyDescent="0.25">
      <c r="D1175" s="190"/>
    </row>
    <row r="1176" spans="4:4" x14ac:dyDescent="0.25">
      <c r="D1176" s="190"/>
    </row>
    <row r="1177" spans="4:4" x14ac:dyDescent="0.25">
      <c r="D1177" s="190"/>
    </row>
    <row r="1178" spans="4:4" x14ac:dyDescent="0.25">
      <c r="D1178" s="190"/>
    </row>
    <row r="1179" spans="4:4" x14ac:dyDescent="0.25">
      <c r="D1179" s="190"/>
    </row>
    <row r="1180" spans="4:4" x14ac:dyDescent="0.25">
      <c r="D1180" s="190"/>
    </row>
    <row r="1181" spans="4:4" x14ac:dyDescent="0.25">
      <c r="D1181" s="190"/>
    </row>
    <row r="1182" spans="4:4" x14ac:dyDescent="0.25">
      <c r="D1182" s="190"/>
    </row>
    <row r="1183" spans="4:4" x14ac:dyDescent="0.25">
      <c r="D1183" s="190"/>
    </row>
    <row r="1184" spans="4:4" x14ac:dyDescent="0.25">
      <c r="D1184" s="190"/>
    </row>
    <row r="1185" spans="4:4" x14ac:dyDescent="0.25">
      <c r="D1185" s="190"/>
    </row>
    <row r="1186" spans="4:4" x14ac:dyDescent="0.25">
      <c r="D1186" s="190"/>
    </row>
    <row r="1187" spans="4:4" x14ac:dyDescent="0.25">
      <c r="D1187" s="190"/>
    </row>
    <row r="1188" spans="4:4" x14ac:dyDescent="0.25">
      <c r="D1188" s="190"/>
    </row>
    <row r="1189" spans="4:4" x14ac:dyDescent="0.25">
      <c r="D1189" s="190"/>
    </row>
    <row r="1190" spans="4:4" x14ac:dyDescent="0.25">
      <c r="D1190" s="190"/>
    </row>
    <row r="1191" spans="4:4" x14ac:dyDescent="0.25">
      <c r="D1191" s="190"/>
    </row>
    <row r="1192" spans="4:4" x14ac:dyDescent="0.25">
      <c r="D1192" s="190"/>
    </row>
    <row r="1193" spans="4:4" x14ac:dyDescent="0.25">
      <c r="D1193" s="190"/>
    </row>
    <row r="1194" spans="4:4" x14ac:dyDescent="0.25">
      <c r="D1194" s="190"/>
    </row>
    <row r="1195" spans="4:4" x14ac:dyDescent="0.25">
      <c r="D1195" s="190"/>
    </row>
    <row r="1196" spans="4:4" x14ac:dyDescent="0.25">
      <c r="D1196" s="190"/>
    </row>
    <row r="1197" spans="4:4" x14ac:dyDescent="0.25">
      <c r="D1197" s="190"/>
    </row>
    <row r="1198" spans="4:4" x14ac:dyDescent="0.25">
      <c r="D1198" s="190"/>
    </row>
    <row r="1199" spans="4:4" x14ac:dyDescent="0.25">
      <c r="D1199" s="190"/>
    </row>
    <row r="1200" spans="4:4" x14ac:dyDescent="0.25">
      <c r="D1200" s="190"/>
    </row>
    <row r="1201" spans="4:4" x14ac:dyDescent="0.25">
      <c r="D1201" s="190"/>
    </row>
    <row r="1202" spans="4:4" x14ac:dyDescent="0.25">
      <c r="D1202" s="190"/>
    </row>
    <row r="1203" spans="4:4" x14ac:dyDescent="0.25">
      <c r="D1203" s="190"/>
    </row>
    <row r="1204" spans="4:4" x14ac:dyDescent="0.25">
      <c r="D1204" s="190"/>
    </row>
    <row r="1205" spans="4:4" x14ac:dyDescent="0.25">
      <c r="D1205" s="190"/>
    </row>
    <row r="1206" spans="4:4" x14ac:dyDescent="0.25">
      <c r="D1206" s="190"/>
    </row>
    <row r="1207" spans="4:4" x14ac:dyDescent="0.25">
      <c r="D1207" s="190"/>
    </row>
    <row r="1208" spans="4:4" x14ac:dyDescent="0.25">
      <c r="D1208" s="190"/>
    </row>
    <row r="1209" spans="4:4" x14ac:dyDescent="0.25">
      <c r="D1209" s="190"/>
    </row>
    <row r="1210" spans="4:4" x14ac:dyDescent="0.25">
      <c r="D1210" s="190"/>
    </row>
    <row r="1211" spans="4:4" x14ac:dyDescent="0.25">
      <c r="D1211" s="190"/>
    </row>
    <row r="1212" spans="4:4" x14ac:dyDescent="0.25">
      <c r="D1212" s="190"/>
    </row>
    <row r="1213" spans="4:4" x14ac:dyDescent="0.25">
      <c r="D1213" s="190"/>
    </row>
    <row r="1214" spans="4:4" x14ac:dyDescent="0.25">
      <c r="D1214" s="190"/>
    </row>
    <row r="1215" spans="4:4" x14ac:dyDescent="0.25">
      <c r="D1215" s="190"/>
    </row>
    <row r="1216" spans="4:4" x14ac:dyDescent="0.25">
      <c r="D1216" s="190"/>
    </row>
    <row r="1217" spans="4:4" x14ac:dyDescent="0.25">
      <c r="D1217" s="190"/>
    </row>
    <row r="1218" spans="4:4" x14ac:dyDescent="0.25">
      <c r="D1218" s="190"/>
    </row>
    <row r="1219" spans="4:4" x14ac:dyDescent="0.25">
      <c r="D1219" s="190"/>
    </row>
    <row r="1220" spans="4:4" x14ac:dyDescent="0.25">
      <c r="D1220" s="190"/>
    </row>
    <row r="1221" spans="4:4" x14ac:dyDescent="0.25">
      <c r="D1221" s="190"/>
    </row>
    <row r="1222" spans="4:4" x14ac:dyDescent="0.25">
      <c r="D1222" s="190"/>
    </row>
    <row r="1223" spans="4:4" x14ac:dyDescent="0.25">
      <c r="D1223" s="190"/>
    </row>
    <row r="1224" spans="4:4" x14ac:dyDescent="0.25">
      <c r="D1224" s="190"/>
    </row>
    <row r="1225" spans="4:4" x14ac:dyDescent="0.25">
      <c r="D1225" s="190"/>
    </row>
    <row r="1226" spans="4:4" x14ac:dyDescent="0.25">
      <c r="D1226" s="190"/>
    </row>
    <row r="1227" spans="4:4" x14ac:dyDescent="0.25">
      <c r="D1227" s="190"/>
    </row>
    <row r="1228" spans="4:4" x14ac:dyDescent="0.25">
      <c r="D1228" s="190"/>
    </row>
    <row r="1229" spans="4:4" x14ac:dyDescent="0.25">
      <c r="D1229" s="190"/>
    </row>
    <row r="1230" spans="4:4" x14ac:dyDescent="0.25">
      <c r="D1230" s="190"/>
    </row>
    <row r="1231" spans="4:4" x14ac:dyDescent="0.25">
      <c r="D1231" s="190"/>
    </row>
    <row r="1232" spans="4:4" x14ac:dyDescent="0.25">
      <c r="D1232" s="190"/>
    </row>
    <row r="1233" spans="4:4" x14ac:dyDescent="0.25">
      <c r="D1233" s="190"/>
    </row>
    <row r="1234" spans="4:4" x14ac:dyDescent="0.25">
      <c r="D1234" s="190"/>
    </row>
    <row r="1235" spans="4:4" x14ac:dyDescent="0.25">
      <c r="D1235" s="190"/>
    </row>
    <row r="1236" spans="4:4" x14ac:dyDescent="0.25">
      <c r="D1236" s="190"/>
    </row>
    <row r="1237" spans="4:4" x14ac:dyDescent="0.25">
      <c r="D1237" s="190"/>
    </row>
    <row r="1238" spans="4:4" x14ac:dyDescent="0.25">
      <c r="D1238" s="190"/>
    </row>
    <row r="1239" spans="4:4" x14ac:dyDescent="0.25">
      <c r="D1239" s="190"/>
    </row>
    <row r="1240" spans="4:4" x14ac:dyDescent="0.25">
      <c r="D1240" s="190"/>
    </row>
    <row r="1241" spans="4:4" x14ac:dyDescent="0.25">
      <c r="D1241" s="190"/>
    </row>
    <row r="1242" spans="4:4" x14ac:dyDescent="0.25">
      <c r="D1242" s="190"/>
    </row>
    <row r="1243" spans="4:4" x14ac:dyDescent="0.25">
      <c r="D1243" s="190"/>
    </row>
    <row r="1244" spans="4:4" x14ac:dyDescent="0.25">
      <c r="D1244" s="190"/>
    </row>
    <row r="1245" spans="4:4" x14ac:dyDescent="0.25">
      <c r="D1245" s="190"/>
    </row>
    <row r="1246" spans="4:4" x14ac:dyDescent="0.25">
      <c r="D1246" s="190"/>
    </row>
    <row r="1247" spans="4:4" x14ac:dyDescent="0.25">
      <c r="D1247" s="190"/>
    </row>
    <row r="1248" spans="4:4" x14ac:dyDescent="0.25">
      <c r="D1248" s="190"/>
    </row>
    <row r="1249" spans="4:4" x14ac:dyDescent="0.25">
      <c r="D1249" s="190"/>
    </row>
    <row r="1250" spans="4:4" x14ac:dyDescent="0.25">
      <c r="D1250" s="190"/>
    </row>
    <row r="1251" spans="4:4" x14ac:dyDescent="0.25">
      <c r="D1251" s="190"/>
    </row>
    <row r="1252" spans="4:4" x14ac:dyDescent="0.25">
      <c r="D1252" s="190"/>
    </row>
    <row r="1253" spans="4:4" x14ac:dyDescent="0.25">
      <c r="D1253" s="190"/>
    </row>
    <row r="1254" spans="4:4" x14ac:dyDescent="0.25">
      <c r="D1254" s="190"/>
    </row>
    <row r="1255" spans="4:4" x14ac:dyDescent="0.25">
      <c r="D1255" s="190"/>
    </row>
    <row r="1256" spans="4:4" x14ac:dyDescent="0.25">
      <c r="D1256" s="190"/>
    </row>
    <row r="1257" spans="4:4" x14ac:dyDescent="0.25">
      <c r="D1257" s="190"/>
    </row>
    <row r="1258" spans="4:4" x14ac:dyDescent="0.25">
      <c r="D1258" s="190"/>
    </row>
    <row r="1259" spans="4:4" x14ac:dyDescent="0.25">
      <c r="D1259" s="190"/>
    </row>
    <row r="1260" spans="4:4" x14ac:dyDescent="0.25">
      <c r="D1260" s="190"/>
    </row>
    <row r="1261" spans="4:4" x14ac:dyDescent="0.25">
      <c r="D1261" s="190"/>
    </row>
    <row r="1262" spans="4:4" x14ac:dyDescent="0.25">
      <c r="D1262" s="190"/>
    </row>
    <row r="1263" spans="4:4" x14ac:dyDescent="0.25">
      <c r="D1263" s="190"/>
    </row>
    <row r="1264" spans="4:4" x14ac:dyDescent="0.25">
      <c r="D1264" s="190"/>
    </row>
    <row r="1265" spans="4:4" x14ac:dyDescent="0.25">
      <c r="D1265" s="190"/>
    </row>
    <row r="1266" spans="4:4" x14ac:dyDescent="0.25">
      <c r="D1266" s="190"/>
    </row>
    <row r="1267" spans="4:4" x14ac:dyDescent="0.25">
      <c r="D1267" s="190"/>
    </row>
    <row r="1268" spans="4:4" x14ac:dyDescent="0.25">
      <c r="D1268" s="190"/>
    </row>
    <row r="1269" spans="4:4" x14ac:dyDescent="0.25">
      <c r="D1269" s="190"/>
    </row>
    <row r="1270" spans="4:4" x14ac:dyDescent="0.25">
      <c r="D1270" s="190"/>
    </row>
    <row r="1271" spans="4:4" x14ac:dyDescent="0.25">
      <c r="D1271" s="190"/>
    </row>
    <row r="1272" spans="4:4" x14ac:dyDescent="0.25">
      <c r="D1272" s="190"/>
    </row>
    <row r="1273" spans="4:4" x14ac:dyDescent="0.25">
      <c r="D1273" s="190"/>
    </row>
    <row r="1274" spans="4:4" x14ac:dyDescent="0.25">
      <c r="D1274" s="190"/>
    </row>
    <row r="1275" spans="4:4" x14ac:dyDescent="0.25">
      <c r="D1275" s="190"/>
    </row>
    <row r="1276" spans="4:4" x14ac:dyDescent="0.25">
      <c r="D1276" s="190"/>
    </row>
    <row r="1277" spans="4:4" x14ac:dyDescent="0.25">
      <c r="D1277" s="190"/>
    </row>
    <row r="1278" spans="4:4" x14ac:dyDescent="0.25">
      <c r="D1278" s="190"/>
    </row>
    <row r="1279" spans="4:4" x14ac:dyDescent="0.25">
      <c r="D1279" s="190"/>
    </row>
    <row r="1280" spans="4:4" x14ac:dyDescent="0.25">
      <c r="D1280" s="190"/>
    </row>
    <row r="1281" spans="4:4" x14ac:dyDescent="0.25">
      <c r="D1281" s="190"/>
    </row>
    <row r="1282" spans="4:4" x14ac:dyDescent="0.25">
      <c r="D1282" s="190"/>
    </row>
    <row r="1283" spans="4:4" x14ac:dyDescent="0.25">
      <c r="D1283" s="190"/>
    </row>
    <row r="1284" spans="4:4" x14ac:dyDescent="0.25">
      <c r="D1284" s="190"/>
    </row>
    <row r="1285" spans="4:4" x14ac:dyDescent="0.25">
      <c r="D1285" s="190"/>
    </row>
    <row r="1286" spans="4:4" x14ac:dyDescent="0.25">
      <c r="D1286" s="190"/>
    </row>
    <row r="1287" spans="4:4" x14ac:dyDescent="0.25">
      <c r="D1287" s="190"/>
    </row>
    <row r="1288" spans="4:4" x14ac:dyDescent="0.25">
      <c r="D1288" s="190"/>
    </row>
    <row r="1289" spans="4:4" x14ac:dyDescent="0.25">
      <c r="D1289" s="190"/>
    </row>
    <row r="1290" spans="4:4" x14ac:dyDescent="0.25">
      <c r="D1290" s="190"/>
    </row>
    <row r="1291" spans="4:4" x14ac:dyDescent="0.25">
      <c r="D1291" s="190"/>
    </row>
    <row r="1292" spans="4:4" x14ac:dyDescent="0.25">
      <c r="D1292" s="190"/>
    </row>
    <row r="1293" spans="4:4" x14ac:dyDescent="0.25">
      <c r="D1293" s="190"/>
    </row>
    <row r="1294" spans="4:4" x14ac:dyDescent="0.25">
      <c r="D1294" s="190"/>
    </row>
    <row r="1295" spans="4:4" x14ac:dyDescent="0.25">
      <c r="D1295" s="190"/>
    </row>
    <row r="1296" spans="4:4" x14ac:dyDescent="0.25">
      <c r="D1296" s="190"/>
    </row>
    <row r="1297" spans="4:4" x14ac:dyDescent="0.25">
      <c r="D1297" s="190"/>
    </row>
    <row r="1298" spans="4:4" x14ac:dyDescent="0.25">
      <c r="D1298" s="190"/>
    </row>
    <row r="1299" spans="4:4" x14ac:dyDescent="0.25">
      <c r="D1299" s="190"/>
    </row>
    <row r="1300" spans="4:4" x14ac:dyDescent="0.25">
      <c r="D1300" s="190"/>
    </row>
    <row r="1301" spans="4:4" x14ac:dyDescent="0.25">
      <c r="D1301" s="190"/>
    </row>
    <row r="1302" spans="4:4" x14ac:dyDescent="0.25">
      <c r="D1302" s="190"/>
    </row>
    <row r="1303" spans="4:4" x14ac:dyDescent="0.25">
      <c r="D1303" s="190"/>
    </row>
    <row r="1304" spans="4:4" x14ac:dyDescent="0.25">
      <c r="D1304" s="190"/>
    </row>
    <row r="1305" spans="4:4" x14ac:dyDescent="0.25">
      <c r="D1305" s="190"/>
    </row>
    <row r="1306" spans="4:4" x14ac:dyDescent="0.25">
      <c r="D1306" s="190"/>
    </row>
    <row r="1307" spans="4:4" x14ac:dyDescent="0.25">
      <c r="D1307" s="190"/>
    </row>
    <row r="1308" spans="4:4" x14ac:dyDescent="0.25">
      <c r="D1308" s="190"/>
    </row>
    <row r="1309" spans="4:4" x14ac:dyDescent="0.25">
      <c r="D1309" s="190"/>
    </row>
    <row r="1310" spans="4:4" x14ac:dyDescent="0.25">
      <c r="D1310" s="190"/>
    </row>
    <row r="1311" spans="4:4" x14ac:dyDescent="0.25">
      <c r="D1311" s="190"/>
    </row>
    <row r="1312" spans="4:4" x14ac:dyDescent="0.25">
      <c r="D1312" s="190"/>
    </row>
    <row r="1313" spans="4:4" x14ac:dyDescent="0.25">
      <c r="D1313" s="190"/>
    </row>
    <row r="1314" spans="4:4" x14ac:dyDescent="0.25">
      <c r="D1314" s="190"/>
    </row>
    <row r="1315" spans="4:4" x14ac:dyDescent="0.25">
      <c r="D1315" s="190"/>
    </row>
    <row r="1316" spans="4:4" x14ac:dyDescent="0.25">
      <c r="D1316" s="190"/>
    </row>
    <row r="1317" spans="4:4" x14ac:dyDescent="0.25">
      <c r="D1317" s="190"/>
    </row>
    <row r="1318" spans="4:4" x14ac:dyDescent="0.25">
      <c r="D1318" s="190"/>
    </row>
    <row r="1319" spans="4:4" x14ac:dyDescent="0.25">
      <c r="D1319" s="190"/>
    </row>
    <row r="1320" spans="4:4" x14ac:dyDescent="0.25">
      <c r="D1320" s="190"/>
    </row>
    <row r="1321" spans="4:4" x14ac:dyDescent="0.25">
      <c r="D1321" s="190"/>
    </row>
    <row r="1322" spans="4:4" x14ac:dyDescent="0.25">
      <c r="D1322" s="190"/>
    </row>
    <row r="1323" spans="4:4" x14ac:dyDescent="0.25">
      <c r="D1323" s="190"/>
    </row>
    <row r="1324" spans="4:4" x14ac:dyDescent="0.25">
      <c r="D1324" s="190"/>
    </row>
    <row r="1325" spans="4:4" x14ac:dyDescent="0.25">
      <c r="D1325" s="190"/>
    </row>
    <row r="1326" spans="4:4" x14ac:dyDescent="0.25">
      <c r="D1326" s="190"/>
    </row>
    <row r="1327" spans="4:4" x14ac:dyDescent="0.25">
      <c r="D1327" s="190"/>
    </row>
    <row r="1328" spans="4:4" x14ac:dyDescent="0.25">
      <c r="D1328" s="190"/>
    </row>
    <row r="1329" spans="4:4" x14ac:dyDescent="0.25">
      <c r="D1329" s="190"/>
    </row>
    <row r="1330" spans="4:4" x14ac:dyDescent="0.25">
      <c r="D1330" s="190"/>
    </row>
    <row r="1331" spans="4:4" x14ac:dyDescent="0.25">
      <c r="D1331" s="190"/>
    </row>
    <row r="1332" spans="4:4" x14ac:dyDescent="0.25">
      <c r="D1332" s="190"/>
    </row>
    <row r="1333" spans="4:4" x14ac:dyDescent="0.25">
      <c r="D1333" s="190"/>
    </row>
    <row r="1334" spans="4:4" x14ac:dyDescent="0.25">
      <c r="D1334" s="190"/>
    </row>
    <row r="1335" spans="4:4" x14ac:dyDescent="0.25">
      <c r="D1335" s="190"/>
    </row>
    <row r="1336" spans="4:4" x14ac:dyDescent="0.25">
      <c r="D1336" s="190"/>
    </row>
    <row r="1337" spans="4:4" x14ac:dyDescent="0.25">
      <c r="D1337" s="190"/>
    </row>
    <row r="1338" spans="4:4" x14ac:dyDescent="0.25">
      <c r="D1338" s="190"/>
    </row>
    <row r="1339" spans="4:4" x14ac:dyDescent="0.25">
      <c r="D1339" s="190"/>
    </row>
    <row r="1340" spans="4:4" x14ac:dyDescent="0.25">
      <c r="D1340" s="190"/>
    </row>
    <row r="1341" spans="4:4" x14ac:dyDescent="0.25">
      <c r="D1341" s="190"/>
    </row>
    <row r="1342" spans="4:4" x14ac:dyDescent="0.25">
      <c r="D1342" s="190"/>
    </row>
    <row r="1343" spans="4:4" x14ac:dyDescent="0.25">
      <c r="D1343" s="190"/>
    </row>
    <row r="1344" spans="4:4" x14ac:dyDescent="0.25">
      <c r="D1344" s="190"/>
    </row>
    <row r="1345" spans="4:4" x14ac:dyDescent="0.25">
      <c r="D1345" s="190"/>
    </row>
    <row r="1346" spans="4:4" x14ac:dyDescent="0.25">
      <c r="D1346" s="190"/>
    </row>
    <row r="1347" spans="4:4" x14ac:dyDescent="0.25">
      <c r="D1347" s="190"/>
    </row>
    <row r="1348" spans="4:4" x14ac:dyDescent="0.25">
      <c r="D1348" s="190"/>
    </row>
    <row r="1349" spans="4:4" x14ac:dyDescent="0.25">
      <c r="D1349" s="190"/>
    </row>
    <row r="1350" spans="4:4" x14ac:dyDescent="0.25">
      <c r="D1350" s="190"/>
    </row>
    <row r="1351" spans="4:4" x14ac:dyDescent="0.25">
      <c r="D1351" s="190"/>
    </row>
    <row r="1352" spans="4:4" x14ac:dyDescent="0.25">
      <c r="D1352" s="190"/>
    </row>
    <row r="1353" spans="4:4" x14ac:dyDescent="0.25">
      <c r="D1353" s="190"/>
    </row>
    <row r="1354" spans="4:4" x14ac:dyDescent="0.25">
      <c r="D1354" s="190"/>
    </row>
    <row r="1355" spans="4:4" x14ac:dyDescent="0.25">
      <c r="D1355" s="190"/>
    </row>
    <row r="1356" spans="4:4" x14ac:dyDescent="0.25">
      <c r="D1356" s="190"/>
    </row>
    <row r="1357" spans="4:4" x14ac:dyDescent="0.25">
      <c r="D1357" s="190"/>
    </row>
    <row r="1358" spans="4:4" x14ac:dyDescent="0.25">
      <c r="D1358" s="190"/>
    </row>
    <row r="1359" spans="4:4" x14ac:dyDescent="0.25">
      <c r="D1359" s="190"/>
    </row>
    <row r="1360" spans="4:4" x14ac:dyDescent="0.25">
      <c r="D1360" s="190"/>
    </row>
    <row r="1361" spans="4:4" x14ac:dyDescent="0.25">
      <c r="D1361" s="190"/>
    </row>
    <row r="1362" spans="4:4" x14ac:dyDescent="0.25">
      <c r="D1362" s="190"/>
    </row>
    <row r="1363" spans="4:4" x14ac:dyDescent="0.25">
      <c r="D1363" s="190"/>
    </row>
    <row r="1364" spans="4:4" x14ac:dyDescent="0.25">
      <c r="D1364" s="190"/>
    </row>
    <row r="1365" spans="4:4" x14ac:dyDescent="0.25">
      <c r="D1365" s="190"/>
    </row>
    <row r="1366" spans="4:4" x14ac:dyDescent="0.25">
      <c r="D1366" s="190"/>
    </row>
    <row r="1367" spans="4:4" x14ac:dyDescent="0.25">
      <c r="D1367" s="190"/>
    </row>
    <row r="1368" spans="4:4" x14ac:dyDescent="0.25">
      <c r="D1368" s="190"/>
    </row>
    <row r="1369" spans="4:4" x14ac:dyDescent="0.25">
      <c r="D1369" s="190"/>
    </row>
    <row r="1370" spans="4:4" x14ac:dyDescent="0.25">
      <c r="D1370" s="190"/>
    </row>
    <row r="1371" spans="4:4" x14ac:dyDescent="0.25">
      <c r="D1371" s="190"/>
    </row>
    <row r="1372" spans="4:4" x14ac:dyDescent="0.25">
      <c r="D1372" s="190"/>
    </row>
    <row r="1373" spans="4:4" x14ac:dyDescent="0.25">
      <c r="D1373" s="190"/>
    </row>
    <row r="1374" spans="4:4" x14ac:dyDescent="0.25">
      <c r="D1374" s="190"/>
    </row>
    <row r="1375" spans="4:4" x14ac:dyDescent="0.25">
      <c r="D1375" s="190"/>
    </row>
    <row r="1376" spans="4:4" x14ac:dyDescent="0.25">
      <c r="D1376" s="190"/>
    </row>
    <row r="1377" spans="4:4" x14ac:dyDescent="0.25">
      <c r="D1377" s="190"/>
    </row>
    <row r="1378" spans="4:4" x14ac:dyDescent="0.25">
      <c r="D1378" s="190"/>
    </row>
    <row r="1379" spans="4:4" x14ac:dyDescent="0.25">
      <c r="D1379" s="190"/>
    </row>
    <row r="1380" spans="4:4" x14ac:dyDescent="0.25">
      <c r="D1380" s="190"/>
    </row>
    <row r="1381" spans="4:4" x14ac:dyDescent="0.25">
      <c r="D1381" s="190"/>
    </row>
    <row r="1382" spans="4:4" x14ac:dyDescent="0.25">
      <c r="D1382" s="190"/>
    </row>
    <row r="1383" spans="4:4" x14ac:dyDescent="0.25">
      <c r="D1383" s="190"/>
    </row>
    <row r="1384" spans="4:4" x14ac:dyDescent="0.25">
      <c r="D1384" s="190"/>
    </row>
    <row r="1385" spans="4:4" x14ac:dyDescent="0.25">
      <c r="D1385" s="190"/>
    </row>
    <row r="1386" spans="4:4" x14ac:dyDescent="0.25">
      <c r="D1386" s="190"/>
    </row>
    <row r="1387" spans="4:4" x14ac:dyDescent="0.25">
      <c r="D1387" s="190"/>
    </row>
    <row r="1388" spans="4:4" x14ac:dyDescent="0.25">
      <c r="D1388" s="190"/>
    </row>
    <row r="1389" spans="4:4" x14ac:dyDescent="0.25">
      <c r="D1389" s="190"/>
    </row>
    <row r="1390" spans="4:4" x14ac:dyDescent="0.25">
      <c r="D1390" s="190"/>
    </row>
    <row r="1391" spans="4:4" x14ac:dyDescent="0.25">
      <c r="D1391" s="190"/>
    </row>
    <row r="1392" spans="4:4" x14ac:dyDescent="0.25">
      <c r="D1392" s="190"/>
    </row>
    <row r="1393" spans="4:4" x14ac:dyDescent="0.25">
      <c r="D1393" s="190"/>
    </row>
    <row r="1394" spans="4:4" x14ac:dyDescent="0.25">
      <c r="D1394" s="190"/>
    </row>
    <row r="1395" spans="4:4" x14ac:dyDescent="0.25">
      <c r="D1395" s="190"/>
    </row>
    <row r="1396" spans="4:4" x14ac:dyDescent="0.25">
      <c r="D1396" s="190"/>
    </row>
    <row r="1397" spans="4:4" x14ac:dyDescent="0.25">
      <c r="D1397" s="190"/>
    </row>
    <row r="1398" spans="4:4" x14ac:dyDescent="0.25">
      <c r="D1398" s="190"/>
    </row>
    <row r="1399" spans="4:4" x14ac:dyDescent="0.25">
      <c r="D1399" s="190"/>
    </row>
    <row r="1400" spans="4:4" x14ac:dyDescent="0.25">
      <c r="D1400" s="190"/>
    </row>
    <row r="1401" spans="4:4" x14ac:dyDescent="0.25">
      <c r="D1401" s="190"/>
    </row>
    <row r="1402" spans="4:4" x14ac:dyDescent="0.25">
      <c r="D1402" s="190"/>
    </row>
    <row r="1403" spans="4:4" x14ac:dyDescent="0.25">
      <c r="D1403" s="190"/>
    </row>
    <row r="1404" spans="4:4" x14ac:dyDescent="0.25">
      <c r="D1404" s="190"/>
    </row>
    <row r="1405" spans="4:4" x14ac:dyDescent="0.25">
      <c r="D1405" s="190"/>
    </row>
    <row r="1406" spans="4:4" x14ac:dyDescent="0.25">
      <c r="D1406" s="190"/>
    </row>
    <row r="1407" spans="4:4" x14ac:dyDescent="0.25">
      <c r="D1407" s="190"/>
    </row>
    <row r="1408" spans="4:4" x14ac:dyDescent="0.25">
      <c r="D1408" s="190"/>
    </row>
    <row r="1409" spans="4:4" x14ac:dyDescent="0.25">
      <c r="D1409" s="190"/>
    </row>
    <row r="1410" spans="4:4" x14ac:dyDescent="0.25">
      <c r="D1410" s="190"/>
    </row>
    <row r="1411" spans="4:4" x14ac:dyDescent="0.25">
      <c r="D1411" s="190"/>
    </row>
    <row r="1412" spans="4:4" x14ac:dyDescent="0.25">
      <c r="D1412" s="190"/>
    </row>
    <row r="1413" spans="4:4" x14ac:dyDescent="0.25">
      <c r="D1413" s="190"/>
    </row>
    <row r="1414" spans="4:4" x14ac:dyDescent="0.25">
      <c r="D1414" s="190"/>
    </row>
    <row r="1415" spans="4:4" x14ac:dyDescent="0.25">
      <c r="D1415" s="190"/>
    </row>
    <row r="1416" spans="4:4" x14ac:dyDescent="0.25">
      <c r="D1416" s="190"/>
    </row>
    <row r="1417" spans="4:4" x14ac:dyDescent="0.25">
      <c r="D1417" s="190"/>
    </row>
    <row r="1418" spans="4:4" x14ac:dyDescent="0.25">
      <c r="D1418" s="190"/>
    </row>
    <row r="1419" spans="4:4" x14ac:dyDescent="0.25">
      <c r="D1419" s="190"/>
    </row>
    <row r="1420" spans="4:4" x14ac:dyDescent="0.25">
      <c r="D1420" s="190"/>
    </row>
    <row r="1421" spans="4:4" x14ac:dyDescent="0.25">
      <c r="D1421" s="190"/>
    </row>
    <row r="1422" spans="4:4" x14ac:dyDescent="0.25">
      <c r="D1422" s="190"/>
    </row>
    <row r="1423" spans="4:4" x14ac:dyDescent="0.25">
      <c r="D1423" s="190"/>
    </row>
    <row r="1424" spans="4:4" x14ac:dyDescent="0.25">
      <c r="D1424" s="190"/>
    </row>
    <row r="1425" spans="4:4" x14ac:dyDescent="0.25">
      <c r="D1425" s="190"/>
    </row>
    <row r="1426" spans="4:4" x14ac:dyDescent="0.25">
      <c r="D1426" s="190"/>
    </row>
    <row r="1427" spans="4:4" x14ac:dyDescent="0.25">
      <c r="D1427" s="190"/>
    </row>
    <row r="1428" spans="4:4" x14ac:dyDescent="0.25">
      <c r="D1428" s="190"/>
    </row>
    <row r="1429" spans="4:4" x14ac:dyDescent="0.25">
      <c r="D1429" s="190"/>
    </row>
    <row r="1430" spans="4:4" x14ac:dyDescent="0.25">
      <c r="D1430" s="190"/>
    </row>
    <row r="1431" spans="4:4" x14ac:dyDescent="0.25">
      <c r="D1431" s="190"/>
    </row>
    <row r="1432" spans="4:4" x14ac:dyDescent="0.25">
      <c r="D1432" s="190"/>
    </row>
    <row r="1433" spans="4:4" x14ac:dyDescent="0.25">
      <c r="D1433" s="190"/>
    </row>
    <row r="1434" spans="4:4" x14ac:dyDescent="0.25">
      <c r="D1434" s="190"/>
    </row>
    <row r="1435" spans="4:4" x14ac:dyDescent="0.25">
      <c r="D1435" s="190"/>
    </row>
    <row r="1436" spans="4:4" x14ac:dyDescent="0.25">
      <c r="D1436" s="190"/>
    </row>
    <row r="1437" spans="4:4" x14ac:dyDescent="0.25">
      <c r="D1437" s="190"/>
    </row>
    <row r="1438" spans="4:4" x14ac:dyDescent="0.25">
      <c r="D1438" s="190"/>
    </row>
    <row r="1439" spans="4:4" x14ac:dyDescent="0.25">
      <c r="D1439" s="190"/>
    </row>
    <row r="1440" spans="4:4" x14ac:dyDescent="0.25">
      <c r="D1440" s="190"/>
    </row>
    <row r="1441" spans="4:4" x14ac:dyDescent="0.25">
      <c r="D1441" s="190"/>
    </row>
    <row r="1442" spans="4:4" x14ac:dyDescent="0.25">
      <c r="D1442" s="190"/>
    </row>
    <row r="1443" spans="4:4" x14ac:dyDescent="0.25">
      <c r="D1443" s="190"/>
    </row>
    <row r="1444" spans="4:4" x14ac:dyDescent="0.25">
      <c r="D1444" s="190"/>
    </row>
    <row r="1445" spans="4:4" x14ac:dyDescent="0.25">
      <c r="D1445" s="190"/>
    </row>
    <row r="1446" spans="4:4" x14ac:dyDescent="0.25">
      <c r="D1446" s="190"/>
    </row>
    <row r="1447" spans="4:4" x14ac:dyDescent="0.25">
      <c r="D1447" s="190"/>
    </row>
    <row r="1448" spans="4:4" x14ac:dyDescent="0.25">
      <c r="D1448" s="190"/>
    </row>
    <row r="1449" spans="4:4" x14ac:dyDescent="0.25">
      <c r="D1449" s="190"/>
    </row>
    <row r="1450" spans="4:4" x14ac:dyDescent="0.25">
      <c r="D1450" s="190"/>
    </row>
    <row r="1451" spans="4:4" x14ac:dyDescent="0.25">
      <c r="D1451" s="190"/>
    </row>
    <row r="1452" spans="4:4" x14ac:dyDescent="0.25">
      <c r="D1452" s="190"/>
    </row>
    <row r="1453" spans="4:4" x14ac:dyDescent="0.25">
      <c r="D1453" s="190"/>
    </row>
    <row r="1454" spans="4:4" x14ac:dyDescent="0.25">
      <c r="D1454" s="190"/>
    </row>
    <row r="1455" spans="4:4" x14ac:dyDescent="0.25">
      <c r="D1455" s="190"/>
    </row>
    <row r="1456" spans="4:4" x14ac:dyDescent="0.25">
      <c r="D1456" s="190"/>
    </row>
    <row r="1457" spans="4:4" x14ac:dyDescent="0.25">
      <c r="D1457" s="190"/>
    </row>
    <row r="1458" spans="4:4" x14ac:dyDescent="0.25">
      <c r="D1458" s="190"/>
    </row>
    <row r="1459" spans="4:4" x14ac:dyDescent="0.25">
      <c r="D1459" s="190"/>
    </row>
    <row r="1460" spans="4:4" x14ac:dyDescent="0.25">
      <c r="D1460" s="190"/>
    </row>
    <row r="1461" spans="4:4" x14ac:dyDescent="0.25">
      <c r="D1461" s="190"/>
    </row>
    <row r="1462" spans="4:4" x14ac:dyDescent="0.25">
      <c r="D1462" s="190"/>
    </row>
    <row r="1463" spans="4:4" x14ac:dyDescent="0.25">
      <c r="D1463" s="190"/>
    </row>
    <row r="1464" spans="4:4" x14ac:dyDescent="0.25">
      <c r="D1464" s="190"/>
    </row>
    <row r="1465" spans="4:4" x14ac:dyDescent="0.25">
      <c r="D1465" s="190"/>
    </row>
    <row r="1466" spans="4:4" x14ac:dyDescent="0.25">
      <c r="D1466" s="190"/>
    </row>
    <row r="1467" spans="4:4" x14ac:dyDescent="0.25">
      <c r="D1467" s="190"/>
    </row>
    <row r="1468" spans="4:4" x14ac:dyDescent="0.25">
      <c r="D1468" s="190"/>
    </row>
    <row r="1469" spans="4:4" x14ac:dyDescent="0.25">
      <c r="D1469" s="190"/>
    </row>
    <row r="1470" spans="4:4" x14ac:dyDescent="0.25">
      <c r="D1470" s="190"/>
    </row>
    <row r="1471" spans="4:4" x14ac:dyDescent="0.25">
      <c r="D1471" s="190"/>
    </row>
    <row r="1472" spans="4:4" x14ac:dyDescent="0.25">
      <c r="D1472" s="190"/>
    </row>
    <row r="1473" spans="4:4" x14ac:dyDescent="0.25">
      <c r="D1473" s="190"/>
    </row>
    <row r="1474" spans="4:4" x14ac:dyDescent="0.25">
      <c r="D1474" s="190"/>
    </row>
    <row r="1475" spans="4:4" x14ac:dyDescent="0.25">
      <c r="D1475" s="190"/>
    </row>
    <row r="1476" spans="4:4" x14ac:dyDescent="0.25">
      <c r="D1476" s="190"/>
    </row>
    <row r="1477" spans="4:4" x14ac:dyDescent="0.25">
      <c r="D1477" s="190"/>
    </row>
    <row r="1478" spans="4:4" x14ac:dyDescent="0.25">
      <c r="D1478" s="190"/>
    </row>
    <row r="1479" spans="4:4" x14ac:dyDescent="0.25">
      <c r="D1479" s="190"/>
    </row>
    <row r="1480" spans="4:4" x14ac:dyDescent="0.25">
      <c r="D1480" s="190"/>
    </row>
    <row r="1481" spans="4:4" x14ac:dyDescent="0.25">
      <c r="D1481" s="190"/>
    </row>
    <row r="1482" spans="4:4" x14ac:dyDescent="0.25">
      <c r="D1482" s="190"/>
    </row>
    <row r="1483" spans="4:4" x14ac:dyDescent="0.25">
      <c r="D1483" s="190"/>
    </row>
    <row r="1484" spans="4:4" x14ac:dyDescent="0.25">
      <c r="D1484" s="190"/>
    </row>
    <row r="1485" spans="4:4" x14ac:dyDescent="0.25">
      <c r="D1485" s="190"/>
    </row>
    <row r="1486" spans="4:4" x14ac:dyDescent="0.25">
      <c r="D1486" s="190"/>
    </row>
    <row r="1487" spans="4:4" x14ac:dyDescent="0.25">
      <c r="D1487" s="190"/>
    </row>
    <row r="1488" spans="4:4" x14ac:dyDescent="0.25">
      <c r="D1488" s="190"/>
    </row>
    <row r="1489" spans="4:4" x14ac:dyDescent="0.25">
      <c r="D1489" s="190"/>
    </row>
    <row r="1490" spans="4:4" x14ac:dyDescent="0.25">
      <c r="D1490" s="190"/>
    </row>
    <row r="1491" spans="4:4" x14ac:dyDescent="0.25">
      <c r="D1491" s="190"/>
    </row>
    <row r="1492" spans="4:4" x14ac:dyDescent="0.25">
      <c r="D1492" s="190"/>
    </row>
    <row r="1493" spans="4:4" x14ac:dyDescent="0.25">
      <c r="D1493" s="190"/>
    </row>
    <row r="1494" spans="4:4" x14ac:dyDescent="0.25">
      <c r="D1494" s="190"/>
    </row>
    <row r="1495" spans="4:4" x14ac:dyDescent="0.25">
      <c r="D1495" s="190"/>
    </row>
    <row r="1496" spans="4:4" x14ac:dyDescent="0.25">
      <c r="D1496" s="190"/>
    </row>
    <row r="1497" spans="4:4" x14ac:dyDescent="0.25">
      <c r="D1497" s="190"/>
    </row>
    <row r="1498" spans="4:4" x14ac:dyDescent="0.25">
      <c r="D1498" s="190"/>
    </row>
    <row r="1499" spans="4:4" x14ac:dyDescent="0.25">
      <c r="D1499" s="190"/>
    </row>
    <row r="1500" spans="4:4" x14ac:dyDescent="0.25">
      <c r="D1500" s="190"/>
    </row>
    <row r="1501" spans="4:4" x14ac:dyDescent="0.25">
      <c r="D1501" s="190"/>
    </row>
    <row r="1502" spans="4:4" x14ac:dyDescent="0.25">
      <c r="D1502" s="190"/>
    </row>
    <row r="1503" spans="4:4" x14ac:dyDescent="0.25">
      <c r="D1503" s="190"/>
    </row>
    <row r="1504" spans="4:4" x14ac:dyDescent="0.25">
      <c r="D1504" s="190"/>
    </row>
    <row r="1505" spans="4:4" x14ac:dyDescent="0.25">
      <c r="D1505" s="190"/>
    </row>
    <row r="1506" spans="4:4" x14ac:dyDescent="0.25">
      <c r="D1506" s="190"/>
    </row>
    <row r="1507" spans="4:4" x14ac:dyDescent="0.25">
      <c r="D1507" s="190"/>
    </row>
    <row r="1508" spans="4:4" x14ac:dyDescent="0.25">
      <c r="D1508" s="190"/>
    </row>
    <row r="1509" spans="4:4" x14ac:dyDescent="0.25">
      <c r="D1509" s="190"/>
    </row>
    <row r="1510" spans="4:4" x14ac:dyDescent="0.25">
      <c r="D1510" s="190"/>
    </row>
    <row r="1511" spans="4:4" x14ac:dyDescent="0.25">
      <c r="D1511" s="190"/>
    </row>
    <row r="1512" spans="4:4" x14ac:dyDescent="0.25">
      <c r="D1512" s="190"/>
    </row>
    <row r="1513" spans="4:4" x14ac:dyDescent="0.25">
      <c r="D1513" s="190"/>
    </row>
    <row r="1514" spans="4:4" x14ac:dyDescent="0.25">
      <c r="D1514" s="190"/>
    </row>
    <row r="1515" spans="4:4" x14ac:dyDescent="0.25">
      <c r="D1515" s="190"/>
    </row>
    <row r="1516" spans="4:4" x14ac:dyDescent="0.25">
      <c r="D1516" s="190"/>
    </row>
    <row r="1517" spans="4:4" x14ac:dyDescent="0.25">
      <c r="D1517" s="190"/>
    </row>
    <row r="1518" spans="4:4" x14ac:dyDescent="0.25">
      <c r="D1518" s="190"/>
    </row>
    <row r="1519" spans="4:4" x14ac:dyDescent="0.25">
      <c r="D1519" s="190"/>
    </row>
    <row r="1520" spans="4:4" x14ac:dyDescent="0.25">
      <c r="D1520" s="190"/>
    </row>
    <row r="1521" spans="4:4" x14ac:dyDescent="0.25">
      <c r="D1521" s="190"/>
    </row>
    <row r="1522" spans="4:4" x14ac:dyDescent="0.25">
      <c r="D1522" s="190"/>
    </row>
    <row r="1523" spans="4:4" x14ac:dyDescent="0.25">
      <c r="D1523" s="190"/>
    </row>
    <row r="1524" spans="4:4" x14ac:dyDescent="0.25">
      <c r="D1524" s="190"/>
    </row>
    <row r="1525" spans="4:4" x14ac:dyDescent="0.25">
      <c r="D1525" s="190"/>
    </row>
    <row r="1526" spans="4:4" x14ac:dyDescent="0.25">
      <c r="D1526" s="190"/>
    </row>
    <row r="1527" spans="4:4" x14ac:dyDescent="0.25">
      <c r="D1527" s="190"/>
    </row>
    <row r="1528" spans="4:4" x14ac:dyDescent="0.25">
      <c r="D1528" s="190"/>
    </row>
    <row r="1529" spans="4:4" x14ac:dyDescent="0.25">
      <c r="D1529" s="190"/>
    </row>
    <row r="1530" spans="4:4" x14ac:dyDescent="0.25">
      <c r="D1530" s="190"/>
    </row>
    <row r="1531" spans="4:4" x14ac:dyDescent="0.25">
      <c r="D1531" s="190"/>
    </row>
    <row r="1532" spans="4:4" x14ac:dyDescent="0.25">
      <c r="D1532" s="190"/>
    </row>
    <row r="1533" spans="4:4" x14ac:dyDescent="0.25">
      <c r="D1533" s="190"/>
    </row>
    <row r="1534" spans="4:4" x14ac:dyDescent="0.25">
      <c r="D1534" s="190"/>
    </row>
    <row r="1535" spans="4:4" x14ac:dyDescent="0.25">
      <c r="D1535" s="190"/>
    </row>
    <row r="1536" spans="4:4" x14ac:dyDescent="0.25">
      <c r="D1536" s="190"/>
    </row>
    <row r="1537" spans="4:4" x14ac:dyDescent="0.25">
      <c r="D1537" s="190"/>
    </row>
    <row r="1538" spans="4:4" x14ac:dyDescent="0.25">
      <c r="D1538" s="190"/>
    </row>
    <row r="1539" spans="4:4" x14ac:dyDescent="0.25">
      <c r="D1539" s="190"/>
    </row>
    <row r="1540" spans="4:4" x14ac:dyDescent="0.25">
      <c r="D1540" s="190"/>
    </row>
    <row r="1541" spans="4:4" x14ac:dyDescent="0.25">
      <c r="D1541" s="190"/>
    </row>
    <row r="1542" spans="4:4" x14ac:dyDescent="0.25">
      <c r="D1542" s="190"/>
    </row>
    <row r="1543" spans="4:4" x14ac:dyDescent="0.25">
      <c r="D1543" s="190"/>
    </row>
    <row r="1544" spans="4:4" x14ac:dyDescent="0.25">
      <c r="D1544" s="190"/>
    </row>
    <row r="1545" spans="4:4" x14ac:dyDescent="0.25">
      <c r="D1545" s="190"/>
    </row>
    <row r="1546" spans="4:4" x14ac:dyDescent="0.25">
      <c r="D1546" s="190"/>
    </row>
    <row r="1547" spans="4:4" x14ac:dyDescent="0.25">
      <c r="D1547" s="190"/>
    </row>
    <row r="1548" spans="4:4" x14ac:dyDescent="0.25">
      <c r="D1548" s="190"/>
    </row>
    <row r="1549" spans="4:4" x14ac:dyDescent="0.25">
      <c r="D1549" s="190"/>
    </row>
    <row r="1550" spans="4:4" x14ac:dyDescent="0.25">
      <c r="D1550" s="190"/>
    </row>
    <row r="1551" spans="4:4" x14ac:dyDescent="0.25">
      <c r="D1551" s="190"/>
    </row>
    <row r="1552" spans="4:4" x14ac:dyDescent="0.25">
      <c r="D1552" s="190"/>
    </row>
    <row r="1553" spans="4:4" x14ac:dyDescent="0.25">
      <c r="D1553" s="190"/>
    </row>
    <row r="1554" spans="4:4" x14ac:dyDescent="0.25">
      <c r="D1554" s="190"/>
    </row>
    <row r="1555" spans="4:4" x14ac:dyDescent="0.25">
      <c r="D1555" s="190"/>
    </row>
    <row r="1556" spans="4:4" x14ac:dyDescent="0.25">
      <c r="D1556" s="190"/>
    </row>
    <row r="1557" spans="4:4" x14ac:dyDescent="0.25">
      <c r="D1557" s="190"/>
    </row>
    <row r="1558" spans="4:4" x14ac:dyDescent="0.25">
      <c r="D1558" s="190"/>
    </row>
    <row r="1559" spans="4:4" x14ac:dyDescent="0.25">
      <c r="D1559" s="190"/>
    </row>
    <row r="1560" spans="4:4" x14ac:dyDescent="0.25">
      <c r="D1560" s="190"/>
    </row>
    <row r="1561" spans="4:4" x14ac:dyDescent="0.25">
      <c r="D1561" s="190"/>
    </row>
    <row r="1562" spans="4:4" x14ac:dyDescent="0.25">
      <c r="D1562" s="190"/>
    </row>
    <row r="1563" spans="4:4" x14ac:dyDescent="0.25">
      <c r="D1563" s="190"/>
    </row>
    <row r="1564" spans="4:4" x14ac:dyDescent="0.25">
      <c r="D1564" s="190"/>
    </row>
    <row r="1565" spans="4:4" x14ac:dyDescent="0.25">
      <c r="D1565" s="190"/>
    </row>
    <row r="1566" spans="4:4" x14ac:dyDescent="0.25">
      <c r="D1566" s="190"/>
    </row>
    <row r="1567" spans="4:4" x14ac:dyDescent="0.25">
      <c r="D1567" s="190"/>
    </row>
    <row r="1568" spans="4:4" x14ac:dyDescent="0.25">
      <c r="D1568" s="190"/>
    </row>
    <row r="1569" spans="4:4" x14ac:dyDescent="0.25">
      <c r="D1569" s="190"/>
    </row>
    <row r="1570" spans="4:4" x14ac:dyDescent="0.25">
      <c r="D1570" s="190"/>
    </row>
    <row r="1571" spans="4:4" x14ac:dyDescent="0.25">
      <c r="D1571" s="190"/>
    </row>
    <row r="1572" spans="4:4" x14ac:dyDescent="0.25">
      <c r="D1572" s="190"/>
    </row>
    <row r="1573" spans="4:4" x14ac:dyDescent="0.25">
      <c r="D1573" s="190"/>
    </row>
    <row r="1574" spans="4:4" x14ac:dyDescent="0.25">
      <c r="D1574" s="190"/>
    </row>
    <row r="1575" spans="4:4" x14ac:dyDescent="0.25">
      <c r="D1575" s="190"/>
    </row>
    <row r="1576" spans="4:4" x14ac:dyDescent="0.25">
      <c r="D1576" s="190"/>
    </row>
    <row r="1577" spans="4:4" x14ac:dyDescent="0.25">
      <c r="D1577" s="190"/>
    </row>
    <row r="1578" spans="4:4" x14ac:dyDescent="0.25">
      <c r="D1578" s="190"/>
    </row>
    <row r="1579" spans="4:4" x14ac:dyDescent="0.25">
      <c r="D1579" s="190"/>
    </row>
    <row r="1580" spans="4:4" x14ac:dyDescent="0.25">
      <c r="D1580" s="190"/>
    </row>
    <row r="1581" spans="4:4" x14ac:dyDescent="0.25">
      <c r="D1581" s="190"/>
    </row>
    <row r="1582" spans="4:4" x14ac:dyDescent="0.25">
      <c r="D1582" s="190"/>
    </row>
    <row r="1583" spans="4:4" x14ac:dyDescent="0.25">
      <c r="D1583" s="190"/>
    </row>
    <row r="1584" spans="4:4" x14ac:dyDescent="0.25">
      <c r="D1584" s="190"/>
    </row>
    <row r="1585" spans="4:4" x14ac:dyDescent="0.25">
      <c r="D1585" s="190"/>
    </row>
    <row r="1586" spans="4:4" x14ac:dyDescent="0.25">
      <c r="D1586" s="190"/>
    </row>
    <row r="1587" spans="4:4" x14ac:dyDescent="0.25">
      <c r="D1587" s="190"/>
    </row>
    <row r="1588" spans="4:4" x14ac:dyDescent="0.25">
      <c r="D1588" s="190"/>
    </row>
    <row r="1589" spans="4:4" x14ac:dyDescent="0.25">
      <c r="D1589" s="190"/>
    </row>
    <row r="1590" spans="4:4" x14ac:dyDescent="0.25">
      <c r="D1590" s="190"/>
    </row>
    <row r="1591" spans="4:4" x14ac:dyDescent="0.25">
      <c r="D1591" s="190"/>
    </row>
    <row r="1592" spans="4:4" x14ac:dyDescent="0.25">
      <c r="D1592" s="190"/>
    </row>
    <row r="1593" spans="4:4" x14ac:dyDescent="0.25">
      <c r="D1593" s="190"/>
    </row>
    <row r="1594" spans="4:4" x14ac:dyDescent="0.25">
      <c r="D1594" s="190"/>
    </row>
    <row r="1595" spans="4:4" x14ac:dyDescent="0.25">
      <c r="D1595" s="190"/>
    </row>
    <row r="1596" spans="4:4" x14ac:dyDescent="0.25">
      <c r="D1596" s="190"/>
    </row>
    <row r="1597" spans="4:4" x14ac:dyDescent="0.25">
      <c r="D1597" s="190"/>
    </row>
    <row r="1598" spans="4:4" x14ac:dyDescent="0.25">
      <c r="D1598" s="190"/>
    </row>
    <row r="1599" spans="4:4" x14ac:dyDescent="0.25">
      <c r="D1599" s="190"/>
    </row>
    <row r="1600" spans="4:4" x14ac:dyDescent="0.25">
      <c r="D1600" s="190"/>
    </row>
    <row r="1601" spans="4:4" x14ac:dyDescent="0.25">
      <c r="D1601" s="190"/>
    </row>
    <row r="1602" spans="4:4" x14ac:dyDescent="0.25">
      <c r="D1602" s="190"/>
    </row>
    <row r="1603" spans="4:4" x14ac:dyDescent="0.25">
      <c r="D1603" s="190"/>
    </row>
    <row r="1604" spans="4:4" x14ac:dyDescent="0.25">
      <c r="D1604" s="190"/>
    </row>
    <row r="1605" spans="4:4" x14ac:dyDescent="0.25">
      <c r="D1605" s="190"/>
    </row>
    <row r="1606" spans="4:4" x14ac:dyDescent="0.25">
      <c r="D1606" s="190"/>
    </row>
    <row r="1607" spans="4:4" x14ac:dyDescent="0.25">
      <c r="D1607" s="190"/>
    </row>
    <row r="1608" spans="4:4" x14ac:dyDescent="0.25">
      <c r="D1608" s="190"/>
    </row>
    <row r="1609" spans="4:4" x14ac:dyDescent="0.25">
      <c r="D1609" s="190"/>
    </row>
    <row r="1610" spans="4:4" x14ac:dyDescent="0.25">
      <c r="D1610" s="190"/>
    </row>
    <row r="1611" spans="4:4" x14ac:dyDescent="0.25">
      <c r="D1611" s="190"/>
    </row>
    <row r="1612" spans="4:4" x14ac:dyDescent="0.25">
      <c r="D1612" s="190"/>
    </row>
    <row r="1613" spans="4:4" x14ac:dyDescent="0.25">
      <c r="D1613" s="190"/>
    </row>
    <row r="1614" spans="4:4" x14ac:dyDescent="0.25">
      <c r="D1614" s="190"/>
    </row>
    <row r="1615" spans="4:4" x14ac:dyDescent="0.25">
      <c r="D1615" s="190"/>
    </row>
    <row r="1616" spans="4:4" x14ac:dyDescent="0.25">
      <c r="D1616" s="190"/>
    </row>
    <row r="1617" spans="4:4" x14ac:dyDescent="0.25">
      <c r="D1617" s="190"/>
    </row>
    <row r="1618" spans="4:4" x14ac:dyDescent="0.25">
      <c r="D1618" s="190"/>
    </row>
    <row r="1619" spans="4:4" x14ac:dyDescent="0.25">
      <c r="D1619" s="190"/>
    </row>
    <row r="1620" spans="4:4" x14ac:dyDescent="0.25">
      <c r="D1620" s="190"/>
    </row>
    <row r="1621" spans="4:4" x14ac:dyDescent="0.25">
      <c r="D1621" s="190"/>
    </row>
    <row r="1622" spans="4:4" x14ac:dyDescent="0.25">
      <c r="D1622" s="190"/>
    </row>
    <row r="1623" spans="4:4" x14ac:dyDescent="0.25">
      <c r="D1623" s="190"/>
    </row>
    <row r="1624" spans="4:4" x14ac:dyDescent="0.25">
      <c r="D1624" s="190"/>
    </row>
    <row r="1625" spans="4:4" x14ac:dyDescent="0.25">
      <c r="D1625" s="190"/>
    </row>
    <row r="1626" spans="4:4" x14ac:dyDescent="0.25">
      <c r="D1626" s="190"/>
    </row>
    <row r="1627" spans="4:4" x14ac:dyDescent="0.25">
      <c r="D1627" s="190"/>
    </row>
    <row r="1628" spans="4:4" x14ac:dyDescent="0.25">
      <c r="D1628" s="190"/>
    </row>
    <row r="1629" spans="4:4" x14ac:dyDescent="0.25">
      <c r="D1629" s="190"/>
    </row>
    <row r="1630" spans="4:4" x14ac:dyDescent="0.25">
      <c r="D1630" s="190"/>
    </row>
    <row r="1631" spans="4:4" x14ac:dyDescent="0.25">
      <c r="D1631" s="190"/>
    </row>
    <row r="1632" spans="4:4" x14ac:dyDescent="0.25">
      <c r="D1632" s="190"/>
    </row>
    <row r="1633" spans="4:4" x14ac:dyDescent="0.25">
      <c r="D1633" s="190"/>
    </row>
    <row r="1634" spans="4:4" x14ac:dyDescent="0.25">
      <c r="D1634" s="190"/>
    </row>
    <row r="1635" spans="4:4" x14ac:dyDescent="0.25">
      <c r="D1635" s="190"/>
    </row>
    <row r="1636" spans="4:4" x14ac:dyDescent="0.25">
      <c r="D1636" s="190"/>
    </row>
    <row r="1637" spans="4:4" x14ac:dyDescent="0.25">
      <c r="D1637" s="190"/>
    </row>
    <row r="1638" spans="4:4" x14ac:dyDescent="0.25">
      <c r="D1638" s="190"/>
    </row>
    <row r="1639" spans="4:4" x14ac:dyDescent="0.25">
      <c r="D1639" s="190"/>
    </row>
    <row r="1640" spans="4:4" x14ac:dyDescent="0.25">
      <c r="D1640" s="190"/>
    </row>
    <row r="1641" spans="4:4" x14ac:dyDescent="0.25">
      <c r="D1641" s="190"/>
    </row>
    <row r="1642" spans="4:4" x14ac:dyDescent="0.25">
      <c r="D1642" s="190"/>
    </row>
    <row r="1643" spans="4:4" x14ac:dyDescent="0.25">
      <c r="D1643" s="190"/>
    </row>
    <row r="1644" spans="4:4" x14ac:dyDescent="0.25">
      <c r="D1644" s="190"/>
    </row>
    <row r="1645" spans="4:4" x14ac:dyDescent="0.25">
      <c r="D1645" s="190"/>
    </row>
    <row r="1646" spans="4:4" x14ac:dyDescent="0.25">
      <c r="D1646" s="190"/>
    </row>
    <row r="1647" spans="4:4" x14ac:dyDescent="0.25">
      <c r="D1647" s="190"/>
    </row>
    <row r="1648" spans="4:4" x14ac:dyDescent="0.25">
      <c r="D1648" s="190"/>
    </row>
    <row r="1649" spans="4:4" x14ac:dyDescent="0.25">
      <c r="D1649" s="190"/>
    </row>
    <row r="1650" spans="4:4" x14ac:dyDescent="0.25">
      <c r="D1650" s="190"/>
    </row>
    <row r="1651" spans="4:4" x14ac:dyDescent="0.25">
      <c r="D1651" s="190"/>
    </row>
    <row r="1652" spans="4:4" x14ac:dyDescent="0.25">
      <c r="D1652" s="190"/>
    </row>
    <row r="1653" spans="4:4" x14ac:dyDescent="0.25">
      <c r="D1653" s="190"/>
    </row>
    <row r="1654" spans="4:4" x14ac:dyDescent="0.25">
      <c r="D1654" s="190"/>
    </row>
    <row r="1655" spans="4:4" x14ac:dyDescent="0.25">
      <c r="D1655" s="190"/>
    </row>
    <row r="1656" spans="4:4" x14ac:dyDescent="0.25">
      <c r="D1656" s="190"/>
    </row>
    <row r="1657" spans="4:4" x14ac:dyDescent="0.25">
      <c r="D1657" s="190"/>
    </row>
    <row r="1658" spans="4:4" x14ac:dyDescent="0.25">
      <c r="D1658" s="190"/>
    </row>
    <row r="1659" spans="4:4" x14ac:dyDescent="0.25">
      <c r="D1659" s="190"/>
    </row>
    <row r="1660" spans="4:4" x14ac:dyDescent="0.25">
      <c r="D1660" s="190"/>
    </row>
    <row r="1661" spans="4:4" x14ac:dyDescent="0.25">
      <c r="D1661" s="190"/>
    </row>
    <row r="1662" spans="4:4" x14ac:dyDescent="0.25">
      <c r="D1662" s="190"/>
    </row>
    <row r="1663" spans="4:4" x14ac:dyDescent="0.25">
      <c r="D1663" s="190"/>
    </row>
    <row r="1664" spans="4:4" x14ac:dyDescent="0.25">
      <c r="D1664" s="190"/>
    </row>
    <row r="1665" spans="4:4" x14ac:dyDescent="0.25">
      <c r="D1665" s="190"/>
    </row>
    <row r="1666" spans="4:4" x14ac:dyDescent="0.25">
      <c r="D1666" s="190"/>
    </row>
    <row r="1667" spans="4:4" x14ac:dyDescent="0.25">
      <c r="D1667" s="190"/>
    </row>
    <row r="1668" spans="4:4" x14ac:dyDescent="0.25">
      <c r="D1668" s="190"/>
    </row>
    <row r="1669" spans="4:4" x14ac:dyDescent="0.25">
      <c r="D1669" s="190"/>
    </row>
    <row r="1670" spans="4:4" x14ac:dyDescent="0.25">
      <c r="D1670" s="190"/>
    </row>
    <row r="1671" spans="4:4" x14ac:dyDescent="0.25">
      <c r="D1671" s="190"/>
    </row>
    <row r="1672" spans="4:4" x14ac:dyDescent="0.25">
      <c r="D1672" s="190"/>
    </row>
    <row r="1673" spans="4:4" x14ac:dyDescent="0.25">
      <c r="D1673" s="190"/>
    </row>
    <row r="1674" spans="4:4" x14ac:dyDescent="0.25">
      <c r="D1674" s="190"/>
    </row>
    <row r="1675" spans="4:4" x14ac:dyDescent="0.25">
      <c r="D1675" s="190"/>
    </row>
    <row r="1676" spans="4:4" x14ac:dyDescent="0.25">
      <c r="D1676" s="190"/>
    </row>
    <row r="1677" spans="4:4" x14ac:dyDescent="0.25">
      <c r="D1677" s="190"/>
    </row>
    <row r="1678" spans="4:4" x14ac:dyDescent="0.25">
      <c r="D1678" s="190"/>
    </row>
    <row r="1679" spans="4:4" x14ac:dyDescent="0.25">
      <c r="D1679" s="190"/>
    </row>
    <row r="1680" spans="4:4" x14ac:dyDescent="0.25">
      <c r="D1680" s="190"/>
    </row>
    <row r="1681" spans="4:4" x14ac:dyDescent="0.25">
      <c r="D1681" s="190"/>
    </row>
    <row r="1682" spans="4:4" x14ac:dyDescent="0.25">
      <c r="D1682" s="190"/>
    </row>
    <row r="1683" spans="4:4" x14ac:dyDescent="0.25">
      <c r="D1683" s="190"/>
    </row>
    <row r="1684" spans="4:4" x14ac:dyDescent="0.25">
      <c r="D1684" s="190"/>
    </row>
    <row r="1685" spans="4:4" x14ac:dyDescent="0.25">
      <c r="D1685" s="190"/>
    </row>
    <row r="1686" spans="4:4" x14ac:dyDescent="0.25">
      <c r="D1686" s="190"/>
    </row>
    <row r="1687" spans="4:4" x14ac:dyDescent="0.25">
      <c r="D1687" s="190"/>
    </row>
    <row r="1688" spans="4:4" x14ac:dyDescent="0.25">
      <c r="D1688" s="190"/>
    </row>
    <row r="1689" spans="4:4" x14ac:dyDescent="0.25">
      <c r="D1689" s="190"/>
    </row>
    <row r="1690" spans="4:4" x14ac:dyDescent="0.25">
      <c r="D1690" s="190"/>
    </row>
    <row r="1691" spans="4:4" x14ac:dyDescent="0.25">
      <c r="D1691" s="190"/>
    </row>
    <row r="1692" spans="4:4" x14ac:dyDescent="0.25">
      <c r="D1692" s="190"/>
    </row>
    <row r="1693" spans="4:4" x14ac:dyDescent="0.25">
      <c r="D1693" s="190"/>
    </row>
    <row r="1694" spans="4:4" x14ac:dyDescent="0.25">
      <c r="D1694" s="190"/>
    </row>
    <row r="1695" spans="4:4" x14ac:dyDescent="0.25">
      <c r="D1695" s="190"/>
    </row>
    <row r="1696" spans="4:4" x14ac:dyDescent="0.25">
      <c r="D1696" s="190"/>
    </row>
    <row r="1697" spans="4:4" x14ac:dyDescent="0.25">
      <c r="D1697" s="190"/>
    </row>
    <row r="1698" spans="4:4" x14ac:dyDescent="0.25">
      <c r="D1698" s="190"/>
    </row>
    <row r="1699" spans="4:4" x14ac:dyDescent="0.25">
      <c r="D1699" s="190"/>
    </row>
    <row r="1700" spans="4:4" x14ac:dyDescent="0.25">
      <c r="D1700" s="190"/>
    </row>
    <row r="1701" spans="4:4" x14ac:dyDescent="0.25">
      <c r="D1701" s="190"/>
    </row>
    <row r="1702" spans="4:4" x14ac:dyDescent="0.25">
      <c r="D1702" s="190"/>
    </row>
    <row r="1703" spans="4:4" x14ac:dyDescent="0.25">
      <c r="D1703" s="190"/>
    </row>
    <row r="1704" spans="4:4" x14ac:dyDescent="0.25">
      <c r="D1704" s="190"/>
    </row>
    <row r="1705" spans="4:4" x14ac:dyDescent="0.25">
      <c r="D1705" s="190"/>
    </row>
    <row r="1706" spans="4:4" x14ac:dyDescent="0.25">
      <c r="D1706" s="190"/>
    </row>
    <row r="1707" spans="4:4" x14ac:dyDescent="0.25">
      <c r="D1707" s="190"/>
    </row>
    <row r="1708" spans="4:4" x14ac:dyDescent="0.25">
      <c r="D1708" s="190"/>
    </row>
    <row r="1709" spans="4:4" x14ac:dyDescent="0.25">
      <c r="D1709" s="190"/>
    </row>
    <row r="1710" spans="4:4" x14ac:dyDescent="0.25">
      <c r="D1710" s="190"/>
    </row>
    <row r="1711" spans="4:4" x14ac:dyDescent="0.25">
      <c r="D1711" s="190"/>
    </row>
    <row r="1712" spans="4:4" x14ac:dyDescent="0.25">
      <c r="D1712" s="190"/>
    </row>
    <row r="1713" spans="4:4" x14ac:dyDescent="0.25">
      <c r="D1713" s="190"/>
    </row>
    <row r="1714" spans="4:4" x14ac:dyDescent="0.25">
      <c r="D1714" s="190"/>
    </row>
    <row r="1715" spans="4:4" x14ac:dyDescent="0.25">
      <c r="D1715" s="190"/>
    </row>
    <row r="1716" spans="4:4" x14ac:dyDescent="0.25">
      <c r="D1716" s="190"/>
    </row>
    <row r="1717" spans="4:4" x14ac:dyDescent="0.25">
      <c r="D1717" s="190"/>
    </row>
    <row r="1718" spans="4:4" x14ac:dyDescent="0.25">
      <c r="D1718" s="190"/>
    </row>
    <row r="1719" spans="4:4" x14ac:dyDescent="0.25">
      <c r="D1719" s="190"/>
    </row>
    <row r="1720" spans="4:4" x14ac:dyDescent="0.25">
      <c r="D1720" s="190"/>
    </row>
    <row r="1721" spans="4:4" x14ac:dyDescent="0.25">
      <c r="D1721" s="190"/>
    </row>
    <row r="1722" spans="4:4" x14ac:dyDescent="0.25">
      <c r="D1722" s="190"/>
    </row>
    <row r="1723" spans="4:4" x14ac:dyDescent="0.25">
      <c r="D1723" s="190"/>
    </row>
    <row r="1724" spans="4:4" x14ac:dyDescent="0.25">
      <c r="D1724" s="190"/>
    </row>
    <row r="1725" spans="4:4" x14ac:dyDescent="0.25">
      <c r="D1725" s="190"/>
    </row>
    <row r="1726" spans="4:4" x14ac:dyDescent="0.25">
      <c r="D1726" s="190"/>
    </row>
    <row r="1727" spans="4:4" x14ac:dyDescent="0.25">
      <c r="D1727" s="190"/>
    </row>
    <row r="1728" spans="4:4" x14ac:dyDescent="0.25">
      <c r="D1728" s="190"/>
    </row>
    <row r="1729" spans="4:4" x14ac:dyDescent="0.25">
      <c r="D1729" s="190"/>
    </row>
    <row r="1730" spans="4:4" x14ac:dyDescent="0.25">
      <c r="D1730" s="190"/>
    </row>
    <row r="1731" spans="4:4" x14ac:dyDescent="0.25">
      <c r="D1731" s="190"/>
    </row>
    <row r="1732" spans="4:4" x14ac:dyDescent="0.25">
      <c r="D1732" s="190"/>
    </row>
    <row r="1733" spans="4:4" x14ac:dyDescent="0.25">
      <c r="D1733" s="190"/>
    </row>
    <row r="1734" spans="4:4" x14ac:dyDescent="0.25">
      <c r="D1734" s="190"/>
    </row>
    <row r="1735" spans="4:4" x14ac:dyDescent="0.25">
      <c r="D1735" s="190"/>
    </row>
    <row r="1736" spans="4:4" x14ac:dyDescent="0.25">
      <c r="D1736" s="190"/>
    </row>
    <row r="1737" spans="4:4" x14ac:dyDescent="0.25">
      <c r="D1737" s="190"/>
    </row>
    <row r="1738" spans="4:4" x14ac:dyDescent="0.25">
      <c r="D1738" s="190"/>
    </row>
    <row r="1739" spans="4:4" x14ac:dyDescent="0.25">
      <c r="D1739" s="190"/>
    </row>
    <row r="1740" spans="4:4" x14ac:dyDescent="0.25">
      <c r="D1740" s="190"/>
    </row>
    <row r="1741" spans="4:4" x14ac:dyDescent="0.25">
      <c r="D1741" s="190"/>
    </row>
    <row r="1742" spans="4:4" x14ac:dyDescent="0.25">
      <c r="D1742" s="190"/>
    </row>
    <row r="1743" spans="4:4" x14ac:dyDescent="0.25">
      <c r="D1743" s="190"/>
    </row>
    <row r="1744" spans="4:4" x14ac:dyDescent="0.25">
      <c r="D1744" s="190"/>
    </row>
    <row r="1745" spans="4:4" x14ac:dyDescent="0.25">
      <c r="D1745" s="190"/>
    </row>
    <row r="1746" spans="4:4" x14ac:dyDescent="0.25">
      <c r="D1746" s="190"/>
    </row>
    <row r="1747" spans="4:4" x14ac:dyDescent="0.25">
      <c r="D1747" s="190"/>
    </row>
    <row r="1748" spans="4:4" x14ac:dyDescent="0.25">
      <c r="D1748" s="190"/>
    </row>
    <row r="1749" spans="4:4" x14ac:dyDescent="0.25">
      <c r="D1749" s="190"/>
    </row>
    <row r="1750" spans="4:4" x14ac:dyDescent="0.25">
      <c r="D1750" s="190"/>
    </row>
    <row r="1751" spans="4:4" x14ac:dyDescent="0.25">
      <c r="D1751" s="190"/>
    </row>
    <row r="1752" spans="4:4" x14ac:dyDescent="0.25">
      <c r="D1752" s="190"/>
    </row>
    <row r="1753" spans="4:4" x14ac:dyDescent="0.25">
      <c r="D1753" s="190"/>
    </row>
    <row r="1754" spans="4:4" x14ac:dyDescent="0.25">
      <c r="D1754" s="190"/>
    </row>
    <row r="1755" spans="4:4" x14ac:dyDescent="0.25">
      <c r="D1755" s="190"/>
    </row>
    <row r="1756" spans="4:4" x14ac:dyDescent="0.25">
      <c r="D1756" s="190"/>
    </row>
    <row r="1757" spans="4:4" x14ac:dyDescent="0.25">
      <c r="D1757" s="190"/>
    </row>
    <row r="1758" spans="4:4" x14ac:dyDescent="0.25">
      <c r="D1758" s="190"/>
    </row>
    <row r="1759" spans="4:4" x14ac:dyDescent="0.25">
      <c r="D1759" s="190"/>
    </row>
    <row r="1760" spans="4:4" x14ac:dyDescent="0.25">
      <c r="D1760" s="190"/>
    </row>
    <row r="1761" spans="4:4" x14ac:dyDescent="0.25">
      <c r="D1761" s="190"/>
    </row>
    <row r="1762" spans="4:4" x14ac:dyDescent="0.25">
      <c r="D1762" s="190"/>
    </row>
    <row r="1763" spans="4:4" x14ac:dyDescent="0.25">
      <c r="D1763" s="190"/>
    </row>
    <row r="1764" spans="4:4" x14ac:dyDescent="0.25">
      <c r="D1764" s="190"/>
    </row>
    <row r="1765" spans="4:4" x14ac:dyDescent="0.25">
      <c r="D1765" s="190"/>
    </row>
    <row r="1766" spans="4:4" x14ac:dyDescent="0.25">
      <c r="D1766" s="190"/>
    </row>
    <row r="1767" spans="4:4" x14ac:dyDescent="0.25">
      <c r="D1767" s="190"/>
    </row>
    <row r="1768" spans="4:4" x14ac:dyDescent="0.25">
      <c r="D1768" s="190"/>
    </row>
    <row r="1769" spans="4:4" x14ac:dyDescent="0.25">
      <c r="D1769" s="190"/>
    </row>
    <row r="1770" spans="4:4" x14ac:dyDescent="0.25">
      <c r="D1770" s="190"/>
    </row>
    <row r="1771" spans="4:4" x14ac:dyDescent="0.25">
      <c r="D1771" s="190"/>
    </row>
    <row r="1772" spans="4:4" x14ac:dyDescent="0.25">
      <c r="D1772" s="190"/>
    </row>
    <row r="1773" spans="4:4" x14ac:dyDescent="0.25">
      <c r="D1773" s="190"/>
    </row>
    <row r="1774" spans="4:4" x14ac:dyDescent="0.25">
      <c r="D1774" s="190"/>
    </row>
    <row r="1775" spans="4:4" x14ac:dyDescent="0.25">
      <c r="D1775" s="190"/>
    </row>
    <row r="1776" spans="4:4" x14ac:dyDescent="0.25">
      <c r="D1776" s="190"/>
    </row>
    <row r="1777" spans="4:4" x14ac:dyDescent="0.25">
      <c r="D1777" s="190"/>
    </row>
    <row r="1778" spans="4:4" x14ac:dyDescent="0.25">
      <c r="D1778" s="190"/>
    </row>
    <row r="1779" spans="4:4" x14ac:dyDescent="0.25">
      <c r="D1779" s="190"/>
    </row>
    <row r="1780" spans="4:4" x14ac:dyDescent="0.25">
      <c r="D1780" s="190"/>
    </row>
    <row r="1781" spans="4:4" x14ac:dyDescent="0.25">
      <c r="D1781" s="190"/>
    </row>
    <row r="1782" spans="4:4" x14ac:dyDescent="0.25">
      <c r="D1782" s="190"/>
    </row>
    <row r="1783" spans="4:4" x14ac:dyDescent="0.25">
      <c r="D1783" s="190"/>
    </row>
    <row r="1784" spans="4:4" x14ac:dyDescent="0.25">
      <c r="D1784" s="190"/>
    </row>
    <row r="1785" spans="4:4" x14ac:dyDescent="0.25">
      <c r="D1785" s="190"/>
    </row>
    <row r="1786" spans="4:4" x14ac:dyDescent="0.25">
      <c r="D1786" s="190"/>
    </row>
    <row r="1787" spans="4:4" x14ac:dyDescent="0.25">
      <c r="D1787" s="190"/>
    </row>
    <row r="1788" spans="4:4" x14ac:dyDescent="0.25">
      <c r="D1788" s="190"/>
    </row>
    <row r="1789" spans="4:4" x14ac:dyDescent="0.25">
      <c r="D1789" s="190"/>
    </row>
    <row r="1790" spans="4:4" x14ac:dyDescent="0.25">
      <c r="D1790" s="190"/>
    </row>
    <row r="1791" spans="4:4" x14ac:dyDescent="0.25">
      <c r="D1791" s="190"/>
    </row>
    <row r="1792" spans="4:4" x14ac:dyDescent="0.25">
      <c r="D1792" s="190"/>
    </row>
    <row r="1793" spans="4:4" x14ac:dyDescent="0.25">
      <c r="D1793" s="190"/>
    </row>
    <row r="1794" spans="4:4" x14ac:dyDescent="0.25">
      <c r="D1794" s="190"/>
    </row>
    <row r="1795" spans="4:4" x14ac:dyDescent="0.25">
      <c r="D1795" s="190"/>
    </row>
    <row r="1796" spans="4:4" x14ac:dyDescent="0.25">
      <c r="D1796" s="190"/>
    </row>
    <row r="1797" spans="4:4" x14ac:dyDescent="0.25">
      <c r="D1797" s="190"/>
    </row>
    <row r="1798" spans="4:4" x14ac:dyDescent="0.25">
      <c r="D1798" s="190"/>
    </row>
    <row r="1799" spans="4:4" x14ac:dyDescent="0.25">
      <c r="D1799" s="190"/>
    </row>
    <row r="1800" spans="4:4" x14ac:dyDescent="0.25">
      <c r="D1800" s="190"/>
    </row>
    <row r="1801" spans="4:4" x14ac:dyDescent="0.25">
      <c r="D1801" s="190"/>
    </row>
    <row r="1802" spans="4:4" x14ac:dyDescent="0.25">
      <c r="D1802" s="190"/>
    </row>
    <row r="1803" spans="4:4" x14ac:dyDescent="0.25">
      <c r="D1803" s="190"/>
    </row>
    <row r="1804" spans="4:4" x14ac:dyDescent="0.25">
      <c r="D1804" s="190"/>
    </row>
    <row r="1805" spans="4:4" x14ac:dyDescent="0.25">
      <c r="D1805" s="190"/>
    </row>
    <row r="1806" spans="4:4" x14ac:dyDescent="0.25">
      <c r="D1806" s="190"/>
    </row>
    <row r="1807" spans="4:4" x14ac:dyDescent="0.25">
      <c r="D1807" s="190"/>
    </row>
    <row r="1808" spans="4:4" x14ac:dyDescent="0.25">
      <c r="D1808" s="190"/>
    </row>
    <row r="1809" spans="4:4" x14ac:dyDescent="0.25">
      <c r="D1809" s="190"/>
    </row>
    <row r="1810" spans="4:4" x14ac:dyDescent="0.25">
      <c r="D1810" s="190"/>
    </row>
    <row r="1811" spans="4:4" x14ac:dyDescent="0.25">
      <c r="D1811" s="190"/>
    </row>
    <row r="1812" spans="4:4" x14ac:dyDescent="0.25">
      <c r="D1812" s="190"/>
    </row>
    <row r="1813" spans="4:4" x14ac:dyDescent="0.25">
      <c r="D1813" s="190"/>
    </row>
    <row r="1814" spans="4:4" x14ac:dyDescent="0.25">
      <c r="D1814" s="190"/>
    </row>
    <row r="1815" spans="4:4" x14ac:dyDescent="0.25">
      <c r="D1815" s="190"/>
    </row>
    <row r="1816" spans="4:4" x14ac:dyDescent="0.25">
      <c r="D1816" s="190"/>
    </row>
    <row r="1817" spans="4:4" x14ac:dyDescent="0.25">
      <c r="D1817" s="190"/>
    </row>
    <row r="1818" spans="4:4" x14ac:dyDescent="0.25">
      <c r="D1818" s="190"/>
    </row>
    <row r="1819" spans="4:4" x14ac:dyDescent="0.25">
      <c r="D1819" s="190"/>
    </row>
    <row r="1820" spans="4:4" x14ac:dyDescent="0.25">
      <c r="D1820" s="190"/>
    </row>
    <row r="1821" spans="4:4" x14ac:dyDescent="0.25">
      <c r="D1821" s="190"/>
    </row>
    <row r="1822" spans="4:4" x14ac:dyDescent="0.25">
      <c r="D1822" s="190"/>
    </row>
    <row r="1823" spans="4:4" x14ac:dyDescent="0.25">
      <c r="D1823" s="190"/>
    </row>
    <row r="1824" spans="4:4" x14ac:dyDescent="0.25">
      <c r="D1824" s="190"/>
    </row>
    <row r="1825" spans="4:4" x14ac:dyDescent="0.25">
      <c r="D1825" s="190"/>
    </row>
    <row r="1826" spans="4:4" x14ac:dyDescent="0.25">
      <c r="D1826" s="190"/>
    </row>
    <row r="1827" spans="4:4" x14ac:dyDescent="0.25">
      <c r="D1827" s="190"/>
    </row>
    <row r="1828" spans="4:4" x14ac:dyDescent="0.25">
      <c r="D1828" s="190"/>
    </row>
    <row r="1829" spans="4:4" x14ac:dyDescent="0.25">
      <c r="D1829" s="190"/>
    </row>
    <row r="1830" spans="4:4" x14ac:dyDescent="0.25">
      <c r="D1830" s="190"/>
    </row>
    <row r="1831" spans="4:4" x14ac:dyDescent="0.25">
      <c r="D1831" s="190"/>
    </row>
    <row r="1832" spans="4:4" x14ac:dyDescent="0.25">
      <c r="D1832" s="190"/>
    </row>
    <row r="1833" spans="4:4" x14ac:dyDescent="0.25">
      <c r="D1833" s="190"/>
    </row>
    <row r="1834" spans="4:4" x14ac:dyDescent="0.25">
      <c r="D1834" s="190"/>
    </row>
    <row r="1835" spans="4:4" x14ac:dyDescent="0.25">
      <c r="D1835" s="190"/>
    </row>
    <row r="1836" spans="4:4" x14ac:dyDescent="0.25">
      <c r="D1836" s="190"/>
    </row>
    <row r="1837" spans="4:4" x14ac:dyDescent="0.25">
      <c r="D1837" s="190"/>
    </row>
    <row r="1838" spans="4:4" x14ac:dyDescent="0.25">
      <c r="D1838" s="190"/>
    </row>
    <row r="1839" spans="4:4" x14ac:dyDescent="0.25">
      <c r="D1839" s="190"/>
    </row>
    <row r="1840" spans="4:4" x14ac:dyDescent="0.25">
      <c r="D1840" s="190"/>
    </row>
    <row r="1841" spans="4:4" x14ac:dyDescent="0.25">
      <c r="D1841" s="190"/>
    </row>
    <row r="1842" spans="4:4" x14ac:dyDescent="0.25">
      <c r="D1842" s="190"/>
    </row>
    <row r="1843" spans="4:4" x14ac:dyDescent="0.25">
      <c r="D1843" s="190"/>
    </row>
    <row r="1844" spans="4:4" x14ac:dyDescent="0.25">
      <c r="D1844" s="190"/>
    </row>
    <row r="1845" spans="4:4" x14ac:dyDescent="0.25">
      <c r="D1845" s="190"/>
    </row>
    <row r="1846" spans="4:4" x14ac:dyDescent="0.25">
      <c r="D1846" s="190"/>
    </row>
    <row r="1847" spans="4:4" x14ac:dyDescent="0.25">
      <c r="D1847" s="190"/>
    </row>
    <row r="1848" spans="4:4" x14ac:dyDescent="0.25">
      <c r="D1848" s="190"/>
    </row>
    <row r="1849" spans="4:4" x14ac:dyDescent="0.25">
      <c r="D1849" s="190"/>
    </row>
    <row r="1850" spans="4:4" x14ac:dyDescent="0.25">
      <c r="D1850" s="190"/>
    </row>
    <row r="1851" spans="4:4" x14ac:dyDescent="0.25">
      <c r="D1851" s="190"/>
    </row>
    <row r="1852" spans="4:4" x14ac:dyDescent="0.25">
      <c r="D1852" s="190"/>
    </row>
    <row r="1853" spans="4:4" x14ac:dyDescent="0.25">
      <c r="D1853" s="190"/>
    </row>
    <row r="1854" spans="4:4" x14ac:dyDescent="0.25">
      <c r="D1854" s="190"/>
    </row>
    <row r="1855" spans="4:4" x14ac:dyDescent="0.25">
      <c r="D1855" s="190"/>
    </row>
    <row r="1856" spans="4:4" x14ac:dyDescent="0.25">
      <c r="D1856" s="190"/>
    </row>
    <row r="1857" spans="4:4" x14ac:dyDescent="0.25">
      <c r="D1857" s="190"/>
    </row>
    <row r="1858" spans="4:4" x14ac:dyDescent="0.25">
      <c r="D1858" s="190"/>
    </row>
    <row r="1859" spans="4:4" x14ac:dyDescent="0.25">
      <c r="D1859" s="190"/>
    </row>
    <row r="1860" spans="4:4" x14ac:dyDescent="0.25">
      <c r="D1860" s="190"/>
    </row>
    <row r="1861" spans="4:4" x14ac:dyDescent="0.25">
      <c r="D1861" s="190"/>
    </row>
    <row r="1862" spans="4:4" x14ac:dyDescent="0.25">
      <c r="D1862" s="190"/>
    </row>
    <row r="1863" spans="4:4" x14ac:dyDescent="0.25">
      <c r="D1863" s="190"/>
    </row>
    <row r="1864" spans="4:4" x14ac:dyDescent="0.25">
      <c r="D1864" s="190"/>
    </row>
    <row r="1865" spans="4:4" x14ac:dyDescent="0.25">
      <c r="D1865" s="190"/>
    </row>
    <row r="1866" spans="4:4" x14ac:dyDescent="0.25">
      <c r="D1866" s="190"/>
    </row>
    <row r="1867" spans="4:4" x14ac:dyDescent="0.25">
      <c r="D1867" s="190"/>
    </row>
    <row r="1868" spans="4:4" x14ac:dyDescent="0.25">
      <c r="D1868" s="190"/>
    </row>
    <row r="1869" spans="4:4" x14ac:dyDescent="0.25">
      <c r="D1869" s="190"/>
    </row>
    <row r="1870" spans="4:4" x14ac:dyDescent="0.25">
      <c r="D1870" s="190"/>
    </row>
    <row r="1871" spans="4:4" x14ac:dyDescent="0.25">
      <c r="D1871" s="190"/>
    </row>
    <row r="1872" spans="4:4" x14ac:dyDescent="0.25">
      <c r="D1872" s="190"/>
    </row>
    <row r="1873" spans="4:4" x14ac:dyDescent="0.25">
      <c r="D1873" s="190"/>
    </row>
    <row r="1874" spans="4:4" x14ac:dyDescent="0.25">
      <c r="D1874" s="190"/>
    </row>
    <row r="1875" spans="4:4" x14ac:dyDescent="0.25">
      <c r="D1875" s="190"/>
    </row>
    <row r="1876" spans="4:4" x14ac:dyDescent="0.25">
      <c r="D1876" s="190"/>
    </row>
    <row r="1877" spans="4:4" x14ac:dyDescent="0.25">
      <c r="D1877" s="190"/>
    </row>
    <row r="1878" spans="4:4" x14ac:dyDescent="0.25">
      <c r="D1878" s="190"/>
    </row>
    <row r="1879" spans="4:4" x14ac:dyDescent="0.25">
      <c r="D1879" s="190"/>
    </row>
    <row r="1880" spans="4:4" x14ac:dyDescent="0.25">
      <c r="D1880" s="190"/>
    </row>
    <row r="1881" spans="4:4" x14ac:dyDescent="0.25">
      <c r="D1881" s="190"/>
    </row>
    <row r="1882" spans="4:4" x14ac:dyDescent="0.25">
      <c r="D1882" s="190"/>
    </row>
    <row r="1883" spans="4:4" x14ac:dyDescent="0.25">
      <c r="D1883" s="190"/>
    </row>
    <row r="1884" spans="4:4" x14ac:dyDescent="0.25">
      <c r="D1884" s="190"/>
    </row>
    <row r="1885" spans="4:4" x14ac:dyDescent="0.25">
      <c r="D1885" s="190"/>
    </row>
    <row r="1886" spans="4:4" x14ac:dyDescent="0.25">
      <c r="D1886" s="190"/>
    </row>
    <row r="1887" spans="4:4" x14ac:dyDescent="0.25">
      <c r="D1887" s="190"/>
    </row>
    <row r="1888" spans="4:4" x14ac:dyDescent="0.25">
      <c r="D1888" s="190"/>
    </row>
    <row r="1889" spans="4:4" x14ac:dyDescent="0.25">
      <c r="D1889" s="190"/>
    </row>
    <row r="1890" spans="4:4" x14ac:dyDescent="0.25">
      <c r="D1890" s="190"/>
    </row>
    <row r="1891" spans="4:4" x14ac:dyDescent="0.25">
      <c r="D1891" s="190"/>
    </row>
    <row r="1892" spans="4:4" x14ac:dyDescent="0.25">
      <c r="D1892" s="190"/>
    </row>
    <row r="1893" spans="4:4" x14ac:dyDescent="0.25">
      <c r="D1893" s="190"/>
    </row>
    <row r="1894" spans="4:4" x14ac:dyDescent="0.25">
      <c r="D1894" s="190"/>
    </row>
    <row r="1895" spans="4:4" x14ac:dyDescent="0.25">
      <c r="D1895" s="190"/>
    </row>
    <row r="1896" spans="4:4" x14ac:dyDescent="0.25">
      <c r="D1896" s="190"/>
    </row>
    <row r="1897" spans="4:4" x14ac:dyDescent="0.25">
      <c r="D1897" s="190"/>
    </row>
    <row r="1898" spans="4:4" x14ac:dyDescent="0.25">
      <c r="D1898" s="190"/>
    </row>
    <row r="1899" spans="4:4" x14ac:dyDescent="0.25">
      <c r="D1899" s="190"/>
    </row>
    <row r="1900" spans="4:4" x14ac:dyDescent="0.25">
      <c r="D1900" s="190"/>
    </row>
    <row r="1901" spans="4:4" x14ac:dyDescent="0.25">
      <c r="D1901" s="190"/>
    </row>
    <row r="1902" spans="4:4" x14ac:dyDescent="0.25">
      <c r="D1902" s="190"/>
    </row>
    <row r="1903" spans="4:4" x14ac:dyDescent="0.25">
      <c r="D1903" s="190"/>
    </row>
    <row r="1904" spans="4:4" x14ac:dyDescent="0.25">
      <c r="D1904" s="190"/>
    </row>
    <row r="1905" spans="4:4" x14ac:dyDescent="0.25">
      <c r="D1905" s="190"/>
    </row>
    <row r="1906" spans="4:4" x14ac:dyDescent="0.25">
      <c r="D1906" s="190"/>
    </row>
    <row r="1907" spans="4:4" x14ac:dyDescent="0.25">
      <c r="D1907" s="190"/>
    </row>
    <row r="1908" spans="4:4" x14ac:dyDescent="0.25">
      <c r="D1908" s="190"/>
    </row>
    <row r="1909" spans="4:4" x14ac:dyDescent="0.25">
      <c r="D1909" s="190"/>
    </row>
    <row r="1910" spans="4:4" x14ac:dyDescent="0.25">
      <c r="D1910" s="190"/>
    </row>
    <row r="1911" spans="4:4" x14ac:dyDescent="0.25">
      <c r="D1911" s="190"/>
    </row>
    <row r="1912" spans="4:4" x14ac:dyDescent="0.25">
      <c r="D1912" s="190"/>
    </row>
    <row r="1913" spans="4:4" x14ac:dyDescent="0.25">
      <c r="D1913" s="190"/>
    </row>
    <row r="1914" spans="4:4" x14ac:dyDescent="0.25">
      <c r="D1914" s="190"/>
    </row>
    <row r="1915" spans="4:4" x14ac:dyDescent="0.25">
      <c r="D1915" s="190"/>
    </row>
    <row r="1916" spans="4:4" x14ac:dyDescent="0.25">
      <c r="D1916" s="190"/>
    </row>
    <row r="1917" spans="4:4" x14ac:dyDescent="0.25">
      <c r="D1917" s="190"/>
    </row>
    <row r="1918" spans="4:4" x14ac:dyDescent="0.25">
      <c r="D1918" s="190"/>
    </row>
    <row r="1919" spans="4:4" x14ac:dyDescent="0.25">
      <c r="D1919" s="190"/>
    </row>
    <row r="1920" spans="4:4" x14ac:dyDescent="0.25">
      <c r="D1920" s="190"/>
    </row>
    <row r="1921" spans="4:4" x14ac:dyDescent="0.25">
      <c r="D1921" s="190"/>
    </row>
    <row r="1922" spans="4:4" x14ac:dyDescent="0.25">
      <c r="D1922" s="190"/>
    </row>
    <row r="1923" spans="4:4" x14ac:dyDescent="0.25">
      <c r="D1923" s="190"/>
    </row>
    <row r="1924" spans="4:4" x14ac:dyDescent="0.25">
      <c r="D1924" s="190"/>
    </row>
    <row r="1925" spans="4:4" x14ac:dyDescent="0.25">
      <c r="D1925" s="190"/>
    </row>
    <row r="1926" spans="4:4" x14ac:dyDescent="0.25">
      <c r="D1926" s="190"/>
    </row>
    <row r="1927" spans="4:4" x14ac:dyDescent="0.25">
      <c r="D1927" s="190"/>
    </row>
    <row r="1928" spans="4:4" x14ac:dyDescent="0.25">
      <c r="D1928" s="190"/>
    </row>
    <row r="1929" spans="4:4" x14ac:dyDescent="0.25">
      <c r="D1929" s="190"/>
    </row>
    <row r="1930" spans="4:4" x14ac:dyDescent="0.25">
      <c r="D1930" s="190"/>
    </row>
    <row r="1931" spans="4:4" x14ac:dyDescent="0.25">
      <c r="D1931" s="190"/>
    </row>
    <row r="1932" spans="4:4" x14ac:dyDescent="0.25">
      <c r="D1932" s="190"/>
    </row>
    <row r="1933" spans="4:4" x14ac:dyDescent="0.25">
      <c r="D1933" s="190"/>
    </row>
    <row r="1934" spans="4:4" x14ac:dyDescent="0.25">
      <c r="D1934" s="190"/>
    </row>
    <row r="1935" spans="4:4" x14ac:dyDescent="0.25">
      <c r="D1935" s="190"/>
    </row>
    <row r="1936" spans="4:4" x14ac:dyDescent="0.25">
      <c r="D1936" s="190"/>
    </row>
    <row r="1937" spans="4:4" x14ac:dyDescent="0.25">
      <c r="D1937" s="190"/>
    </row>
    <row r="1938" spans="4:4" x14ac:dyDescent="0.25">
      <c r="D1938" s="190"/>
    </row>
    <row r="1939" spans="4:4" x14ac:dyDescent="0.25">
      <c r="D1939" s="190"/>
    </row>
    <row r="1940" spans="4:4" x14ac:dyDescent="0.25">
      <c r="D1940" s="190"/>
    </row>
    <row r="1941" spans="4:4" x14ac:dyDescent="0.25">
      <c r="D1941" s="190"/>
    </row>
    <row r="1942" spans="4:4" x14ac:dyDescent="0.25">
      <c r="D1942" s="190"/>
    </row>
    <row r="1943" spans="4:4" x14ac:dyDescent="0.25">
      <c r="D1943" s="190"/>
    </row>
    <row r="1944" spans="4:4" x14ac:dyDescent="0.25">
      <c r="D1944" s="190"/>
    </row>
    <row r="1945" spans="4:4" x14ac:dyDescent="0.25">
      <c r="D1945" s="190"/>
    </row>
    <row r="1946" spans="4:4" x14ac:dyDescent="0.25">
      <c r="D1946" s="190"/>
    </row>
    <row r="1947" spans="4:4" x14ac:dyDescent="0.25">
      <c r="D1947" s="190"/>
    </row>
    <row r="1948" spans="4:4" x14ac:dyDescent="0.25">
      <c r="D1948" s="190"/>
    </row>
    <row r="1949" spans="4:4" x14ac:dyDescent="0.25">
      <c r="D1949" s="190"/>
    </row>
    <row r="1950" spans="4:4" x14ac:dyDescent="0.25">
      <c r="D1950" s="190"/>
    </row>
    <row r="1951" spans="4:4" x14ac:dyDescent="0.25">
      <c r="D1951" s="190"/>
    </row>
    <row r="1952" spans="4:4" x14ac:dyDescent="0.25">
      <c r="D1952" s="190"/>
    </row>
    <row r="1953" spans="4:4" x14ac:dyDescent="0.25">
      <c r="D1953" s="190"/>
    </row>
    <row r="1954" spans="4:4" x14ac:dyDescent="0.25">
      <c r="D1954" s="190"/>
    </row>
    <row r="1955" spans="4:4" x14ac:dyDescent="0.25">
      <c r="D1955" s="190"/>
    </row>
    <row r="1956" spans="4:4" x14ac:dyDescent="0.25">
      <c r="D1956" s="190"/>
    </row>
    <row r="1957" spans="4:4" x14ac:dyDescent="0.25">
      <c r="D1957" s="190"/>
    </row>
    <row r="1958" spans="4:4" x14ac:dyDescent="0.25">
      <c r="D1958" s="190"/>
    </row>
    <row r="1959" spans="4:4" x14ac:dyDescent="0.25">
      <c r="D1959" s="190"/>
    </row>
    <row r="1960" spans="4:4" x14ac:dyDescent="0.25">
      <c r="D1960" s="190"/>
    </row>
    <row r="1961" spans="4:4" x14ac:dyDescent="0.25">
      <c r="D1961" s="190"/>
    </row>
    <row r="1962" spans="4:4" x14ac:dyDescent="0.25">
      <c r="D1962" s="190"/>
    </row>
    <row r="1963" spans="4:4" x14ac:dyDescent="0.25">
      <c r="D1963" s="190"/>
    </row>
    <row r="1964" spans="4:4" x14ac:dyDescent="0.25">
      <c r="D1964" s="190"/>
    </row>
    <row r="1965" spans="4:4" x14ac:dyDescent="0.25">
      <c r="D1965" s="190"/>
    </row>
    <row r="1966" spans="4:4" x14ac:dyDescent="0.25">
      <c r="D1966" s="190"/>
    </row>
    <row r="1967" spans="4:4" x14ac:dyDescent="0.25">
      <c r="D1967" s="190"/>
    </row>
    <row r="1968" spans="4:4" x14ac:dyDescent="0.25">
      <c r="D1968" s="190"/>
    </row>
    <row r="1969" spans="4:4" x14ac:dyDescent="0.25">
      <c r="D1969" s="190"/>
    </row>
    <row r="1970" spans="4:4" x14ac:dyDescent="0.25">
      <c r="D1970" s="190"/>
    </row>
    <row r="1971" spans="4:4" x14ac:dyDescent="0.25">
      <c r="D1971" s="190"/>
    </row>
    <row r="1972" spans="4:4" x14ac:dyDescent="0.25">
      <c r="D1972" s="190"/>
    </row>
    <row r="1973" spans="4:4" x14ac:dyDescent="0.25">
      <c r="D1973" s="190"/>
    </row>
    <row r="1974" spans="4:4" x14ac:dyDescent="0.25">
      <c r="D1974" s="190"/>
    </row>
    <row r="1975" spans="4:4" x14ac:dyDescent="0.25">
      <c r="D1975" s="190"/>
    </row>
    <row r="1976" spans="4:4" x14ac:dyDescent="0.25">
      <c r="D1976" s="190"/>
    </row>
    <row r="1977" spans="4:4" x14ac:dyDescent="0.25">
      <c r="D1977" s="190"/>
    </row>
    <row r="1978" spans="4:4" x14ac:dyDescent="0.25">
      <c r="D1978" s="190"/>
    </row>
    <row r="1979" spans="4:4" x14ac:dyDescent="0.25">
      <c r="D1979" s="190"/>
    </row>
    <row r="1980" spans="4:4" x14ac:dyDescent="0.25">
      <c r="D1980" s="190"/>
    </row>
    <row r="1981" spans="4:4" x14ac:dyDescent="0.25">
      <c r="D1981" s="190"/>
    </row>
    <row r="1982" spans="4:4" x14ac:dyDescent="0.25">
      <c r="D1982" s="190"/>
    </row>
    <row r="1983" spans="4:4" x14ac:dyDescent="0.25">
      <c r="D1983" s="190"/>
    </row>
    <row r="1984" spans="4:4" x14ac:dyDescent="0.25">
      <c r="D1984" s="190"/>
    </row>
    <row r="1985" spans="4:4" x14ac:dyDescent="0.25">
      <c r="D1985" s="190"/>
    </row>
    <row r="1986" spans="4:4" x14ac:dyDescent="0.25">
      <c r="D1986" s="190"/>
    </row>
    <row r="1987" spans="4:4" x14ac:dyDescent="0.25">
      <c r="D1987" s="190"/>
    </row>
    <row r="1988" spans="4:4" x14ac:dyDescent="0.25">
      <c r="D1988" s="190"/>
    </row>
    <row r="1989" spans="4:4" x14ac:dyDescent="0.25">
      <c r="D1989" s="190"/>
    </row>
    <row r="1990" spans="4:4" x14ac:dyDescent="0.25">
      <c r="D1990" s="190"/>
    </row>
    <row r="1991" spans="4:4" x14ac:dyDescent="0.25">
      <c r="D1991" s="190"/>
    </row>
    <row r="1992" spans="4:4" x14ac:dyDescent="0.25">
      <c r="D1992" s="190"/>
    </row>
    <row r="1993" spans="4:4" x14ac:dyDescent="0.25">
      <c r="D1993" s="190"/>
    </row>
    <row r="1994" spans="4:4" x14ac:dyDescent="0.25">
      <c r="D1994" s="190"/>
    </row>
    <row r="1995" spans="4:4" x14ac:dyDescent="0.25">
      <c r="D1995" s="190"/>
    </row>
    <row r="1996" spans="4:4" x14ac:dyDescent="0.25">
      <c r="D1996" s="190"/>
    </row>
    <row r="1997" spans="4:4" x14ac:dyDescent="0.25">
      <c r="D1997" s="190"/>
    </row>
    <row r="1998" spans="4:4" x14ac:dyDescent="0.25">
      <c r="D1998" s="190"/>
    </row>
    <row r="1999" spans="4:4" x14ac:dyDescent="0.25">
      <c r="D1999" s="190"/>
    </row>
    <row r="2000" spans="4:4" x14ac:dyDescent="0.25">
      <c r="D2000" s="190"/>
    </row>
    <row r="2001" spans="4:4" x14ac:dyDescent="0.25">
      <c r="D2001" s="190"/>
    </row>
    <row r="2002" spans="4:4" x14ac:dyDescent="0.25">
      <c r="D2002" s="190"/>
    </row>
    <row r="2003" spans="4:4" x14ac:dyDescent="0.25">
      <c r="D2003" s="190"/>
    </row>
    <row r="2004" spans="4:4" x14ac:dyDescent="0.25">
      <c r="D2004" s="190"/>
    </row>
    <row r="2005" spans="4:4" x14ac:dyDescent="0.25">
      <c r="D2005" s="190"/>
    </row>
    <row r="2006" spans="4:4" x14ac:dyDescent="0.25">
      <c r="D2006" s="190"/>
    </row>
    <row r="2007" spans="4:4" x14ac:dyDescent="0.25">
      <c r="D2007" s="190"/>
    </row>
    <row r="2008" spans="4:4" x14ac:dyDescent="0.25">
      <c r="D2008" s="190"/>
    </row>
    <row r="2009" spans="4:4" x14ac:dyDescent="0.25">
      <c r="D2009" s="190"/>
    </row>
    <row r="2010" spans="4:4" x14ac:dyDescent="0.25">
      <c r="D2010" s="190"/>
    </row>
    <row r="2011" spans="4:4" x14ac:dyDescent="0.25">
      <c r="D2011" s="190"/>
    </row>
    <row r="2012" spans="4:4" x14ac:dyDescent="0.25">
      <c r="D2012" s="190"/>
    </row>
    <row r="2013" spans="4:4" x14ac:dyDescent="0.25">
      <c r="D2013" s="190"/>
    </row>
    <row r="2014" spans="4:4" x14ac:dyDescent="0.25">
      <c r="D2014" s="190"/>
    </row>
    <row r="2015" spans="4:4" x14ac:dyDescent="0.25">
      <c r="D2015" s="190"/>
    </row>
    <row r="2016" spans="4:4" x14ac:dyDescent="0.25">
      <c r="D2016" s="190"/>
    </row>
    <row r="2017" spans="4:4" x14ac:dyDescent="0.25">
      <c r="D2017" s="190"/>
    </row>
    <row r="2018" spans="4:4" x14ac:dyDescent="0.25">
      <c r="D2018" s="190"/>
    </row>
    <row r="2019" spans="4:4" x14ac:dyDescent="0.25">
      <c r="D2019" s="190"/>
    </row>
    <row r="2020" spans="4:4" x14ac:dyDescent="0.25">
      <c r="D2020" s="190"/>
    </row>
    <row r="2021" spans="4:4" x14ac:dyDescent="0.25">
      <c r="D2021" s="190"/>
    </row>
    <row r="2022" spans="4:4" x14ac:dyDescent="0.25">
      <c r="D2022" s="190"/>
    </row>
    <row r="2023" spans="4:4" x14ac:dyDescent="0.25">
      <c r="D2023" s="190"/>
    </row>
    <row r="2024" spans="4:4" x14ac:dyDescent="0.25">
      <c r="D2024" s="190"/>
    </row>
    <row r="2025" spans="4:4" x14ac:dyDescent="0.25">
      <c r="D2025" s="190"/>
    </row>
    <row r="2026" spans="4:4" x14ac:dyDescent="0.25">
      <c r="D2026" s="190"/>
    </row>
    <row r="2027" spans="4:4" x14ac:dyDescent="0.25">
      <c r="D2027" s="190"/>
    </row>
    <row r="2028" spans="4:4" x14ac:dyDescent="0.25">
      <c r="D2028" s="190"/>
    </row>
    <row r="2029" spans="4:4" x14ac:dyDescent="0.25">
      <c r="D2029" s="190"/>
    </row>
    <row r="2030" spans="4:4" x14ac:dyDescent="0.25">
      <c r="D2030" s="190"/>
    </row>
    <row r="2031" spans="4:4" x14ac:dyDescent="0.25">
      <c r="D2031" s="190"/>
    </row>
    <row r="2032" spans="4:4" x14ac:dyDescent="0.25">
      <c r="D2032" s="190"/>
    </row>
    <row r="2033" spans="4:4" x14ac:dyDescent="0.25">
      <c r="D2033" s="190"/>
    </row>
    <row r="2034" spans="4:4" x14ac:dyDescent="0.25">
      <c r="D2034" s="190"/>
    </row>
    <row r="2035" spans="4:4" x14ac:dyDescent="0.25">
      <c r="D2035" s="190"/>
    </row>
    <row r="2036" spans="4:4" x14ac:dyDescent="0.25">
      <c r="D2036" s="190"/>
    </row>
    <row r="2037" spans="4:4" x14ac:dyDescent="0.25">
      <c r="D2037" s="190"/>
    </row>
    <row r="2038" spans="4:4" x14ac:dyDescent="0.25">
      <c r="D2038" s="190"/>
    </row>
    <row r="2039" spans="4:4" x14ac:dyDescent="0.25">
      <c r="D2039" s="190"/>
    </row>
    <row r="2040" spans="4:4" x14ac:dyDescent="0.25">
      <c r="D2040" s="190"/>
    </row>
    <row r="2041" spans="4:4" x14ac:dyDescent="0.25">
      <c r="D2041" s="190"/>
    </row>
    <row r="2042" spans="4:4" x14ac:dyDescent="0.25">
      <c r="D2042" s="190"/>
    </row>
    <row r="2043" spans="4:4" x14ac:dyDescent="0.25">
      <c r="D2043" s="190"/>
    </row>
    <row r="2044" spans="4:4" x14ac:dyDescent="0.25">
      <c r="D2044" s="190"/>
    </row>
    <row r="2045" spans="4:4" x14ac:dyDescent="0.25">
      <c r="D2045" s="190"/>
    </row>
    <row r="2046" spans="4:4" x14ac:dyDescent="0.25">
      <c r="D2046" s="190"/>
    </row>
    <row r="2047" spans="4:4" x14ac:dyDescent="0.25">
      <c r="D2047" s="190"/>
    </row>
    <row r="2048" spans="4:4" x14ac:dyDescent="0.25">
      <c r="D2048" s="190"/>
    </row>
    <row r="2049" spans="4:4" x14ac:dyDescent="0.25">
      <c r="D2049" s="190"/>
    </row>
    <row r="2050" spans="4:4" x14ac:dyDescent="0.25">
      <c r="D2050" s="190"/>
    </row>
    <row r="2051" spans="4:4" x14ac:dyDescent="0.25">
      <c r="D2051" s="190"/>
    </row>
    <row r="2052" spans="4:4" x14ac:dyDescent="0.25">
      <c r="D2052" s="190"/>
    </row>
    <row r="2053" spans="4:4" x14ac:dyDescent="0.25">
      <c r="D2053" s="190"/>
    </row>
    <row r="2054" spans="4:4" x14ac:dyDescent="0.25">
      <c r="D2054" s="190"/>
    </row>
    <row r="2055" spans="4:4" x14ac:dyDescent="0.25">
      <c r="D2055" s="190"/>
    </row>
    <row r="2056" spans="4:4" x14ac:dyDescent="0.25">
      <c r="D2056" s="190"/>
    </row>
    <row r="2057" spans="4:4" x14ac:dyDescent="0.25">
      <c r="D2057" s="190"/>
    </row>
    <row r="2058" spans="4:4" x14ac:dyDescent="0.25">
      <c r="D2058" s="190"/>
    </row>
    <row r="2059" spans="4:4" x14ac:dyDescent="0.25">
      <c r="D2059" s="190"/>
    </row>
    <row r="2060" spans="4:4" x14ac:dyDescent="0.25">
      <c r="D2060" s="190"/>
    </row>
    <row r="2061" spans="4:4" x14ac:dyDescent="0.25">
      <c r="D2061" s="190"/>
    </row>
    <row r="2062" spans="4:4" x14ac:dyDescent="0.25">
      <c r="D2062" s="190"/>
    </row>
    <row r="2063" spans="4:4" x14ac:dyDescent="0.25">
      <c r="D2063" s="190"/>
    </row>
    <row r="2064" spans="4:4" x14ac:dyDescent="0.25">
      <c r="D2064" s="190"/>
    </row>
    <row r="2065" spans="4:4" x14ac:dyDescent="0.25">
      <c r="D2065" s="190"/>
    </row>
    <row r="2066" spans="4:4" x14ac:dyDescent="0.25">
      <c r="D2066" s="190"/>
    </row>
    <row r="2067" spans="4:4" x14ac:dyDescent="0.25">
      <c r="D2067" s="190"/>
    </row>
    <row r="2068" spans="4:4" x14ac:dyDescent="0.25">
      <c r="D2068" s="190"/>
    </row>
    <row r="2069" spans="4:4" x14ac:dyDescent="0.25">
      <c r="D2069" s="190"/>
    </row>
    <row r="2070" spans="4:4" x14ac:dyDescent="0.25">
      <c r="D2070" s="190"/>
    </row>
    <row r="2071" spans="4:4" x14ac:dyDescent="0.25">
      <c r="D2071" s="190"/>
    </row>
    <row r="2072" spans="4:4" x14ac:dyDescent="0.25">
      <c r="D2072" s="190"/>
    </row>
    <row r="2073" spans="4:4" x14ac:dyDescent="0.25">
      <c r="D2073" s="190"/>
    </row>
    <row r="2074" spans="4:4" x14ac:dyDescent="0.25">
      <c r="D2074" s="190"/>
    </row>
    <row r="2075" spans="4:4" x14ac:dyDescent="0.25">
      <c r="D2075" s="190"/>
    </row>
    <row r="2076" spans="4:4" x14ac:dyDescent="0.25">
      <c r="D2076" s="190"/>
    </row>
    <row r="2077" spans="4:4" x14ac:dyDescent="0.25">
      <c r="D2077" s="190"/>
    </row>
    <row r="2078" spans="4:4" x14ac:dyDescent="0.25">
      <c r="D2078" s="190"/>
    </row>
    <row r="2079" spans="4:4" x14ac:dyDescent="0.25">
      <c r="D2079" s="190"/>
    </row>
    <row r="2080" spans="4:4" x14ac:dyDescent="0.25">
      <c r="D2080" s="190"/>
    </row>
    <row r="2081" spans="4:4" x14ac:dyDescent="0.25">
      <c r="D2081" s="190"/>
    </row>
    <row r="2082" spans="4:4" x14ac:dyDescent="0.25">
      <c r="D2082" s="190"/>
    </row>
    <row r="2083" spans="4:4" x14ac:dyDescent="0.25">
      <c r="D2083" s="190"/>
    </row>
    <row r="2084" spans="4:4" x14ac:dyDescent="0.25">
      <c r="D2084" s="190"/>
    </row>
    <row r="2085" spans="4:4" x14ac:dyDescent="0.25">
      <c r="D2085" s="190"/>
    </row>
    <row r="2086" spans="4:4" x14ac:dyDescent="0.25">
      <c r="D2086" s="190"/>
    </row>
    <row r="2087" spans="4:4" x14ac:dyDescent="0.25">
      <c r="D2087" s="190"/>
    </row>
    <row r="2088" spans="4:4" x14ac:dyDescent="0.25">
      <c r="D2088" s="190"/>
    </row>
    <row r="2089" spans="4:4" x14ac:dyDescent="0.25">
      <c r="D2089" s="190"/>
    </row>
    <row r="2090" spans="4:4" x14ac:dyDescent="0.25">
      <c r="D2090" s="190"/>
    </row>
    <row r="2091" spans="4:4" x14ac:dyDescent="0.25">
      <c r="D2091" s="190"/>
    </row>
    <row r="2092" spans="4:4" x14ac:dyDescent="0.25">
      <c r="D2092" s="190"/>
    </row>
    <row r="2093" spans="4:4" x14ac:dyDescent="0.25">
      <c r="D2093" s="190"/>
    </row>
    <row r="2094" spans="4:4" x14ac:dyDescent="0.25">
      <c r="D2094" s="190"/>
    </row>
    <row r="2095" spans="4:4" x14ac:dyDescent="0.25">
      <c r="D2095" s="190"/>
    </row>
    <row r="2096" spans="4:4" x14ac:dyDescent="0.25">
      <c r="D2096" s="190"/>
    </row>
    <row r="2097" spans="4:4" x14ac:dyDescent="0.25">
      <c r="D2097" s="190"/>
    </row>
    <row r="2098" spans="4:4" x14ac:dyDescent="0.25">
      <c r="D2098" s="190"/>
    </row>
    <row r="2099" spans="4:4" x14ac:dyDescent="0.25">
      <c r="D2099" s="190"/>
    </row>
    <row r="2100" spans="4:4" x14ac:dyDescent="0.25">
      <c r="D2100" s="190"/>
    </row>
    <row r="2101" spans="4:4" x14ac:dyDescent="0.25">
      <c r="D2101" s="190"/>
    </row>
    <row r="2102" spans="4:4" x14ac:dyDescent="0.25">
      <c r="D2102" s="190"/>
    </row>
    <row r="2103" spans="4:4" x14ac:dyDescent="0.25">
      <c r="D2103" s="190"/>
    </row>
    <row r="2104" spans="4:4" x14ac:dyDescent="0.25">
      <c r="D2104" s="190"/>
    </row>
    <row r="2105" spans="4:4" x14ac:dyDescent="0.25">
      <c r="D2105" s="190"/>
    </row>
    <row r="2106" spans="4:4" x14ac:dyDescent="0.25">
      <c r="D2106" s="190"/>
    </row>
    <row r="2107" spans="4:4" x14ac:dyDescent="0.25">
      <c r="D2107" s="190"/>
    </row>
    <row r="2108" spans="4:4" x14ac:dyDescent="0.25">
      <c r="D2108" s="190"/>
    </row>
    <row r="2109" spans="4:4" x14ac:dyDescent="0.25">
      <c r="D2109" s="190"/>
    </row>
    <row r="2110" spans="4:4" x14ac:dyDescent="0.25">
      <c r="D2110" s="190"/>
    </row>
    <row r="2111" spans="4:4" x14ac:dyDescent="0.25">
      <c r="D2111" s="190"/>
    </row>
    <row r="2112" spans="4:4" x14ac:dyDescent="0.25">
      <c r="D2112" s="190"/>
    </row>
    <row r="2113" spans="4:4" x14ac:dyDescent="0.25">
      <c r="D2113" s="190"/>
    </row>
    <row r="2114" spans="4:4" x14ac:dyDescent="0.25">
      <c r="D2114" s="190"/>
    </row>
    <row r="2115" spans="4:4" x14ac:dyDescent="0.25">
      <c r="D2115" s="190"/>
    </row>
    <row r="2116" spans="4:4" x14ac:dyDescent="0.25">
      <c r="D2116" s="190"/>
    </row>
    <row r="2117" spans="4:4" x14ac:dyDescent="0.25">
      <c r="D2117" s="190"/>
    </row>
    <row r="2118" spans="4:4" x14ac:dyDescent="0.25">
      <c r="D2118" s="190"/>
    </row>
    <row r="2119" spans="4:4" x14ac:dyDescent="0.25">
      <c r="D2119" s="190"/>
    </row>
    <row r="2120" spans="4:4" x14ac:dyDescent="0.25">
      <c r="D2120" s="190"/>
    </row>
    <row r="2121" spans="4:4" x14ac:dyDescent="0.25">
      <c r="D2121" s="190"/>
    </row>
    <row r="2122" spans="4:4" x14ac:dyDescent="0.25">
      <c r="D2122" s="190"/>
    </row>
    <row r="2123" spans="4:4" x14ac:dyDescent="0.25">
      <c r="D2123" s="190"/>
    </row>
    <row r="2124" spans="4:4" x14ac:dyDescent="0.25">
      <c r="D2124" s="190"/>
    </row>
    <row r="2125" spans="4:4" x14ac:dyDescent="0.25">
      <c r="D2125" s="190"/>
    </row>
    <row r="2126" spans="4:4" x14ac:dyDescent="0.25">
      <c r="D2126" s="190"/>
    </row>
    <row r="2127" spans="4:4" x14ac:dyDescent="0.25">
      <c r="D2127" s="190"/>
    </row>
    <row r="2128" spans="4:4" x14ac:dyDescent="0.25">
      <c r="D2128" s="190"/>
    </row>
    <row r="2129" spans="4:4" x14ac:dyDescent="0.25">
      <c r="D2129" s="190"/>
    </row>
    <row r="2130" spans="4:4" x14ac:dyDescent="0.25">
      <c r="D2130" s="190"/>
    </row>
    <row r="2131" spans="4:4" x14ac:dyDescent="0.25">
      <c r="D2131" s="190"/>
    </row>
    <row r="2132" spans="4:4" x14ac:dyDescent="0.25">
      <c r="D2132" s="190"/>
    </row>
    <row r="2133" spans="4:4" x14ac:dyDescent="0.25">
      <c r="D2133" s="190"/>
    </row>
    <row r="2134" spans="4:4" x14ac:dyDescent="0.25">
      <c r="D2134" s="190"/>
    </row>
    <row r="2135" spans="4:4" x14ac:dyDescent="0.25">
      <c r="D2135" s="190"/>
    </row>
    <row r="2136" spans="4:4" x14ac:dyDescent="0.25">
      <c r="D2136" s="190"/>
    </row>
    <row r="2137" spans="4:4" x14ac:dyDescent="0.25">
      <c r="D2137" s="190"/>
    </row>
    <row r="2138" spans="4:4" x14ac:dyDescent="0.25">
      <c r="D2138" s="190"/>
    </row>
    <row r="2139" spans="4:4" x14ac:dyDescent="0.25">
      <c r="D2139" s="190"/>
    </row>
    <row r="2140" spans="4:4" x14ac:dyDescent="0.25">
      <c r="D2140" s="190"/>
    </row>
    <row r="2141" spans="4:4" x14ac:dyDescent="0.25">
      <c r="D2141" s="190"/>
    </row>
    <row r="2142" spans="4:4" x14ac:dyDescent="0.25">
      <c r="D2142" s="190"/>
    </row>
    <row r="2143" spans="4:4" x14ac:dyDescent="0.25">
      <c r="D2143" s="190"/>
    </row>
    <row r="2144" spans="4:4" x14ac:dyDescent="0.25">
      <c r="D2144" s="190"/>
    </row>
    <row r="2145" spans="4:4" x14ac:dyDescent="0.25">
      <c r="D2145" s="190"/>
    </row>
    <row r="2146" spans="4:4" x14ac:dyDescent="0.25">
      <c r="D2146" s="190"/>
    </row>
    <row r="2147" spans="4:4" x14ac:dyDescent="0.25">
      <c r="D2147" s="190"/>
    </row>
    <row r="2148" spans="4:4" x14ac:dyDescent="0.25">
      <c r="D2148" s="190"/>
    </row>
    <row r="2149" spans="4:4" x14ac:dyDescent="0.25">
      <c r="D2149" s="190"/>
    </row>
    <row r="2150" spans="4:4" x14ac:dyDescent="0.25">
      <c r="D2150" s="190"/>
    </row>
    <row r="2151" spans="4:4" x14ac:dyDescent="0.25">
      <c r="D2151" s="190"/>
    </row>
    <row r="2152" spans="4:4" x14ac:dyDescent="0.25">
      <c r="D2152" s="190"/>
    </row>
    <row r="2153" spans="4:4" x14ac:dyDescent="0.25">
      <c r="D2153" s="190"/>
    </row>
    <row r="2154" spans="4:4" x14ac:dyDescent="0.25">
      <c r="D2154" s="190"/>
    </row>
    <row r="2155" spans="4:4" x14ac:dyDescent="0.25">
      <c r="D2155" s="190"/>
    </row>
    <row r="2156" spans="4:4" x14ac:dyDescent="0.25">
      <c r="D2156" s="190"/>
    </row>
    <row r="2157" spans="4:4" x14ac:dyDescent="0.25">
      <c r="D2157" s="190"/>
    </row>
    <row r="2158" spans="4:4" x14ac:dyDescent="0.25">
      <c r="D2158" s="190"/>
    </row>
    <row r="2159" spans="4:4" x14ac:dyDescent="0.25">
      <c r="D2159" s="190"/>
    </row>
    <row r="2160" spans="4:4" x14ac:dyDescent="0.25">
      <c r="D2160" s="190"/>
    </row>
    <row r="2161" spans="4:4" x14ac:dyDescent="0.25">
      <c r="D2161" s="190"/>
    </row>
    <row r="2162" spans="4:4" x14ac:dyDescent="0.25">
      <c r="D2162" s="190"/>
    </row>
    <row r="2163" spans="4:4" x14ac:dyDescent="0.25">
      <c r="D2163" s="190"/>
    </row>
    <row r="2164" spans="4:4" x14ac:dyDescent="0.25">
      <c r="D2164" s="190"/>
    </row>
    <row r="2165" spans="4:4" x14ac:dyDescent="0.25">
      <c r="D2165" s="190"/>
    </row>
    <row r="2166" spans="4:4" x14ac:dyDescent="0.25">
      <c r="D2166" s="190"/>
    </row>
    <row r="2167" spans="4:4" x14ac:dyDescent="0.25">
      <c r="D2167" s="190"/>
    </row>
    <row r="2168" spans="4:4" x14ac:dyDescent="0.25">
      <c r="D2168" s="190"/>
    </row>
    <row r="2169" spans="4:4" x14ac:dyDescent="0.25">
      <c r="D2169" s="190"/>
    </row>
    <row r="2170" spans="4:4" x14ac:dyDescent="0.25">
      <c r="D2170" s="190"/>
    </row>
    <row r="2171" spans="4:4" x14ac:dyDescent="0.25">
      <c r="D2171" s="190"/>
    </row>
    <row r="2172" spans="4:4" x14ac:dyDescent="0.25">
      <c r="D2172" s="190"/>
    </row>
    <row r="2173" spans="4:4" x14ac:dyDescent="0.25">
      <c r="D2173" s="190"/>
    </row>
    <row r="2174" spans="4:4" x14ac:dyDescent="0.25">
      <c r="D2174" s="190"/>
    </row>
    <row r="2175" spans="4:4" x14ac:dyDescent="0.25">
      <c r="D2175" s="190"/>
    </row>
    <row r="2176" spans="4:4" x14ac:dyDescent="0.25">
      <c r="D2176" s="190"/>
    </row>
    <row r="2177" spans="4:4" x14ac:dyDescent="0.25">
      <c r="D2177" s="190"/>
    </row>
    <row r="2178" spans="4:4" x14ac:dyDescent="0.25">
      <c r="D2178" s="190"/>
    </row>
    <row r="2179" spans="4:4" x14ac:dyDescent="0.25">
      <c r="D2179" s="190"/>
    </row>
    <row r="2180" spans="4:4" x14ac:dyDescent="0.25">
      <c r="D2180" s="190"/>
    </row>
    <row r="2181" spans="4:4" x14ac:dyDescent="0.25">
      <c r="D2181" s="190"/>
    </row>
    <row r="2182" spans="4:4" x14ac:dyDescent="0.25">
      <c r="D2182" s="190"/>
    </row>
    <row r="2183" spans="4:4" x14ac:dyDescent="0.25">
      <c r="D2183" s="190"/>
    </row>
    <row r="2184" spans="4:4" x14ac:dyDescent="0.25">
      <c r="D2184" s="190"/>
    </row>
    <row r="2185" spans="4:4" x14ac:dyDescent="0.25">
      <c r="D2185" s="190"/>
    </row>
    <row r="2186" spans="4:4" x14ac:dyDescent="0.25">
      <c r="D2186" s="190"/>
    </row>
    <row r="2187" spans="4:4" x14ac:dyDescent="0.25">
      <c r="D2187" s="190"/>
    </row>
    <row r="2188" spans="4:4" x14ac:dyDescent="0.25">
      <c r="D2188" s="190"/>
    </row>
    <row r="2189" spans="4:4" x14ac:dyDescent="0.25">
      <c r="D2189" s="190"/>
    </row>
    <row r="2190" spans="4:4" x14ac:dyDescent="0.25">
      <c r="D2190" s="190"/>
    </row>
    <row r="2191" spans="4:4" x14ac:dyDescent="0.25">
      <c r="D2191" s="190"/>
    </row>
    <row r="2192" spans="4:4" x14ac:dyDescent="0.25">
      <c r="D2192" s="190"/>
    </row>
    <row r="2193" spans="4:4" x14ac:dyDescent="0.25">
      <c r="D2193" s="190"/>
    </row>
    <row r="2194" spans="4:4" x14ac:dyDescent="0.25">
      <c r="D2194" s="190"/>
    </row>
    <row r="2195" spans="4:4" x14ac:dyDescent="0.25">
      <c r="D2195" s="190"/>
    </row>
    <row r="2196" spans="4:4" x14ac:dyDescent="0.25">
      <c r="D2196" s="190"/>
    </row>
    <row r="2197" spans="4:4" x14ac:dyDescent="0.25">
      <c r="D2197" s="190"/>
    </row>
    <row r="2198" spans="4:4" x14ac:dyDescent="0.25">
      <c r="D2198" s="190"/>
    </row>
    <row r="2199" spans="4:4" x14ac:dyDescent="0.25">
      <c r="D2199" s="190"/>
    </row>
    <row r="2200" spans="4:4" x14ac:dyDescent="0.25">
      <c r="D2200" s="190"/>
    </row>
    <row r="2201" spans="4:4" x14ac:dyDescent="0.25">
      <c r="D2201" s="190"/>
    </row>
    <row r="2202" spans="4:4" x14ac:dyDescent="0.25">
      <c r="D2202" s="190"/>
    </row>
    <row r="2203" spans="4:4" x14ac:dyDescent="0.25">
      <c r="D2203" s="190"/>
    </row>
    <row r="2204" spans="4:4" x14ac:dyDescent="0.25">
      <c r="D2204" s="190"/>
    </row>
    <row r="2205" spans="4:4" x14ac:dyDescent="0.25">
      <c r="D2205" s="190"/>
    </row>
    <row r="2206" spans="4:4" x14ac:dyDescent="0.25">
      <c r="D2206" s="190"/>
    </row>
    <row r="2207" spans="4:4" x14ac:dyDescent="0.25">
      <c r="D2207" s="190"/>
    </row>
    <row r="2208" spans="4:4" x14ac:dyDescent="0.25">
      <c r="D2208" s="190"/>
    </row>
    <row r="2209" spans="4:4" x14ac:dyDescent="0.25">
      <c r="D2209" s="190"/>
    </row>
    <row r="2210" spans="4:4" x14ac:dyDescent="0.25">
      <c r="D2210" s="190"/>
    </row>
    <row r="2211" spans="4:4" x14ac:dyDescent="0.25">
      <c r="D2211" s="190"/>
    </row>
    <row r="2212" spans="4:4" x14ac:dyDescent="0.25">
      <c r="D2212" s="190"/>
    </row>
    <row r="2213" spans="4:4" x14ac:dyDescent="0.25">
      <c r="D2213" s="190"/>
    </row>
    <row r="2214" spans="4:4" x14ac:dyDescent="0.25">
      <c r="D2214" s="190"/>
    </row>
    <row r="2215" spans="4:4" x14ac:dyDescent="0.25">
      <c r="D2215" s="190"/>
    </row>
    <row r="2216" spans="4:4" x14ac:dyDescent="0.25">
      <c r="D2216" s="190"/>
    </row>
    <row r="2217" spans="4:4" x14ac:dyDescent="0.25">
      <c r="D2217" s="190"/>
    </row>
    <row r="2218" spans="4:4" x14ac:dyDescent="0.25">
      <c r="D2218" s="190"/>
    </row>
    <row r="2219" spans="4:4" x14ac:dyDescent="0.25">
      <c r="D2219" s="190"/>
    </row>
    <row r="2220" spans="4:4" x14ac:dyDescent="0.25">
      <c r="D2220" s="190"/>
    </row>
    <row r="2221" spans="4:4" x14ac:dyDescent="0.25">
      <c r="D2221" s="190"/>
    </row>
    <row r="2222" spans="4:4" x14ac:dyDescent="0.25">
      <c r="D2222" s="190"/>
    </row>
    <row r="2223" spans="4:4" x14ac:dyDescent="0.25">
      <c r="D2223" s="190"/>
    </row>
    <row r="2224" spans="4:4" x14ac:dyDescent="0.25">
      <c r="D2224" s="190"/>
    </row>
    <row r="2225" spans="4:4" x14ac:dyDescent="0.25">
      <c r="D2225" s="190"/>
    </row>
    <row r="2226" spans="4:4" x14ac:dyDescent="0.25">
      <c r="D2226" s="190"/>
    </row>
    <row r="2227" spans="4:4" x14ac:dyDescent="0.25">
      <c r="D2227" s="190"/>
    </row>
    <row r="2228" spans="4:4" x14ac:dyDescent="0.25">
      <c r="D2228" s="190"/>
    </row>
    <row r="2229" spans="4:4" x14ac:dyDescent="0.25">
      <c r="D2229" s="190"/>
    </row>
    <row r="2230" spans="4:4" x14ac:dyDescent="0.25">
      <c r="D2230" s="190"/>
    </row>
    <row r="2231" spans="4:4" x14ac:dyDescent="0.25">
      <c r="D2231" s="190"/>
    </row>
    <row r="2232" spans="4:4" x14ac:dyDescent="0.25">
      <c r="D2232" s="190"/>
    </row>
    <row r="2233" spans="4:4" x14ac:dyDescent="0.25">
      <c r="D2233" s="190"/>
    </row>
    <row r="2234" spans="4:4" x14ac:dyDescent="0.25">
      <c r="D2234" s="190"/>
    </row>
    <row r="2235" spans="4:4" x14ac:dyDescent="0.25">
      <c r="D2235" s="190"/>
    </row>
    <row r="2236" spans="4:4" x14ac:dyDescent="0.25">
      <c r="D2236" s="190"/>
    </row>
    <row r="2237" spans="4:4" x14ac:dyDescent="0.25">
      <c r="D2237" s="190"/>
    </row>
    <row r="2238" spans="4:4" x14ac:dyDescent="0.25">
      <c r="D2238" s="190"/>
    </row>
    <row r="2239" spans="4:4" x14ac:dyDescent="0.25">
      <c r="D2239" s="190"/>
    </row>
    <row r="2240" spans="4:4" x14ac:dyDescent="0.25">
      <c r="D2240" s="190"/>
    </row>
    <row r="2241" spans="4:4" x14ac:dyDescent="0.25">
      <c r="D2241" s="190"/>
    </row>
    <row r="2242" spans="4:4" x14ac:dyDescent="0.25">
      <c r="D2242" s="190"/>
    </row>
    <row r="2243" spans="4:4" x14ac:dyDescent="0.25">
      <c r="D2243" s="190"/>
    </row>
    <row r="2244" spans="4:4" x14ac:dyDescent="0.25">
      <c r="D2244" s="190"/>
    </row>
    <row r="2245" spans="4:4" x14ac:dyDescent="0.25">
      <c r="D2245" s="190"/>
    </row>
    <row r="2246" spans="4:4" x14ac:dyDescent="0.25">
      <c r="D2246" s="190"/>
    </row>
    <row r="2247" spans="4:4" x14ac:dyDescent="0.25">
      <c r="D2247" s="190"/>
    </row>
    <row r="2248" spans="4:4" x14ac:dyDescent="0.25">
      <c r="D2248" s="190"/>
    </row>
    <row r="2249" spans="4:4" x14ac:dyDescent="0.25">
      <c r="D2249" s="190"/>
    </row>
    <row r="2250" spans="4:4" x14ac:dyDescent="0.25">
      <c r="D2250" s="190"/>
    </row>
    <row r="2251" spans="4:4" x14ac:dyDescent="0.25">
      <c r="D2251" s="190"/>
    </row>
    <row r="2252" spans="4:4" x14ac:dyDescent="0.25">
      <c r="D2252" s="190"/>
    </row>
    <row r="2253" spans="4:4" x14ac:dyDescent="0.25">
      <c r="D2253" s="190"/>
    </row>
    <row r="2254" spans="4:4" x14ac:dyDescent="0.25">
      <c r="D2254" s="190"/>
    </row>
    <row r="2255" spans="4:4" x14ac:dyDescent="0.25">
      <c r="D2255" s="190"/>
    </row>
    <row r="2256" spans="4:4" x14ac:dyDescent="0.25">
      <c r="D2256" s="190"/>
    </row>
    <row r="2257" spans="4:4" x14ac:dyDescent="0.25">
      <c r="D2257" s="190"/>
    </row>
    <row r="2258" spans="4:4" x14ac:dyDescent="0.25">
      <c r="D2258" s="190"/>
    </row>
    <row r="2259" spans="4:4" x14ac:dyDescent="0.25">
      <c r="D2259" s="190"/>
    </row>
    <row r="2260" spans="4:4" x14ac:dyDescent="0.25">
      <c r="D2260" s="190"/>
    </row>
    <row r="2261" spans="4:4" x14ac:dyDescent="0.25">
      <c r="D2261" s="190"/>
    </row>
    <row r="2262" spans="4:4" x14ac:dyDescent="0.25">
      <c r="D2262" s="190"/>
    </row>
    <row r="2263" spans="4:4" x14ac:dyDescent="0.25">
      <c r="D2263" s="190"/>
    </row>
    <row r="2264" spans="4:4" x14ac:dyDescent="0.25">
      <c r="D2264" s="190"/>
    </row>
    <row r="2265" spans="4:4" x14ac:dyDescent="0.25">
      <c r="D2265" s="190"/>
    </row>
    <row r="2266" spans="4:4" x14ac:dyDescent="0.25">
      <c r="D2266" s="190"/>
    </row>
    <row r="2267" spans="4:4" x14ac:dyDescent="0.25">
      <c r="D2267" s="190"/>
    </row>
    <row r="2268" spans="4:4" x14ac:dyDescent="0.25">
      <c r="D2268" s="190"/>
    </row>
    <row r="2269" spans="4:4" x14ac:dyDescent="0.25">
      <c r="D2269" s="190"/>
    </row>
    <row r="2270" spans="4:4" x14ac:dyDescent="0.25">
      <c r="D2270" s="190"/>
    </row>
    <row r="2271" spans="4:4" x14ac:dyDescent="0.25">
      <c r="D2271" s="190"/>
    </row>
    <row r="2272" spans="4:4" x14ac:dyDescent="0.25">
      <c r="D2272" s="190"/>
    </row>
    <row r="2273" spans="4:4" x14ac:dyDescent="0.25">
      <c r="D2273" s="190"/>
    </row>
    <row r="2274" spans="4:4" x14ac:dyDescent="0.25">
      <c r="D2274" s="190"/>
    </row>
    <row r="2275" spans="4:4" x14ac:dyDescent="0.25">
      <c r="D2275" s="190"/>
    </row>
    <row r="2276" spans="4:4" x14ac:dyDescent="0.25">
      <c r="D2276" s="190"/>
    </row>
    <row r="2277" spans="4:4" x14ac:dyDescent="0.25">
      <c r="D2277" s="190"/>
    </row>
    <row r="2278" spans="4:4" x14ac:dyDescent="0.25">
      <c r="D2278" s="190"/>
    </row>
    <row r="2279" spans="4:4" x14ac:dyDescent="0.25">
      <c r="D2279" s="190"/>
    </row>
    <row r="2280" spans="4:4" x14ac:dyDescent="0.25">
      <c r="D2280" s="190"/>
    </row>
    <row r="2281" spans="4:4" x14ac:dyDescent="0.25">
      <c r="D2281" s="190"/>
    </row>
    <row r="2282" spans="4:4" x14ac:dyDescent="0.25">
      <c r="D2282" s="190"/>
    </row>
    <row r="2283" spans="4:4" x14ac:dyDescent="0.25">
      <c r="D2283" s="190"/>
    </row>
    <row r="2284" spans="4:4" x14ac:dyDescent="0.25">
      <c r="D2284" s="190"/>
    </row>
    <row r="2285" spans="4:4" x14ac:dyDescent="0.25">
      <c r="D2285" s="190"/>
    </row>
    <row r="2286" spans="4:4" x14ac:dyDescent="0.25">
      <c r="D2286" s="190"/>
    </row>
    <row r="2287" spans="4:4" x14ac:dyDescent="0.25">
      <c r="D2287" s="190"/>
    </row>
    <row r="2288" spans="4:4" x14ac:dyDescent="0.25">
      <c r="D2288" s="190"/>
    </row>
    <row r="2289" spans="4:4" x14ac:dyDescent="0.25">
      <c r="D2289" s="190"/>
    </row>
    <row r="2290" spans="4:4" x14ac:dyDescent="0.25">
      <c r="D2290" s="190"/>
    </row>
    <row r="2291" spans="4:4" x14ac:dyDescent="0.25">
      <c r="D2291" s="190"/>
    </row>
    <row r="2292" spans="4:4" x14ac:dyDescent="0.25">
      <c r="D2292" s="190"/>
    </row>
    <row r="2293" spans="4:4" x14ac:dyDescent="0.25">
      <c r="D2293" s="190"/>
    </row>
    <row r="2294" spans="4:4" x14ac:dyDescent="0.25">
      <c r="D2294" s="190"/>
    </row>
    <row r="2295" spans="4:4" x14ac:dyDescent="0.25">
      <c r="D2295" s="190"/>
    </row>
    <row r="2296" spans="4:4" x14ac:dyDescent="0.25">
      <c r="D2296" s="190"/>
    </row>
    <row r="2297" spans="4:4" x14ac:dyDescent="0.25">
      <c r="D2297" s="190"/>
    </row>
    <row r="2298" spans="4:4" x14ac:dyDescent="0.25">
      <c r="D2298" s="190"/>
    </row>
    <row r="2299" spans="4:4" x14ac:dyDescent="0.25">
      <c r="D2299" s="190"/>
    </row>
    <row r="2300" spans="4:4" x14ac:dyDescent="0.25">
      <c r="D2300" s="190"/>
    </row>
    <row r="2301" spans="4:4" x14ac:dyDescent="0.25">
      <c r="D2301" s="190"/>
    </row>
    <row r="2302" spans="4:4" x14ac:dyDescent="0.25">
      <c r="D2302" s="190"/>
    </row>
    <row r="2303" spans="4:4" x14ac:dyDescent="0.25">
      <c r="D2303" s="190"/>
    </row>
    <row r="2304" spans="4:4" x14ac:dyDescent="0.25">
      <c r="D2304" s="190"/>
    </row>
    <row r="2305" spans="4:4" x14ac:dyDescent="0.25">
      <c r="D2305" s="190"/>
    </row>
    <row r="2306" spans="4:4" x14ac:dyDescent="0.25">
      <c r="D2306" s="190"/>
    </row>
    <row r="2307" spans="4:4" x14ac:dyDescent="0.25">
      <c r="D2307" s="190"/>
    </row>
    <row r="2308" spans="4:4" x14ac:dyDescent="0.25">
      <c r="D2308" s="190"/>
    </row>
    <row r="2309" spans="4:4" x14ac:dyDescent="0.25">
      <c r="D2309" s="190"/>
    </row>
    <row r="2310" spans="4:4" x14ac:dyDescent="0.25">
      <c r="D2310" s="190"/>
    </row>
    <row r="2311" spans="4:4" x14ac:dyDescent="0.25">
      <c r="D2311" s="190"/>
    </row>
    <row r="2312" spans="4:4" x14ac:dyDescent="0.25">
      <c r="D2312" s="190"/>
    </row>
    <row r="2313" spans="4:4" x14ac:dyDescent="0.25">
      <c r="D2313" s="190"/>
    </row>
    <row r="2314" spans="4:4" x14ac:dyDescent="0.25">
      <c r="D2314" s="190"/>
    </row>
    <row r="2315" spans="4:4" x14ac:dyDescent="0.25">
      <c r="D2315" s="190"/>
    </row>
    <row r="2316" spans="4:4" x14ac:dyDescent="0.25">
      <c r="D2316" s="190"/>
    </row>
    <row r="2317" spans="4:4" x14ac:dyDescent="0.25">
      <c r="D2317" s="190"/>
    </row>
    <row r="2318" spans="4:4" x14ac:dyDescent="0.25">
      <c r="D2318" s="190"/>
    </row>
    <row r="2319" spans="4:4" x14ac:dyDescent="0.25">
      <c r="D2319" s="190"/>
    </row>
    <row r="2320" spans="4:4" x14ac:dyDescent="0.25">
      <c r="D2320" s="190"/>
    </row>
    <row r="2321" spans="4:4" x14ac:dyDescent="0.25">
      <c r="D2321" s="190"/>
    </row>
    <row r="2322" spans="4:4" x14ac:dyDescent="0.25">
      <c r="D2322" s="190"/>
    </row>
    <row r="2323" spans="4:4" x14ac:dyDescent="0.25">
      <c r="D2323" s="190"/>
    </row>
    <row r="2324" spans="4:4" x14ac:dyDescent="0.25">
      <c r="D2324" s="190"/>
    </row>
    <row r="2325" spans="4:4" x14ac:dyDescent="0.25">
      <c r="D2325" s="190"/>
    </row>
    <row r="2326" spans="4:4" x14ac:dyDescent="0.25">
      <c r="D2326" s="190"/>
    </row>
    <row r="2327" spans="4:4" x14ac:dyDescent="0.25">
      <c r="D2327" s="190"/>
    </row>
    <row r="2328" spans="4:4" x14ac:dyDescent="0.25">
      <c r="D2328" s="190"/>
    </row>
    <row r="2329" spans="4:4" x14ac:dyDescent="0.25">
      <c r="D2329" s="190"/>
    </row>
    <row r="2330" spans="4:4" x14ac:dyDescent="0.25">
      <c r="D2330" s="190"/>
    </row>
    <row r="2331" spans="4:4" x14ac:dyDescent="0.25">
      <c r="D2331" s="190"/>
    </row>
    <row r="2332" spans="4:4" x14ac:dyDescent="0.25">
      <c r="D2332" s="190"/>
    </row>
    <row r="2333" spans="4:4" x14ac:dyDescent="0.25">
      <c r="D2333" s="190"/>
    </row>
    <row r="2334" spans="4:4" x14ac:dyDescent="0.25">
      <c r="D2334" s="190"/>
    </row>
    <row r="2335" spans="4:4" x14ac:dyDescent="0.25">
      <c r="D2335" s="190"/>
    </row>
    <row r="2336" spans="4:4" x14ac:dyDescent="0.25">
      <c r="D2336" s="190"/>
    </row>
    <row r="2337" spans="4:4" x14ac:dyDescent="0.25">
      <c r="D2337" s="190"/>
    </row>
    <row r="2338" spans="4:4" x14ac:dyDescent="0.25">
      <c r="D2338" s="190"/>
    </row>
    <row r="2339" spans="4:4" x14ac:dyDescent="0.25">
      <c r="D2339" s="190"/>
    </row>
    <row r="2340" spans="4:4" x14ac:dyDescent="0.25">
      <c r="D2340" s="190"/>
    </row>
    <row r="2341" spans="4:4" x14ac:dyDescent="0.25">
      <c r="D2341" s="190"/>
    </row>
    <row r="2342" spans="4:4" x14ac:dyDescent="0.25">
      <c r="D2342" s="190"/>
    </row>
    <row r="2343" spans="4:4" x14ac:dyDescent="0.25">
      <c r="D2343" s="190"/>
    </row>
    <row r="2344" spans="4:4" x14ac:dyDescent="0.25">
      <c r="D2344" s="190"/>
    </row>
    <row r="2345" spans="4:4" x14ac:dyDescent="0.25">
      <c r="D2345" s="190"/>
    </row>
    <row r="2346" spans="4:4" x14ac:dyDescent="0.25">
      <c r="D2346" s="190"/>
    </row>
    <row r="2347" spans="4:4" x14ac:dyDescent="0.25">
      <c r="D2347" s="190"/>
    </row>
    <row r="2348" spans="4:4" x14ac:dyDescent="0.25">
      <c r="D2348" s="190"/>
    </row>
    <row r="2349" spans="4:4" x14ac:dyDescent="0.25">
      <c r="D2349" s="190"/>
    </row>
    <row r="2350" spans="4:4" x14ac:dyDescent="0.25">
      <c r="D2350" s="190"/>
    </row>
    <row r="2351" spans="4:4" x14ac:dyDescent="0.25">
      <c r="D2351" s="190"/>
    </row>
    <row r="2352" spans="4:4" x14ac:dyDescent="0.25">
      <c r="D2352" s="190"/>
    </row>
    <row r="2353" spans="4:4" x14ac:dyDescent="0.25">
      <c r="D2353" s="190"/>
    </row>
    <row r="2354" spans="4:4" x14ac:dyDescent="0.25">
      <c r="D2354" s="190"/>
    </row>
    <row r="2355" spans="4:4" x14ac:dyDescent="0.25">
      <c r="D2355" s="190"/>
    </row>
    <row r="2356" spans="4:4" x14ac:dyDescent="0.25">
      <c r="D2356" s="190"/>
    </row>
    <row r="2357" spans="4:4" x14ac:dyDescent="0.25">
      <c r="D2357" s="190"/>
    </row>
    <row r="2358" spans="4:4" x14ac:dyDescent="0.25">
      <c r="D2358" s="190"/>
    </row>
    <row r="2359" spans="4:4" x14ac:dyDescent="0.25">
      <c r="D2359" s="190"/>
    </row>
    <row r="2360" spans="4:4" x14ac:dyDescent="0.25">
      <c r="D2360" s="190"/>
    </row>
    <row r="2361" spans="4:4" x14ac:dyDescent="0.25">
      <c r="D2361" s="190"/>
    </row>
    <row r="2362" spans="4:4" x14ac:dyDescent="0.25">
      <c r="D2362" s="190"/>
    </row>
    <row r="2363" spans="4:4" x14ac:dyDescent="0.25">
      <c r="D2363" s="190"/>
    </row>
    <row r="2364" spans="4:4" x14ac:dyDescent="0.25">
      <c r="D2364" s="190"/>
    </row>
    <row r="2365" spans="4:4" x14ac:dyDescent="0.25">
      <c r="D2365" s="190"/>
    </row>
    <row r="2366" spans="4:4" x14ac:dyDescent="0.25">
      <c r="D2366" s="190"/>
    </row>
    <row r="2367" spans="4:4" x14ac:dyDescent="0.25">
      <c r="D2367" s="190"/>
    </row>
    <row r="2368" spans="4:4" x14ac:dyDescent="0.25">
      <c r="D2368" s="190"/>
    </row>
    <row r="2369" spans="4:4" x14ac:dyDescent="0.25">
      <c r="D2369" s="190"/>
    </row>
    <row r="2370" spans="4:4" x14ac:dyDescent="0.25">
      <c r="D2370" s="190"/>
    </row>
    <row r="2371" spans="4:4" x14ac:dyDescent="0.25">
      <c r="D2371" s="190"/>
    </row>
    <row r="2372" spans="4:4" x14ac:dyDescent="0.25">
      <c r="D2372" s="190"/>
    </row>
    <row r="2373" spans="4:4" x14ac:dyDescent="0.25">
      <c r="D2373" s="190"/>
    </row>
    <row r="2374" spans="4:4" x14ac:dyDescent="0.25">
      <c r="D2374" s="190"/>
    </row>
    <row r="2375" spans="4:4" x14ac:dyDescent="0.25">
      <c r="D2375" s="190"/>
    </row>
    <row r="2376" spans="4:4" x14ac:dyDescent="0.25">
      <c r="D2376" s="190"/>
    </row>
    <row r="2377" spans="4:4" x14ac:dyDescent="0.25">
      <c r="D2377" s="190"/>
    </row>
    <row r="2378" spans="4:4" x14ac:dyDescent="0.25">
      <c r="D2378" s="190"/>
    </row>
    <row r="2379" spans="4:4" x14ac:dyDescent="0.25">
      <c r="D2379" s="190"/>
    </row>
    <row r="2380" spans="4:4" x14ac:dyDescent="0.25">
      <c r="D2380" s="190"/>
    </row>
    <row r="2381" spans="4:4" x14ac:dyDescent="0.25">
      <c r="D2381" s="190"/>
    </row>
    <row r="2382" spans="4:4" x14ac:dyDescent="0.25">
      <c r="D2382" s="190"/>
    </row>
    <row r="2383" spans="4:4" x14ac:dyDescent="0.25">
      <c r="D2383" s="190"/>
    </row>
    <row r="2384" spans="4:4" x14ac:dyDescent="0.25">
      <c r="D2384" s="190"/>
    </row>
    <row r="2385" spans="4:4" x14ac:dyDescent="0.25">
      <c r="D2385" s="190"/>
    </row>
    <row r="2386" spans="4:4" x14ac:dyDescent="0.25">
      <c r="D2386" s="190"/>
    </row>
    <row r="2387" spans="4:4" x14ac:dyDescent="0.25">
      <c r="D2387" s="190"/>
    </row>
    <row r="2388" spans="4:4" x14ac:dyDescent="0.25">
      <c r="D2388" s="190"/>
    </row>
    <row r="2389" spans="4:4" x14ac:dyDescent="0.25">
      <c r="D2389" s="190"/>
    </row>
    <row r="2390" spans="4:4" x14ac:dyDescent="0.25">
      <c r="D2390" s="190"/>
    </row>
    <row r="2391" spans="4:4" x14ac:dyDescent="0.25">
      <c r="D2391" s="190"/>
    </row>
    <row r="2392" spans="4:4" x14ac:dyDescent="0.25">
      <c r="D2392" s="190"/>
    </row>
    <row r="2393" spans="4:4" x14ac:dyDescent="0.25">
      <c r="D2393" s="190"/>
    </row>
    <row r="2394" spans="4:4" x14ac:dyDescent="0.25">
      <c r="D2394" s="190"/>
    </row>
    <row r="2395" spans="4:4" x14ac:dyDescent="0.25">
      <c r="D2395" s="190"/>
    </row>
    <row r="2396" spans="4:4" x14ac:dyDescent="0.25">
      <c r="D2396" s="190"/>
    </row>
    <row r="2397" spans="4:4" x14ac:dyDescent="0.25">
      <c r="D2397" s="190"/>
    </row>
    <row r="2398" spans="4:4" x14ac:dyDescent="0.25">
      <c r="D2398" s="190"/>
    </row>
    <row r="2399" spans="4:4" x14ac:dyDescent="0.25">
      <c r="D2399" s="190"/>
    </row>
    <row r="2400" spans="4:4" x14ac:dyDescent="0.25">
      <c r="D2400" s="190"/>
    </row>
    <row r="2401" spans="4:4" x14ac:dyDescent="0.25">
      <c r="D2401" s="190"/>
    </row>
    <row r="2402" spans="4:4" x14ac:dyDescent="0.25">
      <c r="D2402" s="190"/>
    </row>
    <row r="2403" spans="4:4" x14ac:dyDescent="0.25">
      <c r="D2403" s="190"/>
    </row>
    <row r="2404" spans="4:4" x14ac:dyDescent="0.25">
      <c r="D2404" s="190"/>
    </row>
    <row r="2405" spans="4:4" x14ac:dyDescent="0.25">
      <c r="D2405" s="190"/>
    </row>
    <row r="2406" spans="4:4" x14ac:dyDescent="0.25">
      <c r="D2406" s="190"/>
    </row>
    <row r="2407" spans="4:4" x14ac:dyDescent="0.25">
      <c r="D2407" s="190"/>
    </row>
    <row r="2408" spans="4:4" x14ac:dyDescent="0.25">
      <c r="D2408" s="190"/>
    </row>
    <row r="2409" spans="4:4" x14ac:dyDescent="0.25">
      <c r="D2409" s="190"/>
    </row>
    <row r="2410" spans="4:4" x14ac:dyDescent="0.25">
      <c r="D2410" s="190"/>
    </row>
    <row r="2411" spans="4:4" x14ac:dyDescent="0.25">
      <c r="D2411" s="190"/>
    </row>
    <row r="2412" spans="4:4" x14ac:dyDescent="0.25">
      <c r="D2412" s="190"/>
    </row>
    <row r="2413" spans="4:4" x14ac:dyDescent="0.25">
      <c r="D2413" s="190"/>
    </row>
    <row r="2414" spans="4:4" x14ac:dyDescent="0.25">
      <c r="D2414" s="190"/>
    </row>
    <row r="2415" spans="4:4" x14ac:dyDescent="0.25">
      <c r="D2415" s="190"/>
    </row>
    <row r="2416" spans="4:4" x14ac:dyDescent="0.25">
      <c r="D2416" s="190"/>
    </row>
    <row r="2417" spans="4:4" x14ac:dyDescent="0.25">
      <c r="D2417" s="190"/>
    </row>
    <row r="2418" spans="4:4" x14ac:dyDescent="0.25">
      <c r="D2418" s="190"/>
    </row>
    <row r="2419" spans="4:4" x14ac:dyDescent="0.25">
      <c r="D2419" s="190"/>
    </row>
    <row r="2420" spans="4:4" x14ac:dyDescent="0.25">
      <c r="D2420" s="190"/>
    </row>
    <row r="2421" spans="4:4" x14ac:dyDescent="0.25">
      <c r="D2421" s="190"/>
    </row>
    <row r="2422" spans="4:4" x14ac:dyDescent="0.25">
      <c r="D2422" s="190"/>
    </row>
    <row r="2423" spans="4:4" x14ac:dyDescent="0.25">
      <c r="D2423" s="190"/>
    </row>
    <row r="2424" spans="4:4" x14ac:dyDescent="0.25">
      <c r="D2424" s="190"/>
    </row>
    <row r="2425" spans="4:4" x14ac:dyDescent="0.25">
      <c r="D2425" s="190"/>
    </row>
    <row r="2426" spans="4:4" x14ac:dyDescent="0.25">
      <c r="D2426" s="190"/>
    </row>
    <row r="2427" spans="4:4" x14ac:dyDescent="0.25">
      <c r="D2427" s="190"/>
    </row>
    <row r="2428" spans="4:4" x14ac:dyDescent="0.25">
      <c r="D2428" s="190"/>
    </row>
    <row r="2429" spans="4:4" x14ac:dyDescent="0.25">
      <c r="D2429" s="190"/>
    </row>
    <row r="2430" spans="4:4" x14ac:dyDescent="0.25">
      <c r="D2430" s="190"/>
    </row>
    <row r="2431" spans="4:4" x14ac:dyDescent="0.25">
      <c r="D2431" s="190"/>
    </row>
    <row r="2432" spans="4:4" x14ac:dyDescent="0.25">
      <c r="D2432" s="190"/>
    </row>
    <row r="2433" spans="4:4" x14ac:dyDescent="0.25">
      <c r="D2433" s="190"/>
    </row>
    <row r="2434" spans="4:4" x14ac:dyDescent="0.25">
      <c r="D2434" s="190"/>
    </row>
    <row r="2435" spans="4:4" x14ac:dyDescent="0.25">
      <c r="D2435" s="190"/>
    </row>
    <row r="2436" spans="4:4" x14ac:dyDescent="0.25">
      <c r="D2436" s="190"/>
    </row>
    <row r="2437" spans="4:4" x14ac:dyDescent="0.25">
      <c r="D2437" s="190"/>
    </row>
    <row r="2438" spans="4:4" x14ac:dyDescent="0.25">
      <c r="D2438" s="190"/>
    </row>
    <row r="2439" spans="4:4" x14ac:dyDescent="0.25">
      <c r="D2439" s="190"/>
    </row>
    <row r="2440" spans="4:4" x14ac:dyDescent="0.25">
      <c r="D2440" s="190"/>
    </row>
    <row r="2441" spans="4:4" x14ac:dyDescent="0.25">
      <c r="D2441" s="190"/>
    </row>
    <row r="2442" spans="4:4" x14ac:dyDescent="0.25">
      <c r="D2442" s="190"/>
    </row>
    <row r="2443" spans="4:4" x14ac:dyDescent="0.25">
      <c r="D2443" s="190"/>
    </row>
    <row r="2444" spans="4:4" x14ac:dyDescent="0.25">
      <c r="D2444" s="190"/>
    </row>
    <row r="2445" spans="4:4" x14ac:dyDescent="0.25">
      <c r="D2445" s="190"/>
    </row>
    <row r="2446" spans="4:4" x14ac:dyDescent="0.25">
      <c r="D2446" s="190"/>
    </row>
    <row r="2447" spans="4:4" x14ac:dyDescent="0.25">
      <c r="D2447" s="190"/>
    </row>
    <row r="2448" spans="4:4" x14ac:dyDescent="0.25">
      <c r="D2448" s="190"/>
    </row>
    <row r="2449" spans="4:4" x14ac:dyDescent="0.25">
      <c r="D2449" s="190"/>
    </row>
    <row r="2450" spans="4:4" x14ac:dyDescent="0.25">
      <c r="D2450" s="190"/>
    </row>
    <row r="2451" spans="4:4" x14ac:dyDescent="0.25">
      <c r="D2451" s="190"/>
    </row>
    <row r="2452" spans="4:4" x14ac:dyDescent="0.25">
      <c r="D2452" s="190"/>
    </row>
    <row r="2453" spans="4:4" x14ac:dyDescent="0.25">
      <c r="D2453" s="190"/>
    </row>
    <row r="2454" spans="4:4" x14ac:dyDescent="0.25">
      <c r="D2454" s="190"/>
    </row>
    <row r="2455" spans="4:4" x14ac:dyDescent="0.25">
      <c r="D2455" s="190"/>
    </row>
    <row r="2456" spans="4:4" x14ac:dyDescent="0.25">
      <c r="D2456" s="190"/>
    </row>
    <row r="2457" spans="4:4" x14ac:dyDescent="0.25">
      <c r="D2457" s="190"/>
    </row>
    <row r="2458" spans="4:4" x14ac:dyDescent="0.25">
      <c r="D2458" s="190"/>
    </row>
    <row r="2459" spans="4:4" x14ac:dyDescent="0.25">
      <c r="D2459" s="190"/>
    </row>
    <row r="2460" spans="4:4" x14ac:dyDescent="0.25">
      <c r="D2460" s="190"/>
    </row>
    <row r="2461" spans="4:4" x14ac:dyDescent="0.25">
      <c r="D2461" s="190"/>
    </row>
    <row r="2462" spans="4:4" x14ac:dyDescent="0.25">
      <c r="D2462" s="190"/>
    </row>
    <row r="2463" spans="4:4" x14ac:dyDescent="0.25">
      <c r="D2463" s="190"/>
    </row>
    <row r="2464" spans="4:4" x14ac:dyDescent="0.25">
      <c r="D2464" s="190"/>
    </row>
    <row r="2465" spans="4:4" x14ac:dyDescent="0.25">
      <c r="D2465" s="190"/>
    </row>
    <row r="2466" spans="4:4" x14ac:dyDescent="0.25">
      <c r="D2466" s="190"/>
    </row>
    <row r="2467" spans="4:4" x14ac:dyDescent="0.25">
      <c r="D2467" s="190"/>
    </row>
    <row r="2468" spans="4:4" x14ac:dyDescent="0.25">
      <c r="D2468" s="190"/>
    </row>
    <row r="2469" spans="4:4" x14ac:dyDescent="0.25">
      <c r="D2469" s="190"/>
    </row>
    <row r="2470" spans="4:4" x14ac:dyDescent="0.25">
      <c r="D2470" s="190"/>
    </row>
    <row r="2471" spans="4:4" x14ac:dyDescent="0.25">
      <c r="D2471" s="190"/>
    </row>
    <row r="2472" spans="4:4" x14ac:dyDescent="0.25">
      <c r="D2472" s="190"/>
    </row>
    <row r="2473" spans="4:4" x14ac:dyDescent="0.25">
      <c r="D2473" s="190"/>
    </row>
    <row r="2474" spans="4:4" x14ac:dyDescent="0.25">
      <c r="D2474" s="190"/>
    </row>
    <row r="2475" spans="4:4" x14ac:dyDescent="0.25">
      <c r="D2475" s="190"/>
    </row>
    <row r="2476" spans="4:4" x14ac:dyDescent="0.25">
      <c r="D2476" s="190"/>
    </row>
    <row r="2477" spans="4:4" x14ac:dyDescent="0.25">
      <c r="D2477" s="190"/>
    </row>
    <row r="2478" spans="4:4" x14ac:dyDescent="0.25">
      <c r="D2478" s="190"/>
    </row>
    <row r="2479" spans="4:4" x14ac:dyDescent="0.25">
      <c r="D2479" s="190"/>
    </row>
    <row r="2480" spans="4:4" x14ac:dyDescent="0.25">
      <c r="D2480" s="190"/>
    </row>
    <row r="2481" spans="4:4" x14ac:dyDescent="0.25">
      <c r="D2481" s="190"/>
    </row>
    <row r="2482" spans="4:4" x14ac:dyDescent="0.25">
      <c r="D2482" s="190"/>
    </row>
    <row r="2483" spans="4:4" x14ac:dyDescent="0.25">
      <c r="D2483" s="190"/>
    </row>
    <row r="2484" spans="4:4" x14ac:dyDescent="0.25">
      <c r="D2484" s="190"/>
    </row>
    <row r="2485" spans="4:4" x14ac:dyDescent="0.25">
      <c r="D2485" s="190"/>
    </row>
    <row r="2486" spans="4:4" x14ac:dyDescent="0.25">
      <c r="D2486" s="190"/>
    </row>
    <row r="2487" spans="4:4" x14ac:dyDescent="0.25">
      <c r="D2487" s="190"/>
    </row>
    <row r="2488" spans="4:4" x14ac:dyDescent="0.25">
      <c r="D2488" s="190"/>
    </row>
    <row r="2489" spans="4:4" x14ac:dyDescent="0.25">
      <c r="D2489" s="190"/>
    </row>
    <row r="2490" spans="4:4" x14ac:dyDescent="0.25">
      <c r="D2490" s="190"/>
    </row>
    <row r="2491" spans="4:4" x14ac:dyDescent="0.25">
      <c r="D2491" s="190"/>
    </row>
    <row r="2492" spans="4:4" x14ac:dyDescent="0.25">
      <c r="D2492" s="190"/>
    </row>
    <row r="2493" spans="4:4" x14ac:dyDescent="0.25">
      <c r="D2493" s="190"/>
    </row>
    <row r="2494" spans="4:4" x14ac:dyDescent="0.25">
      <c r="D2494" s="190"/>
    </row>
    <row r="2495" spans="4:4" x14ac:dyDescent="0.25">
      <c r="D2495" s="190"/>
    </row>
    <row r="2496" spans="4:4" x14ac:dyDescent="0.25">
      <c r="D2496" s="190"/>
    </row>
    <row r="2497" spans="4:4" x14ac:dyDescent="0.25">
      <c r="D2497" s="190"/>
    </row>
    <row r="2498" spans="4:4" x14ac:dyDescent="0.25">
      <c r="D2498" s="190"/>
    </row>
    <row r="2499" spans="4:4" x14ac:dyDescent="0.25">
      <c r="D2499" s="190"/>
    </row>
    <row r="2500" spans="4:4" x14ac:dyDescent="0.25">
      <c r="D2500" s="190"/>
    </row>
    <row r="2501" spans="4:4" x14ac:dyDescent="0.25">
      <c r="D2501" s="190"/>
    </row>
    <row r="2502" spans="4:4" x14ac:dyDescent="0.25">
      <c r="D2502" s="190"/>
    </row>
    <row r="2503" spans="4:4" x14ac:dyDescent="0.25">
      <c r="D2503" s="190"/>
    </row>
    <row r="2504" spans="4:4" x14ac:dyDescent="0.25">
      <c r="D2504" s="190"/>
    </row>
    <row r="2505" spans="4:4" x14ac:dyDescent="0.25">
      <c r="D2505" s="190"/>
    </row>
    <row r="2506" spans="4:4" x14ac:dyDescent="0.25">
      <c r="D2506" s="190"/>
    </row>
    <row r="2507" spans="4:4" x14ac:dyDescent="0.25">
      <c r="D2507" s="190"/>
    </row>
    <row r="2508" spans="4:4" x14ac:dyDescent="0.25">
      <c r="D2508" s="190"/>
    </row>
    <row r="2509" spans="4:4" x14ac:dyDescent="0.25">
      <c r="D2509" s="190"/>
    </row>
    <row r="2510" spans="4:4" x14ac:dyDescent="0.25">
      <c r="D2510" s="190"/>
    </row>
    <row r="2511" spans="4:4" x14ac:dyDescent="0.25">
      <c r="D2511" s="190"/>
    </row>
    <row r="2512" spans="4:4" x14ac:dyDescent="0.25">
      <c r="D2512" s="190"/>
    </row>
    <row r="2513" spans="4:4" x14ac:dyDescent="0.25">
      <c r="D2513" s="190"/>
    </row>
    <row r="2514" spans="4:4" x14ac:dyDescent="0.25">
      <c r="D2514" s="190"/>
    </row>
    <row r="2515" spans="4:4" x14ac:dyDescent="0.25">
      <c r="D2515" s="190"/>
    </row>
    <row r="2516" spans="4:4" x14ac:dyDescent="0.25">
      <c r="D2516" s="190"/>
    </row>
    <row r="2517" spans="4:4" x14ac:dyDescent="0.25">
      <c r="D2517" s="190"/>
    </row>
    <row r="2518" spans="4:4" x14ac:dyDescent="0.25">
      <c r="D2518" s="190"/>
    </row>
    <row r="2519" spans="4:4" x14ac:dyDescent="0.25">
      <c r="D2519" s="190"/>
    </row>
    <row r="2520" spans="4:4" x14ac:dyDescent="0.25">
      <c r="D2520" s="190"/>
    </row>
    <row r="2521" spans="4:4" x14ac:dyDescent="0.25">
      <c r="D2521" s="190"/>
    </row>
    <row r="2522" spans="4:4" x14ac:dyDescent="0.25">
      <c r="D2522" s="190"/>
    </row>
    <row r="2523" spans="4:4" x14ac:dyDescent="0.25">
      <c r="D2523" s="190"/>
    </row>
    <row r="2524" spans="4:4" x14ac:dyDescent="0.25">
      <c r="D2524" s="190"/>
    </row>
    <row r="2525" spans="4:4" x14ac:dyDescent="0.25">
      <c r="D2525" s="190"/>
    </row>
    <row r="2526" spans="4:4" x14ac:dyDescent="0.25">
      <c r="D2526" s="190"/>
    </row>
    <row r="2527" spans="4:4" x14ac:dyDescent="0.25">
      <c r="D2527" s="190"/>
    </row>
    <row r="2528" spans="4:4" x14ac:dyDescent="0.25">
      <c r="D2528" s="190"/>
    </row>
    <row r="2529" spans="4:4" x14ac:dyDescent="0.25">
      <c r="D2529" s="190"/>
    </row>
    <row r="2530" spans="4:4" x14ac:dyDescent="0.25">
      <c r="D2530" s="190"/>
    </row>
    <row r="2531" spans="4:4" x14ac:dyDescent="0.25">
      <c r="D2531" s="190"/>
    </row>
    <row r="2532" spans="4:4" x14ac:dyDescent="0.25">
      <c r="D2532" s="190"/>
    </row>
    <row r="2533" spans="4:4" x14ac:dyDescent="0.25">
      <c r="D2533" s="190"/>
    </row>
    <row r="2534" spans="4:4" x14ac:dyDescent="0.25">
      <c r="D2534" s="190"/>
    </row>
    <row r="2535" spans="4:4" x14ac:dyDescent="0.25">
      <c r="D2535" s="190"/>
    </row>
    <row r="2536" spans="4:4" x14ac:dyDescent="0.25">
      <c r="D2536" s="190"/>
    </row>
    <row r="2537" spans="4:4" x14ac:dyDescent="0.25">
      <c r="D2537" s="190"/>
    </row>
    <row r="2538" spans="4:4" x14ac:dyDescent="0.25">
      <c r="D2538" s="190"/>
    </row>
    <row r="2539" spans="4:4" x14ac:dyDescent="0.25">
      <c r="D2539" s="190"/>
    </row>
    <row r="2540" spans="4:4" x14ac:dyDescent="0.25">
      <c r="D2540" s="190"/>
    </row>
    <row r="2541" spans="4:4" x14ac:dyDescent="0.25">
      <c r="D2541" s="190"/>
    </row>
    <row r="2542" spans="4:4" x14ac:dyDescent="0.25">
      <c r="D2542" s="190"/>
    </row>
    <row r="2543" spans="4:4" x14ac:dyDescent="0.25">
      <c r="D2543" s="190"/>
    </row>
    <row r="2544" spans="4:4" x14ac:dyDescent="0.25">
      <c r="D2544" s="190"/>
    </row>
    <row r="2545" spans="4:4" x14ac:dyDescent="0.25">
      <c r="D2545" s="190"/>
    </row>
    <row r="2546" spans="4:4" x14ac:dyDescent="0.25">
      <c r="D2546" s="190"/>
    </row>
    <row r="2547" spans="4:4" x14ac:dyDescent="0.25">
      <c r="D2547" s="190"/>
    </row>
    <row r="2548" spans="4:4" x14ac:dyDescent="0.25">
      <c r="D2548" s="190"/>
    </row>
    <row r="2549" spans="4:4" x14ac:dyDescent="0.25">
      <c r="D2549" s="190"/>
    </row>
    <row r="2550" spans="4:4" x14ac:dyDescent="0.25">
      <c r="D2550" s="190"/>
    </row>
    <row r="2551" spans="4:4" x14ac:dyDescent="0.25">
      <c r="D2551" s="190"/>
    </row>
    <row r="2552" spans="4:4" x14ac:dyDescent="0.25">
      <c r="D2552" s="190"/>
    </row>
    <row r="2553" spans="4:4" x14ac:dyDescent="0.25">
      <c r="D2553" s="190"/>
    </row>
    <row r="2554" spans="4:4" x14ac:dyDescent="0.25">
      <c r="D2554" s="190"/>
    </row>
    <row r="2555" spans="4:4" x14ac:dyDescent="0.25">
      <c r="D2555" s="190"/>
    </row>
    <row r="2556" spans="4:4" x14ac:dyDescent="0.25">
      <c r="D2556" s="190"/>
    </row>
    <row r="2557" spans="4:4" x14ac:dyDescent="0.25">
      <c r="D2557" s="190"/>
    </row>
    <row r="2558" spans="4:4" x14ac:dyDescent="0.25">
      <c r="D2558" s="190"/>
    </row>
    <row r="2559" spans="4:4" x14ac:dyDescent="0.25">
      <c r="D2559" s="190"/>
    </row>
    <row r="2560" spans="4:4" x14ac:dyDescent="0.25">
      <c r="D2560" s="190"/>
    </row>
    <row r="2561" spans="4:4" x14ac:dyDescent="0.25">
      <c r="D2561" s="190"/>
    </row>
    <row r="2562" spans="4:4" x14ac:dyDescent="0.25">
      <c r="D2562" s="190"/>
    </row>
    <row r="2563" spans="4:4" x14ac:dyDescent="0.25">
      <c r="D2563" s="190"/>
    </row>
    <row r="2564" spans="4:4" x14ac:dyDescent="0.25">
      <c r="D2564" s="190"/>
    </row>
    <row r="2565" spans="4:4" x14ac:dyDescent="0.25">
      <c r="D2565" s="190"/>
    </row>
    <row r="2566" spans="4:4" x14ac:dyDescent="0.25">
      <c r="D2566" s="190"/>
    </row>
    <row r="2567" spans="4:4" x14ac:dyDescent="0.25">
      <c r="D2567" s="190"/>
    </row>
    <row r="2568" spans="4:4" x14ac:dyDescent="0.25">
      <c r="D2568" s="190"/>
    </row>
    <row r="2569" spans="4:4" x14ac:dyDescent="0.25">
      <c r="D2569" s="190"/>
    </row>
    <row r="2570" spans="4:4" x14ac:dyDescent="0.25">
      <c r="D2570" s="190"/>
    </row>
    <row r="2571" spans="4:4" x14ac:dyDescent="0.25">
      <c r="D2571" s="190"/>
    </row>
    <row r="2572" spans="4:4" x14ac:dyDescent="0.25">
      <c r="D2572" s="190"/>
    </row>
    <row r="2573" spans="4:4" x14ac:dyDescent="0.25">
      <c r="D2573" s="190"/>
    </row>
    <row r="2574" spans="4:4" x14ac:dyDescent="0.25">
      <c r="D2574" s="190"/>
    </row>
    <row r="2575" spans="4:4" x14ac:dyDescent="0.25">
      <c r="D2575" s="190"/>
    </row>
    <row r="2576" spans="4:4" x14ac:dyDescent="0.25">
      <c r="D2576" s="190"/>
    </row>
    <row r="2577" spans="4:4" x14ac:dyDescent="0.25">
      <c r="D2577" s="190"/>
    </row>
    <row r="2578" spans="4:4" x14ac:dyDescent="0.25">
      <c r="D2578" s="190"/>
    </row>
    <row r="2579" spans="4:4" x14ac:dyDescent="0.25">
      <c r="D2579" s="190"/>
    </row>
    <row r="2580" spans="4:4" x14ac:dyDescent="0.25">
      <c r="D2580" s="190"/>
    </row>
    <row r="2581" spans="4:4" x14ac:dyDescent="0.25">
      <c r="D2581" s="190"/>
    </row>
    <row r="2582" spans="4:4" x14ac:dyDescent="0.25">
      <c r="D2582" s="190"/>
    </row>
    <row r="2583" spans="4:4" x14ac:dyDescent="0.25">
      <c r="D2583" s="190"/>
    </row>
    <row r="2584" spans="4:4" x14ac:dyDescent="0.25">
      <c r="D2584" s="190"/>
    </row>
    <row r="2585" spans="4:4" x14ac:dyDescent="0.25">
      <c r="D2585" s="190"/>
    </row>
    <row r="2586" spans="4:4" x14ac:dyDescent="0.25">
      <c r="D2586" s="190"/>
    </row>
    <row r="2587" spans="4:4" x14ac:dyDescent="0.25">
      <c r="D2587" s="190"/>
    </row>
    <row r="2588" spans="4:4" x14ac:dyDescent="0.25">
      <c r="D2588" s="190"/>
    </row>
    <row r="2589" spans="4:4" x14ac:dyDescent="0.25">
      <c r="D2589" s="190"/>
    </row>
    <row r="2590" spans="4:4" x14ac:dyDescent="0.25">
      <c r="D2590" s="190"/>
    </row>
    <row r="2591" spans="4:4" x14ac:dyDescent="0.25">
      <c r="D2591" s="190"/>
    </row>
    <row r="2592" spans="4:4" x14ac:dyDescent="0.25">
      <c r="D2592" s="190"/>
    </row>
    <row r="2593" spans="4:4" x14ac:dyDescent="0.25">
      <c r="D2593" s="190"/>
    </row>
    <row r="2594" spans="4:4" x14ac:dyDescent="0.25">
      <c r="D2594" s="190"/>
    </row>
    <row r="2595" spans="4:4" x14ac:dyDescent="0.25">
      <c r="D2595" s="190"/>
    </row>
    <row r="2596" spans="4:4" x14ac:dyDescent="0.25">
      <c r="D2596" s="190"/>
    </row>
    <row r="2597" spans="4:4" x14ac:dyDescent="0.25">
      <c r="D2597" s="190"/>
    </row>
    <row r="2598" spans="4:4" x14ac:dyDescent="0.25">
      <c r="D2598" s="190"/>
    </row>
    <row r="2599" spans="4:4" x14ac:dyDescent="0.25">
      <c r="D2599" s="190"/>
    </row>
    <row r="2600" spans="4:4" x14ac:dyDescent="0.25">
      <c r="D2600" s="190"/>
    </row>
    <row r="2601" spans="4:4" x14ac:dyDescent="0.25">
      <c r="D2601" s="190"/>
    </row>
    <row r="2602" spans="4:4" x14ac:dyDescent="0.25">
      <c r="D2602" s="190"/>
    </row>
    <row r="2603" spans="4:4" x14ac:dyDescent="0.25">
      <c r="D2603" s="190"/>
    </row>
    <row r="2604" spans="4:4" x14ac:dyDescent="0.25">
      <c r="D2604" s="190"/>
    </row>
    <row r="2605" spans="4:4" x14ac:dyDescent="0.25">
      <c r="D2605" s="190"/>
    </row>
    <row r="2606" spans="4:4" x14ac:dyDescent="0.25">
      <c r="D2606" s="190"/>
    </row>
    <row r="2607" spans="4:4" x14ac:dyDescent="0.25">
      <c r="D2607" s="190"/>
    </row>
    <row r="2608" spans="4:4" x14ac:dyDescent="0.25">
      <c r="D2608" s="190"/>
    </row>
    <row r="2609" spans="4:4" x14ac:dyDescent="0.25">
      <c r="D2609" s="190"/>
    </row>
    <row r="2610" spans="4:4" x14ac:dyDescent="0.25">
      <c r="D2610" s="190"/>
    </row>
    <row r="2611" spans="4:4" x14ac:dyDescent="0.25">
      <c r="D2611" s="190"/>
    </row>
    <row r="2612" spans="4:4" x14ac:dyDescent="0.25">
      <c r="D2612" s="190"/>
    </row>
    <row r="2613" spans="4:4" x14ac:dyDescent="0.25">
      <c r="D2613" s="190"/>
    </row>
    <row r="2614" spans="4:4" x14ac:dyDescent="0.25">
      <c r="D2614" s="190"/>
    </row>
    <row r="2615" spans="4:4" x14ac:dyDescent="0.25">
      <c r="D2615" s="190"/>
    </row>
    <row r="2616" spans="4:4" x14ac:dyDescent="0.25">
      <c r="D2616" s="190"/>
    </row>
    <row r="2617" spans="4:4" x14ac:dyDescent="0.25">
      <c r="D2617" s="190"/>
    </row>
    <row r="2618" spans="4:4" x14ac:dyDescent="0.25">
      <c r="D2618" s="190"/>
    </row>
    <row r="2619" spans="4:4" x14ac:dyDescent="0.25">
      <c r="D2619" s="190"/>
    </row>
    <row r="2620" spans="4:4" x14ac:dyDescent="0.25">
      <c r="D2620" s="190"/>
    </row>
    <row r="2621" spans="4:4" x14ac:dyDescent="0.25">
      <c r="D2621" s="190"/>
    </row>
    <row r="2622" spans="4:4" x14ac:dyDescent="0.25">
      <c r="D2622" s="190"/>
    </row>
    <row r="2623" spans="4:4" x14ac:dyDescent="0.25">
      <c r="D2623" s="190"/>
    </row>
    <row r="2624" spans="4:4" x14ac:dyDescent="0.25">
      <c r="D2624" s="190"/>
    </row>
    <row r="2625" spans="4:4" x14ac:dyDescent="0.25">
      <c r="D2625" s="190"/>
    </row>
    <row r="2626" spans="4:4" x14ac:dyDescent="0.25">
      <c r="D2626" s="190"/>
    </row>
    <row r="2627" spans="4:4" x14ac:dyDescent="0.25">
      <c r="D2627" s="190"/>
    </row>
    <row r="2628" spans="4:4" x14ac:dyDescent="0.25">
      <c r="D2628" s="190"/>
    </row>
    <row r="2629" spans="4:4" x14ac:dyDescent="0.25">
      <c r="D2629" s="190"/>
    </row>
    <row r="2630" spans="4:4" x14ac:dyDescent="0.25">
      <c r="D2630" s="190"/>
    </row>
    <row r="2631" spans="4:4" x14ac:dyDescent="0.25">
      <c r="D2631" s="190"/>
    </row>
    <row r="2632" spans="4:4" x14ac:dyDescent="0.25">
      <c r="D2632" s="190"/>
    </row>
    <row r="2633" spans="4:4" x14ac:dyDescent="0.25">
      <c r="D2633" s="190"/>
    </row>
    <row r="2634" spans="4:4" x14ac:dyDescent="0.25">
      <c r="D2634" s="190"/>
    </row>
    <row r="2635" spans="4:4" x14ac:dyDescent="0.25">
      <c r="D2635" s="190"/>
    </row>
    <row r="2636" spans="4:4" x14ac:dyDescent="0.25">
      <c r="D2636" s="190"/>
    </row>
    <row r="2637" spans="4:4" x14ac:dyDescent="0.25">
      <c r="D2637" s="190"/>
    </row>
    <row r="2638" spans="4:4" x14ac:dyDescent="0.25">
      <c r="D2638" s="190"/>
    </row>
    <row r="2639" spans="4:4" x14ac:dyDescent="0.25">
      <c r="D2639" s="190"/>
    </row>
    <row r="2640" spans="4:4" x14ac:dyDescent="0.25">
      <c r="D2640" s="190"/>
    </row>
    <row r="2641" spans="4:4" x14ac:dyDescent="0.25">
      <c r="D2641" s="190"/>
    </row>
    <row r="2642" spans="4:4" x14ac:dyDescent="0.25">
      <c r="D2642" s="190"/>
    </row>
    <row r="2643" spans="4:4" x14ac:dyDescent="0.25">
      <c r="D2643" s="190"/>
    </row>
    <row r="2644" spans="4:4" x14ac:dyDescent="0.25">
      <c r="D2644" s="190"/>
    </row>
    <row r="2645" spans="4:4" x14ac:dyDescent="0.25">
      <c r="D2645" s="190"/>
    </row>
    <row r="2646" spans="4:4" x14ac:dyDescent="0.25">
      <c r="D2646" s="190"/>
    </row>
    <row r="2647" spans="4:4" x14ac:dyDescent="0.25">
      <c r="D2647" s="190"/>
    </row>
    <row r="2648" spans="4:4" x14ac:dyDescent="0.25">
      <c r="D2648" s="190"/>
    </row>
    <row r="2649" spans="4:4" x14ac:dyDescent="0.25">
      <c r="D2649" s="190"/>
    </row>
    <row r="2650" spans="4:4" x14ac:dyDescent="0.25">
      <c r="D2650" s="190"/>
    </row>
    <row r="2651" spans="4:4" x14ac:dyDescent="0.25">
      <c r="D2651" s="190"/>
    </row>
    <row r="2652" spans="4:4" x14ac:dyDescent="0.25">
      <c r="D2652" s="190"/>
    </row>
    <row r="2653" spans="4:4" x14ac:dyDescent="0.25">
      <c r="D2653" s="190"/>
    </row>
    <row r="2654" spans="4:4" x14ac:dyDescent="0.25">
      <c r="D2654" s="190"/>
    </row>
    <row r="2655" spans="4:4" x14ac:dyDescent="0.25">
      <c r="D2655" s="190"/>
    </row>
    <row r="2656" spans="4:4" x14ac:dyDescent="0.25">
      <c r="D2656" s="190"/>
    </row>
    <row r="2657" spans="4:4" x14ac:dyDescent="0.25">
      <c r="D2657" s="190"/>
    </row>
    <row r="2658" spans="4:4" x14ac:dyDescent="0.25">
      <c r="D2658" s="190"/>
    </row>
    <row r="2659" spans="4:4" x14ac:dyDescent="0.25">
      <c r="D2659" s="190"/>
    </row>
    <row r="2660" spans="4:4" x14ac:dyDescent="0.25">
      <c r="D2660" s="190"/>
    </row>
    <row r="2661" spans="4:4" x14ac:dyDescent="0.25">
      <c r="D2661" s="190"/>
    </row>
    <row r="2662" spans="4:4" x14ac:dyDescent="0.25">
      <c r="D2662" s="190"/>
    </row>
    <row r="2663" spans="4:4" x14ac:dyDescent="0.25">
      <c r="D2663" s="190"/>
    </row>
    <row r="2664" spans="4:4" x14ac:dyDescent="0.25">
      <c r="D2664" s="190"/>
    </row>
    <row r="2665" spans="4:4" x14ac:dyDescent="0.25">
      <c r="D2665" s="190"/>
    </row>
    <row r="2666" spans="4:4" x14ac:dyDescent="0.25">
      <c r="D2666" s="190"/>
    </row>
    <row r="2667" spans="4:4" x14ac:dyDescent="0.25">
      <c r="D2667" s="190"/>
    </row>
    <row r="2668" spans="4:4" x14ac:dyDescent="0.25">
      <c r="D2668" s="190"/>
    </row>
    <row r="2669" spans="4:4" x14ac:dyDescent="0.25">
      <c r="D2669" s="190"/>
    </row>
    <row r="2670" spans="4:4" x14ac:dyDescent="0.25">
      <c r="D2670" s="190"/>
    </row>
    <row r="2671" spans="4:4" x14ac:dyDescent="0.25">
      <c r="D2671" s="190"/>
    </row>
    <row r="2672" spans="4:4" x14ac:dyDescent="0.25">
      <c r="D2672" s="190"/>
    </row>
    <row r="2673" spans="4:4" x14ac:dyDescent="0.25">
      <c r="D2673" s="190"/>
    </row>
    <row r="2674" spans="4:4" x14ac:dyDescent="0.25">
      <c r="D2674" s="190"/>
    </row>
    <row r="2675" spans="4:4" x14ac:dyDescent="0.25">
      <c r="D2675" s="190"/>
    </row>
    <row r="2676" spans="4:4" x14ac:dyDescent="0.25">
      <c r="D2676" s="190"/>
    </row>
    <row r="2677" spans="4:4" x14ac:dyDescent="0.25">
      <c r="D2677" s="190"/>
    </row>
    <row r="2678" spans="4:4" x14ac:dyDescent="0.25">
      <c r="D2678" s="190"/>
    </row>
    <row r="2679" spans="4:4" x14ac:dyDescent="0.25">
      <c r="D2679" s="190"/>
    </row>
    <row r="2680" spans="4:4" x14ac:dyDescent="0.25">
      <c r="D2680" s="190"/>
    </row>
    <row r="2681" spans="4:4" x14ac:dyDescent="0.25">
      <c r="D2681" s="190"/>
    </row>
    <row r="2682" spans="4:4" x14ac:dyDescent="0.25">
      <c r="D2682" s="190"/>
    </row>
    <row r="2683" spans="4:4" x14ac:dyDescent="0.25">
      <c r="D2683" s="190"/>
    </row>
    <row r="2684" spans="4:4" x14ac:dyDescent="0.25">
      <c r="D2684" s="190"/>
    </row>
    <row r="2685" spans="4:4" x14ac:dyDescent="0.25">
      <c r="D2685" s="190"/>
    </row>
    <row r="2686" spans="4:4" x14ac:dyDescent="0.25">
      <c r="D2686" s="190"/>
    </row>
    <row r="2687" spans="4:4" x14ac:dyDescent="0.25">
      <c r="D2687" s="190"/>
    </row>
    <row r="2688" spans="4:4" x14ac:dyDescent="0.25">
      <c r="D2688" s="190"/>
    </row>
    <row r="2689" spans="4:4" x14ac:dyDescent="0.25">
      <c r="D2689" s="190"/>
    </row>
    <row r="2690" spans="4:4" x14ac:dyDescent="0.25">
      <c r="D2690" s="190"/>
    </row>
    <row r="2691" spans="4:4" x14ac:dyDescent="0.25">
      <c r="D2691" s="190"/>
    </row>
    <row r="2692" spans="4:4" x14ac:dyDescent="0.25">
      <c r="D2692" s="190"/>
    </row>
    <row r="2693" spans="4:4" x14ac:dyDescent="0.25">
      <c r="D2693" s="190"/>
    </row>
    <row r="2694" spans="4:4" x14ac:dyDescent="0.25">
      <c r="D2694" s="190"/>
    </row>
    <row r="2695" spans="4:4" x14ac:dyDescent="0.25">
      <c r="D2695" s="190"/>
    </row>
    <row r="2696" spans="4:4" x14ac:dyDescent="0.25">
      <c r="D2696" s="190"/>
    </row>
    <row r="2697" spans="4:4" x14ac:dyDescent="0.25">
      <c r="D2697" s="190"/>
    </row>
    <row r="2698" spans="4:4" x14ac:dyDescent="0.25">
      <c r="D2698" s="190"/>
    </row>
    <row r="2699" spans="4:4" x14ac:dyDescent="0.25">
      <c r="D2699" s="190"/>
    </row>
    <row r="2700" spans="4:4" x14ac:dyDescent="0.25">
      <c r="D2700" s="190"/>
    </row>
    <row r="2701" spans="4:4" x14ac:dyDescent="0.25">
      <c r="D2701" s="190"/>
    </row>
    <row r="2702" spans="4:4" x14ac:dyDescent="0.25">
      <c r="D2702" s="190"/>
    </row>
    <row r="2703" spans="4:4" x14ac:dyDescent="0.25">
      <c r="D2703" s="190"/>
    </row>
    <row r="2704" spans="4:4" x14ac:dyDescent="0.25">
      <c r="D2704" s="190"/>
    </row>
    <row r="2705" spans="4:4" x14ac:dyDescent="0.25">
      <c r="D2705" s="190"/>
    </row>
    <row r="2706" spans="4:4" x14ac:dyDescent="0.25">
      <c r="D2706" s="190"/>
    </row>
    <row r="2707" spans="4:4" x14ac:dyDescent="0.25">
      <c r="D2707" s="190"/>
    </row>
    <row r="2708" spans="4:4" x14ac:dyDescent="0.25">
      <c r="D2708" s="190"/>
    </row>
    <row r="2709" spans="4:4" x14ac:dyDescent="0.25">
      <c r="D2709" s="190"/>
    </row>
    <row r="2710" spans="4:4" x14ac:dyDescent="0.25">
      <c r="D2710" s="190"/>
    </row>
    <row r="2711" spans="4:4" x14ac:dyDescent="0.25">
      <c r="D2711" s="190"/>
    </row>
    <row r="2712" spans="4:4" x14ac:dyDescent="0.25">
      <c r="D2712" s="190"/>
    </row>
    <row r="2713" spans="4:4" x14ac:dyDescent="0.25">
      <c r="D2713" s="190"/>
    </row>
    <row r="2714" spans="4:4" x14ac:dyDescent="0.25">
      <c r="D2714" s="190"/>
    </row>
    <row r="2715" spans="4:4" x14ac:dyDescent="0.25">
      <c r="D2715" s="190"/>
    </row>
    <row r="2716" spans="4:4" x14ac:dyDescent="0.25">
      <c r="D2716" s="190"/>
    </row>
    <row r="2717" spans="4:4" x14ac:dyDescent="0.25">
      <c r="D2717" s="190"/>
    </row>
    <row r="2718" spans="4:4" x14ac:dyDescent="0.25">
      <c r="D2718" s="190"/>
    </row>
    <row r="2719" spans="4:4" x14ac:dyDescent="0.25">
      <c r="D2719" s="190"/>
    </row>
    <row r="2720" spans="4:4" x14ac:dyDescent="0.25">
      <c r="D2720" s="190"/>
    </row>
    <row r="2721" spans="4:4" x14ac:dyDescent="0.25">
      <c r="D2721" s="190"/>
    </row>
    <row r="2722" spans="4:4" x14ac:dyDescent="0.25">
      <c r="D2722" s="190"/>
    </row>
    <row r="2723" spans="4:4" x14ac:dyDescent="0.25">
      <c r="D2723" s="190"/>
    </row>
    <row r="2724" spans="4:4" x14ac:dyDescent="0.25">
      <c r="D2724" s="190"/>
    </row>
    <row r="2725" spans="4:4" x14ac:dyDescent="0.25">
      <c r="D2725" s="190"/>
    </row>
    <row r="2726" spans="4:4" x14ac:dyDescent="0.25">
      <c r="D2726" s="190"/>
    </row>
    <row r="2727" spans="4:4" x14ac:dyDescent="0.25">
      <c r="D2727" s="190"/>
    </row>
    <row r="2728" spans="4:4" x14ac:dyDescent="0.25">
      <c r="D2728" s="190"/>
    </row>
    <row r="2729" spans="4:4" x14ac:dyDescent="0.25">
      <c r="D2729" s="190"/>
    </row>
    <row r="2730" spans="4:4" x14ac:dyDescent="0.25">
      <c r="D2730" s="190"/>
    </row>
    <row r="2731" spans="4:4" x14ac:dyDescent="0.25">
      <c r="D2731" s="190"/>
    </row>
    <row r="2732" spans="4:4" x14ac:dyDescent="0.25">
      <c r="D2732" s="190"/>
    </row>
    <row r="2733" spans="4:4" x14ac:dyDescent="0.25">
      <c r="D2733" s="190"/>
    </row>
    <row r="2734" spans="4:4" x14ac:dyDescent="0.25">
      <c r="D2734" s="190"/>
    </row>
    <row r="2735" spans="4:4" x14ac:dyDescent="0.25">
      <c r="D2735" s="190"/>
    </row>
    <row r="2736" spans="4:4" x14ac:dyDescent="0.25">
      <c r="D2736" s="190"/>
    </row>
    <row r="2737" spans="4:4" x14ac:dyDescent="0.25">
      <c r="D2737" s="190"/>
    </row>
    <row r="2738" spans="4:4" x14ac:dyDescent="0.25">
      <c r="D2738" s="190"/>
    </row>
    <row r="2739" spans="4:4" x14ac:dyDescent="0.25">
      <c r="D2739" s="190"/>
    </row>
    <row r="2740" spans="4:4" x14ac:dyDescent="0.25">
      <c r="D2740" s="190"/>
    </row>
    <row r="2741" spans="4:4" x14ac:dyDescent="0.25">
      <c r="D2741" s="190"/>
    </row>
    <row r="2742" spans="4:4" x14ac:dyDescent="0.25">
      <c r="D2742" s="190"/>
    </row>
    <row r="2743" spans="4:4" x14ac:dyDescent="0.25">
      <c r="D2743" s="190"/>
    </row>
    <row r="2744" spans="4:4" x14ac:dyDescent="0.25">
      <c r="D2744" s="190"/>
    </row>
    <row r="2745" spans="4:4" x14ac:dyDescent="0.25">
      <c r="D2745" s="190"/>
    </row>
    <row r="2746" spans="4:4" x14ac:dyDescent="0.25">
      <c r="D2746" s="190"/>
    </row>
    <row r="2747" spans="4:4" x14ac:dyDescent="0.25">
      <c r="D2747" s="190"/>
    </row>
    <row r="2748" spans="4:4" x14ac:dyDescent="0.25">
      <c r="D2748" s="190"/>
    </row>
    <row r="2749" spans="4:4" x14ac:dyDescent="0.25">
      <c r="D2749" s="190"/>
    </row>
    <row r="2750" spans="4:4" x14ac:dyDescent="0.25">
      <c r="D2750" s="190"/>
    </row>
    <row r="2751" spans="4:4" x14ac:dyDescent="0.25">
      <c r="D2751" s="190"/>
    </row>
    <row r="2752" spans="4:4" x14ac:dyDescent="0.25">
      <c r="D2752" s="190"/>
    </row>
    <row r="2753" spans="4:4" x14ac:dyDescent="0.25">
      <c r="D2753" s="190"/>
    </row>
    <row r="2754" spans="4:4" x14ac:dyDescent="0.25">
      <c r="D2754" s="190"/>
    </row>
    <row r="2755" spans="4:4" x14ac:dyDescent="0.25">
      <c r="D2755" s="190"/>
    </row>
    <row r="2756" spans="4:4" x14ac:dyDescent="0.25">
      <c r="D2756" s="190"/>
    </row>
    <row r="2757" spans="4:4" x14ac:dyDescent="0.25">
      <c r="D2757" s="190"/>
    </row>
    <row r="2758" spans="4:4" x14ac:dyDescent="0.25">
      <c r="D2758" s="190"/>
    </row>
    <row r="2759" spans="4:4" x14ac:dyDescent="0.25">
      <c r="D2759" s="190"/>
    </row>
    <row r="2760" spans="4:4" x14ac:dyDescent="0.25">
      <c r="D2760" s="190"/>
    </row>
    <row r="2761" spans="4:4" x14ac:dyDescent="0.25">
      <c r="D2761" s="190"/>
    </row>
    <row r="2762" spans="4:4" x14ac:dyDescent="0.25">
      <c r="D2762" s="190"/>
    </row>
    <row r="2763" spans="4:4" x14ac:dyDescent="0.25">
      <c r="D2763" s="190"/>
    </row>
    <row r="2764" spans="4:4" x14ac:dyDescent="0.25">
      <c r="D2764" s="190"/>
    </row>
    <row r="2765" spans="4:4" x14ac:dyDescent="0.25">
      <c r="D2765" s="190"/>
    </row>
    <row r="2766" spans="4:4" x14ac:dyDescent="0.25">
      <c r="D2766" s="190"/>
    </row>
    <row r="2767" spans="4:4" x14ac:dyDescent="0.25">
      <c r="D2767" s="190"/>
    </row>
    <row r="2768" spans="4:4" x14ac:dyDescent="0.25">
      <c r="D2768" s="190"/>
    </row>
    <row r="2769" spans="4:4" x14ac:dyDescent="0.25">
      <c r="D2769" s="190"/>
    </row>
    <row r="2770" spans="4:4" x14ac:dyDescent="0.25">
      <c r="D2770" s="190"/>
    </row>
    <row r="2771" spans="4:4" x14ac:dyDescent="0.25">
      <c r="D2771" s="190"/>
    </row>
    <row r="2772" spans="4:4" x14ac:dyDescent="0.25">
      <c r="D2772" s="190"/>
    </row>
    <row r="2773" spans="4:4" x14ac:dyDescent="0.25">
      <c r="D2773" s="190"/>
    </row>
    <row r="2774" spans="4:4" x14ac:dyDescent="0.25">
      <c r="D2774" s="190"/>
    </row>
    <row r="2775" spans="4:4" x14ac:dyDescent="0.25">
      <c r="D2775" s="190"/>
    </row>
    <row r="2776" spans="4:4" x14ac:dyDescent="0.25">
      <c r="D2776" s="190"/>
    </row>
    <row r="2777" spans="4:4" x14ac:dyDescent="0.25">
      <c r="D2777" s="190"/>
    </row>
    <row r="2778" spans="4:4" x14ac:dyDescent="0.25">
      <c r="D2778" s="190"/>
    </row>
    <row r="2779" spans="4:4" x14ac:dyDescent="0.25">
      <c r="D2779" s="190"/>
    </row>
    <row r="2780" spans="4:4" x14ac:dyDescent="0.25">
      <c r="D2780" s="190"/>
    </row>
    <row r="2781" spans="4:4" x14ac:dyDescent="0.25">
      <c r="D2781" s="190"/>
    </row>
    <row r="2782" spans="4:4" x14ac:dyDescent="0.25">
      <c r="D2782" s="190"/>
    </row>
    <row r="2783" spans="4:4" x14ac:dyDescent="0.25">
      <c r="D2783" s="190"/>
    </row>
    <row r="2784" spans="4:4" x14ac:dyDescent="0.25">
      <c r="D2784" s="190"/>
    </row>
    <row r="2785" spans="4:4" x14ac:dyDescent="0.25">
      <c r="D2785" s="190"/>
    </row>
    <row r="2786" spans="4:4" x14ac:dyDescent="0.25">
      <c r="D2786" s="190"/>
    </row>
    <row r="2787" spans="4:4" x14ac:dyDescent="0.25">
      <c r="D2787" s="190"/>
    </row>
    <row r="2788" spans="4:4" x14ac:dyDescent="0.25">
      <c r="D2788" s="190"/>
    </row>
    <row r="2789" spans="4:4" x14ac:dyDescent="0.25">
      <c r="D2789" s="190"/>
    </row>
    <row r="2790" spans="4:4" x14ac:dyDescent="0.25">
      <c r="D2790" s="190"/>
    </row>
    <row r="2791" spans="4:4" x14ac:dyDescent="0.25">
      <c r="D2791" s="190"/>
    </row>
    <row r="2792" spans="4:4" x14ac:dyDescent="0.25">
      <c r="D2792" s="190"/>
    </row>
    <row r="2793" spans="4:4" x14ac:dyDescent="0.25">
      <c r="D2793" s="190"/>
    </row>
    <row r="2794" spans="4:4" x14ac:dyDescent="0.25">
      <c r="D2794" s="190"/>
    </row>
    <row r="2795" spans="4:4" x14ac:dyDescent="0.25">
      <c r="D2795" s="190"/>
    </row>
    <row r="2796" spans="4:4" x14ac:dyDescent="0.25">
      <c r="D2796" s="190"/>
    </row>
    <row r="2797" spans="4:4" x14ac:dyDescent="0.25">
      <c r="D2797" s="190"/>
    </row>
    <row r="2798" spans="4:4" x14ac:dyDescent="0.25">
      <c r="D2798" s="190"/>
    </row>
    <row r="2799" spans="4:4" x14ac:dyDescent="0.25">
      <c r="D2799" s="190"/>
    </row>
    <row r="2800" spans="4:4" x14ac:dyDescent="0.25">
      <c r="D2800" s="190"/>
    </row>
    <row r="2801" spans="4:4" x14ac:dyDescent="0.25">
      <c r="D2801" s="190"/>
    </row>
    <row r="2802" spans="4:4" x14ac:dyDescent="0.25">
      <c r="D2802" s="190"/>
    </row>
    <row r="2803" spans="4:4" x14ac:dyDescent="0.25">
      <c r="D2803" s="190"/>
    </row>
    <row r="2804" spans="4:4" x14ac:dyDescent="0.25">
      <c r="D2804" s="190"/>
    </row>
    <row r="2805" spans="4:4" x14ac:dyDescent="0.25">
      <c r="D2805" s="190"/>
    </row>
    <row r="2806" spans="4:4" x14ac:dyDescent="0.25">
      <c r="D2806" s="190"/>
    </row>
    <row r="2807" spans="4:4" x14ac:dyDescent="0.25">
      <c r="D2807" s="190"/>
    </row>
    <row r="2808" spans="4:4" x14ac:dyDescent="0.25">
      <c r="D2808" s="190"/>
    </row>
    <row r="2809" spans="4:4" x14ac:dyDescent="0.25">
      <c r="D2809" s="190"/>
    </row>
    <row r="2810" spans="4:4" x14ac:dyDescent="0.25">
      <c r="D2810" s="190"/>
    </row>
    <row r="2811" spans="4:4" x14ac:dyDescent="0.25">
      <c r="D2811" s="190"/>
    </row>
    <row r="2812" spans="4:4" x14ac:dyDescent="0.25">
      <c r="D2812" s="190"/>
    </row>
    <row r="2813" spans="4:4" x14ac:dyDescent="0.25">
      <c r="D2813" s="190"/>
    </row>
    <row r="2814" spans="4:4" x14ac:dyDescent="0.25">
      <c r="D2814" s="190"/>
    </row>
    <row r="2815" spans="4:4" x14ac:dyDescent="0.25">
      <c r="D2815" s="190"/>
    </row>
    <row r="2816" spans="4:4" x14ac:dyDescent="0.25">
      <c r="D2816" s="190"/>
    </row>
    <row r="2817" spans="4:4" x14ac:dyDescent="0.25">
      <c r="D2817" s="190"/>
    </row>
    <row r="2818" spans="4:4" x14ac:dyDescent="0.25">
      <c r="D2818" s="190"/>
    </row>
    <row r="2819" spans="4:4" x14ac:dyDescent="0.25">
      <c r="D2819" s="190"/>
    </row>
    <row r="2820" spans="4:4" x14ac:dyDescent="0.25">
      <c r="D2820" s="190"/>
    </row>
    <row r="2821" spans="4:4" x14ac:dyDescent="0.25">
      <c r="D2821" s="190"/>
    </row>
    <row r="2822" spans="4:4" x14ac:dyDescent="0.25">
      <c r="D2822" s="190"/>
    </row>
    <row r="2823" spans="4:4" x14ac:dyDescent="0.25">
      <c r="D2823" s="190"/>
    </row>
    <row r="2824" spans="4:4" x14ac:dyDescent="0.25">
      <c r="D2824" s="190"/>
    </row>
    <row r="2825" spans="4:4" x14ac:dyDescent="0.25">
      <c r="D2825" s="190"/>
    </row>
    <row r="2826" spans="4:4" x14ac:dyDescent="0.25">
      <c r="D2826" s="190"/>
    </row>
    <row r="2827" spans="4:4" x14ac:dyDescent="0.25">
      <c r="D2827" s="190"/>
    </row>
    <row r="2828" spans="4:4" x14ac:dyDescent="0.25">
      <c r="D2828" s="190"/>
    </row>
    <row r="2829" spans="4:4" x14ac:dyDescent="0.25">
      <c r="D2829" s="190"/>
    </row>
    <row r="2830" spans="4:4" x14ac:dyDescent="0.25">
      <c r="D2830" s="190"/>
    </row>
    <row r="2831" spans="4:4" x14ac:dyDescent="0.25">
      <c r="D2831" s="190"/>
    </row>
    <row r="2832" spans="4:4" x14ac:dyDescent="0.25">
      <c r="D2832" s="190"/>
    </row>
    <row r="2833" spans="4:4" x14ac:dyDescent="0.25">
      <c r="D2833" s="190"/>
    </row>
    <row r="2834" spans="4:4" x14ac:dyDescent="0.25">
      <c r="D2834" s="190"/>
    </row>
    <row r="2835" spans="4:4" x14ac:dyDescent="0.25">
      <c r="D2835" s="190"/>
    </row>
    <row r="2836" spans="4:4" x14ac:dyDescent="0.25">
      <c r="D2836" s="190"/>
    </row>
    <row r="2837" spans="4:4" x14ac:dyDescent="0.25">
      <c r="D2837" s="190"/>
    </row>
    <row r="2838" spans="4:4" x14ac:dyDescent="0.25">
      <c r="D2838" s="190"/>
    </row>
    <row r="2839" spans="4:4" x14ac:dyDescent="0.25">
      <c r="D2839" s="190"/>
    </row>
    <row r="2840" spans="4:4" x14ac:dyDescent="0.25">
      <c r="D2840" s="190"/>
    </row>
    <row r="2841" spans="4:4" x14ac:dyDescent="0.25">
      <c r="D2841" s="190"/>
    </row>
    <row r="2842" spans="4:4" x14ac:dyDescent="0.25">
      <c r="D2842" s="190"/>
    </row>
    <row r="2843" spans="4:4" x14ac:dyDescent="0.25">
      <c r="D2843" s="190"/>
    </row>
    <row r="2844" spans="4:4" x14ac:dyDescent="0.25">
      <c r="D2844" s="190"/>
    </row>
    <row r="2845" spans="4:4" x14ac:dyDescent="0.25">
      <c r="D2845" s="190"/>
    </row>
    <row r="2846" spans="4:4" x14ac:dyDescent="0.25">
      <c r="D2846" s="190"/>
    </row>
    <row r="2847" spans="4:4" x14ac:dyDescent="0.25">
      <c r="D2847" s="190"/>
    </row>
    <row r="2848" spans="4:4" x14ac:dyDescent="0.25">
      <c r="D2848" s="190"/>
    </row>
    <row r="2849" spans="4:4" x14ac:dyDescent="0.25">
      <c r="D2849" s="190"/>
    </row>
    <row r="2850" spans="4:4" x14ac:dyDescent="0.25">
      <c r="D2850" s="190"/>
    </row>
    <row r="2851" spans="4:4" x14ac:dyDescent="0.25">
      <c r="D2851" s="190"/>
    </row>
    <row r="2852" spans="4:4" x14ac:dyDescent="0.25">
      <c r="D2852" s="190"/>
    </row>
    <row r="2853" spans="4:4" x14ac:dyDescent="0.25">
      <c r="D2853" s="190"/>
    </row>
    <row r="2854" spans="4:4" x14ac:dyDescent="0.25">
      <c r="D2854" s="190"/>
    </row>
    <row r="2855" spans="4:4" x14ac:dyDescent="0.25">
      <c r="D2855" s="190"/>
    </row>
    <row r="2856" spans="4:4" x14ac:dyDescent="0.25">
      <c r="D2856" s="190"/>
    </row>
    <row r="2857" spans="4:4" x14ac:dyDescent="0.25">
      <c r="D2857" s="190"/>
    </row>
    <row r="2858" spans="4:4" x14ac:dyDescent="0.25">
      <c r="D2858" s="190"/>
    </row>
    <row r="2859" spans="4:4" x14ac:dyDescent="0.25">
      <c r="D2859" s="190"/>
    </row>
    <row r="2860" spans="4:4" x14ac:dyDescent="0.25">
      <c r="D2860" s="190"/>
    </row>
    <row r="2861" spans="4:4" x14ac:dyDescent="0.25">
      <c r="D2861" s="190"/>
    </row>
    <row r="2862" spans="4:4" x14ac:dyDescent="0.25">
      <c r="D2862" s="190"/>
    </row>
    <row r="2863" spans="4:4" x14ac:dyDescent="0.25">
      <c r="D2863" s="190"/>
    </row>
    <row r="2864" spans="4:4" x14ac:dyDescent="0.25">
      <c r="D2864" s="190"/>
    </row>
    <row r="2865" spans="4:4" x14ac:dyDescent="0.25">
      <c r="D2865" s="190"/>
    </row>
    <row r="2866" spans="4:4" x14ac:dyDescent="0.25">
      <c r="D2866" s="190"/>
    </row>
    <row r="2867" spans="4:4" x14ac:dyDescent="0.25">
      <c r="D2867" s="190"/>
    </row>
    <row r="2868" spans="4:4" x14ac:dyDescent="0.25">
      <c r="D2868" s="190"/>
    </row>
    <row r="2869" spans="4:4" x14ac:dyDescent="0.25">
      <c r="D2869" s="190"/>
    </row>
    <row r="2870" spans="4:4" x14ac:dyDescent="0.25">
      <c r="D2870" s="190"/>
    </row>
    <row r="2871" spans="4:4" x14ac:dyDescent="0.25">
      <c r="D2871" s="190"/>
    </row>
    <row r="2872" spans="4:4" x14ac:dyDescent="0.25">
      <c r="D2872" s="190"/>
    </row>
    <row r="2873" spans="4:4" x14ac:dyDescent="0.25">
      <c r="D2873" s="190"/>
    </row>
    <row r="2874" spans="4:4" x14ac:dyDescent="0.25">
      <c r="D2874" s="190"/>
    </row>
    <row r="2875" spans="4:4" x14ac:dyDescent="0.25">
      <c r="D2875" s="190"/>
    </row>
    <row r="2876" spans="4:4" x14ac:dyDescent="0.25">
      <c r="D2876" s="190"/>
    </row>
    <row r="2877" spans="4:4" x14ac:dyDescent="0.25">
      <c r="D2877" s="190"/>
    </row>
    <row r="2878" spans="4:4" x14ac:dyDescent="0.25">
      <c r="D2878" s="190"/>
    </row>
    <row r="2879" spans="4:4" x14ac:dyDescent="0.25">
      <c r="D2879" s="190"/>
    </row>
    <row r="2880" spans="4:4" x14ac:dyDescent="0.25">
      <c r="D2880" s="190"/>
    </row>
    <row r="2881" spans="4:4" x14ac:dyDescent="0.25">
      <c r="D2881" s="190"/>
    </row>
    <row r="2882" spans="4:4" x14ac:dyDescent="0.25">
      <c r="D2882" s="190"/>
    </row>
    <row r="2883" spans="4:4" x14ac:dyDescent="0.25">
      <c r="D2883" s="190"/>
    </row>
    <row r="2884" spans="4:4" x14ac:dyDescent="0.25">
      <c r="D2884" s="190"/>
    </row>
    <row r="2885" spans="4:4" x14ac:dyDescent="0.25">
      <c r="D2885" s="190"/>
    </row>
    <row r="2886" spans="4:4" x14ac:dyDescent="0.25">
      <c r="D2886" s="190"/>
    </row>
    <row r="2887" spans="4:4" x14ac:dyDescent="0.25">
      <c r="D2887" s="190"/>
    </row>
    <row r="2888" spans="4:4" x14ac:dyDescent="0.25">
      <c r="D2888" s="190"/>
    </row>
    <row r="2889" spans="4:4" x14ac:dyDescent="0.25">
      <c r="D2889" s="190"/>
    </row>
    <row r="2890" spans="4:4" x14ac:dyDescent="0.25">
      <c r="D2890" s="190"/>
    </row>
    <row r="2891" spans="4:4" x14ac:dyDescent="0.25">
      <c r="D2891" s="190"/>
    </row>
    <row r="2892" spans="4:4" x14ac:dyDescent="0.25">
      <c r="D2892" s="190"/>
    </row>
    <row r="2893" spans="4:4" x14ac:dyDescent="0.25">
      <c r="D2893" s="190"/>
    </row>
    <row r="2894" spans="4:4" x14ac:dyDescent="0.25">
      <c r="D2894" s="190"/>
    </row>
    <row r="2895" spans="4:4" x14ac:dyDescent="0.25">
      <c r="D2895" s="190"/>
    </row>
    <row r="2896" spans="4:4" x14ac:dyDescent="0.25">
      <c r="D2896" s="190"/>
    </row>
    <row r="2897" spans="4:4" x14ac:dyDescent="0.25">
      <c r="D2897" s="190"/>
    </row>
    <row r="2898" spans="4:4" x14ac:dyDescent="0.25">
      <c r="D2898" s="190"/>
    </row>
    <row r="2899" spans="4:4" x14ac:dyDescent="0.25">
      <c r="D2899" s="190"/>
    </row>
    <row r="2900" spans="4:4" x14ac:dyDescent="0.25">
      <c r="D2900" s="190"/>
    </row>
    <row r="2901" spans="4:4" x14ac:dyDescent="0.25">
      <c r="D2901" s="190"/>
    </row>
    <row r="2902" spans="4:4" x14ac:dyDescent="0.25">
      <c r="D2902" s="190"/>
    </row>
    <row r="2903" spans="4:4" x14ac:dyDescent="0.25">
      <c r="D2903" s="190"/>
    </row>
    <row r="2904" spans="4:4" x14ac:dyDescent="0.25">
      <c r="D2904" s="190"/>
    </row>
    <row r="2905" spans="4:4" x14ac:dyDescent="0.25">
      <c r="D2905" s="190"/>
    </row>
    <row r="2906" spans="4:4" x14ac:dyDescent="0.25">
      <c r="D2906" s="190"/>
    </row>
    <row r="2907" spans="4:4" x14ac:dyDescent="0.25">
      <c r="D2907" s="190"/>
    </row>
    <row r="2908" spans="4:4" x14ac:dyDescent="0.25">
      <c r="D2908" s="190"/>
    </row>
    <row r="2909" spans="4:4" x14ac:dyDescent="0.25">
      <c r="D2909" s="190"/>
    </row>
    <row r="2910" spans="4:4" x14ac:dyDescent="0.25">
      <c r="D2910" s="190"/>
    </row>
    <row r="2911" spans="4:4" x14ac:dyDescent="0.25">
      <c r="D2911" s="190"/>
    </row>
    <row r="2912" spans="4:4" x14ac:dyDescent="0.25">
      <c r="D2912" s="190"/>
    </row>
    <row r="2913" spans="4:4" x14ac:dyDescent="0.25">
      <c r="D2913" s="190"/>
    </row>
    <row r="2914" spans="4:4" x14ac:dyDescent="0.25">
      <c r="D2914" s="190"/>
    </row>
    <row r="2915" spans="4:4" x14ac:dyDescent="0.25">
      <c r="D2915" s="190"/>
    </row>
    <row r="2916" spans="4:4" x14ac:dyDescent="0.25">
      <c r="D2916" s="190"/>
    </row>
    <row r="2917" spans="4:4" x14ac:dyDescent="0.25">
      <c r="D2917" s="190"/>
    </row>
    <row r="2918" spans="4:4" x14ac:dyDescent="0.25">
      <c r="D2918" s="190"/>
    </row>
    <row r="2919" spans="4:4" x14ac:dyDescent="0.25">
      <c r="D2919" s="190"/>
    </row>
    <row r="2920" spans="4:4" x14ac:dyDescent="0.25">
      <c r="D2920" s="190"/>
    </row>
    <row r="2921" spans="4:4" x14ac:dyDescent="0.25">
      <c r="D2921" s="190"/>
    </row>
    <row r="2922" spans="4:4" x14ac:dyDescent="0.25">
      <c r="D2922" s="190"/>
    </row>
    <row r="2923" spans="4:4" x14ac:dyDescent="0.25">
      <c r="D2923" s="190"/>
    </row>
    <row r="2924" spans="4:4" x14ac:dyDescent="0.25">
      <c r="D2924" s="190"/>
    </row>
    <row r="2925" spans="4:4" x14ac:dyDescent="0.25">
      <c r="D2925" s="190"/>
    </row>
    <row r="2926" spans="4:4" x14ac:dyDescent="0.25">
      <c r="D2926" s="190"/>
    </row>
    <row r="2927" spans="4:4" x14ac:dyDescent="0.25">
      <c r="D2927" s="190"/>
    </row>
    <row r="2928" spans="4:4" x14ac:dyDescent="0.25">
      <c r="D2928" s="190"/>
    </row>
    <row r="2929" spans="4:4" x14ac:dyDescent="0.25">
      <c r="D2929" s="190"/>
    </row>
    <row r="2930" spans="4:4" x14ac:dyDescent="0.25">
      <c r="D2930" s="190"/>
    </row>
    <row r="2931" spans="4:4" x14ac:dyDescent="0.25">
      <c r="D2931" s="190"/>
    </row>
    <row r="2932" spans="4:4" x14ac:dyDescent="0.25">
      <c r="D2932" s="190"/>
    </row>
    <row r="2933" spans="4:4" x14ac:dyDescent="0.25">
      <c r="D2933" s="190"/>
    </row>
    <row r="2934" spans="4:4" x14ac:dyDescent="0.25">
      <c r="D2934" s="190"/>
    </row>
    <row r="2935" spans="4:4" x14ac:dyDescent="0.25">
      <c r="D2935" s="190"/>
    </row>
    <row r="2936" spans="4:4" x14ac:dyDescent="0.25">
      <c r="D2936" s="190"/>
    </row>
    <row r="2937" spans="4:4" x14ac:dyDescent="0.25">
      <c r="D2937" s="190"/>
    </row>
    <row r="2938" spans="4:4" x14ac:dyDescent="0.25">
      <c r="D2938" s="190"/>
    </row>
    <row r="2939" spans="4:4" x14ac:dyDescent="0.25">
      <c r="D2939" s="190"/>
    </row>
    <row r="2940" spans="4:4" x14ac:dyDescent="0.25">
      <c r="D2940" s="190"/>
    </row>
    <row r="2941" spans="4:4" x14ac:dyDescent="0.25">
      <c r="D2941" s="190"/>
    </row>
    <row r="2942" spans="4:4" x14ac:dyDescent="0.25">
      <c r="D2942" s="190"/>
    </row>
    <row r="2943" spans="4:4" x14ac:dyDescent="0.25">
      <c r="D2943" s="190"/>
    </row>
    <row r="2944" spans="4:4" x14ac:dyDescent="0.25">
      <c r="D2944" s="190"/>
    </row>
    <row r="2945" spans="4:4" x14ac:dyDescent="0.25">
      <c r="D2945" s="190"/>
    </row>
    <row r="2946" spans="4:4" x14ac:dyDescent="0.25">
      <c r="D2946" s="190"/>
    </row>
    <row r="2947" spans="4:4" x14ac:dyDescent="0.25">
      <c r="D2947" s="190"/>
    </row>
    <row r="2948" spans="4:4" x14ac:dyDescent="0.25">
      <c r="D2948" s="190"/>
    </row>
    <row r="2949" spans="4:4" x14ac:dyDescent="0.25">
      <c r="D2949" s="190"/>
    </row>
    <row r="2950" spans="4:4" x14ac:dyDescent="0.25">
      <c r="D2950" s="190"/>
    </row>
    <row r="2951" spans="4:4" x14ac:dyDescent="0.25">
      <c r="D2951" s="190"/>
    </row>
    <row r="2952" spans="4:4" x14ac:dyDescent="0.25">
      <c r="D2952" s="190"/>
    </row>
    <row r="2953" spans="4:4" x14ac:dyDescent="0.25">
      <c r="D2953" s="190"/>
    </row>
    <row r="2954" spans="4:4" x14ac:dyDescent="0.25">
      <c r="D2954" s="190"/>
    </row>
    <row r="2955" spans="4:4" x14ac:dyDescent="0.25">
      <c r="D2955" s="190"/>
    </row>
    <row r="2956" spans="4:4" x14ac:dyDescent="0.25">
      <c r="D2956" s="190"/>
    </row>
    <row r="2957" spans="4:4" x14ac:dyDescent="0.25">
      <c r="D2957" s="190"/>
    </row>
    <row r="2958" spans="4:4" x14ac:dyDescent="0.25">
      <c r="D2958" s="190"/>
    </row>
    <row r="2959" spans="4:4" x14ac:dyDescent="0.25">
      <c r="D2959" s="190"/>
    </row>
    <row r="2960" spans="4:4" x14ac:dyDescent="0.25">
      <c r="D2960" s="190"/>
    </row>
    <row r="2961" spans="4:4" x14ac:dyDescent="0.25">
      <c r="D2961" s="190"/>
    </row>
    <row r="2962" spans="4:4" x14ac:dyDescent="0.25">
      <c r="D2962" s="190"/>
    </row>
    <row r="2963" spans="4:4" x14ac:dyDescent="0.25">
      <c r="D2963" s="190"/>
    </row>
    <row r="2964" spans="4:4" x14ac:dyDescent="0.25">
      <c r="D2964" s="190"/>
    </row>
    <row r="2965" spans="4:4" x14ac:dyDescent="0.25">
      <c r="D2965" s="190"/>
    </row>
    <row r="2966" spans="4:4" x14ac:dyDescent="0.25">
      <c r="D2966" s="190"/>
    </row>
    <row r="2967" spans="4:4" x14ac:dyDescent="0.25">
      <c r="D2967" s="190"/>
    </row>
    <row r="2968" spans="4:4" x14ac:dyDescent="0.25">
      <c r="D2968" s="190"/>
    </row>
    <row r="2969" spans="4:4" x14ac:dyDescent="0.25">
      <c r="D2969" s="190"/>
    </row>
    <row r="2970" spans="4:4" x14ac:dyDescent="0.25">
      <c r="D2970" s="190"/>
    </row>
    <row r="2971" spans="4:4" x14ac:dyDescent="0.25">
      <c r="D2971" s="190"/>
    </row>
    <row r="2972" spans="4:4" x14ac:dyDescent="0.25">
      <c r="D2972" s="190"/>
    </row>
    <row r="2973" spans="4:4" x14ac:dyDescent="0.25">
      <c r="D2973" s="190"/>
    </row>
    <row r="2974" spans="4:4" x14ac:dyDescent="0.25">
      <c r="D2974" s="190"/>
    </row>
    <row r="2975" spans="4:4" x14ac:dyDescent="0.25">
      <c r="D2975" s="190"/>
    </row>
    <row r="2976" spans="4:4" x14ac:dyDescent="0.25">
      <c r="D2976" s="190"/>
    </row>
    <row r="2977" spans="4:4" x14ac:dyDescent="0.25">
      <c r="D2977" s="190"/>
    </row>
    <row r="2978" spans="4:4" x14ac:dyDescent="0.25">
      <c r="D2978" s="190"/>
    </row>
    <row r="2979" spans="4:4" x14ac:dyDescent="0.25">
      <c r="D2979" s="190"/>
    </row>
    <row r="2980" spans="4:4" x14ac:dyDescent="0.25">
      <c r="D2980" s="190"/>
    </row>
    <row r="2981" spans="4:4" x14ac:dyDescent="0.25">
      <c r="D2981" s="190"/>
    </row>
    <row r="2982" spans="4:4" x14ac:dyDescent="0.25">
      <c r="D2982" s="190"/>
    </row>
    <row r="2983" spans="4:4" x14ac:dyDescent="0.25">
      <c r="D2983" s="190"/>
    </row>
    <row r="2984" spans="4:4" x14ac:dyDescent="0.25">
      <c r="D2984" s="190"/>
    </row>
    <row r="2985" spans="4:4" x14ac:dyDescent="0.25">
      <c r="D2985" s="190"/>
    </row>
    <row r="2986" spans="4:4" x14ac:dyDescent="0.25">
      <c r="D2986" s="190"/>
    </row>
    <row r="2987" spans="4:4" x14ac:dyDescent="0.25">
      <c r="D2987" s="190"/>
    </row>
    <row r="2988" spans="4:4" x14ac:dyDescent="0.25">
      <c r="D2988" s="190"/>
    </row>
    <row r="2989" spans="4:4" x14ac:dyDescent="0.25">
      <c r="D2989" s="190"/>
    </row>
    <row r="2990" spans="4:4" x14ac:dyDescent="0.25">
      <c r="D2990" s="190"/>
    </row>
    <row r="2991" spans="4:4" x14ac:dyDescent="0.25">
      <c r="D2991" s="190"/>
    </row>
    <row r="2992" spans="4:4" x14ac:dyDescent="0.25">
      <c r="D2992" s="190"/>
    </row>
    <row r="2993" spans="4:4" x14ac:dyDescent="0.25">
      <c r="D2993" s="190"/>
    </row>
    <row r="2994" spans="4:4" x14ac:dyDescent="0.25">
      <c r="D2994" s="190"/>
    </row>
    <row r="2995" spans="4:4" x14ac:dyDescent="0.25">
      <c r="D2995" s="190"/>
    </row>
    <row r="2996" spans="4:4" x14ac:dyDescent="0.25">
      <c r="D2996" s="190"/>
    </row>
    <row r="2997" spans="4:4" x14ac:dyDescent="0.25">
      <c r="D2997" s="190"/>
    </row>
    <row r="2998" spans="4:4" x14ac:dyDescent="0.25">
      <c r="D2998" s="190"/>
    </row>
    <row r="2999" spans="4:4" x14ac:dyDescent="0.25">
      <c r="D2999" s="190"/>
    </row>
    <row r="3000" spans="4:4" x14ac:dyDescent="0.25">
      <c r="D3000" s="190"/>
    </row>
    <row r="3001" spans="4:4" x14ac:dyDescent="0.25">
      <c r="D3001" s="190"/>
    </row>
    <row r="3002" spans="4:4" x14ac:dyDescent="0.25">
      <c r="D3002" s="190"/>
    </row>
    <row r="3003" spans="4:4" x14ac:dyDescent="0.25">
      <c r="D3003" s="190"/>
    </row>
    <row r="3004" spans="4:4" x14ac:dyDescent="0.25">
      <c r="D3004" s="190"/>
    </row>
    <row r="3005" spans="4:4" x14ac:dyDescent="0.25">
      <c r="D3005" s="190"/>
    </row>
    <row r="3006" spans="4:4" x14ac:dyDescent="0.25">
      <c r="D3006" s="190"/>
    </row>
    <row r="3007" spans="4:4" x14ac:dyDescent="0.25">
      <c r="D3007" s="190"/>
    </row>
    <row r="3008" spans="4:4" x14ac:dyDescent="0.25">
      <c r="D3008" s="190"/>
    </row>
    <row r="3009" spans="4:4" x14ac:dyDescent="0.25">
      <c r="D3009" s="190"/>
    </row>
    <row r="3010" spans="4:4" x14ac:dyDescent="0.25">
      <c r="D3010" s="190"/>
    </row>
    <row r="3011" spans="4:4" x14ac:dyDescent="0.25">
      <c r="D3011" s="190"/>
    </row>
    <row r="3012" spans="4:4" x14ac:dyDescent="0.25">
      <c r="D3012" s="190"/>
    </row>
    <row r="3013" spans="4:4" x14ac:dyDescent="0.25">
      <c r="D3013" s="190"/>
    </row>
    <row r="3014" spans="4:4" x14ac:dyDescent="0.25">
      <c r="D3014" s="190"/>
    </row>
    <row r="3015" spans="4:4" x14ac:dyDescent="0.25">
      <c r="D3015" s="190"/>
    </row>
    <row r="3016" spans="4:4" x14ac:dyDescent="0.25">
      <c r="D3016" s="190"/>
    </row>
    <row r="3017" spans="4:4" x14ac:dyDescent="0.25">
      <c r="D3017" s="190"/>
    </row>
    <row r="3018" spans="4:4" x14ac:dyDescent="0.25">
      <c r="D3018" s="190"/>
    </row>
    <row r="3019" spans="4:4" x14ac:dyDescent="0.25">
      <c r="D3019" s="190"/>
    </row>
    <row r="3020" spans="4:4" x14ac:dyDescent="0.25">
      <c r="D3020" s="190"/>
    </row>
    <row r="3021" spans="4:4" x14ac:dyDescent="0.25">
      <c r="D3021" s="190"/>
    </row>
    <row r="3022" spans="4:4" x14ac:dyDescent="0.25">
      <c r="D3022" s="190"/>
    </row>
    <row r="3023" spans="4:4" x14ac:dyDescent="0.25">
      <c r="D3023" s="190"/>
    </row>
    <row r="3024" spans="4:4" x14ac:dyDescent="0.25">
      <c r="D3024" s="190"/>
    </row>
    <row r="3025" spans="4:4" x14ac:dyDescent="0.25">
      <c r="D3025" s="190"/>
    </row>
    <row r="3026" spans="4:4" x14ac:dyDescent="0.25">
      <c r="D3026" s="190"/>
    </row>
    <row r="3027" spans="4:4" x14ac:dyDescent="0.25">
      <c r="D3027" s="190"/>
    </row>
    <row r="3028" spans="4:4" x14ac:dyDescent="0.25">
      <c r="D3028" s="190"/>
    </row>
    <row r="3029" spans="4:4" x14ac:dyDescent="0.25">
      <c r="D3029" s="190"/>
    </row>
    <row r="3030" spans="4:4" x14ac:dyDescent="0.25">
      <c r="D3030" s="190"/>
    </row>
    <row r="3031" spans="4:4" x14ac:dyDescent="0.25">
      <c r="D3031" s="190"/>
    </row>
    <row r="3032" spans="4:4" x14ac:dyDescent="0.25">
      <c r="D3032" s="190"/>
    </row>
    <row r="3033" spans="4:4" x14ac:dyDescent="0.25">
      <c r="D3033" s="190"/>
    </row>
    <row r="3034" spans="4:4" x14ac:dyDescent="0.25">
      <c r="D3034" s="190"/>
    </row>
    <row r="3035" spans="4:4" x14ac:dyDescent="0.25">
      <c r="D3035" s="190"/>
    </row>
    <row r="3036" spans="4:4" x14ac:dyDescent="0.25">
      <c r="D3036" s="190"/>
    </row>
    <row r="3037" spans="4:4" x14ac:dyDescent="0.25">
      <c r="D3037" s="190"/>
    </row>
    <row r="3038" spans="4:4" x14ac:dyDescent="0.25">
      <c r="D3038" s="190"/>
    </row>
    <row r="3039" spans="4:4" x14ac:dyDescent="0.25">
      <c r="D3039" s="190"/>
    </row>
    <row r="3040" spans="4:4" x14ac:dyDescent="0.25">
      <c r="D3040" s="190"/>
    </row>
    <row r="3041" spans="4:4" x14ac:dyDescent="0.25">
      <c r="D3041" s="190"/>
    </row>
    <row r="3042" spans="4:4" x14ac:dyDescent="0.25">
      <c r="D3042" s="190"/>
    </row>
    <row r="3043" spans="4:4" x14ac:dyDescent="0.25">
      <c r="D3043" s="190"/>
    </row>
    <row r="3044" spans="4:4" x14ac:dyDescent="0.25">
      <c r="D3044" s="190"/>
    </row>
    <row r="3045" spans="4:4" x14ac:dyDescent="0.25">
      <c r="D3045" s="190"/>
    </row>
    <row r="3046" spans="4:4" x14ac:dyDescent="0.25">
      <c r="D3046" s="190"/>
    </row>
    <row r="3047" spans="4:4" x14ac:dyDescent="0.25">
      <c r="D3047" s="190"/>
    </row>
    <row r="3048" spans="4:4" x14ac:dyDescent="0.25">
      <c r="D3048" s="190"/>
    </row>
    <row r="3049" spans="4:4" x14ac:dyDescent="0.25">
      <c r="D3049" s="190"/>
    </row>
    <row r="3050" spans="4:4" x14ac:dyDescent="0.25">
      <c r="D3050" s="190"/>
    </row>
    <row r="3051" spans="4:4" x14ac:dyDescent="0.25">
      <c r="D3051" s="190"/>
    </row>
    <row r="3052" spans="4:4" x14ac:dyDescent="0.25">
      <c r="D3052" s="190"/>
    </row>
    <row r="3053" spans="4:4" x14ac:dyDescent="0.25">
      <c r="D3053" s="190"/>
    </row>
    <row r="3054" spans="4:4" x14ac:dyDescent="0.25">
      <c r="D3054" s="190"/>
    </row>
    <row r="3055" spans="4:4" x14ac:dyDescent="0.25">
      <c r="D3055" s="190"/>
    </row>
    <row r="3056" spans="4:4" x14ac:dyDescent="0.25">
      <c r="D3056" s="190"/>
    </row>
    <row r="3057" spans="4:4" x14ac:dyDescent="0.25">
      <c r="D3057" s="190"/>
    </row>
    <row r="3058" spans="4:4" x14ac:dyDescent="0.25">
      <c r="D3058" s="190"/>
    </row>
    <row r="3059" spans="4:4" x14ac:dyDescent="0.25">
      <c r="D3059" s="190"/>
    </row>
    <row r="3060" spans="4:4" x14ac:dyDescent="0.25">
      <c r="D3060" s="190"/>
    </row>
    <row r="3061" spans="4:4" x14ac:dyDescent="0.25">
      <c r="D3061" s="190"/>
    </row>
    <row r="3062" spans="4:4" x14ac:dyDescent="0.25">
      <c r="D3062" s="190"/>
    </row>
    <row r="3063" spans="4:4" x14ac:dyDescent="0.25">
      <c r="D3063" s="190"/>
    </row>
    <row r="3064" spans="4:4" x14ac:dyDescent="0.25">
      <c r="D3064" s="190"/>
    </row>
    <row r="3065" spans="4:4" x14ac:dyDescent="0.25">
      <c r="D3065" s="190"/>
    </row>
    <row r="3066" spans="4:4" x14ac:dyDescent="0.25">
      <c r="D3066" s="190"/>
    </row>
    <row r="3067" spans="4:4" x14ac:dyDescent="0.25">
      <c r="D3067" s="190"/>
    </row>
    <row r="3068" spans="4:4" x14ac:dyDescent="0.25">
      <c r="D3068" s="190"/>
    </row>
    <row r="3069" spans="4:4" x14ac:dyDescent="0.25">
      <c r="D3069" s="190"/>
    </row>
    <row r="3070" spans="4:4" x14ac:dyDescent="0.25">
      <c r="D3070" s="190"/>
    </row>
    <row r="3071" spans="4:4" x14ac:dyDescent="0.25">
      <c r="D3071" s="190"/>
    </row>
    <row r="3072" spans="4:4" x14ac:dyDescent="0.25">
      <c r="D3072" s="190"/>
    </row>
    <row r="3073" spans="4:4" x14ac:dyDescent="0.25">
      <c r="D3073" s="190"/>
    </row>
    <row r="3074" spans="4:4" x14ac:dyDescent="0.25">
      <c r="D3074" s="190"/>
    </row>
    <row r="3075" spans="4:4" x14ac:dyDescent="0.25">
      <c r="D3075" s="190"/>
    </row>
    <row r="3076" spans="4:4" x14ac:dyDescent="0.25">
      <c r="D3076" s="190"/>
    </row>
    <row r="3077" spans="4:4" x14ac:dyDescent="0.25">
      <c r="D3077" s="190"/>
    </row>
    <row r="3078" spans="4:4" x14ac:dyDescent="0.25">
      <c r="D3078" s="190"/>
    </row>
    <row r="3079" spans="4:4" x14ac:dyDescent="0.25">
      <c r="D3079" s="190"/>
    </row>
    <row r="3080" spans="4:4" x14ac:dyDescent="0.25">
      <c r="D3080" s="190"/>
    </row>
    <row r="3081" spans="4:4" x14ac:dyDescent="0.25">
      <c r="D3081" s="190"/>
    </row>
    <row r="3082" spans="4:4" x14ac:dyDescent="0.25">
      <c r="D3082" s="190"/>
    </row>
    <row r="3083" spans="4:4" x14ac:dyDescent="0.25">
      <c r="D3083" s="190"/>
    </row>
    <row r="3084" spans="4:4" x14ac:dyDescent="0.25">
      <c r="D3084" s="190"/>
    </row>
    <row r="3085" spans="4:4" x14ac:dyDescent="0.25">
      <c r="D3085" s="190"/>
    </row>
    <row r="3086" spans="4:4" x14ac:dyDescent="0.25">
      <c r="D3086" s="190"/>
    </row>
    <row r="3087" spans="4:4" x14ac:dyDescent="0.25">
      <c r="D3087" s="190"/>
    </row>
    <row r="3088" spans="4:4" x14ac:dyDescent="0.25">
      <c r="D3088" s="190"/>
    </row>
    <row r="3089" spans="4:4" x14ac:dyDescent="0.25">
      <c r="D3089" s="190"/>
    </row>
    <row r="3090" spans="4:4" x14ac:dyDescent="0.25">
      <c r="D3090" s="190"/>
    </row>
    <row r="3091" spans="4:4" x14ac:dyDescent="0.25">
      <c r="D3091" s="190"/>
    </row>
    <row r="3092" spans="4:4" x14ac:dyDescent="0.25">
      <c r="D3092" s="190"/>
    </row>
    <row r="3093" spans="4:4" x14ac:dyDescent="0.25">
      <c r="D3093" s="190"/>
    </row>
    <row r="3094" spans="4:4" x14ac:dyDescent="0.25">
      <c r="D3094" s="190"/>
    </row>
    <row r="3095" spans="4:4" x14ac:dyDescent="0.25">
      <c r="D3095" s="190"/>
    </row>
    <row r="3096" spans="4:4" x14ac:dyDescent="0.25">
      <c r="D3096" s="190"/>
    </row>
    <row r="3097" spans="4:4" x14ac:dyDescent="0.25">
      <c r="D3097" s="190"/>
    </row>
    <row r="3098" spans="4:4" x14ac:dyDescent="0.25">
      <c r="D3098" s="190"/>
    </row>
    <row r="3099" spans="4:4" x14ac:dyDescent="0.25">
      <c r="D3099" s="190"/>
    </row>
    <row r="3100" spans="4:4" x14ac:dyDescent="0.25">
      <c r="D3100" s="190"/>
    </row>
    <row r="3101" spans="4:4" x14ac:dyDescent="0.25">
      <c r="D3101" s="190"/>
    </row>
    <row r="3102" spans="4:4" x14ac:dyDescent="0.25">
      <c r="D3102" s="190"/>
    </row>
    <row r="3103" spans="4:4" x14ac:dyDescent="0.25">
      <c r="D3103" s="190"/>
    </row>
    <row r="3104" spans="4:4" x14ac:dyDescent="0.25">
      <c r="D3104" s="190"/>
    </row>
    <row r="3105" spans="4:4" x14ac:dyDescent="0.25">
      <c r="D3105" s="190"/>
    </row>
    <row r="3106" spans="4:4" x14ac:dyDescent="0.25">
      <c r="D3106" s="190"/>
    </row>
    <row r="3107" spans="4:4" x14ac:dyDescent="0.25">
      <c r="D3107" s="190"/>
    </row>
    <row r="3108" spans="4:4" x14ac:dyDescent="0.25">
      <c r="D3108" s="190"/>
    </row>
    <row r="3109" spans="4:4" x14ac:dyDescent="0.25">
      <c r="D3109" s="190"/>
    </row>
    <row r="3110" spans="4:4" x14ac:dyDescent="0.25">
      <c r="D3110" s="190"/>
    </row>
    <row r="3111" spans="4:4" x14ac:dyDescent="0.25">
      <c r="D3111" s="190"/>
    </row>
    <row r="3112" spans="4:4" x14ac:dyDescent="0.25">
      <c r="D3112" s="190"/>
    </row>
    <row r="3113" spans="4:4" x14ac:dyDescent="0.25">
      <c r="D3113" s="190"/>
    </row>
    <row r="3114" spans="4:4" x14ac:dyDescent="0.25">
      <c r="D3114" s="190"/>
    </row>
    <row r="3115" spans="4:4" x14ac:dyDescent="0.25">
      <c r="D3115" s="190"/>
    </row>
    <row r="3116" spans="4:4" x14ac:dyDescent="0.25">
      <c r="D3116" s="190"/>
    </row>
    <row r="3117" spans="4:4" x14ac:dyDescent="0.25">
      <c r="D3117" s="190"/>
    </row>
    <row r="3118" spans="4:4" x14ac:dyDescent="0.25">
      <c r="D3118" s="190"/>
    </row>
    <row r="3119" spans="4:4" x14ac:dyDescent="0.25">
      <c r="D3119" s="190"/>
    </row>
    <row r="3120" spans="4:4" x14ac:dyDescent="0.25">
      <c r="D3120" s="190"/>
    </row>
    <row r="3121" spans="4:4" x14ac:dyDescent="0.25">
      <c r="D3121" s="190"/>
    </row>
    <row r="3122" spans="4:4" x14ac:dyDescent="0.25">
      <c r="D3122" s="190"/>
    </row>
    <row r="3123" spans="4:4" x14ac:dyDescent="0.25">
      <c r="D3123" s="190"/>
    </row>
    <row r="3124" spans="4:4" x14ac:dyDescent="0.25">
      <c r="D3124" s="190"/>
    </row>
    <row r="3125" spans="4:4" x14ac:dyDescent="0.25">
      <c r="D3125" s="190"/>
    </row>
    <row r="3126" spans="4:4" x14ac:dyDescent="0.25">
      <c r="D3126" s="190"/>
    </row>
    <row r="3127" spans="4:4" x14ac:dyDescent="0.25">
      <c r="D3127" s="190"/>
    </row>
    <row r="3128" spans="4:4" x14ac:dyDescent="0.25">
      <c r="D3128" s="190"/>
    </row>
    <row r="3129" spans="4:4" x14ac:dyDescent="0.25">
      <c r="D3129" s="190"/>
    </row>
    <row r="3130" spans="4:4" x14ac:dyDescent="0.25">
      <c r="D3130" s="190"/>
    </row>
    <row r="3131" spans="4:4" x14ac:dyDescent="0.25">
      <c r="D3131" s="190"/>
    </row>
    <row r="3132" spans="4:4" x14ac:dyDescent="0.25">
      <c r="D3132" s="190"/>
    </row>
    <row r="3133" spans="4:4" x14ac:dyDescent="0.25">
      <c r="D3133" s="190"/>
    </row>
    <row r="3134" spans="4:4" x14ac:dyDescent="0.25">
      <c r="D3134" s="190"/>
    </row>
    <row r="3135" spans="4:4" x14ac:dyDescent="0.25">
      <c r="D3135" s="190"/>
    </row>
    <row r="3136" spans="4:4" x14ac:dyDescent="0.25">
      <c r="D3136" s="190"/>
    </row>
    <row r="3137" spans="4:4" x14ac:dyDescent="0.25">
      <c r="D3137" s="190"/>
    </row>
    <row r="3138" spans="4:4" x14ac:dyDescent="0.25">
      <c r="D3138" s="190"/>
    </row>
    <row r="3139" spans="4:4" x14ac:dyDescent="0.25">
      <c r="D3139" s="190"/>
    </row>
    <row r="3140" spans="4:4" x14ac:dyDescent="0.25">
      <c r="D3140" s="190"/>
    </row>
    <row r="3141" spans="4:4" x14ac:dyDescent="0.25">
      <c r="D3141" s="190"/>
    </row>
    <row r="3142" spans="4:4" x14ac:dyDescent="0.25">
      <c r="D3142" s="190"/>
    </row>
    <row r="3143" spans="4:4" x14ac:dyDescent="0.25">
      <c r="D3143" s="190"/>
    </row>
    <row r="3144" spans="4:4" x14ac:dyDescent="0.25">
      <c r="D3144" s="190"/>
    </row>
    <row r="3145" spans="4:4" x14ac:dyDescent="0.25">
      <c r="D3145" s="190"/>
    </row>
    <row r="3146" spans="4:4" x14ac:dyDescent="0.25">
      <c r="D3146" s="190"/>
    </row>
    <row r="3147" spans="4:4" x14ac:dyDescent="0.25">
      <c r="D3147" s="190"/>
    </row>
    <row r="3148" spans="4:4" x14ac:dyDescent="0.25">
      <c r="D3148" s="190"/>
    </row>
    <row r="3149" spans="4:4" x14ac:dyDescent="0.25">
      <c r="D3149" s="190"/>
    </row>
    <row r="3150" spans="4:4" x14ac:dyDescent="0.25">
      <c r="D3150" s="190"/>
    </row>
    <row r="3151" spans="4:4" x14ac:dyDescent="0.25">
      <c r="D3151" s="190"/>
    </row>
    <row r="3152" spans="4:4" x14ac:dyDescent="0.25">
      <c r="D3152" s="190"/>
    </row>
    <row r="3153" spans="4:4" x14ac:dyDescent="0.25">
      <c r="D3153" s="190"/>
    </row>
    <row r="3154" spans="4:4" x14ac:dyDescent="0.25">
      <c r="D3154" s="190"/>
    </row>
    <row r="3155" spans="4:4" x14ac:dyDescent="0.25">
      <c r="D3155" s="190"/>
    </row>
    <row r="3156" spans="4:4" x14ac:dyDescent="0.25">
      <c r="D3156" s="190"/>
    </row>
    <row r="3157" spans="4:4" x14ac:dyDescent="0.25">
      <c r="D3157" s="190"/>
    </row>
    <row r="3158" spans="4:4" x14ac:dyDescent="0.25">
      <c r="D3158" s="190"/>
    </row>
    <row r="3159" spans="4:4" x14ac:dyDescent="0.25">
      <c r="D3159" s="190"/>
    </row>
    <row r="3160" spans="4:4" x14ac:dyDescent="0.25">
      <c r="D3160" s="190"/>
    </row>
    <row r="3161" spans="4:4" x14ac:dyDescent="0.25">
      <c r="D3161" s="190"/>
    </row>
    <row r="3162" spans="4:4" x14ac:dyDescent="0.25">
      <c r="D3162" s="190"/>
    </row>
    <row r="3163" spans="4:4" x14ac:dyDescent="0.25">
      <c r="D3163" s="190"/>
    </row>
    <row r="3164" spans="4:4" x14ac:dyDescent="0.25">
      <c r="D3164" s="190"/>
    </row>
    <row r="3165" spans="4:4" x14ac:dyDescent="0.25">
      <c r="D3165" s="190"/>
    </row>
    <row r="3166" spans="4:4" x14ac:dyDescent="0.25">
      <c r="D3166" s="190"/>
    </row>
    <row r="3167" spans="4:4" x14ac:dyDescent="0.25">
      <c r="D3167" s="190"/>
    </row>
    <row r="3168" spans="4:4" x14ac:dyDescent="0.25">
      <c r="D3168" s="190"/>
    </row>
    <row r="3169" spans="4:4" x14ac:dyDescent="0.25">
      <c r="D3169" s="190"/>
    </row>
    <row r="3170" spans="4:4" x14ac:dyDescent="0.25">
      <c r="D3170" s="190"/>
    </row>
    <row r="3171" spans="4:4" x14ac:dyDescent="0.25">
      <c r="D3171" s="190"/>
    </row>
    <row r="3172" spans="4:4" x14ac:dyDescent="0.25">
      <c r="D3172" s="190"/>
    </row>
    <row r="3173" spans="4:4" x14ac:dyDescent="0.25">
      <c r="D3173" s="190"/>
    </row>
    <row r="3174" spans="4:4" x14ac:dyDescent="0.25">
      <c r="D3174" s="190"/>
    </row>
    <row r="3175" spans="4:4" x14ac:dyDescent="0.25">
      <c r="D3175" s="190"/>
    </row>
    <row r="3176" spans="4:4" x14ac:dyDescent="0.25">
      <c r="D3176" s="190"/>
    </row>
    <row r="3177" spans="4:4" x14ac:dyDescent="0.25">
      <c r="D3177" s="190"/>
    </row>
    <row r="3178" spans="4:4" x14ac:dyDescent="0.25">
      <c r="D3178" s="190"/>
    </row>
    <row r="3179" spans="4:4" x14ac:dyDescent="0.25">
      <c r="D3179" s="190"/>
    </row>
    <row r="3180" spans="4:4" x14ac:dyDescent="0.25">
      <c r="D3180" s="190"/>
    </row>
    <row r="3181" spans="4:4" x14ac:dyDescent="0.25">
      <c r="D3181" s="190"/>
    </row>
    <row r="3182" spans="4:4" x14ac:dyDescent="0.25">
      <c r="D3182" s="190"/>
    </row>
    <row r="3183" spans="4:4" x14ac:dyDescent="0.25">
      <c r="D3183" s="190"/>
    </row>
    <row r="3184" spans="4:4" x14ac:dyDescent="0.25">
      <c r="D3184" s="190"/>
    </row>
    <row r="3185" spans="4:4" x14ac:dyDescent="0.25">
      <c r="D3185" s="190"/>
    </row>
    <row r="3186" spans="4:4" x14ac:dyDescent="0.25">
      <c r="D3186" s="190"/>
    </row>
    <row r="3187" spans="4:4" x14ac:dyDescent="0.25">
      <c r="D3187" s="190"/>
    </row>
    <row r="3188" spans="4:4" x14ac:dyDescent="0.25">
      <c r="D3188" s="190"/>
    </row>
    <row r="3189" spans="4:4" x14ac:dyDescent="0.25">
      <c r="D3189" s="190"/>
    </row>
    <row r="3190" spans="4:4" x14ac:dyDescent="0.25">
      <c r="D3190" s="190"/>
    </row>
    <row r="3191" spans="4:4" x14ac:dyDescent="0.25">
      <c r="D3191" s="190"/>
    </row>
    <row r="3192" spans="4:4" x14ac:dyDescent="0.25">
      <c r="D3192" s="190"/>
    </row>
    <row r="3193" spans="4:4" x14ac:dyDescent="0.25">
      <c r="D3193" s="190"/>
    </row>
    <row r="3194" spans="4:4" x14ac:dyDescent="0.25">
      <c r="D3194" s="190"/>
    </row>
    <row r="3195" spans="4:4" x14ac:dyDescent="0.25">
      <c r="D3195" s="190"/>
    </row>
    <row r="3196" spans="4:4" x14ac:dyDescent="0.25">
      <c r="D3196" s="190"/>
    </row>
    <row r="3197" spans="4:4" x14ac:dyDescent="0.25">
      <c r="D3197" s="190"/>
    </row>
    <row r="3198" spans="4:4" x14ac:dyDescent="0.25">
      <c r="D3198" s="190"/>
    </row>
    <row r="3199" spans="4:4" x14ac:dyDescent="0.25">
      <c r="D3199" s="190"/>
    </row>
    <row r="3200" spans="4:4" x14ac:dyDescent="0.25">
      <c r="D3200" s="190"/>
    </row>
    <row r="3201" spans="4:4" x14ac:dyDescent="0.25">
      <c r="D3201" s="190"/>
    </row>
    <row r="3202" spans="4:4" x14ac:dyDescent="0.25">
      <c r="D3202" s="190"/>
    </row>
    <row r="3203" spans="4:4" x14ac:dyDescent="0.25">
      <c r="D3203" s="190"/>
    </row>
    <row r="3204" spans="4:4" x14ac:dyDescent="0.25">
      <c r="D3204" s="190"/>
    </row>
    <row r="3205" spans="4:4" x14ac:dyDescent="0.25">
      <c r="D3205" s="190"/>
    </row>
    <row r="3206" spans="4:4" x14ac:dyDescent="0.25">
      <c r="D3206" s="190"/>
    </row>
    <row r="3207" spans="4:4" x14ac:dyDescent="0.25">
      <c r="D3207" s="190"/>
    </row>
    <row r="3208" spans="4:4" x14ac:dyDescent="0.25">
      <c r="D3208" s="190"/>
    </row>
    <row r="3209" spans="4:4" x14ac:dyDescent="0.25">
      <c r="D3209" s="190"/>
    </row>
    <row r="3210" spans="4:4" x14ac:dyDescent="0.25">
      <c r="D3210" s="190"/>
    </row>
    <row r="3211" spans="4:4" x14ac:dyDescent="0.25">
      <c r="D3211" s="190"/>
    </row>
    <row r="3212" spans="4:4" x14ac:dyDescent="0.25">
      <c r="D3212" s="190"/>
    </row>
    <row r="3213" spans="4:4" x14ac:dyDescent="0.25">
      <c r="D3213" s="190"/>
    </row>
    <row r="3214" spans="4:4" x14ac:dyDescent="0.25">
      <c r="D3214" s="190"/>
    </row>
    <row r="3215" spans="4:4" x14ac:dyDescent="0.25">
      <c r="D3215" s="190"/>
    </row>
    <row r="3216" spans="4:4" x14ac:dyDescent="0.25">
      <c r="D3216" s="190"/>
    </row>
    <row r="3217" spans="4:4" x14ac:dyDescent="0.25">
      <c r="D3217" s="190"/>
    </row>
    <row r="3218" spans="4:4" x14ac:dyDescent="0.25">
      <c r="D3218" s="190"/>
    </row>
    <row r="3219" spans="4:4" x14ac:dyDescent="0.25">
      <c r="D3219" s="190"/>
    </row>
    <row r="3220" spans="4:4" x14ac:dyDescent="0.25">
      <c r="D3220" s="190"/>
    </row>
    <row r="3221" spans="4:4" x14ac:dyDescent="0.25">
      <c r="D3221" s="190"/>
    </row>
    <row r="3222" spans="4:4" x14ac:dyDescent="0.25">
      <c r="D3222" s="190"/>
    </row>
    <row r="3223" spans="4:4" x14ac:dyDescent="0.25">
      <c r="D3223" s="190"/>
    </row>
    <row r="3224" spans="4:4" x14ac:dyDescent="0.25">
      <c r="D3224" s="190"/>
    </row>
    <row r="3225" spans="4:4" x14ac:dyDescent="0.25">
      <c r="D3225" s="190"/>
    </row>
    <row r="3226" spans="4:4" x14ac:dyDescent="0.25">
      <c r="D3226" s="190"/>
    </row>
    <row r="3227" spans="4:4" x14ac:dyDescent="0.25">
      <c r="D3227" s="190"/>
    </row>
    <row r="3228" spans="4:4" x14ac:dyDescent="0.25">
      <c r="D3228" s="190"/>
    </row>
    <row r="3229" spans="4:4" x14ac:dyDescent="0.25">
      <c r="D3229" s="190"/>
    </row>
    <row r="3230" spans="4:4" x14ac:dyDescent="0.25">
      <c r="D3230" s="190"/>
    </row>
    <row r="3231" spans="4:4" x14ac:dyDescent="0.25">
      <c r="D3231" s="190"/>
    </row>
    <row r="3232" spans="4:4" x14ac:dyDescent="0.25">
      <c r="D3232" s="190"/>
    </row>
    <row r="3233" spans="4:4" x14ac:dyDescent="0.25">
      <c r="D3233" s="190"/>
    </row>
    <row r="3234" spans="4:4" x14ac:dyDescent="0.25">
      <c r="D3234" s="190"/>
    </row>
    <row r="3235" spans="4:4" x14ac:dyDescent="0.25">
      <c r="D3235" s="190"/>
    </row>
    <row r="3236" spans="4:4" x14ac:dyDescent="0.25">
      <c r="D3236" s="190"/>
    </row>
    <row r="3237" spans="4:4" x14ac:dyDescent="0.25">
      <c r="D3237" s="190"/>
    </row>
    <row r="3238" spans="4:4" x14ac:dyDescent="0.25">
      <c r="D3238" s="190"/>
    </row>
    <row r="3239" spans="4:4" x14ac:dyDescent="0.25">
      <c r="D3239" s="190"/>
    </row>
    <row r="3240" spans="4:4" x14ac:dyDescent="0.25">
      <c r="D3240" s="190"/>
    </row>
    <row r="3241" spans="4:4" x14ac:dyDescent="0.25">
      <c r="D3241" s="190"/>
    </row>
    <row r="3242" spans="4:4" x14ac:dyDescent="0.25">
      <c r="D3242" s="190"/>
    </row>
    <row r="3243" spans="4:4" x14ac:dyDescent="0.25">
      <c r="D3243" s="190"/>
    </row>
    <row r="3244" spans="4:4" x14ac:dyDescent="0.25">
      <c r="D3244" s="190"/>
    </row>
    <row r="3245" spans="4:4" x14ac:dyDescent="0.25">
      <c r="D3245" s="190"/>
    </row>
    <row r="3246" spans="4:4" x14ac:dyDescent="0.25">
      <c r="D3246" s="190"/>
    </row>
    <row r="3247" spans="4:4" x14ac:dyDescent="0.25">
      <c r="D3247" s="190"/>
    </row>
    <row r="3248" spans="4:4" x14ac:dyDescent="0.25">
      <c r="D3248" s="190"/>
    </row>
    <row r="3249" spans="4:4" x14ac:dyDescent="0.25">
      <c r="D3249" s="190"/>
    </row>
    <row r="3250" spans="4:4" x14ac:dyDescent="0.25">
      <c r="D3250" s="190"/>
    </row>
    <row r="3251" spans="4:4" x14ac:dyDescent="0.25">
      <c r="D3251" s="190"/>
    </row>
    <row r="3252" spans="4:4" x14ac:dyDescent="0.25">
      <c r="D3252" s="190"/>
    </row>
    <row r="3253" spans="4:4" x14ac:dyDescent="0.25">
      <c r="D3253" s="190"/>
    </row>
    <row r="3254" spans="4:4" x14ac:dyDescent="0.25">
      <c r="D3254" s="190"/>
    </row>
    <row r="3255" spans="4:4" x14ac:dyDescent="0.25">
      <c r="D3255" s="190"/>
    </row>
    <row r="3256" spans="4:4" x14ac:dyDescent="0.25">
      <c r="D3256" s="190"/>
    </row>
    <row r="3257" spans="4:4" x14ac:dyDescent="0.25">
      <c r="D3257" s="190"/>
    </row>
    <row r="3258" spans="4:4" x14ac:dyDescent="0.25">
      <c r="D3258" s="190"/>
    </row>
    <row r="3259" spans="4:4" x14ac:dyDescent="0.25">
      <c r="D3259" s="190"/>
    </row>
    <row r="3260" spans="4:4" x14ac:dyDescent="0.25">
      <c r="D3260" s="190"/>
    </row>
    <row r="3261" spans="4:4" x14ac:dyDescent="0.25">
      <c r="D3261" s="190"/>
    </row>
    <row r="3262" spans="4:4" x14ac:dyDescent="0.25">
      <c r="D3262" s="190"/>
    </row>
    <row r="3263" spans="4:4" x14ac:dyDescent="0.25">
      <c r="D3263" s="190"/>
    </row>
    <row r="3264" spans="4:4" x14ac:dyDescent="0.25">
      <c r="D3264" s="190"/>
    </row>
    <row r="3265" spans="4:4" x14ac:dyDescent="0.25">
      <c r="D3265" s="190"/>
    </row>
    <row r="3266" spans="4:4" x14ac:dyDescent="0.25">
      <c r="D3266" s="190"/>
    </row>
    <row r="3267" spans="4:4" x14ac:dyDescent="0.25">
      <c r="D3267" s="190"/>
    </row>
    <row r="3268" spans="4:4" x14ac:dyDescent="0.25">
      <c r="D3268" s="190"/>
    </row>
    <row r="3269" spans="4:4" x14ac:dyDescent="0.25">
      <c r="D3269" s="190"/>
    </row>
    <row r="3270" spans="4:4" x14ac:dyDescent="0.25">
      <c r="D3270" s="190"/>
    </row>
    <row r="3271" spans="4:4" x14ac:dyDescent="0.25">
      <c r="D3271" s="190"/>
    </row>
    <row r="3272" spans="4:4" x14ac:dyDescent="0.25">
      <c r="D3272" s="190"/>
    </row>
    <row r="3273" spans="4:4" x14ac:dyDescent="0.25">
      <c r="D3273" s="190"/>
    </row>
    <row r="3274" spans="4:4" x14ac:dyDescent="0.25">
      <c r="D3274" s="190"/>
    </row>
    <row r="3275" spans="4:4" x14ac:dyDescent="0.25">
      <c r="D3275" s="190"/>
    </row>
    <row r="3276" spans="4:4" x14ac:dyDescent="0.25">
      <c r="D3276" s="190"/>
    </row>
    <row r="3277" spans="4:4" x14ac:dyDescent="0.25">
      <c r="D3277" s="190"/>
    </row>
    <row r="3278" spans="4:4" x14ac:dyDescent="0.25">
      <c r="D3278" s="190"/>
    </row>
    <row r="3279" spans="4:4" x14ac:dyDescent="0.25">
      <c r="D3279" s="190"/>
    </row>
    <row r="3280" spans="4:4" x14ac:dyDescent="0.25">
      <c r="D3280" s="190"/>
    </row>
    <row r="3281" spans="4:4" x14ac:dyDescent="0.25">
      <c r="D3281" s="190"/>
    </row>
    <row r="3282" spans="4:4" x14ac:dyDescent="0.25">
      <c r="D3282" s="190"/>
    </row>
    <row r="3283" spans="4:4" x14ac:dyDescent="0.25">
      <c r="D3283" s="190"/>
    </row>
    <row r="3284" spans="4:4" x14ac:dyDescent="0.25">
      <c r="D3284" s="190"/>
    </row>
    <row r="3285" spans="4:4" x14ac:dyDescent="0.25">
      <c r="D3285" s="190"/>
    </row>
    <row r="3286" spans="4:4" x14ac:dyDescent="0.25">
      <c r="D3286" s="190"/>
    </row>
    <row r="3287" spans="4:4" x14ac:dyDescent="0.25">
      <c r="D3287" s="190"/>
    </row>
    <row r="3288" spans="4:4" x14ac:dyDescent="0.25">
      <c r="D3288" s="190"/>
    </row>
    <row r="3289" spans="4:4" x14ac:dyDescent="0.25">
      <c r="D3289" s="190"/>
    </row>
    <row r="3290" spans="4:4" x14ac:dyDescent="0.25">
      <c r="D3290" s="190"/>
    </row>
    <row r="3291" spans="4:4" x14ac:dyDescent="0.25">
      <c r="D3291" s="190"/>
    </row>
    <row r="3292" spans="4:4" x14ac:dyDescent="0.25">
      <c r="D3292" s="190"/>
    </row>
    <row r="3293" spans="4:4" x14ac:dyDescent="0.25">
      <c r="D3293" s="190"/>
    </row>
    <row r="3294" spans="4:4" x14ac:dyDescent="0.25">
      <c r="D3294" s="190"/>
    </row>
    <row r="3295" spans="4:4" x14ac:dyDescent="0.25">
      <c r="D3295" s="190"/>
    </row>
    <row r="3296" spans="4:4" x14ac:dyDescent="0.25">
      <c r="D3296" s="190"/>
    </row>
    <row r="3297" spans="4:4" x14ac:dyDescent="0.25">
      <c r="D3297" s="190"/>
    </row>
    <row r="3298" spans="4:4" x14ac:dyDescent="0.25">
      <c r="D3298" s="190"/>
    </row>
    <row r="3299" spans="4:4" x14ac:dyDescent="0.25">
      <c r="D3299" s="190"/>
    </row>
    <row r="3300" spans="4:4" x14ac:dyDescent="0.25">
      <c r="D3300" s="190"/>
    </row>
    <row r="3301" spans="4:4" x14ac:dyDescent="0.25">
      <c r="D3301" s="190"/>
    </row>
    <row r="3302" spans="4:4" x14ac:dyDescent="0.25">
      <c r="D3302" s="190"/>
    </row>
    <row r="3303" spans="4:4" x14ac:dyDescent="0.25">
      <c r="D3303" s="190"/>
    </row>
    <row r="3304" spans="4:4" x14ac:dyDescent="0.25">
      <c r="D3304" s="190"/>
    </row>
    <row r="3305" spans="4:4" x14ac:dyDescent="0.25">
      <c r="D3305" s="190"/>
    </row>
    <row r="3306" spans="4:4" x14ac:dyDescent="0.25">
      <c r="D3306" s="190"/>
    </row>
    <row r="3307" spans="4:4" x14ac:dyDescent="0.25">
      <c r="D3307" s="190"/>
    </row>
    <row r="3308" spans="4:4" x14ac:dyDescent="0.25">
      <c r="D3308" s="190"/>
    </row>
    <row r="3309" spans="4:4" x14ac:dyDescent="0.25">
      <c r="D3309" s="190"/>
    </row>
    <row r="3310" spans="4:4" x14ac:dyDescent="0.25">
      <c r="D3310" s="190"/>
    </row>
    <row r="3311" spans="4:4" x14ac:dyDescent="0.25">
      <c r="D3311" s="190"/>
    </row>
    <row r="3312" spans="4:4" x14ac:dyDescent="0.25">
      <c r="D3312" s="190"/>
    </row>
    <row r="3313" spans="4:4" x14ac:dyDescent="0.25">
      <c r="D3313" s="190"/>
    </row>
    <row r="3314" spans="4:4" x14ac:dyDescent="0.25">
      <c r="D3314" s="190"/>
    </row>
    <row r="3315" spans="4:4" x14ac:dyDescent="0.25">
      <c r="D3315" s="190"/>
    </row>
    <row r="3316" spans="4:4" x14ac:dyDescent="0.25">
      <c r="D3316" s="190"/>
    </row>
    <row r="3317" spans="4:4" x14ac:dyDescent="0.25">
      <c r="D3317" s="190"/>
    </row>
    <row r="3318" spans="4:4" x14ac:dyDescent="0.25">
      <c r="D3318" s="190"/>
    </row>
    <row r="3319" spans="4:4" x14ac:dyDescent="0.25">
      <c r="D3319" s="190"/>
    </row>
    <row r="3320" spans="4:4" x14ac:dyDescent="0.25">
      <c r="D3320" s="190"/>
    </row>
    <row r="3321" spans="4:4" x14ac:dyDescent="0.25">
      <c r="D3321" s="190"/>
    </row>
    <row r="3322" spans="4:4" x14ac:dyDescent="0.25">
      <c r="D3322" s="190"/>
    </row>
    <row r="3323" spans="4:4" x14ac:dyDescent="0.25">
      <c r="D3323" s="190"/>
    </row>
    <row r="3324" spans="4:4" x14ac:dyDescent="0.25">
      <c r="D3324" s="190"/>
    </row>
    <row r="3325" spans="4:4" x14ac:dyDescent="0.25">
      <c r="D3325" s="190"/>
    </row>
    <row r="3326" spans="4:4" x14ac:dyDescent="0.25">
      <c r="D3326" s="190"/>
    </row>
    <row r="3327" spans="4:4" x14ac:dyDescent="0.25">
      <c r="D3327" s="190"/>
    </row>
    <row r="3328" spans="4:4" x14ac:dyDescent="0.25">
      <c r="D3328" s="190"/>
    </row>
    <row r="3329" spans="4:4" x14ac:dyDescent="0.25">
      <c r="D3329" s="190"/>
    </row>
    <row r="3330" spans="4:4" x14ac:dyDescent="0.25">
      <c r="D3330" s="190"/>
    </row>
    <row r="3331" spans="4:4" x14ac:dyDescent="0.25">
      <c r="D3331" s="190"/>
    </row>
    <row r="3332" spans="4:4" x14ac:dyDescent="0.25">
      <c r="D3332" s="190"/>
    </row>
    <row r="3333" spans="4:4" x14ac:dyDescent="0.25">
      <c r="D3333" s="190"/>
    </row>
    <row r="3334" spans="4:4" x14ac:dyDescent="0.25">
      <c r="D3334" s="190"/>
    </row>
    <row r="3335" spans="4:4" x14ac:dyDescent="0.25">
      <c r="D3335" s="190"/>
    </row>
    <row r="3336" spans="4:4" x14ac:dyDescent="0.25">
      <c r="D3336" s="190"/>
    </row>
    <row r="3337" spans="4:4" x14ac:dyDescent="0.25">
      <c r="D3337" s="190"/>
    </row>
    <row r="3338" spans="4:4" x14ac:dyDescent="0.25">
      <c r="D3338" s="190"/>
    </row>
    <row r="3339" spans="4:4" x14ac:dyDescent="0.25">
      <c r="D3339" s="190"/>
    </row>
    <row r="3340" spans="4:4" x14ac:dyDescent="0.25">
      <c r="D3340" s="190"/>
    </row>
    <row r="3341" spans="4:4" x14ac:dyDescent="0.25">
      <c r="D3341" s="190"/>
    </row>
    <row r="3342" spans="4:4" x14ac:dyDescent="0.25">
      <c r="D3342" s="190"/>
    </row>
    <row r="3343" spans="4:4" x14ac:dyDescent="0.25">
      <c r="D3343" s="190"/>
    </row>
    <row r="3344" spans="4:4" x14ac:dyDescent="0.25">
      <c r="D3344" s="190"/>
    </row>
    <row r="3345" spans="4:4" x14ac:dyDescent="0.25">
      <c r="D3345" s="190"/>
    </row>
    <row r="3346" spans="4:4" x14ac:dyDescent="0.25">
      <c r="D3346" s="190"/>
    </row>
    <row r="3347" spans="4:4" x14ac:dyDescent="0.25">
      <c r="D3347" s="190"/>
    </row>
    <row r="3348" spans="4:4" x14ac:dyDescent="0.25">
      <c r="D3348" s="190"/>
    </row>
    <row r="3349" spans="4:4" x14ac:dyDescent="0.25">
      <c r="D3349" s="190"/>
    </row>
    <row r="3350" spans="4:4" x14ac:dyDescent="0.25">
      <c r="D3350" s="190"/>
    </row>
    <row r="3351" spans="4:4" x14ac:dyDescent="0.25">
      <c r="D3351" s="190"/>
    </row>
    <row r="3352" spans="4:4" x14ac:dyDescent="0.25">
      <c r="D3352" s="190"/>
    </row>
    <row r="3353" spans="4:4" x14ac:dyDescent="0.25">
      <c r="D3353" s="190"/>
    </row>
    <row r="3354" spans="4:4" x14ac:dyDescent="0.25">
      <c r="D3354" s="190"/>
    </row>
    <row r="3355" spans="4:4" x14ac:dyDescent="0.25">
      <c r="D3355" s="190"/>
    </row>
    <row r="3356" spans="4:4" x14ac:dyDescent="0.25">
      <c r="D3356" s="190"/>
    </row>
    <row r="3357" spans="4:4" x14ac:dyDescent="0.25">
      <c r="D3357" s="190"/>
    </row>
    <row r="3358" spans="4:4" x14ac:dyDescent="0.25">
      <c r="D3358" s="190"/>
    </row>
    <row r="3359" spans="4:4" x14ac:dyDescent="0.25">
      <c r="D3359" s="190"/>
    </row>
    <row r="3360" spans="4:4" x14ac:dyDescent="0.25">
      <c r="D3360" s="190"/>
    </row>
    <row r="3361" spans="4:4" x14ac:dyDescent="0.25">
      <c r="D3361" s="190"/>
    </row>
    <row r="3362" spans="4:4" x14ac:dyDescent="0.25">
      <c r="D3362" s="190"/>
    </row>
    <row r="3363" spans="4:4" x14ac:dyDescent="0.25">
      <c r="D3363" s="190"/>
    </row>
    <row r="3364" spans="4:4" x14ac:dyDescent="0.25">
      <c r="D3364" s="190"/>
    </row>
    <row r="3365" spans="4:4" x14ac:dyDescent="0.25">
      <c r="D3365" s="190"/>
    </row>
    <row r="3366" spans="4:4" x14ac:dyDescent="0.25">
      <c r="D3366" s="190"/>
    </row>
    <row r="3367" spans="4:4" x14ac:dyDescent="0.25">
      <c r="D3367" s="190"/>
    </row>
    <row r="3368" spans="4:4" x14ac:dyDescent="0.25">
      <c r="D3368" s="190"/>
    </row>
    <row r="3369" spans="4:4" x14ac:dyDescent="0.25">
      <c r="D3369" s="190"/>
    </row>
    <row r="3370" spans="4:4" x14ac:dyDescent="0.25">
      <c r="D3370" s="190"/>
    </row>
    <row r="3371" spans="4:4" x14ac:dyDescent="0.25">
      <c r="D3371" s="190"/>
    </row>
    <row r="3372" spans="4:4" x14ac:dyDescent="0.25">
      <c r="D3372" s="190"/>
    </row>
    <row r="3373" spans="4:4" x14ac:dyDescent="0.25">
      <c r="D3373" s="190"/>
    </row>
    <row r="3374" spans="4:4" x14ac:dyDescent="0.25">
      <c r="D3374" s="190"/>
    </row>
    <row r="3375" spans="4:4" x14ac:dyDescent="0.25">
      <c r="D3375" s="190"/>
    </row>
    <row r="3376" spans="4:4" x14ac:dyDescent="0.25">
      <c r="D3376" s="190"/>
    </row>
    <row r="3377" spans="4:4" x14ac:dyDescent="0.25">
      <c r="D3377" s="190"/>
    </row>
    <row r="3378" spans="4:4" x14ac:dyDescent="0.25">
      <c r="D3378" s="190"/>
    </row>
    <row r="3379" spans="4:4" x14ac:dyDescent="0.25">
      <c r="D3379" s="190"/>
    </row>
    <row r="3380" spans="4:4" x14ac:dyDescent="0.25">
      <c r="D3380" s="190"/>
    </row>
    <row r="3381" spans="4:4" x14ac:dyDescent="0.25">
      <c r="D3381" s="190"/>
    </row>
    <row r="3382" spans="4:4" x14ac:dyDescent="0.25">
      <c r="D3382" s="190"/>
    </row>
    <row r="3383" spans="4:4" x14ac:dyDescent="0.25">
      <c r="D3383" s="190"/>
    </row>
    <row r="3384" spans="4:4" x14ac:dyDescent="0.25">
      <c r="D3384" s="190"/>
    </row>
    <row r="3385" spans="4:4" x14ac:dyDescent="0.25">
      <c r="D3385" s="190"/>
    </row>
    <row r="3386" spans="4:4" x14ac:dyDescent="0.25">
      <c r="D3386" s="190"/>
    </row>
    <row r="3387" spans="4:4" x14ac:dyDescent="0.25">
      <c r="D3387" s="190"/>
    </row>
    <row r="3388" spans="4:4" x14ac:dyDescent="0.25">
      <c r="D3388" s="190"/>
    </row>
    <row r="3389" spans="4:4" x14ac:dyDescent="0.25">
      <c r="D3389" s="190"/>
    </row>
    <row r="3390" spans="4:4" x14ac:dyDescent="0.25">
      <c r="D3390" s="190"/>
    </row>
    <row r="3391" spans="4:4" x14ac:dyDescent="0.25">
      <c r="D3391" s="190"/>
    </row>
    <row r="3392" spans="4:4" x14ac:dyDescent="0.25">
      <c r="D3392" s="190"/>
    </row>
    <row r="3393" spans="4:4" x14ac:dyDescent="0.25">
      <c r="D3393" s="190"/>
    </row>
    <row r="3394" spans="4:4" x14ac:dyDescent="0.25">
      <c r="D3394" s="190"/>
    </row>
    <row r="3395" spans="4:4" x14ac:dyDescent="0.25">
      <c r="D3395" s="190"/>
    </row>
    <row r="3396" spans="4:4" x14ac:dyDescent="0.25">
      <c r="D3396" s="190"/>
    </row>
    <row r="3397" spans="4:4" x14ac:dyDescent="0.25">
      <c r="D3397" s="190"/>
    </row>
    <row r="3398" spans="4:4" x14ac:dyDescent="0.25">
      <c r="D3398" s="190"/>
    </row>
    <row r="3399" spans="4:4" x14ac:dyDescent="0.25">
      <c r="D3399" s="190"/>
    </row>
    <row r="3400" spans="4:4" x14ac:dyDescent="0.25">
      <c r="D3400" s="190"/>
    </row>
    <row r="3401" spans="4:4" x14ac:dyDescent="0.25">
      <c r="D3401" s="190"/>
    </row>
    <row r="3402" spans="4:4" x14ac:dyDescent="0.25">
      <c r="D3402" s="190"/>
    </row>
    <row r="3403" spans="4:4" x14ac:dyDescent="0.25">
      <c r="D3403" s="190"/>
    </row>
    <row r="3404" spans="4:4" x14ac:dyDescent="0.25">
      <c r="D3404" s="190"/>
    </row>
    <row r="3405" spans="4:4" x14ac:dyDescent="0.25">
      <c r="D3405" s="190"/>
    </row>
    <row r="3406" spans="4:4" x14ac:dyDescent="0.25">
      <c r="D3406" s="190"/>
    </row>
    <row r="3407" spans="4:4" x14ac:dyDescent="0.25">
      <c r="D3407" s="190"/>
    </row>
    <row r="3408" spans="4:4" x14ac:dyDescent="0.25">
      <c r="D3408" s="190"/>
    </row>
    <row r="3409" spans="4:4" x14ac:dyDescent="0.25">
      <c r="D3409" s="190"/>
    </row>
    <row r="3410" spans="4:4" x14ac:dyDescent="0.25">
      <c r="D3410" s="190"/>
    </row>
    <row r="3411" spans="4:4" x14ac:dyDescent="0.25">
      <c r="D3411" s="190"/>
    </row>
    <row r="3412" spans="4:4" x14ac:dyDescent="0.25">
      <c r="D3412" s="190"/>
    </row>
    <row r="3413" spans="4:4" x14ac:dyDescent="0.25">
      <c r="D3413" s="190"/>
    </row>
    <row r="3414" spans="4:4" x14ac:dyDescent="0.25">
      <c r="D3414" s="190"/>
    </row>
    <row r="3415" spans="4:4" x14ac:dyDescent="0.25">
      <c r="D3415" s="190"/>
    </row>
    <row r="3416" spans="4:4" x14ac:dyDescent="0.25">
      <c r="D3416" s="190"/>
    </row>
    <row r="3417" spans="4:4" x14ac:dyDescent="0.25">
      <c r="D3417" s="190"/>
    </row>
    <row r="3418" spans="4:4" x14ac:dyDescent="0.25">
      <c r="D3418" s="190"/>
    </row>
    <row r="3419" spans="4:4" x14ac:dyDescent="0.25">
      <c r="D3419" s="190"/>
    </row>
    <row r="3420" spans="4:4" x14ac:dyDescent="0.25">
      <c r="D3420" s="190"/>
    </row>
    <row r="3421" spans="4:4" x14ac:dyDescent="0.25">
      <c r="D3421" s="190"/>
    </row>
    <row r="3422" spans="4:4" x14ac:dyDescent="0.25">
      <c r="D3422" s="190"/>
    </row>
    <row r="3423" spans="4:4" x14ac:dyDescent="0.25">
      <c r="D3423" s="190"/>
    </row>
    <row r="3424" spans="4:4" x14ac:dyDescent="0.25">
      <c r="D3424" s="190"/>
    </row>
    <row r="3425" spans="4:4" x14ac:dyDescent="0.25">
      <c r="D3425" s="190"/>
    </row>
    <row r="3426" spans="4:4" x14ac:dyDescent="0.25">
      <c r="D3426" s="190"/>
    </row>
    <row r="3427" spans="4:4" x14ac:dyDescent="0.25">
      <c r="D3427" s="190"/>
    </row>
    <row r="3428" spans="4:4" x14ac:dyDescent="0.25">
      <c r="D3428" s="190"/>
    </row>
    <row r="3429" spans="4:4" x14ac:dyDescent="0.25">
      <c r="D3429" s="190"/>
    </row>
    <row r="3430" spans="4:4" x14ac:dyDescent="0.25">
      <c r="D3430" s="190"/>
    </row>
    <row r="3431" spans="4:4" x14ac:dyDescent="0.25">
      <c r="D3431" s="190"/>
    </row>
    <row r="3432" spans="4:4" x14ac:dyDescent="0.25">
      <c r="D3432" s="190"/>
    </row>
    <row r="3433" spans="4:4" x14ac:dyDescent="0.25">
      <c r="D3433" s="190"/>
    </row>
    <row r="3434" spans="4:4" x14ac:dyDescent="0.25">
      <c r="D3434" s="190"/>
    </row>
    <row r="3435" spans="4:4" x14ac:dyDescent="0.25">
      <c r="D3435" s="190"/>
    </row>
    <row r="3436" spans="4:4" x14ac:dyDescent="0.25">
      <c r="D3436" s="190"/>
    </row>
    <row r="3437" spans="4:4" x14ac:dyDescent="0.25">
      <c r="D3437" s="190"/>
    </row>
    <row r="3438" spans="4:4" x14ac:dyDescent="0.25">
      <c r="D3438" s="190"/>
    </row>
    <row r="3439" spans="4:4" x14ac:dyDescent="0.25">
      <c r="D3439" s="190"/>
    </row>
    <row r="3440" spans="4:4" x14ac:dyDescent="0.25">
      <c r="D3440" s="190"/>
    </row>
    <row r="3441" spans="4:4" x14ac:dyDescent="0.25">
      <c r="D3441" s="190"/>
    </row>
    <row r="3442" spans="4:4" x14ac:dyDescent="0.25">
      <c r="D3442" s="190"/>
    </row>
    <row r="3443" spans="4:4" x14ac:dyDescent="0.25">
      <c r="D3443" s="190"/>
    </row>
    <row r="3444" spans="4:4" x14ac:dyDescent="0.25">
      <c r="D3444" s="190"/>
    </row>
    <row r="3445" spans="4:4" x14ac:dyDescent="0.25">
      <c r="D3445" s="190"/>
    </row>
    <row r="3446" spans="4:4" x14ac:dyDescent="0.25">
      <c r="D3446" s="190"/>
    </row>
    <row r="3447" spans="4:4" x14ac:dyDescent="0.25">
      <c r="D3447" s="190"/>
    </row>
    <row r="3448" spans="4:4" x14ac:dyDescent="0.25">
      <c r="D3448" s="190"/>
    </row>
    <row r="3449" spans="4:4" x14ac:dyDescent="0.25">
      <c r="D3449" s="190"/>
    </row>
    <row r="3450" spans="4:4" x14ac:dyDescent="0.25">
      <c r="D3450" s="190"/>
    </row>
    <row r="3451" spans="4:4" x14ac:dyDescent="0.25">
      <c r="D3451" s="190"/>
    </row>
    <row r="3452" spans="4:4" x14ac:dyDescent="0.25">
      <c r="D3452" s="190"/>
    </row>
    <row r="3453" spans="4:4" x14ac:dyDescent="0.25">
      <c r="D3453" s="190"/>
    </row>
    <row r="3454" spans="4:4" x14ac:dyDescent="0.25">
      <c r="D3454" s="190"/>
    </row>
    <row r="3455" spans="4:4" x14ac:dyDescent="0.25">
      <c r="D3455" s="190"/>
    </row>
    <row r="3456" spans="4:4" x14ac:dyDescent="0.25">
      <c r="D3456" s="190"/>
    </row>
    <row r="3457" spans="4:4" x14ac:dyDescent="0.25">
      <c r="D3457" s="190"/>
    </row>
    <row r="3458" spans="4:4" x14ac:dyDescent="0.25">
      <c r="D3458" s="190"/>
    </row>
    <row r="3459" spans="4:4" x14ac:dyDescent="0.25">
      <c r="D3459" s="190"/>
    </row>
    <row r="3460" spans="4:4" x14ac:dyDescent="0.25">
      <c r="D3460" s="190"/>
    </row>
    <row r="3461" spans="4:4" x14ac:dyDescent="0.25">
      <c r="D3461" s="190"/>
    </row>
    <row r="3462" spans="4:4" x14ac:dyDescent="0.25">
      <c r="D3462" s="190"/>
    </row>
    <row r="3463" spans="4:4" x14ac:dyDescent="0.25">
      <c r="D3463" s="190"/>
    </row>
    <row r="3464" spans="4:4" x14ac:dyDescent="0.25">
      <c r="D3464" s="190"/>
    </row>
    <row r="3465" spans="4:4" x14ac:dyDescent="0.25">
      <c r="D3465" s="190"/>
    </row>
    <row r="3466" spans="4:4" x14ac:dyDescent="0.25">
      <c r="D3466" s="190"/>
    </row>
    <row r="3467" spans="4:4" x14ac:dyDescent="0.25">
      <c r="D3467" s="190"/>
    </row>
    <row r="3468" spans="4:4" x14ac:dyDescent="0.25">
      <c r="D3468" s="190"/>
    </row>
    <row r="3469" spans="4:4" x14ac:dyDescent="0.25">
      <c r="D3469" s="190"/>
    </row>
    <row r="3470" spans="4:4" x14ac:dyDescent="0.25">
      <c r="D3470" s="190"/>
    </row>
    <row r="3471" spans="4:4" x14ac:dyDescent="0.25">
      <c r="D3471" s="190"/>
    </row>
    <row r="3472" spans="4:4" x14ac:dyDescent="0.25">
      <c r="D3472" s="190"/>
    </row>
    <row r="3473" spans="4:4" x14ac:dyDescent="0.25">
      <c r="D3473" s="190"/>
    </row>
    <row r="3474" spans="4:4" x14ac:dyDescent="0.25">
      <c r="D3474" s="190"/>
    </row>
    <row r="3475" spans="4:4" x14ac:dyDescent="0.25">
      <c r="D3475" s="190"/>
    </row>
    <row r="3476" spans="4:4" x14ac:dyDescent="0.25">
      <c r="D3476" s="190"/>
    </row>
    <row r="3477" spans="4:4" x14ac:dyDescent="0.25">
      <c r="D3477" s="190"/>
    </row>
    <row r="3478" spans="4:4" x14ac:dyDescent="0.25">
      <c r="D3478" s="190"/>
    </row>
    <row r="3479" spans="4:4" x14ac:dyDescent="0.25">
      <c r="D3479" s="190"/>
    </row>
    <row r="3480" spans="4:4" x14ac:dyDescent="0.25">
      <c r="D3480" s="190"/>
    </row>
    <row r="3481" spans="4:4" x14ac:dyDescent="0.25">
      <c r="D3481" s="190"/>
    </row>
    <row r="3482" spans="4:4" x14ac:dyDescent="0.25">
      <c r="D3482" s="190"/>
    </row>
    <row r="3483" spans="4:4" x14ac:dyDescent="0.25">
      <c r="D3483" s="190"/>
    </row>
    <row r="3484" spans="4:4" x14ac:dyDescent="0.25">
      <c r="D3484" s="190"/>
    </row>
    <row r="3485" spans="4:4" x14ac:dyDescent="0.25">
      <c r="D3485" s="190"/>
    </row>
    <row r="3486" spans="4:4" x14ac:dyDescent="0.25">
      <c r="D3486" s="190"/>
    </row>
    <row r="3487" spans="4:4" x14ac:dyDescent="0.25">
      <c r="D3487" s="190"/>
    </row>
    <row r="3488" spans="4:4" x14ac:dyDescent="0.25">
      <c r="D3488" s="190"/>
    </row>
    <row r="3489" spans="4:4" x14ac:dyDescent="0.25">
      <c r="D3489" s="190"/>
    </row>
    <row r="3490" spans="4:4" x14ac:dyDescent="0.25">
      <c r="D3490" s="190"/>
    </row>
    <row r="3491" spans="4:4" x14ac:dyDescent="0.25">
      <c r="D3491" s="190"/>
    </row>
    <row r="3492" spans="4:4" x14ac:dyDescent="0.25">
      <c r="D3492" s="190"/>
    </row>
    <row r="3493" spans="4:4" x14ac:dyDescent="0.25">
      <c r="D3493" s="190"/>
    </row>
    <row r="3494" spans="4:4" x14ac:dyDescent="0.25">
      <c r="D3494" s="190"/>
    </row>
    <row r="3495" spans="4:4" x14ac:dyDescent="0.25">
      <c r="D3495" s="190"/>
    </row>
    <row r="3496" spans="4:4" x14ac:dyDescent="0.25">
      <c r="D3496" s="190"/>
    </row>
    <row r="3497" spans="4:4" x14ac:dyDescent="0.25">
      <c r="D3497" s="190"/>
    </row>
    <row r="3498" spans="4:4" x14ac:dyDescent="0.25">
      <c r="D3498" s="190"/>
    </row>
    <row r="3499" spans="4:4" x14ac:dyDescent="0.25">
      <c r="D3499" s="190"/>
    </row>
    <row r="3500" spans="4:4" x14ac:dyDescent="0.25">
      <c r="D3500" s="190"/>
    </row>
    <row r="3501" spans="4:4" x14ac:dyDescent="0.25">
      <c r="D3501" s="190"/>
    </row>
    <row r="3502" spans="4:4" x14ac:dyDescent="0.25">
      <c r="D3502" s="190"/>
    </row>
    <row r="3503" spans="4:4" x14ac:dyDescent="0.25">
      <c r="D3503" s="190"/>
    </row>
    <row r="3504" spans="4:4" x14ac:dyDescent="0.25">
      <c r="D3504" s="190"/>
    </row>
    <row r="3505" spans="4:4" x14ac:dyDescent="0.25">
      <c r="D3505" s="190"/>
    </row>
    <row r="3506" spans="4:4" x14ac:dyDescent="0.25">
      <c r="D3506" s="190"/>
    </row>
    <row r="3507" spans="4:4" x14ac:dyDescent="0.25">
      <c r="D3507" s="190"/>
    </row>
    <row r="3508" spans="4:4" x14ac:dyDescent="0.25">
      <c r="D3508" s="190"/>
    </row>
    <row r="3509" spans="4:4" x14ac:dyDescent="0.25">
      <c r="D3509" s="190"/>
    </row>
    <row r="3510" spans="4:4" x14ac:dyDescent="0.25">
      <c r="D3510" s="190"/>
    </row>
    <row r="3511" spans="4:4" x14ac:dyDescent="0.25">
      <c r="D3511" s="190"/>
    </row>
    <row r="3512" spans="4:4" x14ac:dyDescent="0.25">
      <c r="D3512" s="190"/>
    </row>
    <row r="3513" spans="4:4" x14ac:dyDescent="0.25">
      <c r="D3513" s="190"/>
    </row>
    <row r="3514" spans="4:4" x14ac:dyDescent="0.25">
      <c r="D3514" s="190"/>
    </row>
    <row r="3515" spans="4:4" x14ac:dyDescent="0.25">
      <c r="D3515" s="190"/>
    </row>
    <row r="3516" spans="4:4" x14ac:dyDescent="0.25">
      <c r="D3516" s="190"/>
    </row>
    <row r="3517" spans="4:4" x14ac:dyDescent="0.25">
      <c r="D3517" s="190"/>
    </row>
    <row r="3518" spans="4:4" x14ac:dyDescent="0.25">
      <c r="D3518" s="190"/>
    </row>
    <row r="3519" spans="4:4" x14ac:dyDescent="0.25">
      <c r="D3519" s="190"/>
    </row>
    <row r="3520" spans="4:4" x14ac:dyDescent="0.25">
      <c r="D3520" s="190"/>
    </row>
    <row r="3521" spans="4:4" x14ac:dyDescent="0.25">
      <c r="D3521" s="190"/>
    </row>
    <row r="3522" spans="4:4" x14ac:dyDescent="0.25">
      <c r="D3522" s="190"/>
    </row>
    <row r="3523" spans="4:4" x14ac:dyDescent="0.25">
      <c r="D3523" s="190"/>
    </row>
    <row r="3524" spans="4:4" x14ac:dyDescent="0.25">
      <c r="D3524" s="190"/>
    </row>
    <row r="3525" spans="4:4" x14ac:dyDescent="0.25">
      <c r="D3525" s="190"/>
    </row>
    <row r="3526" spans="4:4" x14ac:dyDescent="0.25">
      <c r="D3526" s="190"/>
    </row>
    <row r="3527" spans="4:4" x14ac:dyDescent="0.25">
      <c r="D3527" s="190"/>
    </row>
    <row r="3528" spans="4:4" x14ac:dyDescent="0.25">
      <c r="D3528" s="190"/>
    </row>
    <row r="3529" spans="4:4" x14ac:dyDescent="0.25">
      <c r="D3529" s="190"/>
    </row>
    <row r="3530" spans="4:4" x14ac:dyDescent="0.25">
      <c r="D3530" s="190"/>
    </row>
    <row r="3531" spans="4:4" x14ac:dyDescent="0.25">
      <c r="D3531" s="190"/>
    </row>
    <row r="3532" spans="4:4" x14ac:dyDescent="0.25">
      <c r="D3532" s="190"/>
    </row>
    <row r="3533" spans="4:4" x14ac:dyDescent="0.25">
      <c r="D3533" s="190"/>
    </row>
    <row r="3534" spans="4:4" x14ac:dyDescent="0.25">
      <c r="D3534" s="190"/>
    </row>
    <row r="3535" spans="4:4" x14ac:dyDescent="0.25">
      <c r="D3535" s="190"/>
    </row>
    <row r="3536" spans="4:4" x14ac:dyDescent="0.25">
      <c r="D3536" s="190"/>
    </row>
    <row r="3537" spans="4:4" x14ac:dyDescent="0.25">
      <c r="D3537" s="190"/>
    </row>
    <row r="3538" spans="4:4" x14ac:dyDescent="0.25">
      <c r="D3538" s="190"/>
    </row>
    <row r="3539" spans="4:4" x14ac:dyDescent="0.25">
      <c r="D3539" s="190"/>
    </row>
    <row r="3540" spans="4:4" x14ac:dyDescent="0.25">
      <c r="D3540" s="190"/>
    </row>
    <row r="3541" spans="4:4" x14ac:dyDescent="0.25">
      <c r="D3541" s="190"/>
    </row>
    <row r="3542" spans="4:4" x14ac:dyDescent="0.25">
      <c r="D3542" s="190"/>
    </row>
    <row r="3543" spans="4:4" x14ac:dyDescent="0.25">
      <c r="D3543" s="190"/>
    </row>
    <row r="3544" spans="4:4" x14ac:dyDescent="0.25">
      <c r="D3544" s="190"/>
    </row>
    <row r="3545" spans="4:4" x14ac:dyDescent="0.25">
      <c r="D3545" s="190"/>
    </row>
    <row r="3546" spans="4:4" x14ac:dyDescent="0.25">
      <c r="D3546" s="190"/>
    </row>
    <row r="3547" spans="4:4" x14ac:dyDescent="0.25">
      <c r="D3547" s="190"/>
    </row>
    <row r="3548" spans="4:4" x14ac:dyDescent="0.25">
      <c r="D3548" s="190"/>
    </row>
    <row r="3549" spans="4:4" x14ac:dyDescent="0.25">
      <c r="D3549" s="190"/>
    </row>
    <row r="3550" spans="4:4" x14ac:dyDescent="0.25">
      <c r="D3550" s="190"/>
    </row>
    <row r="3551" spans="4:4" x14ac:dyDescent="0.25">
      <c r="D3551" s="190"/>
    </row>
    <row r="3552" spans="4:4" x14ac:dyDescent="0.25">
      <c r="D3552" s="190"/>
    </row>
    <row r="3553" spans="4:4" x14ac:dyDescent="0.25">
      <c r="D3553" s="190"/>
    </row>
    <row r="3554" spans="4:4" x14ac:dyDescent="0.25">
      <c r="D3554" s="190"/>
    </row>
    <row r="3555" spans="4:4" x14ac:dyDescent="0.25">
      <c r="D3555" s="190"/>
    </row>
    <row r="3556" spans="4:4" x14ac:dyDescent="0.25">
      <c r="D3556" s="190"/>
    </row>
    <row r="3557" spans="4:4" x14ac:dyDescent="0.25">
      <c r="D3557" s="190"/>
    </row>
    <row r="3558" spans="4:4" x14ac:dyDescent="0.25">
      <c r="D3558" s="190"/>
    </row>
    <row r="3559" spans="4:4" x14ac:dyDescent="0.25">
      <c r="D3559" s="190"/>
    </row>
    <row r="3560" spans="4:4" x14ac:dyDescent="0.25">
      <c r="D3560" s="190"/>
    </row>
    <row r="3561" spans="4:4" x14ac:dyDescent="0.25">
      <c r="D3561" s="190"/>
    </row>
    <row r="3562" spans="4:4" x14ac:dyDescent="0.25">
      <c r="D3562" s="190"/>
    </row>
    <row r="3563" spans="4:4" x14ac:dyDescent="0.25">
      <c r="D3563" s="190"/>
    </row>
    <row r="3564" spans="4:4" x14ac:dyDescent="0.25">
      <c r="D3564" s="190"/>
    </row>
    <row r="3565" spans="4:4" x14ac:dyDescent="0.25">
      <c r="D3565" s="190"/>
    </row>
    <row r="3566" spans="4:4" x14ac:dyDescent="0.25">
      <c r="D3566" s="190"/>
    </row>
    <row r="3567" spans="4:4" x14ac:dyDescent="0.25">
      <c r="D3567" s="190"/>
    </row>
    <row r="3568" spans="4:4" x14ac:dyDescent="0.25">
      <c r="D3568" s="190"/>
    </row>
    <row r="3569" spans="4:4" x14ac:dyDescent="0.25">
      <c r="D3569" s="190"/>
    </row>
    <row r="3570" spans="4:4" x14ac:dyDescent="0.25">
      <c r="D3570" s="190"/>
    </row>
    <row r="3571" spans="4:4" x14ac:dyDescent="0.25">
      <c r="D3571" s="190"/>
    </row>
    <row r="3572" spans="4:4" x14ac:dyDescent="0.25">
      <c r="D3572" s="190"/>
    </row>
    <row r="3573" spans="4:4" x14ac:dyDescent="0.25">
      <c r="D3573" s="190"/>
    </row>
    <row r="3574" spans="4:4" x14ac:dyDescent="0.25">
      <c r="D3574" s="190"/>
    </row>
    <row r="3575" spans="4:4" x14ac:dyDescent="0.25">
      <c r="D3575" s="190"/>
    </row>
    <row r="3576" spans="4:4" x14ac:dyDescent="0.25">
      <c r="D3576" s="190"/>
    </row>
    <row r="3577" spans="4:4" x14ac:dyDescent="0.25">
      <c r="D3577" s="190"/>
    </row>
    <row r="3578" spans="4:4" x14ac:dyDescent="0.25">
      <c r="D3578" s="190"/>
    </row>
    <row r="3579" spans="4:4" x14ac:dyDescent="0.25">
      <c r="D3579" s="190"/>
    </row>
    <row r="3580" spans="4:4" x14ac:dyDescent="0.25">
      <c r="D3580" s="190"/>
    </row>
    <row r="3581" spans="4:4" x14ac:dyDescent="0.25">
      <c r="D3581" s="190"/>
    </row>
    <row r="3582" spans="4:4" x14ac:dyDescent="0.25">
      <c r="D3582" s="190"/>
    </row>
    <row r="3583" spans="4:4" x14ac:dyDescent="0.25">
      <c r="D3583" s="190"/>
    </row>
    <row r="3584" spans="4:4" x14ac:dyDescent="0.25">
      <c r="D3584" s="190"/>
    </row>
    <row r="3585" spans="4:4" x14ac:dyDescent="0.25">
      <c r="D3585" s="190"/>
    </row>
    <row r="3586" spans="4:4" x14ac:dyDescent="0.25">
      <c r="D3586" s="190"/>
    </row>
    <row r="3587" spans="4:4" x14ac:dyDescent="0.25">
      <c r="D3587" s="190"/>
    </row>
    <row r="3588" spans="4:4" x14ac:dyDescent="0.25">
      <c r="D3588" s="190"/>
    </row>
    <row r="3589" spans="4:4" x14ac:dyDescent="0.25">
      <c r="D3589" s="190"/>
    </row>
    <row r="3590" spans="4:4" x14ac:dyDescent="0.25">
      <c r="D3590" s="190"/>
    </row>
    <row r="3591" spans="4:4" x14ac:dyDescent="0.25">
      <c r="D3591" s="190"/>
    </row>
    <row r="3592" spans="4:4" x14ac:dyDescent="0.25">
      <c r="D3592" s="190"/>
    </row>
    <row r="3593" spans="4:4" x14ac:dyDescent="0.25">
      <c r="D3593" s="190"/>
    </row>
    <row r="3594" spans="4:4" x14ac:dyDescent="0.25">
      <c r="D3594" s="190"/>
    </row>
    <row r="3595" spans="4:4" x14ac:dyDescent="0.25">
      <c r="D3595" s="190"/>
    </row>
    <row r="3596" spans="4:4" x14ac:dyDescent="0.25">
      <c r="D3596" s="190"/>
    </row>
    <row r="3597" spans="4:4" x14ac:dyDescent="0.25">
      <c r="D3597" s="190"/>
    </row>
    <row r="3598" spans="4:4" x14ac:dyDescent="0.25">
      <c r="D3598" s="190"/>
    </row>
    <row r="3599" spans="4:4" x14ac:dyDescent="0.25">
      <c r="D3599" s="190"/>
    </row>
    <row r="3600" spans="4:4" x14ac:dyDescent="0.25">
      <c r="D3600" s="190"/>
    </row>
    <row r="3601" spans="4:4" x14ac:dyDescent="0.25">
      <c r="D3601" s="190"/>
    </row>
    <row r="3602" spans="4:4" x14ac:dyDescent="0.25">
      <c r="D3602" s="190"/>
    </row>
    <row r="3603" spans="4:4" x14ac:dyDescent="0.25">
      <c r="D3603" s="190"/>
    </row>
    <row r="3604" spans="4:4" x14ac:dyDescent="0.25">
      <c r="D3604" s="190"/>
    </row>
    <row r="3605" spans="4:4" x14ac:dyDescent="0.25">
      <c r="D3605" s="190"/>
    </row>
    <row r="3606" spans="4:4" x14ac:dyDescent="0.25">
      <c r="D3606" s="190"/>
    </row>
    <row r="3607" spans="4:4" x14ac:dyDescent="0.25">
      <c r="D3607" s="190"/>
    </row>
    <row r="3608" spans="4:4" x14ac:dyDescent="0.25">
      <c r="D3608" s="190"/>
    </row>
    <row r="3609" spans="4:4" x14ac:dyDescent="0.25">
      <c r="D3609" s="190"/>
    </row>
    <row r="3610" spans="4:4" x14ac:dyDescent="0.25">
      <c r="D3610" s="190"/>
    </row>
    <row r="3611" spans="4:4" x14ac:dyDescent="0.25">
      <c r="D3611" s="190"/>
    </row>
    <row r="3612" spans="4:4" x14ac:dyDescent="0.25">
      <c r="D3612" s="190"/>
    </row>
    <row r="3613" spans="4:4" x14ac:dyDescent="0.25">
      <c r="D3613" s="190"/>
    </row>
    <row r="3614" spans="4:4" x14ac:dyDescent="0.25">
      <c r="D3614" s="190"/>
    </row>
    <row r="3615" spans="4:4" x14ac:dyDescent="0.25">
      <c r="D3615" s="190"/>
    </row>
    <row r="3616" spans="4:4" x14ac:dyDescent="0.25">
      <c r="D3616" s="190"/>
    </row>
    <row r="3617" spans="4:4" x14ac:dyDescent="0.25">
      <c r="D3617" s="190"/>
    </row>
    <row r="3618" spans="4:4" x14ac:dyDescent="0.25">
      <c r="D3618" s="190"/>
    </row>
    <row r="3619" spans="4:4" x14ac:dyDescent="0.25">
      <c r="D3619" s="190"/>
    </row>
    <row r="3620" spans="4:4" x14ac:dyDescent="0.25">
      <c r="D3620" s="190"/>
    </row>
    <row r="3621" spans="4:4" x14ac:dyDescent="0.25">
      <c r="D3621" s="190"/>
    </row>
    <row r="3622" spans="4:4" x14ac:dyDescent="0.25">
      <c r="D3622" s="190"/>
    </row>
    <row r="3623" spans="4:4" x14ac:dyDescent="0.25">
      <c r="D3623" s="190"/>
    </row>
    <row r="3624" spans="4:4" x14ac:dyDescent="0.25">
      <c r="D3624" s="190"/>
    </row>
    <row r="3625" spans="4:4" x14ac:dyDescent="0.25">
      <c r="D3625" s="190"/>
    </row>
    <row r="3626" spans="4:4" x14ac:dyDescent="0.25">
      <c r="D3626" s="190"/>
    </row>
    <row r="3627" spans="4:4" x14ac:dyDescent="0.25">
      <c r="D3627" s="190"/>
    </row>
    <row r="3628" spans="4:4" x14ac:dyDescent="0.25">
      <c r="D3628" s="190"/>
    </row>
    <row r="3629" spans="4:4" x14ac:dyDescent="0.25">
      <c r="D3629" s="190"/>
    </row>
    <row r="3630" spans="4:4" x14ac:dyDescent="0.25">
      <c r="D3630" s="190"/>
    </row>
    <row r="3631" spans="4:4" x14ac:dyDescent="0.25">
      <c r="D3631" s="190"/>
    </row>
    <row r="3632" spans="4:4" x14ac:dyDescent="0.25">
      <c r="D3632" s="190"/>
    </row>
    <row r="3633" spans="4:4" x14ac:dyDescent="0.25">
      <c r="D3633" s="190"/>
    </row>
    <row r="3634" spans="4:4" x14ac:dyDescent="0.25">
      <c r="D3634" s="190"/>
    </row>
    <row r="3635" spans="4:4" x14ac:dyDescent="0.25">
      <c r="D3635" s="190"/>
    </row>
    <row r="3636" spans="4:4" x14ac:dyDescent="0.25">
      <c r="D3636" s="190"/>
    </row>
    <row r="3637" spans="4:4" x14ac:dyDescent="0.25">
      <c r="D3637" s="190"/>
    </row>
    <row r="3638" spans="4:4" x14ac:dyDescent="0.25">
      <c r="D3638" s="190"/>
    </row>
    <row r="3639" spans="4:4" x14ac:dyDescent="0.25">
      <c r="D3639" s="190"/>
    </row>
    <row r="3640" spans="4:4" x14ac:dyDescent="0.25">
      <c r="D3640" s="190"/>
    </row>
    <row r="3641" spans="4:4" x14ac:dyDescent="0.25">
      <c r="D3641" s="190"/>
    </row>
    <row r="3642" spans="4:4" x14ac:dyDescent="0.25">
      <c r="D3642" s="190"/>
    </row>
    <row r="3643" spans="4:4" x14ac:dyDescent="0.25">
      <c r="D3643" s="190"/>
    </row>
    <row r="3644" spans="4:4" x14ac:dyDescent="0.25">
      <c r="D3644" s="190"/>
    </row>
    <row r="3645" spans="4:4" x14ac:dyDescent="0.25">
      <c r="D3645" s="190"/>
    </row>
    <row r="3646" spans="4:4" x14ac:dyDescent="0.25">
      <c r="D3646" s="190"/>
    </row>
    <row r="3647" spans="4:4" x14ac:dyDescent="0.25">
      <c r="D3647" s="190"/>
    </row>
    <row r="3648" spans="4:4" x14ac:dyDescent="0.25">
      <c r="D3648" s="190"/>
    </row>
    <row r="3649" spans="4:4" x14ac:dyDescent="0.25">
      <c r="D3649" s="190"/>
    </row>
    <row r="3650" spans="4:4" x14ac:dyDescent="0.25">
      <c r="D3650" s="190"/>
    </row>
    <row r="3651" spans="4:4" x14ac:dyDescent="0.25">
      <c r="D3651" s="190"/>
    </row>
    <row r="3652" spans="4:4" x14ac:dyDescent="0.25">
      <c r="D3652" s="190"/>
    </row>
    <row r="3653" spans="4:4" x14ac:dyDescent="0.25">
      <c r="D3653" s="190"/>
    </row>
    <row r="3654" spans="4:4" x14ac:dyDescent="0.25">
      <c r="D3654" s="190"/>
    </row>
    <row r="3655" spans="4:4" x14ac:dyDescent="0.25">
      <c r="D3655" s="190"/>
    </row>
    <row r="3656" spans="4:4" x14ac:dyDescent="0.25">
      <c r="D3656" s="190"/>
    </row>
    <row r="3657" spans="4:4" x14ac:dyDescent="0.25">
      <c r="D3657" s="190"/>
    </row>
    <row r="3658" spans="4:4" x14ac:dyDescent="0.25">
      <c r="D3658" s="190"/>
    </row>
    <row r="3659" spans="4:4" x14ac:dyDescent="0.25">
      <c r="D3659" s="190"/>
    </row>
    <row r="3660" spans="4:4" x14ac:dyDescent="0.25">
      <c r="D3660" s="190"/>
    </row>
    <row r="3661" spans="4:4" x14ac:dyDescent="0.25">
      <c r="D3661" s="190"/>
    </row>
    <row r="3662" spans="4:4" x14ac:dyDescent="0.25">
      <c r="D3662" s="190"/>
    </row>
    <row r="3663" spans="4:4" x14ac:dyDescent="0.25">
      <c r="D3663" s="190"/>
    </row>
    <row r="3664" spans="4:4" x14ac:dyDescent="0.25">
      <c r="D3664" s="190"/>
    </row>
    <row r="3665" spans="4:4" x14ac:dyDescent="0.25">
      <c r="D3665" s="190"/>
    </row>
    <row r="3666" spans="4:4" x14ac:dyDescent="0.25">
      <c r="D3666" s="190"/>
    </row>
    <row r="3667" spans="4:4" x14ac:dyDescent="0.25">
      <c r="D3667" s="190"/>
    </row>
    <row r="3668" spans="4:4" x14ac:dyDescent="0.25">
      <c r="D3668" s="190"/>
    </row>
    <row r="3669" spans="4:4" x14ac:dyDescent="0.25">
      <c r="D3669" s="190"/>
    </row>
    <row r="3670" spans="4:4" x14ac:dyDescent="0.25">
      <c r="D3670" s="190"/>
    </row>
    <row r="3671" spans="4:4" x14ac:dyDescent="0.25">
      <c r="D3671" s="190"/>
    </row>
    <row r="3672" spans="4:4" x14ac:dyDescent="0.25">
      <c r="D3672" s="190"/>
    </row>
    <row r="3673" spans="4:4" x14ac:dyDescent="0.25">
      <c r="D3673" s="190"/>
    </row>
    <row r="3674" spans="4:4" x14ac:dyDescent="0.25">
      <c r="D3674" s="190"/>
    </row>
    <row r="3675" spans="4:4" x14ac:dyDescent="0.25">
      <c r="D3675" s="190"/>
    </row>
    <row r="3676" spans="4:4" x14ac:dyDescent="0.25">
      <c r="D3676" s="190"/>
    </row>
    <row r="3677" spans="4:4" x14ac:dyDescent="0.25">
      <c r="D3677" s="190"/>
    </row>
    <row r="3678" spans="4:4" x14ac:dyDescent="0.25">
      <c r="D3678" s="190"/>
    </row>
    <row r="3679" spans="4:4" x14ac:dyDescent="0.25">
      <c r="D3679" s="190"/>
    </row>
    <row r="3680" spans="4:4" x14ac:dyDescent="0.25">
      <c r="D3680" s="190"/>
    </row>
    <row r="3681" spans="4:4" x14ac:dyDescent="0.25">
      <c r="D3681" s="190"/>
    </row>
    <row r="3682" spans="4:4" x14ac:dyDescent="0.25">
      <c r="D3682" s="190"/>
    </row>
    <row r="3683" spans="4:4" x14ac:dyDescent="0.25">
      <c r="D3683" s="190"/>
    </row>
    <row r="3684" spans="4:4" x14ac:dyDescent="0.25">
      <c r="D3684" s="190"/>
    </row>
    <row r="3685" spans="4:4" x14ac:dyDescent="0.25">
      <c r="D3685" s="190"/>
    </row>
    <row r="3686" spans="4:4" x14ac:dyDescent="0.25">
      <c r="D3686" s="190"/>
    </row>
    <row r="3687" spans="4:4" x14ac:dyDescent="0.25">
      <c r="D3687" s="190"/>
    </row>
    <row r="3688" spans="4:4" x14ac:dyDescent="0.25">
      <c r="D3688" s="190"/>
    </row>
    <row r="3689" spans="4:4" x14ac:dyDescent="0.25">
      <c r="D3689" s="190"/>
    </row>
    <row r="3690" spans="4:4" x14ac:dyDescent="0.25">
      <c r="D3690" s="190"/>
    </row>
    <row r="3691" spans="4:4" x14ac:dyDescent="0.25">
      <c r="D3691" s="190"/>
    </row>
    <row r="3692" spans="4:4" x14ac:dyDescent="0.25">
      <c r="D3692" s="190"/>
    </row>
    <row r="3693" spans="4:4" x14ac:dyDescent="0.25">
      <c r="D3693" s="190"/>
    </row>
    <row r="3694" spans="4:4" x14ac:dyDescent="0.25">
      <c r="D3694" s="190"/>
    </row>
    <row r="3695" spans="4:4" x14ac:dyDescent="0.25">
      <c r="D3695" s="190"/>
    </row>
    <row r="3696" spans="4:4" x14ac:dyDescent="0.25">
      <c r="D3696" s="190"/>
    </row>
    <row r="3697" spans="4:4" x14ac:dyDescent="0.25">
      <c r="D3697" s="190"/>
    </row>
    <row r="3698" spans="4:4" x14ac:dyDescent="0.25">
      <c r="D3698" s="190"/>
    </row>
    <row r="3699" spans="4:4" x14ac:dyDescent="0.25">
      <c r="D3699" s="190"/>
    </row>
    <row r="3700" spans="4:4" x14ac:dyDescent="0.25">
      <c r="D3700" s="190"/>
    </row>
    <row r="3701" spans="4:4" x14ac:dyDescent="0.25">
      <c r="D3701" s="190"/>
    </row>
    <row r="3702" spans="4:4" x14ac:dyDescent="0.25">
      <c r="D3702" s="190"/>
    </row>
    <row r="3703" spans="4:4" x14ac:dyDescent="0.25">
      <c r="D3703" s="190"/>
    </row>
    <row r="3704" spans="4:4" x14ac:dyDescent="0.25">
      <c r="D3704" s="190"/>
    </row>
    <row r="3705" spans="4:4" x14ac:dyDescent="0.25">
      <c r="D3705" s="190"/>
    </row>
    <row r="3706" spans="4:4" x14ac:dyDescent="0.25">
      <c r="D3706" s="190"/>
    </row>
    <row r="3707" spans="4:4" x14ac:dyDescent="0.25">
      <c r="D3707" s="190"/>
    </row>
    <row r="3708" spans="4:4" x14ac:dyDescent="0.25">
      <c r="D3708" s="190"/>
    </row>
    <row r="3709" spans="4:4" x14ac:dyDescent="0.25">
      <c r="D3709" s="190"/>
    </row>
    <row r="3710" spans="4:4" x14ac:dyDescent="0.25">
      <c r="D3710" s="190"/>
    </row>
    <row r="3711" spans="4:4" x14ac:dyDescent="0.25">
      <c r="D3711" s="190"/>
    </row>
    <row r="3712" spans="4:4" x14ac:dyDescent="0.25">
      <c r="D3712" s="190"/>
    </row>
    <row r="3713" spans="4:4" x14ac:dyDescent="0.25">
      <c r="D3713" s="190"/>
    </row>
    <row r="3714" spans="4:4" x14ac:dyDescent="0.25">
      <c r="D3714" s="190"/>
    </row>
    <row r="3715" spans="4:4" x14ac:dyDescent="0.25">
      <c r="D3715" s="190"/>
    </row>
    <row r="3716" spans="4:4" x14ac:dyDescent="0.25">
      <c r="D3716" s="190"/>
    </row>
    <row r="3717" spans="4:4" x14ac:dyDescent="0.25">
      <c r="D3717" s="190"/>
    </row>
    <row r="3718" spans="4:4" x14ac:dyDescent="0.25">
      <c r="D3718" s="190"/>
    </row>
    <row r="3719" spans="4:4" x14ac:dyDescent="0.25">
      <c r="D3719" s="190"/>
    </row>
    <row r="3720" spans="4:4" x14ac:dyDescent="0.25">
      <c r="D3720" s="190"/>
    </row>
    <row r="3721" spans="4:4" x14ac:dyDescent="0.25">
      <c r="D3721" s="190"/>
    </row>
    <row r="3722" spans="4:4" x14ac:dyDescent="0.25">
      <c r="D3722" s="190"/>
    </row>
    <row r="3723" spans="4:4" x14ac:dyDescent="0.25">
      <c r="D3723" s="190"/>
    </row>
    <row r="3724" spans="4:4" x14ac:dyDescent="0.25">
      <c r="D3724" s="190"/>
    </row>
    <row r="3725" spans="4:4" x14ac:dyDescent="0.25">
      <c r="D3725" s="190"/>
    </row>
    <row r="3726" spans="4:4" x14ac:dyDescent="0.25">
      <c r="D3726" s="190"/>
    </row>
    <row r="3727" spans="4:4" x14ac:dyDescent="0.25">
      <c r="D3727" s="190"/>
    </row>
    <row r="3728" spans="4:4" x14ac:dyDescent="0.25">
      <c r="D3728" s="190"/>
    </row>
    <row r="3729" spans="4:4" x14ac:dyDescent="0.25">
      <c r="D3729" s="190"/>
    </row>
    <row r="3730" spans="4:4" x14ac:dyDescent="0.25">
      <c r="D3730" s="190"/>
    </row>
    <row r="3731" spans="4:4" x14ac:dyDescent="0.25">
      <c r="D3731" s="190"/>
    </row>
    <row r="3732" spans="4:4" x14ac:dyDescent="0.25">
      <c r="D3732" s="190"/>
    </row>
    <row r="3733" spans="4:4" x14ac:dyDescent="0.25">
      <c r="D3733" s="190"/>
    </row>
    <row r="3734" spans="4:4" x14ac:dyDescent="0.25">
      <c r="D3734" s="190"/>
    </row>
    <row r="3735" spans="4:4" x14ac:dyDescent="0.25">
      <c r="D3735" s="190"/>
    </row>
    <row r="3736" spans="4:4" x14ac:dyDescent="0.25">
      <c r="D3736" s="190"/>
    </row>
    <row r="3737" spans="4:4" x14ac:dyDescent="0.25">
      <c r="D3737" s="190"/>
    </row>
    <row r="3738" spans="4:4" x14ac:dyDescent="0.25">
      <c r="D3738" s="190"/>
    </row>
    <row r="3739" spans="4:4" x14ac:dyDescent="0.25">
      <c r="D3739" s="190"/>
    </row>
    <row r="3740" spans="4:4" x14ac:dyDescent="0.25">
      <c r="D3740" s="190"/>
    </row>
    <row r="3741" spans="4:4" x14ac:dyDescent="0.25">
      <c r="D3741" s="190"/>
    </row>
    <row r="3742" spans="4:4" x14ac:dyDescent="0.25">
      <c r="D3742" s="190"/>
    </row>
    <row r="3743" spans="4:4" x14ac:dyDescent="0.25">
      <c r="D3743" s="190"/>
    </row>
    <row r="3744" spans="4:4" x14ac:dyDescent="0.25">
      <c r="D3744" s="190"/>
    </row>
    <row r="3745" spans="4:4" x14ac:dyDescent="0.25">
      <c r="D3745" s="190"/>
    </row>
    <row r="3746" spans="4:4" x14ac:dyDescent="0.25">
      <c r="D3746" s="190"/>
    </row>
    <row r="3747" spans="4:4" x14ac:dyDescent="0.25">
      <c r="D3747" s="190"/>
    </row>
    <row r="3748" spans="4:4" x14ac:dyDescent="0.25">
      <c r="D3748" s="190"/>
    </row>
    <row r="3749" spans="4:4" x14ac:dyDescent="0.25">
      <c r="D3749" s="190"/>
    </row>
    <row r="3750" spans="4:4" x14ac:dyDescent="0.25">
      <c r="D3750" s="190"/>
    </row>
    <row r="3751" spans="4:4" x14ac:dyDescent="0.25">
      <c r="D3751" s="190"/>
    </row>
    <row r="3752" spans="4:4" x14ac:dyDescent="0.25">
      <c r="D3752" s="190"/>
    </row>
    <row r="3753" spans="4:4" x14ac:dyDescent="0.25">
      <c r="D3753" s="190"/>
    </row>
    <row r="3754" spans="4:4" x14ac:dyDescent="0.25">
      <c r="D3754" s="190"/>
    </row>
    <row r="3755" spans="4:4" x14ac:dyDescent="0.25">
      <c r="D3755" s="190"/>
    </row>
    <row r="3756" spans="4:4" x14ac:dyDescent="0.25">
      <c r="D3756" s="190"/>
    </row>
    <row r="3757" spans="4:4" x14ac:dyDescent="0.25">
      <c r="D3757" s="190"/>
    </row>
    <row r="3758" spans="4:4" x14ac:dyDescent="0.25">
      <c r="D3758" s="190"/>
    </row>
    <row r="3759" spans="4:4" x14ac:dyDescent="0.25">
      <c r="D3759" s="190"/>
    </row>
    <row r="3760" spans="4:4" x14ac:dyDescent="0.25">
      <c r="D3760" s="190"/>
    </row>
    <row r="3761" spans="4:4" x14ac:dyDescent="0.25">
      <c r="D3761" s="190"/>
    </row>
    <row r="3762" spans="4:4" x14ac:dyDescent="0.25">
      <c r="D3762" s="190"/>
    </row>
    <row r="3763" spans="4:4" x14ac:dyDescent="0.25">
      <c r="D3763" s="190"/>
    </row>
    <row r="3764" spans="4:4" x14ac:dyDescent="0.25">
      <c r="D3764" s="190"/>
    </row>
    <row r="3765" spans="4:4" x14ac:dyDescent="0.25">
      <c r="D3765" s="190"/>
    </row>
    <row r="3766" spans="4:4" x14ac:dyDescent="0.25">
      <c r="D3766" s="190"/>
    </row>
    <row r="3767" spans="4:4" x14ac:dyDescent="0.25">
      <c r="D3767" s="190"/>
    </row>
    <row r="3768" spans="4:4" x14ac:dyDescent="0.25">
      <c r="D3768" s="190"/>
    </row>
    <row r="3769" spans="4:4" x14ac:dyDescent="0.25">
      <c r="D3769" s="190"/>
    </row>
    <row r="3770" spans="4:4" x14ac:dyDescent="0.25">
      <c r="D3770" s="190"/>
    </row>
    <row r="3771" spans="4:4" x14ac:dyDescent="0.25">
      <c r="D3771" s="190"/>
    </row>
    <row r="3772" spans="4:4" x14ac:dyDescent="0.25">
      <c r="D3772" s="190"/>
    </row>
    <row r="3773" spans="4:4" x14ac:dyDescent="0.25">
      <c r="D3773" s="190"/>
    </row>
    <row r="3774" spans="4:4" x14ac:dyDescent="0.25">
      <c r="D3774" s="190"/>
    </row>
    <row r="3775" spans="4:4" x14ac:dyDescent="0.25">
      <c r="D3775" s="190"/>
    </row>
    <row r="3776" spans="4:4" x14ac:dyDescent="0.25">
      <c r="D3776" s="190"/>
    </row>
    <row r="3777" spans="4:4" x14ac:dyDescent="0.25">
      <c r="D3777" s="190"/>
    </row>
    <row r="3778" spans="4:4" x14ac:dyDescent="0.25">
      <c r="D3778" s="190"/>
    </row>
    <row r="3779" spans="4:4" x14ac:dyDescent="0.25">
      <c r="D3779" s="190"/>
    </row>
    <row r="3780" spans="4:4" x14ac:dyDescent="0.25">
      <c r="D3780" s="190"/>
    </row>
    <row r="3781" spans="4:4" x14ac:dyDescent="0.25">
      <c r="D3781" s="190"/>
    </row>
    <row r="3782" spans="4:4" x14ac:dyDescent="0.25">
      <c r="D3782" s="190"/>
    </row>
    <row r="3783" spans="4:4" x14ac:dyDescent="0.25">
      <c r="D3783" s="190"/>
    </row>
    <row r="3784" spans="4:4" x14ac:dyDescent="0.25">
      <c r="D3784" s="190"/>
    </row>
    <row r="3785" spans="4:4" x14ac:dyDescent="0.25">
      <c r="D3785" s="190"/>
    </row>
    <row r="3786" spans="4:4" x14ac:dyDescent="0.25">
      <c r="D3786" s="190"/>
    </row>
    <row r="3787" spans="4:4" x14ac:dyDescent="0.25">
      <c r="D3787" s="190"/>
    </row>
    <row r="3788" spans="4:4" x14ac:dyDescent="0.25">
      <c r="D3788" s="190"/>
    </row>
    <row r="3789" spans="4:4" x14ac:dyDescent="0.25">
      <c r="D3789" s="190"/>
    </row>
    <row r="3790" spans="4:4" x14ac:dyDescent="0.25">
      <c r="D3790" s="190"/>
    </row>
    <row r="3791" spans="4:4" x14ac:dyDescent="0.25">
      <c r="D3791" s="190"/>
    </row>
    <row r="3792" spans="4:4" x14ac:dyDescent="0.25">
      <c r="D3792" s="190"/>
    </row>
    <row r="3793" spans="4:4" x14ac:dyDescent="0.25">
      <c r="D3793" s="190"/>
    </row>
    <row r="3794" spans="4:4" x14ac:dyDescent="0.25">
      <c r="D3794" s="190"/>
    </row>
    <row r="3795" spans="4:4" x14ac:dyDescent="0.25">
      <c r="D3795" s="190"/>
    </row>
    <row r="3796" spans="4:4" x14ac:dyDescent="0.25">
      <c r="D3796" s="190"/>
    </row>
    <row r="3797" spans="4:4" x14ac:dyDescent="0.25">
      <c r="D3797" s="190"/>
    </row>
    <row r="3798" spans="4:4" x14ac:dyDescent="0.25">
      <c r="D3798" s="190"/>
    </row>
    <row r="3799" spans="4:4" x14ac:dyDescent="0.25">
      <c r="D3799" s="190"/>
    </row>
    <row r="3800" spans="4:4" x14ac:dyDescent="0.25">
      <c r="D3800" s="190"/>
    </row>
    <row r="3801" spans="4:4" x14ac:dyDescent="0.25">
      <c r="D3801" s="190"/>
    </row>
    <row r="3802" spans="4:4" x14ac:dyDescent="0.25">
      <c r="D3802" s="190"/>
    </row>
    <row r="3803" spans="4:4" x14ac:dyDescent="0.25">
      <c r="D3803" s="190"/>
    </row>
    <row r="3804" spans="4:4" x14ac:dyDescent="0.25">
      <c r="D3804" s="190"/>
    </row>
    <row r="3805" spans="4:4" x14ac:dyDescent="0.25">
      <c r="D3805" s="190"/>
    </row>
    <row r="3806" spans="4:4" x14ac:dyDescent="0.25">
      <c r="D3806" s="190"/>
    </row>
    <row r="3807" spans="4:4" x14ac:dyDescent="0.25">
      <c r="D3807" s="190"/>
    </row>
    <row r="3808" spans="4:4" x14ac:dyDescent="0.25">
      <c r="D3808" s="190"/>
    </row>
    <row r="3809" spans="4:4" x14ac:dyDescent="0.25">
      <c r="D3809" s="190"/>
    </row>
    <row r="3810" spans="4:4" x14ac:dyDescent="0.25">
      <c r="D3810" s="190"/>
    </row>
    <row r="3811" spans="4:4" x14ac:dyDescent="0.25">
      <c r="D3811" s="190"/>
    </row>
    <row r="3812" spans="4:4" x14ac:dyDescent="0.25">
      <c r="D3812" s="190"/>
    </row>
    <row r="3813" spans="4:4" x14ac:dyDescent="0.25">
      <c r="D3813" s="190"/>
    </row>
    <row r="3814" spans="4:4" x14ac:dyDescent="0.25">
      <c r="D3814" s="190"/>
    </row>
    <row r="3815" spans="4:4" x14ac:dyDescent="0.25">
      <c r="D3815" s="190"/>
    </row>
    <row r="3816" spans="4:4" x14ac:dyDescent="0.25">
      <c r="D3816" s="190"/>
    </row>
    <row r="3817" spans="4:4" x14ac:dyDescent="0.25">
      <c r="D3817" s="190"/>
    </row>
    <row r="3818" spans="4:4" x14ac:dyDescent="0.25">
      <c r="D3818" s="190"/>
    </row>
    <row r="3819" spans="4:4" x14ac:dyDescent="0.25">
      <c r="D3819" s="190"/>
    </row>
    <row r="3820" spans="4:4" x14ac:dyDescent="0.25">
      <c r="D3820" s="190"/>
    </row>
    <row r="3821" spans="4:4" x14ac:dyDescent="0.25">
      <c r="D3821" s="190"/>
    </row>
    <row r="3822" spans="4:4" x14ac:dyDescent="0.25">
      <c r="D3822" s="190"/>
    </row>
    <row r="3823" spans="4:4" x14ac:dyDescent="0.25">
      <c r="D3823" s="190"/>
    </row>
    <row r="3824" spans="4:4" x14ac:dyDescent="0.25">
      <c r="D3824" s="190"/>
    </row>
    <row r="3825" spans="4:4" x14ac:dyDescent="0.25">
      <c r="D3825" s="190"/>
    </row>
    <row r="3826" spans="4:4" x14ac:dyDescent="0.25">
      <c r="D3826" s="190"/>
    </row>
    <row r="3827" spans="4:4" x14ac:dyDescent="0.25">
      <c r="D3827" s="190"/>
    </row>
    <row r="3828" spans="4:4" x14ac:dyDescent="0.25">
      <c r="D3828" s="190"/>
    </row>
    <row r="3829" spans="4:4" x14ac:dyDescent="0.25">
      <c r="D3829" s="190"/>
    </row>
    <row r="3830" spans="4:4" x14ac:dyDescent="0.25">
      <c r="D3830" s="190"/>
    </row>
    <row r="3831" spans="4:4" x14ac:dyDescent="0.25">
      <c r="D3831" s="190"/>
    </row>
    <row r="3832" spans="4:4" x14ac:dyDescent="0.25">
      <c r="D3832" s="190"/>
    </row>
    <row r="3833" spans="4:4" x14ac:dyDescent="0.25">
      <c r="D3833" s="190"/>
    </row>
    <row r="3834" spans="4:4" x14ac:dyDescent="0.25">
      <c r="D3834" s="190"/>
    </row>
    <row r="3835" spans="4:4" x14ac:dyDescent="0.25">
      <c r="D3835" s="190"/>
    </row>
    <row r="3836" spans="4:4" x14ac:dyDescent="0.25">
      <c r="D3836" s="190"/>
    </row>
    <row r="3837" spans="4:4" x14ac:dyDescent="0.25">
      <c r="D3837" s="190"/>
    </row>
    <row r="3838" spans="4:4" x14ac:dyDescent="0.25">
      <c r="D3838" s="190"/>
    </row>
    <row r="3839" spans="4:4" x14ac:dyDescent="0.25">
      <c r="D3839" s="190"/>
    </row>
    <row r="3840" spans="4:4" x14ac:dyDescent="0.25">
      <c r="D3840" s="190"/>
    </row>
    <row r="3841" spans="4:4" x14ac:dyDescent="0.25">
      <c r="D3841" s="190"/>
    </row>
    <row r="3842" spans="4:4" x14ac:dyDescent="0.25">
      <c r="D3842" s="190"/>
    </row>
    <row r="3843" spans="4:4" x14ac:dyDescent="0.25">
      <c r="D3843" s="190"/>
    </row>
    <row r="3844" spans="4:4" x14ac:dyDescent="0.25">
      <c r="D3844" s="190"/>
    </row>
    <row r="3845" spans="4:4" x14ac:dyDescent="0.25">
      <c r="D3845" s="190"/>
    </row>
    <row r="3846" spans="4:4" x14ac:dyDescent="0.25">
      <c r="D3846" s="190"/>
    </row>
    <row r="3847" spans="4:4" x14ac:dyDescent="0.25">
      <c r="D3847" s="190"/>
    </row>
    <row r="3848" spans="4:4" x14ac:dyDescent="0.25">
      <c r="D3848" s="190"/>
    </row>
    <row r="3849" spans="4:4" x14ac:dyDescent="0.25">
      <c r="D3849" s="190"/>
    </row>
    <row r="3850" spans="4:4" x14ac:dyDescent="0.25">
      <c r="D3850" s="190"/>
    </row>
    <row r="3851" spans="4:4" x14ac:dyDescent="0.25">
      <c r="D3851" s="190"/>
    </row>
    <row r="3852" spans="4:4" x14ac:dyDescent="0.25">
      <c r="D3852" s="190"/>
    </row>
    <row r="3853" spans="4:4" x14ac:dyDescent="0.25">
      <c r="D3853" s="190"/>
    </row>
    <row r="3854" spans="4:4" x14ac:dyDescent="0.25">
      <c r="D3854" s="190"/>
    </row>
    <row r="3855" spans="4:4" x14ac:dyDescent="0.25">
      <c r="D3855" s="190"/>
    </row>
    <row r="3856" spans="4:4" x14ac:dyDescent="0.25">
      <c r="D3856" s="190"/>
    </row>
    <row r="3857" spans="4:4" x14ac:dyDescent="0.25">
      <c r="D3857" s="190"/>
    </row>
    <row r="3858" spans="4:4" x14ac:dyDescent="0.25">
      <c r="D3858" s="190"/>
    </row>
    <row r="3859" spans="4:4" x14ac:dyDescent="0.25">
      <c r="D3859" s="190"/>
    </row>
    <row r="3860" spans="4:4" x14ac:dyDescent="0.25">
      <c r="D3860" s="190"/>
    </row>
    <row r="3861" spans="4:4" x14ac:dyDescent="0.25">
      <c r="D3861" s="190"/>
    </row>
    <row r="3862" spans="4:4" x14ac:dyDescent="0.25">
      <c r="D3862" s="190"/>
    </row>
    <row r="3863" spans="4:4" x14ac:dyDescent="0.25">
      <c r="D3863" s="190"/>
    </row>
    <row r="3864" spans="4:4" x14ac:dyDescent="0.25">
      <c r="D3864" s="190"/>
    </row>
    <row r="3865" spans="4:4" x14ac:dyDescent="0.25">
      <c r="D3865" s="190"/>
    </row>
    <row r="3866" spans="4:4" x14ac:dyDescent="0.25">
      <c r="D3866" s="190"/>
    </row>
    <row r="3867" spans="4:4" x14ac:dyDescent="0.25">
      <c r="D3867" s="190"/>
    </row>
    <row r="3868" spans="4:4" x14ac:dyDescent="0.25">
      <c r="D3868" s="190"/>
    </row>
    <row r="3869" spans="4:4" x14ac:dyDescent="0.25">
      <c r="D3869" s="190"/>
    </row>
    <row r="3870" spans="4:4" x14ac:dyDescent="0.25">
      <c r="D3870" s="190"/>
    </row>
    <row r="3871" spans="4:4" x14ac:dyDescent="0.25">
      <c r="D3871" s="190"/>
    </row>
    <row r="3872" spans="4:4" x14ac:dyDescent="0.25">
      <c r="D3872" s="190"/>
    </row>
    <row r="3873" spans="4:4" x14ac:dyDescent="0.25">
      <c r="D3873" s="190"/>
    </row>
    <row r="3874" spans="4:4" x14ac:dyDescent="0.25">
      <c r="D3874" s="190"/>
    </row>
    <row r="3875" spans="4:4" x14ac:dyDescent="0.25">
      <c r="D3875" s="190"/>
    </row>
    <row r="3876" spans="4:4" x14ac:dyDescent="0.25">
      <c r="D3876" s="190"/>
    </row>
    <row r="3877" spans="4:4" x14ac:dyDescent="0.25">
      <c r="D3877" s="190"/>
    </row>
    <row r="3878" spans="4:4" x14ac:dyDescent="0.25">
      <c r="D3878" s="190"/>
    </row>
    <row r="3879" spans="4:4" x14ac:dyDescent="0.25">
      <c r="D3879" s="190"/>
    </row>
    <row r="3880" spans="4:4" x14ac:dyDescent="0.25">
      <c r="D3880" s="190"/>
    </row>
    <row r="3881" spans="4:4" x14ac:dyDescent="0.25">
      <c r="D3881" s="190"/>
    </row>
    <row r="3882" spans="4:4" x14ac:dyDescent="0.25">
      <c r="D3882" s="190"/>
    </row>
    <row r="3883" spans="4:4" x14ac:dyDescent="0.25">
      <c r="D3883" s="190"/>
    </row>
    <row r="3884" spans="4:4" x14ac:dyDescent="0.25">
      <c r="D3884" s="190"/>
    </row>
    <row r="3885" spans="4:4" x14ac:dyDescent="0.25">
      <c r="D3885" s="190"/>
    </row>
    <row r="3886" spans="4:4" x14ac:dyDescent="0.25">
      <c r="D3886" s="190"/>
    </row>
    <row r="3887" spans="4:4" x14ac:dyDescent="0.25">
      <c r="D3887" s="190"/>
    </row>
    <row r="3888" spans="4:4" x14ac:dyDescent="0.25">
      <c r="D3888" s="190"/>
    </row>
    <row r="3889" spans="4:4" x14ac:dyDescent="0.25">
      <c r="D3889" s="190"/>
    </row>
    <row r="3890" spans="4:4" x14ac:dyDescent="0.25">
      <c r="D3890" s="190"/>
    </row>
    <row r="3891" spans="4:4" x14ac:dyDescent="0.25">
      <c r="D3891" s="190"/>
    </row>
    <row r="3892" spans="4:4" x14ac:dyDescent="0.25">
      <c r="D3892" s="190"/>
    </row>
    <row r="3893" spans="4:4" x14ac:dyDescent="0.25">
      <c r="D3893" s="190"/>
    </row>
    <row r="3894" spans="4:4" x14ac:dyDescent="0.25">
      <c r="D3894" s="190"/>
    </row>
    <row r="3895" spans="4:4" x14ac:dyDescent="0.25">
      <c r="D3895" s="190"/>
    </row>
    <row r="3896" spans="4:4" x14ac:dyDescent="0.25">
      <c r="D3896" s="190"/>
    </row>
    <row r="3897" spans="4:4" x14ac:dyDescent="0.25">
      <c r="D3897" s="190"/>
    </row>
    <row r="3898" spans="4:4" x14ac:dyDescent="0.25">
      <c r="D3898" s="190"/>
    </row>
    <row r="3899" spans="4:4" x14ac:dyDescent="0.25">
      <c r="D3899" s="190"/>
    </row>
    <row r="3900" spans="4:4" x14ac:dyDescent="0.25">
      <c r="D3900" s="190"/>
    </row>
    <row r="3901" spans="4:4" x14ac:dyDescent="0.25">
      <c r="D3901" s="190"/>
    </row>
    <row r="3902" spans="4:4" x14ac:dyDescent="0.25">
      <c r="D3902" s="190"/>
    </row>
    <row r="3903" spans="4:4" x14ac:dyDescent="0.25">
      <c r="D3903" s="190"/>
    </row>
    <row r="3904" spans="4:4" x14ac:dyDescent="0.25">
      <c r="D3904" s="190"/>
    </row>
    <row r="3905" spans="4:4" x14ac:dyDescent="0.25">
      <c r="D3905" s="190"/>
    </row>
    <row r="3906" spans="4:4" x14ac:dyDescent="0.25">
      <c r="D3906" s="190"/>
    </row>
    <row r="3907" spans="4:4" x14ac:dyDescent="0.25">
      <c r="D3907" s="190"/>
    </row>
    <row r="3908" spans="4:4" x14ac:dyDescent="0.25">
      <c r="D3908" s="190"/>
    </row>
    <row r="3909" spans="4:4" x14ac:dyDescent="0.25">
      <c r="D3909" s="190"/>
    </row>
    <row r="3910" spans="4:4" x14ac:dyDescent="0.25">
      <c r="D3910" s="190"/>
    </row>
    <row r="3911" spans="4:4" x14ac:dyDescent="0.25">
      <c r="D3911" s="190"/>
    </row>
    <row r="3912" spans="4:4" x14ac:dyDescent="0.25">
      <c r="D3912" s="190"/>
    </row>
    <row r="3913" spans="4:4" x14ac:dyDescent="0.25">
      <c r="D3913" s="190"/>
    </row>
    <row r="3914" spans="4:4" x14ac:dyDescent="0.25">
      <c r="D3914" s="190"/>
    </row>
    <row r="3915" spans="4:4" x14ac:dyDescent="0.25">
      <c r="D3915" s="190"/>
    </row>
    <row r="3916" spans="4:4" x14ac:dyDescent="0.25">
      <c r="D3916" s="190"/>
    </row>
    <row r="3917" spans="4:4" x14ac:dyDescent="0.25">
      <c r="D3917" s="190"/>
    </row>
    <row r="3918" spans="4:4" x14ac:dyDescent="0.25">
      <c r="D3918" s="190"/>
    </row>
    <row r="3919" spans="4:4" x14ac:dyDescent="0.25">
      <c r="D3919" s="190"/>
    </row>
    <row r="3920" spans="4:4" x14ac:dyDescent="0.25">
      <c r="D3920" s="190"/>
    </row>
    <row r="3921" spans="4:4" x14ac:dyDescent="0.25">
      <c r="D3921" s="190"/>
    </row>
    <row r="3922" spans="4:4" x14ac:dyDescent="0.25">
      <c r="D3922" s="190"/>
    </row>
    <row r="3923" spans="4:4" x14ac:dyDescent="0.25">
      <c r="D3923" s="190"/>
    </row>
    <row r="3924" spans="4:4" x14ac:dyDescent="0.25">
      <c r="D3924" s="190"/>
    </row>
    <row r="3925" spans="4:4" x14ac:dyDescent="0.25">
      <c r="D3925" s="190"/>
    </row>
    <row r="3926" spans="4:4" x14ac:dyDescent="0.25">
      <c r="D3926" s="190"/>
    </row>
    <row r="3927" spans="4:4" x14ac:dyDescent="0.25">
      <c r="D3927" s="190"/>
    </row>
    <row r="3928" spans="4:4" x14ac:dyDescent="0.25">
      <c r="D3928" s="190"/>
    </row>
    <row r="3929" spans="4:4" x14ac:dyDescent="0.25">
      <c r="D3929" s="190"/>
    </row>
    <row r="3930" spans="4:4" x14ac:dyDescent="0.25">
      <c r="D3930" s="190"/>
    </row>
    <row r="3931" spans="4:4" x14ac:dyDescent="0.25">
      <c r="D3931" s="190"/>
    </row>
    <row r="3932" spans="4:4" x14ac:dyDescent="0.25">
      <c r="D3932" s="190"/>
    </row>
    <row r="3933" spans="4:4" x14ac:dyDescent="0.25">
      <c r="D3933" s="190"/>
    </row>
    <row r="3934" spans="4:4" x14ac:dyDescent="0.25">
      <c r="D3934" s="190"/>
    </row>
    <row r="3935" spans="4:4" x14ac:dyDescent="0.25">
      <c r="D3935" s="190"/>
    </row>
    <row r="3936" spans="4:4" x14ac:dyDescent="0.25">
      <c r="D3936" s="190"/>
    </row>
    <row r="3937" spans="4:4" x14ac:dyDescent="0.25">
      <c r="D3937" s="190"/>
    </row>
    <row r="3938" spans="4:4" x14ac:dyDescent="0.25">
      <c r="D3938" s="190"/>
    </row>
    <row r="3939" spans="4:4" x14ac:dyDescent="0.25">
      <c r="D3939" s="190"/>
    </row>
    <row r="3940" spans="4:4" x14ac:dyDescent="0.25">
      <c r="D3940" s="190"/>
    </row>
    <row r="3941" spans="4:4" x14ac:dyDescent="0.25">
      <c r="D3941" s="190"/>
    </row>
    <row r="3942" spans="4:4" x14ac:dyDescent="0.25">
      <c r="D3942" s="190"/>
    </row>
    <row r="3943" spans="4:4" x14ac:dyDescent="0.25">
      <c r="D3943" s="190"/>
    </row>
    <row r="3944" spans="4:4" x14ac:dyDescent="0.25">
      <c r="D3944" s="190"/>
    </row>
    <row r="3945" spans="4:4" x14ac:dyDescent="0.25">
      <c r="D3945" s="190"/>
    </row>
    <row r="3946" spans="4:4" x14ac:dyDescent="0.25">
      <c r="D3946" s="190"/>
    </row>
    <row r="3947" spans="4:4" x14ac:dyDescent="0.25">
      <c r="D3947" s="190"/>
    </row>
    <row r="3948" spans="4:4" x14ac:dyDescent="0.25">
      <c r="D3948" s="190"/>
    </row>
    <row r="3949" spans="4:4" x14ac:dyDescent="0.25">
      <c r="D3949" s="190"/>
    </row>
    <row r="3950" spans="4:4" x14ac:dyDescent="0.25">
      <c r="D3950" s="190"/>
    </row>
    <row r="3951" spans="4:4" x14ac:dyDescent="0.25">
      <c r="D3951" s="190"/>
    </row>
    <row r="3952" spans="4:4" x14ac:dyDescent="0.25">
      <c r="D3952" s="190"/>
    </row>
    <row r="3953" spans="4:4" x14ac:dyDescent="0.25">
      <c r="D3953" s="190"/>
    </row>
    <row r="3954" spans="4:4" x14ac:dyDescent="0.25">
      <c r="D3954" s="190"/>
    </row>
    <row r="3955" spans="4:4" x14ac:dyDescent="0.25">
      <c r="D3955" s="190"/>
    </row>
    <row r="3956" spans="4:4" x14ac:dyDescent="0.25">
      <c r="D3956" s="190"/>
    </row>
    <row r="3957" spans="4:4" x14ac:dyDescent="0.25">
      <c r="D3957" s="190"/>
    </row>
    <row r="3958" spans="4:4" x14ac:dyDescent="0.25">
      <c r="D3958" s="190"/>
    </row>
    <row r="3959" spans="4:4" x14ac:dyDescent="0.25">
      <c r="D3959" s="190"/>
    </row>
    <row r="3960" spans="4:4" x14ac:dyDescent="0.25">
      <c r="D3960" s="190"/>
    </row>
    <row r="3961" spans="4:4" x14ac:dyDescent="0.25">
      <c r="D3961" s="190"/>
    </row>
    <row r="3962" spans="4:4" x14ac:dyDescent="0.25">
      <c r="D3962" s="190"/>
    </row>
    <row r="3963" spans="4:4" x14ac:dyDescent="0.25">
      <c r="D3963" s="190"/>
    </row>
    <row r="3964" spans="4:4" x14ac:dyDescent="0.25">
      <c r="D3964" s="190"/>
    </row>
    <row r="3965" spans="4:4" x14ac:dyDescent="0.25">
      <c r="D3965" s="190"/>
    </row>
    <row r="3966" spans="4:4" x14ac:dyDescent="0.25">
      <c r="D3966" s="190"/>
    </row>
    <row r="3967" spans="4:4" x14ac:dyDescent="0.25">
      <c r="D3967" s="190"/>
    </row>
    <row r="3968" spans="4:4" x14ac:dyDescent="0.25">
      <c r="D3968" s="190"/>
    </row>
    <row r="3969" spans="4:4" x14ac:dyDescent="0.25">
      <c r="D3969" s="190"/>
    </row>
    <row r="3970" spans="4:4" x14ac:dyDescent="0.25">
      <c r="D3970" s="190"/>
    </row>
    <row r="3971" spans="4:4" x14ac:dyDescent="0.25">
      <c r="D3971" s="190"/>
    </row>
    <row r="3972" spans="4:4" x14ac:dyDescent="0.25">
      <c r="D3972" s="190"/>
    </row>
    <row r="3973" spans="4:4" x14ac:dyDescent="0.25">
      <c r="D3973" s="190"/>
    </row>
    <row r="3974" spans="4:4" x14ac:dyDescent="0.25">
      <c r="D3974" s="190"/>
    </row>
    <row r="3975" spans="4:4" x14ac:dyDescent="0.25">
      <c r="D3975" s="190"/>
    </row>
    <row r="3976" spans="4:4" x14ac:dyDescent="0.25">
      <c r="D3976" s="190"/>
    </row>
    <row r="3977" spans="4:4" x14ac:dyDescent="0.25">
      <c r="D3977" s="190"/>
    </row>
    <row r="3978" spans="4:4" x14ac:dyDescent="0.25">
      <c r="D3978" s="190"/>
    </row>
    <row r="3979" spans="4:4" x14ac:dyDescent="0.25">
      <c r="D3979" s="190"/>
    </row>
    <row r="3980" spans="4:4" x14ac:dyDescent="0.25">
      <c r="D3980" s="190"/>
    </row>
    <row r="3981" spans="4:4" x14ac:dyDescent="0.25">
      <c r="D3981" s="190"/>
    </row>
    <row r="3982" spans="4:4" x14ac:dyDescent="0.25">
      <c r="D3982" s="190"/>
    </row>
    <row r="3983" spans="4:4" x14ac:dyDescent="0.25">
      <c r="D3983" s="190"/>
    </row>
    <row r="3984" spans="4:4" x14ac:dyDescent="0.25">
      <c r="D3984" s="190"/>
    </row>
    <row r="3985" spans="4:4" x14ac:dyDescent="0.25">
      <c r="D3985" s="190"/>
    </row>
    <row r="3986" spans="4:4" x14ac:dyDescent="0.25">
      <c r="D3986" s="190"/>
    </row>
    <row r="3987" spans="4:4" x14ac:dyDescent="0.25">
      <c r="D3987" s="190"/>
    </row>
    <row r="3988" spans="4:4" x14ac:dyDescent="0.25">
      <c r="D3988" s="190"/>
    </row>
    <row r="3989" spans="4:4" x14ac:dyDescent="0.25">
      <c r="D3989" s="190"/>
    </row>
    <row r="3990" spans="4:4" x14ac:dyDescent="0.25">
      <c r="D3990" s="190"/>
    </row>
    <row r="3991" spans="4:4" x14ac:dyDescent="0.25">
      <c r="D3991" s="190"/>
    </row>
    <row r="3992" spans="4:4" x14ac:dyDescent="0.25">
      <c r="D3992" s="190"/>
    </row>
    <row r="3993" spans="4:4" x14ac:dyDescent="0.25">
      <c r="D3993" s="190"/>
    </row>
    <row r="3994" spans="4:4" x14ac:dyDescent="0.25">
      <c r="D3994" s="190"/>
    </row>
    <row r="3995" spans="4:4" x14ac:dyDescent="0.25">
      <c r="D3995" s="190"/>
    </row>
    <row r="3996" spans="4:4" x14ac:dyDescent="0.25">
      <c r="D3996" s="190"/>
    </row>
    <row r="3997" spans="4:4" x14ac:dyDescent="0.25">
      <c r="D3997" s="190"/>
    </row>
    <row r="3998" spans="4:4" x14ac:dyDescent="0.25">
      <c r="D3998" s="190"/>
    </row>
    <row r="3999" spans="4:4" x14ac:dyDescent="0.25">
      <c r="D3999" s="190"/>
    </row>
    <row r="4000" spans="4:4" x14ac:dyDescent="0.25">
      <c r="D4000" s="190"/>
    </row>
    <row r="4001" spans="4:4" x14ac:dyDescent="0.25">
      <c r="D4001" s="190"/>
    </row>
    <row r="4002" spans="4:4" x14ac:dyDescent="0.25">
      <c r="D4002" s="190"/>
    </row>
    <row r="4003" spans="4:4" x14ac:dyDescent="0.25">
      <c r="D4003" s="190"/>
    </row>
    <row r="4004" spans="4:4" x14ac:dyDescent="0.25">
      <c r="D4004" s="190"/>
    </row>
    <row r="4005" spans="4:4" x14ac:dyDescent="0.25">
      <c r="D4005" s="190"/>
    </row>
    <row r="4006" spans="4:4" x14ac:dyDescent="0.25">
      <c r="D4006" s="190"/>
    </row>
    <row r="4007" spans="4:4" x14ac:dyDescent="0.25">
      <c r="D4007" s="190"/>
    </row>
    <row r="4008" spans="4:4" x14ac:dyDescent="0.25">
      <c r="D4008" s="190"/>
    </row>
    <row r="4009" spans="4:4" x14ac:dyDescent="0.25">
      <c r="D4009" s="190"/>
    </row>
    <row r="4010" spans="4:4" x14ac:dyDescent="0.25">
      <c r="D4010" s="190"/>
    </row>
    <row r="4011" spans="4:4" x14ac:dyDescent="0.25">
      <c r="D4011" s="190"/>
    </row>
    <row r="4012" spans="4:4" x14ac:dyDescent="0.25">
      <c r="D4012" s="190"/>
    </row>
    <row r="4013" spans="4:4" x14ac:dyDescent="0.25">
      <c r="D4013" s="190"/>
    </row>
    <row r="4014" spans="4:4" x14ac:dyDescent="0.25">
      <c r="D4014" s="190"/>
    </row>
    <row r="4015" spans="4:4" x14ac:dyDescent="0.25">
      <c r="D4015" s="190"/>
    </row>
    <row r="4016" spans="4:4" x14ac:dyDescent="0.25">
      <c r="D4016" s="190"/>
    </row>
    <row r="4017" spans="4:4" x14ac:dyDescent="0.25">
      <c r="D4017" s="190"/>
    </row>
    <row r="4018" spans="4:4" x14ac:dyDescent="0.25">
      <c r="D4018" s="190"/>
    </row>
    <row r="4019" spans="4:4" x14ac:dyDescent="0.25">
      <c r="D4019" s="190"/>
    </row>
    <row r="4020" spans="4:4" x14ac:dyDescent="0.25">
      <c r="D4020" s="190"/>
    </row>
    <row r="4021" spans="4:4" x14ac:dyDescent="0.25">
      <c r="D4021" s="190"/>
    </row>
    <row r="4022" spans="4:4" x14ac:dyDescent="0.25">
      <c r="D4022" s="190"/>
    </row>
    <row r="4023" spans="4:4" x14ac:dyDescent="0.25">
      <c r="D4023" s="190"/>
    </row>
    <row r="4024" spans="4:4" x14ac:dyDescent="0.25">
      <c r="D4024" s="190"/>
    </row>
    <row r="4025" spans="4:4" x14ac:dyDescent="0.25">
      <c r="D4025" s="190"/>
    </row>
    <row r="4026" spans="4:4" x14ac:dyDescent="0.25">
      <c r="D4026" s="190"/>
    </row>
    <row r="4027" spans="4:4" x14ac:dyDescent="0.25">
      <c r="D4027" s="190"/>
    </row>
    <row r="4028" spans="4:4" x14ac:dyDescent="0.25">
      <c r="D4028" s="190"/>
    </row>
    <row r="4029" spans="4:4" x14ac:dyDescent="0.25">
      <c r="D4029" s="190"/>
    </row>
    <row r="4030" spans="4:4" x14ac:dyDescent="0.25">
      <c r="D4030" s="190"/>
    </row>
    <row r="4031" spans="4:4" x14ac:dyDescent="0.25">
      <c r="D4031" s="190"/>
    </row>
    <row r="4032" spans="4:4" x14ac:dyDescent="0.25">
      <c r="D4032" s="190"/>
    </row>
    <row r="4033" spans="4:4" x14ac:dyDescent="0.25">
      <c r="D4033" s="190"/>
    </row>
    <row r="4034" spans="4:4" x14ac:dyDescent="0.25">
      <c r="D4034" s="190"/>
    </row>
    <row r="4035" spans="4:4" x14ac:dyDescent="0.25">
      <c r="D4035" s="190"/>
    </row>
    <row r="4036" spans="4:4" x14ac:dyDescent="0.25">
      <c r="D4036" s="190"/>
    </row>
    <row r="4037" spans="4:4" x14ac:dyDescent="0.25">
      <c r="D4037" s="190"/>
    </row>
    <row r="4038" spans="4:4" x14ac:dyDescent="0.25">
      <c r="D4038" s="190"/>
    </row>
    <row r="4039" spans="4:4" x14ac:dyDescent="0.25">
      <c r="D4039" s="190"/>
    </row>
    <row r="4040" spans="4:4" x14ac:dyDescent="0.25">
      <c r="D4040" s="190"/>
    </row>
    <row r="4041" spans="4:4" x14ac:dyDescent="0.25">
      <c r="D4041" s="190"/>
    </row>
    <row r="4042" spans="4:4" x14ac:dyDescent="0.25">
      <c r="D4042" s="190"/>
    </row>
    <row r="4043" spans="4:4" x14ac:dyDescent="0.25">
      <c r="D4043" s="190"/>
    </row>
    <row r="4044" spans="4:4" x14ac:dyDescent="0.25">
      <c r="D4044" s="190"/>
    </row>
    <row r="4045" spans="4:4" x14ac:dyDescent="0.25">
      <c r="D4045" s="190"/>
    </row>
    <row r="4046" spans="4:4" x14ac:dyDescent="0.25">
      <c r="D4046" s="190"/>
    </row>
    <row r="4047" spans="4:4" x14ac:dyDescent="0.25">
      <c r="D4047" s="190"/>
    </row>
    <row r="4048" spans="4:4" x14ac:dyDescent="0.25">
      <c r="D4048" s="190"/>
    </row>
    <row r="4049" spans="4:4" x14ac:dyDescent="0.25">
      <c r="D4049" s="190"/>
    </row>
    <row r="4050" spans="4:4" x14ac:dyDescent="0.25">
      <c r="D4050" s="190"/>
    </row>
    <row r="4051" spans="4:4" x14ac:dyDescent="0.25">
      <c r="D4051" s="190"/>
    </row>
    <row r="4052" spans="4:4" x14ac:dyDescent="0.25">
      <c r="D4052" s="190"/>
    </row>
    <row r="4053" spans="4:4" x14ac:dyDescent="0.25">
      <c r="D4053" s="190"/>
    </row>
    <row r="4054" spans="4:4" x14ac:dyDescent="0.25">
      <c r="D4054" s="190"/>
    </row>
    <row r="4055" spans="4:4" x14ac:dyDescent="0.25">
      <c r="D4055" s="190"/>
    </row>
    <row r="4056" spans="4:4" x14ac:dyDescent="0.25">
      <c r="D4056" s="190"/>
    </row>
    <row r="4057" spans="4:4" x14ac:dyDescent="0.25">
      <c r="D4057" s="190"/>
    </row>
    <row r="4058" spans="4:4" x14ac:dyDescent="0.25">
      <c r="D4058" s="190"/>
    </row>
    <row r="4059" spans="4:4" x14ac:dyDescent="0.25">
      <c r="D4059" s="190"/>
    </row>
    <row r="4060" spans="4:4" x14ac:dyDescent="0.25">
      <c r="D4060" s="190"/>
    </row>
    <row r="4061" spans="4:4" x14ac:dyDescent="0.25">
      <c r="D4061" s="190"/>
    </row>
    <row r="4062" spans="4:4" x14ac:dyDescent="0.25">
      <c r="D4062" s="190"/>
    </row>
    <row r="4063" spans="4:4" x14ac:dyDescent="0.25">
      <c r="D4063" s="190"/>
    </row>
    <row r="4064" spans="4:4" x14ac:dyDescent="0.25">
      <c r="D4064" s="190"/>
    </row>
    <row r="4065" spans="4:4" x14ac:dyDescent="0.25">
      <c r="D4065" s="190"/>
    </row>
    <row r="4066" spans="4:4" x14ac:dyDescent="0.25">
      <c r="D4066" s="190"/>
    </row>
    <row r="4067" spans="4:4" x14ac:dyDescent="0.25">
      <c r="D4067" s="190"/>
    </row>
    <row r="4068" spans="4:4" x14ac:dyDescent="0.25">
      <c r="D4068" s="190"/>
    </row>
    <row r="4069" spans="4:4" x14ac:dyDescent="0.25">
      <c r="D4069" s="190"/>
    </row>
    <row r="4070" spans="4:4" x14ac:dyDescent="0.25">
      <c r="D4070" s="190"/>
    </row>
    <row r="4071" spans="4:4" x14ac:dyDescent="0.25">
      <c r="D4071" s="190"/>
    </row>
    <row r="4072" spans="4:4" x14ac:dyDescent="0.25">
      <c r="D4072" s="190"/>
    </row>
    <row r="4073" spans="4:4" x14ac:dyDescent="0.25">
      <c r="D4073" s="190"/>
    </row>
    <row r="4074" spans="4:4" x14ac:dyDescent="0.25">
      <c r="D4074" s="190"/>
    </row>
    <row r="4075" spans="4:4" x14ac:dyDescent="0.25">
      <c r="D4075" s="190"/>
    </row>
    <row r="4076" spans="4:4" x14ac:dyDescent="0.25">
      <c r="D4076" s="190"/>
    </row>
    <row r="4077" spans="4:4" x14ac:dyDescent="0.25">
      <c r="D4077" s="190"/>
    </row>
    <row r="4078" spans="4:4" x14ac:dyDescent="0.25">
      <c r="D4078" s="190"/>
    </row>
    <row r="4079" spans="4:4" x14ac:dyDescent="0.25">
      <c r="D4079" s="190"/>
    </row>
    <row r="4080" spans="4:4" x14ac:dyDescent="0.25">
      <c r="D4080" s="190"/>
    </row>
    <row r="4081" spans="4:4" x14ac:dyDescent="0.25">
      <c r="D4081" s="190"/>
    </row>
    <row r="4082" spans="4:4" x14ac:dyDescent="0.25">
      <c r="D4082" s="190"/>
    </row>
    <row r="4083" spans="4:4" x14ac:dyDescent="0.25">
      <c r="D4083" s="190"/>
    </row>
    <row r="4084" spans="4:4" x14ac:dyDescent="0.25">
      <c r="D4084" s="190"/>
    </row>
    <row r="4085" spans="4:4" x14ac:dyDescent="0.25">
      <c r="D4085" s="190"/>
    </row>
    <row r="4086" spans="4:4" x14ac:dyDescent="0.25">
      <c r="D4086" s="190"/>
    </row>
    <row r="4087" spans="4:4" x14ac:dyDescent="0.25">
      <c r="D4087" s="190"/>
    </row>
    <row r="4088" spans="4:4" x14ac:dyDescent="0.25">
      <c r="D4088" s="190"/>
    </row>
    <row r="4089" spans="4:4" x14ac:dyDescent="0.25">
      <c r="D4089" s="190"/>
    </row>
    <row r="4090" spans="4:4" x14ac:dyDescent="0.25">
      <c r="D4090" s="190"/>
    </row>
    <row r="4091" spans="4:4" x14ac:dyDescent="0.25">
      <c r="D4091" s="190"/>
    </row>
    <row r="4092" spans="4:4" x14ac:dyDescent="0.25">
      <c r="D4092" s="190"/>
    </row>
    <row r="4093" spans="4:4" x14ac:dyDescent="0.25">
      <c r="D4093" s="190"/>
    </row>
    <row r="4094" spans="4:4" x14ac:dyDescent="0.25">
      <c r="D4094" s="190"/>
    </row>
    <row r="4095" spans="4:4" x14ac:dyDescent="0.25">
      <c r="D4095" s="190"/>
    </row>
    <row r="4096" spans="4:4" x14ac:dyDescent="0.25">
      <c r="D4096" s="190"/>
    </row>
    <row r="4097" spans="4:4" x14ac:dyDescent="0.25">
      <c r="D4097" s="190"/>
    </row>
    <row r="4098" spans="4:4" x14ac:dyDescent="0.25">
      <c r="D4098" s="190"/>
    </row>
    <row r="4099" spans="4:4" x14ac:dyDescent="0.25">
      <c r="D4099" s="190"/>
    </row>
    <row r="4100" spans="4:4" x14ac:dyDescent="0.25">
      <c r="D4100" s="190"/>
    </row>
    <row r="4101" spans="4:4" x14ac:dyDescent="0.25">
      <c r="D4101" s="190"/>
    </row>
    <row r="4102" spans="4:4" x14ac:dyDescent="0.25">
      <c r="D4102" s="190"/>
    </row>
    <row r="4103" spans="4:4" x14ac:dyDescent="0.25">
      <c r="D4103" s="190"/>
    </row>
    <row r="4104" spans="4:4" x14ac:dyDescent="0.25">
      <c r="D4104" s="190"/>
    </row>
    <row r="4105" spans="4:4" x14ac:dyDescent="0.25">
      <c r="D4105" s="190"/>
    </row>
    <row r="4106" spans="4:4" x14ac:dyDescent="0.25">
      <c r="D4106" s="190"/>
    </row>
    <row r="4107" spans="4:4" x14ac:dyDescent="0.25">
      <c r="D4107" s="190"/>
    </row>
    <row r="4108" spans="4:4" x14ac:dyDescent="0.25">
      <c r="D4108" s="190"/>
    </row>
    <row r="4109" spans="4:4" x14ac:dyDescent="0.25">
      <c r="D4109" s="190"/>
    </row>
    <row r="4110" spans="4:4" x14ac:dyDescent="0.25">
      <c r="D4110" s="190"/>
    </row>
    <row r="4111" spans="4:4" x14ac:dyDescent="0.25">
      <c r="D4111" s="190"/>
    </row>
    <row r="4112" spans="4:4" x14ac:dyDescent="0.25">
      <c r="D4112" s="190"/>
    </row>
    <row r="4113" spans="4:4" x14ac:dyDescent="0.25">
      <c r="D4113" s="190"/>
    </row>
    <row r="4114" spans="4:4" x14ac:dyDescent="0.25">
      <c r="D4114" s="190"/>
    </row>
    <row r="4115" spans="4:4" x14ac:dyDescent="0.25">
      <c r="D4115" s="190"/>
    </row>
    <row r="4116" spans="4:4" x14ac:dyDescent="0.25">
      <c r="D4116" s="190"/>
    </row>
    <row r="4117" spans="4:4" x14ac:dyDescent="0.25">
      <c r="D4117" s="190"/>
    </row>
    <row r="4118" spans="4:4" x14ac:dyDescent="0.25">
      <c r="D4118" s="190"/>
    </row>
    <row r="4119" spans="4:4" x14ac:dyDescent="0.25">
      <c r="D4119" s="190"/>
    </row>
    <row r="4120" spans="4:4" x14ac:dyDescent="0.25">
      <c r="D4120" s="190"/>
    </row>
    <row r="4121" spans="4:4" x14ac:dyDescent="0.25">
      <c r="D4121" s="190"/>
    </row>
    <row r="4122" spans="4:4" x14ac:dyDescent="0.25">
      <c r="D4122" s="190"/>
    </row>
    <row r="4123" spans="4:4" x14ac:dyDescent="0.25">
      <c r="D4123" s="190"/>
    </row>
    <row r="4124" spans="4:4" x14ac:dyDescent="0.25">
      <c r="D4124" s="190"/>
    </row>
    <row r="4125" spans="4:4" x14ac:dyDescent="0.25">
      <c r="D4125" s="190"/>
    </row>
    <row r="4126" spans="4:4" x14ac:dyDescent="0.25">
      <c r="D4126" s="190"/>
    </row>
    <row r="4127" spans="4:4" x14ac:dyDescent="0.25">
      <c r="D4127" s="190"/>
    </row>
    <row r="4128" spans="4:4" x14ac:dyDescent="0.25">
      <c r="D4128" s="190"/>
    </row>
    <row r="4129" spans="4:4" x14ac:dyDescent="0.25">
      <c r="D4129" s="190"/>
    </row>
    <row r="4130" spans="4:4" x14ac:dyDescent="0.25">
      <c r="D4130" s="190"/>
    </row>
    <row r="4131" spans="4:4" x14ac:dyDescent="0.25">
      <c r="D4131" s="190"/>
    </row>
    <row r="4132" spans="4:4" x14ac:dyDescent="0.25">
      <c r="D4132" s="190"/>
    </row>
    <row r="4133" spans="4:4" x14ac:dyDescent="0.25">
      <c r="D4133" s="190"/>
    </row>
    <row r="4134" spans="4:4" x14ac:dyDescent="0.25">
      <c r="D4134" s="190"/>
    </row>
    <row r="4135" spans="4:4" x14ac:dyDescent="0.25">
      <c r="D4135" s="190"/>
    </row>
    <row r="4136" spans="4:4" x14ac:dyDescent="0.25">
      <c r="D4136" s="190"/>
    </row>
    <row r="4137" spans="4:4" x14ac:dyDescent="0.25">
      <c r="D4137" s="190"/>
    </row>
    <row r="4138" spans="4:4" x14ac:dyDescent="0.25">
      <c r="D4138" s="190"/>
    </row>
    <row r="4139" spans="4:4" x14ac:dyDescent="0.25">
      <c r="D4139" s="190"/>
    </row>
    <row r="4140" spans="4:4" x14ac:dyDescent="0.25">
      <c r="D4140" s="190"/>
    </row>
    <row r="4141" spans="4:4" x14ac:dyDescent="0.25">
      <c r="D4141" s="190"/>
    </row>
    <row r="4142" spans="4:4" x14ac:dyDescent="0.25">
      <c r="D4142" s="190"/>
    </row>
    <row r="4143" spans="4:4" x14ac:dyDescent="0.25">
      <c r="D4143" s="190"/>
    </row>
    <row r="4144" spans="4:4" x14ac:dyDescent="0.25">
      <c r="D4144" s="190"/>
    </row>
    <row r="4145" spans="4:4" x14ac:dyDescent="0.25">
      <c r="D4145" s="190"/>
    </row>
    <row r="4146" spans="4:4" x14ac:dyDescent="0.25">
      <c r="D4146" s="190"/>
    </row>
    <row r="4147" spans="4:4" x14ac:dyDescent="0.25">
      <c r="D4147" s="190"/>
    </row>
    <row r="4148" spans="4:4" x14ac:dyDescent="0.25">
      <c r="D4148" s="190"/>
    </row>
    <row r="4149" spans="4:4" x14ac:dyDescent="0.25">
      <c r="D4149" s="190"/>
    </row>
    <row r="4150" spans="4:4" x14ac:dyDescent="0.25">
      <c r="D4150" s="190"/>
    </row>
    <row r="4151" spans="4:4" x14ac:dyDescent="0.25">
      <c r="D4151" s="190"/>
    </row>
    <row r="4152" spans="4:4" x14ac:dyDescent="0.25">
      <c r="D4152" s="190"/>
    </row>
    <row r="4153" spans="4:4" x14ac:dyDescent="0.25">
      <c r="D4153" s="190"/>
    </row>
    <row r="4154" spans="4:4" x14ac:dyDescent="0.25">
      <c r="D4154" s="190"/>
    </row>
    <row r="4155" spans="4:4" x14ac:dyDescent="0.25">
      <c r="D4155" s="190"/>
    </row>
    <row r="4156" spans="4:4" x14ac:dyDescent="0.25">
      <c r="D4156" s="190"/>
    </row>
    <row r="4157" spans="4:4" x14ac:dyDescent="0.25">
      <c r="D4157" s="190"/>
    </row>
    <row r="4158" spans="4:4" x14ac:dyDescent="0.25">
      <c r="D4158" s="190"/>
    </row>
    <row r="4159" spans="4:4" x14ac:dyDescent="0.25">
      <c r="D4159" s="190"/>
    </row>
    <row r="4160" spans="4:4" x14ac:dyDescent="0.25">
      <c r="D4160" s="190"/>
    </row>
    <row r="4161" spans="4:4" x14ac:dyDescent="0.25">
      <c r="D4161" s="190"/>
    </row>
    <row r="4162" spans="4:4" x14ac:dyDescent="0.25">
      <c r="D4162" s="190"/>
    </row>
    <row r="4163" spans="4:4" x14ac:dyDescent="0.25">
      <c r="D4163" s="190"/>
    </row>
    <row r="4164" spans="4:4" x14ac:dyDescent="0.25">
      <c r="D4164" s="190"/>
    </row>
    <row r="4165" spans="4:4" x14ac:dyDescent="0.25">
      <c r="D4165" s="190"/>
    </row>
    <row r="4166" spans="4:4" x14ac:dyDescent="0.25">
      <c r="D4166" s="190"/>
    </row>
    <row r="4167" spans="4:4" x14ac:dyDescent="0.25">
      <c r="D4167" s="190"/>
    </row>
    <row r="4168" spans="4:4" x14ac:dyDescent="0.25">
      <c r="D4168" s="190"/>
    </row>
    <row r="4169" spans="4:4" x14ac:dyDescent="0.25">
      <c r="D4169" s="190"/>
    </row>
    <row r="4170" spans="4:4" x14ac:dyDescent="0.25">
      <c r="D4170" s="190"/>
    </row>
    <row r="4171" spans="4:4" x14ac:dyDescent="0.25">
      <c r="D4171" s="190"/>
    </row>
    <row r="4172" spans="4:4" x14ac:dyDescent="0.25">
      <c r="D4172" s="190"/>
    </row>
    <row r="4173" spans="4:4" x14ac:dyDescent="0.25">
      <c r="D4173" s="190"/>
    </row>
    <row r="4174" spans="4:4" x14ac:dyDescent="0.25">
      <c r="D4174" s="190"/>
    </row>
    <row r="4175" spans="4:4" x14ac:dyDescent="0.25">
      <c r="D4175" s="190"/>
    </row>
    <row r="4176" spans="4:4" x14ac:dyDescent="0.25">
      <c r="D4176" s="190"/>
    </row>
    <row r="4177" spans="4:4" x14ac:dyDescent="0.25">
      <c r="D4177" s="190"/>
    </row>
    <row r="4178" spans="4:4" x14ac:dyDescent="0.25">
      <c r="D4178" s="190"/>
    </row>
    <row r="4179" spans="4:4" x14ac:dyDescent="0.25">
      <c r="D4179" s="190"/>
    </row>
    <row r="4180" spans="4:4" x14ac:dyDescent="0.25">
      <c r="D4180" s="190"/>
    </row>
    <row r="4181" spans="4:4" x14ac:dyDescent="0.25">
      <c r="D4181" s="190"/>
    </row>
    <row r="4182" spans="4:4" x14ac:dyDescent="0.25">
      <c r="D4182" s="190"/>
    </row>
    <row r="4183" spans="4:4" x14ac:dyDescent="0.25">
      <c r="D4183" s="190"/>
    </row>
    <row r="4184" spans="4:4" x14ac:dyDescent="0.25">
      <c r="D4184" s="190"/>
    </row>
    <row r="4185" spans="4:4" x14ac:dyDescent="0.25">
      <c r="D4185" s="190"/>
    </row>
    <row r="4186" spans="4:4" x14ac:dyDescent="0.25">
      <c r="D4186" s="190"/>
    </row>
    <row r="4187" spans="4:4" x14ac:dyDescent="0.25">
      <c r="D4187" s="190"/>
    </row>
    <row r="4188" spans="4:4" x14ac:dyDescent="0.25">
      <c r="D4188" s="190"/>
    </row>
    <row r="4189" spans="4:4" x14ac:dyDescent="0.25">
      <c r="D4189" s="190"/>
    </row>
    <row r="4190" spans="4:4" x14ac:dyDescent="0.25">
      <c r="D4190" s="190"/>
    </row>
    <row r="4191" spans="4:4" x14ac:dyDescent="0.25">
      <c r="D4191" s="190"/>
    </row>
    <row r="4192" spans="4:4" x14ac:dyDescent="0.25">
      <c r="D4192" s="190"/>
    </row>
    <row r="4193" spans="4:4" x14ac:dyDescent="0.25">
      <c r="D4193" s="190"/>
    </row>
    <row r="4194" spans="4:4" x14ac:dyDescent="0.25">
      <c r="D4194" s="190"/>
    </row>
    <row r="4195" spans="4:4" x14ac:dyDescent="0.25">
      <c r="D4195" s="190"/>
    </row>
    <row r="4196" spans="4:4" x14ac:dyDescent="0.25">
      <c r="D4196" s="190"/>
    </row>
    <row r="4197" spans="4:4" x14ac:dyDescent="0.25">
      <c r="D4197" s="190"/>
    </row>
    <row r="4198" spans="4:4" x14ac:dyDescent="0.25">
      <c r="D4198" s="190"/>
    </row>
    <row r="4199" spans="4:4" x14ac:dyDescent="0.25">
      <c r="D4199" s="190"/>
    </row>
    <row r="4200" spans="4:4" x14ac:dyDescent="0.25">
      <c r="D4200" s="190"/>
    </row>
    <row r="4201" spans="4:4" x14ac:dyDescent="0.25">
      <c r="D4201" s="190"/>
    </row>
    <row r="4202" spans="4:4" x14ac:dyDescent="0.25">
      <c r="D4202" s="190"/>
    </row>
    <row r="4203" spans="4:4" x14ac:dyDescent="0.25">
      <c r="D4203" s="190"/>
    </row>
    <row r="4204" spans="4:4" x14ac:dyDescent="0.25">
      <c r="D4204" s="190"/>
    </row>
    <row r="4205" spans="4:4" x14ac:dyDescent="0.25">
      <c r="D4205" s="190"/>
    </row>
    <row r="4206" spans="4:4" x14ac:dyDescent="0.25">
      <c r="D4206" s="190"/>
    </row>
    <row r="4207" spans="4:4" x14ac:dyDescent="0.25">
      <c r="D4207" s="190"/>
    </row>
    <row r="4208" spans="4:4" x14ac:dyDescent="0.25">
      <c r="D4208" s="190"/>
    </row>
    <row r="4209" spans="4:4" x14ac:dyDescent="0.25">
      <c r="D4209" s="190"/>
    </row>
    <row r="4210" spans="4:4" x14ac:dyDescent="0.25">
      <c r="D4210" s="190"/>
    </row>
    <row r="4211" spans="4:4" x14ac:dyDescent="0.25">
      <c r="D4211" s="190"/>
    </row>
    <row r="4212" spans="4:4" x14ac:dyDescent="0.25">
      <c r="D4212" s="190"/>
    </row>
    <row r="4213" spans="4:4" x14ac:dyDescent="0.25">
      <c r="D4213" s="190"/>
    </row>
    <row r="4214" spans="4:4" x14ac:dyDescent="0.25">
      <c r="D4214" s="190"/>
    </row>
    <row r="4215" spans="4:4" x14ac:dyDescent="0.25">
      <c r="D4215" s="190"/>
    </row>
    <row r="4216" spans="4:4" x14ac:dyDescent="0.25">
      <c r="D4216" s="190"/>
    </row>
    <row r="4217" spans="4:4" x14ac:dyDescent="0.25">
      <c r="D4217" s="190"/>
    </row>
    <row r="4218" spans="4:4" x14ac:dyDescent="0.25">
      <c r="D4218" s="190"/>
    </row>
    <row r="4219" spans="4:4" x14ac:dyDescent="0.25">
      <c r="D4219" s="190"/>
    </row>
    <row r="4220" spans="4:4" x14ac:dyDescent="0.25">
      <c r="D4220" s="190"/>
    </row>
    <row r="4221" spans="4:4" x14ac:dyDescent="0.25">
      <c r="D4221" s="190"/>
    </row>
    <row r="4222" spans="4:4" x14ac:dyDescent="0.25">
      <c r="D4222" s="190"/>
    </row>
    <row r="4223" spans="4:4" x14ac:dyDescent="0.25">
      <c r="D4223" s="190"/>
    </row>
    <row r="4224" spans="4:4" x14ac:dyDescent="0.25">
      <c r="D4224" s="190"/>
    </row>
    <row r="4225" spans="4:4" x14ac:dyDescent="0.25">
      <c r="D4225" s="190"/>
    </row>
    <row r="4226" spans="4:4" x14ac:dyDescent="0.25">
      <c r="D4226" s="190"/>
    </row>
    <row r="4227" spans="4:4" x14ac:dyDescent="0.25">
      <c r="D4227" s="190"/>
    </row>
    <row r="4228" spans="4:4" x14ac:dyDescent="0.25">
      <c r="D4228" s="190"/>
    </row>
    <row r="4229" spans="4:4" x14ac:dyDescent="0.25">
      <c r="D4229" s="190"/>
    </row>
    <row r="4230" spans="4:4" x14ac:dyDescent="0.25">
      <c r="D4230" s="190"/>
    </row>
    <row r="4231" spans="4:4" x14ac:dyDescent="0.25">
      <c r="D4231" s="190"/>
    </row>
    <row r="4232" spans="4:4" x14ac:dyDescent="0.25">
      <c r="D4232" s="190"/>
    </row>
    <row r="4233" spans="4:4" x14ac:dyDescent="0.25">
      <c r="D4233" s="190"/>
    </row>
    <row r="4234" spans="4:4" x14ac:dyDescent="0.25">
      <c r="D4234" s="190"/>
    </row>
    <row r="4235" spans="4:4" x14ac:dyDescent="0.25">
      <c r="D4235" s="190"/>
    </row>
    <row r="4236" spans="4:4" x14ac:dyDescent="0.25">
      <c r="D4236" s="190"/>
    </row>
    <row r="4237" spans="4:4" x14ac:dyDescent="0.25">
      <c r="D4237" s="190"/>
    </row>
    <row r="4238" spans="4:4" x14ac:dyDescent="0.25">
      <c r="D4238" s="190"/>
    </row>
    <row r="4239" spans="4:4" x14ac:dyDescent="0.25">
      <c r="D4239" s="190"/>
    </row>
    <row r="4240" spans="4:4" x14ac:dyDescent="0.25">
      <c r="D4240" s="190"/>
    </row>
    <row r="4241" spans="4:4" x14ac:dyDescent="0.25">
      <c r="D4241" s="190"/>
    </row>
    <row r="4242" spans="4:4" x14ac:dyDescent="0.25">
      <c r="D4242" s="190"/>
    </row>
    <row r="4243" spans="4:4" x14ac:dyDescent="0.25">
      <c r="D4243" s="190"/>
    </row>
    <row r="4244" spans="4:4" x14ac:dyDescent="0.25">
      <c r="D4244" s="190"/>
    </row>
    <row r="4245" spans="4:4" x14ac:dyDescent="0.25">
      <c r="D4245" s="190"/>
    </row>
    <row r="4246" spans="4:4" x14ac:dyDescent="0.25">
      <c r="D4246" s="190"/>
    </row>
    <row r="4247" spans="4:4" x14ac:dyDescent="0.25">
      <c r="D4247" s="190"/>
    </row>
    <row r="4248" spans="4:4" x14ac:dyDescent="0.25">
      <c r="D4248" s="190"/>
    </row>
    <row r="4249" spans="4:4" x14ac:dyDescent="0.25">
      <c r="D4249" s="190"/>
    </row>
    <row r="4250" spans="4:4" x14ac:dyDescent="0.25">
      <c r="D4250" s="190"/>
    </row>
    <row r="4251" spans="4:4" x14ac:dyDescent="0.25">
      <c r="D4251" s="190"/>
    </row>
    <row r="4252" spans="4:4" x14ac:dyDescent="0.25">
      <c r="D4252" s="190"/>
    </row>
    <row r="4253" spans="4:4" x14ac:dyDescent="0.25">
      <c r="D4253" s="190"/>
    </row>
    <row r="4254" spans="4:4" x14ac:dyDescent="0.25">
      <c r="D4254" s="190"/>
    </row>
    <row r="4255" spans="4:4" x14ac:dyDescent="0.25">
      <c r="D4255" s="190"/>
    </row>
    <row r="4256" spans="4:4" x14ac:dyDescent="0.25">
      <c r="D4256" s="190"/>
    </row>
    <row r="4257" spans="4:4" x14ac:dyDescent="0.25">
      <c r="D4257" s="190"/>
    </row>
    <row r="4258" spans="4:4" x14ac:dyDescent="0.25">
      <c r="D4258" s="190"/>
    </row>
    <row r="4259" spans="4:4" x14ac:dyDescent="0.25">
      <c r="D4259" s="190"/>
    </row>
    <row r="4260" spans="4:4" x14ac:dyDescent="0.25">
      <c r="D4260" s="190"/>
    </row>
    <row r="4261" spans="4:4" x14ac:dyDescent="0.25">
      <c r="D4261" s="190"/>
    </row>
    <row r="4262" spans="4:4" x14ac:dyDescent="0.25">
      <c r="D4262" s="190"/>
    </row>
    <row r="4263" spans="4:4" x14ac:dyDescent="0.25">
      <c r="D4263" s="190"/>
    </row>
    <row r="4264" spans="4:4" x14ac:dyDescent="0.25">
      <c r="D4264" s="190"/>
    </row>
    <row r="4265" spans="4:4" x14ac:dyDescent="0.25">
      <c r="D4265" s="190"/>
    </row>
    <row r="4266" spans="4:4" x14ac:dyDescent="0.25">
      <c r="D4266" s="190"/>
    </row>
    <row r="4267" spans="4:4" x14ac:dyDescent="0.25">
      <c r="D4267" s="190"/>
    </row>
    <row r="4268" spans="4:4" x14ac:dyDescent="0.25">
      <c r="D4268" s="190"/>
    </row>
    <row r="4269" spans="4:4" x14ac:dyDescent="0.25">
      <c r="D4269" s="190"/>
    </row>
    <row r="4270" spans="4:4" x14ac:dyDescent="0.25">
      <c r="D4270" s="190"/>
    </row>
    <row r="4271" spans="4:4" x14ac:dyDescent="0.25">
      <c r="D4271" s="190"/>
    </row>
    <row r="4272" spans="4:4" x14ac:dyDescent="0.25">
      <c r="D4272" s="190"/>
    </row>
    <row r="4273" spans="4:4" x14ac:dyDescent="0.25">
      <c r="D4273" s="190"/>
    </row>
    <row r="4274" spans="4:4" x14ac:dyDescent="0.25">
      <c r="D4274" s="190"/>
    </row>
    <row r="4275" spans="4:4" x14ac:dyDescent="0.25">
      <c r="D4275" s="190"/>
    </row>
    <row r="4276" spans="4:4" x14ac:dyDescent="0.25">
      <c r="D4276" s="190"/>
    </row>
    <row r="4277" spans="4:4" x14ac:dyDescent="0.25">
      <c r="D4277" s="190"/>
    </row>
    <row r="4278" spans="4:4" x14ac:dyDescent="0.25">
      <c r="D4278" s="190"/>
    </row>
    <row r="4279" spans="4:4" x14ac:dyDescent="0.25">
      <c r="D4279" s="190"/>
    </row>
    <row r="4280" spans="4:4" x14ac:dyDescent="0.25">
      <c r="D4280" s="190"/>
    </row>
    <row r="4281" spans="4:4" x14ac:dyDescent="0.25">
      <c r="D4281" s="190"/>
    </row>
    <row r="4282" spans="4:4" x14ac:dyDescent="0.25">
      <c r="D4282" s="190"/>
    </row>
    <row r="4283" spans="4:4" x14ac:dyDescent="0.25">
      <c r="D4283" s="190"/>
    </row>
    <row r="4284" spans="4:4" x14ac:dyDescent="0.25">
      <c r="D4284" s="190"/>
    </row>
    <row r="4285" spans="4:4" x14ac:dyDescent="0.25">
      <c r="D4285" s="190"/>
    </row>
    <row r="4286" spans="4:4" x14ac:dyDescent="0.25">
      <c r="D4286" s="190"/>
    </row>
    <row r="4287" spans="4:4" x14ac:dyDescent="0.25">
      <c r="D4287" s="190"/>
    </row>
    <row r="4288" spans="4:4" x14ac:dyDescent="0.25">
      <c r="D4288" s="190"/>
    </row>
    <row r="4289" spans="4:4" x14ac:dyDescent="0.25">
      <c r="D4289" s="190"/>
    </row>
    <row r="4290" spans="4:4" x14ac:dyDescent="0.25">
      <c r="D4290" s="190"/>
    </row>
    <row r="4291" spans="4:4" x14ac:dyDescent="0.25">
      <c r="D4291" s="190"/>
    </row>
    <row r="4292" spans="4:4" x14ac:dyDescent="0.25">
      <c r="D4292" s="190"/>
    </row>
    <row r="4293" spans="4:4" x14ac:dyDescent="0.25">
      <c r="D4293" s="190"/>
    </row>
    <row r="4294" spans="4:4" x14ac:dyDescent="0.25">
      <c r="D4294" s="190"/>
    </row>
    <row r="4295" spans="4:4" x14ac:dyDescent="0.25">
      <c r="D4295" s="190"/>
    </row>
    <row r="4296" spans="4:4" x14ac:dyDescent="0.25">
      <c r="D4296" s="190"/>
    </row>
    <row r="4297" spans="4:4" x14ac:dyDescent="0.25">
      <c r="D4297" s="190"/>
    </row>
    <row r="4298" spans="4:4" x14ac:dyDescent="0.25">
      <c r="D4298" s="190"/>
    </row>
    <row r="4299" spans="4:4" x14ac:dyDescent="0.25">
      <c r="D4299" s="190"/>
    </row>
    <row r="4300" spans="4:4" x14ac:dyDescent="0.25">
      <c r="D4300" s="190"/>
    </row>
    <row r="4301" spans="4:4" x14ac:dyDescent="0.25">
      <c r="D4301" s="190"/>
    </row>
    <row r="4302" spans="4:4" x14ac:dyDescent="0.25">
      <c r="D4302" s="190"/>
    </row>
    <row r="4303" spans="4:4" x14ac:dyDescent="0.25">
      <c r="D4303" s="190"/>
    </row>
    <row r="4304" spans="4:4" x14ac:dyDescent="0.25">
      <c r="D4304" s="190"/>
    </row>
    <row r="4305" spans="4:4" x14ac:dyDescent="0.25">
      <c r="D4305" s="190"/>
    </row>
    <row r="4306" spans="4:4" x14ac:dyDescent="0.25">
      <c r="D4306" s="190"/>
    </row>
    <row r="4307" spans="4:4" x14ac:dyDescent="0.25">
      <c r="D4307" s="190"/>
    </row>
    <row r="4308" spans="4:4" x14ac:dyDescent="0.25">
      <c r="D4308" s="190"/>
    </row>
    <row r="4309" spans="4:4" x14ac:dyDescent="0.25">
      <c r="D4309" s="190"/>
    </row>
    <row r="4310" spans="4:4" x14ac:dyDescent="0.25">
      <c r="D4310" s="190"/>
    </row>
    <row r="4311" spans="4:4" x14ac:dyDescent="0.25">
      <c r="D4311" s="190"/>
    </row>
    <row r="4312" spans="4:4" x14ac:dyDescent="0.25">
      <c r="D4312" s="190"/>
    </row>
    <row r="4313" spans="4:4" x14ac:dyDescent="0.25">
      <c r="D4313" s="190"/>
    </row>
    <row r="4314" spans="4:4" x14ac:dyDescent="0.25">
      <c r="D4314" s="190"/>
    </row>
    <row r="4315" spans="4:4" x14ac:dyDescent="0.25">
      <c r="D4315" s="190"/>
    </row>
    <row r="4316" spans="4:4" x14ac:dyDescent="0.25">
      <c r="D4316" s="190"/>
    </row>
    <row r="4317" spans="4:4" x14ac:dyDescent="0.25">
      <c r="D4317" s="190"/>
    </row>
    <row r="4318" spans="4:4" x14ac:dyDescent="0.25">
      <c r="D4318" s="190"/>
    </row>
    <row r="4319" spans="4:4" x14ac:dyDescent="0.25">
      <c r="D4319" s="190"/>
    </row>
    <row r="4320" spans="4:4" x14ac:dyDescent="0.25">
      <c r="D4320" s="190"/>
    </row>
    <row r="4321" spans="4:4" x14ac:dyDescent="0.25">
      <c r="D4321" s="190"/>
    </row>
    <row r="4322" spans="4:4" x14ac:dyDescent="0.25">
      <c r="D4322" s="190"/>
    </row>
    <row r="4323" spans="4:4" x14ac:dyDescent="0.25">
      <c r="D4323" s="190"/>
    </row>
    <row r="4324" spans="4:4" x14ac:dyDescent="0.25">
      <c r="D4324" s="190"/>
    </row>
    <row r="4325" spans="4:4" x14ac:dyDescent="0.25">
      <c r="D4325" s="190"/>
    </row>
    <row r="4326" spans="4:4" x14ac:dyDescent="0.25">
      <c r="D4326" s="190"/>
    </row>
    <row r="4327" spans="4:4" x14ac:dyDescent="0.25">
      <c r="D4327" s="190"/>
    </row>
    <row r="4328" spans="4:4" x14ac:dyDescent="0.25">
      <c r="D4328" s="190"/>
    </row>
    <row r="4329" spans="4:4" x14ac:dyDescent="0.25">
      <c r="D4329" s="190"/>
    </row>
    <row r="4330" spans="4:4" x14ac:dyDescent="0.25">
      <c r="D4330" s="190"/>
    </row>
    <row r="4331" spans="4:4" x14ac:dyDescent="0.25">
      <c r="D4331" s="190"/>
    </row>
    <row r="4332" spans="4:4" x14ac:dyDescent="0.25">
      <c r="D4332" s="190"/>
    </row>
    <row r="4333" spans="4:4" x14ac:dyDescent="0.25">
      <c r="D4333" s="190"/>
    </row>
    <row r="4334" spans="4:4" x14ac:dyDescent="0.25">
      <c r="D4334" s="190"/>
    </row>
    <row r="4335" spans="4:4" x14ac:dyDescent="0.25">
      <c r="D4335" s="190"/>
    </row>
    <row r="4336" spans="4:4" x14ac:dyDescent="0.25">
      <c r="D4336" s="190"/>
    </row>
    <row r="4337" spans="4:4" x14ac:dyDescent="0.25">
      <c r="D4337" s="190"/>
    </row>
    <row r="4338" spans="4:4" x14ac:dyDescent="0.25">
      <c r="D4338" s="190"/>
    </row>
    <row r="4339" spans="4:4" x14ac:dyDescent="0.25">
      <c r="D4339" s="190"/>
    </row>
    <row r="4340" spans="4:4" x14ac:dyDescent="0.25">
      <c r="D4340" s="190"/>
    </row>
    <row r="4341" spans="4:4" x14ac:dyDescent="0.25">
      <c r="D4341" s="190"/>
    </row>
    <row r="4342" spans="4:4" x14ac:dyDescent="0.25">
      <c r="D4342" s="190"/>
    </row>
    <row r="4343" spans="4:4" x14ac:dyDescent="0.25">
      <c r="D4343" s="190"/>
    </row>
    <row r="4344" spans="4:4" x14ac:dyDescent="0.25">
      <c r="D4344" s="190"/>
    </row>
    <row r="4345" spans="4:4" x14ac:dyDescent="0.25">
      <c r="D4345" s="190"/>
    </row>
    <row r="4346" spans="4:4" x14ac:dyDescent="0.25">
      <c r="D4346" s="190"/>
    </row>
    <row r="4347" spans="4:4" x14ac:dyDescent="0.25">
      <c r="D4347" s="190"/>
    </row>
    <row r="4348" spans="4:4" x14ac:dyDescent="0.25">
      <c r="D4348" s="190"/>
    </row>
    <row r="4349" spans="4:4" x14ac:dyDescent="0.25">
      <c r="D4349" s="190"/>
    </row>
    <row r="4350" spans="4:4" x14ac:dyDescent="0.25">
      <c r="D4350" s="190"/>
    </row>
    <row r="4351" spans="4:4" x14ac:dyDescent="0.25">
      <c r="D4351" s="190"/>
    </row>
    <row r="4352" spans="4:4" x14ac:dyDescent="0.25">
      <c r="D4352" s="190"/>
    </row>
    <row r="4353" spans="4:4" x14ac:dyDescent="0.25">
      <c r="D4353" s="190"/>
    </row>
    <row r="4354" spans="4:4" x14ac:dyDescent="0.25">
      <c r="D4354" s="190"/>
    </row>
    <row r="4355" spans="4:4" x14ac:dyDescent="0.25">
      <c r="D4355" s="190"/>
    </row>
    <row r="4356" spans="4:4" x14ac:dyDescent="0.25">
      <c r="D4356" s="190"/>
    </row>
    <row r="4357" spans="4:4" x14ac:dyDescent="0.25">
      <c r="D4357" s="190"/>
    </row>
    <row r="4358" spans="4:4" x14ac:dyDescent="0.25">
      <c r="D4358" s="190"/>
    </row>
    <row r="4359" spans="4:4" x14ac:dyDescent="0.25">
      <c r="D4359" s="190"/>
    </row>
    <row r="4360" spans="4:4" x14ac:dyDescent="0.25">
      <c r="D4360" s="190"/>
    </row>
    <row r="4361" spans="4:4" x14ac:dyDescent="0.25">
      <c r="D4361" s="190"/>
    </row>
    <row r="4362" spans="4:4" x14ac:dyDescent="0.25">
      <c r="D4362" s="190"/>
    </row>
    <row r="4363" spans="4:4" x14ac:dyDescent="0.25">
      <c r="D4363" s="190"/>
    </row>
    <row r="4364" spans="4:4" x14ac:dyDescent="0.25">
      <c r="D4364" s="190"/>
    </row>
    <row r="4365" spans="4:4" x14ac:dyDescent="0.25">
      <c r="D4365" s="190"/>
    </row>
    <row r="4366" spans="4:4" x14ac:dyDescent="0.25">
      <c r="D4366" s="190"/>
    </row>
    <row r="4367" spans="4:4" x14ac:dyDescent="0.25">
      <c r="D4367" s="190"/>
    </row>
    <row r="4368" spans="4:4" x14ac:dyDescent="0.25">
      <c r="D4368" s="190"/>
    </row>
    <row r="4369" spans="4:4" x14ac:dyDescent="0.25">
      <c r="D4369" s="190"/>
    </row>
    <row r="4370" spans="4:4" x14ac:dyDescent="0.25">
      <c r="D4370" s="190"/>
    </row>
    <row r="4371" spans="4:4" x14ac:dyDescent="0.25">
      <c r="D4371" s="190"/>
    </row>
    <row r="4372" spans="4:4" x14ac:dyDescent="0.25">
      <c r="D4372" s="190"/>
    </row>
    <row r="4373" spans="4:4" x14ac:dyDescent="0.25">
      <c r="D4373" s="190"/>
    </row>
    <row r="4374" spans="4:4" x14ac:dyDescent="0.25">
      <c r="D4374" s="190"/>
    </row>
    <row r="4375" spans="4:4" x14ac:dyDescent="0.25">
      <c r="D4375" s="190"/>
    </row>
    <row r="4376" spans="4:4" x14ac:dyDescent="0.25">
      <c r="D4376" s="190"/>
    </row>
    <row r="4377" spans="4:4" x14ac:dyDescent="0.25">
      <c r="D4377" s="190"/>
    </row>
    <row r="4378" spans="4:4" x14ac:dyDescent="0.25">
      <c r="D4378" s="190"/>
    </row>
    <row r="4379" spans="4:4" x14ac:dyDescent="0.25">
      <c r="D4379" s="190"/>
    </row>
    <row r="4380" spans="4:4" x14ac:dyDescent="0.25">
      <c r="D4380" s="190"/>
    </row>
    <row r="4381" spans="4:4" x14ac:dyDescent="0.25">
      <c r="D4381" s="190"/>
    </row>
    <row r="4382" spans="4:4" x14ac:dyDescent="0.25">
      <c r="D4382" s="190"/>
    </row>
    <row r="4383" spans="4:4" x14ac:dyDescent="0.25">
      <c r="D4383" s="190"/>
    </row>
    <row r="4384" spans="4:4" x14ac:dyDescent="0.25">
      <c r="D4384" s="190"/>
    </row>
    <row r="4385" spans="4:4" x14ac:dyDescent="0.25">
      <c r="D4385" s="190"/>
    </row>
    <row r="4386" spans="4:4" x14ac:dyDescent="0.25">
      <c r="D4386" s="190"/>
    </row>
    <row r="4387" spans="4:4" x14ac:dyDescent="0.25">
      <c r="D4387" s="190"/>
    </row>
    <row r="4388" spans="4:4" x14ac:dyDescent="0.25">
      <c r="D4388" s="190"/>
    </row>
    <row r="4389" spans="4:4" x14ac:dyDescent="0.25">
      <c r="D4389" s="190"/>
    </row>
    <row r="4390" spans="4:4" x14ac:dyDescent="0.25">
      <c r="D4390" s="190"/>
    </row>
    <row r="4391" spans="4:4" x14ac:dyDescent="0.25">
      <c r="D4391" s="190"/>
    </row>
    <row r="4392" spans="4:4" x14ac:dyDescent="0.25">
      <c r="D4392" s="190"/>
    </row>
    <row r="4393" spans="4:4" x14ac:dyDescent="0.25">
      <c r="D4393" s="190"/>
    </row>
    <row r="4394" spans="4:4" x14ac:dyDescent="0.25">
      <c r="D4394" s="190"/>
    </row>
    <row r="4395" spans="4:4" x14ac:dyDescent="0.25">
      <c r="D4395" s="190"/>
    </row>
    <row r="4396" spans="4:4" x14ac:dyDescent="0.25">
      <c r="D4396" s="190"/>
    </row>
    <row r="4397" spans="4:4" x14ac:dyDescent="0.25">
      <c r="D4397" s="190"/>
    </row>
    <row r="4398" spans="4:4" x14ac:dyDescent="0.25">
      <c r="D4398" s="190"/>
    </row>
    <row r="4399" spans="4:4" x14ac:dyDescent="0.25">
      <c r="D4399" s="190"/>
    </row>
    <row r="4400" spans="4:4" x14ac:dyDescent="0.25">
      <c r="D4400" s="190"/>
    </row>
    <row r="4401" spans="4:4" x14ac:dyDescent="0.25">
      <c r="D4401" s="190"/>
    </row>
    <row r="4402" spans="4:4" x14ac:dyDescent="0.25">
      <c r="D4402" s="190"/>
    </row>
    <row r="4403" spans="4:4" x14ac:dyDescent="0.25">
      <c r="D4403" s="190"/>
    </row>
    <row r="4404" spans="4:4" x14ac:dyDescent="0.25">
      <c r="D4404" s="190"/>
    </row>
    <row r="4405" spans="4:4" x14ac:dyDescent="0.25">
      <c r="D4405" s="190"/>
    </row>
    <row r="4406" spans="4:4" x14ac:dyDescent="0.25">
      <c r="D4406" s="190"/>
    </row>
    <row r="4407" spans="4:4" x14ac:dyDescent="0.25">
      <c r="D4407" s="190"/>
    </row>
    <row r="4408" spans="4:4" x14ac:dyDescent="0.25">
      <c r="D4408" s="190"/>
    </row>
    <row r="4409" spans="4:4" x14ac:dyDescent="0.25">
      <c r="D4409" s="190"/>
    </row>
    <row r="4410" spans="4:4" x14ac:dyDescent="0.25">
      <c r="D4410" s="190"/>
    </row>
    <row r="4411" spans="4:4" x14ac:dyDescent="0.25">
      <c r="D4411" s="190"/>
    </row>
    <row r="4412" spans="4:4" x14ac:dyDescent="0.25">
      <c r="D4412" s="190"/>
    </row>
    <row r="4413" spans="4:4" x14ac:dyDescent="0.25">
      <c r="D4413" s="190"/>
    </row>
    <row r="4414" spans="4:4" x14ac:dyDescent="0.25">
      <c r="D4414" s="190"/>
    </row>
    <row r="4415" spans="4:4" x14ac:dyDescent="0.25">
      <c r="D4415" s="190"/>
    </row>
    <row r="4416" spans="4:4" x14ac:dyDescent="0.25">
      <c r="D4416" s="190"/>
    </row>
    <row r="4417" spans="4:4" x14ac:dyDescent="0.25">
      <c r="D4417" s="190"/>
    </row>
    <row r="4418" spans="4:4" x14ac:dyDescent="0.25">
      <c r="D4418" s="190"/>
    </row>
    <row r="4419" spans="4:4" x14ac:dyDescent="0.25">
      <c r="D4419" s="190"/>
    </row>
    <row r="4420" spans="4:4" x14ac:dyDescent="0.25">
      <c r="D4420" s="190"/>
    </row>
    <row r="4421" spans="4:4" x14ac:dyDescent="0.25">
      <c r="D4421" s="190"/>
    </row>
    <row r="4422" spans="4:4" x14ac:dyDescent="0.25">
      <c r="D4422" s="190"/>
    </row>
    <row r="4423" spans="4:4" x14ac:dyDescent="0.25">
      <c r="D4423" s="190"/>
    </row>
    <row r="4424" spans="4:4" x14ac:dyDescent="0.25">
      <c r="D4424" s="190"/>
    </row>
    <row r="4425" spans="4:4" x14ac:dyDescent="0.25">
      <c r="D4425" s="190"/>
    </row>
    <row r="4426" spans="4:4" x14ac:dyDescent="0.25">
      <c r="D4426" s="190"/>
    </row>
    <row r="4427" spans="4:4" x14ac:dyDescent="0.25">
      <c r="D4427" s="190"/>
    </row>
    <row r="4428" spans="4:4" x14ac:dyDescent="0.25">
      <c r="D4428" s="190"/>
    </row>
    <row r="4429" spans="4:4" x14ac:dyDescent="0.25">
      <c r="D4429" s="190"/>
    </row>
    <row r="4430" spans="4:4" x14ac:dyDescent="0.25">
      <c r="D4430" s="190"/>
    </row>
    <row r="4431" spans="4:4" x14ac:dyDescent="0.25">
      <c r="D4431" s="190"/>
    </row>
    <row r="4432" spans="4:4" x14ac:dyDescent="0.25">
      <c r="D4432" s="190"/>
    </row>
    <row r="4433" spans="4:4" x14ac:dyDescent="0.25">
      <c r="D4433" s="190"/>
    </row>
    <row r="4434" spans="4:4" x14ac:dyDescent="0.25">
      <c r="D4434" s="190"/>
    </row>
    <row r="4435" spans="4:4" x14ac:dyDescent="0.25">
      <c r="D4435" s="190"/>
    </row>
    <row r="4436" spans="4:4" x14ac:dyDescent="0.25">
      <c r="D4436" s="190"/>
    </row>
    <row r="4437" spans="4:4" x14ac:dyDescent="0.25">
      <c r="D4437" s="190"/>
    </row>
    <row r="4438" spans="4:4" x14ac:dyDescent="0.25">
      <c r="D4438" s="190"/>
    </row>
    <row r="4439" spans="4:4" x14ac:dyDescent="0.25">
      <c r="D4439" s="190"/>
    </row>
    <row r="4440" spans="4:4" x14ac:dyDescent="0.25">
      <c r="D4440" s="190"/>
    </row>
    <row r="4441" spans="4:4" x14ac:dyDescent="0.25">
      <c r="D4441" s="190"/>
    </row>
    <row r="4442" spans="4:4" x14ac:dyDescent="0.25">
      <c r="D4442" s="190"/>
    </row>
    <row r="4443" spans="4:4" x14ac:dyDescent="0.25">
      <c r="D4443" s="190"/>
    </row>
    <row r="4444" spans="4:4" x14ac:dyDescent="0.25">
      <c r="D4444" s="190"/>
    </row>
    <row r="4445" spans="4:4" x14ac:dyDescent="0.25">
      <c r="D4445" s="190"/>
    </row>
    <row r="4446" spans="4:4" x14ac:dyDescent="0.25">
      <c r="D4446" s="190"/>
    </row>
    <row r="4447" spans="4:4" x14ac:dyDescent="0.25">
      <c r="D4447" s="190"/>
    </row>
    <row r="4448" spans="4:4" x14ac:dyDescent="0.25">
      <c r="D4448" s="190"/>
    </row>
    <row r="4449" spans="4:4" x14ac:dyDescent="0.25">
      <c r="D4449" s="190"/>
    </row>
    <row r="4450" spans="4:4" x14ac:dyDescent="0.25">
      <c r="D4450" s="190"/>
    </row>
    <row r="4451" spans="4:4" x14ac:dyDescent="0.25">
      <c r="D4451" s="190"/>
    </row>
    <row r="4452" spans="4:4" x14ac:dyDescent="0.25">
      <c r="D4452" s="190"/>
    </row>
    <row r="4453" spans="4:4" x14ac:dyDescent="0.25">
      <c r="D4453" s="190"/>
    </row>
    <row r="4454" spans="4:4" x14ac:dyDescent="0.25">
      <c r="D4454" s="190"/>
    </row>
    <row r="4455" spans="4:4" x14ac:dyDescent="0.25">
      <c r="D4455" s="190"/>
    </row>
    <row r="4456" spans="4:4" x14ac:dyDescent="0.25">
      <c r="D4456" s="190"/>
    </row>
    <row r="4457" spans="4:4" x14ac:dyDescent="0.25">
      <c r="D4457" s="190"/>
    </row>
    <row r="4458" spans="4:4" x14ac:dyDescent="0.25">
      <c r="D4458" s="190"/>
    </row>
    <row r="4459" spans="4:4" x14ac:dyDescent="0.25">
      <c r="D4459" s="190"/>
    </row>
    <row r="4460" spans="4:4" x14ac:dyDescent="0.25">
      <c r="D4460" s="190"/>
    </row>
    <row r="4461" spans="4:4" x14ac:dyDescent="0.25">
      <c r="D4461" s="190"/>
    </row>
    <row r="4462" spans="4:4" x14ac:dyDescent="0.25">
      <c r="D4462" s="190"/>
    </row>
    <row r="4463" spans="4:4" x14ac:dyDescent="0.25">
      <c r="D4463" s="190"/>
    </row>
    <row r="4464" spans="4:4" x14ac:dyDescent="0.25">
      <c r="D4464" s="190"/>
    </row>
    <row r="4465" spans="4:4" x14ac:dyDescent="0.25">
      <c r="D4465" s="190"/>
    </row>
    <row r="4466" spans="4:4" x14ac:dyDescent="0.25">
      <c r="D4466" s="190"/>
    </row>
    <row r="4467" spans="4:4" x14ac:dyDescent="0.25">
      <c r="D4467" s="190"/>
    </row>
    <row r="4468" spans="4:4" x14ac:dyDescent="0.25">
      <c r="D4468" s="190"/>
    </row>
    <row r="4469" spans="4:4" x14ac:dyDescent="0.25">
      <c r="D4469" s="190"/>
    </row>
    <row r="4470" spans="4:4" x14ac:dyDescent="0.25">
      <c r="D4470" s="190"/>
    </row>
    <row r="4471" spans="4:4" x14ac:dyDescent="0.25">
      <c r="D4471" s="190"/>
    </row>
    <row r="4472" spans="4:4" x14ac:dyDescent="0.25">
      <c r="D4472" s="190"/>
    </row>
    <row r="4473" spans="4:4" x14ac:dyDescent="0.25">
      <c r="D4473" s="190"/>
    </row>
    <row r="4474" spans="4:4" x14ac:dyDescent="0.25">
      <c r="D4474" s="190"/>
    </row>
    <row r="4475" spans="4:4" x14ac:dyDescent="0.25">
      <c r="D4475" s="190"/>
    </row>
    <row r="4476" spans="4:4" x14ac:dyDescent="0.25">
      <c r="D4476" s="190"/>
    </row>
    <row r="4477" spans="4:4" x14ac:dyDescent="0.25">
      <c r="D4477" s="190"/>
    </row>
    <row r="4478" spans="4:4" x14ac:dyDescent="0.25">
      <c r="D4478" s="190"/>
    </row>
    <row r="4479" spans="4:4" x14ac:dyDescent="0.25">
      <c r="D4479" s="190"/>
    </row>
    <row r="4480" spans="4:4" x14ac:dyDescent="0.25">
      <c r="D4480" s="190"/>
    </row>
    <row r="4481" spans="4:4" x14ac:dyDescent="0.25">
      <c r="D4481" s="190"/>
    </row>
    <row r="4482" spans="4:4" x14ac:dyDescent="0.25">
      <c r="D4482" s="190"/>
    </row>
    <row r="4483" spans="4:4" x14ac:dyDescent="0.25">
      <c r="D4483" s="190"/>
    </row>
    <row r="4484" spans="4:4" x14ac:dyDescent="0.25">
      <c r="D4484" s="190"/>
    </row>
    <row r="4485" spans="4:4" x14ac:dyDescent="0.25">
      <c r="D4485" s="190"/>
    </row>
    <row r="4486" spans="4:4" x14ac:dyDescent="0.25">
      <c r="D4486" s="190"/>
    </row>
    <row r="4487" spans="4:4" x14ac:dyDescent="0.25">
      <c r="D4487" s="190"/>
    </row>
    <row r="4488" spans="4:4" x14ac:dyDescent="0.25">
      <c r="D4488" s="190"/>
    </row>
    <row r="4489" spans="4:4" x14ac:dyDescent="0.25">
      <c r="D4489" s="190"/>
    </row>
    <row r="4490" spans="4:4" x14ac:dyDescent="0.25">
      <c r="D4490" s="190"/>
    </row>
    <row r="4491" spans="4:4" x14ac:dyDescent="0.25">
      <c r="D4491" s="190"/>
    </row>
    <row r="4492" spans="4:4" x14ac:dyDescent="0.25">
      <c r="D4492" s="190"/>
    </row>
    <row r="4493" spans="4:4" x14ac:dyDescent="0.25">
      <c r="D4493" s="190"/>
    </row>
    <row r="4494" spans="4:4" x14ac:dyDescent="0.25">
      <c r="D4494" s="190"/>
    </row>
    <row r="4495" spans="4:4" x14ac:dyDescent="0.25">
      <c r="D4495" s="190"/>
    </row>
    <row r="4496" spans="4:4" x14ac:dyDescent="0.25">
      <c r="D4496" s="190"/>
    </row>
    <row r="4497" spans="4:4" x14ac:dyDescent="0.25">
      <c r="D4497" s="190"/>
    </row>
    <row r="4498" spans="4:4" x14ac:dyDescent="0.25">
      <c r="D4498" s="190"/>
    </row>
    <row r="4499" spans="4:4" x14ac:dyDescent="0.25">
      <c r="D4499" s="190"/>
    </row>
    <row r="4500" spans="4:4" x14ac:dyDescent="0.25">
      <c r="D4500" s="190"/>
    </row>
    <row r="4501" spans="4:4" x14ac:dyDescent="0.25">
      <c r="D4501" s="190"/>
    </row>
    <row r="4502" spans="4:4" x14ac:dyDescent="0.25">
      <c r="D4502" s="190"/>
    </row>
    <row r="4503" spans="4:4" x14ac:dyDescent="0.25">
      <c r="D4503" s="190"/>
    </row>
    <row r="4504" spans="4:4" x14ac:dyDescent="0.25">
      <c r="D4504" s="190"/>
    </row>
    <row r="4505" spans="4:4" x14ac:dyDescent="0.25">
      <c r="D4505" s="190"/>
    </row>
    <row r="4506" spans="4:4" x14ac:dyDescent="0.25">
      <c r="D4506" s="190"/>
    </row>
    <row r="4507" spans="4:4" x14ac:dyDescent="0.25">
      <c r="D4507" s="190"/>
    </row>
    <row r="4508" spans="4:4" x14ac:dyDescent="0.25">
      <c r="D4508" s="190"/>
    </row>
    <row r="4509" spans="4:4" x14ac:dyDescent="0.25">
      <c r="D4509" s="190"/>
    </row>
    <row r="4510" spans="4:4" x14ac:dyDescent="0.25">
      <c r="D4510" s="190"/>
    </row>
    <row r="4511" spans="4:4" x14ac:dyDescent="0.25">
      <c r="D4511" s="190"/>
    </row>
    <row r="4512" spans="4:4" x14ac:dyDescent="0.25">
      <c r="D4512" s="190"/>
    </row>
    <row r="4513" spans="4:4" x14ac:dyDescent="0.25">
      <c r="D4513" s="190"/>
    </row>
    <row r="4514" spans="4:4" x14ac:dyDescent="0.25">
      <c r="D4514" s="190"/>
    </row>
    <row r="4515" spans="4:4" x14ac:dyDescent="0.25">
      <c r="D4515" s="190"/>
    </row>
    <row r="4516" spans="4:4" x14ac:dyDescent="0.25">
      <c r="D4516" s="190"/>
    </row>
    <row r="4517" spans="4:4" x14ac:dyDescent="0.25">
      <c r="D4517" s="190"/>
    </row>
    <row r="4518" spans="4:4" x14ac:dyDescent="0.25">
      <c r="D4518" s="190"/>
    </row>
    <row r="4519" spans="4:4" x14ac:dyDescent="0.25">
      <c r="D4519" s="190"/>
    </row>
    <row r="4520" spans="4:4" x14ac:dyDescent="0.25">
      <c r="D4520" s="190"/>
    </row>
    <row r="4521" spans="4:4" x14ac:dyDescent="0.25">
      <c r="D4521" s="190"/>
    </row>
    <row r="4522" spans="4:4" x14ac:dyDescent="0.25">
      <c r="D4522" s="190"/>
    </row>
    <row r="4523" spans="4:4" x14ac:dyDescent="0.25">
      <c r="D4523" s="190"/>
    </row>
    <row r="4524" spans="4:4" x14ac:dyDescent="0.25">
      <c r="D4524" s="190"/>
    </row>
    <row r="4525" spans="4:4" x14ac:dyDescent="0.25">
      <c r="D4525" s="190"/>
    </row>
    <row r="4526" spans="4:4" x14ac:dyDescent="0.25">
      <c r="D4526" s="190"/>
    </row>
    <row r="4527" spans="4:4" x14ac:dyDescent="0.25">
      <c r="D4527" s="190"/>
    </row>
    <row r="4528" spans="4:4" x14ac:dyDescent="0.25">
      <c r="D4528" s="190"/>
    </row>
    <row r="4529" spans="4:4" x14ac:dyDescent="0.25">
      <c r="D4529" s="190"/>
    </row>
    <row r="4530" spans="4:4" x14ac:dyDescent="0.25">
      <c r="D4530" s="190"/>
    </row>
    <row r="4531" spans="4:4" x14ac:dyDescent="0.25">
      <c r="D4531" s="190"/>
    </row>
    <row r="4532" spans="4:4" x14ac:dyDescent="0.25">
      <c r="D4532" s="190"/>
    </row>
    <row r="4533" spans="4:4" x14ac:dyDescent="0.25">
      <c r="D4533" s="190"/>
    </row>
    <row r="4534" spans="4:4" x14ac:dyDescent="0.25">
      <c r="D4534" s="190"/>
    </row>
    <row r="4535" spans="4:4" x14ac:dyDescent="0.25">
      <c r="D4535" s="190"/>
    </row>
    <row r="4536" spans="4:4" x14ac:dyDescent="0.25">
      <c r="D4536" s="190"/>
    </row>
    <row r="4537" spans="4:4" x14ac:dyDescent="0.25">
      <c r="D4537" s="190"/>
    </row>
    <row r="4538" spans="4:4" x14ac:dyDescent="0.25">
      <c r="D4538" s="190"/>
    </row>
    <row r="4539" spans="4:4" x14ac:dyDescent="0.25">
      <c r="D4539" s="190"/>
    </row>
    <row r="4540" spans="4:4" x14ac:dyDescent="0.25">
      <c r="D4540" s="190"/>
    </row>
    <row r="4541" spans="4:4" x14ac:dyDescent="0.25">
      <c r="D4541" s="190"/>
    </row>
    <row r="4542" spans="4:4" x14ac:dyDescent="0.25">
      <c r="D4542" s="190"/>
    </row>
    <row r="4543" spans="4:4" x14ac:dyDescent="0.25">
      <c r="D4543" s="190"/>
    </row>
    <row r="4544" spans="4:4" x14ac:dyDescent="0.25">
      <c r="D4544" s="190"/>
    </row>
    <row r="4545" spans="4:4" x14ac:dyDescent="0.25">
      <c r="D4545" s="190"/>
    </row>
    <row r="4546" spans="4:4" x14ac:dyDescent="0.25">
      <c r="D4546" s="190"/>
    </row>
    <row r="4547" spans="4:4" x14ac:dyDescent="0.25">
      <c r="D4547" s="190"/>
    </row>
    <row r="4548" spans="4:4" x14ac:dyDescent="0.25">
      <c r="D4548" s="190"/>
    </row>
    <row r="4549" spans="4:4" x14ac:dyDescent="0.25">
      <c r="D4549" s="190"/>
    </row>
    <row r="4550" spans="4:4" x14ac:dyDescent="0.25">
      <c r="D4550" s="190"/>
    </row>
    <row r="4551" spans="4:4" x14ac:dyDescent="0.25">
      <c r="D4551" s="190"/>
    </row>
    <row r="4552" spans="4:4" x14ac:dyDescent="0.25">
      <c r="D4552" s="190"/>
    </row>
    <row r="4553" spans="4:4" x14ac:dyDescent="0.25">
      <c r="D4553" s="190"/>
    </row>
    <row r="4554" spans="4:4" x14ac:dyDescent="0.25">
      <c r="D4554" s="190"/>
    </row>
    <row r="4555" spans="4:4" x14ac:dyDescent="0.25">
      <c r="D4555" s="190"/>
    </row>
    <row r="4556" spans="4:4" x14ac:dyDescent="0.25">
      <c r="D4556" s="190"/>
    </row>
    <row r="4557" spans="4:4" x14ac:dyDescent="0.25">
      <c r="D4557" s="190"/>
    </row>
    <row r="4558" spans="4:4" x14ac:dyDescent="0.25">
      <c r="D4558" s="190"/>
    </row>
    <row r="4559" spans="4:4" x14ac:dyDescent="0.25">
      <c r="D4559" s="190"/>
    </row>
    <row r="4560" spans="4:4" x14ac:dyDescent="0.25">
      <c r="D4560" s="190"/>
    </row>
    <row r="4561" spans="4:4" x14ac:dyDescent="0.25">
      <c r="D4561" s="190"/>
    </row>
    <row r="4562" spans="4:4" x14ac:dyDescent="0.25">
      <c r="D4562" s="190"/>
    </row>
    <row r="4563" spans="4:4" x14ac:dyDescent="0.25">
      <c r="D4563" s="190"/>
    </row>
    <row r="4564" spans="4:4" x14ac:dyDescent="0.25">
      <c r="D4564" s="190"/>
    </row>
    <row r="4565" spans="4:4" x14ac:dyDescent="0.25">
      <c r="D4565" s="190"/>
    </row>
    <row r="4566" spans="4:4" x14ac:dyDescent="0.25">
      <c r="D4566" s="190"/>
    </row>
    <row r="4567" spans="4:4" x14ac:dyDescent="0.25">
      <c r="D4567" s="190"/>
    </row>
    <row r="4568" spans="4:4" x14ac:dyDescent="0.25">
      <c r="D4568" s="190"/>
    </row>
    <row r="4569" spans="4:4" x14ac:dyDescent="0.25">
      <c r="D4569" s="190"/>
    </row>
    <row r="4570" spans="4:4" x14ac:dyDescent="0.25">
      <c r="D4570" s="190"/>
    </row>
    <row r="4571" spans="4:4" x14ac:dyDescent="0.25">
      <c r="D4571" s="190"/>
    </row>
    <row r="4572" spans="4:4" x14ac:dyDescent="0.25">
      <c r="D4572" s="190"/>
    </row>
    <row r="4573" spans="4:4" x14ac:dyDescent="0.25">
      <c r="D4573" s="190"/>
    </row>
    <row r="4574" spans="4:4" x14ac:dyDescent="0.25">
      <c r="D4574" s="190"/>
    </row>
    <row r="4575" spans="4:4" x14ac:dyDescent="0.25">
      <c r="D4575" s="190"/>
    </row>
    <row r="4576" spans="4:4" x14ac:dyDescent="0.25">
      <c r="D4576" s="190"/>
    </row>
    <row r="4577" spans="4:4" x14ac:dyDescent="0.25">
      <c r="D4577" s="190"/>
    </row>
    <row r="4578" spans="4:4" x14ac:dyDescent="0.25">
      <c r="D4578" s="190"/>
    </row>
    <row r="4579" spans="4:4" x14ac:dyDescent="0.25">
      <c r="D4579" s="190"/>
    </row>
    <row r="4580" spans="4:4" x14ac:dyDescent="0.25">
      <c r="D4580" s="190"/>
    </row>
    <row r="4581" spans="4:4" x14ac:dyDescent="0.25">
      <c r="D4581" s="190"/>
    </row>
    <row r="4582" spans="4:4" x14ac:dyDescent="0.25">
      <c r="D4582" s="190"/>
    </row>
    <row r="4583" spans="4:4" x14ac:dyDescent="0.25">
      <c r="D4583" s="190"/>
    </row>
    <row r="4584" spans="4:4" x14ac:dyDescent="0.25">
      <c r="D4584" s="190"/>
    </row>
    <row r="4585" spans="4:4" x14ac:dyDescent="0.25">
      <c r="D4585" s="190"/>
    </row>
    <row r="4586" spans="4:4" x14ac:dyDescent="0.25">
      <c r="D4586" s="190"/>
    </row>
    <row r="4587" spans="4:4" x14ac:dyDescent="0.25">
      <c r="D4587" s="190"/>
    </row>
    <row r="4588" spans="4:4" x14ac:dyDescent="0.25">
      <c r="D4588" s="190"/>
    </row>
    <row r="4589" spans="4:4" x14ac:dyDescent="0.25">
      <c r="D4589" s="190"/>
    </row>
    <row r="4590" spans="4:4" x14ac:dyDescent="0.25">
      <c r="D4590" s="190"/>
    </row>
    <row r="4591" spans="4:4" x14ac:dyDescent="0.25">
      <c r="D4591" s="190"/>
    </row>
    <row r="4592" spans="4:4" x14ac:dyDescent="0.25">
      <c r="D4592" s="190"/>
    </row>
    <row r="4593" spans="4:4" x14ac:dyDescent="0.25">
      <c r="D4593" s="190"/>
    </row>
    <row r="4594" spans="4:4" x14ac:dyDescent="0.25">
      <c r="D4594" s="190"/>
    </row>
    <row r="4595" spans="4:4" x14ac:dyDescent="0.25">
      <c r="D4595" s="190"/>
    </row>
    <row r="4596" spans="4:4" x14ac:dyDescent="0.25">
      <c r="D4596" s="190"/>
    </row>
    <row r="4597" spans="4:4" x14ac:dyDescent="0.25">
      <c r="D4597" s="190"/>
    </row>
    <row r="4598" spans="4:4" x14ac:dyDescent="0.25">
      <c r="D4598" s="190"/>
    </row>
    <row r="4599" spans="4:4" x14ac:dyDescent="0.25">
      <c r="D4599" s="190"/>
    </row>
    <row r="4600" spans="4:4" x14ac:dyDescent="0.25">
      <c r="D4600" s="190"/>
    </row>
    <row r="4601" spans="4:4" x14ac:dyDescent="0.25">
      <c r="D4601" s="190"/>
    </row>
    <row r="4602" spans="4:4" x14ac:dyDescent="0.25">
      <c r="D4602" s="190"/>
    </row>
    <row r="4603" spans="4:4" x14ac:dyDescent="0.25">
      <c r="D4603" s="190"/>
    </row>
    <row r="4604" spans="4:4" x14ac:dyDescent="0.25">
      <c r="D4604" s="190"/>
    </row>
    <row r="4605" spans="4:4" x14ac:dyDescent="0.25">
      <c r="D4605" s="190"/>
    </row>
    <row r="4606" spans="4:4" x14ac:dyDescent="0.25">
      <c r="D4606" s="190"/>
    </row>
    <row r="4607" spans="4:4" x14ac:dyDescent="0.25">
      <c r="D4607" s="190"/>
    </row>
    <row r="4608" spans="4:4" x14ac:dyDescent="0.25">
      <c r="D4608" s="190"/>
    </row>
    <row r="4609" spans="4:4" x14ac:dyDescent="0.25">
      <c r="D4609" s="190"/>
    </row>
    <row r="4610" spans="4:4" x14ac:dyDescent="0.25">
      <c r="D4610" s="190"/>
    </row>
    <row r="4611" spans="4:4" x14ac:dyDescent="0.25">
      <c r="D4611" s="190"/>
    </row>
    <row r="4612" spans="4:4" x14ac:dyDescent="0.25">
      <c r="D4612" s="190"/>
    </row>
    <row r="4613" spans="4:4" x14ac:dyDescent="0.25">
      <c r="D4613" s="190"/>
    </row>
    <row r="4614" spans="4:4" x14ac:dyDescent="0.25">
      <c r="D4614" s="190"/>
    </row>
    <row r="4615" spans="4:4" x14ac:dyDescent="0.25">
      <c r="D4615" s="190"/>
    </row>
    <row r="4616" spans="4:4" x14ac:dyDescent="0.25">
      <c r="D4616" s="190"/>
    </row>
    <row r="4617" spans="4:4" x14ac:dyDescent="0.25">
      <c r="D4617" s="190"/>
    </row>
    <row r="4618" spans="4:4" x14ac:dyDescent="0.25">
      <c r="D4618" s="190"/>
    </row>
    <row r="4619" spans="4:4" x14ac:dyDescent="0.25">
      <c r="D4619" s="190"/>
    </row>
    <row r="4620" spans="4:4" x14ac:dyDescent="0.25">
      <c r="D4620" s="190"/>
    </row>
    <row r="4621" spans="4:4" x14ac:dyDescent="0.25">
      <c r="D4621" s="190"/>
    </row>
    <row r="4622" spans="4:4" x14ac:dyDescent="0.25">
      <c r="D4622" s="190"/>
    </row>
    <row r="4623" spans="4:4" x14ac:dyDescent="0.25">
      <c r="D4623" s="190"/>
    </row>
    <row r="4624" spans="4:4" x14ac:dyDescent="0.25">
      <c r="D4624" s="190"/>
    </row>
    <row r="4625" spans="4:4" x14ac:dyDescent="0.25">
      <c r="D4625" s="190"/>
    </row>
    <row r="4626" spans="4:4" x14ac:dyDescent="0.25">
      <c r="D4626" s="190"/>
    </row>
    <row r="4627" spans="4:4" x14ac:dyDescent="0.25">
      <c r="D4627" s="190"/>
    </row>
    <row r="4628" spans="4:4" x14ac:dyDescent="0.25">
      <c r="D4628" s="190"/>
    </row>
    <row r="4629" spans="4:4" x14ac:dyDescent="0.25">
      <c r="D4629" s="190"/>
    </row>
    <row r="4630" spans="4:4" x14ac:dyDescent="0.25">
      <c r="D4630" s="190"/>
    </row>
    <row r="4631" spans="4:4" x14ac:dyDescent="0.25">
      <c r="D4631" s="190"/>
    </row>
    <row r="4632" spans="4:4" x14ac:dyDescent="0.25">
      <c r="D4632" s="190"/>
    </row>
    <row r="4633" spans="4:4" x14ac:dyDescent="0.25">
      <c r="D4633" s="190"/>
    </row>
    <row r="4634" spans="4:4" x14ac:dyDescent="0.25">
      <c r="D4634" s="190"/>
    </row>
    <row r="4635" spans="4:4" x14ac:dyDescent="0.25">
      <c r="D4635" s="190"/>
    </row>
    <row r="4636" spans="4:4" x14ac:dyDescent="0.25">
      <c r="D4636" s="190"/>
    </row>
    <row r="4637" spans="4:4" x14ac:dyDescent="0.25">
      <c r="D4637" s="190"/>
    </row>
    <row r="4638" spans="4:4" x14ac:dyDescent="0.25">
      <c r="D4638" s="190"/>
    </row>
    <row r="4639" spans="4:4" x14ac:dyDescent="0.25">
      <c r="D4639" s="190"/>
    </row>
    <row r="4640" spans="4:4" x14ac:dyDescent="0.25">
      <c r="D4640" s="190"/>
    </row>
    <row r="4641" spans="4:4" x14ac:dyDescent="0.25">
      <c r="D4641" s="190"/>
    </row>
    <row r="4642" spans="4:4" x14ac:dyDescent="0.25">
      <c r="D4642" s="190"/>
    </row>
    <row r="4643" spans="4:4" x14ac:dyDescent="0.25">
      <c r="D4643" s="190"/>
    </row>
    <row r="4644" spans="4:4" x14ac:dyDescent="0.25">
      <c r="D4644" s="190"/>
    </row>
    <row r="4645" spans="4:4" x14ac:dyDescent="0.25">
      <c r="D4645" s="190"/>
    </row>
    <row r="4646" spans="4:4" x14ac:dyDescent="0.25">
      <c r="D4646" s="190"/>
    </row>
    <row r="4647" spans="4:4" x14ac:dyDescent="0.25">
      <c r="D4647" s="190"/>
    </row>
    <row r="4648" spans="4:4" x14ac:dyDescent="0.25">
      <c r="D4648" s="190"/>
    </row>
    <row r="4649" spans="4:4" x14ac:dyDescent="0.25">
      <c r="D4649" s="190"/>
    </row>
    <row r="4650" spans="4:4" x14ac:dyDescent="0.25">
      <c r="D4650" s="190"/>
    </row>
    <row r="4651" spans="4:4" x14ac:dyDescent="0.25">
      <c r="D4651" s="190"/>
    </row>
    <row r="4652" spans="4:4" x14ac:dyDescent="0.25">
      <c r="D4652" s="190"/>
    </row>
    <row r="4653" spans="4:4" x14ac:dyDescent="0.25">
      <c r="D4653" s="190"/>
    </row>
    <row r="4654" spans="4:4" x14ac:dyDescent="0.25">
      <c r="D4654" s="190"/>
    </row>
    <row r="4655" spans="4:4" x14ac:dyDescent="0.25">
      <c r="D4655" s="190"/>
    </row>
    <row r="4656" spans="4:4" x14ac:dyDescent="0.25">
      <c r="D4656" s="190"/>
    </row>
    <row r="4657" spans="4:4" x14ac:dyDescent="0.25">
      <c r="D4657" s="190"/>
    </row>
    <row r="4658" spans="4:4" x14ac:dyDescent="0.25">
      <c r="D4658" s="190"/>
    </row>
    <row r="4659" spans="4:4" x14ac:dyDescent="0.25">
      <c r="D4659" s="190"/>
    </row>
    <row r="4660" spans="4:4" x14ac:dyDescent="0.25">
      <c r="D4660" s="190"/>
    </row>
    <row r="4661" spans="4:4" x14ac:dyDescent="0.25">
      <c r="D4661" s="190"/>
    </row>
    <row r="4662" spans="4:4" x14ac:dyDescent="0.25">
      <c r="D4662" s="190"/>
    </row>
    <row r="4663" spans="4:4" x14ac:dyDescent="0.25">
      <c r="D4663" s="190"/>
    </row>
    <row r="4664" spans="4:4" x14ac:dyDescent="0.25">
      <c r="D4664" s="190"/>
    </row>
    <row r="4665" spans="4:4" x14ac:dyDescent="0.25">
      <c r="D4665" s="190"/>
    </row>
    <row r="4666" spans="4:4" x14ac:dyDescent="0.25">
      <c r="D4666" s="190"/>
    </row>
    <row r="4667" spans="4:4" x14ac:dyDescent="0.25">
      <c r="D4667" s="190"/>
    </row>
    <row r="4668" spans="4:4" x14ac:dyDescent="0.25">
      <c r="D4668" s="190"/>
    </row>
    <row r="4669" spans="4:4" x14ac:dyDescent="0.25">
      <c r="D4669" s="190"/>
    </row>
    <row r="4670" spans="4:4" x14ac:dyDescent="0.25">
      <c r="D4670" s="190"/>
    </row>
    <row r="4671" spans="4:4" x14ac:dyDescent="0.25">
      <c r="D4671" s="190"/>
    </row>
    <row r="4672" spans="4:4" x14ac:dyDescent="0.25">
      <c r="D4672" s="190"/>
    </row>
    <row r="4673" spans="4:4" x14ac:dyDescent="0.25">
      <c r="D4673" s="190"/>
    </row>
    <row r="4674" spans="4:4" x14ac:dyDescent="0.25">
      <c r="D4674" s="190"/>
    </row>
    <row r="4675" spans="4:4" x14ac:dyDescent="0.25">
      <c r="D4675" s="190"/>
    </row>
    <row r="4676" spans="4:4" x14ac:dyDescent="0.25">
      <c r="D4676" s="190"/>
    </row>
    <row r="4677" spans="4:4" x14ac:dyDescent="0.25">
      <c r="D4677" s="190"/>
    </row>
    <row r="4678" spans="4:4" x14ac:dyDescent="0.25">
      <c r="D4678" s="190"/>
    </row>
    <row r="4679" spans="4:4" x14ac:dyDescent="0.25">
      <c r="D4679" s="190"/>
    </row>
    <row r="4680" spans="4:4" x14ac:dyDescent="0.25">
      <c r="D4680" s="190"/>
    </row>
    <row r="4681" spans="4:4" x14ac:dyDescent="0.25">
      <c r="D4681" s="190"/>
    </row>
    <row r="4682" spans="4:4" x14ac:dyDescent="0.25">
      <c r="D4682" s="190"/>
    </row>
    <row r="4683" spans="4:4" x14ac:dyDescent="0.25">
      <c r="D4683" s="190"/>
    </row>
    <row r="4684" spans="4:4" x14ac:dyDescent="0.25">
      <c r="D4684" s="190"/>
    </row>
    <row r="4685" spans="4:4" x14ac:dyDescent="0.25">
      <c r="D4685" s="190"/>
    </row>
    <row r="4686" spans="4:4" x14ac:dyDescent="0.25">
      <c r="D4686" s="190"/>
    </row>
    <row r="4687" spans="4:4" x14ac:dyDescent="0.25">
      <c r="D4687" s="190"/>
    </row>
    <row r="4688" spans="4:4" x14ac:dyDescent="0.25">
      <c r="D4688" s="190"/>
    </row>
    <row r="4689" spans="4:4" x14ac:dyDescent="0.25">
      <c r="D4689" s="190"/>
    </row>
    <row r="4690" spans="4:4" x14ac:dyDescent="0.25">
      <c r="D4690" s="190"/>
    </row>
    <row r="4691" spans="4:4" x14ac:dyDescent="0.25">
      <c r="D4691" s="190"/>
    </row>
    <row r="4692" spans="4:4" x14ac:dyDescent="0.25">
      <c r="D4692" s="190"/>
    </row>
    <row r="4693" spans="4:4" x14ac:dyDescent="0.25">
      <c r="D4693" s="190"/>
    </row>
    <row r="4694" spans="4:4" x14ac:dyDescent="0.25">
      <c r="D4694" s="190"/>
    </row>
    <row r="4695" spans="4:4" x14ac:dyDescent="0.25">
      <c r="D4695" s="190"/>
    </row>
    <row r="4696" spans="4:4" x14ac:dyDescent="0.25">
      <c r="D4696" s="190"/>
    </row>
    <row r="4697" spans="4:4" x14ac:dyDescent="0.25">
      <c r="D4697" s="190"/>
    </row>
    <row r="4698" spans="4:4" x14ac:dyDescent="0.25">
      <c r="D4698" s="190"/>
    </row>
    <row r="4699" spans="4:4" x14ac:dyDescent="0.25">
      <c r="D4699" s="190"/>
    </row>
    <row r="4700" spans="4:4" x14ac:dyDescent="0.25">
      <c r="D4700" s="190"/>
    </row>
    <row r="4701" spans="4:4" x14ac:dyDescent="0.25">
      <c r="D4701" s="190"/>
    </row>
    <row r="4702" spans="4:4" x14ac:dyDescent="0.25">
      <c r="D4702" s="190"/>
    </row>
    <row r="4703" spans="4:4" x14ac:dyDescent="0.25">
      <c r="D4703" s="190"/>
    </row>
    <row r="4704" spans="4:4" x14ac:dyDescent="0.25">
      <c r="D4704" s="190"/>
    </row>
    <row r="4705" spans="4:4" x14ac:dyDescent="0.25">
      <c r="D4705" s="190"/>
    </row>
    <row r="4706" spans="4:4" x14ac:dyDescent="0.25">
      <c r="D4706" s="190"/>
    </row>
    <row r="4707" spans="4:4" x14ac:dyDescent="0.25">
      <c r="D4707" s="190"/>
    </row>
    <row r="4708" spans="4:4" x14ac:dyDescent="0.25">
      <c r="D4708" s="190"/>
    </row>
    <row r="4709" spans="4:4" x14ac:dyDescent="0.25">
      <c r="D4709" s="190"/>
    </row>
    <row r="4710" spans="4:4" x14ac:dyDescent="0.25">
      <c r="D4710" s="190"/>
    </row>
    <row r="4711" spans="4:4" x14ac:dyDescent="0.25">
      <c r="D4711" s="190"/>
    </row>
    <row r="4712" spans="4:4" x14ac:dyDescent="0.25">
      <c r="D4712" s="190"/>
    </row>
    <row r="4713" spans="4:4" x14ac:dyDescent="0.25">
      <c r="D4713" s="190"/>
    </row>
    <row r="4714" spans="4:4" x14ac:dyDescent="0.25">
      <c r="D4714" s="190"/>
    </row>
    <row r="4715" spans="4:4" x14ac:dyDescent="0.25">
      <c r="D4715" s="190"/>
    </row>
    <row r="4716" spans="4:4" x14ac:dyDescent="0.25">
      <c r="D4716" s="190"/>
    </row>
    <row r="4717" spans="4:4" x14ac:dyDescent="0.25">
      <c r="D4717" s="190"/>
    </row>
    <row r="4718" spans="4:4" x14ac:dyDescent="0.25">
      <c r="D4718" s="190"/>
    </row>
    <row r="4719" spans="4:4" x14ac:dyDescent="0.25">
      <c r="D4719" s="190"/>
    </row>
    <row r="4720" spans="4:4" x14ac:dyDescent="0.25">
      <c r="D4720" s="190"/>
    </row>
    <row r="4721" spans="4:4" x14ac:dyDescent="0.25">
      <c r="D4721" s="190"/>
    </row>
    <row r="4722" spans="4:4" x14ac:dyDescent="0.25">
      <c r="D4722" s="190"/>
    </row>
    <row r="4723" spans="4:4" x14ac:dyDescent="0.25">
      <c r="D4723" s="190"/>
    </row>
    <row r="4724" spans="4:4" x14ac:dyDescent="0.25">
      <c r="D4724" s="190"/>
    </row>
    <row r="4725" spans="4:4" x14ac:dyDescent="0.25">
      <c r="D4725" s="190"/>
    </row>
    <row r="4726" spans="4:4" x14ac:dyDescent="0.25">
      <c r="D4726" s="190"/>
    </row>
    <row r="4727" spans="4:4" x14ac:dyDescent="0.25">
      <c r="D4727" s="190"/>
    </row>
    <row r="4728" spans="4:4" x14ac:dyDescent="0.25">
      <c r="D4728" s="190"/>
    </row>
    <row r="4729" spans="4:4" x14ac:dyDescent="0.25">
      <c r="D4729" s="190"/>
    </row>
    <row r="4730" spans="4:4" x14ac:dyDescent="0.25">
      <c r="D4730" s="190"/>
    </row>
    <row r="4731" spans="4:4" x14ac:dyDescent="0.25">
      <c r="D4731" s="190"/>
    </row>
    <row r="4732" spans="4:4" x14ac:dyDescent="0.25">
      <c r="D4732" s="190"/>
    </row>
    <row r="4733" spans="4:4" x14ac:dyDescent="0.25">
      <c r="D4733" s="190"/>
    </row>
    <row r="4734" spans="4:4" x14ac:dyDescent="0.25">
      <c r="D4734" s="190"/>
    </row>
    <row r="4735" spans="4:4" x14ac:dyDescent="0.25">
      <c r="D4735" s="190"/>
    </row>
    <row r="4736" spans="4:4" x14ac:dyDescent="0.25">
      <c r="D4736" s="190"/>
    </row>
    <row r="4737" spans="4:4" x14ac:dyDescent="0.25">
      <c r="D4737" s="190"/>
    </row>
    <row r="4738" spans="4:4" x14ac:dyDescent="0.25">
      <c r="D4738" s="190"/>
    </row>
    <row r="4739" spans="4:4" x14ac:dyDescent="0.25">
      <c r="D4739" s="190"/>
    </row>
    <row r="4740" spans="4:4" x14ac:dyDescent="0.25">
      <c r="D4740" s="190"/>
    </row>
    <row r="4741" spans="4:4" x14ac:dyDescent="0.25">
      <c r="D4741" s="190"/>
    </row>
    <row r="4742" spans="4:4" x14ac:dyDescent="0.25">
      <c r="D4742" s="190"/>
    </row>
    <row r="4743" spans="4:4" x14ac:dyDescent="0.25">
      <c r="D4743" s="190"/>
    </row>
    <row r="4744" spans="4:4" x14ac:dyDescent="0.25">
      <c r="D4744" s="190"/>
    </row>
    <row r="4745" spans="4:4" x14ac:dyDescent="0.25">
      <c r="D4745" s="190"/>
    </row>
    <row r="4746" spans="4:4" x14ac:dyDescent="0.25">
      <c r="D4746" s="190"/>
    </row>
    <row r="4747" spans="4:4" x14ac:dyDescent="0.25">
      <c r="D4747" s="190"/>
    </row>
    <row r="4748" spans="4:4" x14ac:dyDescent="0.25">
      <c r="D4748" s="190"/>
    </row>
    <row r="4749" spans="4:4" x14ac:dyDescent="0.25">
      <c r="D4749" s="190"/>
    </row>
    <row r="4750" spans="4:4" x14ac:dyDescent="0.25">
      <c r="D4750" s="190"/>
    </row>
    <row r="4751" spans="4:4" x14ac:dyDescent="0.25">
      <c r="D4751" s="190"/>
    </row>
    <row r="4752" spans="4:4" x14ac:dyDescent="0.25">
      <c r="D4752" s="190"/>
    </row>
    <row r="4753" spans="4:4" x14ac:dyDescent="0.25">
      <c r="D4753" s="190"/>
    </row>
    <row r="4754" spans="4:4" x14ac:dyDescent="0.25">
      <c r="D4754" s="190"/>
    </row>
    <row r="4755" spans="4:4" x14ac:dyDescent="0.25">
      <c r="D4755" s="190"/>
    </row>
    <row r="4756" spans="4:4" x14ac:dyDescent="0.25">
      <c r="D4756" s="190"/>
    </row>
    <row r="4757" spans="4:4" x14ac:dyDescent="0.25">
      <c r="D4757" s="190"/>
    </row>
    <row r="4758" spans="4:4" x14ac:dyDescent="0.25">
      <c r="D4758" s="190"/>
    </row>
    <row r="4759" spans="4:4" x14ac:dyDescent="0.25">
      <c r="D4759" s="190"/>
    </row>
    <row r="4760" spans="4:4" x14ac:dyDescent="0.25">
      <c r="D4760" s="190"/>
    </row>
    <row r="4761" spans="4:4" x14ac:dyDescent="0.25">
      <c r="D4761" s="190"/>
    </row>
    <row r="4762" spans="4:4" x14ac:dyDescent="0.25">
      <c r="D4762" s="190"/>
    </row>
    <row r="4763" spans="4:4" x14ac:dyDescent="0.25">
      <c r="D4763" s="190"/>
    </row>
    <row r="4764" spans="4:4" x14ac:dyDescent="0.25">
      <c r="D4764" s="190"/>
    </row>
    <row r="4765" spans="4:4" x14ac:dyDescent="0.25">
      <c r="D4765" s="190"/>
    </row>
    <row r="4766" spans="4:4" x14ac:dyDescent="0.25">
      <c r="D4766" s="190"/>
    </row>
    <row r="4767" spans="4:4" x14ac:dyDescent="0.25">
      <c r="D4767" s="190"/>
    </row>
    <row r="4768" spans="4:4" x14ac:dyDescent="0.25">
      <c r="D4768" s="190"/>
    </row>
    <row r="4769" spans="4:4" x14ac:dyDescent="0.25">
      <c r="D4769" s="190"/>
    </row>
    <row r="4770" spans="4:4" x14ac:dyDescent="0.25">
      <c r="D4770" s="190"/>
    </row>
    <row r="4771" spans="4:4" x14ac:dyDescent="0.25">
      <c r="D4771" s="190"/>
    </row>
    <row r="4772" spans="4:4" x14ac:dyDescent="0.25">
      <c r="D4772" s="190"/>
    </row>
    <row r="4773" spans="4:4" x14ac:dyDescent="0.25">
      <c r="D4773" s="190"/>
    </row>
    <row r="4774" spans="4:4" x14ac:dyDescent="0.25">
      <c r="D4774" s="190"/>
    </row>
    <row r="4775" spans="4:4" x14ac:dyDescent="0.25">
      <c r="D4775" s="190"/>
    </row>
    <row r="4776" spans="4:4" x14ac:dyDescent="0.25">
      <c r="D4776" s="190"/>
    </row>
    <row r="4777" spans="4:4" x14ac:dyDescent="0.25">
      <c r="D4777" s="190"/>
    </row>
    <row r="4778" spans="4:4" x14ac:dyDescent="0.25">
      <c r="D4778" s="190"/>
    </row>
    <row r="4779" spans="4:4" x14ac:dyDescent="0.25">
      <c r="D4779" s="190"/>
    </row>
    <row r="4780" spans="4:4" x14ac:dyDescent="0.25">
      <c r="D4780" s="190"/>
    </row>
    <row r="4781" spans="4:4" x14ac:dyDescent="0.25">
      <c r="D4781" s="190"/>
    </row>
    <row r="4782" spans="4:4" x14ac:dyDescent="0.25">
      <c r="D4782" s="190"/>
    </row>
    <row r="4783" spans="4:4" x14ac:dyDescent="0.25">
      <c r="D4783" s="190"/>
    </row>
    <row r="4784" spans="4:4" x14ac:dyDescent="0.25">
      <c r="D4784" s="190"/>
    </row>
    <row r="4785" spans="4:4" x14ac:dyDescent="0.25">
      <c r="D4785" s="190"/>
    </row>
    <row r="4786" spans="4:4" x14ac:dyDescent="0.25">
      <c r="D4786" s="190"/>
    </row>
    <row r="4787" spans="4:4" x14ac:dyDescent="0.25">
      <c r="D4787" s="190"/>
    </row>
    <row r="4788" spans="4:4" x14ac:dyDescent="0.25">
      <c r="D4788" s="190"/>
    </row>
    <row r="4789" spans="4:4" x14ac:dyDescent="0.25">
      <c r="D4789" s="190"/>
    </row>
    <row r="4790" spans="4:4" x14ac:dyDescent="0.25">
      <c r="D4790" s="190"/>
    </row>
    <row r="4791" spans="4:4" x14ac:dyDescent="0.25">
      <c r="D4791" s="190"/>
    </row>
    <row r="4792" spans="4:4" x14ac:dyDescent="0.25">
      <c r="D4792" s="190"/>
    </row>
    <row r="4793" spans="4:4" x14ac:dyDescent="0.25">
      <c r="D4793" s="190"/>
    </row>
    <row r="4794" spans="4:4" x14ac:dyDescent="0.25">
      <c r="D4794" s="190"/>
    </row>
    <row r="4795" spans="4:4" x14ac:dyDescent="0.25">
      <c r="D4795" s="190"/>
    </row>
    <row r="4796" spans="4:4" x14ac:dyDescent="0.25">
      <c r="D4796" s="190"/>
    </row>
    <row r="4797" spans="4:4" x14ac:dyDescent="0.25">
      <c r="D4797" s="190"/>
    </row>
    <row r="4798" spans="4:4" x14ac:dyDescent="0.25">
      <c r="D4798" s="190"/>
    </row>
    <row r="4799" spans="4:4" x14ac:dyDescent="0.25">
      <c r="D4799" s="190"/>
    </row>
    <row r="4800" spans="4:4" x14ac:dyDescent="0.25">
      <c r="D4800" s="190"/>
    </row>
    <row r="4801" spans="4:4" x14ac:dyDescent="0.25">
      <c r="D4801" s="190"/>
    </row>
    <row r="4802" spans="4:4" x14ac:dyDescent="0.25">
      <c r="D4802" s="190"/>
    </row>
    <row r="4803" spans="4:4" x14ac:dyDescent="0.25">
      <c r="D4803" s="190"/>
    </row>
    <row r="4804" spans="4:4" x14ac:dyDescent="0.25">
      <c r="D4804" s="190"/>
    </row>
    <row r="4805" spans="4:4" x14ac:dyDescent="0.25">
      <c r="D4805" s="190"/>
    </row>
    <row r="4806" spans="4:4" x14ac:dyDescent="0.25">
      <c r="D4806" s="190"/>
    </row>
    <row r="4807" spans="4:4" x14ac:dyDescent="0.25">
      <c r="D4807" s="190"/>
    </row>
    <row r="4808" spans="4:4" x14ac:dyDescent="0.25">
      <c r="D4808" s="190"/>
    </row>
    <row r="4809" spans="4:4" x14ac:dyDescent="0.25">
      <c r="D4809" s="190"/>
    </row>
    <row r="4810" spans="4:4" x14ac:dyDescent="0.25">
      <c r="D4810" s="190"/>
    </row>
    <row r="4811" spans="4:4" x14ac:dyDescent="0.25">
      <c r="D4811" s="190"/>
    </row>
    <row r="4812" spans="4:4" x14ac:dyDescent="0.25">
      <c r="D4812" s="190"/>
    </row>
    <row r="4813" spans="4:4" x14ac:dyDescent="0.25">
      <c r="D4813" s="190"/>
    </row>
    <row r="4814" spans="4:4" x14ac:dyDescent="0.25">
      <c r="D4814" s="190"/>
    </row>
    <row r="4815" spans="4:4" x14ac:dyDescent="0.25">
      <c r="D4815" s="190"/>
    </row>
    <row r="4816" spans="4:4" x14ac:dyDescent="0.25">
      <c r="D4816" s="190"/>
    </row>
    <row r="4817" spans="4:4" x14ac:dyDescent="0.25">
      <c r="D4817" s="190"/>
    </row>
    <row r="4818" spans="4:4" x14ac:dyDescent="0.25">
      <c r="D4818" s="190"/>
    </row>
    <row r="4819" spans="4:4" x14ac:dyDescent="0.25">
      <c r="D4819" s="190"/>
    </row>
    <row r="4820" spans="4:4" x14ac:dyDescent="0.25">
      <c r="D4820" s="190"/>
    </row>
    <row r="4821" spans="4:4" x14ac:dyDescent="0.25">
      <c r="D4821" s="190"/>
    </row>
    <row r="4822" spans="4:4" x14ac:dyDescent="0.25">
      <c r="D4822" s="190"/>
    </row>
    <row r="4823" spans="4:4" x14ac:dyDescent="0.25">
      <c r="D4823" s="190"/>
    </row>
    <row r="4824" spans="4:4" x14ac:dyDescent="0.25">
      <c r="D4824" s="190"/>
    </row>
    <row r="4825" spans="4:4" x14ac:dyDescent="0.25">
      <c r="D4825" s="190"/>
    </row>
    <row r="4826" spans="4:4" x14ac:dyDescent="0.25">
      <c r="D4826" s="190"/>
    </row>
    <row r="4827" spans="4:4" x14ac:dyDescent="0.25">
      <c r="D4827" s="190"/>
    </row>
    <row r="4828" spans="4:4" x14ac:dyDescent="0.25">
      <c r="D4828" s="190"/>
    </row>
    <row r="4829" spans="4:4" x14ac:dyDescent="0.25">
      <c r="D4829" s="190"/>
    </row>
    <row r="4830" spans="4:4" x14ac:dyDescent="0.25">
      <c r="D4830" s="190"/>
    </row>
    <row r="4831" spans="4:4" x14ac:dyDescent="0.25">
      <c r="D4831" s="190"/>
    </row>
    <row r="4832" spans="4:4" x14ac:dyDescent="0.25">
      <c r="D4832" s="190"/>
    </row>
    <row r="4833" spans="4:4" x14ac:dyDescent="0.25">
      <c r="D4833" s="190"/>
    </row>
    <row r="4834" spans="4:4" x14ac:dyDescent="0.25">
      <c r="D4834" s="190"/>
    </row>
    <row r="4835" spans="4:4" x14ac:dyDescent="0.25">
      <c r="D4835" s="190"/>
    </row>
    <row r="4836" spans="4:4" x14ac:dyDescent="0.25">
      <c r="D4836" s="190"/>
    </row>
    <row r="4837" spans="4:4" x14ac:dyDescent="0.25">
      <c r="D4837" s="190"/>
    </row>
    <row r="4838" spans="4:4" x14ac:dyDescent="0.25">
      <c r="D4838" s="190"/>
    </row>
    <row r="4839" spans="4:4" x14ac:dyDescent="0.25">
      <c r="D4839" s="190"/>
    </row>
    <row r="4840" spans="4:4" x14ac:dyDescent="0.25">
      <c r="D4840" s="190"/>
    </row>
    <row r="4841" spans="4:4" x14ac:dyDescent="0.25">
      <c r="D4841" s="190"/>
    </row>
    <row r="4842" spans="4:4" x14ac:dyDescent="0.25">
      <c r="D4842" s="190"/>
    </row>
    <row r="4843" spans="4:4" x14ac:dyDescent="0.25">
      <c r="D4843" s="190"/>
    </row>
    <row r="4844" spans="4:4" x14ac:dyDescent="0.25">
      <c r="D4844" s="190"/>
    </row>
    <row r="4845" spans="4:4" x14ac:dyDescent="0.25">
      <c r="D4845" s="190"/>
    </row>
    <row r="4846" spans="4:4" x14ac:dyDescent="0.25">
      <c r="D4846" s="190"/>
    </row>
    <row r="4847" spans="4:4" x14ac:dyDescent="0.25">
      <c r="D4847" s="190"/>
    </row>
    <row r="4848" spans="4:4" x14ac:dyDescent="0.25">
      <c r="D4848" s="190"/>
    </row>
    <row r="4849" spans="4:4" x14ac:dyDescent="0.25">
      <c r="D4849" s="190"/>
    </row>
    <row r="4850" spans="4:4" x14ac:dyDescent="0.25">
      <c r="D4850" s="190"/>
    </row>
    <row r="4851" spans="4:4" x14ac:dyDescent="0.25">
      <c r="D4851" s="190"/>
    </row>
    <row r="4852" spans="4:4" x14ac:dyDescent="0.25">
      <c r="D4852" s="190"/>
    </row>
    <row r="4853" spans="4:4" x14ac:dyDescent="0.25">
      <c r="D4853" s="190"/>
    </row>
    <row r="4854" spans="4:4" x14ac:dyDescent="0.25">
      <c r="D4854" s="190"/>
    </row>
    <row r="4855" spans="4:4" x14ac:dyDescent="0.25">
      <c r="D4855" s="190"/>
    </row>
    <row r="4856" spans="4:4" x14ac:dyDescent="0.25">
      <c r="D4856" s="190"/>
    </row>
    <row r="4857" spans="4:4" x14ac:dyDescent="0.25">
      <c r="D4857" s="190"/>
    </row>
    <row r="4858" spans="4:4" x14ac:dyDescent="0.25">
      <c r="D4858" s="190"/>
    </row>
    <row r="4859" spans="4:4" x14ac:dyDescent="0.25">
      <c r="D4859" s="190"/>
    </row>
    <row r="4860" spans="4:4" x14ac:dyDescent="0.25">
      <c r="D4860" s="190"/>
    </row>
    <row r="4861" spans="4:4" x14ac:dyDescent="0.25">
      <c r="D4861" s="190"/>
    </row>
    <row r="4862" spans="4:4" x14ac:dyDescent="0.25">
      <c r="D4862" s="190"/>
    </row>
    <row r="4863" spans="4:4" x14ac:dyDescent="0.25">
      <c r="D4863" s="190"/>
    </row>
    <row r="4864" spans="4:4" x14ac:dyDescent="0.25">
      <c r="D4864" s="190"/>
    </row>
    <row r="4865" spans="4:4" x14ac:dyDescent="0.25">
      <c r="D4865" s="190"/>
    </row>
    <row r="4866" spans="4:4" x14ac:dyDescent="0.25">
      <c r="D4866" s="190"/>
    </row>
    <row r="4867" spans="4:4" x14ac:dyDescent="0.25">
      <c r="D4867" s="190"/>
    </row>
    <row r="4868" spans="4:4" x14ac:dyDescent="0.25">
      <c r="D4868" s="190"/>
    </row>
    <row r="4869" spans="4:4" x14ac:dyDescent="0.25">
      <c r="D4869" s="190"/>
    </row>
    <row r="4870" spans="4:4" x14ac:dyDescent="0.25">
      <c r="D4870" s="190"/>
    </row>
    <row r="4871" spans="4:4" x14ac:dyDescent="0.25">
      <c r="D4871" s="190"/>
    </row>
    <row r="4872" spans="4:4" x14ac:dyDescent="0.25">
      <c r="D4872" s="190"/>
    </row>
    <row r="4873" spans="4:4" x14ac:dyDescent="0.25">
      <c r="D4873" s="190"/>
    </row>
    <row r="4874" spans="4:4" x14ac:dyDescent="0.25">
      <c r="D4874" s="190"/>
    </row>
    <row r="4875" spans="4:4" x14ac:dyDescent="0.25">
      <c r="D4875" s="190"/>
    </row>
    <row r="4876" spans="4:4" x14ac:dyDescent="0.25">
      <c r="D4876" s="190"/>
    </row>
    <row r="4877" spans="4:4" x14ac:dyDescent="0.25">
      <c r="D4877" s="190"/>
    </row>
    <row r="4878" spans="4:4" x14ac:dyDescent="0.25">
      <c r="D4878" s="190"/>
    </row>
    <row r="4879" spans="4:4" x14ac:dyDescent="0.25">
      <c r="D4879" s="190"/>
    </row>
    <row r="4880" spans="4:4" x14ac:dyDescent="0.25">
      <c r="D4880" s="190"/>
    </row>
    <row r="4881" spans="4:4" x14ac:dyDescent="0.25">
      <c r="D4881" s="190"/>
    </row>
    <row r="4882" spans="4:4" x14ac:dyDescent="0.25">
      <c r="D4882" s="190"/>
    </row>
    <row r="4883" spans="4:4" x14ac:dyDescent="0.25">
      <c r="D4883" s="190"/>
    </row>
    <row r="4884" spans="4:4" x14ac:dyDescent="0.25">
      <c r="D4884" s="190"/>
    </row>
    <row r="4885" spans="4:4" x14ac:dyDescent="0.25">
      <c r="D4885" s="190"/>
    </row>
    <row r="4886" spans="4:4" x14ac:dyDescent="0.25">
      <c r="D4886" s="190"/>
    </row>
    <row r="4887" spans="4:4" x14ac:dyDescent="0.25">
      <c r="D4887" s="190"/>
    </row>
    <row r="4888" spans="4:4" x14ac:dyDescent="0.25">
      <c r="D4888" s="190"/>
    </row>
    <row r="4889" spans="4:4" x14ac:dyDescent="0.25">
      <c r="D4889" s="190"/>
    </row>
    <row r="4890" spans="4:4" x14ac:dyDescent="0.25">
      <c r="D4890" s="190"/>
    </row>
    <row r="4891" spans="4:4" x14ac:dyDescent="0.25">
      <c r="D4891" s="190"/>
    </row>
    <row r="4892" spans="4:4" x14ac:dyDescent="0.25">
      <c r="D4892" s="190"/>
    </row>
    <row r="4893" spans="4:4" x14ac:dyDescent="0.25">
      <c r="D4893" s="190"/>
    </row>
    <row r="4894" spans="4:4" x14ac:dyDescent="0.25">
      <c r="D4894" s="190"/>
    </row>
    <row r="4895" spans="4:4" x14ac:dyDescent="0.25">
      <c r="D4895" s="190"/>
    </row>
    <row r="4896" spans="4:4" x14ac:dyDescent="0.25">
      <c r="D4896" s="190"/>
    </row>
    <row r="4897" spans="4:4" x14ac:dyDescent="0.25">
      <c r="D4897" s="190"/>
    </row>
    <row r="4898" spans="4:4" x14ac:dyDescent="0.25">
      <c r="D4898" s="190"/>
    </row>
    <row r="4899" spans="4:4" x14ac:dyDescent="0.25">
      <c r="D4899" s="190"/>
    </row>
    <row r="4900" spans="4:4" x14ac:dyDescent="0.25">
      <c r="D4900" s="190"/>
    </row>
    <row r="4901" spans="4:4" x14ac:dyDescent="0.25">
      <c r="D4901" s="190"/>
    </row>
    <row r="4902" spans="4:4" x14ac:dyDescent="0.25">
      <c r="D4902" s="190"/>
    </row>
    <row r="4903" spans="4:4" x14ac:dyDescent="0.25">
      <c r="D4903" s="190"/>
    </row>
    <row r="4904" spans="4:4" x14ac:dyDescent="0.25">
      <c r="D4904" s="190"/>
    </row>
    <row r="4905" spans="4:4" x14ac:dyDescent="0.25">
      <c r="D4905" s="190"/>
    </row>
    <row r="4906" spans="4:4" x14ac:dyDescent="0.25">
      <c r="D4906" s="190"/>
    </row>
    <row r="4907" spans="4:4" x14ac:dyDescent="0.25">
      <c r="D4907" s="190"/>
    </row>
    <row r="4908" spans="4:4" x14ac:dyDescent="0.25">
      <c r="D4908" s="190"/>
    </row>
    <row r="4909" spans="4:4" x14ac:dyDescent="0.25">
      <c r="D4909" s="190"/>
    </row>
    <row r="4910" spans="4:4" x14ac:dyDescent="0.25">
      <c r="D4910" s="190"/>
    </row>
    <row r="4911" spans="4:4" x14ac:dyDescent="0.25">
      <c r="D4911" s="190"/>
    </row>
    <row r="4912" spans="4:4" x14ac:dyDescent="0.25">
      <c r="D4912" s="190"/>
    </row>
    <row r="4913" spans="4:4" x14ac:dyDescent="0.25">
      <c r="D4913" s="190"/>
    </row>
    <row r="4914" spans="4:4" x14ac:dyDescent="0.25">
      <c r="D4914" s="190"/>
    </row>
    <row r="4915" spans="4:4" x14ac:dyDescent="0.25">
      <c r="D4915" s="190"/>
    </row>
    <row r="4916" spans="4:4" x14ac:dyDescent="0.25">
      <c r="D4916" s="190"/>
    </row>
    <row r="4917" spans="4:4" x14ac:dyDescent="0.25">
      <c r="D4917" s="190"/>
    </row>
    <row r="4918" spans="4:4" x14ac:dyDescent="0.25">
      <c r="D4918" s="190"/>
    </row>
    <row r="4919" spans="4:4" x14ac:dyDescent="0.25">
      <c r="D4919" s="190"/>
    </row>
    <row r="4920" spans="4:4" x14ac:dyDescent="0.25">
      <c r="D4920" s="190"/>
    </row>
    <row r="4921" spans="4:4" x14ac:dyDescent="0.25">
      <c r="D4921" s="190"/>
    </row>
    <row r="4922" spans="4:4" x14ac:dyDescent="0.25">
      <c r="D4922" s="190"/>
    </row>
    <row r="4923" spans="4:4" x14ac:dyDescent="0.25">
      <c r="D4923" s="190"/>
    </row>
    <row r="4924" spans="4:4" x14ac:dyDescent="0.25">
      <c r="D4924" s="190"/>
    </row>
    <row r="4925" spans="4:4" x14ac:dyDescent="0.25">
      <c r="D4925" s="190"/>
    </row>
    <row r="4926" spans="4:4" x14ac:dyDescent="0.25">
      <c r="D4926" s="190"/>
    </row>
    <row r="4927" spans="4:4" x14ac:dyDescent="0.25">
      <c r="D4927" s="190"/>
    </row>
    <row r="4928" spans="4:4" x14ac:dyDescent="0.25">
      <c r="D4928" s="190"/>
    </row>
    <row r="4929" spans="4:4" x14ac:dyDescent="0.25">
      <c r="D4929" s="190"/>
    </row>
    <row r="4930" spans="4:4" x14ac:dyDescent="0.25">
      <c r="D4930" s="190"/>
    </row>
    <row r="4931" spans="4:4" x14ac:dyDescent="0.25">
      <c r="D4931" s="190"/>
    </row>
    <row r="4932" spans="4:4" x14ac:dyDescent="0.25">
      <c r="D4932" s="190"/>
    </row>
    <row r="4933" spans="4:4" x14ac:dyDescent="0.25">
      <c r="D4933" s="190"/>
    </row>
    <row r="4934" spans="4:4" x14ac:dyDescent="0.25">
      <c r="D4934" s="190"/>
    </row>
    <row r="4935" spans="4:4" x14ac:dyDescent="0.25">
      <c r="D4935" s="190"/>
    </row>
    <row r="4936" spans="4:4" x14ac:dyDescent="0.25">
      <c r="D4936" s="190"/>
    </row>
    <row r="4937" spans="4:4" x14ac:dyDescent="0.25">
      <c r="D4937" s="190"/>
    </row>
    <row r="4938" spans="4:4" x14ac:dyDescent="0.25">
      <c r="D4938" s="190"/>
    </row>
    <row r="4939" spans="4:4" x14ac:dyDescent="0.25">
      <c r="D4939" s="190"/>
    </row>
    <row r="4940" spans="4:4" x14ac:dyDescent="0.25">
      <c r="D4940" s="190"/>
    </row>
    <row r="4941" spans="4:4" x14ac:dyDescent="0.25">
      <c r="D4941" s="190"/>
    </row>
    <row r="4942" spans="4:4" x14ac:dyDescent="0.25">
      <c r="D4942" s="190"/>
    </row>
    <row r="4943" spans="4:4" x14ac:dyDescent="0.25">
      <c r="D4943" s="190"/>
    </row>
    <row r="4944" spans="4:4" x14ac:dyDescent="0.25">
      <c r="D4944" s="190"/>
    </row>
    <row r="4945" spans="4:4" x14ac:dyDescent="0.25">
      <c r="D4945" s="190"/>
    </row>
    <row r="4946" spans="4:4" x14ac:dyDescent="0.25">
      <c r="D4946" s="190"/>
    </row>
    <row r="4947" spans="4:4" x14ac:dyDescent="0.25">
      <c r="D4947" s="190"/>
    </row>
    <row r="4948" spans="4:4" x14ac:dyDescent="0.25">
      <c r="D4948" s="190"/>
    </row>
    <row r="4949" spans="4:4" x14ac:dyDescent="0.25">
      <c r="D4949" s="190"/>
    </row>
    <row r="4950" spans="4:4" x14ac:dyDescent="0.25">
      <c r="D4950" s="190"/>
    </row>
    <row r="4951" spans="4:4" x14ac:dyDescent="0.25">
      <c r="D4951" s="190"/>
    </row>
    <row r="4952" spans="4:4" x14ac:dyDescent="0.25">
      <c r="D4952" s="190"/>
    </row>
    <row r="4953" spans="4:4" x14ac:dyDescent="0.25">
      <c r="D4953" s="190"/>
    </row>
    <row r="4954" spans="4:4" x14ac:dyDescent="0.25">
      <c r="D4954" s="190"/>
    </row>
    <row r="4955" spans="4:4" x14ac:dyDescent="0.25">
      <c r="D4955" s="190"/>
    </row>
    <row r="4956" spans="4:4" x14ac:dyDescent="0.25">
      <c r="D4956" s="190"/>
    </row>
    <row r="4957" spans="4:4" x14ac:dyDescent="0.25">
      <c r="D4957" s="190"/>
    </row>
    <row r="4958" spans="4:4" x14ac:dyDescent="0.25">
      <c r="D4958" s="190"/>
    </row>
    <row r="4959" spans="4:4" x14ac:dyDescent="0.25">
      <c r="D4959" s="190"/>
    </row>
    <row r="4960" spans="4:4" x14ac:dyDescent="0.25">
      <c r="D4960" s="190"/>
    </row>
    <row r="4961" spans="4:4" x14ac:dyDescent="0.25">
      <c r="D4961" s="190"/>
    </row>
    <row r="4962" spans="4:4" x14ac:dyDescent="0.25">
      <c r="D4962" s="190"/>
    </row>
    <row r="4963" spans="4:4" x14ac:dyDescent="0.25">
      <c r="D4963" s="190"/>
    </row>
    <row r="4964" spans="4:4" x14ac:dyDescent="0.25">
      <c r="D4964" s="190"/>
    </row>
    <row r="4965" spans="4:4" x14ac:dyDescent="0.25">
      <c r="D4965" s="190"/>
    </row>
    <row r="4966" spans="4:4" x14ac:dyDescent="0.25">
      <c r="D4966" s="190"/>
    </row>
    <row r="4967" spans="4:4" x14ac:dyDescent="0.25">
      <c r="D4967" s="190"/>
    </row>
    <row r="4968" spans="4:4" x14ac:dyDescent="0.25">
      <c r="D4968" s="190"/>
    </row>
    <row r="4969" spans="4:4" x14ac:dyDescent="0.25">
      <c r="D4969" s="190"/>
    </row>
    <row r="4970" spans="4:4" x14ac:dyDescent="0.25">
      <c r="D4970" s="190"/>
    </row>
    <row r="4971" spans="4:4" x14ac:dyDescent="0.25">
      <c r="D4971" s="190"/>
    </row>
    <row r="4972" spans="4:4" x14ac:dyDescent="0.25">
      <c r="D4972" s="190"/>
    </row>
    <row r="4973" spans="4:4" x14ac:dyDescent="0.25">
      <c r="D4973" s="190"/>
    </row>
    <row r="4974" spans="4:4" x14ac:dyDescent="0.25">
      <c r="D4974" s="190"/>
    </row>
    <row r="4975" spans="4:4" x14ac:dyDescent="0.25">
      <c r="D4975" s="190"/>
    </row>
    <row r="4976" spans="4:4" x14ac:dyDescent="0.25">
      <c r="D4976" s="190"/>
    </row>
    <row r="4977" spans="4:4" x14ac:dyDescent="0.25">
      <c r="D4977" s="190"/>
    </row>
    <row r="4978" spans="4:4" x14ac:dyDescent="0.25">
      <c r="D4978" s="190"/>
    </row>
    <row r="4979" spans="4:4" x14ac:dyDescent="0.25">
      <c r="D4979" s="190"/>
    </row>
    <row r="4980" spans="4:4" x14ac:dyDescent="0.25">
      <c r="D4980" s="190"/>
    </row>
    <row r="4981" spans="4:4" x14ac:dyDescent="0.25">
      <c r="D4981" s="190"/>
    </row>
    <row r="4982" spans="4:4" x14ac:dyDescent="0.25">
      <c r="D4982" s="190"/>
    </row>
    <row r="4983" spans="4:4" x14ac:dyDescent="0.25">
      <c r="D4983" s="190"/>
    </row>
    <row r="4984" spans="4:4" x14ac:dyDescent="0.25">
      <c r="D4984" s="190"/>
    </row>
    <row r="4985" spans="4:4" x14ac:dyDescent="0.25">
      <c r="D4985" s="190"/>
    </row>
    <row r="4986" spans="4:4" x14ac:dyDescent="0.25">
      <c r="D4986" s="190"/>
    </row>
    <row r="4987" spans="4:4" x14ac:dyDescent="0.25">
      <c r="D4987" s="190"/>
    </row>
    <row r="4988" spans="4:4" x14ac:dyDescent="0.25">
      <c r="D4988" s="190"/>
    </row>
    <row r="4989" spans="4:4" x14ac:dyDescent="0.25">
      <c r="D4989" s="190"/>
    </row>
    <row r="4990" spans="4:4" x14ac:dyDescent="0.25">
      <c r="D4990" s="190"/>
    </row>
    <row r="4991" spans="4:4" x14ac:dyDescent="0.25">
      <c r="D4991" s="190"/>
    </row>
    <row r="4992" spans="4:4" x14ac:dyDescent="0.25">
      <c r="D4992" s="190"/>
    </row>
    <row r="4993" spans="4:4" x14ac:dyDescent="0.25">
      <c r="D4993" s="190"/>
    </row>
    <row r="4994" spans="4:4" x14ac:dyDescent="0.25">
      <c r="D4994" s="190"/>
    </row>
    <row r="4995" spans="4:4" x14ac:dyDescent="0.25">
      <c r="D4995" s="190"/>
    </row>
    <row r="4996" spans="4:4" x14ac:dyDescent="0.25">
      <c r="D4996" s="190"/>
    </row>
    <row r="4997" spans="4:4" x14ac:dyDescent="0.25">
      <c r="D4997" s="190"/>
    </row>
    <row r="4998" spans="4:4" x14ac:dyDescent="0.25">
      <c r="D4998" s="190"/>
    </row>
    <row r="4999" spans="4:4" x14ac:dyDescent="0.25">
      <c r="D4999" s="190"/>
    </row>
    <row r="5000" spans="4:4" x14ac:dyDescent="0.25">
      <c r="D5000" s="190"/>
    </row>
  </sheetData>
  <sheetProtection algorithmName="SHA-512" hashValue="O3cRKuCf7osKnqAacS1AsxeVzc+SP6vRNB1RC8CtHOZWsBGgwjSApPcg3QKHN9cOsSbOSzFQ5V3mOD42nrPvfQ==" saltValue="Enq0ufQeO/YKApUiMau5Ag==" spinCount="100000" sheet="1"/>
  <mergeCells count="6">
    <mergeCell ref="A1:G1"/>
    <mergeCell ref="C2:G2"/>
    <mergeCell ref="C3:G3"/>
    <mergeCell ref="C4:G4"/>
    <mergeCell ref="A73:C73"/>
    <mergeCell ref="A74:G78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18</vt:i4>
      </vt:variant>
      <vt:variant>
        <vt:lpstr>Pojmenované oblasti</vt:lpstr>
      </vt:variant>
      <vt:variant>
        <vt:i4>74</vt:i4>
      </vt:variant>
    </vt:vector>
  </HeadingPairs>
  <TitlesOfParts>
    <vt:vector size="92" baseType="lpstr">
      <vt:lpstr>Pokyny pro vyplnění</vt:lpstr>
      <vt:lpstr>Stavba</vt:lpstr>
      <vt:lpstr>VzorPolozky</vt:lpstr>
      <vt:lpstr>1.PP</vt:lpstr>
      <vt:lpstr>1.NP</vt:lpstr>
      <vt:lpstr>2.NP</vt:lpstr>
      <vt:lpstr>STŘECHA</vt:lpstr>
      <vt:lpstr>OKNA</vt:lpstr>
      <vt:lpstr>FASÁDA</vt:lpstr>
      <vt:lpstr>IZOLACE SUTERÉN</vt:lpstr>
      <vt:lpstr>VÝTAH</vt:lpstr>
      <vt:lpstr>ZVT</vt:lpstr>
      <vt:lpstr>TOPENÍ</vt:lpstr>
      <vt:lpstr>VZT</vt:lpstr>
      <vt:lpstr>SILNOPROUD</vt:lpstr>
      <vt:lpstr>SLABOPROUD</vt:lpstr>
      <vt:lpstr>PARK</vt:lpstr>
      <vt:lpstr>ÚPRAVY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'1.NP'!Názvy_tisku</vt:lpstr>
      <vt:lpstr>'1.PP'!Názvy_tisku</vt:lpstr>
      <vt:lpstr>'2.NP'!Názvy_tisku</vt:lpstr>
      <vt:lpstr>FASÁDA!Názvy_tisku</vt:lpstr>
      <vt:lpstr>'IZOLACE SUTERÉN'!Názvy_tisku</vt:lpstr>
      <vt:lpstr>OKNA!Názvy_tisku</vt:lpstr>
      <vt:lpstr>PARK!Názvy_tisku</vt:lpstr>
      <vt:lpstr>SILNOPROUD!Názvy_tisku</vt:lpstr>
      <vt:lpstr>SLABOPROUD!Názvy_tisku</vt:lpstr>
      <vt:lpstr>STŘECHA!Názvy_tisku</vt:lpstr>
      <vt:lpstr>TOPENÍ!Názvy_tisku</vt:lpstr>
      <vt:lpstr>ÚPRAVY!Názvy_tisku</vt:lpstr>
      <vt:lpstr>VÝTAH!Názvy_tisku</vt:lpstr>
      <vt:lpstr>VZT!Názvy_tisku</vt:lpstr>
      <vt:lpstr>ZVT!Názvy_tisku</vt:lpstr>
      <vt:lpstr>oadresa</vt:lpstr>
      <vt:lpstr>Stavba!Objednatel</vt:lpstr>
      <vt:lpstr>Stavba!Objekt</vt:lpstr>
      <vt:lpstr>'1.NP'!Oblast_tisku</vt:lpstr>
      <vt:lpstr>'1.PP'!Oblast_tisku</vt:lpstr>
      <vt:lpstr>'2.NP'!Oblast_tisku</vt:lpstr>
      <vt:lpstr>FASÁDA!Oblast_tisku</vt:lpstr>
      <vt:lpstr>'IZOLACE SUTERÉN'!Oblast_tisku</vt:lpstr>
      <vt:lpstr>OKNA!Oblast_tisku</vt:lpstr>
      <vt:lpstr>PARK!Oblast_tisku</vt:lpstr>
      <vt:lpstr>SILNOPROUD!Oblast_tisku</vt:lpstr>
      <vt:lpstr>SLABOPROUD!Oblast_tisku</vt:lpstr>
      <vt:lpstr>Stavba!Oblast_tisku</vt:lpstr>
      <vt:lpstr>STŘECHA!Oblast_tisku</vt:lpstr>
      <vt:lpstr>TOPENÍ!Oblast_tisku</vt:lpstr>
      <vt:lpstr>ÚPRAVY!Oblast_tisku</vt:lpstr>
      <vt:lpstr>VÝTAH!Oblast_tisku</vt:lpstr>
      <vt:lpstr>VZT!Oblast_tisku</vt:lpstr>
      <vt:lpstr>ZVT!Oblast_tisku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Zaokrouhleni</vt:lpstr>
      <vt:lpstr>Zhotovitel</vt:lpstr>
    </vt:vector>
  </TitlesOfParts>
  <Company>RTS,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Mrkal Petr</dc:creator>
  <cp:lastModifiedBy>Mrkal Petr</cp:lastModifiedBy>
  <cp:lastPrinted>2014-02-28T09:52:57Z</cp:lastPrinted>
  <dcterms:created xsi:type="dcterms:W3CDTF">2009-04-08T07:15:50Z</dcterms:created>
  <dcterms:modified xsi:type="dcterms:W3CDTF">2017-05-18T07:09:33Z</dcterms:modified>
</cp:coreProperties>
</file>